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JRMN2020\CONPES DC Sesiones2016 - 2020\2023 CONPES\01-2023\Docs Def Imprenta\PP Superacion Pobreza\"/>
    </mc:Choice>
  </mc:AlternateContent>
  <bookViews>
    <workbookView xWindow="0" yWindow="0" windowWidth="24000" windowHeight="9330" tabRatio="753"/>
  </bookViews>
  <sheets>
    <sheet name="PlanAcciónPP_Pobreza" sheetId="4" r:id="rId1"/>
    <sheet name="Ficha técnica IR#1" sheetId="5" r:id="rId2"/>
    <sheet name="Ficha técnica IR#2" sheetId="8" r:id="rId3"/>
    <sheet name="Ficha técnica IR#4.1" sheetId="6" r:id="rId4"/>
    <sheet name="Ficha técnica IR#4.2" sheetId="7" r:id="rId5"/>
    <sheet name="Ficha IP#1.1.1" sheetId="9" r:id="rId6"/>
    <sheet name="Ficha IP#1.1.2" sheetId="10" r:id="rId7"/>
    <sheet name="Ficha IP#1.1.3" sheetId="12" r:id="rId8"/>
    <sheet name="Ficha IP#1.1.4" sheetId="13" r:id="rId9"/>
    <sheet name="Ficha IP#1.1.5" sheetId="14" r:id="rId10"/>
    <sheet name="Ficha IP#1.1.6" sheetId="15" r:id="rId11"/>
    <sheet name="Ficha IP#1.1.7" sheetId="16" r:id="rId12"/>
    <sheet name="Ficha IP#1.1.8" sheetId="42" r:id="rId13"/>
    <sheet name="Ficha IP#1.1.9" sheetId="41" r:id="rId14"/>
    <sheet name="Ficha IP#1.1.10" sheetId="40" r:id="rId15"/>
    <sheet name="Ficha IP#1.1.11" sheetId="18" r:id="rId16"/>
    <sheet name="Ficha IP#1.1.12" sheetId="19" r:id="rId17"/>
    <sheet name="Ficha IP#2.1.1" sheetId="21" r:id="rId18"/>
    <sheet name="Ficha IP#2.1.2" sheetId="22" r:id="rId19"/>
    <sheet name="Ficha IP#2.1.3" sheetId="23" r:id="rId20"/>
    <sheet name="Ficha IP#2.1.4" sheetId="24" r:id="rId21"/>
    <sheet name="Ficha técnica IP#2.1.5" sheetId="25" r:id="rId22"/>
    <sheet name="Ficha IP#3.1.1" sheetId="11" r:id="rId23"/>
    <sheet name="Ficha IP#3.1.2" sheetId="17" r:id="rId24"/>
    <sheet name="Ficha IP#3.1.3" sheetId="39" r:id="rId25"/>
    <sheet name="Ficha IP#3.1.4" sheetId="20" r:id="rId26"/>
    <sheet name="Ficha IP#3.1.5" sheetId="43" r:id="rId27"/>
    <sheet name="Ficha IP#4.1.1" sheetId="44" r:id="rId28"/>
    <sheet name="Ficha IP#4.1.2" sheetId="26" r:id="rId29"/>
    <sheet name="Ficha IP#4.1.3" sheetId="27" r:id="rId30"/>
    <sheet name="Ficha IP#4.1.4" sheetId="28" r:id="rId31"/>
    <sheet name="Ficha IP#4.1.5" sheetId="30" r:id="rId32"/>
    <sheet name="Ficha IP#4.1.6" sheetId="31" r:id="rId33"/>
    <sheet name="Ficha IP#4.1.7" sheetId="32" r:id="rId34"/>
    <sheet name="Ficha IP#4.2.1" sheetId="33" r:id="rId35"/>
    <sheet name="Ficha IP#4.2.2" sheetId="34" r:id="rId36"/>
    <sheet name="Ficha IP#4.2.3" sheetId="35" r:id="rId37"/>
    <sheet name="Ficha IP#4.2.4" sheetId="36" r:id="rId38"/>
  </sheets>
  <externalReferences>
    <externalReference r:id="rId39"/>
    <externalReference r:id="rId40"/>
    <externalReference r:id="rId41"/>
    <externalReference r:id="rId42"/>
    <externalReference r:id="rId43"/>
    <externalReference r:id="rId44"/>
    <externalReference r:id="rId45"/>
  </externalReferences>
  <definedNames>
    <definedName name="_xlnm._FilterDatabase" localSheetId="0" hidden="1">PlanAcciónPP_Pobreza!$A$12:$EI$46</definedName>
    <definedName name="ANUALIZACIÓN" localSheetId="14">[1]Desplegables!$B$9:$B$12</definedName>
    <definedName name="ANUALIZACIÓN" localSheetId="15">[2]Desplegables!$B$9:$B$12</definedName>
    <definedName name="ANUALIZACIÓN" localSheetId="8">[3]Desplegables!$B$9:$B$12</definedName>
    <definedName name="ANUALIZACIÓN" localSheetId="13">[1]Desplegables!$B$9:$B$12</definedName>
    <definedName name="ANUALIZACIÓN" localSheetId="22">[4]Desplegables!$B$9:$B$12</definedName>
    <definedName name="ANUALIZACIÓN" localSheetId="26">#REF!</definedName>
    <definedName name="ANUALIZACIÓN" localSheetId="28">[5]Desplegables!$B$9:$B$12</definedName>
    <definedName name="ANUALIZACIÓN" localSheetId="29">[5]Desplegables!$B$9:$B$12</definedName>
    <definedName name="ANUALIZACIÓN" localSheetId="30">[2]Desplegables!$B$9:$B$12</definedName>
    <definedName name="ANUALIZACIÓN" localSheetId="31">[2]Desplegables!$B$9:$B$12</definedName>
    <definedName name="ANUALIZACIÓN" localSheetId="33">[5]Desplegables!$B$9:$B$12</definedName>
    <definedName name="ANUALIZACIÓN" localSheetId="34">[2]Desplegables!$B$9:$B$12</definedName>
    <definedName name="ANUALIZACIÓN" localSheetId="35">[2]Desplegables!$B$9:$B$12</definedName>
    <definedName name="ANUALIZACIÓN" localSheetId="36">[2]Desplegables!$B$9:$B$12</definedName>
    <definedName name="ANUALIZACIÓN" localSheetId="37">[2]Desplegables!$B$9:$B$12</definedName>
    <definedName name="ANUALIZACIÓN" localSheetId="21">[2]Desplegables!$B$9:$B$12</definedName>
    <definedName name="ANUALIZACIÓN" localSheetId="1">#REF!</definedName>
    <definedName name="ANUALIZACIÓN" localSheetId="2">[2]Desplegables!$B$9:$B$12</definedName>
    <definedName name="ANUALIZACIÓN" localSheetId="3">[2]Desplegables!$B$9:$B$12</definedName>
    <definedName name="ANUALIZACIÓN" localSheetId="4">[2]Desplegables!$B$9:$B$12</definedName>
    <definedName name="ANUALIZACIÓN">[6]Desplegables!$B$9:$B$12</definedName>
  </definedNames>
  <calcPr calcId="162913"/>
</workbook>
</file>

<file path=xl/calcChain.xml><?xml version="1.0" encoding="utf-8"?>
<calcChain xmlns="http://schemas.openxmlformats.org/spreadsheetml/2006/main">
  <c r="DW45" i="4" l="1"/>
  <c r="DW35" i="4"/>
  <c r="F42" i="28"/>
  <c r="DW22" i="4"/>
  <c r="BJ22" i="4"/>
  <c r="DW36" i="4" l="1"/>
  <c r="BJ36" i="4"/>
  <c r="DW38" i="4"/>
  <c r="DW34" i="4"/>
  <c r="DW21" i="4"/>
  <c r="BJ21" i="4"/>
  <c r="DW33" i="4"/>
  <c r="BJ33" i="4"/>
  <c r="DW32" i="4"/>
  <c r="DW20" i="4"/>
  <c r="BJ20" i="4"/>
  <c r="BO31" i="4"/>
  <c r="BS31" i="4" s="1"/>
  <c r="BW31" i="4" s="1"/>
  <c r="CA31" i="4" s="1"/>
  <c r="CE31" i="4" s="1"/>
  <c r="CI31" i="4" s="1"/>
  <c r="CM31" i="4" s="1"/>
  <c r="CQ31" i="4" s="1"/>
  <c r="CU31" i="4" s="1"/>
  <c r="CY31" i="4" s="1"/>
  <c r="DC31" i="4" s="1"/>
  <c r="DG31" i="4" s="1"/>
  <c r="DK31" i="4" s="1"/>
  <c r="DO31" i="4" s="1"/>
  <c r="DS31" i="4" s="1"/>
  <c r="DW31" i="4" s="1"/>
  <c r="DW30" i="4"/>
  <c r="BJ30" i="4"/>
  <c r="F43" i="41"/>
  <c r="DW28" i="4" l="1"/>
  <c r="BJ25" i="4" l="1"/>
  <c r="BJ29" i="4" l="1"/>
  <c r="I39" i="24" l="1"/>
  <c r="G39" i="24"/>
  <c r="E39" i="24"/>
  <c r="M37" i="24"/>
  <c r="K37" i="24"/>
  <c r="I37" i="24"/>
  <c r="G37" i="24"/>
  <c r="E37" i="24"/>
  <c r="G32" i="8" l="1"/>
  <c r="I32" i="8" s="1"/>
  <c r="K32" i="8" s="1"/>
  <c r="M32" i="8" s="1"/>
  <c r="E34" i="8" s="1"/>
  <c r="G34" i="8" s="1"/>
  <c r="F42" i="21" l="1"/>
  <c r="F36" i="20"/>
  <c r="D36" i="20"/>
  <c r="F42" i="20" s="1"/>
  <c r="F36" i="19"/>
  <c r="H36" i="19" s="1"/>
  <c r="J36" i="19" s="1"/>
  <c r="L36" i="19" s="1"/>
  <c r="D38" i="19" s="1"/>
  <c r="F38" i="19" s="1"/>
  <c r="H38" i="19" s="1"/>
  <c r="J38" i="19" s="1"/>
  <c r="L38" i="19" s="1"/>
  <c r="D40" i="19" s="1"/>
  <c r="F40" i="19" s="1"/>
  <c r="H40" i="19" s="1"/>
  <c r="J40" i="19" s="1"/>
  <c r="L40" i="19" s="1"/>
  <c r="D42" i="19" s="1"/>
  <c r="O29" i="14"/>
  <c r="DS44" i="4"/>
  <c r="DO44" i="4"/>
  <c r="DK44" i="4"/>
  <c r="DG44" i="4"/>
  <c r="DC44" i="4"/>
  <c r="CY44" i="4"/>
  <c r="CU44" i="4"/>
  <c r="CQ44" i="4"/>
  <c r="CM44" i="4"/>
  <c r="CI44" i="4"/>
  <c r="CE44" i="4"/>
  <c r="CA44" i="4"/>
  <c r="BW44" i="4"/>
  <c r="BS44" i="4"/>
  <c r="BO44" i="4"/>
  <c r="BK44" i="4"/>
  <c r="BL44" i="4" s="1"/>
  <c r="AD44" i="4"/>
  <c r="O44" i="4"/>
  <c r="P44" i="4" s="1"/>
  <c r="Q44" i="4" s="1"/>
  <c r="R44" i="4" s="1"/>
  <c r="S44" i="4" s="1"/>
  <c r="T44" i="4" s="1"/>
  <c r="U44" i="4" s="1"/>
  <c r="V44" i="4" s="1"/>
  <c r="W44" i="4" s="1"/>
  <c r="X44" i="4" s="1"/>
  <c r="Y44" i="4" s="1"/>
  <c r="Z44" i="4" s="1"/>
  <c r="AA44" i="4" s="1"/>
  <c r="AB44" i="4" s="1"/>
  <c r="BK43" i="4"/>
  <c r="DW43" i="4" s="1"/>
  <c r="DW42" i="4"/>
  <c r="BL42" i="4"/>
  <c r="AD42" i="4"/>
  <c r="DS41" i="4"/>
  <c r="DO41" i="4"/>
  <c r="DK41" i="4"/>
  <c r="DG41" i="4"/>
  <c r="DC41" i="4"/>
  <c r="CY41" i="4"/>
  <c r="CU41" i="4"/>
  <c r="CQ41" i="4"/>
  <c r="CM41" i="4"/>
  <c r="CI41" i="4"/>
  <c r="CE41" i="4"/>
  <c r="CA41" i="4"/>
  <c r="BW41" i="4"/>
  <c r="BS41" i="4"/>
  <c r="BO41" i="4"/>
  <c r="DS40" i="4"/>
  <c r="DO40" i="4"/>
  <c r="DK40" i="4"/>
  <c r="DG40" i="4"/>
  <c r="DC40" i="4"/>
  <c r="CY40" i="4"/>
  <c r="CU40" i="4"/>
  <c r="CQ40" i="4"/>
  <c r="CM40" i="4"/>
  <c r="CI40" i="4"/>
  <c r="CE40" i="4"/>
  <c r="CA40" i="4"/>
  <c r="BW40" i="4"/>
  <c r="BS40" i="4"/>
  <c r="BO40" i="4"/>
  <c r="BL40" i="4"/>
  <c r="BK40" i="4"/>
  <c r="DW39" i="4"/>
  <c r="BL39" i="4"/>
  <c r="DW37" i="4"/>
  <c r="BL37" i="4"/>
  <c r="BJ37" i="4"/>
  <c r="DW29" i="4"/>
  <c r="DW27" i="4"/>
  <c r="DW26" i="4"/>
  <c r="DW25" i="4"/>
  <c r="DW24" i="4"/>
  <c r="AT24" i="4"/>
  <c r="AU24" i="4" s="1"/>
  <c r="AV24" i="4" s="1"/>
  <c r="AW24" i="4" s="1"/>
  <c r="AX24" i="4" s="1"/>
  <c r="AY24" i="4" s="1"/>
  <c r="AZ24" i="4" s="1"/>
  <c r="BA24" i="4" s="1"/>
  <c r="BB24" i="4" s="1"/>
  <c r="BC24" i="4" s="1"/>
  <c r="BD24" i="4" s="1"/>
  <c r="BE24" i="4" s="1"/>
  <c r="BF24" i="4" s="1"/>
  <c r="BG24" i="4" s="1"/>
  <c r="BH24" i="4" s="1"/>
  <c r="BI24" i="4" s="1"/>
  <c r="DW23" i="4"/>
  <c r="DS19" i="4"/>
  <c r="DO19" i="4"/>
  <c r="DK19" i="4"/>
  <c r="DG19" i="4"/>
  <c r="DC19" i="4"/>
  <c r="CY19" i="4"/>
  <c r="CU19" i="4"/>
  <c r="CQ19" i="4"/>
  <c r="CM19" i="4"/>
  <c r="CI19" i="4"/>
  <c r="CE19" i="4"/>
  <c r="CA19" i="4"/>
  <c r="BW19" i="4"/>
  <c r="BS19" i="4"/>
  <c r="BO19" i="4"/>
  <c r="BK19" i="4"/>
  <c r="BL19" i="4" s="1"/>
  <c r="BJ19" i="4"/>
  <c r="DS18" i="4"/>
  <c r="DO18" i="4"/>
  <c r="DK18" i="4"/>
  <c r="DG18" i="4"/>
  <c r="DC18" i="4"/>
  <c r="CY18" i="4"/>
  <c r="CU18" i="4"/>
  <c r="CQ18" i="4"/>
  <c r="CM18" i="4"/>
  <c r="CI18" i="4"/>
  <c r="CE18" i="4"/>
  <c r="CA18" i="4"/>
  <c r="BW18" i="4"/>
  <c r="BS18" i="4"/>
  <c r="BO18" i="4"/>
  <c r="BK18" i="4"/>
  <c r="BL18" i="4" s="1"/>
  <c r="BJ18" i="4"/>
  <c r="BK17" i="4"/>
  <c r="DW16" i="4"/>
  <c r="BL16" i="4"/>
  <c r="BJ16" i="4"/>
  <c r="DW15" i="4"/>
  <c r="DW14" i="4"/>
  <c r="BJ14" i="4"/>
  <c r="BO13" i="4"/>
  <c r="DW19" i="4" l="1"/>
  <c r="DW40" i="4"/>
  <c r="DW41" i="4"/>
  <c r="DW44" i="4"/>
  <c r="BS13" i="4"/>
  <c r="BK46" i="4"/>
  <c r="BO17" i="4"/>
  <c r="DW18" i="4"/>
  <c r="BW13" i="4" l="1"/>
  <c r="BS17" i="4"/>
  <c r="BO46" i="4"/>
  <c r="CA13" i="4" l="1"/>
  <c r="BS46" i="4"/>
  <c r="BW17" i="4"/>
  <c r="CE13" i="4" l="1"/>
  <c r="CA17" i="4"/>
  <c r="BW46" i="4"/>
  <c r="CI13" i="4" l="1"/>
  <c r="CE17" i="4"/>
  <c r="CA46" i="4"/>
  <c r="CM13" i="4" l="1"/>
  <c r="CI17" i="4"/>
  <c r="CE46" i="4"/>
  <c r="CQ13" i="4" l="1"/>
  <c r="CM17" i="4"/>
  <c r="CI46" i="4"/>
  <c r="CU13" i="4" l="1"/>
  <c r="CQ17" i="4"/>
  <c r="CM46" i="4"/>
  <c r="CY13" i="4" l="1"/>
  <c r="CU17" i="4"/>
  <c r="CQ46" i="4"/>
  <c r="DC13" i="4" l="1"/>
  <c r="CY17" i="4"/>
  <c r="CU46" i="4"/>
  <c r="DG13" i="4" l="1"/>
  <c r="DC17" i="4"/>
  <c r="CY46" i="4"/>
  <c r="DK13" i="4" l="1"/>
  <c r="DG17" i="4"/>
  <c r="DC46" i="4"/>
  <c r="DO13" i="4" l="1"/>
  <c r="DK17" i="4"/>
  <c r="DG46" i="4"/>
  <c r="DS13" i="4" l="1"/>
  <c r="DO17" i="4"/>
  <c r="DK46" i="4"/>
  <c r="DW13" i="4" l="1"/>
  <c r="DS17" i="4"/>
  <c r="DO46" i="4"/>
  <c r="DW17" i="4" l="1"/>
  <c r="DW46" i="4" s="1"/>
  <c r="AG22" i="4" s="1"/>
  <c r="DS46" i="4"/>
  <c r="AG35" i="4" l="1"/>
  <c r="AG45" i="4"/>
  <c r="AG33" i="4"/>
  <c r="AG31" i="4"/>
  <c r="AG30" i="4"/>
  <c r="AG32" i="4"/>
  <c r="AG34" i="4"/>
  <c r="AG38" i="4"/>
  <c r="AG21" i="4"/>
  <c r="AG20" i="4"/>
  <c r="AG36" i="4"/>
  <c r="AG28" i="4"/>
  <c r="AG39" i="4"/>
  <c r="AG37" i="4"/>
  <c r="AG14" i="4"/>
  <c r="AG43" i="4"/>
  <c r="AG24" i="4"/>
  <c r="AG16" i="4"/>
  <c r="AG15" i="4"/>
  <c r="AG29" i="4"/>
  <c r="AG23" i="4"/>
  <c r="AG25" i="4"/>
  <c r="AG27" i="4"/>
  <c r="AG42" i="4"/>
  <c r="AG26" i="4"/>
  <c r="AG40" i="4"/>
  <c r="AG41" i="4"/>
  <c r="AG19" i="4"/>
  <c r="AG44" i="4"/>
  <c r="AG18" i="4"/>
  <c r="AG17" i="4"/>
  <c r="AG13" i="4"/>
  <c r="E22" i="4" l="1"/>
  <c r="E42" i="4"/>
  <c r="E43" i="4"/>
  <c r="E45" i="4"/>
  <c r="E44" i="4"/>
  <c r="E31" i="4"/>
  <c r="E34" i="4"/>
  <c r="E30" i="4"/>
  <c r="E32" i="4"/>
  <c r="E33" i="4"/>
  <c r="E21" i="4"/>
  <c r="E17" i="4"/>
  <c r="E14" i="4"/>
  <c r="E20" i="4"/>
  <c r="E16" i="4"/>
  <c r="E13" i="4"/>
  <c r="C22" i="4" s="1"/>
  <c r="E18" i="4"/>
  <c r="E24" i="4"/>
  <c r="E19" i="4"/>
  <c r="E15" i="4"/>
  <c r="AG46" i="4"/>
  <c r="E23" i="4"/>
  <c r="E38" i="4"/>
  <c r="E35" i="4"/>
  <c r="E39" i="4"/>
  <c r="E37" i="4"/>
  <c r="E36" i="4"/>
  <c r="E40" i="4"/>
  <c r="E41" i="4"/>
  <c r="E29" i="4"/>
  <c r="E28" i="4"/>
  <c r="E27" i="4"/>
  <c r="E26" i="4"/>
  <c r="E25" i="4"/>
  <c r="C36" i="4" l="1"/>
  <c r="C40" i="4"/>
  <c r="C44" i="4"/>
  <c r="C37" i="4"/>
  <c r="C41" i="4"/>
  <c r="C45" i="4"/>
  <c r="C39" i="4"/>
  <c r="C38" i="4"/>
  <c r="C42" i="4"/>
  <c r="C35" i="4"/>
  <c r="C43" i="4"/>
  <c r="E46" i="4"/>
  <c r="C21" i="4"/>
  <c r="C17" i="4"/>
  <c r="C14" i="4"/>
  <c r="C20" i="4"/>
  <c r="C16" i="4"/>
  <c r="C18" i="4"/>
  <c r="C24" i="4"/>
  <c r="C19" i="4"/>
  <c r="C15" i="4"/>
  <c r="C23" i="4"/>
  <c r="C34" i="4"/>
  <c r="C31" i="4"/>
  <c r="C30" i="4"/>
  <c r="C32" i="4"/>
  <c r="C33" i="4"/>
  <c r="C28" i="4"/>
  <c r="C29" i="4"/>
  <c r="C27" i="4"/>
  <c r="C26" i="4"/>
  <c r="C25" i="4"/>
  <c r="C13" i="4"/>
  <c r="C46" i="4" l="1"/>
</calcChain>
</file>

<file path=xl/comments1.xml><?xml version="1.0" encoding="utf-8"?>
<comments xmlns="http://schemas.openxmlformats.org/spreadsheetml/2006/main">
  <authors>
    <author/>
  </authors>
  <commentList>
    <comment ref="BK13" authorId="0" shapeId="0">
      <text>
        <r>
          <rPr>
            <sz val="11"/>
            <color theme="1"/>
            <rFont val="Calibri"/>
            <family val="2"/>
            <scheme val="minor"/>
          </rPr>
          <t>======
ID#AAAAtbkbChc
Fanny Yaneth Chaparro Torres    (2023-03-21 15:12:58)
69,394 FDL</t>
        </r>
      </text>
    </comment>
  </commentList>
</comments>
</file>

<file path=xl/comments2.xml><?xml version="1.0" encoding="utf-8"?>
<comments xmlns="http://schemas.openxmlformats.org/spreadsheetml/2006/main">
  <authors>
    <author>Andrea Zuluaga Fandiño</author>
  </authors>
  <commentList>
    <comment ref="J29" authorId="0" shapeId="0">
      <text>
        <r>
          <rPr>
            <sz val="9"/>
            <color indexed="81"/>
            <rFont val="Tahoma"/>
            <family val="2"/>
          </rPr>
          <t xml:space="preserve">Indicar la o las fuentes que permitieron calcular la Línea base
</t>
        </r>
      </text>
    </comment>
  </commentList>
</comments>
</file>

<file path=xl/sharedStrings.xml><?xml version="1.0" encoding="utf-8"?>
<sst xmlns="http://schemas.openxmlformats.org/spreadsheetml/2006/main" count="5234" uniqueCount="992">
  <si>
    <t>Indicadores de producto</t>
  </si>
  <si>
    <t>Tiempos de ejecución</t>
  </si>
  <si>
    <t>Metas anuales de 
producto</t>
  </si>
  <si>
    <t>Meta de producto Final</t>
  </si>
  <si>
    <t>Producto esperado</t>
  </si>
  <si>
    <t xml:space="preserve">Sector </t>
  </si>
  <si>
    <t xml:space="preserve">Nombre indicador de producto </t>
  </si>
  <si>
    <t>Fórmula del indicador de producto</t>
  </si>
  <si>
    <t>Tipo de anualización</t>
  </si>
  <si>
    <t>Línea base</t>
  </si>
  <si>
    <t>Valor</t>
  </si>
  <si>
    <t>Año</t>
  </si>
  <si>
    <t>Fecha de inicio</t>
  </si>
  <si>
    <t>Fecha de finalización</t>
  </si>
  <si>
    <t>Meta 2023</t>
  </si>
  <si>
    <t>Meta 2024</t>
  </si>
  <si>
    <t>Meta 2025</t>
  </si>
  <si>
    <t>Meta 2026</t>
  </si>
  <si>
    <t>Meta 2027</t>
  </si>
  <si>
    <t>Meta 2028</t>
  </si>
  <si>
    <t>Meta 2029</t>
  </si>
  <si>
    <t>Meta 2030</t>
  </si>
  <si>
    <t>Meta 2031</t>
  </si>
  <si>
    <t>Meta 2032</t>
  </si>
  <si>
    <t>Meta 2033</t>
  </si>
  <si>
    <t>Meta 2034</t>
  </si>
  <si>
    <t>Meta 2035</t>
  </si>
  <si>
    <t>Meta 2036</t>
  </si>
  <si>
    <t>Meta 2037</t>
  </si>
  <si>
    <t>Meta 2038</t>
  </si>
  <si>
    <t>Número de jóvenes beneficiados con transferencias monetarias condicionadas</t>
  </si>
  <si>
    <t>Sumatoria de jóvenes que reciben al menos una transferencia monetaria condicionada.</t>
  </si>
  <si>
    <t>Suma</t>
  </si>
  <si>
    <t>Porcentaje de hogares atendidos con Transferencias Monetarias Ordinarias con recursos del Distrito</t>
  </si>
  <si>
    <t>Constante</t>
  </si>
  <si>
    <t xml:space="preserve">1.1.3 Beneficios de  apoyos económicos para personas mayores </t>
  </si>
  <si>
    <t>Número de personas mayores que se han beneficiado de los apoyos econòmicos Tipo B, B desplazados y Cofinanciado D</t>
  </si>
  <si>
    <t>Sumatoria de personas mayores  en atención en los apoyos económicos Tipo B, B Desplazados en el servicio de apoyos económicos</t>
  </si>
  <si>
    <t>Creciente</t>
  </si>
  <si>
    <t>Hábitat</t>
  </si>
  <si>
    <t xml:space="preserve">Número de hogares benefiados con ayudas distritales para arrendamiento de vivienda </t>
  </si>
  <si>
    <t>Hogares</t>
  </si>
  <si>
    <t>Porcentaje de suscriptores en estratos 1 y 2 beneficiados con el mínimo vital de agua potable.</t>
  </si>
  <si>
    <t>((Sumatoria de suscriptores beneficiados del Mínimo Vital de agua potable)/Susciptores de los estratos 1 y 2 atendidos por EAAB))*100</t>
  </si>
  <si>
    <t>Educación</t>
  </si>
  <si>
    <t xml:space="preserve">Movilidad </t>
  </si>
  <si>
    <t xml:space="preserve">Número de personas cubiertas con el beneficio tarifario a transporte </t>
  </si>
  <si>
    <t xml:space="preserve">Sumatoria de personas cubiertas con el beneficio </t>
  </si>
  <si>
    <t>Entidad 3:</t>
  </si>
  <si>
    <t>Costos estimados y Recursos disponibles</t>
  </si>
  <si>
    <t>Responsable de la ejecución</t>
  </si>
  <si>
    <t>Costo total</t>
  </si>
  <si>
    <t>Entidad</t>
  </si>
  <si>
    <t>Integración Social</t>
  </si>
  <si>
    <t>Secretaría Distrital de Integración Social</t>
  </si>
  <si>
    <t xml:space="preserve">Secretaria Distrital de Hábitat </t>
  </si>
  <si>
    <t>Secretaría Distrital del Hábitat</t>
  </si>
  <si>
    <t>Secretaría de Educación Distrital</t>
  </si>
  <si>
    <t>Secretaria Distrital de Movilidad</t>
  </si>
  <si>
    <t>Planeación</t>
  </si>
  <si>
    <t>Secretaría Distrital de Planeación</t>
  </si>
  <si>
    <t>Hacienda</t>
  </si>
  <si>
    <t>Secretaría Distrital de Hacienda</t>
  </si>
  <si>
    <t>Gobierno</t>
  </si>
  <si>
    <t>Secretaría Distrital de Gobierno</t>
  </si>
  <si>
    <t>Cultura, Recreación y Deporte</t>
  </si>
  <si>
    <t>Secretaría de Cultura, Recreación y Deporte</t>
  </si>
  <si>
    <t>Secretaría Distrital de Desarrollo Económico</t>
  </si>
  <si>
    <t>TOTAL</t>
  </si>
  <si>
    <t>Cultura</t>
  </si>
  <si>
    <t>Secretaría Distrital de Cultura, Recreación y Deporte</t>
  </si>
  <si>
    <t>Transmilenio</t>
  </si>
  <si>
    <t>FORMATO DE PLAN DE ACCION POLÍTICAS PÚBLICAS</t>
  </si>
  <si>
    <t>Fecha de aprobación:</t>
  </si>
  <si>
    <t>Fecha de actualización:</t>
  </si>
  <si>
    <t>Fecha de corte de seguimiento:</t>
  </si>
  <si>
    <t>Sector líder:</t>
  </si>
  <si>
    <t>Entidad líder:</t>
  </si>
  <si>
    <t>Sector corresponsable 1:</t>
  </si>
  <si>
    <t>Entidad 1:</t>
  </si>
  <si>
    <t>Sector corresponsable 2:</t>
  </si>
  <si>
    <t>Entidad 2:</t>
  </si>
  <si>
    <t>Sector corresponsable 3:</t>
  </si>
  <si>
    <t>Objetivo específico</t>
  </si>
  <si>
    <t>Importancia relativa  del objetivo especifico
(%)</t>
  </si>
  <si>
    <t>Indicadores de resultado</t>
  </si>
  <si>
    <t>Corresponsables de la ejecución</t>
  </si>
  <si>
    <t>Resultado esperado</t>
  </si>
  <si>
    <t>Importancia relativa  del resultado
(%)</t>
  </si>
  <si>
    <t>Nombre del indicador de resultado</t>
  </si>
  <si>
    <t>Fórmula del indicador de resultado</t>
  </si>
  <si>
    <t>Enfoque</t>
  </si>
  <si>
    <t>Metas anuales de resultado</t>
  </si>
  <si>
    <t>Meta de resultado Final</t>
  </si>
  <si>
    <t>Importancia relativa del producto
(%)</t>
  </si>
  <si>
    <t>ODS</t>
  </si>
  <si>
    <t>Meta 
ODS</t>
  </si>
  <si>
    <t>Indicador del PDD</t>
  </si>
  <si>
    <t>Código Meta
PDD</t>
  </si>
  <si>
    <t>Dirección
Subdirección
Grupo
Unidad</t>
  </si>
  <si>
    <t>Persona de contacto</t>
  </si>
  <si>
    <t>Teléfono</t>
  </si>
  <si>
    <t>Correo electrónico</t>
  </si>
  <si>
    <t>Costo Estimado</t>
  </si>
  <si>
    <t>Recurso disponible.</t>
  </si>
  <si>
    <t>Fuente de financiación</t>
  </si>
  <si>
    <t>Código Proyecto de Invesión</t>
  </si>
  <si>
    <t>Recurso disponible</t>
  </si>
  <si>
    <t>1. Mejorar el ingreso disponible de los hogares bogotanos</t>
  </si>
  <si>
    <t>1.1 Disminución de la pobreza monetaria extrema en Bogotá</t>
  </si>
  <si>
    <t>Incidencia de personas en pobreza monetaria en Bogotá</t>
  </si>
  <si>
    <t>% de personas que quedan por debajo de la línea de pobreza moderada</t>
  </si>
  <si>
    <t>Poblacional-Diferencial, Género, Territorial</t>
  </si>
  <si>
    <t>Decreciente</t>
  </si>
  <si>
    <t>1.1.1 Transferencias Monetarias Ordinarias para hogares</t>
  </si>
  <si>
    <t>(Número de hogares con transferencias monetarias del distrito)/(Número de hogares de la Base Maestra )*100</t>
  </si>
  <si>
    <t>1.3   Poner en práctica a nivel nacional sistemas y medidas apropiadas de protección social para todos y, para 2030, lograr una amplia cobertura de los pobres y los más vulnerables.
10.4 Adoptar políticas, especialmente fiscales, salariales y de protección social, y lograr progresivamente una mayor igualdad</t>
  </si>
  <si>
    <t>NO</t>
  </si>
  <si>
    <t>Inversión</t>
  </si>
  <si>
    <t>Dirección de Análisis y Diseño Estratégico</t>
  </si>
  <si>
    <t>Alexandra Rivera</t>
  </si>
  <si>
    <t>3808330 Ext  42001</t>
  </si>
  <si>
    <t>arivera@sdis.gov.co</t>
  </si>
  <si>
    <t>Director para la Gestión de Desarrollo Local</t>
  </si>
  <si>
    <t>Manuel Augusto Calderón Ramirez</t>
  </si>
  <si>
    <t>manuel.calderon@gobiernobogota.gov.co</t>
  </si>
  <si>
    <t>1.1.2. Incentivos nutricionales dirigidos a la 
población en condición de pobreza extrema y moderada.</t>
  </si>
  <si>
    <t>Número de personas en pobreza extrema y moderada que reciben incentivos nutricionales por parte de la Secretaría de Integración Social.</t>
  </si>
  <si>
    <t>Sumatoria de personas en pobreza extrema y moderada que reciben incentivos nutricionales por parte de la Secretaría de Integración Social.</t>
  </si>
  <si>
    <t>2.1 Para 2030, poner fin al hambre y garantizar el acceso de todas las personas, en particular los pobres y las personas en situaciones vulnerables, incluidos los niños, a alimentos seguros, nutritivos y suficientes durante todo el año.</t>
  </si>
  <si>
    <t>Poblacional
Diferencial</t>
  </si>
  <si>
    <t>SI</t>
  </si>
  <si>
    <t>7744
7745
7749
7756
7770
7771</t>
  </si>
  <si>
    <t xml:space="preserve">Dirección de Nutrición </t>
  </si>
  <si>
    <t>Lina María 
Sánchez Romero</t>
  </si>
  <si>
    <t>lsanchezr@sdis.gov.co</t>
  </si>
  <si>
    <t>Niñas y niños de primera infancia en condiciones de pobreza extrema y moderada, atendidos a través de las modalidades institucionales de educación inicial de la SDIS.</t>
  </si>
  <si>
    <t>Sumatoria de niñas y niños de primera infancia en condiciones de pobreza extrema y moderada, atendidos a través de las modalidades institucionales de educación inicial de la SDIS.</t>
  </si>
  <si>
    <t>1.3   Poner en práctica a nivel nacional sistemas y medidas apropiadas de protección social para todos y, para 2030, lograr una amplia cobertura de los pobres y los más vulnerables.</t>
  </si>
  <si>
    <t>Diferencial; Genero.</t>
  </si>
  <si>
    <t>Otros Distrito</t>
  </si>
  <si>
    <t xml:space="preserve">Secretaría Distrital de Integración Social </t>
  </si>
  <si>
    <t>Subdirección para la Infancia</t>
  </si>
  <si>
    <t>Cristina Venegas Fajardo</t>
  </si>
  <si>
    <t>cvenegas@sdis.gov.co</t>
  </si>
  <si>
    <t>Subdirección para la vejez</t>
  </si>
  <si>
    <t>DIANA CAROLINA MORA BETANCURT</t>
  </si>
  <si>
    <t>dmoram@sdis.gov.co</t>
  </si>
  <si>
    <t xml:space="preserve"> 1.005 (42.3%)</t>
  </si>
  <si>
    <t>Subdirección para la Juventud</t>
  </si>
  <si>
    <t>OSCAR LEONEL OVIEDO</t>
  </si>
  <si>
    <t>ooviedo@sdis.gov.co</t>
  </si>
  <si>
    <t>6.1  De aquí a 2030, lograr el acceso universal y equitativo al agua potable a un precio asequible para todos</t>
  </si>
  <si>
    <t>Derechos Humanos, Poblacional-Diferencial, Territorial</t>
  </si>
  <si>
    <t>Si</t>
  </si>
  <si>
    <t>Recursos Distrito</t>
  </si>
  <si>
    <t>Subdirección de Servicios Públicos</t>
  </si>
  <si>
    <t>Yaneth Prieto Perilla</t>
  </si>
  <si>
    <t>yaneth.prieto@habitatbogota.gov.co</t>
  </si>
  <si>
    <t>Número de hogares beneficiados con ayudasdistritales para arriendo de vivienda (Mi ahorro-Mi hogar)</t>
  </si>
  <si>
    <t>Sumatoria de hogares beneficiados con ayudas distritales para arriendo de vivienda (Mi ahorro- Mi hogar)</t>
  </si>
  <si>
    <t>1.1  Para 2030, erradicar la pobreza extrema para todas las personas en el mundo, actualmente medida por un ingreso por persona inferior a 1,25 dólares al día.</t>
  </si>
  <si>
    <t>Derechos Humanos, Poblacional-Diferencia, Género</t>
  </si>
  <si>
    <t>No</t>
  </si>
  <si>
    <t>Número de hogares benefiados con ayudas distritales para arrendamiento de vivienda (arriendo solidario)</t>
  </si>
  <si>
    <t>Sumatoria de hogares benefiados con ayudas distritales para arrendamiento de vivienda (arriendo solidario)</t>
  </si>
  <si>
    <t xml:space="preserve">Número de personas beneficiarias del subsidio de transporte escolar que cumplen los criterios de focalización </t>
  </si>
  <si>
    <t>Sumatoria de personas beneficiarias del subsidio de transporte escolar que cumplen los criterios de focalización</t>
  </si>
  <si>
    <t>4.1 De aquí a 2030, asegurar que todas las niñas y todos los niños terminen la enseñanza primaria y secundaria, que ha de ser gratuita, equitativa y de calidad y producir resultados de aprendizaje pertinentes y efectivos.</t>
  </si>
  <si>
    <t>Derechos Humanos, Poblacional-Diferencial, territorial</t>
  </si>
  <si>
    <t>Dirección de Bienestar Estudiantil
Subsecretaría de Acceso y Permanencia</t>
  </si>
  <si>
    <t>Daniel Eduardo Mora Castañeda</t>
  </si>
  <si>
    <t>dmorac@educacionbogota.gov.co</t>
  </si>
  <si>
    <t>1.4   Para 2030, garantizar que todos los hombres y mujeres, en particular los pobres y los más vulnerables, tengan los mismos derechos a los recursos económicos, así como acceso a los servicios básicos, la propiedad y el control de las tierras y otros bienes, la herencia, los recursos naturales, las nuevas tecnologías y los servicios económicos, incluida la microfinanciación.</t>
  </si>
  <si>
    <t xml:space="preserve">Enfoque poblacional-diferencial y derechos humanos </t>
  </si>
  <si>
    <t xml:space="preserve">No </t>
  </si>
  <si>
    <t xml:space="preserve">FET + Fondo fuente externa </t>
  </si>
  <si>
    <t>Subgerencia Económica</t>
  </si>
  <si>
    <t>Número de beneficiarios reconocidos para los Beneficios Económicos Periódicos (BEPS) que pertenecen a los grupos A, B y C</t>
  </si>
  <si>
    <t>Sumatoria de  beneficiarios reconocidos para los Beneficios Económicos Periódicos (BEPS - Decreto 2012 de 2017)que pertenecen a los grupos A, B y C</t>
  </si>
  <si>
    <t>Derechos Humanos, Poblacional-Diferencial,Territorial</t>
  </si>
  <si>
    <t>10% recaudo Estampilla Procultura de la vigencia anterior</t>
  </si>
  <si>
    <t>Secretaria de Cultura Recreación y Deporte</t>
  </si>
  <si>
    <t>Subdirección de gestión Cultural y Artística</t>
  </si>
  <si>
    <t>Yolanda López Correal</t>
  </si>
  <si>
    <t>ext.600</t>
  </si>
  <si>
    <t>Yolanda.lopez@scrd.gov.co</t>
  </si>
  <si>
    <t>2. Reducir las brechas de acceso a mercados</t>
  </si>
  <si>
    <t>2.1 Colocación de empleo de personas pobres y vulnerables</t>
  </si>
  <si>
    <t>Poblacional</t>
  </si>
  <si>
    <t xml:space="preserve">Sumatoria del número de beneficiarios/as de programas o estrategias de acceso y permanencia a la educación posmedia que reciben exitosamente por lo menos un giro de apoyo económico al año. </t>
  </si>
  <si>
    <t>Disminuir el porcentaje de jóvenes que ni estudian ni trabajan con énfasis en jóvenes de bajos ingresos y vulnerables</t>
  </si>
  <si>
    <t>Diferencial (sexo, pertenencia étnica, victimas), Poblacional (Jóvenes)</t>
  </si>
  <si>
    <t>Semestral</t>
  </si>
  <si>
    <t>Atenea</t>
  </si>
  <si>
    <t>Gerencia de Educación Posmedia</t>
  </si>
  <si>
    <t>Marilyn Jiménez Chaves</t>
  </si>
  <si>
    <t>mjimenez@agenciaatenea.gov.co</t>
  </si>
  <si>
    <t>Número de jóvenes con desarrollo de habilidades del siglo XXI a través del programa de formación de ciclos cortos - Todos a la U</t>
  </si>
  <si>
    <t xml:space="preserve">Sumatoria del número de beneficiarios/as del programa Todos a la U </t>
  </si>
  <si>
    <t>Criterios poblacionales, condiciones sociales y criterios socioeconómicos</t>
  </si>
  <si>
    <t>Anual</t>
  </si>
  <si>
    <t xml:space="preserve">Poblacional </t>
  </si>
  <si>
    <t>Desarrollo Económico</t>
  </si>
  <si>
    <t>N/A</t>
  </si>
  <si>
    <t xml:space="preserve">Proyecto de inversión </t>
  </si>
  <si>
    <t>DesarrolloEconómicoIndustriayTurismo</t>
  </si>
  <si>
    <t xml:space="preserve">Secretaría Distrital de Desarrollo Económico                                                                                </t>
  </si>
  <si>
    <t>Subdirección de Empleo y Formación</t>
  </si>
  <si>
    <t xml:space="preserve">Bernardo Brigard Posse </t>
  </si>
  <si>
    <t>3693777 ext 166</t>
  </si>
  <si>
    <t>bbrigard@desarrolloeconómico.gov.co</t>
  </si>
  <si>
    <t xml:space="preserve">Dirección de emprendimiento y Empleo / Sundirección de Emprendimiento y Negocios SEN </t>
  </si>
  <si>
    <t>Natalia Rodriguez</t>
  </si>
  <si>
    <t>nrodriguez@desarrolloeconomico.gov.co</t>
  </si>
  <si>
    <t>Porcentaje de ciudadanos y ciudadanas encuestados con percepción positiva respecto a los canales de acceso e información</t>
  </si>
  <si>
    <t>(Número de Ciudadanos (as) encuestados con percepción positiva respecto a canales de acceso / Total de encuestas realizadas sobre canales de acceso a la informacion)*100</t>
  </si>
  <si>
    <t>NA</t>
  </si>
  <si>
    <t>Derechos Humanos, Poblacional-Diferencial, Género</t>
  </si>
  <si>
    <t>no</t>
  </si>
  <si>
    <t>Subsecretaría de Políticas Públicas y Planeación Social y Económica</t>
  </si>
  <si>
    <t>Beatriz Yadira Díaz</t>
  </si>
  <si>
    <t>6013358000 Ext. 8502</t>
  </si>
  <si>
    <t>Número de documentos con lineamientos técnicos creados o actualizados</t>
  </si>
  <si>
    <t>Sumatoria de documentos con lineamientos técnicos creados o actualizados</t>
  </si>
  <si>
    <t>Derechos Humanos, Poblacional-Diferencia, Género, Territorial</t>
  </si>
  <si>
    <t>Funcionamiento</t>
  </si>
  <si>
    <t>bdiaz@sdp.gov.co</t>
  </si>
  <si>
    <t>Mujer, Integración, Hacienda, Hábitat, Desarrollo Económico, Movilidad</t>
  </si>
  <si>
    <t>Secretaría Distrital de Gobierno
Secretaría Distrital de Integración Social
Secretaría Distrital de Hacienda
Secretaría Distrital del Hábitat
Secretaría Distrital de Desarrollo Económico
Secretaría Distrital de Movilidad</t>
  </si>
  <si>
    <t>Sumatoria de documentos con lineamientos de focalización creados o actualizados.</t>
  </si>
  <si>
    <t>Mujer</t>
  </si>
  <si>
    <t>Secretaría Distrital de la Mujer</t>
  </si>
  <si>
    <t>Dirección de Derechos y Desarrollo de Política</t>
  </si>
  <si>
    <t>Clara López García</t>
  </si>
  <si>
    <t>clopez@sdmujer.gov.co</t>
  </si>
  <si>
    <t>16.10 Garantizar el acceso público a la información y proteger las libertades fundamentales, de conformidad con las leyes nacionales y los acuerdos internacionales</t>
  </si>
  <si>
    <t>ND</t>
  </si>
  <si>
    <t>Subsecretaría de Información</t>
  </si>
  <si>
    <t xml:space="preserve">Integración Social
Educación
Hacienda
Hábitat
Movilidad
Gobierno
</t>
  </si>
  <si>
    <t>Oficina de Planeación de cada Entidad</t>
  </si>
  <si>
    <t>Dirección de Registros Sociales</t>
  </si>
  <si>
    <t>Helmuth Menjura</t>
  </si>
  <si>
    <t>hmenjura@sdp.gov.co</t>
  </si>
  <si>
    <t>16.5 Reducir considerablemente la corrupción y el soborno en todas sus formas</t>
  </si>
  <si>
    <t>Número de canales de atención</t>
  </si>
  <si>
    <t>Sumatoria de canales  de atención habilitados en el Distrito Capital</t>
  </si>
  <si>
    <t>Territorial</t>
  </si>
  <si>
    <t>Inversión + Funcionamiento</t>
  </si>
  <si>
    <t>Yadira Diaz</t>
  </si>
  <si>
    <t>16.6 Crear a todos los niveles instituciones eficaces y transparentes que rindan cuentas</t>
  </si>
  <si>
    <t>Número de estrategias anuales implementadas</t>
  </si>
  <si>
    <t>Sumatoria de estrategias anuales implementada</t>
  </si>
  <si>
    <t>Derechos Humanos, Poblacional-Diferencial, Género, Territorial</t>
  </si>
  <si>
    <t>Planeación
Integración Social
Desarrollo Económico
Hábitat
Educación
Movilidad</t>
  </si>
  <si>
    <t>Número de Actividades artísticas, culturales, patrimoniales y recreodeportivas con agentes locales realizadas</t>
  </si>
  <si>
    <t>Sumatoria de Actividades artísticas, culturales, patrimoniales y recreodeportivas con agentes locales realizadas</t>
  </si>
  <si>
    <t>11. Ciudades y comunidades sostenibles</t>
  </si>
  <si>
    <t>Dirección de Fomento</t>
  </si>
  <si>
    <t>Liliana Pamplona</t>
  </si>
  <si>
    <t>liliana.pamplona@scrd.gov.co</t>
  </si>
  <si>
    <t>COSTO TOTAL</t>
  </si>
  <si>
    <t>FICHA TÉCNICA INDICADOR DE RESULTADO 1. Disminución de la Pobreza Monetaria en Bogotá</t>
  </si>
  <si>
    <t>Información general</t>
  </si>
  <si>
    <t>Nombre del indicador</t>
  </si>
  <si>
    <t>Relación entre el indicador de resultado e indicadores de producto</t>
  </si>
  <si>
    <t>Este resultado se relaciona con los productos de la oferta sectorial que garantizan a los hogares más pobres de la ciudad contar con recursos económicos que alivianen el gasto y con herramientas para contar con habilidades de formación para el trabajo y emprendimiento. Lo anterior, esperando que las transferencias, apoyos económicos y subsidios entregados, combinado con las estrategias de formación para el trabajo y para el emprendimiento sean promotores de la disminución de la pobreza monetaria en Bogotá.</t>
  </si>
  <si>
    <t>Pilar, Objetivo o Eje del PDD</t>
  </si>
  <si>
    <t>Programa (PDD)</t>
  </si>
  <si>
    <t>Sector responsable</t>
  </si>
  <si>
    <t>Entidades involucradas en el cumplimiento del indicador</t>
  </si>
  <si>
    <t>Secretaría Distrital de Movilidad</t>
  </si>
  <si>
    <t xml:space="preserve">Entidad </t>
  </si>
  <si>
    <t>Descripción del indicador</t>
  </si>
  <si>
    <t>Proporción de personas que residen en hogares cuyo ingreso per cápita es insuficiente para adquirir una canasta básica de alimentos y no alimentos. En otras palabras, son las personas cuyo ingreso per cápita está por debajo de la linea de pobreza per cápita mensual.</t>
  </si>
  <si>
    <t>Medición</t>
  </si>
  <si>
    <t>Unidad de medida</t>
  </si>
  <si>
    <t>Kilómetros</t>
  </si>
  <si>
    <t>Toneladas</t>
  </si>
  <si>
    <t>Programas</t>
  </si>
  <si>
    <t>Personas</t>
  </si>
  <si>
    <t>Hectáreas</t>
  </si>
  <si>
    <t>Habitantes</t>
  </si>
  <si>
    <t>Acuerdos</t>
  </si>
  <si>
    <t>Documento</t>
  </si>
  <si>
    <t>Estrategia</t>
  </si>
  <si>
    <t>Otro</t>
  </si>
  <si>
    <t>x</t>
  </si>
  <si>
    <t>Cuál?</t>
  </si>
  <si>
    <t>Porcentaje</t>
  </si>
  <si>
    <t>Periodicidad de medición</t>
  </si>
  <si>
    <t>Mensual</t>
  </si>
  <si>
    <t>Trimestral</t>
  </si>
  <si>
    <t>Bimestral</t>
  </si>
  <si>
    <t>Línea Base (LB)</t>
  </si>
  <si>
    <t>LB</t>
  </si>
  <si>
    <t>Fecha de LB</t>
  </si>
  <si>
    <t>Fuente LB</t>
  </si>
  <si>
    <t>GEIH</t>
  </si>
  <si>
    <t>Año inicio - Año fin</t>
  </si>
  <si>
    <t>Año inicio</t>
  </si>
  <si>
    <t>Año Fin</t>
  </si>
  <si>
    <t>2038</t>
  </si>
  <si>
    <t>Metas</t>
  </si>
  <si>
    <t>Final</t>
  </si>
  <si>
    <t>Territorialización del indicador</t>
  </si>
  <si>
    <t>Sí</t>
  </si>
  <si>
    <t>Nivel:</t>
  </si>
  <si>
    <t>Cúal?</t>
  </si>
  <si>
    <t>X</t>
  </si>
  <si>
    <t>Metodología de medición</t>
  </si>
  <si>
    <t xml:space="preserve">Metodología MESEP - Misión de empalme de las series de empleo y pobreza. </t>
  </si>
  <si>
    <t xml:space="preserve">Fuentes de información </t>
  </si>
  <si>
    <t xml:space="preserve">Para el caso de la pobreza monetaria el CONPES 150 determina que la fuente oficial de información es la Gran Encuesta Integrada de Hogares (GEIH). Adicional, la Encuesta Nacional de Presupuestos de los Hogares genera información estadística sobre los ingresos y los patrones de consumo de los hogares para la definición de las lineas de pobreza. 
</t>
  </si>
  <si>
    <t>Días de rezago</t>
  </si>
  <si>
    <t xml:space="preserve">La cifra oficial de pobreza monetaria es publicada por el DANE en abril de cada año con la información del año anteror, es decir, en abril de 2022 se publicó la cifra oficial de pobreza monetaria del 2021.  Lo que genera un rezago de año y cuatro meses en la información. </t>
  </si>
  <si>
    <t>Serie disponible</t>
  </si>
  <si>
    <t>Datos del responsable del indicador</t>
  </si>
  <si>
    <t>Nombre funcionario:</t>
  </si>
  <si>
    <t>Yadira Díaz Cuervo</t>
  </si>
  <si>
    <t>Cargo:</t>
  </si>
  <si>
    <t>Subsecretaria de Políticas Públicas</t>
  </si>
  <si>
    <t>Entidad:</t>
  </si>
  <si>
    <t>Dependencia:</t>
  </si>
  <si>
    <t>Correo electrónico:</t>
  </si>
  <si>
    <t>Teléfono:</t>
  </si>
  <si>
    <t>Aprobación Oficina de Planeación de la entidad responsable de reportar el dato</t>
  </si>
  <si>
    <t>Nombre funcionario</t>
  </si>
  <si>
    <t>Mónica Maloof Arias</t>
  </si>
  <si>
    <t>Cargo</t>
  </si>
  <si>
    <t>Directora de Planeación Institucional</t>
  </si>
  <si>
    <t>Observaciones</t>
  </si>
  <si>
    <t>2023</t>
  </si>
  <si>
    <t xml:space="preserve">La base maestra se actualiza de manera mensual durante las dos primeras semanas de cada mes. Es decir, tiene un rezago aproximado de 15 días.Y los  datos oficiales de pobreza monetaria se publican 4 meses año corrido, es decir, los datos  2021 se publicaron en abril del 2022. Lo que genera un rezago aproximado de año y 4 meses. </t>
  </si>
  <si>
    <t xml:space="preserve">Porcentaje de ciudadanos y ciudadanas encuestados con percepción positiva respecto a los canales de acceso e información del IMG </t>
  </si>
  <si>
    <t>El indicador será resultado de la aplicación de la encuesta de percepción que diseñe y aplique la Secretaría Distrital de Planeación</t>
  </si>
  <si>
    <t>Encuesta a beneficiarios estrategia IMG</t>
  </si>
  <si>
    <t>Encuesta de Percepción de la Política Pública de IMG.</t>
  </si>
  <si>
    <t>Relación entre el indicador de producto y el resultado esperado</t>
  </si>
  <si>
    <t>Las transferencias monetarias ordinarias a hogares inciden directamente en la disminución de la pobreza monetaria en la ciudad de Bogotá</t>
  </si>
  <si>
    <t>Código Meta PDD</t>
  </si>
  <si>
    <t>Próposito 01 Hacer un nuevo contrato social con igualdad de oportunidades para la inclusión social, productiva y política</t>
  </si>
  <si>
    <t>06 Sistema Distrital del Cuidado</t>
  </si>
  <si>
    <t>IntegraciónSocial</t>
  </si>
  <si>
    <t>SDIS</t>
  </si>
  <si>
    <t>SDP</t>
  </si>
  <si>
    <t>SDH</t>
  </si>
  <si>
    <t>Hogares que reciben transferencias monetarias por parte del Distrito del total de los hogares registrados en la Base Maestra para los grupos priorizados. Los criterios de focalización los determina el comité coordinador de la estrategia IMG.</t>
  </si>
  <si>
    <t>Descripción del producto</t>
  </si>
  <si>
    <t>Meta(s) de resultado a la que el producto aporta mediante su implementación.</t>
  </si>
  <si>
    <t>Resultado 1.1 Disminución de la pobreza monetaria en Bogotá</t>
  </si>
  <si>
    <t>Objetivo de Desarrollo Sostenible ODS</t>
  </si>
  <si>
    <t>Findelapobreza</t>
  </si>
  <si>
    <t>Meta ODS</t>
  </si>
  <si>
    <t>1. FIN DE LA POBREZA. Poner fin a la pobreza en todas sus formas en todo el mundo</t>
  </si>
  <si>
    <t>10. REDUCCIÓN DE LAS DESIGUALDADES. Reducir la desigualdad en y entre los países</t>
  </si>
  <si>
    <t>Fórmula de cálculo</t>
  </si>
  <si>
    <t>(Numero de hogares con transferencias monetarias del distrito)/(Numero de hogares de la Base Maestra)*100</t>
  </si>
  <si>
    <t>SDP: Base maestra de la estragia de IMG</t>
  </si>
  <si>
    <t>Año 1</t>
  </si>
  <si>
    <t>Año 2</t>
  </si>
  <si>
    <t>Año 3</t>
  </si>
  <si>
    <t>Año 4</t>
  </si>
  <si>
    <t>Año 5</t>
  </si>
  <si>
    <t>Año 6</t>
  </si>
  <si>
    <t>Año 7</t>
  </si>
  <si>
    <t>Año 8</t>
  </si>
  <si>
    <t>Año 9</t>
  </si>
  <si>
    <t>Año 10</t>
  </si>
  <si>
    <t>Año 11</t>
  </si>
  <si>
    <t>Año 12</t>
  </si>
  <si>
    <t>Año 13</t>
  </si>
  <si>
    <t>Año 14</t>
  </si>
  <si>
    <t>Año 15</t>
  </si>
  <si>
    <t>Año 16</t>
  </si>
  <si>
    <t>Distrito</t>
  </si>
  <si>
    <t>1. Mensualmente se cuantifican los hogares que cumplen con las categorias establecidas en el comité coordinador
2. Se revisan los hogares que efectivamente recibieron pagos en el mes por parte del distrito</t>
  </si>
  <si>
    <t>Base Maestra de SDP e información de pago</t>
  </si>
  <si>
    <t xml:space="preserve">30 DÍAS </t>
  </si>
  <si>
    <t>ALEXANDRA CECILIA RIVERA PARDO</t>
  </si>
  <si>
    <t>DIRECTORA DE ANÁLISIS Y DISEÑO ESTRATÉGICO</t>
  </si>
  <si>
    <t>DIRECCION DE ANÁLISIS Y DISEÑO ESTRATÉGICO</t>
  </si>
  <si>
    <t>Número de personas en pobreza extrema y moderada que reciben incentivos nutricionales</t>
  </si>
  <si>
    <t>1.1 Disminución de la pobreza monetaria en Bogotá</t>
  </si>
  <si>
    <t>Entregar el 100% de los apoyos alimentarios requeridos por la población beneficiaria de los servicios sociales de integración social</t>
  </si>
  <si>
    <t>Secretaría Distrital de 
Integración Social</t>
  </si>
  <si>
    <t>El indicador mide el número de personas que reciben incentivos nutricionales dirigidos a la población en pobreza extrema y moderada identificada por la Secretaría Distrital de Integración Social.</t>
  </si>
  <si>
    <t>Mediante la implementación del producto se generan incentivos nutricionales dirigidos a la población en pobreza extrema y moderada identificada por la Secretaría Distrital de Integración Social, que forman parten de los grupos A y B de SISBEN, a través de la entrega de bonos canjeables por alimentos, canastas alimentarias, y la atención en comedores comunitarios.</t>
  </si>
  <si>
    <t>Hambre cero</t>
  </si>
  <si>
    <t>Meta ODS 2.1
De aquí a 2030, poner fin al hambre y asegurar el acceso de todas las personas, en particular los pobres y las personas en situaciones de vulnerabilidad, incluidos los niños menores de 1 año, a una alimentación sana, nutritiva y suficiente durante todo el año.</t>
  </si>
  <si>
    <t>Poblacional - Diferencial</t>
  </si>
  <si>
    <t>Sumatoria de personas en pobreza extrema y moderada que reciben incentivos nutricionales por parte de la Secretaría de Integración Social</t>
  </si>
  <si>
    <t>Registros de la Secretaría Distrital de Integración Social</t>
  </si>
  <si>
    <t>Localidad</t>
  </si>
  <si>
    <t>El indicador se medirá a través de los reportes provenientes de los sistemas de la Secretaría de Integración Social.</t>
  </si>
  <si>
    <t>Sistema de Registro de Beneficiarios - SIRBE de la Secretaría Distrital de Integración Social</t>
  </si>
  <si>
    <t>Lina María Sánchez Romero</t>
  </si>
  <si>
    <t>Directora de Nutrición y Abastecimiento</t>
  </si>
  <si>
    <t>Dirección de Nutrición y Abastecimiento</t>
  </si>
  <si>
    <t>Oscar David Garzón Alfaro</t>
  </si>
  <si>
    <t>Subdirector de Diseño, Evaluación y Sistematización</t>
  </si>
  <si>
    <t xml:space="preserve">Secretaría Distrital de Integración Social				</t>
  </si>
  <si>
    <t>El indicador da cuenta del número de la atención de niños y niñas de primera infancia en condiciones de pobreza extrema y moderada, a través de las modalidades institucionales de educación inicial de la SDIS.</t>
  </si>
  <si>
    <t>El producto se asocia a la atención a niñas y niños en condiciones de pobreza extrema y moderada, que forman parten de los grupos A y B de SISBEN, en las modalidades de atención que se desarrollan en unidades operativas de jardines infantiles y casas de pensamiento intercultural, basadas en los estándares técnicos de calidad de educación inicial y las normativas vigentes que existan, en todo el marco de la educación inicial, llegando a las poblaciones más vulnerables garantizando así los derechos de las niñas y niños.</t>
  </si>
  <si>
    <t>Educacióndecalidad</t>
  </si>
  <si>
    <t>4.2  De aquí a 2030, asegurar que todas las niñas y todos los niños tengan acceso a servicios de atención y desarrollo en la primera infancia y educación preescolar de calidad, a fin de que estén preparados para la enseñanza primaria</t>
  </si>
  <si>
    <t xml:space="preserve">Diferencial: De género. </t>
  </si>
  <si>
    <t> </t>
  </si>
  <si>
    <t>Sistema de Registro de Beneficiarios SIRBE</t>
  </si>
  <si>
    <t xml:space="preserve">Información  recopilada en las unidades operativas por parte de las y los profesionales y registrados por medio de las fichas SIRBE establecidas por parte de los equipos de las entidades, según grupos etarios o niveles acorde a las edades: Sala Materna, caminadores, párvulos, prejardin y jardin. Las unidades de medida son PUA (persona unica atentdida y la asistencia RAJ (Registro de atencion de Jardines). </t>
  </si>
  <si>
    <t>Sistema de Información de Registro de Beneficiarios</t>
  </si>
  <si>
    <t>30 días</t>
  </si>
  <si>
    <t>Subdirectora para la Infancia</t>
  </si>
  <si>
    <t>Secretaria Distrital de Integración Social</t>
  </si>
  <si>
    <t xml:space="preserve">La atención de las y los beneficiarios varia por la fecha de inicio de los servicios. 
Se puede generar un cambio o ajuste a la meta en el momento de la armonización de servicios con las resoluciones o normativas distritales que se generen en el proceso del desarrollo de las acciones de política pública. 
Se debe tener en cuenta las variaciones por cierres en los  procesos tercerizados como Jardines con convenidos de asociación y administrados. 
La atención se puede verificar con la PUA  que se genere en la atención en los servicios sociales de primera infancia.  "										
</t>
  </si>
  <si>
    <t xml:space="preserve">PERSONAS MAYORES QUE SE HAN BENEFICIADO DE LOS APOYOS ECONÓMICOS TIPO B, B DESPLAZADOS Y COFINANCIADO D - PROGRAMA COLOMBIA MAYOR. </t>
  </si>
  <si>
    <t>El apoyo económico a personas mayores incide directamente en la reducción de la pobreza monetaria en la ciudad</t>
  </si>
  <si>
    <t>Alineación con meta sectorial</t>
  </si>
  <si>
    <t>Número de personas en el servicio de apoyos económicos.</t>
  </si>
  <si>
    <t>HACER UN NUEVO CONTRATO SOCIAL CON IGUALDAD DE OPORTUNIDADES PARA LA INCLUSIÓN SOCIAL, PRODUCTIVA Y POLÍTICA</t>
  </si>
  <si>
    <t>SISTEMA DISTRITAL DE CUIDADO</t>
  </si>
  <si>
    <t xml:space="preserve">NÚMERO DE PERSONAS MAYORES QUE HAN SIDO BENEFICIARIAS DE LOS APOYOS ECONÓMICOS  B,  B DESPLAZADOS Y COFINANCIADO D - PROGRAMA COLOMBIA MAYOR EN EL SERVICIO APOYOS ECONÓMICOS PARA PERSONAS MAYORES CON EL OBJETIVO DE MEJORAR LAS CONDICIONES DE VIDA DE LAS PERSONAS MAYORES </t>
  </si>
  <si>
    <t>APORTE EN DINERO ENTREGADO A LAS PERSONAS MAYORES DEL DISTRITO CAPITAL QUE SE ENCUENTRAN EN SITUACIÒN DE VULNERACIÒN SOCIAL E INSEGURIDAD ECONÒMICA.</t>
  </si>
  <si>
    <t>MEJORAR LAS CONDICIONES DE VIDA DE LAS PERSONAS MAYORES DEL DISTRITO CAPITAL</t>
  </si>
  <si>
    <t>POBLACIONAL DIFERENCIAL</t>
  </si>
  <si>
    <t>NÚMERO DE PERSONAS MAYORES EN ATENCIÓN EN LOS APOYOS ECONÓMICOS TIPO  B, B DESPLAZADOS EN EL SERVICIO DE APOYOS ECONÓMICOS</t>
  </si>
  <si>
    <t>Sistema de informaciòn y registro de beneficiarios - SIRBE -PUA - SISBEN IV</t>
  </si>
  <si>
    <t>NOTA:  LAS  PROYECCIONES QUE SE REALIZAN EN LA PRESENTE INFORMACIÓN SE HACE CON EL 1,01 DE ROTACIÓN POR EGRESOS TENIENDO EN CUENTA QUE EL REMPLAZO DE CUPOS NO SE DAN TENIENDO EN CUENTA LA CATEGORIA DE SISBEN A, B.</t>
  </si>
  <si>
    <r>
      <rPr>
        <sz val="12"/>
        <color theme="1"/>
        <rFont val="Arial Narrow"/>
        <family val="2"/>
      </rPr>
      <t xml:space="preserve">1. LA DADE SE ENCARGA DE GENERAR REPORTES TRIMESTRALES, A PARTIR DE LA INFORMACIÓN DEL SIRBE.
2. LA SUBDIRECCIÓN PARA LA VEJEZ SE ENCARGA DE ANALIZAR LA INFORMACIÓN OBTENIDA, CALCULAR EL INDICADOR Y GENERAR REPORTES TRIMESTRALES.
</t>
    </r>
    <r>
      <rPr>
        <sz val="12"/>
        <color rgb="FF7030A0"/>
        <rFont val="Arial Narrow"/>
        <family val="2"/>
      </rPr>
      <t xml:space="preserve">3.LA DIRECCIÓN DE IMG RECOPILA INFORMACIÓN DE CADA PROGRAMA Y PRESENTA RESULTADOS GENERALES DE IMG POR SECTOR.
</t>
    </r>
    <r>
      <rPr>
        <sz val="12"/>
        <color theme="1"/>
        <rFont val="Arial Narrow"/>
        <family val="2"/>
      </rPr>
      <t xml:space="preserve">4. DADE ACOMPAÑA, VERIFICA Y ENTREGA A QUIEN CORRESPONDA EL REPORTE TRIMESTRAL DEL SECTOR POR PROGRAMA. </t>
    </r>
  </si>
  <si>
    <t>SIRBE</t>
  </si>
  <si>
    <t>DIANA CAROLINA MORA BETANCOURT</t>
  </si>
  <si>
    <t xml:space="preserve">SUBDIRECTOR PARA LA VEJEZ </t>
  </si>
  <si>
    <t xml:space="preserve">SUBDIRECCIÓN PARA LA VEJEZ </t>
  </si>
  <si>
    <t>Apoyo económico a jóvenes pobres y vulnerables con el fin de impactar en indicador de pobreza monetaria en la ciudad de Bogotá</t>
  </si>
  <si>
    <t>Meta sectorial 113</t>
  </si>
  <si>
    <t>Implementar una estrategia de oportunidades juveniles por medio de la entrega de transferencias monetarias condicionadas a 5.900 jóvenes con alto grado de vulnerabilidad</t>
  </si>
  <si>
    <t xml:space="preserve">
Hacer un nuevo contrato social con igualdad de oportunidades para la inclusión social, productiva y política</t>
  </si>
  <si>
    <t>Jóvenes con capacidades: proyecto de vida para la ciudadanía, la innovación y el trabajo del siglo XXI</t>
  </si>
  <si>
    <t xml:space="preserve">
El indicador mide el número de personas que participen del programa y que han recibido al menos una transferencia monetaria condicionada.</t>
  </si>
  <si>
    <t xml:space="preserve">Programa diseñado para reducir los niveles de riesgo en jóvenes entre los 18 años y los 28 años y seis meses. 
El participante recibe durante su permanencia en el programa transferencias monetarias condicionadas por valor de $500.000 mensuales durante seis meses, previo cumplimiento de las actividades mensuales establecidas.  </t>
  </si>
  <si>
    <t>Sumatoria de jóvenes que reciben al menos una transferencia monetaria condicionada</t>
  </si>
  <si>
    <t>Meta número 3 del proyecto de inversión 7740 - Generación jóvenes con derechos en Bogotá.</t>
  </si>
  <si>
    <t>1. Aplicación de la encuesta a una muestra de población beneficiaria a cargo del equipo técnico de la subdirección para la juventud.
2. La subdirección para la juventud se encarga de analizar la información obtenida, calcular el indicador y generar reportes trimestrales.
3. La Dirección de Análisis y Diseño Estratégico acompaña, verifica y entrega a quien corresponda el reporte trimestral del sector por programa.</t>
  </si>
  <si>
    <t xml:space="preserve">ENCUESTA SDIS </t>
  </si>
  <si>
    <t>OSCAR OVIEDO</t>
  </si>
  <si>
    <t xml:space="preserve">SUBDIRECTOR PARA LA JUVENTUD </t>
  </si>
  <si>
    <t xml:space="preserve">SUBDIRECCION PARA LA JUVENTUD </t>
  </si>
  <si>
    <t>Relación directa con el resultado esperado de disminución de la incidencia de la poblreza monetaria en Bogotá</t>
  </si>
  <si>
    <t>Beneficio social del mínimo vital</t>
  </si>
  <si>
    <t xml:space="preserve">PROPÓSITO: Hacer un nuevo contrato social con igualdad de oportunidades para la inclusión social, productiva y política.
LOGRO DE CIUDAD: Rediseñar el esquema de subsidios y contribuciones de Bogotá para garantizar un ingreso mínimo por hogar, que reduzca el peso de los factores que afectan la equidad del ingreso de los hogares.
META SECTORIAL: Transferir utilidades a la Secretaría Distrital de Hacienda  para otorgar el beneficio social del mínimo vital a la población de estratos 1 y 2 en Bogotá  en 6 m3 por suscriptor por mes, en el servicio de acueducto
</t>
  </si>
  <si>
    <t>1- OTORGAMIENTO DEL MINIMO VITAL DE AGUA A LOS SUSCRIPTORES DEL ESTRATO 1 Y 2 DEL ÁREA URBANA DEL DISTRITO CAPITAL.</t>
  </si>
  <si>
    <t>PROGRAMA ESTRATÉGICO: Mejores ingresos de los hogares y combatir la feminización de la pobreza</t>
  </si>
  <si>
    <t xml:space="preserve">2. VALIDACIÓN DE CUENTAS POR CONCEPTO DE MINIMO VITAL PRESENTADA POR LA EAAB-ESP ( 2 CUENTAS AL AÑO ) </t>
  </si>
  <si>
    <t>EAAB</t>
  </si>
  <si>
    <t>SECRETARIA DISTRITAL DEL HÁBITAT
SECRETARÍA DISTRITAL DE HACIENDA
EMPRESA DE ACUEDUCTO Y ALCANTARILLADO DE BOGOTÁ EAAB-ESP</t>
  </si>
  <si>
    <t>El indicadores mide el porcentaje (%) de suscriptores en estratos 1 y 2 de la ciudad de Bogotá que son atendidos por la Empresa de Acueducto y Alcantarillado de Bogotá, que cuentan con el beneficio de subsidio de mínimo vital</t>
  </si>
  <si>
    <t>6 - AGUA LIMPIA Y SANEAMIENTO</t>
  </si>
  <si>
    <t>Derechos humanos, Poblacional-Diferencial</t>
  </si>
  <si>
    <t>(Suscriptores beneficiados con el Mínimo Vital de agua potable)/(Suscriptores estrato 1 y 2 EAAB-ESP)*100</t>
  </si>
  <si>
    <t xml:space="preserve">PORCENTAJE (%) </t>
  </si>
  <si>
    <t>EAAB-ESP</t>
  </si>
  <si>
    <t>Año 2023</t>
  </si>
  <si>
    <t>Año 2024</t>
  </si>
  <si>
    <t>Año 2025</t>
  </si>
  <si>
    <t>Año 2026</t>
  </si>
  <si>
    <t>Año 2027</t>
  </si>
  <si>
    <t>Año 2028</t>
  </si>
  <si>
    <t>Año2029</t>
  </si>
  <si>
    <t>Año 2030</t>
  </si>
  <si>
    <t>Año 2031</t>
  </si>
  <si>
    <t>Año 2032</t>
  </si>
  <si>
    <t>Año 2033</t>
  </si>
  <si>
    <t>Año 2034</t>
  </si>
  <si>
    <t>Año 2035</t>
  </si>
  <si>
    <t>Año 2036</t>
  </si>
  <si>
    <t>Año 2037</t>
  </si>
  <si>
    <t>Año 2038</t>
  </si>
  <si>
    <t xml:space="preserve">1- A partir de las cuenta enviada por la EAAB-ESP semestralmente para el reconocimiento (pago) del Minimo vital de agua potable se obtiene la siguiente información: numero de suscriptores beneficiados pertenecientes del estrato 1 y 2, suscriptores beneficados por asimilación al C29estrato 1, valor del metro cúbico refrencial, metros cubicos beneficados
2- Validación de la infromación de suscriptores reportados por la EAAB-ESP y el numero de beneficiados en el semestre del año )enero-junio/julio-diciembre)
3' Estimación de la relación: (Suscriptores estrato 1 y 2 EAAB-ESP) / (Suscriptores beneficiados del Mínimo Vital de agua potable) </t>
  </si>
  <si>
    <t>Fuentes de información</t>
  </si>
  <si>
    <t>UN MES</t>
  </si>
  <si>
    <t>ENERO DE 2020</t>
  </si>
  <si>
    <t>Yaneth Prieto</t>
  </si>
  <si>
    <t>Subdirectora de Servicios Públicos</t>
  </si>
  <si>
    <t>SUBDIRECCIÓN DE SERVICOS PÚBLICOS</t>
  </si>
  <si>
    <t>Aidee Sánchez Corredor</t>
  </si>
  <si>
    <t>Subdirectora de Programas y Proyectos</t>
  </si>
  <si>
    <t>Resulta pertinente mencionar que finalizado el periodo de facturación el prestador, EAAB-ESP o acueducto comunitario, debe realizar la presentación de las cuentas para el reconocimiento de los dineros equivalentes al beneficio del mínimo vital concedido a sus suscriptores, este cobro se realiza de acuerdo con los lineamientos establecidos en la Resolución SDHT No. 1450 de 2012 modificada por la Resolución SDHT No. 1326 de 2012, así como en el marco de la meta No. 26 mencionada en el Artículo 13° del Acuerdo 761 de 2020 “Financiar con transferencia del distrito el beneficio social del mínimo vital a la población de estratos 1 y 2 en Bogotá”.
Los Recusos disponibles para realizar este proceso son entregados por la Secretaría de Hacienda Distrital por loc cual ellos son corresponsables de este producto.</t>
  </si>
  <si>
    <t xml:space="preserve">Número de hogares beneficiarios del programa mi ahorro Mi ahorro Mi Hogar. </t>
  </si>
  <si>
    <t xml:space="preserve">Los costos cotidianos que los hogares del distrito deben asumir periódicamente y de forma obligatoria dejan a las personas y hogares más vulnerables cerca de la pobreza monetaria. Por eso, programas como las ayudas distritales para la adquisición de vivienda colaboran en el alivianamiento de gastos y por ende, en la disminución de la pobreza. </t>
  </si>
  <si>
    <t>No Aplica</t>
  </si>
  <si>
    <t>El indicador busca medir el número de hogares beneficiarios de las ayudas distritales, haciendo un conteo de los mismo.</t>
  </si>
  <si>
    <t>Disminuir la incidencia de la pobreza monetaria en Bogotá</t>
  </si>
  <si>
    <t>1. Fin de la Pobreza</t>
  </si>
  <si>
    <t>1.4. De aquí a 2030, garantizar que todos los hombres y mujeres, en particular los pobres y los vulnerables,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</si>
  <si>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 xml:space="preserve">Sumatoria de los hogares beneficiados </t>
  </si>
  <si>
    <t>Bases de datos de potenciales beneficiarios y su trazabilidad.
Documentos técnicos con el diagnóstico, las estrategias, los análisis de demanda y oferta de vivienda VIS/VIP.
Procedimientos para la focalización, implementación y operación del programa.
 Acto Administrativo con la reglamentación específica del programa Mi ahorro Mi hogar en cada una de sus tipologías.</t>
  </si>
  <si>
    <t>Una vez otorgado el subsidio se contabiliza en la base de datos de beneficiarios</t>
  </si>
  <si>
    <t xml:space="preserve">Bases de beneficiarios del programa </t>
  </si>
  <si>
    <t xml:space="preserve">Subsecretaria de Gestión Financiera </t>
  </si>
  <si>
    <t xml:space="preserve">Los costos cotidianos que los hogares del distrito deben asumir periodicamente y de forma obligatoria dejan a las personas y hogares más vulnerables cerca de la pobreza monetaria. Por eso, programas como las ayudas distritales para el arrendamiento colaboran en el alivianamiento de gastos y por ende, en la disminución de la pobreza. </t>
  </si>
  <si>
    <t xml:space="preserve">Hábitat </t>
  </si>
  <si>
    <t xml:space="preserve">Secretaría Distrital del Hábitat </t>
  </si>
  <si>
    <t>El indicador busca medir el número de hogares beneficiarios de las ayudas distritales, haciendo un conteo de los mismo. Por esa razón, el tipo de anualización es suma además, se espera que el número de hogares beneficiarios se mantenga.</t>
  </si>
  <si>
    <t>De acuerdo a la reglamentación del programa, se otorga el subsidio de aportes temporales solidarios de arrendamiento, en tal sentido, se revisan las postulaciones recibidas y si cumplen con los parámetros establecidos, se otorga el subsidio</t>
  </si>
  <si>
    <t>Derechos humanos, poblacional-diferencial, género</t>
  </si>
  <si>
    <t>Sumatoria de los hogares beneficiarios del Aporte Temporal Solidario de Arrendamiento.</t>
  </si>
  <si>
    <t>Número de beneficiarios del subsidio de transporte escolar que cumplen los criterios de focalización definidos para la política IMG</t>
  </si>
  <si>
    <t>Los costos cotidianos que los ciudadanos del distrito deben asumir periodicamente, y de forma obligatoria, dejan a las personas y hogares más vulnerables cerca de la pobreza monetaria. Por eso, programas como el subsidio de transporte escolar colaboran en el alivianamiento de gastos y por ende, en la disminución de la pobreza.</t>
  </si>
  <si>
    <t>01 - Hacer un nuevo contrato social con igualdad de oportunidades para la inclusión social, productiva y política $2</t>
  </si>
  <si>
    <t>13 -  Educación para todos y todas: acceso y permanencia con equidad y énfasis en educación rural</t>
  </si>
  <si>
    <t>Secretaría de Educación del Distrito</t>
  </si>
  <si>
    <t>Subsidio de transporte escolar</t>
  </si>
  <si>
    <t>Sumatoria de beneficiarios del subsidio de transporte escolar que cumplen los criterios de focalización definidos para la política IMG</t>
  </si>
  <si>
    <t>Reporte periódico de avance del proyecto de inversión</t>
  </si>
  <si>
    <t>Se reportan los beneficiarios de la modalidad de subsidios de transporte escolar, de acuerdo con los actos admisnitrativos de asignación del beneficio.</t>
  </si>
  <si>
    <t>Programa de Movilidad Escolar - Dirección de Bienestar Estudiantil</t>
  </si>
  <si>
    <t>Director de Bienestar Estudiantil</t>
  </si>
  <si>
    <t>Dirección de Bienestar Estudiantil</t>
  </si>
  <si>
    <t>Juan Sebastián Contreras Bello</t>
  </si>
  <si>
    <t>Jefe Oficina Asesora de Planeación</t>
  </si>
  <si>
    <t>Este producto tiene impacto directo en la disminución de pobreza monetaria</t>
  </si>
  <si>
    <t xml:space="preserve">No aplica </t>
  </si>
  <si>
    <t>Movilidad</t>
  </si>
  <si>
    <t xml:space="preserve">Secretaria Distrital de Movilidad </t>
  </si>
  <si>
    <t>Transmilenio S.A</t>
  </si>
  <si>
    <t>Este indicador tiene como objetivo medir el número de personas cubiertas con el beneficio tarifario a transporte. Aumentar el número de personas cubiertas.</t>
  </si>
  <si>
    <t>El beneficio tarifario es una reducción en el valor de la tarifa para los servicios zonales y troncales. que se encuentra formalizado en el decreto distrital 005 de 2022 de la siguiente manera 1. Adulto mayor pagará 81,50% de la tarifa establecida en el componente troncal y 80,81 en el zonal. 2. Incentivo Sisbén recibirá un descuento del 32,07% sobre la tarifa plena y 32,65% sobre la tarifa plena 3. Discapacidad, un descuento sobre la tarifa de entre un 15% - 40%. Se atenderá de manera prioritaria a las poblaciones en Discapacidad, Adulto mayor, Personas en condiciones de vulnerabilidad medidas por SISBÉN y población Indígena. Entregar tarjetas personalizadas con beneficio a todas las personas que se encuentren en las condiciones anteriormente descritas y la soliciten.</t>
  </si>
  <si>
    <t>Le aporta a la meta de resultado 1,1</t>
  </si>
  <si>
    <t xml:space="preserve">1. Fin de la pobreza </t>
  </si>
  <si>
    <t>1.4   Para 2030, garantizar que todos los hombres y mujeres, en particular los pobres y los más vulnerables, tengan los mismos derechos a los recursos económicos, así como acceso a los servicios básicos, la propiedad y el control de las tierras y otros bienes, la herencia, los recursos naturales, las nuevas tecnologías y los servicios económicos, incluida la micro financiación.</t>
  </si>
  <si>
    <t>Junio de 2022</t>
  </si>
  <si>
    <t>Detalle Usuarios Beneficiados Tarifa SISBÉN, Discapacidad y Adulto mayor</t>
  </si>
  <si>
    <t>2030</t>
  </si>
  <si>
    <t xml:space="preserve">crecimiento poblacional </t>
  </si>
  <si>
    <t>Año …</t>
  </si>
  <si>
    <t>Cual?</t>
  </si>
  <si>
    <t>Número de beneficiarios con tarjetas activas  reportados mensualmente por en ente gestor Transmilenio S.A</t>
  </si>
  <si>
    <t xml:space="preserve">Reporte mensual de número de tarjetas activas beneficio tarifario reportado por Transmilenio S.A </t>
  </si>
  <si>
    <t xml:space="preserve">20 Días </t>
  </si>
  <si>
    <t>2018, 2019, 2020, 2021, 2022</t>
  </si>
  <si>
    <t xml:space="preserve">Nombre funcionario: </t>
  </si>
  <si>
    <t>Sugerente Económica</t>
  </si>
  <si>
    <t>Nombre funcionario (jefe de planeación)</t>
  </si>
  <si>
    <t>Las cifras de costos en el plan de acción se presentan en millones de pesos. Por lo tanto es la cifra que esta por 1,000,000</t>
  </si>
  <si>
    <t>Beneficiarios reconocidos para los Beneficios Económicos Periódicos (BEPS - Decreto 2012 de 2017) que pertenecen a los grupos A, B y C  de acuerdo con la metodología SISBEN IV</t>
  </si>
  <si>
    <t>Contribuir a la protección de los artistas y gestores en su etapa adulto mayor con un ingreso vitalicio bimestral, a partir de la entrega de los BEPS,  buscando así la disminución de la pobreza monetaria en Bogotá</t>
  </si>
  <si>
    <t>01 - Hacer un nuevo contrato social con igualdad de oportunidades para la inclusión social, productiva y política</t>
  </si>
  <si>
    <t>1-Subsidios y Transferencias para la equidad</t>
  </si>
  <si>
    <t>Secretaría Distrital de Cultura</t>
  </si>
  <si>
    <t>Secretaría Distrital de Cultura Recreación y Deporte</t>
  </si>
  <si>
    <t>Este indicador da cuenta de la cantidad de Beneficios Económicos Periódicos (BEPS - Decreto 2012 de 2017) entregados anualmente a los artistas y gestores culturales de Bogotá con concepto de viabilidad del Ministerio de Cultura y Colpensiones y, que además pertenecen a los grupos A, B y C de acuerdo con la metodología SISBEN IV</t>
  </si>
  <si>
    <t>El producto consiste en entregar Beneficios Económicos Periódicos BEPS a artistas y gestores (as) culturales de Bogotá, de acuerdo con la normativa vigente (Decreto 2012 de 2017 y derivados), que obtengan la viabilidad de Ministerio de Cultura y Colpensiones y que además pertenezcan a los grupos A,B y C de acuerdo con la metodología SISBEN IV. 
Dichos beneficios son financiados a partir del 10% del recaudo de la estampilla procultura.
 Anualmente, la SCRD realizará las acciones necesarias para llevar a cabo el reconocimiento de dichos beneficios y entregará al final de cada vigencia el listado total de los beneficiarios que pertenecen a los grupos A,B y C de acuerdo con la metodología SISBEN IV.</t>
  </si>
  <si>
    <t>Poner fin a la pobreza en todas sus formas en todo el mundo</t>
  </si>
  <si>
    <t>Sumatoria de  beneficiarios reconocidos para los Beneficios Económicos Periódicos (BEPS - Decreto 2012 de 2017)que pertenecen a los grupos A, B y C  de acuerdo con la metodología SISBEN IV</t>
  </si>
  <si>
    <t>Listado de Beneficiarios BEPS</t>
  </si>
  <si>
    <t>Se reporta el listado de ciudadanos totales a quienes se les reconoció el beneficio Económico periódico- BEPS sobre acto(s) admnistrativo(s) detallando el grupo asignado de acuerdo con la metodología SISBEN IV.</t>
  </si>
  <si>
    <t>www.beneficioartistamayor.scrd.gov.co ó el Sistema de información BEPS vigente</t>
  </si>
  <si>
    <t>Subdirectora de gestión Cultural y Artística</t>
  </si>
  <si>
    <t>Carlos Alfonso Gaitán Sánchez</t>
  </si>
  <si>
    <t>Apoyos económicos para la permanencia en la Educación Posmedia</t>
  </si>
  <si>
    <t>Desarrollo de un esquema de subsidio económico para el sostenimiento de la población vulnerable beneficiaria de los programas de educación posmedia para promover la permanencia en los mismos y contribuir a la superación de la pobreza.</t>
  </si>
  <si>
    <t>Número de estudiantes beneficiados</t>
  </si>
  <si>
    <t>Oportunidades de educación, salud y cultura para mujeres, jóvenes, niños, niñas y adolescentes</t>
  </si>
  <si>
    <t>Programa 17. Jóvenes con capacidades: Proyecto de vida para la ciudadanía, la innovación y el trabajo del siglo XXI.</t>
  </si>
  <si>
    <t>Agencia Distrital para la Educación Superior, la Ciencia y la Tecnología -Atenea.</t>
  </si>
  <si>
    <t>Secretaría de Educación - Atenea</t>
  </si>
  <si>
    <t>Los apoyos económicos en el marco de los procesos de formación tanto en educación superior, son recursos monetarios entregados a la población focalizada, con el fin de minimizar el riesgo de deserción por motivos económicos e incentivar la finalización de los programas de educación posmedia que desarrolla la Agencia. Este producto hace parte de una propuesta complementaria de acceso que define los criterios de focalización de las y los beneficiarios en cada estrategia.
Las personas que resultan seleccionadas en el marco de los programas de acceso a la educación superior tienen el derecho de recibir este producto (apoyo económico).</t>
  </si>
  <si>
    <t>Colocación de empleo de personas pobres y vulnerables</t>
  </si>
  <si>
    <t>1. Fin de la pobreza</t>
  </si>
  <si>
    <t>Listados de dispersiones exitosas de los operadores económicos.</t>
  </si>
  <si>
    <t>A partir del reporte y certificación de matricula en cada semestre por parte de las Instituciones de Educación Superior o entidades de formación de la estrategia o programa, se identifica el número de beneficiarios que adquieren el derecho de recibir el apoyo económico del programa al que se encuentra ofertado, con esta información y la validación del estado de bancarización en billetera móvil o cuenta digital del beneficiario, se construyen los listados de dispersión que se remiten a los operadores bancarios; posteriormente, estos últimos reportan la dispersión exitosa que se ha generado y con esta información se construye el indicador. Esto dependerá del periodo de ejecución establecido para cada uno de los programas o estrategias; no obstante, al medirse anualmente, el giro de uno o más apoyos económicos al mismo beneficiario se contabilizará por una única vez en la vigencia.</t>
  </si>
  <si>
    <t>4 a 5 semanas</t>
  </si>
  <si>
    <t>2021 - 2022</t>
  </si>
  <si>
    <t>Gerente de Educación Posmedia</t>
  </si>
  <si>
    <t>Mario Alfonso Pardo Pardo</t>
  </si>
  <si>
    <t>Subgerente de Planeación</t>
  </si>
  <si>
    <t>Jóvenes con desarrollo de habilidades del siglo XXI a través del programa de formación de ciclos cortos - Todos a la U</t>
  </si>
  <si>
    <t xml:space="preserve">Indicador de resultado al que le aporta: Reducción de brecha de talento humano en la ciudad. </t>
  </si>
  <si>
    <t>Secretaría de Educación - Atenea - SDE</t>
  </si>
  <si>
    <t>Número de beneficiarios/as del programa de formación de ciclos cortos - Todos a la U</t>
  </si>
  <si>
    <t>Todos a la U es un programa de formación de ciclos cortos en habilidades del siglo XXI con énfasis en sectores estratégicos para la ciudad y que busca fomentar trayectorias educativas pertinentes para el sector productivo, contribuyendo de esta manera a la reducción de brecha de talento humano en la ciudad. 
Los enfoques diferenciales son abordados dentro del producto mediante dos componentes del modelo de focalización: 1) Mecanismo de Inclusión (Criterios poblacionales, condiciones sociales y criterios socioeconómicos que representa el 60% de la puntuación) y 2) mecanismo de trayectorias educativas (representa el 40% de la puntuación).</t>
  </si>
  <si>
    <t>Se identificará el número de beneficieros a partir del reporte y certificación de matricula de los operadores de la estrategia.</t>
  </si>
  <si>
    <t>Listados de beneficiarios inscritos</t>
  </si>
  <si>
    <t>6 semanas</t>
  </si>
  <si>
    <t>No aplica</t>
  </si>
  <si>
    <t>El indicador tiene relación directa con indicador de resultado No XXX</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</si>
  <si>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</si>
  <si>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Hacer un nuevo contrato social con igualdad de oportunidades para la inclusión social, productiva y política</t>
  </si>
  <si>
    <t>Cierre de brechas para la inclusión productiva urbano rural</t>
  </si>
  <si>
    <t>SDDE</t>
  </si>
  <si>
    <t>El indicador corresponde a las personas que hacen parte de la oferta laboral (buscadores de empleo o beneficiarios de servicios de formación) del Distrito, que fortalecen sus habilidades laborales a traves de formación pertinente y concordante con las necesidades del sector productivo (demanda laboral). La anterior descripción debe basarse en los siguientes conceptos:
- Formación para el trabajo: según el Decreto 4904 de 2009, este tipo de formación hace parte del servicio público educativo y responde a los fines de la educación consagrados en el artículo 5°de la Ley 115 de 1994. Se ofrece con el objeto de complementar, actualizar, suplir conocimientos y formar, en aspectos académicos o laborales y conduce a la obtención de certificados de aptitud ocupacional. Comprende la formación permanente, personal, social y cultural, que se fundamenta en una concepción integral de la persona, que una institución organiza en un proyecto educativo institucional y que estructura en currículos flexibles sin sujeción al sistema de niveles y grados propios de la educación formal.</t>
  </si>
  <si>
    <t xml:space="preserve">Corresponde a servicios de formación para el trabajo que propenda por el desarrollo de las competencias laborales más demandadas por el mercado y con mejor prospectiva laboral para las personas con SISBEN en el grupo C. </t>
  </si>
  <si>
    <t>Trabajodecenteycrecimientoeconómico</t>
  </si>
  <si>
    <t>Se suman las personas formadas producto de la ejecución de los programas, convenios, contratos, alianzas institucionales y otros instrumentos de gestión de procesos de formación para el trabajo. En caso de que una persona reciba más de un servicio de formación durante el periodo de medición del indicador, esta deberá ser contabilizada solo una vez.</t>
  </si>
  <si>
    <t xml:space="preserve">Archivo SEF, de registro de personas formadas a traves de programas, convenios, contratos, alianzas institucionales y otros instumentos de gestión y ejecución de procesos de formación para el trabajo.  </t>
  </si>
  <si>
    <t xml:space="preserve">90 días </t>
  </si>
  <si>
    <t xml:space="preserve">Subdirector de Empleo y Formación </t>
  </si>
  <si>
    <r>
      <rPr>
        <sz val="12"/>
        <color theme="1"/>
        <rFont val="Arial Narrow"/>
        <family val="2"/>
      </rPr>
      <t xml:space="preserve">3693777 ext </t>
    </r>
    <r>
      <rPr>
        <sz val="12"/>
        <color theme="1"/>
        <rFont val="Arial Narrow"/>
        <family val="2"/>
      </rPr>
      <t>166</t>
    </r>
  </si>
  <si>
    <t>Carolina Chica Builes</t>
  </si>
  <si>
    <t>Jefe Oficina Asesora de Planeación Institucional</t>
  </si>
  <si>
    <t>Personas que pertenezcan hasta el grupo C del SISBEN atendidas y registradas en los servicios de empleo.</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</si>
  <si>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</si>
  <si>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El indicador corresponde a las personas que hacen parte de la oferta laboral del Distrito, que se registran a los servicios de gestión y colocación, con la implemntación de la ruta de empleo, la cual cuenta con las siguientes fases de atención:  
a. Registro: en esta etapa se asesora en la inscripción y/o actualización de los datos de la hoja de vida del aspirante en la plataforma del Sistema de Información del Servicio de Empleo-SISE.
b. Orientación: junto a un equipo de expertos se construye el perfil laboral del aspirante y se identifican las competencias, habilidades e intereses ocupacionales.
c. Formación: se conecta al aspirante a un variado portafolio de cursos y talleres de formación que contribuirán a tu desarrollo personal y profesional, y que le permitirá ser más competitivo en el mercado laboral.
d. Intermediación: Se realiza el cruce entre la oferta y la demanda de trabajo.</t>
  </si>
  <si>
    <t xml:space="preserve">Corresponde a los servicios de registro de las personas con mayores barreras de acceso al mercado laboral, a través de la agencia de empleo del distrito. </t>
  </si>
  <si>
    <t xml:space="preserve">SISE </t>
  </si>
  <si>
    <t xml:space="preserve">Se suman las personas registradas en la ruta de empleo del distrito y/o otros programas que promuevan la empleabilidad que se realicen a traves de operadores </t>
  </si>
  <si>
    <t xml:space="preserve">Archivo SEF,  registro de personas en los servicios de empleo. </t>
  </si>
  <si>
    <r>
      <rPr>
        <sz val="12"/>
        <color theme="1"/>
        <rFont val="Arial Narrow"/>
        <family val="2"/>
      </rPr>
      <t xml:space="preserve">3693777 ext </t>
    </r>
    <r>
      <rPr>
        <sz val="12"/>
        <color theme="1"/>
        <rFont val="Arial Narrow"/>
        <family val="2"/>
      </rPr>
      <t>166</t>
    </r>
  </si>
  <si>
    <t xml:space="preserve">Este producto se desarrolla con objeto de incrementar  las ventas de las unidades productivas  que cumplan los requisitos paras ser beneficiarios del programa Impulso Local </t>
  </si>
  <si>
    <t xml:space="preserve">Incremento en las ventas de las unidades productivas  que cumplan los requisitos paras ser beneficiarios del programa Impulso Local </t>
  </si>
  <si>
    <t>Poblacional - Territorial</t>
  </si>
  <si>
    <t xml:space="preserve">Sumatoria de Número de unidades productivas cuyo representante petenezca al grupo C del SISBEN beneficiadas del programa Impulso Local </t>
  </si>
  <si>
    <t>Unidades productivas fortalecidas pertenecientes al grupo C del SISBEN</t>
  </si>
  <si>
    <t xml:space="preserve">Base datos Programa Impulso Local </t>
  </si>
  <si>
    <t>17 localidades (No  incluye Sumapaz - Candelaria - Martires)</t>
  </si>
  <si>
    <t>Para la realizar la medición, se tomará el promedio de las ventas de todas la unidades productivas pertenecientes a personas con SISBEN clasificación C inscritas al programa Impulso Local a la fecha de corte (V2) menos el promedio de ventas de las unidades productivas pertenecientes a personas con SISBEN clasificación C inscritas en el programa Impulso Local al perido inicial del analisis (V1). sobre el promedio de ventas de las unidades productivas pertenecientes a personas con SISBEN clasificación C inscritas al promgrama Impulso Local al perido inicial del analisis por 100 para que nos de la variación porcentual del promedio de ventas.</t>
  </si>
  <si>
    <t xml:space="preserve">Base datos programa Impulso Local </t>
  </si>
  <si>
    <t>Subdirectora</t>
  </si>
  <si>
    <t>SEN</t>
  </si>
  <si>
    <t>Número de módulos validados para la población beneficiaria de la política pública.</t>
  </si>
  <si>
    <t>El diseño de los módulos de habilidades para la vida, buscan ser un componente de refuerzo y complementariedad de capacidades, adicionales a la entrega de las transferencias monetarias ordinarias: a través de la articulación institucional de la política pública contribuir para que los y las beneficiarios de las transferencias y apoyos del primer componente hagan un mejor uso de la información y de sus propios recursos de manera que desarrollen o fortalezcan capacidades de autogestión y autonomía.</t>
  </si>
  <si>
    <t>Secretaria de Desarrollo Económico</t>
  </si>
  <si>
    <t>Secretaria Distrital de Hábitat</t>
  </si>
  <si>
    <t>Los módulos de habilidades para la vida deberán contener como mínimo metodologías, contenidos y aplicaciones para que los beneficiarios desarrollen o fortalezcan capacidades en determinadas temáticas.  Los módulos podrán ser diseñados o validados por la Secretaría Distrital de Planeación quien a su vez definirá las tematicas a priorizar.  Para los primeros años de la política se establecen como prioritarias las temáticas de: (i) Educación Financiera, (ii) Nutrición, (iii) Relaciones Familiares. El diseño o validación será liderado por la SDP con el acompañamiento técnico de las entidades del Distrito.  La implementación de los módulos con los beneficiarios será responsabilidad de las entidades responsables de los productos del primer objetivo específico de la política.</t>
  </si>
  <si>
    <t>Género, Poblacional-Diferencial</t>
  </si>
  <si>
    <t>Beatriz Yadira Diaz</t>
  </si>
  <si>
    <t>Mónica Malof</t>
  </si>
  <si>
    <t>Directora de Planeación</t>
  </si>
  <si>
    <t>Número de documentos elaborados o actualizados con lineamientos técnicos y/o operativos</t>
  </si>
  <si>
    <t>Secretaria Distrital de Gobierno</t>
  </si>
  <si>
    <t xml:space="preserve">Secretaria Distrital de Integración Social </t>
  </si>
  <si>
    <t xml:space="preserve">Secretaria Distrital de Desarrollo Económico </t>
  </si>
  <si>
    <t>Secretaria Distrital de la Mujer</t>
  </si>
  <si>
    <t>Secretaria Distrital del Hábitat</t>
  </si>
  <si>
    <t>Secretaria Distrital de Hacienda</t>
  </si>
  <si>
    <t>Secretaria de Educación del Distrito</t>
  </si>
  <si>
    <t>Se realiza la medición de los documentos elaborados y actualizados por la Secretaría Distrital de Planeación</t>
  </si>
  <si>
    <t>Andamiaje Institucional con enfoque adaptativo</t>
  </si>
  <si>
    <t>Sumatoria de documentos creados o actualizados</t>
  </si>
  <si>
    <t>Se realiza el conteo de los documentos creados o actualizados para orientar la implementación de la política.</t>
  </si>
  <si>
    <t>Na</t>
  </si>
  <si>
    <t>Subsecretaria de Políticas Públicas y Planeación Social y Económica</t>
  </si>
  <si>
    <t>Subsecretaría de Planeación Socioeconómica</t>
  </si>
  <si>
    <t>Mónica Maloof Árias</t>
  </si>
  <si>
    <t>Número de documentos con lineamientos de focalización con enfoque diferencial poblacional</t>
  </si>
  <si>
    <t xml:space="preserve">La aplicación y diseño de lineamientos con criterios poblacionales para la focalización de personas beneficiarias en los programas de IMG, garantiza una coordinación entre la oferta de servicios, a la vez que consolida la estructura institucional necesaria para la política pública.
</t>
  </si>
  <si>
    <t xml:space="preserve">Se busca medir y contabilizar el número de documentos que incluyan los lineamientos de focalización de la población beneficiaria. El objetivo del indicador es mantener el número de programas que integran los lineamientos, por lo que su tipo anualización es constante. </t>
  </si>
  <si>
    <t>El producto supone el diseño de lineamientos de focalización incorporando criterios poblacionales (incluyendo los enfoques diferencial, enfoque de género, interseccionalidad, poblacional, y territorial), con el fin de llegar a la ciudadanía con condiciones de vida o contextos socioeconómicos más complejos.  La integración de estos lineamientos en los programas que hacen parte de la Estrategia IMG y de la la politica pública para superar o prevenir pobreza en Bogotá, es esencial para centrar la oferta de servicios en la población más vulnerable. Se espera contar con criterios de ingreso a los programas que supongan mecanismos de focalización inicialmente mediante el SISBEN, pero que además permitan realizar otro tipo de priorización de población para que la población étnica, grupos afro, raizales, rom, migrantes, o victimas del conflicto armado cuenten con otro tipo de instrumento y puedan contar con beneficios de acceso a los programas de la oferta sectorial que hace parte de la política pública.
Adicionalmente, de manera particular, se espera contar con el apoyo de la Secretaría Distrital de la Mujer en la identificación de criterios y en el diseño de mecanismos para garantizar que los apoyos gubernamentales se dirigan priorizando en enfoque de género.</t>
  </si>
  <si>
    <t xml:space="preserve">Sumatoria de documentos con lineamientos de focalización de beneficiarios </t>
  </si>
  <si>
    <t>Registros Administrativos Dirección de Planeación Social - SDP</t>
  </si>
  <si>
    <t>Secretaria Distrital de Planeación</t>
  </si>
  <si>
    <t>Secretaría Distrital de Educación</t>
  </si>
  <si>
    <t>Secretaría Distrital de Hábitat</t>
  </si>
  <si>
    <t>16. Paz, Justicia e Instituciones Sólidas</t>
  </si>
  <si>
    <t>SDIS, SDHabitat, SDCultura, Recreación y Deporte, SDMovilidad, SDEducación, SDPlaneación, SDHacienda</t>
  </si>
  <si>
    <t>Departamento de Prosperidad Social (Programas de transferencias monetarias de la Nación)
Departamento Nacional de Planeación (SISBEN)
Secretaria Distrital de Gobierno, Secretaria Distrital de Hacienda, Secretaria Distrital de Desarrollo Económico, Secretaria de Educación del Distrito, Secretaria Distrital de Integración Social,  Secretaria Distrital de Movilidad, Secretaria Distrital del Hábitat, Secretaria Distrital de la Mujer</t>
  </si>
  <si>
    <t>Dirección de Registro Social</t>
  </si>
  <si>
    <t>Porcentaje de programas que hacen parte de la estrategia IMG cuya asignación presupuestal responde a criterios de costo eficiencia.</t>
  </si>
  <si>
    <t>FICHA TÉCNICA INDICADOR DE PRODUCTO 3.2.1 Canales de atención del Distrito con información actualizada de IMG</t>
  </si>
  <si>
    <t>Número de canales de atención habilitados con información de IMG</t>
  </si>
  <si>
    <t>Los canales de atención para la ciudadanía aportan en la consecución del objetivo de generar capacidades de adaptación y resiliencia en los ciudadanos a través de diferentes mecanismos de atención e información desde las entidades distritales vinculadas en la politica pública.</t>
  </si>
  <si>
    <t>Secretarìa Distrital de Integración Social</t>
  </si>
  <si>
    <t>Secretarìa Distrital de Planeación</t>
  </si>
  <si>
    <t>El número de puntos de atención representa los nodos presenciales de información de la política IMG en las Subdirecciones Locales de la Secretaría Distrital de Integración Social</t>
  </si>
  <si>
    <t>La Secretaria Distrital de Integración Social, en coordinación con la Secretaría Distrital de Planeación implementarán diferentes acciones para que desde la SDIS y las Subdirecciones locales haya una respuesta pronta y con información actualizada y eficaz sobre los procesos operativos de IMG. La capacitación de estos funcionarios estará bajo la resposabilidad compartida de SDIS y SDP.  Este producto se orienta a hacer más eficiente el proceso de informar y dar respuesta en los tiempos de ley de las peticiones, quejas y reclamos que realicen los ciudadanos.</t>
  </si>
  <si>
    <t>3.2  Comunicación y pedagogía con la ciudadanía.</t>
  </si>
  <si>
    <r>
      <rPr>
        <sz val="11"/>
        <color theme="1"/>
        <rFont val="Arial Narrow"/>
        <family val="2"/>
      </rPr>
      <t>1.3</t>
    </r>
    <r>
      <rPr>
        <sz val="11"/>
        <color rgb="FF4D4D4D"/>
        <rFont val="Roboto"/>
      </rPr>
      <t>   Poner en práctica a nivel nacional sistemas y medidas apropiadas de protección social para todos y, para 2030, lograr una amplia cobertura de los pobres y los más vulnerables.</t>
    </r>
    <r>
      <rPr>
        <b/>
        <sz val="11"/>
        <color rgb="FF4D4D4D"/>
        <rFont val="Roboto"/>
      </rPr>
      <t xml:space="preserve">
10.4</t>
    </r>
    <r>
      <rPr>
        <sz val="11"/>
        <color rgb="FF4D4D4D"/>
        <rFont val="Roboto"/>
      </rPr>
      <t xml:space="preserve"> Adoptar políticas, especialmente fiscales, salariales y de protección social, y lograr progresivamente una mayor igualdad</t>
    </r>
  </si>
  <si>
    <t>Sumatoria de puntos de atención presencial habilitados en el Distrito Capital</t>
  </si>
  <si>
    <t>Puntos de Atención</t>
  </si>
  <si>
    <t>Sumatoria de los puntos de atención en las Subdirecciones Locales de la Secretaría Distrital de Integración Social</t>
  </si>
  <si>
    <t>Dirección de Ingreso Mínimo Garantizado</t>
  </si>
  <si>
    <t>Cada año se reportará la implementación del aplicativo con información actualizada de programas y beneficiarios</t>
  </si>
  <si>
    <t>La Secretaría Distrital de Hacienda diseña un aplicativo de uso institucional con la información de beneficiarios(as) de los programas distritales asociados a IMG. La implementación y actualización del aplicativo estará a cargo de la Secretaría Distrital de Integración Social con el apoyo de la Secretaría Distrital de Planeación (información)</t>
  </si>
  <si>
    <t>Aplicativo</t>
  </si>
  <si>
    <t>Local</t>
  </si>
  <si>
    <t>Reporte del aplicativo en implementación</t>
  </si>
  <si>
    <t>SCRD - Dirección de Fomento</t>
  </si>
  <si>
    <t>10 días hábiles finalizado el trimestre de reporte (SEGPLAN)</t>
  </si>
  <si>
    <t>Enero, Abril, Julio y Octubre</t>
  </si>
  <si>
    <t>Número de estrategias de comunicación y pedagogía para la reducción de la pobreza, implementadas.</t>
  </si>
  <si>
    <t>La implementación de la estrategia anual de comunicación y pedagogía se relaciona con el objetivo de generar capacidades de adaptación y resiliencia en los ciudadanos a través de diferentes mecanismos de atención e información desde las entidades distritales vinculadas en la politica pública.</t>
  </si>
  <si>
    <t xml:space="preserve">Planeación </t>
  </si>
  <si>
    <t>Secretarìa Distrital del Hàbitat</t>
  </si>
  <si>
    <t>Secretarìa Distrital de Movilidad</t>
  </si>
  <si>
    <t>Secretaría de Cultura, Recreación y Turismo</t>
  </si>
  <si>
    <t>Se busca lograr una percepción positiva a través de los diferentes canales de atención y comunicación al realizar pedagogía de la política y fortalecer mecanismos de información para reducir  la pobreza en Bogotà. El objetivo del indicador es realizar un conteo sobre el número de estrategias de comunicación y pedagogía realizadas, por lo anterior, el tipo de anualización para el indicador es suma.</t>
  </si>
  <si>
    <t>Se busca socializar y realizar una amplia difusión de la política y los programas vinculados a esta, como una herramienta de gestión para orientar las expectativas e inquietudes del ciudadano a través de información clara y oportuna, disponible en los canales de atención presencial y virtual. Los canales de atención presencial de la SDP estarán implementados en el marco de la atención que realiza la entidad en la red CADE y SuperCADE. En cuanto a los canales de atenciòn virtual, estos se alojarán en el sitio web de la entidad y tendràn conectividad con los canales virtuales de las entidades distritales cuya oferta de servicios tenga relación con la política pública para reducir pobreza en Bogotá D.C.   Del mismo modo, se plantean espacios como las ferias de servicios y los ejercicios de rendición de cuentas, de manera que se reduzcan barreras de acceso a la información y se facilite el acercamiento de los ciudadanos a lugares de atención presencial de la administración distrital en las comunidades.  
Este producto se concreta con la planificación y desarrollo de una estrategia de comunicación anual, que reúna, coordine y armonice todas las actividades orientadas a divulgar, orientar y estimular a la población beneficiaria y la ciudadanía en general, con las apuestas de la administración en lo referente a la lucha contra la pobreza.  Por lo anterior, es liderado por la Secretaría Distrital de Planeación con corresponsabilidad de todas las entidades distritales. Se espera que su implementación cuente con el apoyo de funcionarios del Instituto Distrital de Participación y Acción Comunal.</t>
  </si>
  <si>
    <t>Sumatoria del número de estrategias de comunicación y pedagogía para la reducción de la pobreza, implementadas.</t>
  </si>
  <si>
    <t>Campañas</t>
  </si>
  <si>
    <t>Sumatoria de campañas  de comunicación de lucha contra la pobreza implementados</t>
  </si>
  <si>
    <t>Oportunidad de acceder a convocatorias para el fomento de la cultura, la recreación y el deporte, así como, la muestra de los productos realizados por ganadores locales que incentiven la participación en proyectos financiados con recursos de los Fondos de Desarrollo Local.</t>
  </si>
  <si>
    <t>Hacer un nuevo contrato social con igualdad de oportunidades para la inclusión social, productiva y política.</t>
  </si>
  <si>
    <t>Creación y vida cotidiana: Apropiación ciudadana del arte, la cultura y el patrimonio, para la democracia cultural</t>
  </si>
  <si>
    <t>La realización de actividades artísticas, culturales, patrimoniales y recreodeportivas con los ganadores locales de las convocatorias de Es Cultura Local y otras estrategias de fomento.</t>
  </si>
  <si>
    <t>Sumatoria de  Actividades artísticas, culturales, patrimoniales y recreodeportivas con agentes locales realizadas</t>
  </si>
  <si>
    <t>Actividades</t>
  </si>
  <si>
    <t>SCRD - Fiesta de navidad con artistas locales - Informe del proyecto 7650</t>
  </si>
  <si>
    <t>Reporte de informe de gestión asociado a las metas del proyecto 7650 Fortalecimiento de los procesos de fomento cultural para la gestión incluyente en Cultura para la vida cotidiana en Bogotá D.C.</t>
  </si>
  <si>
    <t>Directora de Fomento</t>
  </si>
  <si>
    <t>Carlos Gaitán</t>
  </si>
  <si>
    <t>Jefe OAP</t>
  </si>
  <si>
    <t>Número de personas pobres y vulnerables, colocadas.</t>
  </si>
  <si>
    <t>Sumatoria de personas pobres y vulnerables, colocadas.</t>
  </si>
  <si>
    <t xml:space="preserve">Enfoque Poblacional </t>
  </si>
  <si>
    <t>SISE- Cruce SISBEN</t>
  </si>
  <si>
    <t>Personas pobres o vulnerables colocadas en un empleo</t>
  </si>
  <si>
    <t>El indicador de resultado tiene relación directa con los indicadores de producto del componente 2 Inclusión productiva.</t>
  </si>
  <si>
    <t>El indicador se mide haciendo el cruce de las bases de datos de SISE y SISBEN teniendo en cuenta a las personas de los grupo A, B y C del Sisben IV.</t>
  </si>
  <si>
    <t xml:space="preserve">Sistema de Información del Servicio de Empleo y SISBEN </t>
  </si>
  <si>
    <t>FICHA TÉCNICA INDICADOR DE RESULTADO 2. Colocación de empleo de personas pobres y vulnerables</t>
  </si>
  <si>
    <t>Jorge Torres</t>
  </si>
  <si>
    <t>Beneficiarios de servicios de formación para el trabajo a personas que pertenezcan hasta el grupo C del SISBEN</t>
  </si>
  <si>
    <t>Unidades productivas fortalecidas por el programa Impulso local  cuyo representante pertenezca hasta el grupo C del SISBEN</t>
  </si>
  <si>
    <t>Número de personas beneficiarias de servicios de formacion para el trabajo que pertenezcan hasta el grupo C del SISBEN</t>
  </si>
  <si>
    <t>Número de personas que pertenezcan hasta el grupo C del SISBEN atendidas y registradas en los servicios de empleo.</t>
  </si>
  <si>
    <t xml:space="preserve"> Sumatoria de unidades productivas cuyo representante petenezca hasta grupo C del SISBEN beneficiadas del programa Impulso Local </t>
  </si>
  <si>
    <t>Número de actualizaciones al sistema de información de pagos.</t>
  </si>
  <si>
    <t>Número de actualizaciones a los registros de la base maestra</t>
  </si>
  <si>
    <t>Sumatoria de actualizaciones al sistema de información de pagos.</t>
  </si>
  <si>
    <t>Sumatoria de actualizaciones a los registros de la base maestra</t>
  </si>
  <si>
    <t>jtorres@sdp.gov.co</t>
  </si>
  <si>
    <t>((Número de estudiantes matriculados en grado 10 y 11 que se benefician de la oferta de formación técnica del SENA) cruzado (base certificada del sisben)/Total de matricula de grado 10 y 11 de colegios distritales)*100</t>
  </si>
  <si>
    <t>4.4  De aquí a 2030, aumentar considerablemente el número de jóvenes y adultos que tienen las competencias necesarias, en particular técnicas y profesionales, para acceder al empleo, el trabajo decente y el emprendimiento</t>
  </si>
  <si>
    <t>Proyecto de inversión</t>
  </si>
  <si>
    <t>Dirección de Educación Media</t>
  </si>
  <si>
    <t xml:space="preserve">Laura Lozano </t>
  </si>
  <si>
    <t>llozanof@educacionbogota.gov.co</t>
  </si>
  <si>
    <t>Este producto da cuenta del porcentaje estudiantes que se benefician con esta oferta de formación técnica del SENA en articulación con la Media y que se encuentran vinculados en las categorías A,B Y C del SISBEN</t>
  </si>
  <si>
    <t>2.  Reducir las brechas de acceso a los mercados, a través de estrategias para la acumulación de capital humano, incentivos a la generación de empleos y alternativas para el acceso a los mercados de trabajo y crédito.</t>
  </si>
  <si>
    <t>Bases de datos de estudiantes que se benefician de la oferta de formación técnica del SENA, Base de matrícula de grado 10 y 11 de colegios distritales, base certificada del SISBEN</t>
  </si>
  <si>
    <t>El indicador se mide tomando el ((Número de estudiantes matriculados en grado 10 y 11 que se benefician de la oferta de formación técnica del SENA) cruzado (base certificada del sisben)/Total de matricula de grado 10 y 11 de colegios distritales)*100</t>
  </si>
  <si>
    <t>Laura Alejandra Lozano Frias</t>
  </si>
  <si>
    <t>Directora de Educación Media</t>
  </si>
  <si>
    <t>Secretaria de Educación Distrital</t>
  </si>
  <si>
    <t>Poblacional territorial</t>
  </si>
  <si>
    <t>Corresponde a la oferta insitucional que tiene la SEN con el progrma Impulso Local el cual tiene como objetivo fortalecer los emprendimientos de la economía popular de las localidades y las unidades productivas familiares y/o poblaciones dedicadas a actividades tradicionales que permiten generar ingresos.</t>
  </si>
  <si>
    <t>Porcentaje de sectores  que participan de las mesas de socialización de criterios de costo-eficiencia .</t>
  </si>
  <si>
    <t>(Número de sectores que participan en las mesas de socialización de criterios de costo- eficiencia / Número de los sectores que hacen parte de la Política de Pobreza)*100</t>
  </si>
  <si>
    <t>Porcentaje de sectores que participan de las mesas de socialización de criterios de costo-eficiencia .</t>
  </si>
  <si>
    <t>Julio Alejandro Abril</t>
  </si>
  <si>
    <t>Actualizaciones al sistema de información de pagos de la Estrategia IMG</t>
  </si>
  <si>
    <t>La información sobre el pago a beneficiarios es uno de los insumos clave para el funcionamiento de la estrategia IMG. Dicha información sustenta en gran medida, el andamiaje institucional con enfoque adaptativo en el marco de la política pública para superar y prevenir la pobreza en Bogotá.</t>
  </si>
  <si>
    <t>Se busca desarrollar en el primer año, y actualizar durante el periodo de implementación de la política, un sistema con la información de pagos que realizan los programas de los sectores vinculados a la Estrategia IMG, de manera que de forma periódica se nutra y provea información consolidada actualizada de pagos a beneficiarios en el Registro Social Distrital (RSD). Se espera que la sumatoria de actualizaciones evidencie periodicidad y cumplimiento en los tiempos de entrega de la información por parte de los sectores y se puedan generar los reportes consolidados en el transcurso del periodo de la política pública. Por lo anterior, el tipo de anualización para el indicador es constante.</t>
  </si>
  <si>
    <t>El registro actualizado con información de pagos de la oferta sectorial busca establecer procesos de reporte programado y estandarizado, entre los programas que componen IMG y sus entidades rectoras, con el fin de alimentar las bases de datos del Registro Social Distrital y la Base Maestra. En el primer año se diseñará y desarrollará una herramienta sistematizada para reunir, consolidar y actualizar la información de pagos, que resulta esencial para el desarrollo de la estrategia y avanzar en el propósito de la política, por lo anterior, serán corresponsables de este producto las entidades de la estrategia IMG, inicialmente la Secretaría de Integración Social, la Secretaría de Desarrollo Económico, la Secretaría de Hábitat, la Secretaría de Educación (incluyendo Atenea), la Secretaría de Movilidad (con la información de pagos de Transmilenio), la Secretaría de Cultura,Recreación y Deporte, y la Secretaría de Gobierno.</t>
  </si>
  <si>
    <t>Número de actualizaciones al sistema de información de pagos de la Estrategia IMG</t>
  </si>
  <si>
    <t>La sumatoria de las actualilzaciones requiere del reporte de las entidades que son corresponsables en el suministro de información de pagos, en el marco de la estrategia IMG. La información reportada por las entidades se recibirá y consolidará a partir de las orientaciones que se establezcan en los protocolos de intercambio de información que elabora la SDP, y se reportará el número de actualizaciones realizadas.</t>
  </si>
  <si>
    <t>Jorge Alberto Torres</t>
  </si>
  <si>
    <t>Actualizaciones de los registros en la base maestra.</t>
  </si>
  <si>
    <t>El resultado al cual le apunta este producto es el fortalecimiento del andamiaje institucional con enfoque adaptativo, logrando información actualizada y oportuna de la población beneficiaria y los programas y de la estrategia IMG y los vinculados a la politica pública.</t>
  </si>
  <si>
    <t>Actualizaciones de los registros en la base maestra de acuerdo con los parámetros de calidad y oportunidad establecidos para la Estrategia IMG.  Se espera que la sumatoria de actualizaciones evidencie periodicidad y cumplimiento en los tiempos de entrega de la información por parte de los sectores, para la generación de reportes consolidados a lo largo del periodo de la politca pública. Por lo anterior, el tipo de anualización para el indicador es constante.</t>
  </si>
  <si>
    <t>Los registros de la base maestra actualizados permitirán contar con información de calidad y oportuna que sirva como insumo para la toma de decisiones de la Estrategia IMG y de la política pública.</t>
  </si>
  <si>
    <t>Número de actualizaciones realizadas a los registros administratvos de la Base Maestra.</t>
  </si>
  <si>
    <t>Sumatoria</t>
  </si>
  <si>
    <t>Con base en la herramienta SISBEN y en la información reportada por las entidades se actualizarán dos veces al año (bimestral) los registros de la Base Maestra.</t>
  </si>
  <si>
    <t>Sisben, Base Maestra y reportes de las entidades SDIS, SDHabitat, SDCultura, Recreación y Deporte, SDMovilidad, SDEducación, SDPlaneación, SDHacienda</t>
  </si>
  <si>
    <t>El beneficio del mínimo vital consiste en el otorgamiento de seis (6) metros cúbicos mensuales de agua potable por suscriptor a aquellos predios clasificados como estrato 1 y 2. Los prestadores del servicio público de acueducto hacen efectivo el otorgamiento de este beneficio a través de la facturación y posteriormente cobran dichos dineros a la Administración Distrital.  Es importante señalar que los programas de la Secretaría Distrital del Hábitat (SDHT) no son focalizados mediante el Sistema de Identificación de Potenciales Beneficiarios de Programas Sociales (Sisbén). En el caso del mínimo vital, el mecanismo es el estrato socioeconómico. El beneficio se otorga a estratos 1 y 2. Sin embargo, en la Política Públicas de Servicios Públicos se advierte la posibilidad de ajustar el instrumento de focalización "Parágrafo 2. La metodología de focalización corresponde a la clase de uso residencial   correspondiente al estrato socioeconómico 1 y 2.  La Secretaría Distrital del Hábitat podrá evaluar y ajustar la metodología de focalización." 
Vale la pena mencionar que el reconocimiento del mínimo vital se da al momento de facturar el servicio de acueducto y dicho valor se reduce del monto a pagar por este servicio, ya que el costo lo asume la Administración Distrital.</t>
  </si>
  <si>
    <t xml:space="preserve">Beneficiar hogares con subsidios de arrendamiento del programa Mi Ahorro, mi Hogar en el marco de los servicios financieros para adquisición de vivienda.   Inicialmente los criterios de focalización del programa “Mi Ahorro Mi Hogar” son: hogares con jefatura femenina con ingresos de menos de dos Salarios Mínimos Mensuales Legales Vigentes (SMMLV) y que tengan al menos de una de las siguientes características: en riesgo de feminicidio, víctimas del conflicto armado o cuidadoras. </t>
  </si>
  <si>
    <t>Nelson Yovany Jiménez Gonzales</t>
  </si>
  <si>
    <t xml:space="preserve">Subsecretario de Gestión Financiera </t>
  </si>
  <si>
    <t>nelson.jimenez@habitatbogota.gov.co</t>
  </si>
  <si>
    <t>358 1600 ext. 3006</t>
  </si>
  <si>
    <t xml:space="preserve">100%
765.417 Suscriptores (Estrato 1: 138.306 suscriptores; Estrato 2: 627.111 suscriptores) </t>
  </si>
  <si>
    <t xml:space="preserve">Nelson Yovany Jiménez Gonzales </t>
  </si>
  <si>
    <t>Número de documentos con lineamientos de focalización creados o actualizados.</t>
  </si>
  <si>
    <t>Número de módulos diseñados o validados.</t>
  </si>
  <si>
    <t>Sumatoria de módulos diseñados o validados.</t>
  </si>
  <si>
    <t>Sumatoria del número de beneficiarios/as de programas o esterategias de acceso y permanencia a la eduación posmedia que reciben exitosamente por lo menos un giro de apoyo económico al año, con el fin de reducir el riesgo de deserción por motivos económicos e incentivar la permanencia en los programas de educación posmedia que desarrolle la Agencia.</t>
  </si>
  <si>
    <t>Realizar actividades artísticas, culturales, patrimoniales y recreodeportivas con agentes locales en las ferias de servicio programadas por la Alcaldía Mayor de Bogotá, con los ganadores locales de las convocatorias de Es Cultura Local y otras estrategias de fomento. Adicionalmente como un análisis adicionales se establecerá la relación de beneficiarios directos asociados al estímulo económico.</t>
  </si>
  <si>
    <t>Porcentaje de estudiantes de grado 10 y 11 que se benefician con la oferta de formación técnica del SENA en articulación con la media.</t>
  </si>
  <si>
    <t>La generación de capacidades y habilidades de la oferta de formación para el trabajo contribuye a la cualificación de los jóvenes para el acceso al mercado laboral.</t>
  </si>
  <si>
    <t>El indicador evidencia el porcentaje de estudiantes de los grupos A, B Y C del SISBÉN, que se benefician con esta oferta de formación técnica del SENA en articulación con la Media</t>
  </si>
  <si>
    <t>4.4  De aquí a 2030, aumentar considerablemente el número de jóvenes y adultos que tienen las competencias necesarias, en particular técnicas y profesionales, para acceder al empleo, el trabajo decente y el emprendimiento.</t>
  </si>
  <si>
    <t xml:space="preserve">Número de beneficiarios de programas o estrategias de acceso y permanencia a la educación superior y no superior que reciben apoyos económicos </t>
  </si>
  <si>
    <t>Porcentaje de estudiantes de grado 10 y 11 que se benefician con la oferta de formación técnica en articulación con la media</t>
  </si>
  <si>
    <t>El canal de transferencias monetarias de la Estrategia IMG ha garantizado la atención de los hogares pobres y en condición de  vulnerabilidad social que se encuentran en la Base Maestra de la Secretaría Distrital de Planeación -SDP, desde el inicio de la emergencia por Covid -19. De acuerdo con las decisiones del comite coordinador de IMG se seleccionan en la Base de Maestra de SDP los hogares que están en condicion de pobreza y vulnerabilidad en complementariedad con la Nación y otros programas del distrito.  Parte de las transferencias provienen de los Fondos de Desarrollo Local (para 2022 $69,394 FDL) recursos gestionados a través de la Secretaría Distrital de Gobierno.</t>
  </si>
  <si>
    <t>La elaboración de documentos que orienten y apoyen a los sectores que integran la estrategia IMG y todas las vinculadas a la política contribuye a la articulación y coordinación de acciones para avanzar en la reducción de la pobreza, consolidando un andamiaje institucional on enfoque adaptativo</t>
  </si>
  <si>
    <t>La politica pública consta de 3 componentes: inclusión social, inclusión productiva y protección social para la adaptación, como rector de la política, la Secretaría Distrital de Planeación elaborará y actualizará documentos técnicos con lineamientos distritales que orienten la implementación de la política pública de pobreza en Bogotá D.C. Deberán construirse orientaciones técnicas a los programas que permitan unificar aspectos de la política pública para incluir poblaciones pobres y vulnerables en la oferta distrital contra la pobreza bajo los enfoques de derecho, diferencial, de derechos humanos, enfoque de género, interseccionalidad, poblacional, y territorial.  Se incluyen como actividades de este producto, los documentos que se elaboraran o actualizarán en coordinación con las entidades distritales vinculadas a la política y se socializarán con la totalidad de entidades del distrito capital, entre otros los siguientes documentos:
 i) Lineamientos para la operación de Programas, ii) Lineamientos de generación de listados de potenciales beneficiarios, iii)  Análisis de oferta y demanda, y iv)Manual Operativo de la estrategia IMG.
Se define la generación de documentos a partir del cronograma de evaluaciones por lo que se recomienda realizar actualizaciones o nuevos documentos de acuerdo a los resultados que arrojen las evaluaciones y otros mecanismos de monitoreo.</t>
  </si>
  <si>
    <t>Jennifer Lilian Pabón Martínez</t>
  </si>
  <si>
    <t xml:space="preserve">Subdirector Técnico </t>
  </si>
  <si>
    <t>Subdirección de Análisis y Sostenibilidad Presupuestal</t>
  </si>
  <si>
    <t>jlpabon@shd.gov.co</t>
  </si>
  <si>
    <t>A partir del análisis de los indicadores de costo-eficiencia de los programas que hacen parte de la estrategia de Ingreso Mínimo Garantizado y que son aplicados por la Secretaria Distrital de Planeación, con el objetivo de determinar cuales de estos programas están realizando una inversión en gasto social que generan los impactos esperados, se hace necesario que la Secretaría Distrital de Hacienda socialice en las mesas anuales de asignación presupuestal una metodología de análisis de estos indicadores que permita el redireccionamiento de recursos entre los programas de la estrategia de acuerdo con los resultados de los mismos.</t>
  </si>
  <si>
    <t>La elaboración de análisis de eficiencia del gasto de los programas que integran la estrategia IMG, y los demás vinculados a esta política pública permitirá identificar oportunidades para mejorar la ejecución y adoptar medidas que propendan por una mayor eficiencia, por lo anterior, es importante socializar criterios de costo eficiencia en las etapas de asignación presupuestal.</t>
  </si>
  <si>
    <t>Porcentaje de hogares pobres en los que concurren 2 o más programas.</t>
  </si>
  <si>
    <t>El desarrollo de un aplicativo con información actualizada del ciclo operativo y pagos a los beneficiarios del IMG permitirá que los funcionarios de los procesos de servicio a la ciudadanía den respuesta oportuna y certera a los y las beneficiarios que se acerquen a los puntos de atención</t>
  </si>
  <si>
    <t>Actualizaciones al aplicativo para el uso institucional con información actualizada del IMG</t>
  </si>
  <si>
    <t>Número de actualizaciones al aplicativos de uso institucional con información del IMG</t>
  </si>
  <si>
    <t>Sumatoria de  actualizaciones al aplicativos de uso institucional con información de la estrategia IMG</t>
  </si>
  <si>
    <t>Número de actualizaciones al aplicativo para el uso institucional</t>
  </si>
  <si>
    <t>(Número de hogares pobres atendidos por dos programas o más/ número de hogares beneficiarios en BM)*100</t>
  </si>
  <si>
    <t>Objetivo General de la Política Pública: Erradicar la pobreza monetaria extrema y prevenir la caída o permanencia en pobreza monetaria en el Distrito Capital</t>
  </si>
  <si>
    <t>El indicador los constitiuyen todos los programas vinculados al componente dos, inclusión productiva que incluye tres mecanismos: capital humano, acceso a mercados e incentivos al empleo.   Este componente lo lidera el sector de Educación junto con Desarrollo Económico y su meta corresponde a las personas que hacen parte de la oferta laboral del Distrito, que se vinculan laboralmente a traves de mecanismos de incentivos para la colocación efectiva implementados por la entidad y pertenecen hasta el grupo C del SISBEN. La anterior descripción debe basarse en los siguientes conceptos:
- Barreras de acceso al mercado laboral: Según la Unidad Administrativa Especial del Servicio Público de Empleo, las barreras de acceso al mercado laboral formal son aquellas que tienen impacto negativo en las posibilidades de vinculación laboral de los buscadores de empleo y que son causadas por las restricciones de acceso a la información, los canales de búsqueda deficientes y demás factores que afectan de manera particular la empleabilidad de los individuos.
- Colocación de empleo: Se entiende como el acceso a un empleo formal de los oferentes o buscadores de empleo por la intervención y gestión de los servicios de empleabilidad.
Este indicador de resultado está sujeto a la duración de los programas. En el caso de los programas de Atenea (Educación) y los programas de Desarrollo Económico están proyectados inicialmente hasta el año 2030.</t>
  </si>
  <si>
    <t xml:space="preserve">Secretaria de Educación Distrital </t>
  </si>
  <si>
    <t>Secretaría Distrital Desarrollo Económico</t>
  </si>
  <si>
    <t>Concurrencia de dos o varios programas en hogares pobres o vulnerables identificados en Base Maestra.</t>
  </si>
  <si>
    <t xml:space="preserve">La concurrencia en los hogares pobres o vulnerables de la oferta distrital, busca estimular la focalización de esta población desde los programas vinculados a la política como un medio para acelerar la superación de su condición.  Este indicador tendrá en cuenta los programa del componente de inclusión social y del componente de inclusión productiva, y dará cuenta de la capacidad de articulación entre los programas, de igual forma, dará insumos para orientar lineamientos técnicos. </t>
  </si>
  <si>
    <t>A partir del registro de atención de los programas vinculados a esta política, (Número de hogares pobres atendidos por dos programas o más/ número de hogares beneficiarios en BM)*100, este indicador se reportará de manera semestral.</t>
  </si>
  <si>
    <t xml:space="preserve">Se diseñarán mecanismos de seguimiento y monitoreo, para establecer desde la maestra como fuente de información de la política la concurrencia de programas y por ende su concurencia para la atención lo personas y hogares pobres </t>
  </si>
  <si>
    <t>Este resultado se relaciona con los productos que contribuirán a fortalecer toda la cadena de comunicación e información con la ciudadanía, a partir de la cualificación de canales de atención virtual y presencial ofrecidos por las entidades distritales para el funcionamiento de los programas asociados a la política pública.  De igual forma incluye la estrategia de comunicaciones anual que deberá desarrollarse a lo largo de la vida de la política y cumplir el objetivo de reducir barreras de acceso para la población pobre o vulnerable.</t>
  </si>
  <si>
    <t xml:space="preserve">En el primer semestre del año 2023 se diseñará una encuesta para medir la percepción ciudadana frente a temas de articulación institucional, satisfacción de oferta de servicios, realización de trámites, disponibilidad de información, canales de comunicación de los programas que hacen parte de la política pública .  Esta encuesta será aplicada a una muestra de la población beneficiaria de los programas vinculados a la Estrategia IMG y  a los demás programas de la presente política, las respuestas entregadas serán tabuladas y analizadas. Además, se realizarán los respectivos cálculos para establecer el nivel de percepción de la satisfacción respecto a los canales de acceso la información de la política pública.  
Sugerencia Cultura: Diseñar una metodología para capturar retroalimentación directa de percepción de todos los constructores locales en cada una de las localidades. </t>
  </si>
  <si>
    <t xml:space="preserve">Número de Unidades productivas apoyadas por el programa impulso local  cuyo representante petenezca hasta el grupo C del SISBEN </t>
  </si>
  <si>
    <t>Este resultado se encuentra relacionado con la gestión institucional de la política pública, su capacidad de fortalecerse y adaptarse para responder a las necesidades y expectativas de la población pobre o vulnerable.</t>
  </si>
  <si>
    <t>FICHA TÉCNICA INDICADOR DE PRODUCTO 1.1.2 Incentivos nutricionales dirigidos a la población en condición de pobreza extrema y moderada</t>
  </si>
  <si>
    <t xml:space="preserve">La Secretaría Distrital de Planeación contará el o los módulos de habilidades blandas que implementen las entidades distritales con la población beneficiaria de la política pública </t>
  </si>
  <si>
    <t>Sumatoria de documentos técnicos elaborados o actualizados sobre criterios de entrada y salida de beneficiarios objeto de la politica pública.</t>
  </si>
  <si>
    <t>Sumatoria de módulos diseñados o validados por la SDP</t>
  </si>
  <si>
    <t>El indicador presenta el número de módulos de Habilidades para la vida validados por la Secretaría Distrital de Planeación en temáticas de refuerzo y complementariedad para los hogares pobres o vulnerables objeto de la presente politica.</t>
  </si>
  <si>
    <t xml:space="preserve"> Marcos Ataya</t>
  </si>
  <si>
    <t>marcos.ataya@transmilenio.gov.co</t>
  </si>
  <si>
    <t>Sofía Zarama Valenzuela</t>
  </si>
  <si>
    <t>Jefe de Oficina Asesora de Planeación</t>
  </si>
  <si>
    <t>TRANSMILENIO S.A.</t>
  </si>
  <si>
    <t>Política Pública para la Superación de Pobreza en Bogotá D.C.</t>
  </si>
  <si>
    <t>Número de atenciones en salud realizadas mediante estrategia de  atención en casa a población pobre y vulnerable en territorios priorizados en el Distrito</t>
  </si>
  <si>
    <t xml:space="preserve">La atención en Casa es ejecutada a población pobre y vulnerable de los territorios priorizados por equipos interdisciplinarios de salud mejora el acceso a los servicios de salud y reduce los gastos invertidos en desplazamientos </t>
  </si>
  <si>
    <t>Indicadores de morbilidad evitable por localidad Indicadores de mortalidad evitable por localidad Indicadores de coordinación por localidad creadas</t>
  </si>
  <si>
    <t>Propósito 1: Hacer un nuevo contrato social con igualdad de oportunidades para la inclusión social, productiva y política</t>
  </si>
  <si>
    <t>Programa 7. Mejora de la gestión de instituciones de salud.</t>
  </si>
  <si>
    <t>Salud</t>
  </si>
  <si>
    <t>Secretaría Distrital de Salud</t>
  </si>
  <si>
    <t>Subredes Integradas de Servicios de Salud</t>
  </si>
  <si>
    <t>Sumatoria de atenciones en salud realizadas por los equipos de atención en casa en territorios priorizados a población pobre y vulnerable</t>
  </si>
  <si>
    <t>La atención en salud indivicual en Casa es dirigida a población pobre y vulnerable de los territorios priorizados por equipos interdisciplinarios de salud conformados por médicos generales y enfermeras, los cuales cuentan con capacidad resolutiva para la atención en salud en el Distrito Capital. Su objetivo es brindar integralidad en la prestación de servicios, respondiendo a las necesidades identificadas en familias y sus integrantes en territorios focalizados, población priorizada y diferencial. Para lograrlo, se realiza una valoración integral de las condiciones de salud lo cual permite identificar cambios en el desarrollo o factores de riesgo, con el fin de prevenirlos o derivarlos a la atención complementaria requierida para su manejo oportuno. </t>
  </si>
  <si>
    <t>Salud y bienestar</t>
  </si>
  <si>
    <t xml:space="preserve">3.8 Lograr la cobertura universal, en particular la protección contra los riesgos financieros,el acceso a </t>
  </si>
  <si>
    <t>servicios de salud esenciales de calidad y el acceso a medicamentos y vacunas seguros, eficaces, asequibles y de calidad para todos.</t>
  </si>
  <si>
    <t>Atenciones</t>
  </si>
  <si>
    <t>Base Atenciones EAC</t>
  </si>
  <si>
    <t>Las atenciones realizadas por los equipos interdisciplinarios en las diferentes localidades son registradas en historia clínica y en los instrumentos definidos para la consolidación. Posterior a ello se realiza conteo de los registros de atenciones a Población Pobre y vulnerable de los territorios priorizados por la estrategia de casa a casa</t>
  </si>
  <si>
    <r>
      <t>Base de atenciones Equipos de Atención en Casa.</t>
    </r>
    <r>
      <rPr>
        <sz val="12"/>
        <color theme="1"/>
        <rFont val="Arial Narrow"/>
        <family val="2"/>
      </rPr>
      <t xml:space="preserve"> SDS</t>
    </r>
  </si>
  <si>
    <t>Julian Alfonso Orjuela Benavides</t>
  </si>
  <si>
    <t>Subsecretario de Despacho</t>
  </si>
  <si>
    <t>Subsecretaría de Gestión Territorial, Participación y Atención a la ciudadanía</t>
  </si>
  <si>
    <t>jaorjuela@saludcapital.gov.co</t>
  </si>
  <si>
    <t>3649090 ext 9404</t>
  </si>
  <si>
    <t>Cristina de los Angeles Losada Forero</t>
  </si>
  <si>
    <t>Directora de Planeación Sectorial</t>
  </si>
  <si>
    <t>Secretaria Distrital de Salud</t>
  </si>
  <si>
    <t>Los recursos presupuestados definidos y proyectados están sujetos a disponibilidad de vigencias en administraciones futuras El producto es a demanda y depende del reporte que realice del recobro cada EPS (Empresas Promotoras de Salud) frente a los afiliados del regimen subsidiado que cumplan requisitos para el programa de gratuidad</t>
  </si>
  <si>
    <t>Número de personas pobres y vulnerables con entrega de medicamentos en domicilio</t>
  </si>
  <si>
    <t>Sumatoria de personas pobres y vulnerables con entrega de medicamentos en el domicilio por los Equipos de Atención en Casa</t>
  </si>
  <si>
    <t>La atención en Casa es ejecutada a población pobre y vulnerable de los territorios priorizados por equipos interdisciplinarios de salud con capacidad resolutiva para la atención en salud en el Distrito Capital. Su objetivo es brindar integralidad en la prestación de servicios, respondiendo a las necesidades identificadas en familias y sus integrantes en territorios focalizados, población priorizada y diferencial. Dentro de la valoración integral se identifican necesidades de formulación de medicamentos, en donde para población priorizada por el plan de desarrollo (adultos mayores y
personas con enfermedades crónicas que tengan dificultad para su desplazamiento y personas con discapacidad) se realiza entrega de sus medicamentos en el domicilio por parte de los equipos de atención en casa.</t>
  </si>
  <si>
    <t>Andamiaje institucional para la adaptación</t>
  </si>
  <si>
    <t>Personas con medicamentos entregados en domicilio, entregas realizadas por los equiposde atención en casa en las diferentes localidades. Esta información es registrada en los instrumentos definidos  para la consolidación. Posterior a ello se realiza conteo de los registros de personas priorizadas con entrega de medicamentos en los territorios dedinidos para tal fin.</t>
  </si>
  <si>
    <t xml:space="preserve">Número de personas   beneficiadas con la ruta de la salud   que cumplen con  los criterios de focalización </t>
  </si>
  <si>
    <t xml:space="preserve">Salud </t>
  </si>
  <si>
    <t>El programa de Ruta saludable surge en el año 2007 como alternativa para mejorar el acceso de la población pobre y vulnerable, de grupos especiales de esta población objeto del programa a saber: gestantes, personas mayores de 60 años, personas con discapacidad y menores de 18 años, a los servicios de salud ofertados por las ESE, ofreciendo un medio alternativo y gratuito de transporte especial entre los diferentes puntos de atención de la Red Integrada de Servicios de Salud.</t>
  </si>
  <si>
    <t xml:space="preserve">Salud y Bienestar </t>
  </si>
  <si>
    <t>3.8  Lograr la cobertura sanitaria universal, en particular la protección contra los riesgos financieros, el acceso a servicios de salud esenciales de calidad y el acceso a medicamentos y vacunas seguros, eficaces, asequibles y de calidad para todos</t>
  </si>
  <si>
    <t>Derechos Humanos, Poblacional-Diferencia</t>
  </si>
  <si>
    <t>Número  de personas  beneficiadas con la estrategia   Ruta de la salud que cumplen los criterios de focalización</t>
  </si>
  <si>
    <t>Informes de avance del cumplimiento Subredes</t>
  </si>
  <si>
    <t xml:space="preserve">Las Subredes prestadoras de servicios de salud, a través de una base de datos sistematizan el número de traslados realizados y el número de benficiarios de esta estrategia. Esta información es remitida mediante informes de avance a la Secretaría distrital de Salud, dando cumplimiento a los compromisos contractuales entre las subredes y la Secretaría Distrital de Salud. </t>
  </si>
  <si>
    <t xml:space="preserve">Informes de avance del cumplimiento a las obligaciones del convenio interadministartivo suscrito entre la Secretaría distrital de Salud y la Subredes Integradas de servicios de salud. </t>
  </si>
  <si>
    <t>90 días</t>
  </si>
  <si>
    <t xml:space="preserve">Diana Marcela Savedra Garzón </t>
  </si>
  <si>
    <t>Directora de Análisis de Entidades Públicas del Sector Salud- DAEPS</t>
  </si>
  <si>
    <t xml:space="preserve">Secretaría Distrital de Salud 				</t>
  </si>
  <si>
    <t>Dirección de Análisis de Entidades Públicas del Sector Salud- DAEPS</t>
  </si>
  <si>
    <t>dmsaavedra@saludcapital.gov.co</t>
  </si>
  <si>
    <t xml:space="preserve">Crsitina de los Angéles Losada </t>
  </si>
  <si>
    <t xml:space="preserve">Directora de Planeación Sectorial </t>
  </si>
  <si>
    <t xml:space="preserve">Los recursos presupuestados definidos y proyectados están sujetos a disponibilidad de vigencias en administraciones futuras
El producto es a demanda y depende del reporte que realice del recobro cada EPS (Empresas Promotoras de Salud) frente a los afiliados del regimen subsidiado que cumplan requisitos para el programa de gratuidad
</t>
  </si>
  <si>
    <t xml:space="preserve">Número de personas beneficiadas con la ruta de la salud que cumplen con  los criterios de focalización </t>
  </si>
  <si>
    <t xml:space="preserve">El indicador da cuenta del número del número de personas trasladadas a los diferentes puntos de atención de la Red Pública en el Distrito Capital. </t>
  </si>
  <si>
    <t xml:space="preserve">Porcentaje de atenciones con gratuidad en salud </t>
  </si>
  <si>
    <t xml:space="preserve">Población de Bogotá D.C. asegurada en el Sistema General de Seguridad Social en Salud.
% de la Población asegurada al SGSSS en el DC/Población DC según DANE
</t>
  </si>
  <si>
    <t>A 2024 conseguir una cobertura del 95% o más el aseguramiento de la población al SGSSS en el Distrito Capital. (Con base en Censo DANE 2018)</t>
  </si>
  <si>
    <t>Propósito 1: “Hacer un nuevo contrato social con igualdad de oportunidades para la inclusión social, productiva y política.”</t>
  </si>
  <si>
    <t>Programa: Mejora De La Gestión De Instituciones De Salud</t>
  </si>
  <si>
    <t xml:space="preserve">Secretaria Distrital de Salud </t>
  </si>
  <si>
    <t xml:space="preserve">Número de atenciones demandadas por la población beneficiada con el programa de gratuidad en salud y recobrdas por la EPS-S al FFDS/ Total de atenciones pagadas por el programa de gratuidad en salud y recobradas por la EPS-S al FFD
Numerador:  Se mide con la información reportada por recobros que realiza la EPS_S al Ente Territorial de la población que cumple los requisitos para el programa de gratuidad, por ser a demanda
Denominador:  Una vez verificada la información reportada por la EPS-S en el programa de gratuidad, se realiza el proceso de verificación por parte de la Secretaría Distrital de Salud frente a los requisitos para aplicar al programa de gratuidad, si los  cumple se realiza el pago respectivo
</t>
  </si>
  <si>
    <t>La fuente de información es el reporte que genera la EPS por el programa de gratuidad para la población sujeto</t>
  </si>
  <si>
    <t>Yiyola Yamile Peña Ríos</t>
  </si>
  <si>
    <t>Directora de Aseguramiento y Garantía del Derecho a la Salud</t>
  </si>
  <si>
    <t xml:space="preserve">Secretaría Distrital de Salud </t>
  </si>
  <si>
    <t>Dirección de Aseguramiento y Garantía del derecho a la Salud</t>
  </si>
  <si>
    <t>ypena@saludcapital.gov.co</t>
  </si>
  <si>
    <t>3649090 Ext. 9561</t>
  </si>
  <si>
    <t xml:space="preserve">Cristina de los Angeles Losada Forero </t>
  </si>
  <si>
    <t>La Gratuidad en Salud, es un programa de la Administración Distrital de la ciudad de Bogotá que busca mejorar la calidad de vida y salud de la población infantil y adultos mayores afiliados al Régimen Subsidiado de Salud, considerados altamente vulnerables. Con este programa se elimina una barrera económica de acceso a los servicios de salud de la población más pobre y vulnerable que no cuenta con los recursos suficientes para asumir cobros de copagos y/o cuotas de recuperación, exigidos para la prestación de los servicios de salud.
Bogotá se convierte en la primera ciudad del país en ofrecer gratuidad en salud como estrategia para avanzar hacia el derecho a la salud.
¿A quiénes va dirigida la gratuidad en salud?
• Población infantil de 1 a 5 años de edad.
• Población adulta mayor de 65 años.
Requisitos
• Tener encuesta Sisbén Nivel 2 o para la nueva categoría Sisbén IV en el Grupo C (C1 a C18).
Estar afiliado a una de las entidades promotoras de salud del Régimen Subsidiado que opera en el Distrito.
• Estar incluida en la población objeto del programa de gratuidad: adultos mayores de 65 años y niños de 1 a 5 años de edad.</t>
  </si>
  <si>
    <t>Los recursos presupuestados definidos y proyectados están sujetos a disponibilidad de vigencias en administraciones futuras
El producto es a demanda y depende del reporte que realice del recobro cada EPS (Empresas Promotoras de Salud) frente a los afiliados del regimen subsidiado que cumplan requisitos para el programa de gratuidad</t>
  </si>
  <si>
    <t>Sumatoria de personas pobres y vulnerables con entrega de medicamentos en el domicilio</t>
  </si>
  <si>
    <t xml:space="preserve">Número  de personas  beneficiadas con la estrategia   Ruta de la salud   que cumplen los criterios de focalización </t>
  </si>
  <si>
    <t>Número de atenciones demandadas por la población beneficiada con el programa de gratuidad en salud y recobrdas por la EPS-S al FFDS/ Total de atenciones pagadas por el programa de gratuidad en salud y recobradas por la EPS-S al FFD *100</t>
  </si>
  <si>
    <t>3.8 Lograr la cobertura universal, en particular la protección contra los riesgos financieros,el acceso a servicios de salud esenciales de calidad y el acceso a medicamentos y vacunas seguros, eficaces, asequibles y de calidad para todos.</t>
  </si>
  <si>
    <t>1.3 - Implementar sistemas de protección social</t>
  </si>
  <si>
    <t>Derechos Humanos, Poblacional-Diferencial</t>
  </si>
  <si>
    <t>Constanrte</t>
  </si>
  <si>
    <t>Proyecto de Inversión</t>
  </si>
  <si>
    <t>Inversion</t>
  </si>
  <si>
    <t>Dirección de Aseguramiento y Garantía del Derecho a la Salud</t>
  </si>
  <si>
    <t>Director(a) de Aseguramiento y Garantía del Derecho a la Salud</t>
  </si>
  <si>
    <t>3649090 Ext  9561</t>
  </si>
  <si>
    <t>Inclusión Social</t>
  </si>
  <si>
    <t>Inclusión Productiva</t>
  </si>
  <si>
    <t>Protección Adaptativa</t>
  </si>
  <si>
    <t>Reducción de Pobreza Intergeneracional</t>
  </si>
  <si>
    <t>3. Reducir la transmisión intergeneracional de la pobreza</t>
  </si>
  <si>
    <t>4. Crear capacidades de adaptación y resiliencia en los hogares.</t>
  </si>
  <si>
    <t>Componente</t>
  </si>
  <si>
    <t>Número de reportes de seguimiento y evaluaciones realizadas</t>
  </si>
  <si>
    <t xml:space="preserve">Sumatoria de reportes de seguimiento y evaluaciones realizadas </t>
  </si>
  <si>
    <t>4.1 Andamiaje institucional para la adaptación</t>
  </si>
  <si>
    <t>4.2 Comunicación y pedagogía con la ciudadanía.</t>
  </si>
  <si>
    <t>1.1.4 Transferencias monetarias condicionadas para jóvenes</t>
  </si>
  <si>
    <t>1.1.5. Mínimo vital de agua potable</t>
  </si>
  <si>
    <t>1.1.6. Ayudas Distritales para arrendamiento de Vivienda (Mi ahorro-Mi hogar)</t>
  </si>
  <si>
    <t>1.1.7. Ayudas Distritales para arrendamiento de vivienda (Arriendo solidario)</t>
  </si>
  <si>
    <t xml:space="preserve">1.1.8. Ruta de la Salud </t>
  </si>
  <si>
    <t xml:space="preserve">1.1.9. Entrega de medicamentos en casa </t>
  </si>
  <si>
    <t>1.1.10. Atenciones de salud en casa</t>
  </si>
  <si>
    <t>1.1.11. Beneficio Tarifario a transporte</t>
  </si>
  <si>
    <t>1.1.12 Aportes para los creadores y gestores culturales - BEPS</t>
  </si>
  <si>
    <t>2.1.1 Formación de ciclos cortos en el marco del programa Todos a la U (Habilidades del Siglo XXI)</t>
  </si>
  <si>
    <t>2.1.2 Servicios de formación para el trabajo a personas que pertenezcan hasta el grupo C del SISBEN</t>
  </si>
  <si>
    <t>2.1.3 Atención y registro en los servicios de empleo a personas que pertenezcan hasta el grupo C del SISBEN</t>
  </si>
  <si>
    <t>2.1.4 Unidades productivas fortalecidas por el programa impulso local  cuyo representante pertenezca hasta el grupo C del SISBEN</t>
  </si>
  <si>
    <t>2.1.5 Módulos de Habilidades para la vida</t>
  </si>
  <si>
    <t>3.1.1 Atención a la primera infancia en condiciones de pobreza extrema y moderada, a través de las modalidades institucionales de educación inicial.</t>
  </si>
  <si>
    <t>3.1.2. Subsidios de transporte escolar</t>
  </si>
  <si>
    <t>3.1.3. Doble titulación, formación técnica en articulación con la media</t>
  </si>
  <si>
    <t>3.1.4.  Apoyos económicos para la permanencia en la Educación Posmedia (Jóvenes a la U)</t>
  </si>
  <si>
    <t>3.1.5.Gratuidad en Salud para población 1 - 5 años y mayores de 65 años (afiliados al SGSSS - Régimen Subsidiado)</t>
  </si>
  <si>
    <t>4.1.2. Lineamientos técnicos</t>
  </si>
  <si>
    <t>4.1.4. Sistema de Evaluación y Monitoreo</t>
  </si>
  <si>
    <t>4.1.5 Sistema de información de pagos</t>
  </si>
  <si>
    <t>4.1.6 Actualización de registros de la base maestra.</t>
  </si>
  <si>
    <t>4.1.7 Socialización de los criterios de costo-eficiencia durante las mesas anuales de asignación presupuestal</t>
  </si>
  <si>
    <t>4.2.1 Canales de atención territorial</t>
  </si>
  <si>
    <t>4.2.2 Aplicativo IMG</t>
  </si>
  <si>
    <t>4.2.3 Contacto Ciudadano</t>
  </si>
  <si>
    <t>4.2.4 Actividades artísticas, culturales, patrimoniales y recreodeportivas con agentes locales.</t>
  </si>
  <si>
    <t xml:space="preserve">FICHA TÉCNICA INDICADOR DE RESULTADO 4.1 Andamiaje institucional para IMG consolidado </t>
  </si>
  <si>
    <t>FICHA TÉCNICA INDICADOR DE RESULTADO 4.2 Comunicación y pedagogía con la ciudadanía.</t>
  </si>
  <si>
    <t>FICHA TÉCNICA INDICADOR DE PRODUCTO 1.1.1 Transferencias Monetarias Ordinariaspara hogares</t>
  </si>
  <si>
    <t>FICHA TÉCNICA INDICADOR DE PRODUCTO 3.1.1 Atención a la primera infancia en condiciones de pobreza extrema y moderada, a través de las modalidades institucionales de educación inicial.</t>
  </si>
  <si>
    <t>FICHA TÉCNICA INDICADOR DE PRODUCTO 1.1.3 Beneficios de  apoyos económicos para personas mayores  Tipo B, B desplazados y Cofinanciado D</t>
  </si>
  <si>
    <t xml:space="preserve">FICHA TÉCNICA INDICADOR DE PRODUCTO 1.1.4 Transferencias monetarias condicionadas para jóvenes pobres y vulnerables </t>
  </si>
  <si>
    <t>FICHA TÉCNICA INDICADOR DE PRODUCTO 1.1.5. Mínimo vital de agua potable</t>
  </si>
  <si>
    <t>FICHA TÉCNICA INDICADOR DE PRODUCTO 1.1.6. Subsidios Distritales para arrendamiento de Vivienda</t>
  </si>
  <si>
    <t>FICHA TÉCNICA INDICADOR DE PRODUCTO 1.1.7 Ayudas Distritales para arrendamiento de vivienda</t>
  </si>
  <si>
    <t xml:space="preserve">FICHA TÉCNICA INDICADOR DE PRODUCTO 1.1.8:  Número de personas beneficiadas con la ruta de la salud que cumplen con los criterios de focalización </t>
  </si>
  <si>
    <t>FICHA TÉCNICA INDICADOR DE PRODUCTO 1.1.9  Entrega de medicamentos a través estrategia de atención en casa a población pobre y vulnerable de territorios priorizados</t>
  </si>
  <si>
    <t>FICHA TÉCNICA INDICADOR DE PRODUCTO 1.1.10  Atenciones en salud mediante la estrategia de atención en casa a población pobre y vulnerable de territorios priorizados</t>
  </si>
  <si>
    <t xml:space="preserve">FICHA TÉCNICA INDICADOR DE PRODUCTO  1.1.11 Beneficio tarifario a transporte apoyo ciudadano </t>
  </si>
  <si>
    <t>FICHA TÉCNICA INDICADOR DE PRODUCTO 1.1.12. Aportes para los creadores y gestores culturales-BEPS</t>
  </si>
  <si>
    <t>FICHA TÉCNICA INDICADOR DE PRODUCTO 3.1.2. Subsidios de transporte escolar</t>
  </si>
  <si>
    <t>FICHA TÉCNICA INDICADOR DE PRODUCTO 2.1.1  Formación de ciclos cortos en el marco del programa Todos a la U</t>
  </si>
  <si>
    <t>FICHA TÉCNICA INDICADOR DE PRODUCTO 2.1.2 Servicios de formación para el trabajo a personas hasta el grupo C del Sisben</t>
  </si>
  <si>
    <t>FICHA TÉCNICA INDICADOR DE PRODUCTO 2.1.3 Personas hasta el grupo C de sisben atendidas y registradas en los servicios de empleo de la Agencia.</t>
  </si>
  <si>
    <t>FICHA TÉCNICA INDICADOR DE PRODUCTO 2.1.4 Unidades productivas fortalecidas por Impulso Local</t>
  </si>
  <si>
    <t>FICHA TÉCNICA INDICADOR DE PRODUCTO 3.1.3 Doble titulación</t>
  </si>
  <si>
    <t>FICHA TÉCNICA INDICADOR DE PRODUCTO 3.1.4 Apoyos económicos para la permanencia en la educación posmedia</t>
  </si>
  <si>
    <t xml:space="preserve">FICHA TÉCNICA INDICADOR DE PRODUCTO 3.1.5: Porcentaje de atenciones con gratuidad en salud </t>
  </si>
  <si>
    <t>FICHA TÉCNICA INDICADOR DE PRODUCTO 4.1.2 Manual Operativo y Lineamientos técnicos</t>
  </si>
  <si>
    <t>FICHA TÉCNICA INDICADOR DE PRODUCTO 4.1.4. Sistema de Evaluación y Monitoreo</t>
  </si>
  <si>
    <t>El seguimiento a los programas que integran la estrategia IMG y el monitoreo de la incidencia de la política sobre los beneficiarios, son esenciales para evidenciar avances y rezagos en su implementación, a la vez que colaboran con el ciclo de formulación de políticas públicas. Por lo anterior, actualizar e implementar módulos de seguimiento constituye un pilar esencial en la consolidación del andamiaje institucional con enfoque adaptativo. La evaluación de la estrategia IMG es esencial para evidenciar su impacto en la reduccción de la pobreza, y su implementación como componente de la política pública para superar pobreza en Bogotá. Realizar evaluaciones periódicas y tener en cuenta sus recomendaciones, constituye un pilar esencial en la consolidación de un andamiaje institucional para la política pública.</t>
  </si>
  <si>
    <t>El sistema de seguimiento es una herramienta diseñada para  recopilar  información de programas y beneficiarios en el marco de la implementación de la política pública. La actualización permanente de módulos permite generar información valiosa para la ciudadania y otros actores interesados. Además, esta política incluirá el seguimiento participativo, esto es, un proceso continuo de metodologías participativas con beneficiarios y entidades vinculadas a la política, que permitan evidenciar el avance o rezago en metas y la retroalimentación del ciclo de gestión en cada uno de los programas que integran la Estrategia de Ingreso Mínimo Garantizado y complementan esta Política Pública. Las evaluaciones que se pretenden realizar buscan conocer el impacto de la estrategia IMG en la vida cotidiana de las personas beneficiarias. Con estas, se busca dar a conocer si las principales apuestas de la política pública, relacionada con la disminución de la pobreza, están haciendo efecto en la ciudadanía, y los ajustes a los que haya lugar. También se plantean otro tipo de evaluaciones, además de la de impacto, como evaluaciones cualitativas para mejorar el servicio o de gestión desde las instituciones. Todo lo anterior, buscando muestras representativas, que permitan evaluar la experiencia de poblaciones diferenciales o de especial atención.</t>
  </si>
  <si>
    <t>Sumatoria de módulos implementados o actualizados del Sistema de Información para el seguimiento - Sumatoria de evaluaciones realizadas de implementación de la política pública</t>
  </si>
  <si>
    <t>Reportes</t>
  </si>
  <si>
    <t>Se busca medir el número de módulos implementados o actualizados. El objetivo del indicador es realizar un conteo sobre el numero de módulos que se implementan o actualiza, con el fin de que cada vez existan más módulos actualizados o implementados. Se busca medir el número de  evaluaciones realizadas de la política de IMG. El objetivo del indicador es realizar un conteo sobre el número de evaluaciones realizadas para la políticas pública.</t>
  </si>
  <si>
    <t>FICHA TÉCNICA INDICADOR DE PRODUCTO 4.1.5 Desarrollo y actualización de un sistema de información de pagos de la estrategia IMG</t>
  </si>
  <si>
    <t>FICHA TÉCNICA INDICADOR DE PRODUCTO 4.1.6 Actualización del registros de la base maestra</t>
  </si>
  <si>
    <t>FICHA TÉCNICA INDICADOR DE PRODUCTO 4.1.7 Socialización de los criterios de costo-eficiencia</t>
  </si>
  <si>
    <t>FICHA TÉCNICA INDICADOR DE PRODUCTO 4.2.2 Aplicativo de uso institucional con información actualizada de IMG</t>
  </si>
  <si>
    <t>FICHA TÉCNICA INDICADOR DE PRODUCTO 4.2.3 Contacto Ciudadano</t>
  </si>
  <si>
    <t>FICHA TÉCNICA INDICADOR DE PRODUCTO 4.2.4 Actividades artísticas, culturales, patrimoniales y recreodeportivas con agentes locales</t>
  </si>
  <si>
    <t>FICHA TÉCNICA INDICADOR DE PRODUCTO 2.1.5 Módulos de habilidades para la vida</t>
  </si>
  <si>
    <t>3. Concurrencia de Programas en hogares con NNA</t>
  </si>
  <si>
    <t>Porcentaje de hogares pobres con NNA en los que concurren 2 o más programas.</t>
  </si>
  <si>
    <t>(Número de hogares pobres con NNA atendidos/ número de hogares con NNA en BM)*100</t>
  </si>
  <si>
    <t>4.1.3 Focalización Poblacional Diferencial</t>
  </si>
  <si>
    <t>El resultado al cual le apunta este producto es el fortalecimiento del andamiaje institucional con enfoque adaptativo mediante la articulación de instancias de decisión e instrumentos de gestión para la superación de la pobreza.</t>
  </si>
  <si>
    <t xml:space="preserve"> Sectores de la administración distrital, con sus entidades adscritas y vinculadas de acuerdo a sus competencias.</t>
  </si>
  <si>
    <t>(Sumatoria de sesiones anuales realizadas/ número de sesiones programadas) * 100</t>
  </si>
  <si>
    <t>FICHA TÉCNICA INDICADOR DE PRODUCTO 4.1.1 Mesa de Empleo, Pobreza y Hambre</t>
  </si>
  <si>
    <t>Documentos de operación de la mesa de Empleo, Pobreza y Hambre, como instancia de coordinación interinstitucional para la superación de la pobreza</t>
  </si>
  <si>
    <t>El indicador corresponde a la sumatoria de los documentos de operación de la Mesa de Empleo, Pobreza y Hambre, como instancia de decisión y coordinación interinstitucional para la superación de la pobreza, sobre el número de documentos programados, multiplicado por 100</t>
  </si>
  <si>
    <t xml:space="preserve">El liderazgo de la Secretaría Distrital de Planeación en la Mesa de Pobreza Empleo y Hambre, como instancia de coordinación interinstitucional para la superación de la pobreza, se orienta a articular procesos de gestión, seguimiento de la pobreza monetaria y pobreza multidimensional (IPMC e ICAV). Los documentos corresponden a bien sea decreto de adopción o actas de sesión realizadas durante el año. </t>
  </si>
  <si>
    <t>Pilar Montagut Castaño</t>
  </si>
  <si>
    <t>Directora de Planeación del desarrollo social</t>
  </si>
  <si>
    <t>pmontagut@sdp.gov.co</t>
  </si>
  <si>
    <t>FICHA TÉCNICA INDICADOR DE PRODUCTO 4.1.3 Focalización diferencial poblacional</t>
  </si>
  <si>
    <t>Sumatoria de los documentos de operación de la Mesa de Empleo, Pobreza y Hambre</t>
  </si>
  <si>
    <t>Número de documentos de operación de la mesa de Empleo, Pobreza y Hambre</t>
  </si>
  <si>
    <t>4.1.1. Documentos de operación de la mesa de Empleo, Pobreza y Hambre</t>
  </si>
  <si>
    <t>Dirección de Planeación del desarrollo social</t>
  </si>
  <si>
    <t>Documento CONPES Distrital No: 28</t>
  </si>
  <si>
    <t>8.5</t>
  </si>
  <si>
    <t>Número de personas beneficiarias de servicios de formacion para el trabajo que pertenezcan al grupo C del SISBEN</t>
  </si>
  <si>
    <t>Número de personas que pertenezcan al grupo C del SISBEN atendidas y registradas en los servicios de empleo.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</si>
</sst>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1" formatCode="_-* #,##0_-;\-* #,##0_-;_-* &quot;-&quot;_-;_-@_-"/>
    <numFmt numFmtId="43" formatCode="_-* #,##0.00_-;\-* #,##0.00_-;_-* &quot;-&quot;??_-;_-@_-"/>
    <numFmt numFmtId="164" formatCode="&quot;$&quot;\ #,##0;\-&quot;$&quot;\ #,##0"/>
    <numFmt numFmtId="165" formatCode="_-* #,##0_-;\-* #,##0_-;_-* &quot;-&quot;??_-;_-@"/>
    <numFmt numFmtId="166" formatCode="_-&quot;$&quot;\ * #,##0_-;\-&quot;$&quot;\ * #,##0_-;_-&quot;$&quot;\ * &quot;-&quot;??_-;_-@"/>
    <numFmt numFmtId="167" formatCode="_-&quot;$&quot;* #,##0_-;\-&quot;$&quot;* #,##0_-;_-&quot;$&quot;* &quot;-&quot;_-;_-@"/>
    <numFmt numFmtId="168" formatCode="_-&quot;$&quot;\ * #,##0.00_-;\-&quot;$&quot;\ * #,##0.00_-;_-&quot;$&quot;\ * &quot;-&quot;??_-;_-@"/>
    <numFmt numFmtId="169" formatCode="&quot;$&quot;#,##0"/>
    <numFmt numFmtId="170" formatCode="_-* #,##0.00_-;\-* #,##0.00_-;_-* &quot;-&quot;??_-;_-@"/>
    <numFmt numFmtId="171" formatCode="0.0%"/>
    <numFmt numFmtId="172" formatCode="_(* #,##0_);_(* \(#,##0\);_(* &quot;-&quot;??_);_(@_)"/>
    <numFmt numFmtId="173" formatCode="_-* #,##0_-;\-* #,##0_-;_-* &quot;-&quot;_-;_-@"/>
    <numFmt numFmtId="174" formatCode="_ * #,##0.00_ ;_ * \-#,##0.00_ ;_ * &quot;-&quot;??_ ;_ @_ "/>
    <numFmt numFmtId="175" formatCode="_-* #,##0_-;\-* #,##0_-;_-* &quot;-&quot;??_-;_-@_-"/>
    <numFmt numFmtId="176" formatCode="_-* #,##0\ &quot;Pts&quot;_-;\-* #,##0\ &quot;Pts&quot;_-;_-* &quot;-&quot;\ &quot;Pts&quot;_-;_-@_-"/>
    <numFmt numFmtId="177" formatCode="_-* #,##0\ _P_t_s_-;\-* #,##0\ _P_t_s_-;_-* &quot;-&quot;\ _P_t_s_-;_-@_-"/>
    <numFmt numFmtId="178" formatCode="#.##000"/>
    <numFmt numFmtId="179" formatCode="\$#,#00"/>
    <numFmt numFmtId="180" formatCode="%#,#00"/>
    <numFmt numFmtId="181" formatCode="#,#00"/>
    <numFmt numFmtId="182" formatCode="#.##0,"/>
    <numFmt numFmtId="183" formatCode="\$#,"/>
    <numFmt numFmtId="184" formatCode="\$#,##0.00\ ;\(\$#,##0.00\)"/>
    <numFmt numFmtId="185" formatCode="#,##0.000;\-#,##0.000"/>
    <numFmt numFmtId="186" formatCode="_ [$€-2]\ * #,##0.00_ ;_ [$€-2]\ * \-#,##0.00_ ;_ [$€-2]\ * &quot;-&quot;??_ "/>
    <numFmt numFmtId="187" formatCode="_-* #,##0.00\ _€_-;\-* #,##0.00\ _€_-;_-* &quot;-&quot;??\ _€_-;_-@_-"/>
    <numFmt numFmtId="188" formatCode="#,##0_ ;\-#,##0\ "/>
  </numFmts>
  <fonts count="92">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Arial Narrow"/>
      <family val="2"/>
    </font>
    <font>
      <sz val="11"/>
      <name val="Calibri"/>
      <family val="2"/>
    </font>
    <font>
      <sz val="10"/>
      <color theme="1"/>
      <name val="Arial Narrow"/>
      <family val="2"/>
    </font>
    <font>
      <b/>
      <sz val="11"/>
      <color theme="1"/>
      <name val="Arial Narrow"/>
      <family val="2"/>
    </font>
    <font>
      <sz val="11"/>
      <color theme="1"/>
      <name val="Arial Narrow"/>
      <family val="2"/>
    </font>
    <font>
      <sz val="11"/>
      <color theme="1"/>
      <name val="Calibri"/>
      <family val="2"/>
    </font>
    <font>
      <u/>
      <sz val="10"/>
      <color theme="1"/>
      <name val="Arial"/>
      <family val="2"/>
    </font>
    <font>
      <sz val="12"/>
      <color theme="1"/>
      <name val="Arial Narrow"/>
      <family val="2"/>
    </font>
    <font>
      <sz val="11"/>
      <color theme="1"/>
      <name val="Calibri"/>
      <family val="2"/>
      <scheme val="minor"/>
    </font>
    <font>
      <b/>
      <sz val="11"/>
      <color theme="1"/>
      <name val="Calibri"/>
      <family val="2"/>
    </font>
    <font>
      <sz val="9"/>
      <color theme="1"/>
      <name val="Arial Narrow"/>
      <family val="2"/>
    </font>
    <font>
      <u/>
      <sz val="11"/>
      <color theme="10"/>
      <name val="Arial Narrow"/>
      <family val="2"/>
    </font>
    <font>
      <u/>
      <sz val="11"/>
      <color theme="10"/>
      <name val="Arial Narrow"/>
      <family val="2"/>
    </font>
    <font>
      <u/>
      <sz val="11"/>
      <color rgb="FF0000FF"/>
      <name val="Arial Narrow"/>
      <family val="2"/>
    </font>
    <font>
      <u/>
      <sz val="10"/>
      <color rgb="FF0000FF"/>
      <name val="Arial"/>
      <family val="2"/>
    </font>
    <font>
      <u/>
      <sz val="10"/>
      <color rgb="FF0000FF"/>
      <name val="Arial"/>
      <family val="2"/>
    </font>
    <font>
      <b/>
      <sz val="12"/>
      <color theme="0"/>
      <name val="Arial Narrow"/>
      <family val="2"/>
    </font>
    <font>
      <b/>
      <sz val="12"/>
      <color theme="1"/>
      <name val="Arial Narrow"/>
      <family val="2"/>
    </font>
    <font>
      <b/>
      <i/>
      <sz val="12"/>
      <color theme="1"/>
      <name val="Arial Narrow"/>
      <family val="2"/>
    </font>
    <font>
      <u/>
      <sz val="11"/>
      <color theme="10"/>
      <name val="Calibri"/>
      <family val="2"/>
    </font>
    <font>
      <i/>
      <sz val="12"/>
      <color theme="1"/>
      <name val="Arial Narrow"/>
      <family val="2"/>
    </font>
    <font>
      <u/>
      <sz val="12"/>
      <color theme="1"/>
      <name val="Arial Narrow"/>
      <family val="2"/>
    </font>
    <font>
      <b/>
      <sz val="14"/>
      <color theme="0"/>
      <name val="Arial Narrow"/>
      <family val="2"/>
    </font>
    <font>
      <sz val="12"/>
      <color rgb="FFFF0000"/>
      <name val="Arial Narrow"/>
      <family val="2"/>
    </font>
    <font>
      <u/>
      <sz val="10"/>
      <color rgb="FF0000FF"/>
      <name val="Arial"/>
      <family val="2"/>
    </font>
    <font>
      <sz val="14"/>
      <color theme="1"/>
      <name val="Arial Narrow"/>
      <family val="2"/>
    </font>
    <font>
      <sz val="12"/>
      <color rgb="FF000000"/>
      <name val="Arial Narrow"/>
      <family val="2"/>
    </font>
    <font>
      <u/>
      <sz val="10"/>
      <color rgb="FF0000FF"/>
      <name val="Arial Narrow"/>
      <family val="2"/>
    </font>
    <font>
      <b/>
      <sz val="12"/>
      <color rgb="FFFFFFFF"/>
      <name val="Arial Narrow"/>
      <family val="2"/>
    </font>
    <font>
      <b/>
      <sz val="10"/>
      <color theme="1"/>
      <name val="Calibri"/>
      <family val="2"/>
    </font>
    <font>
      <u/>
      <sz val="11"/>
      <color theme="1"/>
      <name val="Calibri"/>
      <family val="2"/>
    </font>
    <font>
      <u/>
      <sz val="11"/>
      <color theme="10"/>
      <name val="Calibri"/>
      <family val="2"/>
    </font>
    <font>
      <sz val="9"/>
      <color theme="1"/>
      <name val="Calibri"/>
      <family val="2"/>
    </font>
    <font>
      <sz val="11"/>
      <color rgb="FF000000"/>
      <name val="Calibri"/>
      <family val="2"/>
    </font>
    <font>
      <u/>
      <sz val="11"/>
      <color theme="10"/>
      <name val="Calibri"/>
      <family val="2"/>
    </font>
    <font>
      <u/>
      <sz val="12"/>
      <color theme="1"/>
      <name val="Arial Narrow"/>
      <family val="2"/>
    </font>
    <font>
      <u/>
      <sz val="11"/>
      <color theme="10"/>
      <name val="Calibri"/>
      <family val="2"/>
    </font>
    <font>
      <b/>
      <sz val="14"/>
      <color rgb="FFFFFFFF"/>
      <name val="Arial Narrow"/>
      <family val="2"/>
    </font>
    <font>
      <u/>
      <sz val="12"/>
      <color theme="1"/>
      <name val="Arial Narrow"/>
      <family val="2"/>
    </font>
    <font>
      <u/>
      <sz val="12"/>
      <color theme="1"/>
      <name val="Arial Narrow"/>
      <family val="2"/>
    </font>
    <font>
      <u/>
      <sz val="10"/>
      <color rgb="FF0000FF"/>
      <name val="Arial"/>
      <family val="2"/>
    </font>
    <font>
      <sz val="12"/>
      <color rgb="FF7030A0"/>
      <name val="Arial Narrow"/>
      <family val="2"/>
    </font>
    <font>
      <sz val="11"/>
      <color rgb="FF4D4D4D"/>
      <name val="Roboto"/>
    </font>
    <font>
      <b/>
      <sz val="11"/>
      <color rgb="FF4D4D4D"/>
      <name val="Roboto"/>
    </font>
    <font>
      <u/>
      <sz val="11"/>
      <color theme="10"/>
      <name val="Calibri"/>
      <family val="2"/>
      <scheme val="minor"/>
    </font>
    <font>
      <sz val="12"/>
      <color theme="1"/>
      <name val="Arial Narrow"/>
      <family val="2"/>
    </font>
    <font>
      <sz val="10"/>
      <name val="Arial"/>
      <family val="2"/>
    </font>
    <font>
      <b/>
      <sz val="12"/>
      <color theme="0"/>
      <name val="Arial Narrow"/>
      <family val="2"/>
    </font>
    <font>
      <b/>
      <sz val="12"/>
      <color theme="1"/>
      <name val="Arial Narrow"/>
      <family val="2"/>
    </font>
    <font>
      <b/>
      <i/>
      <sz val="12"/>
      <name val="Arial Narrow"/>
      <family val="2"/>
    </font>
    <font>
      <sz val="12"/>
      <name val="Arial Narrow"/>
      <family val="2"/>
    </font>
    <font>
      <u/>
      <sz val="12"/>
      <name val="Arial Narrow"/>
      <family val="2"/>
    </font>
    <font>
      <b/>
      <sz val="12"/>
      <name val="Arial Narrow"/>
      <family val="2"/>
    </font>
    <font>
      <i/>
      <sz val="12"/>
      <name val="Arial Narrow"/>
      <family val="2"/>
    </font>
    <font>
      <i/>
      <sz val="12"/>
      <color theme="1"/>
      <name val="Arial Narrow"/>
      <family val="2"/>
    </font>
    <font>
      <b/>
      <sz val="14"/>
      <color theme="0"/>
      <name val="Arial Narrow"/>
      <family val="2"/>
    </font>
    <font>
      <sz val="11"/>
      <color theme="1"/>
      <name val="Arial Narrow"/>
      <family val="2"/>
    </font>
    <font>
      <sz val="9"/>
      <color indexed="81"/>
      <name val="Tahoma"/>
      <family val="2"/>
    </font>
    <font>
      <u/>
      <sz val="11"/>
      <color theme="10"/>
      <name val="Calibri"/>
      <family val="2"/>
      <scheme val="minor"/>
    </font>
    <font>
      <b/>
      <i/>
      <sz val="12"/>
      <color theme="1"/>
      <name val="Arial Narrow"/>
      <family val="2"/>
    </font>
    <font>
      <sz val="8"/>
      <name val="Arial"/>
      <family val="2"/>
    </font>
    <font>
      <b/>
      <sz val="1"/>
      <color indexed="8"/>
      <name val="Courier"/>
      <family val="3"/>
    </font>
    <font>
      <sz val="1"/>
      <color indexed="8"/>
      <name val="Courier"/>
      <family val="3"/>
    </font>
    <font>
      <sz val="12"/>
      <name val="Arial MT"/>
    </font>
    <font>
      <sz val="12"/>
      <color indexed="24"/>
      <name val="Modern"/>
      <family val="3"/>
      <charset val="255"/>
    </font>
    <font>
      <b/>
      <sz val="18"/>
      <color indexed="24"/>
      <name val="Modern"/>
      <family val="3"/>
      <charset val="255"/>
    </font>
    <font>
      <b/>
      <sz val="12"/>
      <color indexed="24"/>
      <name val="Modern"/>
      <family val="3"/>
      <charset val="255"/>
    </font>
    <font>
      <sz val="11"/>
      <name val="Arial Narrow"/>
      <family val="2"/>
    </font>
    <font>
      <u/>
      <sz val="10"/>
      <color indexed="12"/>
      <name val="Arial"/>
      <family val="2"/>
    </font>
    <font>
      <u/>
      <sz val="12"/>
      <color theme="1"/>
      <name val="Arial Narrow"/>
      <family val="2"/>
    </font>
    <font>
      <sz val="12"/>
      <color rgb="FF000000"/>
      <name val="Arial Narrow"/>
      <family val="2"/>
    </font>
    <font>
      <b/>
      <sz val="11"/>
      <color theme="1"/>
      <name val="Arial Narrow"/>
      <family val="2"/>
    </font>
    <font>
      <sz val="11"/>
      <color theme="1"/>
      <name val="Calibri"/>
      <family val="2"/>
    </font>
    <font>
      <sz val="11"/>
      <name val="Calibri"/>
      <family val="2"/>
    </font>
    <font>
      <b/>
      <sz val="10"/>
      <color theme="1"/>
      <name val="Calibri"/>
      <family val="2"/>
    </font>
    <font>
      <u/>
      <sz val="11"/>
      <color theme="10"/>
      <name val="Arial Narrow"/>
      <family val="2"/>
    </font>
    <font>
      <sz val="11"/>
      <color rgb="FF000000"/>
      <name val="Arial Narrow"/>
      <family val="2"/>
    </font>
    <font>
      <b/>
      <sz val="16"/>
      <color rgb="FFFFFFFF"/>
      <name val="Arial Narrow"/>
      <family val="2"/>
    </font>
    <font>
      <sz val="12"/>
      <name val="Calibri"/>
      <family val="2"/>
    </font>
    <font>
      <sz val="14"/>
      <name val="Calibri"/>
      <family val="2"/>
    </font>
    <font>
      <u/>
      <sz val="11"/>
      <color theme="1"/>
      <name val="Arial Narrow"/>
      <family val="2"/>
    </font>
    <font>
      <u/>
      <sz val="11"/>
      <color theme="1"/>
      <name val="Calibri"/>
      <family val="2"/>
      <scheme val="minor"/>
    </font>
    <font>
      <b/>
      <sz val="18"/>
      <color theme="1"/>
      <name val="Arial Narrow"/>
      <family val="2"/>
    </font>
    <font>
      <b/>
      <sz val="11"/>
      <color theme="1"/>
      <name val="Calibri"/>
      <family val="2"/>
      <scheme val="minor"/>
    </font>
    <font>
      <b/>
      <u/>
      <sz val="10"/>
      <color rgb="FF0000FF"/>
      <name val="Arial"/>
      <family val="2"/>
    </font>
  </fonts>
  <fills count="17">
    <fill>
      <patternFill patternType="none"/>
    </fill>
    <fill>
      <patternFill patternType="gray125"/>
    </fill>
    <fill>
      <patternFill patternType="solid">
        <fgColor theme="0"/>
        <bgColor theme="0"/>
      </patternFill>
    </fill>
    <fill>
      <patternFill patternType="solid">
        <fgColor rgb="FF8EAADB"/>
        <bgColor rgb="FF8EAADB"/>
      </patternFill>
    </fill>
    <fill>
      <patternFill patternType="solid">
        <fgColor rgb="FF2F5496"/>
        <bgColor rgb="FF2F5496"/>
      </patternFill>
    </fill>
    <fill>
      <patternFill patternType="solid">
        <fgColor rgb="FFFFFFFF"/>
        <bgColor rgb="FFFFFFFF"/>
      </patternFill>
    </fill>
    <fill>
      <patternFill patternType="solid">
        <fgColor rgb="FF9CC2E5"/>
        <bgColor rgb="FF9CC2E5"/>
      </patternFill>
    </fill>
    <fill>
      <patternFill patternType="solid">
        <fgColor theme="4" tint="0.39997558519241921"/>
        <bgColor indexed="64"/>
      </patternFill>
    </fill>
    <fill>
      <patternFill patternType="solid">
        <fgColor theme="0"/>
        <bgColor indexed="64"/>
      </patternFill>
    </fill>
    <fill>
      <patternFill patternType="solid">
        <fgColor rgb="FF9CC2E5"/>
        <bgColor indexed="64"/>
      </patternFill>
    </fill>
    <fill>
      <patternFill patternType="solid">
        <fgColor rgb="FFFFFFFF"/>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rgb="FFFFFFFF"/>
        <bgColor rgb="FF000000"/>
      </patternFill>
    </fill>
    <fill>
      <patternFill patternType="solid">
        <fgColor theme="0"/>
        <bgColor rgb="FF000000"/>
      </patternFill>
    </fill>
    <fill>
      <patternFill patternType="solid">
        <fgColor rgb="FFFFFF00"/>
        <bgColor theme="0"/>
      </patternFill>
    </fill>
    <fill>
      <patternFill patternType="solid">
        <fgColor rgb="FFFFFF00"/>
        <bgColor indexed="64"/>
      </patternFill>
    </fill>
  </fills>
  <borders count="24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bottom/>
      <diagonal/>
    </border>
    <border>
      <left style="thin">
        <color rgb="FF000000"/>
      </left>
      <right style="thin">
        <color rgb="FF000000"/>
      </right>
      <top/>
      <bottom style="thin">
        <color rgb="FF000000"/>
      </bottom>
      <diagonal/>
    </border>
    <border>
      <left style="medium">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top/>
      <bottom style="thin">
        <color rgb="FF000000"/>
      </bottom>
      <diagonal/>
    </border>
    <border>
      <left style="medium">
        <color rgb="FF000000"/>
      </left>
      <right/>
      <top/>
      <bottom style="thin">
        <color rgb="FF000000"/>
      </bottom>
      <diagonal/>
    </border>
    <border>
      <left style="medium">
        <color rgb="FF000000"/>
      </left>
      <right/>
      <top/>
      <bottom/>
      <diagonal/>
    </border>
    <border>
      <left/>
      <right style="medium">
        <color rgb="FF000000"/>
      </right>
      <top/>
      <bottom/>
      <diagonal/>
    </border>
    <border>
      <left/>
      <right style="medium">
        <color rgb="FF000000"/>
      </right>
      <top/>
      <bottom style="thin">
        <color rgb="FF000000"/>
      </bottom>
      <diagonal/>
    </border>
    <border>
      <left style="medium">
        <color rgb="FF000000"/>
      </left>
      <right/>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thin">
        <color rgb="FF000000"/>
      </right>
      <top/>
      <bottom/>
      <diagonal/>
    </border>
    <border>
      <left style="medium">
        <color rgb="FF000000"/>
      </left>
      <right/>
      <top/>
      <bottom/>
      <diagonal/>
    </border>
    <border>
      <left/>
      <right style="medium">
        <color rgb="FF000000"/>
      </right>
      <top/>
      <bottom/>
      <diagonal/>
    </border>
    <border>
      <left/>
      <right style="medium">
        <color rgb="FF000000"/>
      </right>
      <top style="thin">
        <color rgb="FF000000"/>
      </top>
      <bottom/>
      <diagonal/>
    </border>
    <border>
      <left/>
      <right style="thin">
        <color rgb="FF000000"/>
      </right>
      <top/>
      <bottom/>
      <diagonal/>
    </border>
    <border>
      <left/>
      <right style="thin">
        <color rgb="FF000000"/>
      </right>
      <top/>
      <bottom/>
      <diagonal/>
    </border>
    <border>
      <left/>
      <right style="medium">
        <color rgb="FF000000"/>
      </right>
      <top/>
      <bottom style="thin">
        <color rgb="FF000000"/>
      </bottom>
      <diagonal/>
    </border>
    <border>
      <left style="medium">
        <color rgb="FF000000"/>
      </left>
      <right/>
      <top/>
      <bottom style="medium">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thin">
        <color rgb="FF000000"/>
      </top>
      <bottom/>
      <diagonal/>
    </border>
    <border>
      <left style="medium">
        <color rgb="FF000000"/>
      </left>
      <right style="medium">
        <color rgb="FF000000"/>
      </right>
      <top/>
      <bottom/>
      <diagonal/>
    </border>
    <border>
      <left/>
      <right/>
      <top/>
      <bottom/>
      <diagonal/>
    </border>
    <border>
      <left/>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medium">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style="medium">
        <color rgb="FF000000"/>
      </top>
      <bottom style="medium">
        <color rgb="FF000000"/>
      </bottom>
      <diagonal/>
    </border>
    <border>
      <left style="thick">
        <color rgb="FF000000"/>
      </left>
      <right style="thick">
        <color rgb="FF000000"/>
      </right>
      <top style="thick">
        <color rgb="FF000000"/>
      </top>
      <bottom style="medium">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medium">
        <color rgb="FFCCCCCC"/>
      </left>
      <right style="medium">
        <color rgb="FFCCCCCC"/>
      </right>
      <top style="medium">
        <color rgb="FFCCCCCC"/>
      </top>
      <bottom style="medium">
        <color rgb="FFCCCCCC"/>
      </bottom>
      <diagonal/>
    </border>
    <border>
      <left style="thick">
        <color rgb="FF000000"/>
      </left>
      <right style="thick">
        <color rgb="FF000000"/>
      </right>
      <top style="medium">
        <color rgb="FF000000"/>
      </top>
      <bottom/>
      <diagonal/>
    </border>
    <border>
      <left style="medium">
        <color rgb="FFCCCCCC"/>
      </left>
      <right style="thick">
        <color rgb="FF000000"/>
      </right>
      <top style="medium">
        <color rgb="FFCCCCCC"/>
      </top>
      <bottom style="medium">
        <color rgb="FF000000"/>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thick">
        <color rgb="FF000000"/>
      </right>
      <top/>
      <bottom/>
      <diagonal/>
    </border>
    <border>
      <left style="thick">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style="medium">
        <color rgb="FFCCCCCC"/>
      </left>
      <right style="medium">
        <color rgb="FF000000"/>
      </right>
      <top style="medium">
        <color rgb="FFCCCCCC"/>
      </top>
      <bottom style="medium">
        <color rgb="FF000000"/>
      </bottom>
      <diagonal/>
    </border>
    <border>
      <left style="thick">
        <color rgb="FF000000"/>
      </left>
      <right/>
      <top style="medium">
        <color rgb="FF000000"/>
      </top>
      <bottom/>
      <diagonal/>
    </border>
    <border>
      <left/>
      <right/>
      <top style="medium">
        <color rgb="FF000000"/>
      </top>
      <bottom/>
      <diagonal/>
    </border>
    <border>
      <left/>
      <right style="thick">
        <color rgb="FF000000"/>
      </right>
      <top style="medium">
        <color rgb="FF000000"/>
      </top>
      <bottom/>
      <diagonal/>
    </border>
    <border>
      <left style="thick">
        <color rgb="FF000000"/>
      </left>
      <right/>
      <top/>
      <bottom/>
      <diagonal/>
    </border>
    <border>
      <left/>
      <right style="thick">
        <color rgb="FF000000"/>
      </right>
      <top/>
      <bottom/>
      <diagonal/>
    </border>
    <border>
      <left style="thick">
        <color rgb="FF000000"/>
      </left>
      <right style="thick">
        <color rgb="FF000000"/>
      </right>
      <top/>
      <bottom style="medium">
        <color rgb="FF000000"/>
      </bottom>
      <diagonal/>
    </border>
    <border>
      <left style="thick">
        <color rgb="FF000000"/>
      </left>
      <right/>
      <top/>
      <bottom style="medium">
        <color rgb="FF000000"/>
      </bottom>
      <diagonal/>
    </border>
    <border>
      <left/>
      <right/>
      <top/>
      <bottom style="medium">
        <color rgb="FF000000"/>
      </bottom>
      <diagonal/>
    </border>
    <border>
      <left/>
      <right style="thick">
        <color rgb="FF000000"/>
      </right>
      <top/>
      <bottom style="medium">
        <color rgb="FF000000"/>
      </bottom>
      <diagonal/>
    </border>
    <border>
      <left style="thick">
        <color rgb="FF000000"/>
      </left>
      <right style="thick">
        <color rgb="FF000000"/>
      </right>
      <top/>
      <bottom/>
      <diagonal/>
    </border>
    <border>
      <left style="thick">
        <color rgb="FF000000"/>
      </left>
      <right style="thick">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CCCCCC"/>
      </left>
      <right style="thick">
        <color rgb="FF000000"/>
      </right>
      <top/>
      <bottom style="medium">
        <color rgb="FF000000"/>
      </bottom>
      <diagonal/>
    </border>
    <border>
      <left style="medium">
        <color rgb="FFCCCCCC"/>
      </left>
      <right style="thick">
        <color rgb="FF000000"/>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000000"/>
      </right>
      <top style="medium">
        <color rgb="FFCCCCCC"/>
      </top>
      <bottom style="medium">
        <color rgb="FFCCCCCC"/>
      </bottom>
      <diagonal/>
    </border>
    <border>
      <left style="medium">
        <color rgb="FFCCCCCC"/>
      </left>
      <right/>
      <top/>
      <bottom style="medium">
        <color rgb="FF000000"/>
      </bottom>
      <diagonal/>
    </border>
    <border>
      <left/>
      <right/>
      <top/>
      <bottom style="medium">
        <color rgb="FF000000"/>
      </bottom>
      <diagonal/>
    </border>
    <border>
      <left/>
      <right style="thick">
        <color rgb="FF000000"/>
      </right>
      <top/>
      <bottom style="medium">
        <color rgb="FF000000"/>
      </bottom>
      <diagonal/>
    </border>
    <border>
      <left style="medium">
        <color rgb="FF000000"/>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style="medium">
        <color rgb="FF000000"/>
      </right>
      <top style="medium">
        <color rgb="FFCCCCCC"/>
      </top>
      <bottom/>
      <diagonal/>
    </border>
    <border>
      <left/>
      <right style="medium">
        <color rgb="FF000000"/>
      </right>
      <top style="medium">
        <color rgb="FF000000"/>
      </top>
      <bottom/>
      <diagonal/>
    </border>
    <border>
      <left/>
      <right style="medium">
        <color rgb="FF000000"/>
      </right>
      <top/>
      <bottom style="medium">
        <color rgb="FFCCCCCC"/>
      </bottom>
      <diagonal/>
    </border>
    <border>
      <left/>
      <right style="medium">
        <color rgb="FF000000"/>
      </right>
      <top/>
      <bottom style="medium">
        <color rgb="FF000000"/>
      </bottom>
      <diagonal/>
    </border>
    <border>
      <left style="thick">
        <color rgb="FF000000"/>
      </left>
      <right style="thick">
        <color rgb="FF000000"/>
      </right>
      <top/>
      <bottom style="thick">
        <color rgb="FF000000"/>
      </bottom>
      <diagonal/>
    </border>
    <border>
      <left style="thick">
        <color rgb="FF000000"/>
      </left>
      <right style="thick">
        <color rgb="FF000000"/>
      </right>
      <top style="thick">
        <color rgb="FF000000"/>
      </top>
      <bottom/>
      <diagonal/>
    </border>
    <border>
      <left style="thick">
        <color rgb="FF000000"/>
      </left>
      <right style="thick">
        <color rgb="FF000000"/>
      </right>
      <top style="medium">
        <color rgb="FFCCCCCC"/>
      </top>
      <bottom style="thick">
        <color rgb="FF000000"/>
      </bottom>
      <diagonal/>
    </border>
    <border>
      <left style="thick">
        <color rgb="FF000000"/>
      </left>
      <right/>
      <top style="medium">
        <color rgb="FF000000"/>
      </top>
      <bottom style="thick">
        <color rgb="FF000000"/>
      </bottom>
      <diagonal/>
    </border>
    <border>
      <left/>
      <right/>
      <top style="medium">
        <color rgb="FF000000"/>
      </top>
      <bottom style="thick">
        <color rgb="FF000000"/>
      </bottom>
      <diagonal/>
    </border>
    <border>
      <left/>
      <right style="thick">
        <color rgb="FF000000"/>
      </right>
      <top style="medium">
        <color rgb="FF000000"/>
      </top>
      <bottom style="thick">
        <color rgb="FF000000"/>
      </bottom>
      <diagonal/>
    </border>
    <border>
      <left style="medium">
        <color rgb="FFCCCCCC"/>
      </left>
      <right style="thick">
        <color rgb="FF000000"/>
      </right>
      <top/>
      <bottom style="medium">
        <color rgb="FF000000"/>
      </bottom>
      <diagonal/>
    </border>
    <border>
      <left/>
      <right style="medium">
        <color rgb="FFCCCCCC"/>
      </right>
      <top/>
      <bottom style="medium">
        <color rgb="FF000000"/>
      </bottom>
      <diagonal/>
    </border>
    <border>
      <left/>
      <right style="medium">
        <color rgb="FFCCCCCC"/>
      </right>
      <top style="medium">
        <color rgb="FF000000"/>
      </top>
      <bottom style="medium">
        <color rgb="FF000000"/>
      </bottom>
      <diagonal/>
    </border>
    <border>
      <left/>
      <right style="medium">
        <color rgb="FF000000"/>
      </right>
      <top style="medium">
        <color rgb="FFCCCCCC"/>
      </top>
      <bottom/>
      <diagonal/>
    </border>
    <border>
      <left/>
      <right style="medium">
        <color rgb="FF000000"/>
      </right>
      <top/>
      <bottom style="medium">
        <color rgb="FFCCCCCC"/>
      </bottom>
      <diagonal/>
    </border>
    <border>
      <left style="medium">
        <color rgb="FF000000"/>
      </left>
      <right style="thick">
        <color rgb="FF000000"/>
      </right>
      <top style="medium">
        <color rgb="FF000000"/>
      </top>
      <bottom style="medium">
        <color rgb="FF000000"/>
      </bottom>
      <diagonal/>
    </border>
    <border>
      <left/>
      <right style="medium">
        <color rgb="FF000000"/>
      </right>
      <top style="medium">
        <color rgb="FF000000"/>
      </top>
      <bottom style="thick">
        <color rgb="FF000000"/>
      </bottom>
      <diagonal/>
    </border>
    <border>
      <left style="medium">
        <color rgb="FF000000"/>
      </left>
      <right style="thick">
        <color rgb="FF000000"/>
      </right>
      <top style="medium">
        <color rgb="FF000000"/>
      </top>
      <bottom/>
      <diagonal/>
    </border>
    <border>
      <left/>
      <right style="medium">
        <color rgb="FF000000"/>
      </right>
      <top style="thick">
        <color rgb="FF000000"/>
      </top>
      <bottom style="medium">
        <color rgb="FF000000"/>
      </bottom>
      <diagonal/>
    </border>
    <border>
      <left style="medium">
        <color rgb="FF000000"/>
      </left>
      <right style="thick">
        <color rgb="FF000000"/>
      </right>
      <top/>
      <bottom/>
      <diagonal/>
    </border>
    <border>
      <left style="medium">
        <color rgb="FF000000"/>
      </left>
      <right style="thick">
        <color rgb="FF000000"/>
      </right>
      <top/>
      <bottom/>
      <diagonal/>
    </border>
    <border>
      <left style="medium">
        <color rgb="FF000000"/>
      </left>
      <right style="thick">
        <color rgb="FF000000"/>
      </right>
      <top/>
      <bottom style="medium">
        <color rgb="FF000000"/>
      </bottom>
      <diagonal/>
    </border>
    <border>
      <left style="medium">
        <color rgb="FF000000"/>
      </left>
      <right style="thick">
        <color rgb="FF000000"/>
      </right>
      <top/>
      <bottom style="thick">
        <color rgb="FF000000"/>
      </bottom>
      <diagonal/>
    </border>
    <border>
      <left style="medium">
        <color rgb="FF000000"/>
      </left>
      <right style="thick">
        <color rgb="FF000000"/>
      </right>
      <top style="thick">
        <color rgb="FF000000"/>
      </top>
      <bottom/>
      <diagonal/>
    </border>
    <border>
      <left style="medium">
        <color rgb="FF000000"/>
      </left>
      <right style="thick">
        <color rgb="FF000000"/>
      </right>
      <top style="medium">
        <color rgb="FFCCCCCC"/>
      </top>
      <bottom style="medium">
        <color rgb="FF000000"/>
      </bottom>
      <diagonal/>
    </border>
    <border>
      <left style="medium">
        <color rgb="FFCCCCCC"/>
      </left>
      <right style="medium">
        <color rgb="FFCCCCCC"/>
      </right>
      <top/>
      <bottom style="medium">
        <color rgb="FFCCCCCC"/>
      </bottom>
      <diagonal/>
    </border>
    <border>
      <left style="medium">
        <color rgb="FF000000"/>
      </left>
      <right style="thin">
        <color rgb="FF000000"/>
      </right>
      <top/>
      <bottom/>
      <diagonal/>
    </border>
    <border>
      <left/>
      <right style="thin">
        <color rgb="FF000000"/>
      </right>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style="medium">
        <color rgb="FF000000"/>
      </left>
      <right/>
      <top/>
      <bottom/>
      <diagonal/>
    </border>
    <border>
      <left/>
      <right/>
      <top/>
      <bottom/>
      <diagonal/>
    </border>
    <border>
      <left/>
      <right/>
      <top/>
      <bottom/>
      <diagonal/>
    </border>
    <border>
      <left/>
      <right style="medium">
        <color rgb="FF000000"/>
      </right>
      <top/>
      <bottom/>
      <diagonal/>
    </border>
    <border>
      <left style="thin">
        <color rgb="FF000000"/>
      </left>
      <right/>
      <top style="thin">
        <color rgb="FF000000"/>
      </top>
      <bottom/>
      <diagonal/>
    </border>
    <border>
      <left/>
      <right/>
      <top style="medium">
        <color rgb="FF000000"/>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rgb="FF000000"/>
      </bottom>
      <diagonal/>
    </border>
    <border>
      <left/>
      <right/>
      <top style="thin">
        <color indexed="64"/>
      </top>
      <bottom style="thin">
        <color rgb="FF000000"/>
      </bottom>
      <diagonal/>
    </border>
    <border>
      <left/>
      <right style="medium">
        <color rgb="FF000000"/>
      </right>
      <top style="thin">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thin">
        <color indexed="64"/>
      </bottom>
      <diagonal/>
    </border>
    <border>
      <left/>
      <right/>
      <top style="thin">
        <color rgb="FF000000"/>
      </top>
      <bottom style="thin">
        <color indexed="64"/>
      </bottom>
      <diagonal/>
    </border>
    <border>
      <left/>
      <right style="medium">
        <color rgb="FF000000"/>
      </right>
      <top style="thin">
        <color rgb="FF000000"/>
      </top>
      <bottom style="thin">
        <color indexed="64"/>
      </bottom>
      <diagonal/>
    </border>
    <border>
      <left/>
      <right style="medium">
        <color rgb="FFCCCCCC"/>
      </right>
      <top/>
      <bottom/>
      <diagonal/>
    </border>
    <border>
      <left/>
      <right style="medium">
        <color rgb="FF000000"/>
      </right>
      <top style="thin">
        <color indexed="64"/>
      </top>
      <bottom style="thin">
        <color indexed="64"/>
      </bottom>
      <diagonal/>
    </border>
    <border>
      <left/>
      <right style="medium">
        <color indexed="64"/>
      </right>
      <top style="thin">
        <color indexed="64"/>
      </top>
      <bottom style="thin">
        <color rgb="FF000000"/>
      </bottom>
      <diagonal/>
    </border>
    <border>
      <left style="medium">
        <color indexed="64"/>
      </left>
      <right style="medium">
        <color rgb="FF000000"/>
      </right>
      <top style="medium">
        <color indexed="64"/>
      </top>
      <bottom/>
      <diagonal/>
    </border>
    <border>
      <left style="medium">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medium">
        <color rgb="FF000000"/>
      </right>
      <top style="thin">
        <color rgb="FF000000"/>
      </top>
      <bottom style="thin">
        <color rgb="FF000000"/>
      </bottom>
      <diagonal/>
    </border>
    <border>
      <left style="medium">
        <color indexed="64"/>
      </left>
      <right style="medium">
        <color rgb="FF000000"/>
      </right>
      <top/>
      <bottom style="thin">
        <color rgb="FF000000"/>
      </bottom>
      <diagonal/>
    </border>
    <border>
      <left/>
      <right style="medium">
        <color indexed="64"/>
      </right>
      <top style="thin">
        <color rgb="FF000000"/>
      </top>
      <bottom style="thin">
        <color rgb="FF000000"/>
      </bottom>
      <diagonal/>
    </border>
    <border>
      <left style="medium">
        <color indexed="64"/>
      </left>
      <right style="medium">
        <color rgb="FF000000"/>
      </right>
      <top style="thin">
        <color rgb="FF000000"/>
      </top>
      <bottom/>
      <diagonal/>
    </border>
    <border>
      <left/>
      <right style="medium">
        <color indexed="64"/>
      </right>
      <top style="thin">
        <color rgb="FF000000"/>
      </top>
      <bottom/>
      <diagonal/>
    </border>
    <border>
      <left style="medium">
        <color indexed="64"/>
      </left>
      <right style="medium">
        <color rgb="FF000000"/>
      </right>
      <top/>
      <bottom/>
      <diagonal/>
    </border>
    <border>
      <left/>
      <right style="medium">
        <color indexed="64"/>
      </right>
      <top/>
      <bottom style="thin">
        <color rgb="FF000000"/>
      </bottom>
      <diagonal/>
    </border>
  </borders>
  <cellStyleXfs count="64">
    <xf numFmtId="0" fontId="0" fillId="0" borderId="0"/>
    <xf numFmtId="0" fontId="51" fillId="0" borderId="0" applyNumberFormat="0" applyFill="0" applyBorder="0" applyAlignment="0" applyProtection="0"/>
    <xf numFmtId="43" fontId="15" fillId="0" borderId="0" applyFont="0" applyFill="0" applyBorder="0" applyAlignment="0" applyProtection="0"/>
    <xf numFmtId="0" fontId="6" fillId="0" borderId="178"/>
    <xf numFmtId="0" fontId="53" fillId="0" borderId="178"/>
    <xf numFmtId="174" fontId="53" fillId="0" borderId="178" applyFont="0" applyFill="0" applyBorder="0" applyAlignment="0" applyProtection="0"/>
    <xf numFmtId="0" fontId="53" fillId="0" borderId="178"/>
    <xf numFmtId="0" fontId="53" fillId="0" borderId="178"/>
    <xf numFmtId="9" fontId="15" fillId="0" borderId="0" applyFont="0" applyFill="0" applyBorder="0" applyAlignment="0" applyProtection="0"/>
    <xf numFmtId="0" fontId="5" fillId="0" borderId="178"/>
    <xf numFmtId="9" fontId="5" fillId="0" borderId="178" applyFont="0" applyFill="0" applyBorder="0" applyAlignment="0" applyProtection="0"/>
    <xf numFmtId="0" fontId="65" fillId="0" borderId="178" applyNumberFormat="0" applyFill="0" applyBorder="0" applyAlignment="0" applyProtection="0"/>
    <xf numFmtId="0" fontId="4" fillId="0" borderId="178"/>
    <xf numFmtId="0" fontId="68" fillId="0" borderId="178">
      <protection locked="0"/>
    </xf>
    <xf numFmtId="0" fontId="68" fillId="0" borderId="178">
      <protection locked="0"/>
    </xf>
    <xf numFmtId="178" fontId="69" fillId="0" borderId="178">
      <protection locked="0"/>
    </xf>
    <xf numFmtId="177" fontId="67" fillId="0" borderId="178" applyFont="0" applyFill="0" applyBorder="0" applyAlignment="0" applyProtection="0"/>
    <xf numFmtId="0" fontId="53" fillId="0" borderId="178">
      <protection locked="0"/>
    </xf>
    <xf numFmtId="182" fontId="69" fillId="0" borderId="178">
      <protection locked="0"/>
    </xf>
    <xf numFmtId="179" fontId="69" fillId="0" borderId="178">
      <protection locked="0"/>
    </xf>
    <xf numFmtId="176" fontId="67" fillId="0" borderId="178" applyFont="0" applyFill="0" applyBorder="0" applyAlignment="0" applyProtection="0"/>
    <xf numFmtId="0" fontId="53" fillId="0" borderId="178">
      <protection locked="0"/>
    </xf>
    <xf numFmtId="183" fontId="69" fillId="0" borderId="178">
      <protection locked="0"/>
    </xf>
    <xf numFmtId="0" fontId="69" fillId="0" borderId="178">
      <protection locked="0"/>
    </xf>
    <xf numFmtId="186" fontId="53" fillId="0" borderId="178" applyFont="0" applyFill="0" applyBorder="0" applyAlignment="0" applyProtection="0"/>
    <xf numFmtId="0" fontId="69" fillId="0" borderId="178">
      <protection locked="0"/>
    </xf>
    <xf numFmtId="181" fontId="69" fillId="0" borderId="178">
      <protection locked="0"/>
    </xf>
    <xf numFmtId="181" fontId="69" fillId="0" borderId="178">
      <protection locked="0"/>
    </xf>
    <xf numFmtId="0" fontId="69" fillId="0" borderId="178">
      <protection locked="0"/>
    </xf>
    <xf numFmtId="0" fontId="68" fillId="0" borderId="178">
      <protection locked="0"/>
    </xf>
    <xf numFmtId="0" fontId="68" fillId="0" borderId="178">
      <protection locked="0"/>
    </xf>
    <xf numFmtId="0" fontId="68" fillId="0" borderId="178">
      <protection locked="0"/>
    </xf>
    <xf numFmtId="179" fontId="69" fillId="0" borderId="178">
      <protection locked="0"/>
    </xf>
    <xf numFmtId="185" fontId="53" fillId="0" borderId="178">
      <protection locked="0"/>
    </xf>
    <xf numFmtId="180" fontId="69" fillId="0" borderId="178">
      <protection locked="0"/>
    </xf>
    <xf numFmtId="9" fontId="53" fillId="0" borderId="178" applyFont="0" applyFill="0" applyBorder="0" applyAlignment="0" applyProtection="0"/>
    <xf numFmtId="178" fontId="69" fillId="0" borderId="178">
      <protection locked="0"/>
    </xf>
    <xf numFmtId="164" fontId="70" fillId="0" borderId="178">
      <protection locked="0"/>
    </xf>
    <xf numFmtId="39" fontId="67" fillId="0" borderId="209" applyFill="0">
      <alignment horizontal="left"/>
    </xf>
    <xf numFmtId="0" fontId="53" fillId="0" borderId="178" applyNumberFormat="0"/>
    <xf numFmtId="0" fontId="69" fillId="0" borderId="220">
      <protection locked="0"/>
    </xf>
    <xf numFmtId="0" fontId="71" fillId="0" borderId="178" applyProtection="0"/>
    <xf numFmtId="184" fontId="71" fillId="0" borderId="178" applyProtection="0"/>
    <xf numFmtId="0" fontId="72" fillId="0" borderId="178" applyProtection="0"/>
    <xf numFmtId="0" fontId="73" fillId="0" borderId="178" applyProtection="0"/>
    <xf numFmtId="0" fontId="71" fillId="0" borderId="221" applyProtection="0"/>
    <xf numFmtId="0" fontId="71" fillId="0" borderId="178"/>
    <xf numFmtId="10" fontId="71" fillId="0" borderId="178" applyProtection="0"/>
    <xf numFmtId="0" fontId="71" fillId="0" borderId="178"/>
    <xf numFmtId="2" fontId="71" fillId="0" borderId="178" applyProtection="0"/>
    <xf numFmtId="4" fontId="71" fillId="0" borderId="178" applyProtection="0"/>
    <xf numFmtId="0" fontId="4" fillId="0" borderId="178"/>
    <xf numFmtId="0" fontId="75" fillId="0" borderId="178" applyNumberFormat="0" applyFill="0" applyBorder="0" applyAlignment="0" applyProtection="0">
      <alignment vertical="top"/>
      <protection locked="0"/>
    </xf>
    <xf numFmtId="9" fontId="4" fillId="0" borderId="178" applyFont="0" applyFill="0" applyBorder="0" applyAlignment="0" applyProtection="0"/>
    <xf numFmtId="43" fontId="4" fillId="0" borderId="178" applyFont="0" applyFill="0" applyBorder="0" applyAlignment="0" applyProtection="0"/>
    <xf numFmtId="41" fontId="4" fillId="0" borderId="178" applyFont="0" applyFill="0" applyBorder="0" applyAlignment="0" applyProtection="0"/>
    <xf numFmtId="187" fontId="4" fillId="0" borderId="178" applyFont="0" applyFill="0" applyBorder="0" applyAlignment="0" applyProtection="0"/>
    <xf numFmtId="43" fontId="4" fillId="0" borderId="178" applyFont="0" applyFill="0" applyBorder="0" applyAlignment="0" applyProtection="0"/>
    <xf numFmtId="0" fontId="3" fillId="0" borderId="178"/>
    <xf numFmtId="0" fontId="51" fillId="0" borderId="178" applyNumberFormat="0" applyFill="0" applyBorder="0" applyAlignment="0" applyProtection="0"/>
    <xf numFmtId="0" fontId="3" fillId="0" borderId="178"/>
    <xf numFmtId="0" fontId="51" fillId="0" borderId="178" applyNumberFormat="0" applyFill="0" applyBorder="0" applyAlignment="0" applyProtection="0"/>
    <xf numFmtId="0" fontId="2" fillId="0" borderId="178"/>
    <xf numFmtId="0" fontId="1" fillId="0" borderId="178"/>
  </cellStyleXfs>
  <cellXfs count="1830">
    <xf numFmtId="0" fontId="0" fillId="0" borderId="0" xfId="0"/>
    <xf numFmtId="0" fontId="11" fillId="0" borderId="0" xfId="0" applyFont="1" applyAlignment="1">
      <alignment horizontal="center" vertical="center" wrapText="1"/>
    </xf>
    <xf numFmtId="0" fontId="11" fillId="2" borderId="14" xfId="0" applyFont="1" applyFill="1" applyBorder="1" applyAlignment="1">
      <alignment horizontal="center" vertical="center" wrapText="1"/>
    </xf>
    <xf numFmtId="0" fontId="11" fillId="2" borderId="15" xfId="0" applyFont="1" applyFill="1" applyBorder="1" applyAlignment="1">
      <alignment horizontal="center" vertical="center" wrapText="1"/>
    </xf>
    <xf numFmtId="166" fontId="11" fillId="2" borderId="14" xfId="0" applyNumberFormat="1"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0" fillId="0" borderId="6" xfId="0" applyFont="1" applyBorder="1" applyAlignment="1">
      <alignment horizontal="center" vertical="center" wrapText="1"/>
    </xf>
    <xf numFmtId="0" fontId="11" fillId="0" borderId="13" xfId="0" applyFont="1" applyBorder="1" applyAlignment="1">
      <alignment horizontal="center" vertical="center" wrapText="1"/>
    </xf>
    <xf numFmtId="0" fontId="11" fillId="2" borderId="20" xfId="0" applyFont="1" applyFill="1" applyBorder="1" applyAlignment="1">
      <alignment horizontal="center" vertical="center" wrapText="1"/>
    </xf>
    <xf numFmtId="0" fontId="14" fillId="2" borderId="20" xfId="0" applyFont="1" applyFill="1" applyBorder="1" applyAlignment="1">
      <alignment horizontal="center" vertical="center" wrapText="1"/>
    </xf>
    <xf numFmtId="169" fontId="11" fillId="2" borderId="20" xfId="0" applyNumberFormat="1" applyFont="1" applyFill="1" applyBorder="1" applyAlignment="1">
      <alignment horizontal="center" vertical="center" wrapText="1"/>
    </xf>
    <xf numFmtId="169" fontId="11" fillId="0" borderId="0" xfId="0" applyNumberFormat="1" applyFont="1" applyAlignment="1">
      <alignment horizontal="center" vertical="center" wrapText="1"/>
    </xf>
    <xf numFmtId="166" fontId="11" fillId="0" borderId="0" xfId="0" applyNumberFormat="1" applyFont="1" applyAlignment="1">
      <alignment horizontal="center" vertical="center" wrapText="1"/>
    </xf>
    <xf numFmtId="166" fontId="11" fillId="2" borderId="20" xfId="0" applyNumberFormat="1" applyFont="1" applyFill="1" applyBorder="1" applyAlignment="1">
      <alignment horizontal="center" vertical="center" wrapText="1"/>
    </xf>
    <xf numFmtId="0" fontId="11" fillId="0" borderId="7" xfId="0" applyFont="1" applyBorder="1" applyAlignment="1">
      <alignment horizontal="center" vertical="center" wrapText="1"/>
    </xf>
    <xf numFmtId="0" fontId="11" fillId="2" borderId="25" xfId="0" applyFont="1" applyFill="1" applyBorder="1" applyAlignment="1">
      <alignment horizontal="center" vertical="center" wrapText="1"/>
    </xf>
    <xf numFmtId="0" fontId="11" fillId="2" borderId="14" xfId="0" applyFont="1" applyFill="1" applyBorder="1" applyAlignment="1">
      <alignment horizontal="right" vertical="center" wrapText="1"/>
    </xf>
    <xf numFmtId="0" fontId="10" fillId="0" borderId="10"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1" fillId="2" borderId="26"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2" borderId="27" xfId="0" applyFont="1" applyFill="1" applyBorder="1" applyAlignment="1">
      <alignment horizontal="center" vertical="center" wrapText="1"/>
    </xf>
    <xf numFmtId="0" fontId="10" fillId="0" borderId="8" xfId="0" applyFont="1" applyBorder="1" applyAlignment="1">
      <alignment horizontal="right" vertical="center" wrapText="1"/>
    </xf>
    <xf numFmtId="0" fontId="10" fillId="2" borderId="14" xfId="0" applyFont="1" applyFill="1" applyBorder="1" applyAlignment="1">
      <alignment horizontal="center" vertical="center" wrapText="1"/>
    </xf>
    <xf numFmtId="9" fontId="11" fillId="2" borderId="13" xfId="0" applyNumberFormat="1" applyFont="1" applyFill="1" applyBorder="1" applyAlignment="1">
      <alignment horizontal="center" vertical="center" wrapText="1"/>
    </xf>
    <xf numFmtId="9" fontId="11" fillId="0" borderId="0" xfId="0" applyNumberFormat="1" applyFont="1" applyAlignment="1">
      <alignment horizontal="center" vertical="center" wrapText="1"/>
    </xf>
    <xf numFmtId="171" fontId="11" fillId="0" borderId="0" xfId="0" applyNumberFormat="1" applyFont="1" applyAlignment="1">
      <alignment horizontal="center" vertical="center" wrapText="1"/>
    </xf>
    <xf numFmtId="1" fontId="11" fillId="0" borderId="0" xfId="0" applyNumberFormat="1" applyFont="1" applyAlignment="1">
      <alignment horizontal="center" vertical="center" wrapText="1"/>
    </xf>
    <xf numFmtId="0" fontId="9" fillId="0" borderId="0" xfId="0" applyFont="1" applyAlignment="1">
      <alignment horizontal="center" vertical="center" wrapText="1"/>
    </xf>
    <xf numFmtId="0" fontId="12" fillId="0" borderId="0" xfId="0" applyFont="1" applyAlignment="1">
      <alignment horizontal="center" vertical="center" wrapText="1"/>
    </xf>
    <xf numFmtId="14" fontId="9" fillId="0" borderId="0" xfId="0" applyNumberFormat="1" applyFont="1" applyAlignment="1">
      <alignment horizontal="center" vertical="center" wrapText="1"/>
    </xf>
    <xf numFmtId="14" fontId="9" fillId="0" borderId="0" xfId="0" applyNumberFormat="1" applyFont="1" applyAlignment="1">
      <alignment horizontal="right" vertical="center" wrapText="1"/>
    </xf>
    <xf numFmtId="0" fontId="21" fillId="0" borderId="0" xfId="0" applyFont="1" applyAlignment="1">
      <alignment horizontal="center" vertical="center" wrapText="1"/>
    </xf>
    <xf numFmtId="9" fontId="11" fillId="2" borderId="20" xfId="0" applyNumberFormat="1" applyFont="1" applyFill="1" applyBorder="1" applyAlignment="1">
      <alignment horizontal="center" vertical="center" wrapText="1"/>
    </xf>
    <xf numFmtId="10" fontId="11" fillId="2" borderId="20" xfId="0" applyNumberFormat="1" applyFont="1" applyFill="1" applyBorder="1" applyAlignment="1">
      <alignment horizontal="center" vertical="center" wrapText="1"/>
    </xf>
    <xf numFmtId="1" fontId="11" fillId="2" borderId="20" xfId="0" applyNumberFormat="1" applyFont="1" applyFill="1" applyBorder="1" applyAlignment="1">
      <alignment horizontal="center" vertical="center" wrapText="1"/>
    </xf>
    <xf numFmtId="14" fontId="11" fillId="0" borderId="0" xfId="0" applyNumberFormat="1" applyFont="1" applyAlignment="1">
      <alignment horizontal="center" vertical="center" wrapText="1"/>
    </xf>
    <xf numFmtId="14" fontId="11" fillId="0" borderId="0" xfId="0" applyNumberFormat="1" applyFont="1" applyAlignment="1">
      <alignment horizontal="right" vertical="center" wrapText="1"/>
    </xf>
    <xf numFmtId="165" fontId="11" fillId="0" borderId="0" xfId="0" applyNumberFormat="1" applyFont="1" applyAlignment="1">
      <alignment horizontal="center" vertical="center" wrapText="1"/>
    </xf>
    <xf numFmtId="171" fontId="11" fillId="2" borderId="20" xfId="0" applyNumberFormat="1" applyFont="1" applyFill="1" applyBorder="1" applyAlignment="1">
      <alignment horizontal="center" vertical="center" wrapText="1"/>
    </xf>
    <xf numFmtId="14" fontId="11" fillId="2" borderId="20" xfId="0" applyNumberFormat="1" applyFont="1" applyFill="1" applyBorder="1" applyAlignment="1">
      <alignment horizontal="center" vertical="center" wrapText="1"/>
    </xf>
    <xf numFmtId="14" fontId="11" fillId="2" borderId="20" xfId="0" applyNumberFormat="1" applyFont="1" applyFill="1" applyBorder="1" applyAlignment="1">
      <alignment horizontal="right" vertical="center" wrapText="1"/>
    </xf>
    <xf numFmtId="0" fontId="22" fillId="2" borderId="20" xfId="0" applyFont="1" applyFill="1" applyBorder="1" applyAlignment="1">
      <alignment horizontal="center" vertical="center" wrapText="1"/>
    </xf>
    <xf numFmtId="0" fontId="11" fillId="2" borderId="20" xfId="0" applyFont="1" applyFill="1" applyBorder="1" applyAlignment="1">
      <alignment horizontal="right" vertical="center" wrapText="1"/>
    </xf>
    <xf numFmtId="0" fontId="14" fillId="3" borderId="28" xfId="0" applyFont="1" applyFill="1" applyBorder="1"/>
    <xf numFmtId="49" fontId="23" fillId="3" borderId="29" xfId="0" applyNumberFormat="1" applyFont="1" applyFill="1" applyBorder="1" applyAlignment="1">
      <alignment horizontal="left" vertical="center"/>
    </xf>
    <xf numFmtId="49" fontId="23" fillId="3" borderId="30" xfId="0" applyNumberFormat="1" applyFont="1" applyFill="1" applyBorder="1" applyAlignment="1">
      <alignment horizontal="center" vertical="center"/>
    </xf>
    <xf numFmtId="49" fontId="23" fillId="3" borderId="31" xfId="0" applyNumberFormat="1" applyFont="1" applyFill="1" applyBorder="1" applyAlignment="1">
      <alignment horizontal="center" vertical="center"/>
    </xf>
    <xf numFmtId="0" fontId="14" fillId="0" borderId="0" xfId="0" applyFont="1"/>
    <xf numFmtId="0" fontId="25" fillId="0" borderId="33" xfId="0" applyFont="1" applyBorder="1" applyAlignment="1">
      <alignment horizontal="left" vertical="center" wrapText="1"/>
    </xf>
    <xf numFmtId="0" fontId="25" fillId="2" borderId="38" xfId="0" applyFont="1" applyFill="1" applyBorder="1" applyAlignment="1">
      <alignment horizontal="left" vertical="center" wrapText="1"/>
    </xf>
    <xf numFmtId="0" fontId="25" fillId="0" borderId="40" xfId="0" applyFont="1" applyBorder="1" applyAlignment="1">
      <alignment horizontal="left" vertical="center" wrapText="1"/>
    </xf>
    <xf numFmtId="0" fontId="14" fillId="2" borderId="41" xfId="0" applyFont="1" applyFill="1" applyBorder="1" applyAlignment="1">
      <alignment horizontal="left" vertical="center" wrapText="1"/>
    </xf>
    <xf numFmtId="0" fontId="14" fillId="2" borderId="17" xfId="0" applyFont="1" applyFill="1" applyBorder="1" applyAlignment="1">
      <alignment horizontal="left" vertical="center" wrapText="1"/>
    </xf>
    <xf numFmtId="0" fontId="14" fillId="2" borderId="25" xfId="0" applyFont="1" applyFill="1" applyBorder="1"/>
    <xf numFmtId="0" fontId="14" fillId="2" borderId="13" xfId="0" applyFont="1" applyFill="1" applyBorder="1" applyAlignment="1">
      <alignment horizontal="left" vertical="center" wrapText="1"/>
    </xf>
    <xf numFmtId="0" fontId="14" fillId="2" borderId="14" xfId="0" applyFont="1" applyFill="1" applyBorder="1" applyAlignment="1">
      <alignment horizontal="left" vertical="center" wrapText="1"/>
    </xf>
    <xf numFmtId="0" fontId="14" fillId="2" borderId="42" xfId="0" applyFont="1" applyFill="1" applyBorder="1" applyAlignment="1">
      <alignment horizontal="left" vertical="center" wrapText="1"/>
    </xf>
    <xf numFmtId="0" fontId="25" fillId="2" borderId="43" xfId="0" applyFont="1" applyFill="1" applyBorder="1" applyAlignment="1">
      <alignment horizontal="left" vertical="center" wrapText="1"/>
    </xf>
    <xf numFmtId="0" fontId="25" fillId="0" borderId="38" xfId="0" applyFont="1" applyBorder="1" applyAlignment="1">
      <alignment horizontal="left" vertical="center" wrapText="1"/>
    </xf>
    <xf numFmtId="0" fontId="14" fillId="2" borderId="15" xfId="0" applyFont="1" applyFill="1" applyBorder="1" applyAlignment="1">
      <alignment horizontal="left" vertical="center" wrapText="1"/>
    </xf>
    <xf numFmtId="0" fontId="25" fillId="2" borderId="47" xfId="0" applyFont="1" applyFill="1" applyBorder="1" applyAlignment="1">
      <alignment horizontal="left" vertical="center" wrapText="1"/>
    </xf>
    <xf numFmtId="0" fontId="14" fillId="2" borderId="49" xfId="0" applyFont="1" applyFill="1" applyBorder="1" applyAlignment="1">
      <alignment horizontal="center"/>
    </xf>
    <xf numFmtId="0" fontId="14" fillId="2" borderId="15" xfId="0" applyFont="1" applyFill="1" applyBorder="1" applyAlignment="1">
      <alignment horizontal="center"/>
    </xf>
    <xf numFmtId="0" fontId="14" fillId="2" borderId="50" xfId="0" applyFont="1" applyFill="1" applyBorder="1" applyAlignment="1">
      <alignment horizontal="center"/>
    </xf>
    <xf numFmtId="0" fontId="14" fillId="2" borderId="20" xfId="0" applyFont="1" applyFill="1" applyBorder="1" applyAlignment="1">
      <alignment horizontal="center"/>
    </xf>
    <xf numFmtId="0" fontId="14" fillId="2" borderId="16" xfId="0" applyFont="1" applyFill="1" applyBorder="1" applyAlignment="1">
      <alignment horizontal="center"/>
    </xf>
    <xf numFmtId="0" fontId="25" fillId="0" borderId="40" xfId="0" applyFont="1" applyBorder="1" applyAlignment="1">
      <alignment horizontal="center" vertical="top" wrapText="1"/>
    </xf>
    <xf numFmtId="0" fontId="14" fillId="0" borderId="24" xfId="0" applyFont="1" applyBorder="1" applyAlignment="1">
      <alignment horizontal="left" vertical="center" wrapText="1"/>
    </xf>
    <xf numFmtId="0" fontId="14" fillId="2" borderId="49" xfId="0" applyFont="1" applyFill="1" applyBorder="1" applyAlignment="1">
      <alignment vertical="center"/>
    </xf>
    <xf numFmtId="0" fontId="14" fillId="2" borderId="15" xfId="0" applyFont="1" applyFill="1" applyBorder="1" applyAlignment="1">
      <alignment vertical="center" wrapText="1"/>
    </xf>
    <xf numFmtId="0" fontId="14" fillId="2" borderId="50" xfId="0" applyFont="1" applyFill="1" applyBorder="1" applyAlignment="1">
      <alignment vertical="center" wrapText="1"/>
    </xf>
    <xf numFmtId="0" fontId="14" fillId="2" borderId="56" xfId="0" applyFont="1" applyFill="1" applyBorder="1" applyAlignment="1">
      <alignment vertical="center"/>
    </xf>
    <xf numFmtId="0" fontId="14" fillId="2" borderId="16" xfId="0" applyFont="1" applyFill="1" applyBorder="1" applyAlignment="1">
      <alignment vertical="center" wrapText="1"/>
    </xf>
    <xf numFmtId="0" fontId="14" fillId="2" borderId="20" xfId="0" applyFont="1" applyFill="1" applyBorder="1" applyAlignment="1">
      <alignment vertical="center" wrapText="1"/>
    </xf>
    <xf numFmtId="0" fontId="14" fillId="2" borderId="57" xfId="0" applyFont="1" applyFill="1" applyBorder="1" applyAlignment="1">
      <alignment vertical="center" wrapText="1"/>
    </xf>
    <xf numFmtId="0" fontId="14" fillId="2" borderId="56" xfId="0" applyFont="1" applyFill="1" applyBorder="1" applyAlignment="1">
      <alignment horizontal="right" vertical="center" wrapText="1"/>
    </xf>
    <xf numFmtId="0" fontId="14" fillId="2" borderId="21" xfId="0" applyFont="1" applyFill="1" applyBorder="1" applyAlignment="1">
      <alignment horizontal="left" vertical="center" wrapText="1"/>
    </xf>
    <xf numFmtId="0" fontId="14" fillId="2" borderId="20" xfId="0" applyFont="1" applyFill="1" applyBorder="1" applyAlignment="1">
      <alignment horizontal="right" vertical="center" wrapText="1"/>
    </xf>
    <xf numFmtId="0" fontId="14" fillId="2" borderId="13" xfId="0" applyFont="1" applyFill="1" applyBorder="1" applyAlignment="1">
      <alignment horizontal="center" vertical="center" wrapText="1"/>
    </xf>
    <xf numFmtId="0" fontId="14" fillId="2" borderId="13" xfId="0" applyFont="1" applyFill="1" applyBorder="1" applyAlignment="1">
      <alignment vertical="center" wrapText="1"/>
    </xf>
    <xf numFmtId="0" fontId="14" fillId="2" borderId="58" xfId="0" applyFont="1" applyFill="1" applyBorder="1" applyAlignment="1">
      <alignment horizontal="center"/>
    </xf>
    <xf numFmtId="0" fontId="14" fillId="2" borderId="59"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14" fillId="2" borderId="58" xfId="0" applyFont="1" applyFill="1" applyBorder="1" applyAlignment="1">
      <alignment horizontal="center" vertical="center" wrapText="1"/>
    </xf>
    <xf numFmtId="0" fontId="14" fillId="2" borderId="49" xfId="0" applyFont="1" applyFill="1" applyBorder="1" applyAlignment="1">
      <alignment vertical="center" wrapText="1"/>
    </xf>
    <xf numFmtId="0" fontId="14" fillId="2" borderId="15" xfId="0" applyFont="1" applyFill="1" applyBorder="1"/>
    <xf numFmtId="0" fontId="14" fillId="2" borderId="50" xfId="0" applyFont="1" applyFill="1" applyBorder="1"/>
    <xf numFmtId="0" fontId="14" fillId="2" borderId="20" xfId="0" applyFont="1" applyFill="1" applyBorder="1"/>
    <xf numFmtId="0" fontId="14" fillId="2" borderId="57" xfId="0" applyFont="1" applyFill="1" applyBorder="1"/>
    <xf numFmtId="0" fontId="14" fillId="2" borderId="13" xfId="0" applyFont="1" applyFill="1" applyBorder="1"/>
    <xf numFmtId="0" fontId="14" fillId="2" borderId="20" xfId="0" applyFont="1" applyFill="1" applyBorder="1" applyAlignment="1">
      <alignment horizontal="right"/>
    </xf>
    <xf numFmtId="0" fontId="14" fillId="2" borderId="59" xfId="0" applyFont="1" applyFill="1" applyBorder="1" applyAlignment="1">
      <alignment vertical="center" wrapText="1"/>
    </xf>
    <xf numFmtId="0" fontId="14" fillId="2" borderId="16" xfId="0" applyFont="1" applyFill="1" applyBorder="1"/>
    <xf numFmtId="0" fontId="14" fillId="2" borderId="58" xfId="0" applyFont="1" applyFill="1" applyBorder="1"/>
    <xf numFmtId="0" fontId="25" fillId="2" borderId="60" xfId="0" applyFont="1" applyFill="1" applyBorder="1" applyAlignment="1">
      <alignment horizontal="left" vertical="center" wrapText="1"/>
    </xf>
    <xf numFmtId="0" fontId="14" fillId="2" borderId="49"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4" fillId="2" borderId="50" xfId="0" applyFont="1" applyFill="1" applyBorder="1" applyAlignment="1">
      <alignment horizontal="center" vertical="center" wrapText="1"/>
    </xf>
    <xf numFmtId="0" fontId="25" fillId="2" borderId="61" xfId="0" applyFont="1" applyFill="1" applyBorder="1" applyAlignment="1">
      <alignment horizontal="left" vertical="center" wrapText="1"/>
    </xf>
    <xf numFmtId="0" fontId="14" fillId="2" borderId="62" xfId="0" applyFont="1" applyFill="1" applyBorder="1" applyAlignment="1">
      <alignment horizontal="right" vertical="center" wrapText="1"/>
    </xf>
    <xf numFmtId="10" fontId="11" fillId="2" borderId="13" xfId="0" applyNumberFormat="1" applyFont="1" applyFill="1" applyBorder="1" applyAlignment="1">
      <alignment horizontal="center" vertical="center" wrapText="1"/>
    </xf>
    <xf numFmtId="0" fontId="14" fillId="2" borderId="20" xfId="0" applyFont="1" applyFill="1" applyBorder="1" applyAlignment="1">
      <alignment horizontal="right" vertical="center"/>
    </xf>
    <xf numFmtId="0" fontId="14" fillId="0" borderId="13" xfId="0" applyFont="1" applyBorder="1" applyAlignment="1">
      <alignment vertical="center" wrapText="1"/>
    </xf>
    <xf numFmtId="0" fontId="14" fillId="0" borderId="1" xfId="0" applyFont="1" applyBorder="1" applyAlignment="1">
      <alignment horizontal="center" vertical="center" wrapText="1"/>
    </xf>
    <xf numFmtId="0" fontId="14" fillId="2" borderId="14" xfId="0" applyFont="1" applyFill="1" applyBorder="1" applyAlignment="1">
      <alignment horizontal="center" vertical="center" wrapText="1"/>
    </xf>
    <xf numFmtId="0" fontId="14" fillId="2" borderId="25" xfId="0" applyFont="1" applyFill="1" applyBorder="1" applyAlignment="1">
      <alignment horizontal="center" vertical="center" wrapText="1"/>
    </xf>
    <xf numFmtId="0" fontId="14" fillId="2" borderId="57" xfId="0" applyFont="1" applyFill="1" applyBorder="1" applyAlignment="1">
      <alignment horizontal="center" vertical="center" wrapText="1"/>
    </xf>
    <xf numFmtId="49" fontId="24" fillId="2" borderId="49" xfId="0" applyNumberFormat="1" applyFont="1" applyFill="1" applyBorder="1" applyAlignment="1">
      <alignment horizontal="center" vertical="center"/>
    </xf>
    <xf numFmtId="49" fontId="24" fillId="2" borderId="15" xfId="0" applyNumberFormat="1" applyFont="1" applyFill="1" applyBorder="1" applyAlignment="1">
      <alignment horizontal="center" vertical="center"/>
    </xf>
    <xf numFmtId="0" fontId="14" fillId="2" borderId="56" xfId="0" applyFont="1" applyFill="1" applyBorder="1" applyAlignment="1">
      <alignment horizontal="center" vertical="center" wrapText="1"/>
    </xf>
    <xf numFmtId="49" fontId="24" fillId="2" borderId="13" xfId="0" applyNumberFormat="1" applyFont="1" applyFill="1" applyBorder="1" applyAlignment="1">
      <alignment horizontal="center" vertical="center"/>
    </xf>
    <xf numFmtId="49" fontId="24" fillId="2" borderId="20" xfId="0" applyNumberFormat="1" applyFont="1" applyFill="1" applyBorder="1" applyAlignment="1">
      <alignment horizontal="center" vertical="center"/>
    </xf>
    <xf numFmtId="172" fontId="14" fillId="2" borderId="20" xfId="0" applyNumberFormat="1" applyFont="1" applyFill="1" applyBorder="1" applyAlignment="1">
      <alignment vertical="center" wrapText="1"/>
    </xf>
    <xf numFmtId="0" fontId="14" fillId="2" borderId="49" xfId="0" applyFont="1" applyFill="1" applyBorder="1" applyAlignment="1">
      <alignment horizontal="left" vertical="center" wrapText="1"/>
    </xf>
    <xf numFmtId="0" fontId="14" fillId="2" borderId="50" xfId="0" applyFont="1" applyFill="1" applyBorder="1" applyAlignment="1">
      <alignment horizontal="left" vertical="center" wrapText="1"/>
    </xf>
    <xf numFmtId="0" fontId="14" fillId="2" borderId="57" xfId="0" applyFont="1" applyFill="1" applyBorder="1" applyAlignment="1">
      <alignment horizontal="left" vertical="center" wrapText="1"/>
    </xf>
    <xf numFmtId="0" fontId="14" fillId="0" borderId="63" xfId="0" applyFont="1" applyBorder="1" applyAlignment="1">
      <alignment horizontal="right" vertical="center" wrapText="1"/>
    </xf>
    <xf numFmtId="0" fontId="14" fillId="0" borderId="0" xfId="0" applyFont="1" applyAlignment="1">
      <alignment horizontal="center" vertical="center" wrapText="1"/>
    </xf>
    <xf numFmtId="0" fontId="14" fillId="0" borderId="0" xfId="0" applyFont="1" applyAlignment="1">
      <alignment horizontal="center"/>
    </xf>
    <xf numFmtId="0" fontId="14" fillId="0" borderId="64" xfId="0" applyFont="1" applyBorder="1" applyAlignment="1">
      <alignment vertical="center" wrapText="1"/>
    </xf>
    <xf numFmtId="0" fontId="14" fillId="0" borderId="2" xfId="0" applyFont="1" applyBorder="1" applyAlignment="1">
      <alignment horizontal="center" vertical="center" wrapText="1"/>
    </xf>
    <xf numFmtId="9" fontId="14" fillId="0" borderId="2" xfId="0" applyNumberFormat="1" applyFont="1" applyBorder="1" applyAlignment="1">
      <alignment horizontal="center" vertical="center" wrapText="1"/>
    </xf>
    <xf numFmtId="9" fontId="14" fillId="0" borderId="6" xfId="0" applyNumberFormat="1" applyFont="1" applyBorder="1" applyAlignment="1">
      <alignment horizontal="center" vertical="center" wrapText="1"/>
    </xf>
    <xf numFmtId="0" fontId="14" fillId="0" borderId="6" xfId="0" applyFont="1" applyBorder="1" applyAlignment="1">
      <alignment horizontal="center" vertical="center" wrapText="1"/>
    </xf>
    <xf numFmtId="0" fontId="14" fillId="0" borderId="65" xfId="0" applyFont="1" applyBorder="1" applyAlignment="1">
      <alignment horizontal="center" vertical="center" wrapText="1"/>
    </xf>
    <xf numFmtId="9" fontId="14" fillId="0" borderId="0" xfId="0" applyNumberFormat="1" applyFont="1" applyAlignment="1">
      <alignment horizontal="center" vertical="center" wrapText="1"/>
    </xf>
    <xf numFmtId="0" fontId="14" fillId="0" borderId="64" xfId="0" applyFont="1" applyBorder="1" applyAlignment="1">
      <alignment horizontal="center" vertical="center" wrapText="1"/>
    </xf>
    <xf numFmtId="0" fontId="14" fillId="2" borderId="59" xfId="0" applyFont="1" applyFill="1" applyBorder="1" applyAlignment="1">
      <alignment horizontal="right" vertical="center" wrapText="1"/>
    </xf>
    <xf numFmtId="9" fontId="14" fillId="2" borderId="16" xfId="0" applyNumberFormat="1" applyFont="1" applyFill="1" applyBorder="1" applyAlignment="1">
      <alignment horizontal="center" vertical="center" wrapText="1"/>
    </xf>
    <xf numFmtId="0" fontId="14" fillId="2" borderId="56" xfId="0" applyFont="1" applyFill="1" applyBorder="1" applyAlignment="1">
      <alignment vertical="center" wrapText="1"/>
    </xf>
    <xf numFmtId="0" fontId="14" fillId="2" borderId="56" xfId="0" applyFont="1" applyFill="1" applyBorder="1"/>
    <xf numFmtId="0" fontId="14" fillId="2" borderId="20" xfId="0" applyFont="1" applyFill="1" applyBorder="1" applyAlignment="1">
      <alignment horizontal="center" vertical="top" wrapText="1"/>
    </xf>
    <xf numFmtId="0" fontId="14" fillId="2" borderId="16" xfId="0" applyFont="1" applyFill="1" applyBorder="1" applyAlignment="1">
      <alignment horizontal="center" vertical="top" wrapText="1"/>
    </xf>
    <xf numFmtId="0" fontId="14" fillId="2" borderId="20" xfId="0" applyFont="1" applyFill="1" applyBorder="1" applyAlignment="1">
      <alignment horizontal="left" vertical="center" wrapText="1"/>
    </xf>
    <xf numFmtId="0" fontId="14" fillId="0" borderId="13" xfId="0" applyFont="1" applyBorder="1" applyAlignment="1">
      <alignment horizontal="center"/>
    </xf>
    <xf numFmtId="0" fontId="14" fillId="2" borderId="59" xfId="0" applyFont="1" applyFill="1" applyBorder="1"/>
    <xf numFmtId="0" fontId="25" fillId="0" borderId="38" xfId="0" applyFont="1" applyBorder="1" applyAlignment="1">
      <alignment vertical="center" wrapText="1"/>
    </xf>
    <xf numFmtId="0" fontId="14" fillId="0" borderId="24" xfId="0" applyFont="1" applyBorder="1" applyAlignment="1">
      <alignment vertical="center" wrapText="1"/>
    </xf>
    <xf numFmtId="0" fontId="14" fillId="0" borderId="38" xfId="0" applyFont="1" applyBorder="1" applyAlignment="1">
      <alignment horizontal="left" vertical="center" wrapText="1"/>
    </xf>
    <xf numFmtId="0" fontId="14" fillId="0" borderId="38" xfId="0" applyFont="1" applyBorder="1" applyAlignment="1">
      <alignment vertical="center" wrapText="1"/>
    </xf>
    <xf numFmtId="0" fontId="14" fillId="0" borderId="38" xfId="0" applyFont="1" applyBorder="1" applyAlignment="1">
      <alignment horizontal="left" vertical="center"/>
    </xf>
    <xf numFmtId="0" fontId="27" fillId="0" borderId="38" xfId="0" applyFont="1" applyBorder="1" applyAlignment="1">
      <alignment horizontal="left" vertical="center"/>
    </xf>
    <xf numFmtId="0" fontId="24" fillId="3" borderId="71" xfId="0" applyFont="1" applyFill="1" applyBorder="1" applyAlignment="1">
      <alignment horizontal="center" vertical="center" wrapText="1"/>
    </xf>
    <xf numFmtId="0" fontId="27" fillId="0" borderId="72" xfId="0" applyFont="1" applyBorder="1" applyAlignment="1">
      <alignment horizontal="left"/>
    </xf>
    <xf numFmtId="0" fontId="27" fillId="0" borderId="0" xfId="0" applyFont="1" applyAlignment="1">
      <alignment horizontal="left"/>
    </xf>
    <xf numFmtId="0" fontId="14" fillId="0" borderId="3" xfId="0" applyFont="1" applyBorder="1"/>
    <xf numFmtId="0" fontId="25" fillId="0" borderId="22" xfId="0" applyFont="1" applyBorder="1" applyAlignment="1">
      <alignment horizontal="left" vertical="center" wrapText="1"/>
    </xf>
    <xf numFmtId="0" fontId="14" fillId="2" borderId="16" xfId="0" applyFont="1" applyFill="1" applyBorder="1" applyAlignment="1">
      <alignment horizontal="left"/>
    </xf>
    <xf numFmtId="0" fontId="28" fillId="2" borderId="13" xfId="0" applyFont="1" applyFill="1" applyBorder="1" applyAlignment="1">
      <alignment vertical="center" wrapText="1"/>
    </xf>
    <xf numFmtId="0" fontId="14" fillId="2" borderId="17" xfId="0" applyFont="1" applyFill="1" applyBorder="1" applyAlignment="1">
      <alignment horizontal="center" vertical="center" wrapText="1"/>
    </xf>
    <xf numFmtId="0" fontId="14" fillId="2" borderId="42" xfId="0" applyFont="1" applyFill="1" applyBorder="1" applyAlignment="1">
      <alignment horizontal="center" vertical="center" wrapText="1"/>
    </xf>
    <xf numFmtId="9" fontId="14" fillId="2" borderId="14" xfId="0" applyNumberFormat="1" applyFont="1" applyFill="1" applyBorder="1" applyAlignment="1">
      <alignment horizontal="center" vertical="center" wrapText="1"/>
    </xf>
    <xf numFmtId="9" fontId="14" fillId="2" borderId="15" xfId="0" applyNumberFormat="1" applyFont="1" applyFill="1" applyBorder="1" applyAlignment="1">
      <alignment horizontal="center" vertical="center" wrapText="1"/>
    </xf>
    <xf numFmtId="9" fontId="14" fillId="2" borderId="20" xfId="0" applyNumberFormat="1" applyFont="1" applyFill="1" applyBorder="1" applyAlignment="1">
      <alignment horizontal="center" vertical="center" wrapText="1"/>
    </xf>
    <xf numFmtId="0" fontId="14" fillId="2" borderId="13" xfId="0" applyFont="1" applyFill="1" applyBorder="1" applyAlignment="1">
      <alignment horizontal="center"/>
    </xf>
    <xf numFmtId="9" fontId="14" fillId="2" borderId="17" xfId="0" applyNumberFormat="1" applyFont="1" applyFill="1" applyBorder="1" applyAlignment="1">
      <alignment horizontal="center" vertical="center" wrapText="1"/>
    </xf>
    <xf numFmtId="0" fontId="14" fillId="6" borderId="28" xfId="0" applyFont="1" applyFill="1" applyBorder="1"/>
    <xf numFmtId="49" fontId="23" fillId="0" borderId="0" xfId="0" applyNumberFormat="1" applyFont="1" applyAlignment="1">
      <alignment horizontal="center" vertical="center"/>
    </xf>
    <xf numFmtId="0" fontId="30" fillId="2" borderId="20" xfId="0" applyFont="1" applyFill="1" applyBorder="1" applyAlignment="1">
      <alignment horizontal="left" vertical="center" wrapText="1"/>
    </xf>
    <xf numFmtId="0" fontId="14" fillId="2" borderId="15" xfId="0" applyFont="1" applyFill="1" applyBorder="1" applyAlignment="1">
      <alignment horizontal="left" vertical="center"/>
    </xf>
    <xf numFmtId="0" fontId="14" fillId="2" borderId="81" xfId="0" applyFont="1" applyFill="1" applyBorder="1" applyAlignment="1">
      <alignment horizontal="left" vertical="center"/>
    </xf>
    <xf numFmtId="0" fontId="14" fillId="2" borderId="20" xfId="0" applyFont="1" applyFill="1" applyBorder="1" applyAlignment="1">
      <alignment horizontal="left" vertical="center"/>
    </xf>
    <xf numFmtId="0" fontId="30" fillId="2" borderId="20" xfId="0" applyFont="1" applyFill="1" applyBorder="1" applyAlignment="1">
      <alignment horizontal="center" vertical="center" wrapText="1"/>
    </xf>
    <xf numFmtId="0" fontId="14" fillId="0" borderId="0" xfId="0" applyFont="1" applyAlignment="1">
      <alignment horizontal="left" vertical="center" wrapText="1"/>
    </xf>
    <xf numFmtId="0" fontId="24" fillId="2" borderId="13" xfId="0" applyFont="1" applyFill="1" applyBorder="1" applyAlignment="1">
      <alignment horizontal="left" vertical="center" wrapText="1"/>
    </xf>
    <xf numFmtId="9" fontId="14" fillId="2" borderId="13" xfId="0" applyNumberFormat="1" applyFont="1" applyFill="1" applyBorder="1" applyAlignment="1">
      <alignment horizontal="center" vertical="center" wrapText="1"/>
    </xf>
    <xf numFmtId="17" fontId="14" fillId="2" borderId="13" xfId="0" applyNumberFormat="1" applyFont="1" applyFill="1" applyBorder="1" applyAlignment="1">
      <alignment horizontal="center" vertical="center" wrapText="1"/>
    </xf>
    <xf numFmtId="9" fontId="30" fillId="2" borderId="16" xfId="0" applyNumberFormat="1" applyFont="1" applyFill="1" applyBorder="1" applyAlignment="1">
      <alignment horizontal="center" vertical="center" wrapText="1"/>
    </xf>
    <xf numFmtId="172" fontId="14" fillId="2" borderId="13" xfId="0" applyNumberFormat="1" applyFont="1" applyFill="1" applyBorder="1" applyAlignment="1">
      <alignment vertical="center" wrapText="1"/>
    </xf>
    <xf numFmtId="1" fontId="14" fillId="2" borderId="13" xfId="0" applyNumberFormat="1" applyFont="1" applyFill="1" applyBorder="1" applyAlignment="1">
      <alignment horizontal="center" vertical="center"/>
    </xf>
    <xf numFmtId="172" fontId="14" fillId="2" borderId="16" xfId="0" applyNumberFormat="1" applyFont="1" applyFill="1" applyBorder="1" applyAlignment="1">
      <alignment vertical="center" wrapText="1"/>
    </xf>
    <xf numFmtId="49" fontId="24" fillId="2" borderId="16" xfId="0" applyNumberFormat="1" applyFont="1" applyFill="1" applyBorder="1" applyAlignment="1">
      <alignment horizontal="center" vertical="center"/>
    </xf>
    <xf numFmtId="0" fontId="14" fillId="2" borderId="16" xfId="0" applyFont="1" applyFill="1" applyBorder="1" applyAlignment="1">
      <alignment horizontal="right" vertical="center"/>
    </xf>
    <xf numFmtId="0" fontId="30" fillId="2" borderId="57" xfId="0" applyFont="1" applyFill="1" applyBorder="1" applyAlignment="1">
      <alignment horizontal="center" vertical="center" wrapText="1"/>
    </xf>
    <xf numFmtId="1" fontId="14" fillId="2" borderId="17" xfId="0" applyNumberFormat="1" applyFont="1" applyFill="1" applyBorder="1" applyAlignment="1">
      <alignment horizontal="center" vertical="center" wrapText="1"/>
    </xf>
    <xf numFmtId="0" fontId="30" fillId="2" borderId="25" xfId="0" applyFont="1" applyFill="1" applyBorder="1" applyAlignment="1">
      <alignment horizontal="center" vertical="center" wrapText="1"/>
    </xf>
    <xf numFmtId="170" fontId="14" fillId="2" borderId="20" xfId="0" applyNumberFormat="1" applyFont="1" applyFill="1" applyBorder="1" applyAlignment="1">
      <alignment horizontal="center" vertical="center" wrapText="1"/>
    </xf>
    <xf numFmtId="0" fontId="30" fillId="2" borderId="57" xfId="0" applyFont="1" applyFill="1" applyBorder="1" applyAlignment="1">
      <alignment vertical="center" wrapText="1"/>
    </xf>
    <xf numFmtId="0" fontId="30" fillId="2" borderId="20" xfId="0" applyFont="1" applyFill="1" applyBorder="1" applyAlignment="1">
      <alignment horizontal="center"/>
    </xf>
    <xf numFmtId="0" fontId="30" fillId="2" borderId="14" xfId="0" applyFont="1" applyFill="1" applyBorder="1" applyAlignment="1">
      <alignment horizontal="center" vertical="center" wrapText="1"/>
    </xf>
    <xf numFmtId="0" fontId="14" fillId="2" borderId="20" xfId="0" applyFont="1" applyFill="1" applyBorder="1" applyAlignment="1">
      <alignment horizontal="left" vertical="top"/>
    </xf>
    <xf numFmtId="0" fontId="24" fillId="6" borderId="71" xfId="0" applyFont="1" applyFill="1" applyBorder="1" applyAlignment="1">
      <alignment horizontal="center" vertical="center" wrapText="1"/>
    </xf>
    <xf numFmtId="0" fontId="32" fillId="6" borderId="28" xfId="0" applyFont="1" applyFill="1" applyBorder="1"/>
    <xf numFmtId="0" fontId="25" fillId="2" borderId="59" xfId="0" applyFont="1" applyFill="1" applyBorder="1" applyAlignment="1">
      <alignment horizontal="left" vertical="center" wrapText="1"/>
    </xf>
    <xf numFmtId="0" fontId="14" fillId="2" borderId="71" xfId="0" applyFont="1" applyFill="1" applyBorder="1" applyAlignment="1">
      <alignment horizontal="left" vertical="center" wrapText="1"/>
    </xf>
    <xf numFmtId="0" fontId="14" fillId="2" borderId="88" xfId="0" applyFont="1" applyFill="1" applyBorder="1" applyAlignment="1">
      <alignment horizontal="left" vertical="center" wrapText="1"/>
    </xf>
    <xf numFmtId="0" fontId="14" fillId="2" borderId="89" xfId="0" applyFont="1" applyFill="1" applyBorder="1"/>
    <xf numFmtId="0" fontId="14" fillId="2" borderId="92" xfId="0" applyFont="1" applyFill="1" applyBorder="1" applyAlignment="1">
      <alignment horizontal="center" vertical="center" wrapText="1"/>
    </xf>
    <xf numFmtId="3" fontId="14" fillId="2" borderId="13" xfId="0" applyNumberFormat="1" applyFont="1" applyFill="1" applyBorder="1" applyAlignment="1">
      <alignment horizontal="center" vertical="center" wrapText="1"/>
    </xf>
    <xf numFmtId="1" fontId="14" fillId="2" borderId="25" xfId="0" applyNumberFormat="1" applyFont="1" applyFill="1" applyBorder="1" applyAlignment="1">
      <alignment horizontal="right" vertical="center" wrapText="1"/>
    </xf>
    <xf numFmtId="173" fontId="14" fillId="2" borderId="17" xfId="0" applyNumberFormat="1" applyFont="1" applyFill="1" applyBorder="1" applyAlignment="1">
      <alignment horizontal="right" vertical="center" wrapText="1"/>
    </xf>
    <xf numFmtId="173" fontId="14" fillId="2" borderId="17" xfId="0" applyNumberFormat="1" applyFont="1" applyFill="1" applyBorder="1" applyAlignment="1">
      <alignment horizontal="center" vertical="center" wrapText="1"/>
    </xf>
    <xf numFmtId="0" fontId="25" fillId="0" borderId="95" xfId="0" applyFont="1" applyBorder="1" applyAlignment="1">
      <alignment horizontal="left" vertical="center" wrapText="1"/>
    </xf>
    <xf numFmtId="0" fontId="25" fillId="2" borderId="41" xfId="0" applyFont="1" applyFill="1" applyBorder="1" applyAlignment="1">
      <alignment horizontal="left" vertical="center" wrapText="1"/>
    </xf>
    <xf numFmtId="0" fontId="14" fillId="2" borderId="41" xfId="0" applyFont="1" applyFill="1" applyBorder="1" applyAlignment="1">
      <alignment horizontal="center" vertical="center" wrapText="1"/>
    </xf>
    <xf numFmtId="0" fontId="14" fillId="0" borderId="3" xfId="0" applyFont="1" applyBorder="1" applyAlignment="1">
      <alignment horizontal="left"/>
    </xf>
    <xf numFmtId="0" fontId="14" fillId="5" borderId="13" xfId="0" applyFont="1" applyFill="1" applyBorder="1" applyAlignment="1">
      <alignment horizontal="center" vertical="center" wrapText="1"/>
    </xf>
    <xf numFmtId="0" fontId="24" fillId="2" borderId="14" xfId="0" applyFont="1" applyFill="1" applyBorder="1" applyAlignment="1">
      <alignment horizontal="left" vertical="center" wrapText="1"/>
    </xf>
    <xf numFmtId="0" fontId="25" fillId="0" borderId="24" xfId="0" applyFont="1" applyBorder="1" applyAlignment="1">
      <alignment horizontal="left" vertical="center" wrapText="1"/>
    </xf>
    <xf numFmtId="0" fontId="25" fillId="2" borderId="56" xfId="0" applyFont="1" applyFill="1" applyBorder="1" applyAlignment="1">
      <alignment horizontal="left" vertical="center" wrapText="1"/>
    </xf>
    <xf numFmtId="3" fontId="14" fillId="5" borderId="13" xfId="0" applyNumberFormat="1" applyFont="1" applyFill="1" applyBorder="1" applyAlignment="1">
      <alignment horizontal="center" vertical="center" wrapText="1"/>
    </xf>
    <xf numFmtId="0" fontId="14" fillId="5" borderId="20" xfId="0" applyFont="1" applyFill="1" applyBorder="1" applyAlignment="1">
      <alignment wrapText="1"/>
    </xf>
    <xf numFmtId="0" fontId="14" fillId="5" borderId="20" xfId="0" applyFont="1" applyFill="1" applyBorder="1"/>
    <xf numFmtId="1" fontId="14" fillId="2" borderId="13" xfId="0" applyNumberFormat="1" applyFont="1" applyFill="1" applyBorder="1" applyAlignment="1">
      <alignment vertical="center" wrapText="1"/>
    </xf>
    <xf numFmtId="49" fontId="14" fillId="2" borderId="13" xfId="0" applyNumberFormat="1" applyFont="1" applyFill="1" applyBorder="1" applyAlignment="1">
      <alignment horizontal="center" vertical="center"/>
    </xf>
    <xf numFmtId="3" fontId="14" fillId="2" borderId="99" xfId="0" applyNumberFormat="1" applyFont="1" applyFill="1" applyBorder="1" applyAlignment="1">
      <alignment horizontal="center" vertical="center" wrapText="1"/>
    </xf>
    <xf numFmtId="0" fontId="14" fillId="0" borderId="24" xfId="0" applyFont="1" applyBorder="1" applyAlignment="1">
      <alignment horizontal="left" vertical="center"/>
    </xf>
    <xf numFmtId="0" fontId="27" fillId="0" borderId="24" xfId="0" applyFont="1" applyBorder="1" applyAlignment="1">
      <alignment horizontal="left" vertical="center"/>
    </xf>
    <xf numFmtId="0" fontId="27" fillId="0" borderId="100" xfId="0" applyFont="1" applyBorder="1" applyAlignment="1">
      <alignment horizontal="left"/>
    </xf>
    <xf numFmtId="0" fontId="14" fillId="0" borderId="92" xfId="0" applyFont="1" applyBorder="1" applyAlignment="1">
      <alignment horizontal="left" vertical="center" wrapText="1"/>
    </xf>
    <xf numFmtId="0" fontId="14" fillId="2" borderId="14" xfId="0" applyFont="1" applyFill="1" applyBorder="1" applyAlignment="1">
      <alignment vertical="center" wrapText="1"/>
    </xf>
    <xf numFmtId="0" fontId="14" fillId="2" borderId="42" xfId="0" applyFont="1" applyFill="1" applyBorder="1" applyAlignment="1">
      <alignment vertical="center" wrapText="1"/>
    </xf>
    <xf numFmtId="165" fontId="14" fillId="2" borderId="25" xfId="0" applyNumberFormat="1" applyFont="1" applyFill="1" applyBorder="1" applyAlignment="1">
      <alignment horizontal="center" vertical="center" wrapText="1"/>
    </xf>
    <xf numFmtId="165" fontId="14" fillId="2" borderId="42" xfId="0" applyNumberFormat="1" applyFont="1" applyFill="1" applyBorder="1" applyAlignment="1">
      <alignment horizontal="center" vertical="center" wrapText="1"/>
    </xf>
    <xf numFmtId="0" fontId="12" fillId="6" borderId="102" xfId="0" applyFont="1" applyFill="1" applyBorder="1" applyAlignment="1">
      <alignment wrapText="1"/>
    </xf>
    <xf numFmtId="0" fontId="12" fillId="0" borderId="106" xfId="0" applyFont="1" applyBorder="1" applyAlignment="1">
      <alignment wrapText="1"/>
    </xf>
    <xf numFmtId="0" fontId="25" fillId="0" borderId="108" xfId="0" applyFont="1" applyBorder="1" applyAlignment="1">
      <alignment vertical="center" wrapText="1"/>
    </xf>
    <xf numFmtId="0" fontId="25" fillId="5" borderId="108" xfId="0" applyFont="1" applyFill="1" applyBorder="1" applyAlignment="1">
      <alignment vertical="center" wrapText="1"/>
    </xf>
    <xf numFmtId="0" fontId="25" fillId="5" borderId="115" xfId="0" applyFont="1" applyFill="1" applyBorder="1" applyAlignment="1">
      <alignment vertical="center" wrapText="1"/>
    </xf>
    <xf numFmtId="0" fontId="25" fillId="5" borderId="126" xfId="0" applyFont="1" applyFill="1" applyBorder="1" applyAlignment="1">
      <alignment vertical="center" wrapText="1"/>
    </xf>
    <xf numFmtId="0" fontId="24" fillId="5" borderId="115" xfId="0" applyFont="1" applyFill="1" applyBorder="1" applyAlignment="1">
      <alignment vertical="center" wrapText="1"/>
    </xf>
    <xf numFmtId="0" fontId="25" fillId="2" borderId="127" xfId="0" applyFont="1" applyFill="1" applyBorder="1" applyAlignment="1">
      <alignment vertical="center" wrapText="1"/>
    </xf>
    <xf numFmtId="0" fontId="25" fillId="2" borderId="129" xfId="0" applyFont="1" applyFill="1" applyBorder="1" applyAlignment="1">
      <alignment vertical="center" wrapText="1"/>
    </xf>
    <xf numFmtId="0" fontId="12" fillId="2" borderId="106" xfId="0" applyFont="1" applyFill="1" applyBorder="1" applyAlignment="1">
      <alignment vertical="center" wrapText="1"/>
    </xf>
    <xf numFmtId="0" fontId="12" fillId="2" borderId="130" xfId="0" applyFont="1" applyFill="1" applyBorder="1" applyAlignment="1">
      <alignment vertical="center" wrapText="1"/>
    </xf>
    <xf numFmtId="0" fontId="12" fillId="2" borderId="106" xfId="0" applyFont="1" applyFill="1" applyBorder="1" applyAlignment="1">
      <alignment wrapText="1"/>
    </xf>
    <xf numFmtId="0" fontId="12" fillId="2" borderId="131" xfId="0" applyFont="1" applyFill="1" applyBorder="1" applyAlignment="1">
      <alignment vertical="center" wrapText="1"/>
    </xf>
    <xf numFmtId="0" fontId="14" fillId="2" borderId="132" xfId="0" applyFont="1" applyFill="1" applyBorder="1" applyAlignment="1">
      <alignment horizontal="right" vertical="center" wrapText="1"/>
    </xf>
    <xf numFmtId="0" fontId="12" fillId="2" borderId="115" xfId="0" applyFont="1" applyFill="1" applyBorder="1" applyAlignment="1">
      <alignment vertical="center" wrapText="1"/>
    </xf>
    <xf numFmtId="0" fontId="14" fillId="2" borderId="106" xfId="0" applyFont="1" applyFill="1" applyBorder="1" applyAlignment="1">
      <alignment horizontal="right" vertical="center" wrapText="1"/>
    </xf>
    <xf numFmtId="0" fontId="12" fillId="2" borderId="108" xfId="0" applyFont="1" applyFill="1" applyBorder="1" applyAlignment="1">
      <alignment vertical="center" wrapText="1"/>
    </xf>
    <xf numFmtId="0" fontId="12" fillId="2" borderId="130" xfId="0" applyFont="1" applyFill="1" applyBorder="1" applyAlignment="1">
      <alignment wrapText="1"/>
    </xf>
    <xf numFmtId="0" fontId="12" fillId="2" borderId="115" xfId="0" applyFont="1" applyFill="1" applyBorder="1" applyAlignment="1">
      <alignment wrapText="1"/>
    </xf>
    <xf numFmtId="0" fontId="16" fillId="2" borderId="115" xfId="0" applyFont="1" applyFill="1" applyBorder="1" applyAlignment="1">
      <alignment horizontal="center" vertical="center" wrapText="1"/>
    </xf>
    <xf numFmtId="0" fontId="12" fillId="2" borderId="131" xfId="0" applyFont="1" applyFill="1" applyBorder="1" applyAlignment="1">
      <alignment wrapText="1"/>
    </xf>
    <xf numFmtId="0" fontId="12" fillId="2" borderId="108" xfId="0" applyFont="1" applyFill="1" applyBorder="1" applyAlignment="1">
      <alignment wrapText="1"/>
    </xf>
    <xf numFmtId="0" fontId="12" fillId="2" borderId="131" xfId="0" applyFont="1" applyFill="1" applyBorder="1" applyAlignment="1">
      <alignment horizontal="center" vertical="center" wrapText="1"/>
    </xf>
    <xf numFmtId="0" fontId="14" fillId="2" borderId="132" xfId="0" applyFont="1" applyFill="1" applyBorder="1" applyAlignment="1">
      <alignment horizontal="center" vertical="center" wrapText="1"/>
    </xf>
    <xf numFmtId="0" fontId="12" fillId="2" borderId="115" xfId="0" applyFont="1" applyFill="1" applyBorder="1" applyAlignment="1">
      <alignment horizontal="center" vertical="center" wrapText="1"/>
    </xf>
    <xf numFmtId="0" fontId="12" fillId="2" borderId="132" xfId="0" applyFont="1" applyFill="1" applyBorder="1" applyAlignment="1">
      <alignment vertical="center" wrapText="1"/>
    </xf>
    <xf numFmtId="0" fontId="14" fillId="2" borderId="131" xfId="0" applyFont="1" applyFill="1" applyBorder="1" applyAlignment="1">
      <alignment horizontal="center" vertical="center" wrapText="1"/>
    </xf>
    <xf numFmtId="0" fontId="14" fillId="2" borderId="131" xfId="0" applyFont="1" applyFill="1" applyBorder="1" applyAlignment="1">
      <alignment horizontal="center" vertical="top" wrapText="1"/>
    </xf>
    <xf numFmtId="0" fontId="14" fillId="2" borderId="132" xfId="0" applyFont="1" applyFill="1" applyBorder="1" applyAlignment="1">
      <alignment vertical="center" wrapText="1"/>
    </xf>
    <xf numFmtId="0" fontId="12" fillId="2" borderId="132" xfId="0" applyFont="1" applyFill="1" applyBorder="1" applyAlignment="1">
      <alignment wrapText="1"/>
    </xf>
    <xf numFmtId="0" fontId="25" fillId="2" borderId="108" xfId="0" applyFont="1" applyFill="1" applyBorder="1" applyAlignment="1">
      <alignment vertical="center" wrapText="1"/>
    </xf>
    <xf numFmtId="0" fontId="14" fillId="2" borderId="108" xfId="0" applyFont="1" applyFill="1" applyBorder="1" applyAlignment="1">
      <alignment vertical="center" wrapText="1"/>
    </xf>
    <xf numFmtId="0" fontId="27" fillId="2" borderId="108" xfId="0" applyFont="1" applyFill="1" applyBorder="1" applyAlignment="1">
      <alignment vertical="center" wrapText="1"/>
    </xf>
    <xf numFmtId="0" fontId="24" fillId="6" borderId="144" xfId="0" applyFont="1" applyFill="1" applyBorder="1" applyAlignment="1">
      <alignment horizontal="center" vertical="center" wrapText="1"/>
    </xf>
    <xf numFmtId="0" fontId="25" fillId="0" borderId="127" xfId="0" applyFont="1" applyBorder="1" applyAlignment="1">
      <alignment vertical="center" wrapText="1"/>
    </xf>
    <xf numFmtId="0" fontId="25" fillId="0" borderId="148" xfId="0" applyFont="1" applyBorder="1" applyAlignment="1">
      <alignment vertical="center" wrapText="1"/>
    </xf>
    <xf numFmtId="0" fontId="12" fillId="5" borderId="106" xfId="0" applyFont="1" applyFill="1" applyBorder="1" applyAlignment="1">
      <alignment vertical="center" wrapText="1"/>
    </xf>
    <xf numFmtId="0" fontId="12" fillId="5" borderId="130" xfId="0" applyFont="1" applyFill="1" applyBorder="1" applyAlignment="1">
      <alignment vertical="center" wrapText="1"/>
    </xf>
    <xf numFmtId="0" fontId="12" fillId="5" borderId="131" xfId="0" applyFont="1" applyFill="1" applyBorder="1" applyAlignment="1">
      <alignment vertical="center" wrapText="1"/>
    </xf>
    <xf numFmtId="0" fontId="14" fillId="5" borderId="132" xfId="0" applyFont="1" applyFill="1" applyBorder="1" applyAlignment="1">
      <alignment horizontal="right" vertical="center" wrapText="1"/>
    </xf>
    <xf numFmtId="0" fontId="12" fillId="5" borderId="115" xfId="0" applyFont="1" applyFill="1" applyBorder="1" applyAlignment="1">
      <alignment vertical="center" wrapText="1"/>
    </xf>
    <xf numFmtId="0" fontId="14" fillId="5" borderId="106" xfId="0" applyFont="1" applyFill="1" applyBorder="1" applyAlignment="1">
      <alignment horizontal="right" vertical="center" wrapText="1"/>
    </xf>
    <xf numFmtId="0" fontId="12" fillId="5" borderId="131" xfId="0" applyFont="1" applyFill="1" applyBorder="1" applyAlignment="1">
      <alignment wrapText="1"/>
    </xf>
    <xf numFmtId="0" fontId="12" fillId="5" borderId="108" xfId="0" applyFont="1" applyFill="1" applyBorder="1" applyAlignment="1">
      <alignment wrapText="1"/>
    </xf>
    <xf numFmtId="0" fontId="12" fillId="5" borderId="108" xfId="0" applyFont="1" applyFill="1" applyBorder="1" applyAlignment="1">
      <alignment vertical="center" wrapText="1"/>
    </xf>
    <xf numFmtId="0" fontId="12" fillId="5" borderId="106" xfId="0" applyFont="1" applyFill="1" applyBorder="1" applyAlignment="1">
      <alignment wrapText="1"/>
    </xf>
    <xf numFmtId="0" fontId="12" fillId="5" borderId="130" xfId="0" applyFont="1" applyFill="1" applyBorder="1" applyAlignment="1">
      <alignment wrapText="1"/>
    </xf>
    <xf numFmtId="0" fontId="12" fillId="5" borderId="115" xfId="0" applyFont="1" applyFill="1" applyBorder="1" applyAlignment="1">
      <alignment wrapText="1"/>
    </xf>
    <xf numFmtId="14" fontId="12" fillId="5" borderId="115" xfId="0" applyNumberFormat="1" applyFont="1" applyFill="1" applyBorder="1" applyAlignment="1">
      <alignment vertical="center" wrapText="1"/>
    </xf>
    <xf numFmtId="0" fontId="14" fillId="5" borderId="132" xfId="0" applyFont="1" applyFill="1" applyBorder="1" applyAlignment="1">
      <alignment horizontal="center" vertical="center" wrapText="1"/>
    </xf>
    <xf numFmtId="0" fontId="14" fillId="5" borderId="131" xfId="0" applyFont="1" applyFill="1" applyBorder="1" applyAlignment="1">
      <alignment horizontal="center" vertical="center" wrapText="1"/>
    </xf>
    <xf numFmtId="0" fontId="14" fillId="5" borderId="131" xfId="0" applyFont="1" applyFill="1" applyBorder="1" applyAlignment="1">
      <alignment horizontal="center" vertical="top" wrapText="1"/>
    </xf>
    <xf numFmtId="0" fontId="14" fillId="5" borderId="132" xfId="0" applyFont="1" applyFill="1" applyBorder="1" applyAlignment="1">
      <alignment vertical="center" wrapText="1"/>
    </xf>
    <xf numFmtId="0" fontId="12" fillId="5" borderId="132" xfId="0" applyFont="1" applyFill="1" applyBorder="1" applyAlignment="1">
      <alignment wrapText="1"/>
    </xf>
    <xf numFmtId="0" fontId="14" fillId="0" borderId="108" xfId="0" applyFont="1" applyBorder="1" applyAlignment="1">
      <alignment vertical="center" wrapText="1"/>
    </xf>
    <xf numFmtId="0" fontId="27" fillId="0" borderId="108" xfId="0" applyFont="1" applyBorder="1" applyAlignment="1">
      <alignment vertical="center" wrapText="1"/>
    </xf>
    <xf numFmtId="0" fontId="12" fillId="0" borderId="115" xfId="0" applyFont="1" applyBorder="1" applyAlignment="1">
      <alignment vertical="center" wrapText="1"/>
    </xf>
    <xf numFmtId="0" fontId="12" fillId="5" borderId="132" xfId="0" applyFont="1" applyFill="1" applyBorder="1" applyAlignment="1">
      <alignment vertical="center" wrapText="1"/>
    </xf>
    <xf numFmtId="0" fontId="12" fillId="6" borderId="102" xfId="0" applyFont="1" applyFill="1" applyBorder="1" applyAlignment="1">
      <alignment vertical="center" wrapText="1"/>
    </xf>
    <xf numFmtId="0" fontId="12" fillId="0" borderId="106" xfId="0" applyFont="1" applyBorder="1" applyAlignment="1">
      <alignment vertical="center" wrapText="1"/>
    </xf>
    <xf numFmtId="0" fontId="25" fillId="0" borderId="115" xfId="0" applyFont="1" applyBorder="1" applyAlignment="1">
      <alignment vertical="center" wrapText="1"/>
    </xf>
    <xf numFmtId="0" fontId="24" fillId="0" borderId="115" xfId="0" applyFont="1" applyBorder="1" applyAlignment="1">
      <alignment vertical="center" wrapText="1"/>
    </xf>
    <xf numFmtId="0" fontId="12" fillId="0" borderId="130" xfId="0" applyFont="1" applyBorder="1" applyAlignment="1">
      <alignment vertical="center" wrapText="1"/>
    </xf>
    <xf numFmtId="0" fontId="12" fillId="0" borderId="131" xfId="0" applyFont="1" applyBorder="1" applyAlignment="1">
      <alignment vertical="center" wrapText="1"/>
    </xf>
    <xf numFmtId="0" fontId="14" fillId="0" borderId="132" xfId="0" applyFont="1" applyBorder="1" applyAlignment="1">
      <alignment horizontal="right" vertical="center" wrapText="1"/>
    </xf>
    <xf numFmtId="0" fontId="16" fillId="0" borderId="115" xfId="0" applyFont="1" applyBorder="1" applyAlignment="1">
      <alignment horizontal="center" vertical="center" wrapText="1"/>
    </xf>
    <xf numFmtId="0" fontId="14" fillId="0" borderId="106" xfId="0" applyFont="1" applyBorder="1" applyAlignment="1">
      <alignment horizontal="right" vertical="center" wrapText="1"/>
    </xf>
    <xf numFmtId="0" fontId="12" fillId="0" borderId="108" xfId="0" applyFont="1" applyBorder="1" applyAlignment="1">
      <alignment vertical="center" wrapText="1"/>
    </xf>
    <xf numFmtId="165" fontId="12" fillId="0" borderId="13" xfId="0" applyNumberFormat="1" applyFont="1" applyBorder="1" applyAlignment="1">
      <alignment vertical="center" wrapText="1"/>
    </xf>
    <xf numFmtId="0" fontId="12" fillId="0" borderId="13" xfId="0" applyFont="1" applyBorder="1" applyAlignment="1">
      <alignment vertical="center" wrapText="1"/>
    </xf>
    <xf numFmtId="0" fontId="14" fillId="0" borderId="132" xfId="0" applyFont="1" applyBorder="1" applyAlignment="1">
      <alignment horizontal="center" vertical="center" wrapText="1"/>
    </xf>
    <xf numFmtId="0" fontId="12" fillId="0" borderId="132" xfId="0" applyFont="1" applyBorder="1" applyAlignment="1">
      <alignment vertical="center" wrapText="1"/>
    </xf>
    <xf numFmtId="0" fontId="14" fillId="0" borderId="131" xfId="0" applyFont="1" applyBorder="1" applyAlignment="1">
      <alignment horizontal="center" vertical="center" wrapText="1"/>
    </xf>
    <xf numFmtId="0" fontId="14" fillId="0" borderId="132" xfId="0" applyFont="1" applyBorder="1" applyAlignment="1">
      <alignment vertical="center" wrapText="1"/>
    </xf>
    <xf numFmtId="0" fontId="12" fillId="0" borderId="0" xfId="0" applyFont="1" applyAlignment="1">
      <alignment vertical="center" wrapText="1"/>
    </xf>
    <xf numFmtId="0" fontId="14" fillId="0" borderId="2" xfId="0" applyFont="1" applyBorder="1" applyAlignment="1">
      <alignment horizontal="left" vertical="center" wrapText="1"/>
    </xf>
    <xf numFmtId="0" fontId="14" fillId="0" borderId="39" xfId="0" applyFont="1" applyBorder="1" applyAlignment="1">
      <alignment horizontal="left" vertical="center" wrapText="1"/>
    </xf>
    <xf numFmtId="0" fontId="24" fillId="0" borderId="13" xfId="0" applyFont="1" applyBorder="1" applyAlignment="1">
      <alignment horizontal="left" vertical="center" wrapText="1"/>
    </xf>
    <xf numFmtId="3" fontId="42" fillId="2" borderId="13" xfId="0" applyNumberFormat="1" applyFont="1" applyFill="1" applyBorder="1" applyAlignment="1">
      <alignment vertical="center" wrapText="1"/>
    </xf>
    <xf numFmtId="2" fontId="14" fillId="2" borderId="20" xfId="0" applyNumberFormat="1" applyFont="1" applyFill="1" applyBorder="1" applyAlignment="1">
      <alignment horizontal="center" vertical="center" wrapText="1"/>
    </xf>
    <xf numFmtId="2" fontId="14" fillId="2" borderId="20" xfId="0" applyNumberFormat="1" applyFont="1" applyFill="1" applyBorder="1" applyAlignment="1">
      <alignment horizontal="center"/>
    </xf>
    <xf numFmtId="2" fontId="14" fillId="2" borderId="57" xfId="0" applyNumberFormat="1" applyFont="1" applyFill="1" applyBorder="1" applyAlignment="1">
      <alignment vertical="center" wrapText="1"/>
    </xf>
    <xf numFmtId="14" fontId="12" fillId="0" borderId="13" xfId="0" applyNumberFormat="1" applyFont="1" applyBorder="1" applyAlignment="1">
      <alignment vertical="center" wrapText="1"/>
    </xf>
    <xf numFmtId="0" fontId="12" fillId="6" borderId="153" xfId="0" applyFont="1" applyFill="1" applyBorder="1" applyAlignment="1">
      <alignment wrapText="1"/>
    </xf>
    <xf numFmtId="0" fontId="12" fillId="0" borderId="137" xfId="0" applyFont="1" applyBorder="1" applyAlignment="1">
      <alignment wrapText="1"/>
    </xf>
    <xf numFmtId="0" fontId="12" fillId="5" borderId="115" xfId="0" applyFont="1" applyFill="1" applyBorder="1" applyAlignment="1">
      <alignment horizontal="center" vertical="center" wrapText="1"/>
    </xf>
    <xf numFmtId="17" fontId="12" fillId="0" borderId="115" xfId="0" applyNumberFormat="1" applyFont="1" applyBorder="1" applyAlignment="1">
      <alignment vertical="center" wrapText="1"/>
    </xf>
    <xf numFmtId="0" fontId="24" fillId="6" borderId="162" xfId="0" applyFont="1" applyFill="1" applyBorder="1" applyAlignment="1">
      <alignment horizontal="center" vertical="center" wrapText="1"/>
    </xf>
    <xf numFmtId="0" fontId="12" fillId="0" borderId="163" xfId="0" applyFont="1" applyBorder="1" applyAlignment="1">
      <alignment wrapText="1"/>
    </xf>
    <xf numFmtId="170" fontId="45" fillId="2" borderId="13" xfId="0" applyNumberFormat="1" applyFont="1" applyFill="1" applyBorder="1" applyAlignment="1">
      <alignment vertical="center" wrapText="1"/>
    </xf>
    <xf numFmtId="14" fontId="14" fillId="2" borderId="13" xfId="0" applyNumberFormat="1" applyFont="1" applyFill="1" applyBorder="1" applyAlignment="1">
      <alignment vertical="center" wrapText="1"/>
    </xf>
    <xf numFmtId="165" fontId="14" fillId="2" borderId="17" xfId="0" applyNumberFormat="1" applyFont="1" applyFill="1" applyBorder="1" applyAlignment="1">
      <alignment horizontal="center" vertical="center" wrapText="1"/>
    </xf>
    <xf numFmtId="0" fontId="14" fillId="0" borderId="13" xfId="0" applyFont="1" applyBorder="1"/>
    <xf numFmtId="165" fontId="14" fillId="2" borderId="13" xfId="0" applyNumberFormat="1" applyFont="1" applyFill="1" applyBorder="1" applyAlignment="1">
      <alignment horizontal="center" vertical="center" wrapText="1"/>
    </xf>
    <xf numFmtId="1" fontId="14" fillId="2" borderId="13" xfId="0" applyNumberFormat="1" applyFont="1" applyFill="1" applyBorder="1" applyAlignment="1">
      <alignment horizontal="center" vertical="center" wrapText="1"/>
    </xf>
    <xf numFmtId="0" fontId="14" fillId="0" borderId="13" xfId="0" applyFont="1" applyBorder="1" applyAlignment="1">
      <alignment horizontal="center" vertical="center" wrapText="1"/>
    </xf>
    <xf numFmtId="0" fontId="14" fillId="0" borderId="1" xfId="0" applyFont="1" applyBorder="1" applyAlignment="1">
      <alignment horizontal="left" vertical="center" wrapText="1"/>
    </xf>
    <xf numFmtId="0" fontId="14" fillId="0" borderId="13" xfId="0" applyFont="1" applyBorder="1" applyAlignment="1">
      <alignment horizontal="left" vertical="center" wrapText="1"/>
    </xf>
    <xf numFmtId="0" fontId="14" fillId="0" borderId="6" xfId="0" applyFont="1" applyBorder="1" applyAlignment="1">
      <alignment horizontal="left" vertical="center"/>
    </xf>
    <xf numFmtId="0" fontId="14" fillId="0" borderId="5" xfId="0" applyFont="1" applyBorder="1" applyAlignment="1">
      <alignment horizontal="left" vertical="center"/>
    </xf>
    <xf numFmtId="0" fontId="25" fillId="0" borderId="7" xfId="0" applyFont="1" applyBorder="1" applyAlignment="1">
      <alignment horizontal="left" vertical="center" wrapText="1"/>
    </xf>
    <xf numFmtId="0" fontId="14" fillId="0" borderId="6" xfId="0" applyFont="1" applyBorder="1" applyAlignment="1">
      <alignment horizontal="center"/>
    </xf>
    <xf numFmtId="0" fontId="14" fillId="0" borderId="10" xfId="0" applyFont="1" applyBorder="1" applyAlignment="1">
      <alignment horizontal="center"/>
    </xf>
    <xf numFmtId="0" fontId="14" fillId="0" borderId="63" xfId="0" applyFont="1" applyBorder="1" applyAlignment="1">
      <alignment vertical="center"/>
    </xf>
    <xf numFmtId="0" fontId="14" fillId="0" borderId="10" xfId="0" applyFont="1" applyBorder="1" applyAlignment="1">
      <alignment vertical="center" wrapText="1"/>
    </xf>
    <xf numFmtId="0" fontId="14" fillId="0" borderId="0" xfId="0" applyFont="1" applyAlignment="1">
      <alignment vertical="center" wrapText="1"/>
    </xf>
    <xf numFmtId="0" fontId="14" fillId="0" borderId="12" xfId="0" applyFont="1" applyBorder="1" applyAlignment="1">
      <alignment horizontal="left" vertical="center" wrapText="1"/>
    </xf>
    <xf numFmtId="0" fontId="14" fillId="0" borderId="0" xfId="0" applyFont="1" applyAlignment="1">
      <alignment horizontal="right" vertical="center" wrapText="1"/>
    </xf>
    <xf numFmtId="0" fontId="14" fillId="0" borderId="68" xfId="0" applyFont="1" applyBorder="1" applyAlignment="1">
      <alignment horizontal="center"/>
    </xf>
    <xf numFmtId="0" fontId="14" fillId="0" borderId="22"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68" xfId="0" applyFont="1" applyBorder="1" applyAlignment="1">
      <alignment horizontal="center" vertical="center" wrapText="1"/>
    </xf>
    <xf numFmtId="0" fontId="14" fillId="0" borderId="98" xfId="0" applyFont="1" applyBorder="1" applyAlignment="1">
      <alignment vertical="center" wrapText="1"/>
    </xf>
    <xf numFmtId="0" fontId="14" fillId="0" borderId="6" xfId="0" applyFont="1" applyBorder="1" applyAlignment="1">
      <alignment vertical="center" wrapText="1"/>
    </xf>
    <xf numFmtId="0" fontId="14" fillId="0" borderId="6" xfId="0" applyFont="1" applyBorder="1"/>
    <xf numFmtId="0" fontId="14" fillId="0" borderId="65" xfId="0" applyFont="1" applyBorder="1"/>
    <xf numFmtId="0" fontId="14" fillId="0" borderId="64" xfId="0" applyFont="1" applyBorder="1"/>
    <xf numFmtId="0" fontId="14" fillId="0" borderId="0" xfId="0" applyFont="1" applyAlignment="1">
      <alignment horizontal="right"/>
    </xf>
    <xf numFmtId="0" fontId="14" fillId="0" borderId="22" xfId="0" applyFont="1" applyBorder="1" applyAlignment="1">
      <alignment vertical="center" wrapText="1"/>
    </xf>
    <xf numFmtId="0" fontId="14" fillId="0" borderId="10" xfId="0" applyFont="1" applyBorder="1"/>
    <xf numFmtId="0" fontId="14" fillId="0" borderId="68" xfId="0" applyFont="1" applyBorder="1"/>
    <xf numFmtId="0" fontId="14" fillId="0" borderId="98" xfId="0" applyFont="1" applyBorder="1" applyAlignment="1">
      <alignment horizontal="center" vertical="center" wrapText="1"/>
    </xf>
    <xf numFmtId="0" fontId="14" fillId="0" borderId="164" xfId="0" applyFont="1" applyBorder="1" applyAlignment="1">
      <alignment horizontal="right" vertical="center" wrapText="1"/>
    </xf>
    <xf numFmtId="0" fontId="46" fillId="0" borderId="13" xfId="0" applyFont="1" applyBorder="1" applyAlignment="1">
      <alignment vertical="center" wrapText="1"/>
    </xf>
    <xf numFmtId="0" fontId="14" fillId="0" borderId="0" xfId="0" applyFont="1" applyAlignment="1">
      <alignment horizontal="right" vertical="center"/>
    </xf>
    <xf numFmtId="0" fontId="14" fillId="0" borderId="3" xfId="0" applyFont="1" applyBorder="1" applyAlignment="1">
      <alignment horizontal="center" vertical="center" wrapText="1"/>
    </xf>
    <xf numFmtId="49" fontId="24" fillId="0" borderId="98" xfId="0" applyNumberFormat="1" applyFont="1" applyBorder="1" applyAlignment="1">
      <alignment horizontal="center" vertical="center"/>
    </xf>
    <xf numFmtId="49" fontId="24" fillId="0" borderId="6" xfId="0" applyNumberFormat="1" applyFont="1" applyBorder="1" applyAlignment="1">
      <alignment horizontal="center" vertical="center"/>
    </xf>
    <xf numFmtId="0" fontId="14" fillId="0" borderId="63" xfId="0" applyFont="1" applyBorder="1" applyAlignment="1">
      <alignment horizontal="center" vertical="center" wrapText="1"/>
    </xf>
    <xf numFmtId="49" fontId="24" fillId="0" borderId="13" xfId="0" applyNumberFormat="1" applyFont="1" applyBorder="1" applyAlignment="1">
      <alignment horizontal="center" vertical="center"/>
    </xf>
    <xf numFmtId="49" fontId="24" fillId="0" borderId="0" xfId="0" applyNumberFormat="1" applyFont="1" applyAlignment="1">
      <alignment horizontal="center" vertical="center"/>
    </xf>
    <xf numFmtId="172" fontId="14" fillId="0" borderId="10" xfId="0" applyNumberFormat="1" applyFont="1" applyBorder="1" applyAlignment="1">
      <alignment vertical="center" wrapText="1"/>
    </xf>
    <xf numFmtId="49" fontId="24" fillId="0" borderId="10" xfId="0" applyNumberFormat="1" applyFont="1" applyBorder="1" applyAlignment="1">
      <alignment horizontal="center" vertical="center"/>
    </xf>
    <xf numFmtId="0" fontId="14" fillId="0" borderId="10" xfId="0" applyFont="1" applyBorder="1" applyAlignment="1">
      <alignment horizontal="right" vertical="center"/>
    </xf>
    <xf numFmtId="0" fontId="14" fillId="0" borderId="98" xfId="0" applyFont="1" applyBorder="1" applyAlignment="1">
      <alignment horizontal="left" vertical="center" wrapText="1"/>
    </xf>
    <xf numFmtId="0" fontId="14" fillId="0" borderId="6" xfId="0" applyFont="1" applyBorder="1" applyAlignment="1">
      <alignment horizontal="left" vertical="center" wrapText="1"/>
    </xf>
    <xf numFmtId="0" fontId="14" fillId="0" borderId="65" xfId="0" applyFont="1" applyBorder="1" applyAlignment="1">
      <alignment horizontal="left" vertical="center" wrapText="1"/>
    </xf>
    <xf numFmtId="0" fontId="14" fillId="0" borderId="64" xfId="0" applyFont="1" applyBorder="1" applyAlignment="1">
      <alignment horizontal="left" vertical="center" wrapText="1"/>
    </xf>
    <xf numFmtId="0" fontId="14" fillId="0" borderId="22" xfId="0" applyFont="1" applyBorder="1" applyAlignment="1">
      <alignment horizontal="right" vertical="center" wrapText="1"/>
    </xf>
    <xf numFmtId="9" fontId="14" fillId="0" borderId="10" xfId="0" applyNumberFormat="1" applyFont="1" applyBorder="1" applyAlignment="1">
      <alignment horizontal="center" vertical="center" wrapText="1"/>
    </xf>
    <xf numFmtId="0" fontId="14" fillId="0" borderId="63" xfId="0" applyFont="1" applyBorder="1"/>
    <xf numFmtId="0" fontId="14" fillId="0" borderId="0" xfId="0" applyFont="1" applyAlignment="1">
      <alignment horizontal="center" vertical="top" wrapText="1"/>
    </xf>
    <xf numFmtId="0" fontId="14" fillId="0" borderId="10" xfId="0" applyFont="1" applyBorder="1" applyAlignment="1">
      <alignment horizontal="center" vertical="top" wrapText="1"/>
    </xf>
    <xf numFmtId="0" fontId="14" fillId="0" borderId="22" xfId="0" applyFont="1" applyBorder="1"/>
    <xf numFmtId="0" fontId="25" fillId="2" borderId="60" xfId="0" applyFont="1" applyFill="1" applyBorder="1" applyAlignment="1">
      <alignment horizontal="left" vertical="top" wrapText="1"/>
    </xf>
    <xf numFmtId="0" fontId="14" fillId="2" borderId="49" xfId="0" applyFont="1" applyFill="1" applyBorder="1" applyAlignment="1">
      <alignment wrapText="1"/>
    </xf>
    <xf numFmtId="0" fontId="14" fillId="2" borderId="15" xfId="0" applyFont="1" applyFill="1" applyBorder="1" applyAlignment="1">
      <alignment wrapText="1"/>
    </xf>
    <xf numFmtId="14" fontId="11" fillId="0" borderId="13" xfId="0" applyNumberFormat="1" applyFont="1" applyBorder="1" applyAlignment="1">
      <alignment horizontal="left" vertical="top" wrapText="1"/>
    </xf>
    <xf numFmtId="0" fontId="14" fillId="2" borderId="56" xfId="0" applyFont="1" applyFill="1" applyBorder="1" applyAlignment="1">
      <alignment horizontal="center"/>
    </xf>
    <xf numFmtId="0" fontId="14" fillId="2" borderId="181" xfId="0" applyFont="1" applyFill="1" applyBorder="1"/>
    <xf numFmtId="0" fontId="25" fillId="6" borderId="108" xfId="0" applyFont="1" applyFill="1" applyBorder="1" applyAlignment="1">
      <alignment vertical="center" wrapText="1"/>
    </xf>
    <xf numFmtId="0" fontId="25" fillId="6" borderId="126" xfId="0" applyFont="1" applyFill="1" applyBorder="1" applyAlignment="1">
      <alignment vertical="center" wrapText="1"/>
    </xf>
    <xf numFmtId="0" fontId="25" fillId="6" borderId="127" xfId="0" applyFont="1" applyFill="1" applyBorder="1" applyAlignment="1">
      <alignment vertical="center" wrapText="1"/>
    </xf>
    <xf numFmtId="0" fontId="11" fillId="5" borderId="106" xfId="0" applyFont="1" applyFill="1" applyBorder="1" applyAlignment="1">
      <alignment vertical="center" wrapText="1"/>
    </xf>
    <xf numFmtId="0" fontId="11" fillId="5" borderId="130" xfId="0" applyFont="1" applyFill="1" applyBorder="1" applyAlignment="1">
      <alignment vertical="center" wrapText="1"/>
    </xf>
    <xf numFmtId="0" fontId="11" fillId="5" borderId="131" xfId="0" applyFont="1" applyFill="1" applyBorder="1" applyAlignment="1">
      <alignment vertical="center" wrapText="1"/>
    </xf>
    <xf numFmtId="0" fontId="11" fillId="5" borderId="115" xfId="0" applyFont="1" applyFill="1" applyBorder="1" applyAlignment="1">
      <alignment vertical="center" wrapText="1"/>
    </xf>
    <xf numFmtId="0" fontId="11" fillId="5" borderId="131" xfId="0" applyFont="1" applyFill="1" applyBorder="1" applyAlignment="1">
      <alignment wrapText="1"/>
    </xf>
    <xf numFmtId="0" fontId="11" fillId="5" borderId="108" xfId="0" applyFont="1" applyFill="1" applyBorder="1" applyAlignment="1">
      <alignment wrapText="1"/>
    </xf>
    <xf numFmtId="0" fontId="11" fillId="5" borderId="108" xfId="0" applyFont="1" applyFill="1" applyBorder="1" applyAlignment="1">
      <alignment vertical="center" wrapText="1"/>
    </xf>
    <xf numFmtId="0" fontId="11" fillId="5" borderId="106" xfId="0" applyFont="1" applyFill="1" applyBorder="1" applyAlignment="1">
      <alignment wrapText="1"/>
    </xf>
    <xf numFmtId="0" fontId="11" fillId="5" borderId="130" xfId="0" applyFont="1" applyFill="1" applyBorder="1" applyAlignment="1">
      <alignment wrapText="1"/>
    </xf>
    <xf numFmtId="0" fontId="11" fillId="5" borderId="115" xfId="0" applyFont="1" applyFill="1" applyBorder="1" applyAlignment="1">
      <alignment wrapText="1"/>
    </xf>
    <xf numFmtId="0" fontId="11" fillId="5" borderId="132" xfId="0" applyFont="1" applyFill="1" applyBorder="1" applyAlignment="1">
      <alignment vertical="center" wrapText="1"/>
    </xf>
    <xf numFmtId="0" fontId="11" fillId="5" borderId="132" xfId="0" applyFont="1" applyFill="1" applyBorder="1" applyAlignment="1">
      <alignment wrapText="1"/>
    </xf>
    <xf numFmtId="0" fontId="14" fillId="6" borderId="108" xfId="0" applyFont="1" applyFill="1" applyBorder="1" applyAlignment="1">
      <alignment vertical="center" wrapText="1"/>
    </xf>
    <xf numFmtId="0" fontId="27" fillId="6" borderId="108" xfId="0" applyFont="1" applyFill="1" applyBorder="1" applyAlignment="1">
      <alignment vertical="center" wrapText="1"/>
    </xf>
    <xf numFmtId="0" fontId="14" fillId="2" borderId="49" xfId="0" applyFont="1" applyFill="1" applyBorder="1" applyAlignment="1">
      <alignment horizontal="center" wrapText="1"/>
    </xf>
    <xf numFmtId="0" fontId="14" fillId="2" borderId="15" xfId="0" applyFont="1" applyFill="1" applyBorder="1" applyAlignment="1">
      <alignment horizontal="center" wrapText="1"/>
    </xf>
    <xf numFmtId="0" fontId="14" fillId="0" borderId="10" xfId="0" applyFont="1" applyBorder="1" applyAlignment="1">
      <alignment horizontal="left"/>
    </xf>
    <xf numFmtId="15" fontId="14" fillId="2" borderId="13" xfId="0" applyNumberFormat="1" applyFont="1" applyFill="1" applyBorder="1" applyAlignment="1">
      <alignment vertical="center" wrapText="1"/>
    </xf>
    <xf numFmtId="0" fontId="52" fillId="7" borderId="182" xfId="3" applyFont="1" applyFill="1" applyBorder="1"/>
    <xf numFmtId="0" fontId="52" fillId="0" borderId="0" xfId="0" applyFont="1"/>
    <xf numFmtId="0" fontId="56" fillId="0" borderId="182" xfId="4" applyFont="1" applyBorder="1" applyAlignment="1">
      <alignment horizontal="left" vertical="center" wrapText="1"/>
    </xf>
    <xf numFmtId="0" fontId="56" fillId="8" borderId="188" xfId="4" applyFont="1" applyFill="1" applyBorder="1" applyAlignment="1">
      <alignment horizontal="left" vertical="center" wrapText="1"/>
    </xf>
    <xf numFmtId="0" fontId="56" fillId="0" borderId="193" xfId="4" applyFont="1" applyBorder="1" applyAlignment="1">
      <alignment horizontal="left" vertical="center" wrapText="1"/>
    </xf>
    <xf numFmtId="0" fontId="14" fillId="0" borderId="25" xfId="0" applyFont="1" applyBorder="1"/>
    <xf numFmtId="0" fontId="56" fillId="8" borderId="193" xfId="4" applyFont="1" applyFill="1" applyBorder="1" applyAlignment="1">
      <alignment horizontal="left" vertical="center" wrapText="1"/>
    </xf>
    <xf numFmtId="0" fontId="56" fillId="0" borderId="188" xfId="4" applyFont="1" applyBorder="1" applyAlignment="1">
      <alignment horizontal="left" vertical="center" wrapText="1"/>
    </xf>
    <xf numFmtId="0" fontId="57" fillId="8" borderId="190" xfId="4" applyFont="1" applyFill="1" applyBorder="1" applyAlignment="1">
      <alignment horizontal="left" vertical="center"/>
    </xf>
    <xf numFmtId="0" fontId="57" fillId="8" borderId="194" xfId="4" applyFont="1" applyFill="1" applyBorder="1" applyAlignment="1">
      <alignment horizontal="left" vertical="center"/>
    </xf>
    <xf numFmtId="0" fontId="56" fillId="8" borderId="195" xfId="4" applyFont="1" applyFill="1" applyBorder="1" applyAlignment="1">
      <alignment horizontal="left" vertical="center" wrapText="1"/>
    </xf>
    <xf numFmtId="0" fontId="57" fillId="8" borderId="183" xfId="0" applyFont="1" applyFill="1" applyBorder="1" applyAlignment="1">
      <alignment horizontal="center"/>
    </xf>
    <xf numFmtId="0" fontId="57" fillId="8" borderId="190" xfId="0" applyFont="1" applyFill="1" applyBorder="1" applyAlignment="1">
      <alignment horizontal="center"/>
    </xf>
    <xf numFmtId="0" fontId="57" fillId="8" borderId="190" xfId="0" applyFont="1" applyFill="1" applyBorder="1"/>
    <xf numFmtId="0" fontId="57" fillId="8" borderId="198" xfId="0" applyFont="1" applyFill="1" applyBorder="1"/>
    <xf numFmtId="0" fontId="57" fillId="8" borderId="178" xfId="0" applyFont="1" applyFill="1" applyBorder="1" applyAlignment="1">
      <alignment horizontal="center"/>
    </xf>
    <xf numFmtId="0" fontId="57" fillId="8" borderId="178" xfId="0" applyFont="1" applyFill="1" applyBorder="1"/>
    <xf numFmtId="0" fontId="57" fillId="8" borderId="202" xfId="0" applyFont="1" applyFill="1" applyBorder="1"/>
    <xf numFmtId="0" fontId="57" fillId="8" borderId="201" xfId="0" applyFont="1" applyFill="1" applyBorder="1" applyAlignment="1">
      <alignment horizontal="center"/>
    </xf>
    <xf numFmtId="0" fontId="57" fillId="8" borderId="201" xfId="0" applyFont="1" applyFill="1" applyBorder="1"/>
    <xf numFmtId="0" fontId="57" fillId="8" borderId="203" xfId="0" applyFont="1" applyFill="1" applyBorder="1"/>
    <xf numFmtId="0" fontId="57" fillId="8" borderId="183" xfId="4" applyFont="1" applyFill="1" applyBorder="1" applyAlignment="1">
      <alignment vertical="center"/>
    </xf>
    <xf numFmtId="0" fontId="57" fillId="8" borderId="190" xfId="4" applyFont="1" applyFill="1" applyBorder="1" applyAlignment="1">
      <alignment vertical="center" wrapText="1"/>
    </xf>
    <xf numFmtId="0" fontId="57" fillId="8" borderId="198" xfId="4" applyFont="1" applyFill="1" applyBorder="1" applyAlignment="1">
      <alignment vertical="center" wrapText="1"/>
    </xf>
    <xf numFmtId="0" fontId="57" fillId="8" borderId="187" xfId="4" applyFont="1" applyFill="1" applyBorder="1" applyAlignment="1">
      <alignment vertical="center"/>
    </xf>
    <xf numFmtId="0" fontId="57" fillId="8" borderId="201" xfId="4" applyFont="1" applyFill="1" applyBorder="1" applyAlignment="1">
      <alignment vertical="center" wrapText="1"/>
    </xf>
    <xf numFmtId="0" fontId="57" fillId="8" borderId="178" xfId="4" applyFont="1" applyFill="1" applyAlignment="1">
      <alignment vertical="center" wrapText="1"/>
    </xf>
    <xf numFmtId="0" fontId="57" fillId="8" borderId="202" xfId="4" applyFont="1" applyFill="1" applyBorder="1" applyAlignment="1">
      <alignment vertical="center" wrapText="1"/>
    </xf>
    <xf numFmtId="0" fontId="57" fillId="8" borderId="187" xfId="1" applyFont="1" applyFill="1" applyBorder="1" applyAlignment="1" applyProtection="1">
      <alignment horizontal="right" vertical="center" wrapText="1"/>
    </xf>
    <xf numFmtId="0" fontId="57" fillId="8" borderId="204" xfId="1" applyFont="1" applyFill="1" applyBorder="1" applyAlignment="1" applyProtection="1">
      <alignment horizontal="justify" vertical="center" wrapText="1"/>
    </xf>
    <xf numFmtId="0" fontId="57" fillId="8" borderId="178" xfId="1" applyFont="1" applyFill="1" applyBorder="1" applyAlignment="1" applyProtection="1">
      <alignment horizontal="right" vertical="center" wrapText="1"/>
    </xf>
    <xf numFmtId="0" fontId="57" fillId="8" borderId="205" xfId="1" applyFont="1" applyFill="1" applyBorder="1" applyAlignment="1" applyProtection="1">
      <alignment horizontal="justify" vertical="center" wrapText="1"/>
    </xf>
    <xf numFmtId="0" fontId="57" fillId="8" borderId="202" xfId="1" applyFont="1" applyFill="1" applyBorder="1" applyAlignment="1" applyProtection="1">
      <alignment vertical="center" wrapText="1"/>
    </xf>
    <xf numFmtId="0" fontId="57" fillId="8" borderId="205" xfId="1" applyFont="1" applyFill="1" applyBorder="1" applyAlignment="1" applyProtection="1">
      <alignment horizontal="center" vertical="center" wrapText="1"/>
    </xf>
    <xf numFmtId="0" fontId="57" fillId="8" borderId="205" xfId="1" applyFont="1" applyFill="1" applyBorder="1" applyAlignment="1" applyProtection="1">
      <alignment vertical="center" wrapText="1"/>
    </xf>
    <xf numFmtId="0" fontId="57" fillId="8" borderId="178" xfId="1" applyFont="1" applyFill="1" applyBorder="1" applyAlignment="1" applyProtection="1">
      <alignment vertical="center" wrapText="1"/>
    </xf>
    <xf numFmtId="0" fontId="57" fillId="8" borderId="201" xfId="3" applyFont="1" applyFill="1" applyBorder="1" applyAlignment="1">
      <alignment horizontal="center"/>
    </xf>
    <xf numFmtId="0" fontId="57" fillId="8" borderId="203" xfId="3" applyFont="1" applyFill="1" applyBorder="1" applyAlignment="1">
      <alignment horizontal="center"/>
    </xf>
    <xf numFmtId="0" fontId="57" fillId="8" borderId="200" xfId="1" applyFont="1" applyFill="1" applyBorder="1" applyAlignment="1" applyProtection="1">
      <alignment horizontal="center" vertical="center" wrapText="1"/>
    </xf>
    <xf numFmtId="0" fontId="57" fillId="8" borderId="201" xfId="1" applyFont="1" applyFill="1" applyBorder="1" applyAlignment="1" applyProtection="1">
      <alignment horizontal="center" vertical="center" wrapText="1"/>
    </xf>
    <xf numFmtId="0" fontId="57" fillId="8" borderId="203" xfId="1" applyFont="1" applyFill="1" applyBorder="1" applyAlignment="1" applyProtection="1">
      <alignment horizontal="center" vertical="center" wrapText="1"/>
    </xf>
    <xf numFmtId="0" fontId="57" fillId="8" borderId="183" xfId="1" applyFont="1" applyFill="1" applyBorder="1" applyAlignment="1" applyProtection="1">
      <alignment vertical="center" wrapText="1"/>
    </xf>
    <xf numFmtId="0" fontId="57" fillId="8" borderId="190" xfId="1" applyFont="1" applyFill="1" applyBorder="1" applyAlignment="1" applyProtection="1">
      <alignment vertical="center" wrapText="1"/>
    </xf>
    <xf numFmtId="0" fontId="57" fillId="8" borderId="178" xfId="1" applyFont="1" applyFill="1" applyBorder="1" applyAlignment="1" applyProtection="1">
      <alignment horizontal="center" vertical="center" wrapText="1"/>
    </xf>
    <xf numFmtId="0" fontId="57" fillId="8" borderId="205" xfId="0" applyFont="1" applyFill="1" applyBorder="1"/>
    <xf numFmtId="0" fontId="57" fillId="8" borderId="178" xfId="0" applyFont="1" applyFill="1" applyBorder="1" applyAlignment="1">
      <alignment horizontal="right"/>
    </xf>
    <xf numFmtId="0" fontId="57" fillId="8" borderId="200" xfId="1" applyFont="1" applyFill="1" applyBorder="1" applyAlignment="1" applyProtection="1">
      <alignment vertical="center" wrapText="1"/>
    </xf>
    <xf numFmtId="0" fontId="57" fillId="8" borderId="201" xfId="1" applyFont="1" applyFill="1" applyBorder="1" applyAlignment="1" applyProtection="1">
      <alignment vertical="center" wrapText="1"/>
    </xf>
    <xf numFmtId="0" fontId="56" fillId="8" borderId="197" xfId="4" applyFont="1" applyFill="1" applyBorder="1" applyAlignment="1">
      <alignment horizontal="left" vertical="center" wrapText="1"/>
    </xf>
    <xf numFmtId="0" fontId="57" fillId="8" borderId="183" xfId="1" applyFont="1" applyFill="1" applyBorder="1" applyAlignment="1" applyProtection="1">
      <alignment horizontal="center" vertical="center" wrapText="1"/>
    </xf>
    <xf numFmtId="0" fontId="57" fillId="8" borderId="190" xfId="1" applyFont="1" applyFill="1" applyBorder="1" applyAlignment="1" applyProtection="1">
      <alignment horizontal="center" vertical="center" wrapText="1"/>
    </xf>
    <xf numFmtId="0" fontId="57" fillId="8" borderId="198" xfId="1" applyFont="1" applyFill="1" applyBorder="1" applyAlignment="1" applyProtection="1">
      <alignment horizontal="center" vertical="center" wrapText="1"/>
    </xf>
    <xf numFmtId="0" fontId="56" fillId="8" borderId="199" xfId="4" applyFont="1" applyFill="1" applyBorder="1" applyAlignment="1">
      <alignment horizontal="left" vertical="center" wrapText="1"/>
    </xf>
    <xf numFmtId="0" fontId="57" fillId="8" borderId="206" xfId="1" applyFont="1" applyFill="1" applyBorder="1" applyAlignment="1" applyProtection="1">
      <alignment horizontal="right" vertical="center" wrapText="1"/>
    </xf>
    <xf numFmtId="0" fontId="58" fillId="8" borderId="205" xfId="1" applyFont="1" applyFill="1" applyBorder="1" applyAlignment="1" applyProtection="1">
      <alignment vertical="center" wrapText="1"/>
    </xf>
    <xf numFmtId="0" fontId="57" fillId="8" borderId="178" xfId="1" applyFont="1" applyFill="1" applyBorder="1" applyAlignment="1" applyProtection="1">
      <alignment horizontal="right" vertical="center"/>
    </xf>
    <xf numFmtId="0" fontId="57" fillId="8" borderId="202" xfId="1" applyFont="1" applyFill="1" applyBorder="1" applyAlignment="1" applyProtection="1">
      <alignment horizontal="center" vertical="center" wrapText="1"/>
    </xf>
    <xf numFmtId="49" fontId="59" fillId="8" borderId="183" xfId="4" applyNumberFormat="1" applyFont="1" applyFill="1" applyBorder="1" applyAlignment="1">
      <alignment horizontal="center" vertical="center"/>
    </xf>
    <xf numFmtId="49" fontId="59" fillId="8" borderId="190" xfId="4" applyNumberFormat="1" applyFont="1" applyFill="1" applyBorder="1" applyAlignment="1">
      <alignment horizontal="center" vertical="center"/>
    </xf>
    <xf numFmtId="0" fontId="57" fillId="8" borderId="187" xfId="1" applyFont="1" applyFill="1" applyBorder="1" applyAlignment="1" applyProtection="1">
      <alignment horizontal="center" vertical="center" wrapText="1"/>
    </xf>
    <xf numFmtId="14" fontId="57" fillId="8" borderId="205" xfId="5" applyNumberFormat="1" applyFont="1" applyFill="1" applyBorder="1" applyAlignment="1" applyProtection="1">
      <alignment vertical="center" wrapText="1"/>
    </xf>
    <xf numFmtId="49" fontId="59" fillId="8" borderId="178" xfId="4" applyNumberFormat="1" applyFont="1" applyFill="1" applyAlignment="1">
      <alignment horizontal="center" vertical="center"/>
    </xf>
    <xf numFmtId="172" fontId="57" fillId="8" borderId="178" xfId="5" applyNumberFormat="1" applyFont="1" applyFill="1" applyBorder="1" applyAlignment="1" applyProtection="1">
      <alignment vertical="center" wrapText="1"/>
    </xf>
    <xf numFmtId="0" fontId="57" fillId="8" borderId="183" xfId="4" applyFont="1" applyFill="1" applyBorder="1" applyAlignment="1">
      <alignment horizontal="left" vertical="center" wrapText="1"/>
    </xf>
    <xf numFmtId="0" fontId="57" fillId="8" borderId="190" xfId="4" applyFont="1" applyFill="1" applyBorder="1" applyAlignment="1">
      <alignment horizontal="left" vertical="center" wrapText="1"/>
    </xf>
    <xf numFmtId="0" fontId="57" fillId="8" borderId="198" xfId="4" applyFont="1" applyFill="1" applyBorder="1" applyAlignment="1">
      <alignment horizontal="left" vertical="center" wrapText="1"/>
    </xf>
    <xf numFmtId="0" fontId="57" fillId="8" borderId="187" xfId="4" applyFont="1" applyFill="1" applyBorder="1" applyAlignment="1">
      <alignment horizontal="right" vertical="center" wrapText="1"/>
    </xf>
    <xf numFmtId="0" fontId="57" fillId="8" borderId="178" xfId="4" applyFont="1" applyFill="1" applyAlignment="1">
      <alignment horizontal="center" vertical="center" wrapText="1"/>
    </xf>
    <xf numFmtId="0" fontId="57" fillId="8" borderId="178" xfId="3" applyFont="1" applyFill="1" applyAlignment="1">
      <alignment horizontal="center"/>
    </xf>
    <xf numFmtId="0" fontId="57" fillId="8" borderId="202" xfId="4" applyFont="1" applyFill="1" applyBorder="1" applyAlignment="1">
      <alignment horizontal="left" vertical="center" wrapText="1"/>
    </xf>
    <xf numFmtId="0" fontId="52" fillId="0" borderId="205" xfId="0" applyFont="1" applyBorder="1"/>
    <xf numFmtId="175" fontId="57" fillId="8" borderId="205" xfId="2" applyNumberFormat="1" applyFont="1" applyFill="1" applyBorder="1" applyAlignment="1">
      <alignment horizontal="center" vertical="center" wrapText="1"/>
    </xf>
    <xf numFmtId="175" fontId="57" fillId="8" borderId="205" xfId="4" applyNumberFormat="1" applyFont="1" applyFill="1" applyBorder="1" applyAlignment="1">
      <alignment horizontal="center" vertical="center" wrapText="1"/>
    </xf>
    <xf numFmtId="9" fontId="57" fillId="8" borderId="196" xfId="4" applyNumberFormat="1" applyFont="1" applyFill="1" applyBorder="1" applyAlignment="1">
      <alignment horizontal="center" vertical="center" wrapText="1"/>
    </xf>
    <xf numFmtId="0" fontId="57" fillId="8" borderId="207" xfId="4" applyFont="1" applyFill="1" applyBorder="1" applyAlignment="1">
      <alignment horizontal="center" vertical="center" wrapText="1"/>
    </xf>
    <xf numFmtId="0" fontId="57" fillId="8" borderId="192" xfId="4" applyFont="1" applyFill="1" applyBorder="1" applyAlignment="1">
      <alignment horizontal="center" vertical="center" wrapText="1"/>
    </xf>
    <xf numFmtId="9" fontId="57" fillId="8" borderId="191" xfId="4" applyNumberFormat="1" applyFont="1" applyFill="1" applyBorder="1" applyAlignment="1">
      <alignment horizontal="center" vertical="center" wrapText="1"/>
    </xf>
    <xf numFmtId="0" fontId="57" fillId="8" borderId="191" xfId="4" applyFont="1" applyFill="1" applyBorder="1" applyAlignment="1">
      <alignment horizontal="center" vertical="center" wrapText="1"/>
    </xf>
    <xf numFmtId="9" fontId="57" fillId="8" borderId="190" xfId="4" applyNumberFormat="1" applyFont="1" applyFill="1" applyBorder="1" applyAlignment="1">
      <alignment horizontal="center" vertical="center" wrapText="1"/>
    </xf>
    <xf numFmtId="0" fontId="57" fillId="8" borderId="190" xfId="4" applyFont="1" applyFill="1" applyBorder="1" applyAlignment="1">
      <alignment horizontal="center" vertical="center" wrapText="1"/>
    </xf>
    <xf numFmtId="0" fontId="57" fillId="8" borderId="198" xfId="4" applyFont="1" applyFill="1" applyBorder="1" applyAlignment="1">
      <alignment horizontal="center" vertical="center" wrapText="1"/>
    </xf>
    <xf numFmtId="9" fontId="57" fillId="8" borderId="178" xfId="4" applyNumberFormat="1" applyFont="1" applyFill="1" applyAlignment="1">
      <alignment horizontal="center" vertical="center" wrapText="1"/>
    </xf>
    <xf numFmtId="0" fontId="57" fillId="8" borderId="202" xfId="4" applyFont="1" applyFill="1" applyBorder="1" applyAlignment="1">
      <alignment horizontal="center" vertical="center" wrapText="1"/>
    </xf>
    <xf numFmtId="0" fontId="57" fillId="8" borderId="200" xfId="4" applyFont="1" applyFill="1" applyBorder="1" applyAlignment="1">
      <alignment horizontal="right" vertical="center" wrapText="1"/>
    </xf>
    <xf numFmtId="9" fontId="57" fillId="8" borderId="201" xfId="4" applyNumberFormat="1" applyFont="1" applyFill="1" applyBorder="1" applyAlignment="1">
      <alignment horizontal="center" vertical="center" wrapText="1"/>
    </xf>
    <xf numFmtId="0" fontId="57" fillId="8" borderId="201" xfId="4" applyFont="1" applyFill="1" applyBorder="1" applyAlignment="1">
      <alignment horizontal="center" vertical="center" wrapText="1"/>
    </xf>
    <xf numFmtId="0" fontId="57" fillId="8" borderId="203" xfId="4" applyFont="1" applyFill="1" applyBorder="1" applyAlignment="1">
      <alignment horizontal="center" vertical="center" wrapText="1"/>
    </xf>
    <xf numFmtId="0" fontId="57" fillId="8" borderId="187" xfId="1" applyFont="1" applyFill="1" applyBorder="1" applyAlignment="1" applyProtection="1">
      <alignment vertical="center" wrapText="1"/>
    </xf>
    <xf numFmtId="0" fontId="57" fillId="8" borderId="187" xfId="0" applyFont="1" applyFill="1" applyBorder="1"/>
    <xf numFmtId="0" fontId="57" fillId="8" borderId="178" xfId="4" applyFont="1" applyFill="1" applyAlignment="1">
      <alignment horizontal="center" vertical="top" wrapText="1"/>
    </xf>
    <xf numFmtId="0" fontId="57" fillId="8" borderId="201" xfId="4" applyFont="1" applyFill="1" applyBorder="1" applyAlignment="1">
      <alignment horizontal="center" vertical="top" wrapText="1"/>
    </xf>
    <xf numFmtId="0" fontId="57" fillId="8" borderId="178" xfId="1" applyFont="1" applyFill="1" applyBorder="1" applyAlignment="1" applyProtection="1">
      <alignment horizontal="left" vertical="center" wrapText="1"/>
    </xf>
    <xf numFmtId="0" fontId="57" fillId="8" borderId="205" xfId="0" applyFont="1" applyFill="1" applyBorder="1" applyAlignment="1">
      <alignment horizontal="center"/>
    </xf>
    <xf numFmtId="0" fontId="57" fillId="8" borderId="200" xfId="0" applyFont="1" applyFill="1" applyBorder="1"/>
    <xf numFmtId="0" fontId="57" fillId="0" borderId="188" xfId="4" applyFont="1" applyBorder="1" applyAlignment="1">
      <alignment horizontal="left" vertical="center" wrapText="1"/>
    </xf>
    <xf numFmtId="0" fontId="57" fillId="0" borderId="188" xfId="4" applyFont="1" applyBorder="1" applyAlignment="1">
      <alignment vertical="center" wrapText="1"/>
    </xf>
    <xf numFmtId="0" fontId="57" fillId="0" borderId="188" xfId="4" applyFont="1" applyBorder="1" applyAlignment="1">
      <alignment horizontal="left" vertical="center"/>
    </xf>
    <xf numFmtId="0" fontId="60" fillId="0" borderId="188" xfId="4" applyFont="1" applyBorder="1" applyAlignment="1">
      <alignment horizontal="left" vertical="center"/>
    </xf>
    <xf numFmtId="0" fontId="59" fillId="7" borderId="212" xfId="4" applyFont="1" applyFill="1" applyBorder="1" applyAlignment="1">
      <alignment horizontal="centerContinuous" vertical="center" wrapText="1"/>
    </xf>
    <xf numFmtId="0" fontId="61" fillId="0" borderId="213" xfId="3" applyFont="1" applyBorder="1" applyAlignment="1">
      <alignment horizontal="left"/>
    </xf>
    <xf numFmtId="0" fontId="61" fillId="0" borderId="0" xfId="0" applyFont="1" applyAlignment="1">
      <alignment horizontal="left"/>
    </xf>
    <xf numFmtId="0" fontId="5" fillId="9" borderId="102" xfId="9" applyFill="1" applyBorder="1" applyAlignment="1">
      <alignment vertical="center" wrapText="1"/>
    </xf>
    <xf numFmtId="0" fontId="5" fillId="0" borderId="106" xfId="9" applyBorder="1" applyAlignment="1">
      <alignment vertical="center" wrapText="1"/>
    </xf>
    <xf numFmtId="0" fontId="5" fillId="0" borderId="178" xfId="9" applyAlignment="1">
      <alignment vertical="center" wrapText="1"/>
    </xf>
    <xf numFmtId="0" fontId="66" fillId="0" borderId="108" xfId="9" applyFont="1" applyBorder="1" applyAlignment="1">
      <alignment vertical="center" wrapText="1"/>
    </xf>
    <xf numFmtId="0" fontId="66" fillId="10" borderId="108" xfId="9" applyFont="1" applyFill="1" applyBorder="1" applyAlignment="1">
      <alignment vertical="center" wrapText="1"/>
    </xf>
    <xf numFmtId="0" fontId="66" fillId="0" borderId="115" xfId="9" applyFont="1" applyBorder="1" applyAlignment="1">
      <alignment vertical="center" wrapText="1"/>
    </xf>
    <xf numFmtId="0" fontId="66" fillId="10" borderId="126" xfId="9" applyFont="1" applyFill="1" applyBorder="1" applyAlignment="1">
      <alignment vertical="center" wrapText="1"/>
    </xf>
    <xf numFmtId="0" fontId="55" fillId="0" borderId="115" xfId="9" applyFont="1" applyBorder="1" applyAlignment="1">
      <alignment vertical="center" wrapText="1"/>
    </xf>
    <xf numFmtId="0" fontId="66" fillId="0" borderId="219" xfId="9" applyFont="1" applyBorder="1" applyAlignment="1">
      <alignment vertical="center" wrapText="1"/>
    </xf>
    <xf numFmtId="0" fontId="66" fillId="0" borderId="148" xfId="9" applyFont="1" applyBorder="1" applyAlignment="1">
      <alignment vertical="center" wrapText="1"/>
    </xf>
    <xf numFmtId="0" fontId="52" fillId="0" borderId="132" xfId="9" applyFont="1" applyBorder="1" applyAlignment="1">
      <alignment horizontal="right" vertical="center" wrapText="1"/>
    </xf>
    <xf numFmtId="0" fontId="52" fillId="0" borderId="106" xfId="9" applyFont="1" applyBorder="1" applyAlignment="1">
      <alignment horizontal="right" vertical="center" wrapText="1"/>
    </xf>
    <xf numFmtId="0" fontId="52" fillId="0" borderId="132" xfId="9" applyFont="1" applyBorder="1" applyAlignment="1">
      <alignment horizontal="center" vertical="center" wrapText="1"/>
    </xf>
    <xf numFmtId="0" fontId="52" fillId="0" borderId="131" xfId="9" applyFont="1" applyBorder="1" applyAlignment="1">
      <alignment horizontal="center" vertical="center" wrapText="1"/>
    </xf>
    <xf numFmtId="0" fontId="52" fillId="0" borderId="132" xfId="9" applyFont="1" applyBorder="1" applyAlignment="1">
      <alignment vertical="center" wrapText="1"/>
    </xf>
    <xf numFmtId="0" fontId="52" fillId="0" borderId="108" xfId="9" applyFont="1" applyBorder="1" applyAlignment="1">
      <alignment vertical="center" wrapText="1"/>
    </xf>
    <xf numFmtId="0" fontId="61" fillId="0" borderId="108" xfId="9" applyFont="1" applyBorder="1" applyAlignment="1">
      <alignment vertical="center" wrapText="1"/>
    </xf>
    <xf numFmtId="0" fontId="55" fillId="9" borderId="144" xfId="9" applyFont="1" applyFill="1" applyBorder="1" applyAlignment="1">
      <alignment horizontal="center" vertical="center" wrapText="1"/>
    </xf>
    <xf numFmtId="10" fontId="11" fillId="0" borderId="178" xfId="0" applyNumberFormat="1" applyFont="1" applyBorder="1" applyAlignment="1">
      <alignment horizontal="center" vertical="center" wrapText="1"/>
    </xf>
    <xf numFmtId="0" fontId="10" fillId="0" borderId="178" xfId="0" applyFont="1" applyBorder="1" applyAlignment="1">
      <alignment horizontal="center" vertical="center" wrapText="1"/>
    </xf>
    <xf numFmtId="0" fontId="57" fillId="8" borderId="189" xfId="4" applyFont="1" applyFill="1" applyBorder="1" applyAlignment="1">
      <alignment horizontal="left" vertical="center" wrapText="1"/>
    </xf>
    <xf numFmtId="0" fontId="57" fillId="8" borderId="191" xfId="4" applyFont="1" applyFill="1" applyBorder="1" applyAlignment="1">
      <alignment horizontal="left" vertical="center" wrapText="1"/>
    </xf>
    <xf numFmtId="0" fontId="57" fillId="8" borderId="192" xfId="4" applyFont="1" applyFill="1" applyBorder="1" applyAlignment="1">
      <alignment horizontal="left" vertical="center" wrapText="1"/>
    </xf>
    <xf numFmtId="0" fontId="14" fillId="2" borderId="19" xfId="0" applyFont="1" applyFill="1" applyBorder="1" applyAlignment="1">
      <alignment horizontal="left" vertical="center" wrapText="1"/>
    </xf>
    <xf numFmtId="0" fontId="14" fillId="2" borderId="180" xfId="0" applyFont="1" applyFill="1" applyBorder="1" applyAlignment="1">
      <alignment horizontal="center"/>
    </xf>
    <xf numFmtId="0" fontId="57" fillId="8" borderId="196" xfId="4" applyFont="1" applyFill="1" applyBorder="1" applyAlignment="1">
      <alignment horizontal="left" vertical="center" wrapText="1"/>
    </xf>
    <xf numFmtId="0" fontId="57" fillId="0" borderId="207" xfId="0" applyFont="1" applyBorder="1"/>
    <xf numFmtId="0" fontId="57" fillId="8" borderId="205" xfId="4" applyFont="1" applyFill="1" applyBorder="1" applyAlignment="1">
      <alignment horizontal="left" vertical="center" wrapText="1"/>
    </xf>
    <xf numFmtId="0" fontId="57" fillId="8" borderId="0" xfId="0" applyFont="1" applyFill="1" applyAlignment="1">
      <alignment horizontal="center"/>
    </xf>
    <xf numFmtId="0" fontId="57" fillId="8" borderId="0" xfId="0" applyFont="1" applyFill="1"/>
    <xf numFmtId="0" fontId="59" fillId="8" borderId="205" xfId="52" applyFont="1" applyFill="1" applyBorder="1" applyAlignment="1" applyProtection="1">
      <alignment horizontal="left" vertical="center" wrapText="1"/>
    </xf>
    <xf numFmtId="0" fontId="57" fillId="8" borderId="187" xfId="52" applyFont="1" applyFill="1" applyBorder="1" applyAlignment="1" applyProtection="1">
      <alignment horizontal="right" vertical="center" wrapText="1"/>
    </xf>
    <xf numFmtId="0" fontId="57" fillId="8" borderId="204" xfId="52" applyFont="1" applyFill="1" applyBorder="1" applyAlignment="1" applyProtection="1">
      <alignment horizontal="justify" vertical="center" wrapText="1"/>
    </xf>
    <xf numFmtId="0" fontId="57" fillId="8" borderId="178" xfId="52" applyFont="1" applyFill="1" applyBorder="1" applyAlignment="1" applyProtection="1">
      <alignment horizontal="right" vertical="center" wrapText="1"/>
    </xf>
    <xf numFmtId="0" fontId="57" fillId="8" borderId="205" xfId="52" applyFont="1" applyFill="1" applyBorder="1" applyAlignment="1" applyProtection="1">
      <alignment horizontal="justify" vertical="center" wrapText="1"/>
    </xf>
    <xf numFmtId="0" fontId="57" fillId="8" borderId="202" xfId="52" applyFont="1" applyFill="1" applyBorder="1" applyAlignment="1" applyProtection="1">
      <alignment vertical="center" wrapText="1"/>
    </xf>
    <xf numFmtId="0" fontId="57" fillId="8" borderId="205" xfId="52" applyFont="1" applyFill="1" applyBorder="1" applyAlignment="1" applyProtection="1">
      <alignment horizontal="center" vertical="center" wrapText="1"/>
    </xf>
    <xf numFmtId="0" fontId="57" fillId="8" borderId="205" xfId="52" applyFont="1" applyFill="1" applyBorder="1" applyAlignment="1" applyProtection="1">
      <alignment vertical="center" wrapText="1"/>
    </xf>
    <xf numFmtId="0" fontId="57" fillId="8" borderId="178" xfId="52" applyFont="1" applyFill="1" applyBorder="1" applyAlignment="1" applyProtection="1">
      <alignment vertical="center" wrapText="1"/>
    </xf>
    <xf numFmtId="0" fontId="57" fillId="8" borderId="200" xfId="52" applyFont="1" applyFill="1" applyBorder="1" applyAlignment="1" applyProtection="1">
      <alignment horizontal="center" vertical="center" wrapText="1"/>
    </xf>
    <xf numFmtId="0" fontId="57" fillId="8" borderId="201" xfId="52" applyFont="1" applyFill="1" applyBorder="1" applyAlignment="1" applyProtection="1">
      <alignment horizontal="center" vertical="center" wrapText="1"/>
    </xf>
    <xf numFmtId="0" fontId="57" fillId="8" borderId="203" xfId="52" applyFont="1" applyFill="1" applyBorder="1" applyAlignment="1" applyProtection="1">
      <alignment horizontal="center" vertical="center" wrapText="1"/>
    </xf>
    <xf numFmtId="0" fontId="57" fillId="8" borderId="183" xfId="52" applyFont="1" applyFill="1" applyBorder="1" applyAlignment="1" applyProtection="1">
      <alignment vertical="center" wrapText="1"/>
    </xf>
    <xf numFmtId="0" fontId="57" fillId="8" borderId="190" xfId="52" applyFont="1" applyFill="1" applyBorder="1" applyAlignment="1" applyProtection="1">
      <alignment vertical="center" wrapText="1"/>
    </xf>
    <xf numFmtId="0" fontId="57" fillId="8" borderId="178" xfId="52" applyFont="1" applyFill="1" applyBorder="1" applyAlignment="1" applyProtection="1">
      <alignment horizontal="center" vertical="center" wrapText="1"/>
    </xf>
    <xf numFmtId="0" fontId="57" fillId="8" borderId="0" xfId="0" applyFont="1" applyFill="1" applyAlignment="1">
      <alignment horizontal="right"/>
    </xf>
    <xf numFmtId="0" fontId="57" fillId="8" borderId="200" xfId="52" applyFont="1" applyFill="1" applyBorder="1" applyAlignment="1" applyProtection="1">
      <alignment vertical="center" wrapText="1"/>
    </xf>
    <xf numFmtId="0" fontId="57" fillId="8" borderId="201" xfId="52" applyFont="1" applyFill="1" applyBorder="1" applyAlignment="1" applyProtection="1">
      <alignment vertical="center" wrapText="1"/>
    </xf>
    <xf numFmtId="0" fontId="57" fillId="8" borderId="183" xfId="52" applyFont="1" applyFill="1" applyBorder="1" applyAlignment="1" applyProtection="1">
      <alignment horizontal="center" vertical="center" wrapText="1"/>
    </xf>
    <xf numFmtId="0" fontId="57" fillId="8" borderId="190" xfId="52" applyFont="1" applyFill="1" applyBorder="1" applyAlignment="1" applyProtection="1">
      <alignment horizontal="center" vertical="center" wrapText="1"/>
    </xf>
    <xf numFmtId="0" fontId="57" fillId="8" borderId="198" xfId="52" applyFont="1" applyFill="1" applyBorder="1" applyAlignment="1" applyProtection="1">
      <alignment horizontal="center" vertical="center" wrapText="1"/>
    </xf>
    <xf numFmtId="0" fontId="57" fillId="8" borderId="206" xfId="52" applyFont="1" applyFill="1" applyBorder="1" applyAlignment="1" applyProtection="1">
      <alignment horizontal="right" vertical="center" wrapText="1"/>
    </xf>
    <xf numFmtId="0" fontId="76" fillId="0" borderId="205" xfId="52" applyFont="1" applyFill="1" applyBorder="1" applyAlignment="1" applyProtection="1">
      <alignment horizontal="center" vertical="center" wrapText="1"/>
    </xf>
    <xf numFmtId="0" fontId="52" fillId="8" borderId="178" xfId="52" applyFont="1" applyFill="1" applyBorder="1" applyAlignment="1" applyProtection="1">
      <alignment horizontal="center" vertical="center" wrapText="1"/>
    </xf>
    <xf numFmtId="0" fontId="52" fillId="8" borderId="178" xfId="52" applyFont="1" applyFill="1" applyBorder="1" applyAlignment="1" applyProtection="1">
      <alignment horizontal="right" vertical="center"/>
    </xf>
    <xf numFmtId="0" fontId="52" fillId="0" borderId="205" xfId="52" applyFont="1" applyFill="1" applyBorder="1" applyAlignment="1" applyProtection="1">
      <alignment horizontal="center" vertical="center" wrapText="1"/>
    </xf>
    <xf numFmtId="0" fontId="57" fillId="8" borderId="202" xfId="52" applyFont="1" applyFill="1" applyBorder="1" applyAlignment="1" applyProtection="1">
      <alignment horizontal="center" vertical="center" wrapText="1"/>
    </xf>
    <xf numFmtId="0" fontId="57" fillId="8" borderId="187" xfId="52" applyFont="1" applyFill="1" applyBorder="1" applyAlignment="1" applyProtection="1">
      <alignment horizontal="center" vertical="center" wrapText="1"/>
    </xf>
    <xf numFmtId="172" fontId="57" fillId="8" borderId="205" xfId="5" applyNumberFormat="1" applyFont="1" applyFill="1" applyBorder="1" applyAlignment="1" applyProtection="1">
      <alignment vertical="center" wrapText="1"/>
    </xf>
    <xf numFmtId="49" fontId="59" fillId="8" borderId="205" xfId="4" applyNumberFormat="1" applyFont="1" applyFill="1" applyBorder="1" applyAlignment="1">
      <alignment horizontal="center" vertical="center"/>
    </xf>
    <xf numFmtId="0" fontId="57" fillId="8" borderId="178" xfId="52" applyFont="1" applyFill="1" applyBorder="1" applyAlignment="1" applyProtection="1">
      <alignment horizontal="right" vertical="center"/>
    </xf>
    <xf numFmtId="172" fontId="57" fillId="8" borderId="201" xfId="5" applyNumberFormat="1" applyFont="1" applyFill="1" applyBorder="1" applyAlignment="1" applyProtection="1">
      <alignment vertical="center" wrapText="1"/>
    </xf>
    <xf numFmtId="49" fontId="59" fillId="8" borderId="201" xfId="4" applyNumberFormat="1" applyFont="1" applyFill="1" applyBorder="1" applyAlignment="1">
      <alignment horizontal="center" vertical="center"/>
    </xf>
    <xf numFmtId="0" fontId="57" fillId="8" borderId="201" xfId="52" applyFont="1" applyFill="1" applyBorder="1" applyAlignment="1" applyProtection="1">
      <alignment horizontal="right" vertical="center"/>
    </xf>
    <xf numFmtId="0" fontId="57" fillId="8" borderId="196" xfId="4" applyFont="1" applyFill="1" applyBorder="1" applyAlignment="1">
      <alignment horizontal="center" vertical="center" wrapText="1"/>
    </xf>
    <xf numFmtId="0" fontId="57" fillId="8" borderId="178" xfId="52" applyFont="1" applyFill="1" applyBorder="1" applyAlignment="1" applyProtection="1">
      <alignment horizontal="left" vertical="center" wrapText="1"/>
    </xf>
    <xf numFmtId="0" fontId="14" fillId="6" borderId="33" xfId="0" applyFont="1" applyFill="1" applyBorder="1"/>
    <xf numFmtId="0" fontId="14" fillId="2" borderId="171" xfId="0" applyFont="1" applyFill="1" applyBorder="1" applyAlignment="1">
      <alignment horizontal="left" vertical="center"/>
    </xf>
    <xf numFmtId="0" fontId="14" fillId="2" borderId="177" xfId="0" applyFont="1" applyFill="1" applyBorder="1" applyAlignment="1">
      <alignment horizontal="center"/>
    </xf>
    <xf numFmtId="0" fontId="14" fillId="2" borderId="178" xfId="0" applyFont="1" applyFill="1" applyBorder="1" applyAlignment="1">
      <alignment horizontal="center"/>
    </xf>
    <xf numFmtId="0" fontId="14" fillId="2" borderId="172" xfId="0" applyFont="1" applyFill="1" applyBorder="1" applyAlignment="1">
      <alignment horizontal="center"/>
    </xf>
    <xf numFmtId="0" fontId="14" fillId="2" borderId="178" xfId="0" applyFont="1" applyFill="1" applyBorder="1"/>
    <xf numFmtId="0" fontId="14" fillId="2" borderId="175" xfId="0" applyFont="1" applyFill="1" applyBorder="1"/>
    <xf numFmtId="0" fontId="14" fillId="2" borderId="180" xfId="0" applyFont="1" applyFill="1" applyBorder="1"/>
    <xf numFmtId="0" fontId="14" fillId="2" borderId="98" xfId="0" applyFont="1" applyFill="1" applyBorder="1" applyAlignment="1">
      <alignment vertical="center"/>
    </xf>
    <xf numFmtId="0" fontId="14" fillId="2" borderId="171" xfId="0" applyFont="1" applyFill="1" applyBorder="1" applyAlignment="1">
      <alignment vertical="center" wrapText="1"/>
    </xf>
    <xf numFmtId="0" fontId="14" fillId="2" borderId="87" xfId="0" applyFont="1" applyFill="1" applyBorder="1" applyAlignment="1">
      <alignment vertical="center" wrapText="1"/>
    </xf>
    <xf numFmtId="0" fontId="14" fillId="2" borderId="172" xfId="0" applyFont="1" applyFill="1" applyBorder="1" applyAlignment="1">
      <alignment vertical="center"/>
    </xf>
    <xf numFmtId="0" fontId="14" fillId="2" borderId="169" xfId="0" applyFont="1" applyFill="1" applyBorder="1" applyAlignment="1">
      <alignment vertical="center" wrapText="1"/>
    </xf>
    <xf numFmtId="0" fontId="14" fillId="2" borderId="178" xfId="0" applyFont="1" applyFill="1" applyBorder="1" applyAlignment="1">
      <alignment vertical="center" wrapText="1"/>
    </xf>
    <xf numFmtId="0" fontId="14" fillId="2" borderId="175" xfId="0" applyFont="1" applyFill="1" applyBorder="1" applyAlignment="1">
      <alignment vertical="center" wrapText="1"/>
    </xf>
    <xf numFmtId="0" fontId="14" fillId="2" borderId="172" xfId="0" applyFont="1" applyFill="1" applyBorder="1" applyAlignment="1">
      <alignment horizontal="right" vertical="center" wrapText="1"/>
    </xf>
    <xf numFmtId="0" fontId="14" fillId="2" borderId="178" xfId="0" applyFont="1" applyFill="1" applyBorder="1" applyAlignment="1">
      <alignment horizontal="right" vertical="center" wrapText="1"/>
    </xf>
    <xf numFmtId="0" fontId="55" fillId="2" borderId="13" xfId="0" applyFont="1" applyFill="1" applyBorder="1" applyAlignment="1">
      <alignment horizontal="center" vertical="center" wrapText="1"/>
    </xf>
    <xf numFmtId="0" fontId="14" fillId="2" borderId="169" xfId="0" applyFont="1" applyFill="1" applyBorder="1" applyAlignment="1">
      <alignment horizontal="center" vertical="center" wrapText="1"/>
    </xf>
    <xf numFmtId="0" fontId="14" fillId="2" borderId="94" xfId="0" applyFont="1" applyFill="1" applyBorder="1" applyAlignment="1">
      <alignment horizontal="center" vertical="center" wrapText="1"/>
    </xf>
    <xf numFmtId="0" fontId="14" fillId="2" borderId="98" xfId="0" applyFont="1" applyFill="1" applyBorder="1" applyAlignment="1">
      <alignment vertical="center" wrapText="1"/>
    </xf>
    <xf numFmtId="0" fontId="14" fillId="2" borderId="171" xfId="0" applyFont="1" applyFill="1" applyBorder="1"/>
    <xf numFmtId="0" fontId="14" fillId="2" borderId="87" xfId="0" applyFont="1" applyFill="1" applyBorder="1"/>
    <xf numFmtId="0" fontId="14" fillId="2" borderId="178" xfId="0" applyFont="1" applyFill="1" applyBorder="1" applyAlignment="1">
      <alignment horizontal="center" vertical="center" wrapText="1"/>
    </xf>
    <xf numFmtId="0" fontId="55" fillId="2" borderId="13" xfId="0" applyFont="1" applyFill="1" applyBorder="1" applyAlignment="1">
      <alignment horizontal="center"/>
    </xf>
    <xf numFmtId="0" fontId="14" fillId="2" borderId="178" xfId="0" applyFont="1" applyFill="1" applyBorder="1" applyAlignment="1">
      <alignment horizontal="right"/>
    </xf>
    <xf numFmtId="0" fontId="14" fillId="2" borderId="169" xfId="0" applyFont="1" applyFill="1" applyBorder="1"/>
    <xf numFmtId="0" fontId="14" fillId="2" borderId="94" xfId="0" applyFont="1" applyFill="1" applyBorder="1"/>
    <xf numFmtId="0" fontId="25" fillId="2" borderId="82" xfId="0" applyFont="1" applyFill="1" applyBorder="1" applyAlignment="1">
      <alignment horizontal="left" vertical="center" wrapText="1"/>
    </xf>
    <xf numFmtId="0" fontId="14" fillId="2" borderId="98" xfId="0" applyFont="1" applyFill="1" applyBorder="1" applyAlignment="1">
      <alignment horizontal="center" vertical="center" wrapText="1"/>
    </xf>
    <xf numFmtId="0" fontId="14" fillId="2" borderId="171" xfId="0" applyFont="1" applyFill="1" applyBorder="1" applyAlignment="1">
      <alignment horizontal="center" vertical="center" wrapText="1"/>
    </xf>
    <xf numFmtId="0" fontId="14" fillId="2" borderId="87" xfId="0" applyFont="1" applyFill="1" applyBorder="1" applyAlignment="1">
      <alignment horizontal="center" vertical="center" wrapText="1"/>
    </xf>
    <xf numFmtId="0" fontId="14" fillId="2" borderId="164" xfId="0" applyFont="1" applyFill="1" applyBorder="1" applyAlignment="1">
      <alignment horizontal="right" vertical="center" wrapText="1"/>
    </xf>
    <xf numFmtId="0" fontId="14" fillId="2" borderId="178" xfId="0" applyFont="1" applyFill="1" applyBorder="1" applyAlignment="1">
      <alignment horizontal="right" vertical="center"/>
    </xf>
    <xf numFmtId="0" fontId="14" fillId="2" borderId="19" xfId="0" applyFont="1" applyFill="1" applyBorder="1" applyAlignment="1">
      <alignment horizontal="center" vertical="center" wrapText="1"/>
    </xf>
    <xf numFmtId="0" fontId="14" fillId="2" borderId="175" xfId="0" applyFont="1" applyFill="1" applyBorder="1" applyAlignment="1">
      <alignment horizontal="center" vertical="center" wrapText="1"/>
    </xf>
    <xf numFmtId="49" fontId="24" fillId="2" borderId="98" xfId="0" applyNumberFormat="1" applyFont="1" applyFill="1" applyBorder="1" applyAlignment="1">
      <alignment horizontal="center" vertical="center"/>
    </xf>
    <xf numFmtId="49" fontId="24" fillId="2" borderId="171" xfId="0" applyNumberFormat="1" applyFont="1" applyFill="1" applyBorder="1" applyAlignment="1">
      <alignment horizontal="center" vertical="center"/>
    </xf>
    <xf numFmtId="0" fontId="14" fillId="2" borderId="172" xfId="0" applyFont="1" applyFill="1" applyBorder="1" applyAlignment="1">
      <alignment horizontal="center" vertical="center" wrapText="1"/>
    </xf>
    <xf numFmtId="49" fontId="24" fillId="2" borderId="178" xfId="0" applyNumberFormat="1" applyFont="1" applyFill="1" applyBorder="1" applyAlignment="1">
      <alignment horizontal="center" vertical="center"/>
    </xf>
    <xf numFmtId="172" fontId="14" fillId="2" borderId="169" xfId="0" applyNumberFormat="1" applyFont="1" applyFill="1" applyBorder="1" applyAlignment="1">
      <alignment vertical="center" wrapText="1"/>
    </xf>
    <xf numFmtId="49" fontId="24" fillId="2" borderId="169" xfId="0" applyNumberFormat="1" applyFont="1" applyFill="1" applyBorder="1" applyAlignment="1">
      <alignment horizontal="center" vertical="center"/>
    </xf>
    <xf numFmtId="0" fontId="14" fillId="2" borderId="169" xfId="0" applyFont="1" applyFill="1" applyBorder="1" applyAlignment="1">
      <alignment horizontal="right" vertical="center"/>
    </xf>
    <xf numFmtId="0" fontId="14" fillId="2" borderId="98" xfId="0" applyFont="1" applyFill="1" applyBorder="1" applyAlignment="1">
      <alignment horizontal="left" vertical="center" wrapText="1"/>
    </xf>
    <xf numFmtId="0" fontId="14" fillId="2" borderId="171" xfId="0" applyFont="1" applyFill="1" applyBorder="1" applyAlignment="1">
      <alignment horizontal="left" vertical="center" wrapText="1"/>
    </xf>
    <xf numFmtId="0" fontId="14" fillId="2" borderId="87" xfId="0" applyFont="1" applyFill="1" applyBorder="1" applyAlignment="1">
      <alignment horizontal="left" vertical="center" wrapText="1"/>
    </xf>
    <xf numFmtId="0" fontId="14" fillId="2" borderId="175" xfId="0" applyFont="1" applyFill="1" applyBorder="1" applyAlignment="1">
      <alignment horizontal="left" vertical="center" wrapText="1"/>
    </xf>
    <xf numFmtId="9" fontId="14" fillId="2" borderId="19" xfId="0" applyNumberFormat="1" applyFont="1" applyFill="1" applyBorder="1" applyAlignment="1">
      <alignment horizontal="center" vertical="center" wrapText="1"/>
    </xf>
    <xf numFmtId="9" fontId="14" fillId="2" borderId="171" xfId="0" applyNumberFormat="1" applyFont="1" applyFill="1" applyBorder="1" applyAlignment="1">
      <alignment horizontal="center" vertical="center" wrapText="1"/>
    </xf>
    <xf numFmtId="9" fontId="14" fillId="2" borderId="178" xfId="0" applyNumberFormat="1" applyFont="1" applyFill="1" applyBorder="1" applyAlignment="1">
      <alignment horizontal="center" vertical="center" wrapText="1"/>
    </xf>
    <xf numFmtId="9" fontId="14" fillId="2" borderId="169" xfId="0" applyNumberFormat="1" applyFont="1" applyFill="1" applyBorder="1" applyAlignment="1">
      <alignment horizontal="center" vertical="center" wrapText="1"/>
    </xf>
    <xf numFmtId="0" fontId="14" fillId="2" borderId="172" xfId="0" applyFont="1" applyFill="1" applyBorder="1"/>
    <xf numFmtId="0" fontId="14" fillId="2" borderId="178" xfId="0" applyFont="1" applyFill="1" applyBorder="1" applyAlignment="1">
      <alignment horizontal="center" vertical="top" wrapText="1"/>
    </xf>
    <xf numFmtId="0" fontId="14" fillId="2" borderId="169" xfId="0" applyFont="1" applyFill="1" applyBorder="1" applyAlignment="1">
      <alignment horizontal="center" vertical="top" wrapText="1"/>
    </xf>
    <xf numFmtId="0" fontId="14" fillId="2" borderId="178" xfId="0" applyFont="1" applyFill="1" applyBorder="1" applyAlignment="1">
      <alignment horizontal="left" vertical="center" wrapText="1"/>
    </xf>
    <xf numFmtId="0" fontId="24" fillId="6" borderId="76" xfId="0" applyFont="1" applyFill="1" applyBorder="1" applyAlignment="1">
      <alignment horizontal="center" vertical="center" wrapText="1"/>
    </xf>
    <xf numFmtId="0" fontId="25" fillId="6" borderId="148" xfId="0" applyFont="1" applyFill="1" applyBorder="1" applyAlignment="1">
      <alignment vertical="center" wrapText="1"/>
    </xf>
    <xf numFmtId="0" fontId="78" fillId="5" borderId="115" xfId="0" applyFont="1" applyFill="1" applyBorder="1" applyAlignment="1">
      <alignment horizontal="center" vertical="center" wrapText="1"/>
    </xf>
    <xf numFmtId="0" fontId="78" fillId="5" borderId="115" xfId="0" applyFont="1" applyFill="1" applyBorder="1" applyAlignment="1">
      <alignment horizontal="center" wrapText="1"/>
    </xf>
    <xf numFmtId="0" fontId="11" fillId="5" borderId="115" xfId="0" applyFont="1" applyFill="1" applyBorder="1" applyAlignment="1">
      <alignment horizontal="center" vertical="center" wrapText="1"/>
    </xf>
    <xf numFmtId="0" fontId="14" fillId="0" borderId="49" xfId="0" applyFont="1" applyBorder="1" applyAlignment="1">
      <alignment horizontal="left" vertical="center" wrapText="1"/>
    </xf>
    <xf numFmtId="0" fontId="14" fillId="0" borderId="15" xfId="0" applyFont="1" applyBorder="1" applyAlignment="1">
      <alignment horizontal="left" vertical="center" wrapText="1"/>
    </xf>
    <xf numFmtId="0" fontId="14" fillId="0" borderId="50" xfId="0" applyFont="1" applyBorder="1" applyAlignment="1">
      <alignment horizontal="left" vertical="center" wrapText="1"/>
    </xf>
    <xf numFmtId="0" fontId="14" fillId="0" borderId="56" xfId="0" applyFont="1" applyBorder="1" applyAlignment="1">
      <alignment horizontal="right" vertical="center" wrapText="1"/>
    </xf>
    <xf numFmtId="0" fontId="14" fillId="0" borderId="20" xfId="0" applyFont="1" applyBorder="1" applyAlignment="1">
      <alignment horizontal="center" vertical="center" wrapText="1"/>
    </xf>
    <xf numFmtId="0" fontId="30" fillId="0" borderId="20" xfId="0" applyFont="1" applyBorder="1" applyAlignment="1">
      <alignment horizontal="center" vertical="center" wrapText="1"/>
    </xf>
    <xf numFmtId="0" fontId="14" fillId="0" borderId="20" xfId="0" applyFont="1" applyBorder="1" applyAlignment="1">
      <alignment horizontal="center"/>
    </xf>
    <xf numFmtId="1" fontId="14" fillId="0" borderId="17" xfId="0" applyNumberFormat="1" applyFont="1" applyBorder="1" applyAlignment="1">
      <alignment horizontal="center" vertical="center" wrapText="1"/>
    </xf>
    <xf numFmtId="173" fontId="14" fillId="0" borderId="25" xfId="0" applyNumberFormat="1" applyFont="1" applyBorder="1" applyAlignment="1">
      <alignment horizontal="right" vertical="center" wrapText="1"/>
    </xf>
    <xf numFmtId="1" fontId="14" fillId="0" borderId="25" xfId="0" applyNumberFormat="1" applyFont="1" applyBorder="1" applyAlignment="1">
      <alignment horizontal="right" vertical="center" wrapText="1"/>
    </xf>
    <xf numFmtId="0" fontId="30" fillId="0" borderId="57" xfId="0" applyFont="1" applyBorder="1" applyAlignment="1">
      <alignment vertical="center" wrapText="1"/>
    </xf>
    <xf numFmtId="0" fontId="30" fillId="0" borderId="20" xfId="0" applyFont="1" applyBorder="1" applyAlignment="1">
      <alignment horizontal="center"/>
    </xf>
    <xf numFmtId="9" fontId="14" fillId="0" borderId="14" xfId="0" applyNumberFormat="1" applyFont="1" applyBorder="1" applyAlignment="1">
      <alignment horizontal="center" vertical="center" wrapText="1"/>
    </xf>
    <xf numFmtId="0" fontId="30" fillId="0" borderId="14" xfId="0" applyFont="1" applyBorder="1" applyAlignment="1">
      <alignment horizontal="center" vertical="center" wrapText="1"/>
    </xf>
    <xf numFmtId="0" fontId="14" fillId="0" borderId="20" xfId="0" applyFont="1" applyBorder="1"/>
    <xf numFmtId="9" fontId="14" fillId="0" borderId="15" xfId="0" applyNumberFormat="1" applyFont="1" applyBorder="1" applyAlignment="1">
      <alignment horizontal="center" vertical="center" wrapText="1"/>
    </xf>
    <xf numFmtId="0" fontId="14" fillId="0" borderId="15" xfId="0" applyFont="1" applyBorder="1" applyAlignment="1">
      <alignment horizontal="center" vertical="center" wrapText="1"/>
    </xf>
    <xf numFmtId="0" fontId="14" fillId="0" borderId="50" xfId="0" applyFont="1" applyBorder="1" applyAlignment="1">
      <alignment horizontal="center" vertical="center" wrapText="1"/>
    </xf>
    <xf numFmtId="9" fontId="14" fillId="0" borderId="20" xfId="0" applyNumberFormat="1" applyFont="1" applyBorder="1" applyAlignment="1">
      <alignment horizontal="center" vertical="center" wrapText="1"/>
    </xf>
    <xf numFmtId="0" fontId="14" fillId="0" borderId="57" xfId="0" applyFont="1" applyBorder="1" applyAlignment="1">
      <alignment horizontal="center" vertical="center" wrapText="1"/>
    </xf>
    <xf numFmtId="0" fontId="63" fillId="0" borderId="106" xfId="9" applyFont="1" applyBorder="1" applyAlignment="1">
      <alignment vertical="center" wrapText="1"/>
    </xf>
    <xf numFmtId="0" fontId="63" fillId="0" borderId="130" xfId="9" applyFont="1" applyBorder="1" applyAlignment="1">
      <alignment vertical="center" wrapText="1"/>
    </xf>
    <xf numFmtId="0" fontId="63" fillId="0" borderId="131" xfId="9" applyFont="1" applyBorder="1" applyAlignment="1">
      <alignment vertical="center" wrapText="1"/>
    </xf>
    <xf numFmtId="0" fontId="63" fillId="0" borderId="115" xfId="9" applyFont="1" applyBorder="1" applyAlignment="1">
      <alignment vertical="center" wrapText="1"/>
    </xf>
    <xf numFmtId="0" fontId="78" fillId="0" borderId="115" xfId="9" applyFont="1" applyBorder="1" applyAlignment="1">
      <alignment horizontal="center" vertical="center" wrapText="1"/>
    </xf>
    <xf numFmtId="0" fontId="63" fillId="0" borderId="108" xfId="9" applyFont="1" applyBorder="1" applyAlignment="1">
      <alignment vertical="center" wrapText="1"/>
    </xf>
    <xf numFmtId="9" fontId="63" fillId="0" borderId="205" xfId="10" applyFont="1" applyFill="1" applyBorder="1" applyAlignment="1">
      <alignment vertical="center" wrapText="1"/>
    </xf>
    <xf numFmtId="0" fontId="63" fillId="0" borderId="205" xfId="9" applyFont="1" applyBorder="1" applyAlignment="1">
      <alignment vertical="center" wrapText="1"/>
    </xf>
    <xf numFmtId="0" fontId="63" fillId="0" borderId="132" xfId="9" applyFont="1" applyBorder="1" applyAlignment="1">
      <alignment vertical="center" wrapText="1"/>
    </xf>
    <xf numFmtId="0" fontId="10" fillId="11" borderId="12" xfId="0" applyFont="1" applyFill="1" applyBorder="1" applyAlignment="1">
      <alignment horizontal="center" vertical="center" wrapText="1"/>
    </xf>
    <xf numFmtId="0" fontId="11" fillId="0" borderId="14" xfId="0" applyFont="1" applyBorder="1" applyAlignment="1">
      <alignment horizontal="center" vertical="center" wrapText="1"/>
    </xf>
    <xf numFmtId="0" fontId="11" fillId="0" borderId="27" xfId="0" applyFont="1" applyBorder="1" applyAlignment="1">
      <alignment horizontal="center" vertical="center" wrapText="1"/>
    </xf>
    <xf numFmtId="14" fontId="11" fillId="0" borderId="20" xfId="0" applyNumberFormat="1" applyFont="1" applyBorder="1" applyAlignment="1">
      <alignment horizontal="center" vertical="center" wrapText="1"/>
    </xf>
    <xf numFmtId="0" fontId="11" fillId="0" borderId="20" xfId="0" applyFont="1" applyBorder="1" applyAlignment="1">
      <alignment horizontal="center" vertical="center" wrapText="1"/>
    </xf>
    <xf numFmtId="0" fontId="0" fillId="0" borderId="0" xfId="0" applyAlignment="1">
      <alignment horizontal="center"/>
    </xf>
    <xf numFmtId="0" fontId="11" fillId="0" borderId="17" xfId="0" applyFont="1" applyBorder="1" applyAlignment="1">
      <alignment horizontal="center" vertical="center" wrapText="1"/>
    </xf>
    <xf numFmtId="9" fontId="11" fillId="0" borderId="20" xfId="0" applyNumberFormat="1" applyFont="1" applyBorder="1" applyAlignment="1">
      <alignment horizontal="center" vertical="center" wrapText="1"/>
    </xf>
    <xf numFmtId="0" fontId="11" fillId="0" borderId="16" xfId="0" applyFont="1" applyBorder="1" applyAlignment="1">
      <alignment horizontal="center" vertical="center" wrapText="1"/>
    </xf>
    <xf numFmtId="9" fontId="14" fillId="2" borderId="25" xfId="0" applyNumberFormat="1" applyFont="1" applyFill="1" applyBorder="1" applyAlignment="1">
      <alignment horizontal="center" vertical="center" wrapText="1"/>
    </xf>
    <xf numFmtId="9" fontId="14" fillId="2" borderId="42" xfId="0" applyNumberFormat="1" applyFont="1" applyFill="1" applyBorder="1" applyAlignment="1">
      <alignment horizontal="center" vertical="center" wrapText="1"/>
    </xf>
    <xf numFmtId="49" fontId="29" fillId="3" borderId="29" xfId="0" applyNumberFormat="1" applyFont="1" applyFill="1" applyBorder="1" applyAlignment="1">
      <alignment horizontal="left" vertical="center"/>
    </xf>
    <xf numFmtId="0" fontId="52" fillId="12" borderId="182" xfId="3" applyFont="1" applyFill="1" applyBorder="1"/>
    <xf numFmtId="49" fontId="29" fillId="12" borderId="222" xfId="4" applyNumberFormat="1" applyFont="1" applyFill="1" applyBorder="1" applyAlignment="1">
      <alignment horizontal="left" vertical="center"/>
    </xf>
    <xf numFmtId="49" fontId="54" fillId="12" borderId="223" xfId="4" applyNumberFormat="1" applyFont="1" applyFill="1" applyBorder="1" applyAlignment="1">
      <alignment horizontal="centerContinuous" vertical="center"/>
    </xf>
    <xf numFmtId="49" fontId="54" fillId="12" borderId="224" xfId="4" applyNumberFormat="1" applyFont="1" applyFill="1" applyBorder="1" applyAlignment="1">
      <alignment horizontal="centerContinuous" vertical="center"/>
    </xf>
    <xf numFmtId="0" fontId="59" fillId="12" borderId="212" xfId="4" applyFont="1" applyFill="1" applyBorder="1" applyAlignment="1">
      <alignment horizontal="centerContinuous" vertical="center" wrapText="1"/>
    </xf>
    <xf numFmtId="169" fontId="89" fillId="11" borderId="0" xfId="0" applyNumberFormat="1" applyFont="1" applyFill="1" applyAlignment="1">
      <alignment horizontal="center" vertical="center" wrapText="1"/>
    </xf>
    <xf numFmtId="0" fontId="14" fillId="6" borderId="33" xfId="58" applyFont="1" applyFill="1" applyBorder="1"/>
    <xf numFmtId="0" fontId="14" fillId="0" borderId="178" xfId="58" applyFont="1"/>
    <xf numFmtId="0" fontId="3" fillId="0" borderId="178" xfId="58"/>
    <xf numFmtId="0" fontId="25" fillId="0" borderId="33" xfId="58" applyFont="1" applyBorder="1" applyAlignment="1">
      <alignment horizontal="left" vertical="center" wrapText="1"/>
    </xf>
    <xf numFmtId="0" fontId="25" fillId="2" borderId="38" xfId="58" applyFont="1" applyFill="1" applyBorder="1" applyAlignment="1">
      <alignment horizontal="left" vertical="center" wrapText="1"/>
    </xf>
    <xf numFmtId="0" fontId="25" fillId="2" borderId="43" xfId="58" applyFont="1" applyFill="1" applyBorder="1" applyAlignment="1">
      <alignment horizontal="left" vertical="center" wrapText="1"/>
    </xf>
    <xf numFmtId="0" fontId="14" fillId="2" borderId="41" xfId="58" applyFont="1" applyFill="1" applyBorder="1" applyAlignment="1">
      <alignment horizontal="left" vertical="center" wrapText="1"/>
    </xf>
    <xf numFmtId="0" fontId="14" fillId="2" borderId="13" xfId="58" applyFont="1" applyFill="1" applyBorder="1" applyAlignment="1">
      <alignment horizontal="left" vertical="center" wrapText="1"/>
    </xf>
    <xf numFmtId="0" fontId="14" fillId="2" borderId="19" xfId="58" applyFont="1" applyFill="1" applyBorder="1" applyAlignment="1">
      <alignment horizontal="left" vertical="center" wrapText="1"/>
    </xf>
    <xf numFmtId="0" fontId="14" fillId="2" borderId="42" xfId="58" applyFont="1" applyFill="1" applyBorder="1" applyAlignment="1">
      <alignment horizontal="left" vertical="center" wrapText="1"/>
    </xf>
    <xf numFmtId="0" fontId="14" fillId="2" borderId="171" xfId="58" applyFont="1" applyFill="1" applyBorder="1" applyAlignment="1">
      <alignment horizontal="left" vertical="center"/>
    </xf>
    <xf numFmtId="0" fontId="14" fillId="2" borderId="81" xfId="58" applyFont="1" applyFill="1" applyBorder="1" applyAlignment="1">
      <alignment horizontal="left" vertical="center"/>
    </xf>
    <xf numFmtId="0" fontId="25" fillId="2" borderId="47" xfId="58" applyFont="1" applyFill="1" applyBorder="1" applyAlignment="1">
      <alignment horizontal="left" vertical="center" wrapText="1"/>
    </xf>
    <xf numFmtId="0" fontId="14" fillId="2" borderId="98" xfId="58" applyFont="1" applyFill="1" applyBorder="1" applyAlignment="1">
      <alignment horizontal="center" wrapText="1"/>
    </xf>
    <xf numFmtId="0" fontId="14" fillId="2" borderId="171" xfId="58" applyFont="1" applyFill="1" applyBorder="1" applyAlignment="1">
      <alignment horizontal="center" wrapText="1"/>
    </xf>
    <xf numFmtId="0" fontId="14" fillId="2" borderId="171" xfId="58" applyFont="1" applyFill="1" applyBorder="1" applyAlignment="1">
      <alignment horizontal="center"/>
    </xf>
    <xf numFmtId="0" fontId="14" fillId="2" borderId="171" xfId="58" applyFont="1" applyFill="1" applyBorder="1"/>
    <xf numFmtId="0" fontId="14" fillId="2" borderId="87" xfId="58" applyFont="1" applyFill="1" applyBorder="1"/>
    <xf numFmtId="0" fontId="14" fillId="2" borderId="178" xfId="58" applyFont="1" applyFill="1" applyAlignment="1">
      <alignment horizontal="center"/>
    </xf>
    <xf numFmtId="0" fontId="14" fillId="2" borderId="169" xfId="58" applyFont="1" applyFill="1" applyBorder="1" applyAlignment="1">
      <alignment horizontal="center"/>
    </xf>
    <xf numFmtId="0" fontId="14" fillId="2" borderId="178" xfId="58" applyFont="1" applyFill="1"/>
    <xf numFmtId="0" fontId="14" fillId="2" borderId="175" xfId="58" applyFont="1" applyFill="1" applyBorder="1"/>
    <xf numFmtId="0" fontId="14" fillId="2" borderId="169" xfId="58" applyFont="1" applyFill="1" applyBorder="1"/>
    <xf numFmtId="0" fontId="14" fillId="2" borderId="94" xfId="58" applyFont="1" applyFill="1" applyBorder="1"/>
    <xf numFmtId="0" fontId="24" fillId="2" borderId="13" xfId="58" applyFont="1" applyFill="1" applyBorder="1" applyAlignment="1">
      <alignment horizontal="left" vertical="center" wrapText="1"/>
    </xf>
    <xf numFmtId="0" fontId="25" fillId="0" borderId="38" xfId="58" applyFont="1" applyBorder="1" applyAlignment="1">
      <alignment horizontal="left" vertical="center" wrapText="1"/>
    </xf>
    <xf numFmtId="0" fontId="14" fillId="2" borderId="98" xfId="58" applyFont="1" applyFill="1" applyBorder="1" applyAlignment="1">
      <alignment vertical="center"/>
    </xf>
    <xf numFmtId="0" fontId="14" fillId="2" borderId="171" xfId="58" applyFont="1" applyFill="1" applyBorder="1" applyAlignment="1">
      <alignment vertical="center" wrapText="1"/>
    </xf>
    <xf numFmtId="0" fontId="14" fillId="2" borderId="87" xfId="58" applyFont="1" applyFill="1" applyBorder="1" applyAlignment="1">
      <alignment vertical="center" wrapText="1"/>
    </xf>
    <xf numFmtId="0" fontId="14" fillId="2" borderId="172" xfId="58" applyFont="1" applyFill="1" applyBorder="1" applyAlignment="1">
      <alignment vertical="center"/>
    </xf>
    <xf numFmtId="0" fontId="14" fillId="2" borderId="169" xfId="58" applyFont="1" applyFill="1" applyBorder="1" applyAlignment="1">
      <alignment vertical="center" wrapText="1"/>
    </xf>
    <xf numFmtId="0" fontId="14" fillId="2" borderId="178" xfId="58" applyFont="1" applyFill="1" applyAlignment="1">
      <alignment vertical="center" wrapText="1"/>
    </xf>
    <xf numFmtId="0" fontId="14" fillId="2" borderId="175" xfId="58" applyFont="1" applyFill="1" applyBorder="1" applyAlignment="1">
      <alignment vertical="center" wrapText="1"/>
    </xf>
    <xf numFmtId="0" fontId="14" fillId="2" borderId="172" xfId="58" applyFont="1" applyFill="1" applyBorder="1" applyAlignment="1">
      <alignment horizontal="right" vertical="center" wrapText="1"/>
    </xf>
    <xf numFmtId="0" fontId="14" fillId="2" borderId="21" xfId="58" applyFont="1" applyFill="1" applyBorder="1" applyAlignment="1">
      <alignment horizontal="left" vertical="center" wrapText="1"/>
    </xf>
    <xf numFmtId="0" fontId="14" fillId="2" borderId="178" xfId="58" applyFont="1" applyFill="1" applyAlignment="1">
      <alignment horizontal="right" vertical="center" wrapText="1"/>
    </xf>
    <xf numFmtId="0" fontId="14" fillId="0" borderId="13" xfId="58" applyFont="1" applyBorder="1" applyAlignment="1">
      <alignment horizontal="center" vertical="center" wrapText="1"/>
    </xf>
    <xf numFmtId="0" fontId="14" fillId="2" borderId="13" xfId="58" applyFont="1" applyFill="1" applyBorder="1" applyAlignment="1">
      <alignment horizontal="center" vertical="center" wrapText="1"/>
    </xf>
    <xf numFmtId="0" fontId="14" fillId="2" borderId="13" xfId="58" applyFont="1" applyFill="1" applyBorder="1" applyAlignment="1">
      <alignment vertical="center" wrapText="1"/>
    </xf>
    <xf numFmtId="0" fontId="14" fillId="2" borderId="169" xfId="58" applyFont="1" applyFill="1" applyBorder="1" applyAlignment="1">
      <alignment horizontal="left"/>
    </xf>
    <xf numFmtId="0" fontId="14" fillId="2" borderId="94" xfId="58" applyFont="1" applyFill="1" applyBorder="1" applyAlignment="1">
      <alignment horizontal="center"/>
    </xf>
    <xf numFmtId="0" fontId="14" fillId="2" borderId="59" xfId="58" applyFont="1" applyFill="1" applyBorder="1" applyAlignment="1">
      <alignment horizontal="center" vertical="center" wrapText="1"/>
    </xf>
    <xf numFmtId="0" fontId="14" fillId="2" borderId="169" xfId="58" applyFont="1" applyFill="1" applyBorder="1" applyAlignment="1">
      <alignment horizontal="center" vertical="center" wrapText="1"/>
    </xf>
    <xf numFmtId="0" fontId="14" fillId="2" borderId="94" xfId="58" applyFont="1" applyFill="1" applyBorder="1" applyAlignment="1">
      <alignment horizontal="center" vertical="center" wrapText="1"/>
    </xf>
    <xf numFmtId="0" fontId="14" fillId="2" borderId="98" xfId="58" applyFont="1" applyFill="1" applyBorder="1" applyAlignment="1">
      <alignment vertical="center" wrapText="1"/>
    </xf>
    <xf numFmtId="0" fontId="14" fillId="2" borderId="178" xfId="58" applyFont="1" applyFill="1" applyAlignment="1">
      <alignment horizontal="center" vertical="center" wrapText="1"/>
    </xf>
    <xf numFmtId="0" fontId="14" fillId="2" borderId="13" xfId="58" applyFont="1" applyFill="1" applyBorder="1"/>
    <xf numFmtId="0" fontId="14" fillId="2" borderId="178" xfId="58" applyFont="1" applyFill="1" applyAlignment="1">
      <alignment horizontal="right"/>
    </xf>
    <xf numFmtId="0" fontId="14" fillId="2" borderId="59" xfId="58" applyFont="1" applyFill="1" applyBorder="1" applyAlignment="1">
      <alignment vertical="center" wrapText="1"/>
    </xf>
    <xf numFmtId="0" fontId="25" fillId="2" borderId="82" xfId="58" applyFont="1" applyFill="1" applyBorder="1" applyAlignment="1">
      <alignment horizontal="left" vertical="center" wrapText="1"/>
    </xf>
    <xf numFmtId="0" fontId="14" fillId="2" borderId="98" xfId="58" applyFont="1" applyFill="1" applyBorder="1" applyAlignment="1">
      <alignment horizontal="center" vertical="center" wrapText="1"/>
    </xf>
    <xf numFmtId="0" fontId="14" fillId="2" borderId="171" xfId="58" applyFont="1" applyFill="1" applyBorder="1" applyAlignment="1">
      <alignment horizontal="center" vertical="center" wrapText="1"/>
    </xf>
    <xf numFmtId="0" fontId="14" fillId="2" borderId="87" xfId="58" applyFont="1" applyFill="1" applyBorder="1" applyAlignment="1">
      <alignment horizontal="center" vertical="center" wrapText="1"/>
    </xf>
    <xf numFmtId="0" fontId="14" fillId="2" borderId="164" xfId="58" applyFont="1" applyFill="1" applyBorder="1" applyAlignment="1">
      <alignment horizontal="right" vertical="center" wrapText="1"/>
    </xf>
    <xf numFmtId="0" fontId="28" fillId="0" borderId="13" xfId="58" applyFont="1" applyBorder="1" applyAlignment="1">
      <alignment vertical="center" wrapText="1"/>
    </xf>
    <xf numFmtId="0" fontId="14" fillId="2" borderId="178" xfId="58" applyFont="1" applyFill="1" applyAlignment="1">
      <alignment horizontal="right" vertical="center"/>
    </xf>
    <xf numFmtId="0" fontId="14" fillId="2" borderId="175" xfId="58" applyFont="1" applyFill="1" applyBorder="1" applyAlignment="1">
      <alignment horizontal="center" vertical="center" wrapText="1"/>
    </xf>
    <xf numFmtId="49" fontId="24" fillId="2" borderId="98" xfId="58" applyNumberFormat="1" applyFont="1" applyFill="1" applyBorder="1" applyAlignment="1">
      <alignment horizontal="center" vertical="center"/>
    </xf>
    <xf numFmtId="49" fontId="24" fillId="2" borderId="171" xfId="58" applyNumberFormat="1" applyFont="1" applyFill="1" applyBorder="1" applyAlignment="1">
      <alignment horizontal="center" vertical="center"/>
    </xf>
    <xf numFmtId="0" fontId="14" fillId="2" borderId="172" xfId="58" applyFont="1" applyFill="1" applyBorder="1" applyAlignment="1">
      <alignment horizontal="center" vertical="center" wrapText="1"/>
    </xf>
    <xf numFmtId="14" fontId="14" fillId="2" borderId="13" xfId="58" applyNumberFormat="1" applyFont="1" applyFill="1" applyBorder="1" applyAlignment="1">
      <alignment vertical="center" wrapText="1"/>
    </xf>
    <xf numFmtId="49" fontId="24" fillId="2" borderId="178" xfId="58" applyNumberFormat="1" applyFont="1" applyFill="1" applyAlignment="1">
      <alignment horizontal="center" vertical="center"/>
    </xf>
    <xf numFmtId="172" fontId="14" fillId="2" borderId="169" xfId="58" applyNumberFormat="1" applyFont="1" applyFill="1" applyBorder="1" applyAlignment="1">
      <alignment vertical="center" wrapText="1"/>
    </xf>
    <xf numFmtId="49" fontId="24" fillId="2" borderId="169" xfId="58" applyNumberFormat="1" applyFont="1" applyFill="1" applyBorder="1" applyAlignment="1">
      <alignment horizontal="center" vertical="center"/>
    </xf>
    <xf numFmtId="0" fontId="14" fillId="2" borderId="169" xfId="58" applyFont="1" applyFill="1" applyBorder="1" applyAlignment="1">
      <alignment horizontal="right" vertical="center"/>
    </xf>
    <xf numFmtId="0" fontId="14" fillId="2" borderId="98" xfId="58" applyFont="1" applyFill="1" applyBorder="1" applyAlignment="1">
      <alignment horizontal="left" vertical="center" wrapText="1"/>
    </xf>
    <xf numFmtId="0" fontId="14" fillId="2" borderId="171" xfId="58" applyFont="1" applyFill="1" applyBorder="1" applyAlignment="1">
      <alignment horizontal="left" vertical="center" wrapText="1"/>
    </xf>
    <xf numFmtId="0" fontId="14" fillId="2" borderId="87" xfId="58" applyFont="1" applyFill="1" applyBorder="1" applyAlignment="1">
      <alignment horizontal="left" vertical="center" wrapText="1"/>
    </xf>
    <xf numFmtId="0" fontId="14" fillId="2" borderId="175" xfId="58" applyFont="1" applyFill="1" applyBorder="1" applyAlignment="1">
      <alignment horizontal="left" vertical="center" wrapText="1"/>
    </xf>
    <xf numFmtId="0" fontId="14" fillId="2" borderId="19" xfId="58" applyFont="1" applyFill="1" applyBorder="1" applyAlignment="1">
      <alignment horizontal="center" vertical="center" wrapText="1"/>
    </xf>
    <xf numFmtId="9" fontId="14" fillId="2" borderId="19" xfId="58" applyNumberFormat="1" applyFont="1" applyFill="1" applyBorder="1" applyAlignment="1">
      <alignment horizontal="center" vertical="center" wrapText="1"/>
    </xf>
    <xf numFmtId="9" fontId="14" fillId="2" borderId="171" xfId="58" applyNumberFormat="1" applyFont="1" applyFill="1" applyBorder="1" applyAlignment="1">
      <alignment horizontal="center" vertical="center" wrapText="1"/>
    </xf>
    <xf numFmtId="9" fontId="14" fillId="2" borderId="178" xfId="58" applyNumberFormat="1" applyFont="1" applyFill="1" applyAlignment="1">
      <alignment horizontal="center" vertical="center" wrapText="1"/>
    </xf>
    <xf numFmtId="0" fontId="14" fillId="2" borderId="59" xfId="58" applyFont="1" applyFill="1" applyBorder="1" applyAlignment="1">
      <alignment horizontal="right" vertical="center" wrapText="1"/>
    </xf>
    <xf numFmtId="9" fontId="14" fillId="2" borderId="169" xfId="58" applyNumberFormat="1" applyFont="1" applyFill="1" applyBorder="1" applyAlignment="1">
      <alignment horizontal="center" vertical="center" wrapText="1"/>
    </xf>
    <xf numFmtId="0" fontId="14" fillId="2" borderId="172" xfId="58" applyFont="1" applyFill="1" applyBorder="1"/>
    <xf numFmtId="0" fontId="14" fillId="2" borderId="178" xfId="58" applyFont="1" applyFill="1" applyAlignment="1">
      <alignment horizontal="center" vertical="top" wrapText="1"/>
    </xf>
    <xf numFmtId="0" fontId="14" fillId="2" borderId="169" xfId="58" applyFont="1" applyFill="1" applyBorder="1" applyAlignment="1">
      <alignment horizontal="center" vertical="top" wrapText="1"/>
    </xf>
    <xf numFmtId="0" fontId="14" fillId="2" borderId="178" xfId="58" applyFont="1" applyFill="1" applyAlignment="1">
      <alignment horizontal="left" vertical="center" wrapText="1"/>
    </xf>
    <xf numFmtId="0" fontId="14" fillId="2" borderId="13" xfId="58" applyFont="1" applyFill="1" applyBorder="1" applyAlignment="1">
      <alignment horizontal="center"/>
    </xf>
    <xf numFmtId="0" fontId="14" fillId="2" borderId="59" xfId="58" applyFont="1" applyFill="1" applyBorder="1"/>
    <xf numFmtId="0" fontId="57" fillId="0" borderId="201" xfId="58" applyFont="1" applyBorder="1" applyAlignment="1">
      <alignment wrapText="1"/>
    </xf>
    <xf numFmtId="0" fontId="57" fillId="13" borderId="201" xfId="58" applyFont="1" applyFill="1" applyBorder="1" applyAlignment="1">
      <alignment wrapText="1"/>
    </xf>
    <xf numFmtId="0" fontId="57" fillId="13" borderId="203" xfId="58" applyFont="1" applyFill="1" applyBorder="1" applyAlignment="1">
      <alignment wrapText="1"/>
    </xf>
    <xf numFmtId="1" fontId="57" fillId="13" borderId="201" xfId="58" applyNumberFormat="1" applyFont="1" applyFill="1" applyBorder="1" applyAlignment="1">
      <alignment wrapText="1"/>
    </xf>
    <xf numFmtId="0" fontId="14" fillId="0" borderId="38" xfId="58" applyFont="1" applyBorder="1" applyAlignment="1">
      <alignment horizontal="left" vertical="center" wrapText="1"/>
    </xf>
    <xf numFmtId="0" fontId="14" fillId="0" borderId="38" xfId="58" applyFont="1" applyBorder="1" applyAlignment="1">
      <alignment vertical="center" wrapText="1"/>
    </xf>
    <xf numFmtId="0" fontId="14" fillId="0" borderId="38" xfId="58" applyFont="1" applyBorder="1" applyAlignment="1">
      <alignment horizontal="left" vertical="center"/>
    </xf>
    <xf numFmtId="0" fontId="27" fillId="0" borderId="38" xfId="58" applyFont="1" applyBorder="1" applyAlignment="1">
      <alignment horizontal="left" vertical="center"/>
    </xf>
    <xf numFmtId="0" fontId="24" fillId="6" borderId="76" xfId="58" applyFont="1" applyFill="1" applyBorder="1" applyAlignment="1">
      <alignment horizontal="center" vertical="center" wrapText="1"/>
    </xf>
    <xf numFmtId="0" fontId="27" fillId="0" borderId="72" xfId="58" applyFont="1" applyBorder="1" applyAlignment="1">
      <alignment horizontal="left"/>
    </xf>
    <xf numFmtId="0" fontId="27" fillId="0" borderId="178" xfId="58" applyFont="1" applyAlignment="1">
      <alignment horizontal="left"/>
    </xf>
    <xf numFmtId="0" fontId="25" fillId="0" borderId="235" xfId="58" applyFont="1" applyBorder="1" applyAlignment="1">
      <alignment horizontal="left" vertical="center" wrapText="1"/>
    </xf>
    <xf numFmtId="0" fontId="25" fillId="2" borderId="239" xfId="58" applyFont="1" applyFill="1" applyBorder="1" applyAlignment="1">
      <alignment horizontal="left" vertical="center" wrapText="1"/>
    </xf>
    <xf numFmtId="0" fontId="25" fillId="2" borderId="240" xfId="58" applyFont="1" applyFill="1" applyBorder="1" applyAlignment="1">
      <alignment horizontal="left" vertical="center" wrapText="1"/>
    </xf>
    <xf numFmtId="0" fontId="14" fillId="2" borderId="241" xfId="58" applyFont="1" applyFill="1" applyBorder="1" applyAlignment="1">
      <alignment horizontal="left" vertical="center" wrapText="1"/>
    </xf>
    <xf numFmtId="0" fontId="14" fillId="2" borderId="243" xfId="58" applyFont="1" applyFill="1" applyBorder="1"/>
    <xf numFmtId="0" fontId="14" fillId="2" borderId="202" xfId="58" applyFont="1" applyFill="1" applyBorder="1"/>
    <xf numFmtId="0" fontId="14" fillId="2" borderId="245" xfId="58" applyFont="1" applyFill="1" applyBorder="1"/>
    <xf numFmtId="0" fontId="25" fillId="0" borderId="239" xfId="58" applyFont="1" applyBorder="1" applyAlignment="1">
      <alignment horizontal="left" vertical="center" wrapText="1"/>
    </xf>
    <xf numFmtId="0" fontId="14" fillId="2" borderId="243" xfId="58" applyFont="1" applyFill="1" applyBorder="1" applyAlignment="1">
      <alignment vertical="center" wrapText="1"/>
    </xf>
    <xf numFmtId="0" fontId="14" fillId="2" borderId="202" xfId="58" applyFont="1" applyFill="1" applyBorder="1" applyAlignment="1">
      <alignment vertical="center" wrapText="1"/>
    </xf>
    <xf numFmtId="0" fontId="14" fillId="2" borderId="245" xfId="58" applyFont="1" applyFill="1" applyBorder="1" applyAlignment="1">
      <alignment horizontal="center"/>
    </xf>
    <xf numFmtId="0" fontId="14" fillId="2" borderId="245" xfId="58" applyFont="1" applyFill="1" applyBorder="1" applyAlignment="1">
      <alignment horizontal="center" vertical="center" wrapText="1"/>
    </xf>
    <xf numFmtId="0" fontId="25" fillId="2" borderId="244" xfId="58" applyFont="1" applyFill="1" applyBorder="1" applyAlignment="1">
      <alignment horizontal="left" vertical="center" wrapText="1"/>
    </xf>
    <xf numFmtId="0" fontId="14" fillId="2" borderId="243" xfId="58" applyFont="1" applyFill="1" applyBorder="1" applyAlignment="1">
      <alignment horizontal="center" vertical="center" wrapText="1"/>
    </xf>
    <xf numFmtId="0" fontId="28" fillId="2" borderId="13" xfId="58" applyFont="1" applyFill="1" applyBorder="1" applyAlignment="1">
      <alignment vertical="center" wrapText="1"/>
    </xf>
    <xf numFmtId="0" fontId="14" fillId="2" borderId="202" xfId="58" applyFont="1" applyFill="1" applyBorder="1" applyAlignment="1">
      <alignment horizontal="center" vertical="center" wrapText="1"/>
    </xf>
    <xf numFmtId="14" fontId="14" fillId="0" borderId="13" xfId="58" applyNumberFormat="1" applyFont="1" applyBorder="1" applyAlignment="1">
      <alignment vertical="center" wrapText="1"/>
    </xf>
    <xf numFmtId="0" fontId="14" fillId="2" borderId="243" xfId="58" applyFont="1" applyFill="1" applyBorder="1" applyAlignment="1">
      <alignment horizontal="left" vertical="center" wrapText="1"/>
    </xf>
    <xf numFmtId="0" fontId="14" fillId="2" borderId="202" xfId="58" applyFont="1" applyFill="1" applyBorder="1" applyAlignment="1">
      <alignment horizontal="left" vertical="center" wrapText="1"/>
    </xf>
    <xf numFmtId="1" fontId="8" fillId="0" borderId="25" xfId="58" applyNumberFormat="1" applyFont="1" applyBorder="1"/>
    <xf numFmtId="1" fontId="8" fillId="0" borderId="241" xfId="58" applyNumberFormat="1" applyFont="1" applyBorder="1"/>
    <xf numFmtId="0" fontId="14" fillId="0" borderId="239" xfId="58" applyFont="1" applyBorder="1" applyAlignment="1">
      <alignment horizontal="left" vertical="center" wrapText="1"/>
    </xf>
    <xf numFmtId="0" fontId="14" fillId="0" borderId="239" xfId="58" applyFont="1" applyBorder="1" applyAlignment="1">
      <alignment vertical="center" wrapText="1"/>
    </xf>
    <xf numFmtId="0" fontId="14" fillId="0" borderId="239" xfId="58" applyFont="1" applyBorder="1" applyAlignment="1">
      <alignment horizontal="left" vertical="center"/>
    </xf>
    <xf numFmtId="0" fontId="27" fillId="0" borderId="242" xfId="58" applyFont="1" applyBorder="1" applyAlignment="1">
      <alignment horizontal="left" vertical="center"/>
    </xf>
    <xf numFmtId="0" fontId="14" fillId="3" borderId="33" xfId="60" applyFont="1" applyFill="1" applyBorder="1"/>
    <xf numFmtId="0" fontId="14" fillId="0" borderId="178" xfId="60" applyFont="1"/>
    <xf numFmtId="0" fontId="3" fillId="0" borderId="178" xfId="60"/>
    <xf numFmtId="0" fontId="25" fillId="0" borderId="95" xfId="60" applyFont="1" applyBorder="1" applyAlignment="1">
      <alignment horizontal="left" vertical="center" wrapText="1"/>
    </xf>
    <xf numFmtId="0" fontId="25" fillId="2" borderId="41" xfId="60" applyFont="1" applyFill="1" applyBorder="1" applyAlignment="1">
      <alignment horizontal="left" vertical="center" wrapText="1"/>
    </xf>
    <xf numFmtId="0" fontId="25" fillId="2" borderId="59" xfId="60" applyFont="1" applyFill="1" applyBorder="1" applyAlignment="1">
      <alignment horizontal="left" vertical="center" wrapText="1"/>
    </xf>
    <xf numFmtId="0" fontId="14" fillId="2" borderId="41" xfId="60" applyFont="1" applyFill="1" applyBorder="1" applyAlignment="1">
      <alignment horizontal="center" vertical="center" wrapText="1"/>
    </xf>
    <xf numFmtId="0" fontId="14" fillId="2" borderId="17" xfId="60" applyFont="1" applyFill="1" applyBorder="1" applyAlignment="1">
      <alignment horizontal="left" vertical="center" wrapText="1"/>
    </xf>
    <xf numFmtId="0" fontId="14" fillId="0" borderId="25" xfId="60" applyFont="1" applyBorder="1" applyAlignment="1">
      <alignment horizontal="left"/>
    </xf>
    <xf numFmtId="0" fontId="14" fillId="5" borderId="13" xfId="60" applyFont="1" applyFill="1" applyBorder="1" applyAlignment="1">
      <alignment horizontal="center" vertical="center" wrapText="1"/>
    </xf>
    <xf numFmtId="0" fontId="14" fillId="2" borderId="19" xfId="60" applyFont="1" applyFill="1" applyBorder="1" applyAlignment="1">
      <alignment horizontal="left" vertical="center" wrapText="1"/>
    </xf>
    <xf numFmtId="0" fontId="14" fillId="2" borderId="42" xfId="60" applyFont="1" applyFill="1" applyBorder="1" applyAlignment="1">
      <alignment horizontal="left" vertical="center" wrapText="1"/>
    </xf>
    <xf numFmtId="0" fontId="14" fillId="2" borderId="171" xfId="60" applyFont="1" applyFill="1" applyBorder="1" applyAlignment="1">
      <alignment horizontal="left" vertical="center"/>
    </xf>
    <xf numFmtId="0" fontId="14" fillId="2" borderId="81" xfId="60" applyFont="1" applyFill="1" applyBorder="1" applyAlignment="1">
      <alignment horizontal="left" vertical="center"/>
    </xf>
    <xf numFmtId="0" fontId="25" fillId="2" borderId="47" xfId="60" applyFont="1" applyFill="1" applyBorder="1" applyAlignment="1">
      <alignment horizontal="left" vertical="center" wrapText="1"/>
    </xf>
    <xf numFmtId="0" fontId="14" fillId="2" borderId="98" xfId="60" applyFont="1" applyFill="1" applyBorder="1" applyAlignment="1">
      <alignment horizontal="center"/>
    </xf>
    <xf numFmtId="0" fontId="14" fillId="2" borderId="171" xfId="60" applyFont="1" applyFill="1" applyBorder="1" applyAlignment="1">
      <alignment horizontal="center"/>
    </xf>
    <xf numFmtId="0" fontId="14" fillId="2" borderId="171" xfId="60" applyFont="1" applyFill="1" applyBorder="1"/>
    <xf numFmtId="0" fontId="14" fillId="2" borderId="87" xfId="60" applyFont="1" applyFill="1" applyBorder="1"/>
    <xf numFmtId="0" fontId="14" fillId="2" borderId="59" xfId="60" applyFont="1" applyFill="1" applyBorder="1" applyAlignment="1">
      <alignment horizontal="center" vertical="center" wrapText="1"/>
    </xf>
    <xf numFmtId="0" fontId="14" fillId="2" borderId="178" xfId="60" applyFont="1" applyFill="1" applyAlignment="1">
      <alignment horizontal="center"/>
    </xf>
    <xf numFmtId="0" fontId="14" fillId="2" borderId="169" xfId="60" applyFont="1" applyFill="1" applyBorder="1" applyAlignment="1">
      <alignment horizontal="center"/>
    </xf>
    <xf numFmtId="0" fontId="14" fillId="2" borderId="178" xfId="60" applyFont="1" applyFill="1"/>
    <xf numFmtId="0" fontId="14" fillId="2" borderId="175" xfId="60" applyFont="1" applyFill="1" applyBorder="1"/>
    <xf numFmtId="0" fontId="14" fillId="2" borderId="169" xfId="60" applyFont="1" applyFill="1" applyBorder="1"/>
    <xf numFmtId="0" fontId="14" fillId="2" borderId="94" xfId="60" applyFont="1" applyFill="1" applyBorder="1"/>
    <xf numFmtId="0" fontId="24" fillId="2" borderId="13" xfId="60" applyFont="1" applyFill="1" applyBorder="1" applyAlignment="1">
      <alignment horizontal="left" vertical="center" wrapText="1"/>
    </xf>
    <xf numFmtId="0" fontId="14" fillId="2" borderId="19" xfId="60" applyFont="1" applyFill="1" applyBorder="1" applyAlignment="1">
      <alignment horizontal="center" vertical="center" wrapText="1"/>
    </xf>
    <xf numFmtId="0" fontId="24" fillId="2" borderId="19" xfId="60" applyFont="1" applyFill="1" applyBorder="1" applyAlignment="1">
      <alignment horizontal="left" vertical="center" wrapText="1"/>
    </xf>
    <xf numFmtId="0" fontId="14" fillId="2" borderId="171" xfId="60" applyFont="1" applyFill="1" applyBorder="1" applyAlignment="1">
      <alignment horizontal="center" vertical="center" wrapText="1"/>
    </xf>
    <xf numFmtId="0" fontId="25" fillId="0" borderId="41" xfId="60" applyFont="1" applyBorder="1" applyAlignment="1">
      <alignment horizontal="left" vertical="center" wrapText="1"/>
    </xf>
    <xf numFmtId="0" fontId="14" fillId="2" borderId="98" xfId="60" applyFont="1" applyFill="1" applyBorder="1" applyAlignment="1">
      <alignment vertical="center"/>
    </xf>
    <xf numFmtId="0" fontId="14" fillId="2" borderId="171" xfId="60" applyFont="1" applyFill="1" applyBorder="1" applyAlignment="1">
      <alignment vertical="center" wrapText="1"/>
    </xf>
    <xf numFmtId="0" fontId="14" fillId="2" borderId="87" xfId="60" applyFont="1" applyFill="1" applyBorder="1" applyAlignment="1">
      <alignment vertical="center" wrapText="1"/>
    </xf>
    <xf numFmtId="0" fontId="14" fillId="2" borderId="172" xfId="60" applyFont="1" applyFill="1" applyBorder="1" applyAlignment="1">
      <alignment vertical="center"/>
    </xf>
    <xf numFmtId="0" fontId="14" fillId="2" borderId="169" xfId="60" applyFont="1" applyFill="1" applyBorder="1" applyAlignment="1">
      <alignment vertical="center" wrapText="1"/>
    </xf>
    <xf numFmtId="0" fontId="14" fillId="2" borderId="178" xfId="60" applyFont="1" applyFill="1" applyAlignment="1">
      <alignment vertical="center" wrapText="1"/>
    </xf>
    <xf numFmtId="0" fontId="14" fillId="2" borderId="175" xfId="60" applyFont="1" applyFill="1" applyBorder="1" applyAlignment="1">
      <alignment vertical="center" wrapText="1"/>
    </xf>
    <xf numFmtId="0" fontId="14" fillId="2" borderId="172" xfId="60" applyFont="1" applyFill="1" applyBorder="1" applyAlignment="1">
      <alignment horizontal="right" vertical="center" wrapText="1"/>
    </xf>
    <xf numFmtId="0" fontId="14" fillId="2" borderId="21" xfId="60" applyFont="1" applyFill="1" applyBorder="1" applyAlignment="1">
      <alignment horizontal="left" vertical="center" wrapText="1"/>
    </xf>
    <xf numFmtId="0" fontId="14" fillId="2" borderId="178" xfId="60" applyFont="1" applyFill="1" applyAlignment="1">
      <alignment horizontal="right" vertical="center" wrapText="1"/>
    </xf>
    <xf numFmtId="0" fontId="14" fillId="2" borderId="13" xfId="60" applyFont="1" applyFill="1" applyBorder="1" applyAlignment="1">
      <alignment horizontal="center" vertical="center" wrapText="1"/>
    </xf>
    <xf numFmtId="0" fontId="14" fillId="2" borderId="13" xfId="60" applyFont="1" applyFill="1" applyBorder="1" applyAlignment="1">
      <alignment vertical="center" wrapText="1"/>
    </xf>
    <xf numFmtId="0" fontId="14" fillId="2" borderId="94" xfId="60" applyFont="1" applyFill="1" applyBorder="1" applyAlignment="1">
      <alignment horizontal="center"/>
    </xf>
    <xf numFmtId="0" fontId="14" fillId="2" borderId="169" xfId="60" applyFont="1" applyFill="1" applyBorder="1" applyAlignment="1">
      <alignment horizontal="center" vertical="center" wrapText="1"/>
    </xf>
    <xf numFmtId="0" fontId="14" fillId="2" borderId="94" xfId="60" applyFont="1" applyFill="1" applyBorder="1" applyAlignment="1">
      <alignment horizontal="center" vertical="center" wrapText="1"/>
    </xf>
    <xf numFmtId="0" fontId="14" fillId="2" borderId="98" xfId="60" applyFont="1" applyFill="1" applyBorder="1" applyAlignment="1">
      <alignment vertical="center" wrapText="1"/>
    </xf>
    <xf numFmtId="0" fontId="14" fillId="2" borderId="178" xfId="60" applyFont="1" applyFill="1" applyAlignment="1">
      <alignment horizontal="center" vertical="center" wrapText="1"/>
    </xf>
    <xf numFmtId="0" fontId="14" fillId="2" borderId="13" xfId="60" applyFont="1" applyFill="1" applyBorder="1"/>
    <xf numFmtId="0" fontId="14" fillId="2" borderId="178" xfId="60" applyFont="1" applyFill="1" applyAlignment="1">
      <alignment horizontal="right"/>
    </xf>
    <xf numFmtId="0" fontId="14" fillId="2" borderId="59" xfId="60" applyFont="1" applyFill="1" applyBorder="1" applyAlignment="1">
      <alignment vertical="center" wrapText="1"/>
    </xf>
    <xf numFmtId="0" fontId="25" fillId="2" borderId="172" xfId="60" applyFont="1" applyFill="1" applyBorder="1" applyAlignment="1">
      <alignment horizontal="left" vertical="center" wrapText="1"/>
    </xf>
    <xf numFmtId="0" fontId="14" fillId="2" borderId="98" xfId="60" applyFont="1" applyFill="1" applyBorder="1" applyAlignment="1">
      <alignment horizontal="center" vertical="center" wrapText="1"/>
    </xf>
    <xf numFmtId="0" fontId="14" fillId="2" borderId="87" xfId="60" applyFont="1" applyFill="1" applyBorder="1" applyAlignment="1">
      <alignment horizontal="center" vertical="center" wrapText="1"/>
    </xf>
    <xf numFmtId="0" fontId="14" fillId="2" borderId="164" xfId="60" applyFont="1" applyFill="1" applyBorder="1" applyAlignment="1">
      <alignment horizontal="right" vertical="center" wrapText="1"/>
    </xf>
    <xf numFmtId="3" fontId="14" fillId="0" borderId="13" xfId="60" applyNumberFormat="1" applyFont="1" applyBorder="1" applyAlignment="1">
      <alignment horizontal="center" vertical="center" wrapText="1"/>
    </xf>
    <xf numFmtId="0" fontId="14" fillId="5" borderId="178" xfId="60" applyFont="1" applyFill="1" applyAlignment="1">
      <alignment wrapText="1"/>
    </xf>
    <xf numFmtId="0" fontId="14" fillId="5" borderId="178" xfId="60" applyFont="1" applyFill="1"/>
    <xf numFmtId="0" fontId="14" fillId="2" borderId="175" xfId="60" applyFont="1" applyFill="1" applyBorder="1" applyAlignment="1">
      <alignment horizontal="center" vertical="center" wrapText="1"/>
    </xf>
    <xf numFmtId="49" fontId="24" fillId="2" borderId="98" xfId="60" applyNumberFormat="1" applyFont="1" applyFill="1" applyBorder="1" applyAlignment="1">
      <alignment horizontal="center" vertical="center"/>
    </xf>
    <xf numFmtId="49" fontId="24" fillId="2" borderId="171" xfId="60" applyNumberFormat="1" applyFont="1" applyFill="1" applyBorder="1" applyAlignment="1">
      <alignment horizontal="center" vertical="center"/>
    </xf>
    <xf numFmtId="0" fontId="14" fillId="2" borderId="172" xfId="60" applyFont="1" applyFill="1" applyBorder="1" applyAlignment="1">
      <alignment horizontal="center" vertical="center" wrapText="1"/>
    </xf>
    <xf numFmtId="1" fontId="14" fillId="2" borderId="13" xfId="60" applyNumberFormat="1" applyFont="1" applyFill="1" applyBorder="1" applyAlignment="1">
      <alignment vertical="center" wrapText="1"/>
    </xf>
    <xf numFmtId="49" fontId="24" fillId="2" borderId="178" xfId="60" applyNumberFormat="1" applyFont="1" applyFill="1" applyAlignment="1">
      <alignment horizontal="center" vertical="center"/>
    </xf>
    <xf numFmtId="49" fontId="14" fillId="2" borderId="13" xfId="60" applyNumberFormat="1" applyFont="1" applyFill="1" applyBorder="1" applyAlignment="1">
      <alignment horizontal="center" vertical="center"/>
    </xf>
    <xf numFmtId="0" fontId="14" fillId="2" borderId="178" xfId="60" applyFont="1" applyFill="1" applyAlignment="1">
      <alignment horizontal="right" vertical="center"/>
    </xf>
    <xf numFmtId="172" fontId="14" fillId="2" borderId="169" xfId="60" applyNumberFormat="1" applyFont="1" applyFill="1" applyBorder="1" applyAlignment="1">
      <alignment vertical="center" wrapText="1"/>
    </xf>
    <xf numFmtId="49" fontId="24" fillId="2" borderId="169" xfId="60" applyNumberFormat="1" applyFont="1" applyFill="1" applyBorder="1" applyAlignment="1">
      <alignment horizontal="center" vertical="center"/>
    </xf>
    <xf numFmtId="0" fontId="14" fillId="2" borderId="169" xfId="60" applyFont="1" applyFill="1" applyBorder="1" applyAlignment="1">
      <alignment horizontal="right" vertical="center"/>
    </xf>
    <xf numFmtId="0" fontId="14" fillId="2" borderId="98" xfId="60" applyFont="1" applyFill="1" applyBorder="1" applyAlignment="1">
      <alignment horizontal="left" vertical="center" wrapText="1"/>
    </xf>
    <xf numFmtId="0" fontId="14" fillId="2" borderId="171" xfId="60" applyFont="1" applyFill="1" applyBorder="1" applyAlignment="1">
      <alignment horizontal="left" vertical="center" wrapText="1"/>
    </xf>
    <xf numFmtId="0" fontId="14" fillId="2" borderId="87" xfId="60" applyFont="1" applyFill="1" applyBorder="1" applyAlignment="1">
      <alignment horizontal="left" vertical="center" wrapText="1"/>
    </xf>
    <xf numFmtId="0" fontId="57" fillId="2" borderId="178" xfId="60" applyFont="1" applyFill="1" applyAlignment="1">
      <alignment horizontal="center" vertical="center" wrapText="1"/>
    </xf>
    <xf numFmtId="0" fontId="57" fillId="2" borderId="178" xfId="60" applyFont="1" applyFill="1" applyAlignment="1">
      <alignment horizontal="center"/>
    </xf>
    <xf numFmtId="0" fontId="57" fillId="2" borderId="175" xfId="60" applyFont="1" applyFill="1" applyBorder="1" applyAlignment="1">
      <alignment horizontal="center" vertical="center" wrapText="1"/>
    </xf>
    <xf numFmtId="3" fontId="57" fillId="2" borderId="13" xfId="60" applyNumberFormat="1" applyFont="1" applyFill="1" applyBorder="1" applyAlignment="1">
      <alignment horizontal="center" vertical="center" wrapText="1"/>
    </xf>
    <xf numFmtId="3" fontId="57" fillId="2" borderId="99" xfId="60" applyNumberFormat="1" applyFont="1" applyFill="1" applyBorder="1" applyAlignment="1">
      <alignment horizontal="center" vertical="center" wrapText="1"/>
    </xf>
    <xf numFmtId="3" fontId="14" fillId="2" borderId="13" xfId="60" applyNumberFormat="1" applyFont="1" applyFill="1" applyBorder="1" applyAlignment="1">
      <alignment horizontal="center" vertical="center" wrapText="1"/>
    </xf>
    <xf numFmtId="9" fontId="14" fillId="2" borderId="19" xfId="60" applyNumberFormat="1" applyFont="1" applyFill="1" applyBorder="1" applyAlignment="1">
      <alignment horizontal="center" vertical="center" wrapText="1"/>
    </xf>
    <xf numFmtId="0" fontId="57" fillId="2" borderId="19" xfId="60" applyFont="1" applyFill="1" applyBorder="1" applyAlignment="1">
      <alignment horizontal="center" vertical="center" wrapText="1"/>
    </xf>
    <xf numFmtId="9" fontId="14" fillId="2" borderId="171" xfId="60" applyNumberFormat="1" applyFont="1" applyFill="1" applyBorder="1" applyAlignment="1">
      <alignment horizontal="center" vertical="center" wrapText="1"/>
    </xf>
    <xf numFmtId="9" fontId="14" fillId="2" borderId="178" xfId="60" applyNumberFormat="1" applyFont="1" applyFill="1" applyAlignment="1">
      <alignment horizontal="center" vertical="center" wrapText="1"/>
    </xf>
    <xf numFmtId="0" fontId="14" fillId="2" borderId="172" xfId="60" applyFont="1" applyFill="1" applyBorder="1"/>
    <xf numFmtId="0" fontId="14" fillId="2" borderId="178" xfId="60" applyFont="1" applyFill="1" applyAlignment="1">
      <alignment horizontal="center" vertical="top" wrapText="1"/>
    </xf>
    <xf numFmtId="0" fontId="14" fillId="2" borderId="169" xfId="60" applyFont="1" applyFill="1" applyBorder="1" applyAlignment="1">
      <alignment horizontal="center" vertical="top" wrapText="1"/>
    </xf>
    <xf numFmtId="0" fontId="14" fillId="2" borderId="178" xfId="60" applyFont="1" applyFill="1" applyAlignment="1">
      <alignment horizontal="left" vertical="center" wrapText="1"/>
    </xf>
    <xf numFmtId="0" fontId="14" fillId="2" borderId="13" xfId="60" applyFont="1" applyFill="1" applyBorder="1" applyAlignment="1">
      <alignment horizontal="center"/>
    </xf>
    <xf numFmtId="0" fontId="14" fillId="2" borderId="59" xfId="60" applyFont="1" applyFill="1" applyBorder="1"/>
    <xf numFmtId="0" fontId="14" fillId="0" borderId="41" xfId="60" applyFont="1" applyBorder="1" applyAlignment="1">
      <alignment vertical="center" wrapText="1"/>
    </xf>
    <xf numFmtId="0" fontId="14" fillId="0" borderId="41" xfId="60" applyFont="1" applyBorder="1" applyAlignment="1">
      <alignment horizontal="left" vertical="center" wrapText="1"/>
    </xf>
    <xf numFmtId="0" fontId="14" fillId="0" borderId="41" xfId="60" applyFont="1" applyBorder="1" applyAlignment="1">
      <alignment horizontal="left" vertical="center"/>
    </xf>
    <xf numFmtId="0" fontId="27" fillId="0" borderId="41" xfId="60" applyFont="1" applyBorder="1" applyAlignment="1">
      <alignment horizontal="left" vertical="center"/>
    </xf>
    <xf numFmtId="0" fontId="24" fillId="3" borderId="76" xfId="60" applyFont="1" applyFill="1" applyBorder="1" applyAlignment="1">
      <alignment horizontal="center" vertical="center" wrapText="1"/>
    </xf>
    <xf numFmtId="0" fontId="27" fillId="0" borderId="179" xfId="60" applyFont="1" applyBorder="1" applyAlignment="1">
      <alignment horizontal="left"/>
    </xf>
    <xf numFmtId="0" fontId="27" fillId="0" borderId="178" xfId="60" applyFont="1" applyAlignment="1">
      <alignment horizontal="left"/>
    </xf>
    <xf numFmtId="3" fontId="14" fillId="2" borderId="17" xfId="60" applyNumberFormat="1" applyFont="1" applyFill="1" applyBorder="1" applyAlignment="1">
      <alignment horizontal="center" vertical="center" wrapText="1"/>
    </xf>
    <xf numFmtId="3" fontId="57" fillId="2" borderId="17" xfId="60" applyNumberFormat="1" applyFont="1" applyFill="1" applyBorder="1" applyAlignment="1">
      <alignment horizontal="center" vertical="center" wrapText="1"/>
    </xf>
    <xf numFmtId="3" fontId="3" fillId="0" borderId="205" xfId="60" applyNumberFormat="1" applyBorder="1"/>
    <xf numFmtId="49" fontId="23" fillId="3" borderId="95" xfId="60" applyNumberFormat="1" applyFont="1" applyFill="1" applyBorder="1" applyAlignment="1">
      <alignment horizontal="left" vertical="center"/>
    </xf>
    <xf numFmtId="49" fontId="23" fillId="3" borderId="177" xfId="60" applyNumberFormat="1" applyFont="1" applyFill="1" applyBorder="1" applyAlignment="1">
      <alignment horizontal="center" vertical="center"/>
    </xf>
    <xf numFmtId="49" fontId="23" fillId="3" borderId="139" xfId="60" applyNumberFormat="1" applyFont="1" applyFill="1" applyBorder="1" applyAlignment="1">
      <alignment horizontal="center" vertical="center"/>
    </xf>
    <xf numFmtId="0" fontId="25" fillId="0" borderId="33" xfId="60" applyFont="1" applyBorder="1" applyAlignment="1">
      <alignment horizontal="left" vertical="center" wrapText="1"/>
    </xf>
    <xf numFmtId="0" fontId="25" fillId="0" borderId="38" xfId="60" applyFont="1" applyBorder="1" applyAlignment="1">
      <alignment horizontal="left" vertical="center" wrapText="1"/>
    </xf>
    <xf numFmtId="0" fontId="25" fillId="0" borderId="43" xfId="60" applyFont="1" applyBorder="1" applyAlignment="1">
      <alignment horizontal="left" vertical="center" wrapText="1"/>
    </xf>
    <xf numFmtId="0" fontId="14" fillId="0" borderId="13" xfId="60" applyFont="1" applyBorder="1" applyAlignment="1">
      <alignment horizontal="left" vertical="center" wrapText="1"/>
    </xf>
    <xf numFmtId="0" fontId="14" fillId="0" borderId="171" xfId="60" applyFont="1" applyBorder="1" applyAlignment="1">
      <alignment horizontal="left" vertical="center" wrapText="1"/>
    </xf>
    <xf numFmtId="0" fontId="14" fillId="0" borderId="98" xfId="60" applyFont="1" applyBorder="1" applyAlignment="1">
      <alignment horizontal="center"/>
    </xf>
    <xf numFmtId="0" fontId="14" fillId="0" borderId="171" xfId="60" applyFont="1" applyBorder="1" applyAlignment="1">
      <alignment horizontal="center"/>
    </xf>
    <xf numFmtId="0" fontId="14" fillId="0" borderId="87" xfId="60" applyFont="1" applyBorder="1" applyAlignment="1">
      <alignment horizontal="center"/>
    </xf>
    <xf numFmtId="0" fontId="14" fillId="0" borderId="169" xfId="60" applyFont="1" applyBorder="1" applyAlignment="1">
      <alignment horizontal="center"/>
    </xf>
    <xf numFmtId="0" fontId="14" fillId="0" borderId="178" xfId="60" applyFont="1" applyAlignment="1">
      <alignment horizontal="center"/>
    </xf>
    <xf numFmtId="0" fontId="14" fillId="0" borderId="98" xfId="60" applyFont="1" applyBorder="1" applyAlignment="1">
      <alignment vertical="center"/>
    </xf>
    <xf numFmtId="0" fontId="14" fillId="0" borderId="171" xfId="60" applyFont="1" applyBorder="1" applyAlignment="1">
      <alignment vertical="center" wrapText="1"/>
    </xf>
    <xf numFmtId="0" fontId="14" fillId="0" borderId="87" xfId="60" applyFont="1" applyBorder="1" applyAlignment="1">
      <alignment vertical="center" wrapText="1"/>
    </xf>
    <xf numFmtId="0" fontId="14" fillId="0" borderId="172" xfId="60" applyFont="1" applyBorder="1" applyAlignment="1">
      <alignment vertical="center"/>
    </xf>
    <xf numFmtId="0" fontId="14" fillId="0" borderId="169" xfId="60" applyFont="1" applyBorder="1" applyAlignment="1">
      <alignment vertical="center" wrapText="1"/>
    </xf>
    <xf numFmtId="0" fontId="14" fillId="0" borderId="178" xfId="60" applyFont="1" applyAlignment="1">
      <alignment vertical="center" wrapText="1"/>
    </xf>
    <xf numFmtId="0" fontId="14" fillId="0" borderId="175" xfId="60" applyFont="1" applyBorder="1" applyAlignment="1">
      <alignment vertical="center" wrapText="1"/>
    </xf>
    <xf numFmtId="0" fontId="14" fillId="0" borderId="172" xfId="60" applyFont="1" applyBorder="1" applyAlignment="1">
      <alignment horizontal="right" vertical="center" wrapText="1"/>
    </xf>
    <xf numFmtId="0" fontId="14" fillId="0" borderId="21" xfId="60" applyFont="1" applyBorder="1" applyAlignment="1">
      <alignment horizontal="left" vertical="center" wrapText="1"/>
    </xf>
    <xf numFmtId="0" fontId="14" fillId="0" borderId="178" xfId="60" applyFont="1" applyAlignment="1">
      <alignment horizontal="right" vertical="center" wrapText="1"/>
    </xf>
    <xf numFmtId="0" fontId="14" fillId="0" borderId="13" xfId="60" applyFont="1" applyBorder="1" applyAlignment="1">
      <alignment horizontal="center" vertical="center" wrapText="1"/>
    </xf>
    <xf numFmtId="0" fontId="14" fillId="0" borderId="13" xfId="60" applyFont="1" applyBorder="1" applyAlignment="1">
      <alignment vertical="center" wrapText="1"/>
    </xf>
    <xf numFmtId="0" fontId="14" fillId="0" borderId="94" xfId="60" applyFont="1" applyBorder="1" applyAlignment="1">
      <alignment horizontal="center"/>
    </xf>
    <xf numFmtId="0" fontId="14" fillId="0" borderId="59" xfId="60" applyFont="1" applyBorder="1" applyAlignment="1">
      <alignment horizontal="center" vertical="center" wrapText="1"/>
    </xf>
    <xf numFmtId="0" fontId="14" fillId="0" borderId="169" xfId="60" applyFont="1" applyBorder="1" applyAlignment="1">
      <alignment horizontal="center" vertical="center" wrapText="1"/>
    </xf>
    <xf numFmtId="0" fontId="14" fillId="0" borderId="94" xfId="60" applyFont="1" applyBorder="1" applyAlignment="1">
      <alignment horizontal="center" vertical="center" wrapText="1"/>
    </xf>
    <xf numFmtId="0" fontId="14" fillId="0" borderId="98" xfId="60" applyFont="1" applyBorder="1" applyAlignment="1">
      <alignment vertical="center" wrapText="1"/>
    </xf>
    <xf numFmtId="0" fontId="14" fillId="0" borderId="171" xfId="60" applyFont="1" applyBorder="1"/>
    <xf numFmtId="0" fontId="14" fillId="0" borderId="87" xfId="60" applyFont="1" applyBorder="1"/>
    <xf numFmtId="0" fontId="14" fillId="0" borderId="178" xfId="60" applyFont="1" applyAlignment="1">
      <alignment horizontal="center" vertical="center" wrapText="1"/>
    </xf>
    <xf numFmtId="0" fontId="14" fillId="0" borderId="175" xfId="60" applyFont="1" applyBorder="1"/>
    <xf numFmtId="0" fontId="14" fillId="0" borderId="13" xfId="60" applyFont="1" applyBorder="1"/>
    <xf numFmtId="0" fontId="14" fillId="0" borderId="178" xfId="60" applyFont="1" applyAlignment="1">
      <alignment horizontal="right"/>
    </xf>
    <xf numFmtId="0" fontId="14" fillId="0" borderId="59" xfId="60" applyFont="1" applyBorder="1" applyAlignment="1">
      <alignment vertical="center" wrapText="1"/>
    </xf>
    <xf numFmtId="0" fontId="14" fillId="0" borderId="169" xfId="60" applyFont="1" applyBorder="1"/>
    <xf numFmtId="0" fontId="14" fillId="0" borderId="94" xfId="60" applyFont="1" applyBorder="1"/>
    <xf numFmtId="0" fontId="25" fillId="0" borderId="60" xfId="60" applyFont="1" applyBorder="1" applyAlignment="1">
      <alignment horizontal="left" vertical="center" wrapText="1"/>
    </xf>
    <xf numFmtId="0" fontId="14" fillId="0" borderId="98" xfId="60" applyFont="1" applyBorder="1" applyAlignment="1">
      <alignment horizontal="center" vertical="center" wrapText="1"/>
    </xf>
    <xf numFmtId="0" fontId="14" fillId="0" borderId="171" xfId="60" applyFont="1" applyBorder="1" applyAlignment="1">
      <alignment horizontal="center" vertical="center" wrapText="1"/>
    </xf>
    <xf numFmtId="0" fontId="14" fillId="0" borderId="87" xfId="60" applyFont="1" applyBorder="1" applyAlignment="1">
      <alignment horizontal="center" vertical="center" wrapText="1"/>
    </xf>
    <xf numFmtId="0" fontId="25" fillId="0" borderId="82" xfId="60" applyFont="1" applyBorder="1" applyAlignment="1">
      <alignment horizontal="left" vertical="center" wrapText="1"/>
    </xf>
    <xf numFmtId="0" fontId="14" fillId="0" borderId="164" xfId="60" applyFont="1" applyBorder="1" applyAlignment="1">
      <alignment horizontal="right" vertical="center" wrapText="1"/>
    </xf>
    <xf numFmtId="10" fontId="11" fillId="0" borderId="13" xfId="60" applyNumberFormat="1" applyFont="1" applyBorder="1" applyAlignment="1">
      <alignment horizontal="center" vertical="center" wrapText="1"/>
    </xf>
    <xf numFmtId="0" fontId="14" fillId="0" borderId="178" xfId="60" applyFont="1" applyAlignment="1">
      <alignment horizontal="right" vertical="center"/>
    </xf>
    <xf numFmtId="0" fontId="14" fillId="0" borderId="19" xfId="60" applyFont="1" applyBorder="1" applyAlignment="1">
      <alignment horizontal="center" vertical="center" wrapText="1"/>
    </xf>
    <xf numFmtId="0" fontId="14" fillId="0" borderId="175" xfId="60" applyFont="1" applyBorder="1" applyAlignment="1">
      <alignment horizontal="center" vertical="center" wrapText="1"/>
    </xf>
    <xf numFmtId="49" fontId="24" fillId="0" borderId="98" xfId="60" applyNumberFormat="1" applyFont="1" applyBorder="1" applyAlignment="1">
      <alignment horizontal="center" vertical="center"/>
    </xf>
    <xf numFmtId="49" fontId="24" fillId="0" borderId="171" xfId="60" applyNumberFormat="1" applyFont="1" applyBorder="1" applyAlignment="1">
      <alignment horizontal="center" vertical="center"/>
    </xf>
    <xf numFmtId="0" fontId="14" fillId="0" borderId="172" xfId="60" applyFont="1" applyBorder="1" applyAlignment="1">
      <alignment horizontal="center" vertical="center" wrapText="1"/>
    </xf>
    <xf numFmtId="49" fontId="24" fillId="0" borderId="13" xfId="60" applyNumberFormat="1" applyFont="1" applyBorder="1" applyAlignment="1">
      <alignment horizontal="center" vertical="center"/>
    </xf>
    <xf numFmtId="49" fontId="24" fillId="0" borderId="178" xfId="60" applyNumberFormat="1" applyFont="1" applyAlignment="1">
      <alignment horizontal="center" vertical="center"/>
    </xf>
    <xf numFmtId="172" fontId="14" fillId="0" borderId="178" xfId="60" applyNumberFormat="1" applyFont="1" applyAlignment="1">
      <alignment vertical="center" wrapText="1"/>
    </xf>
    <xf numFmtId="0" fontId="14" fillId="0" borderId="98" xfId="60" applyFont="1" applyBorder="1" applyAlignment="1">
      <alignment horizontal="left" vertical="center" wrapText="1"/>
    </xf>
    <xf numFmtId="0" fontId="14" fillId="0" borderId="87" xfId="60" applyFont="1" applyBorder="1" applyAlignment="1">
      <alignment horizontal="left" vertical="center" wrapText="1"/>
    </xf>
    <xf numFmtId="0" fontId="14" fillId="0" borderId="175" xfId="60" applyFont="1" applyBorder="1" applyAlignment="1">
      <alignment horizontal="left" vertical="center" wrapText="1"/>
    </xf>
    <xf numFmtId="9" fontId="14" fillId="0" borderId="19" xfId="60" applyNumberFormat="1" applyFont="1" applyBorder="1" applyAlignment="1">
      <alignment horizontal="center" vertical="center" wrapText="1"/>
    </xf>
    <xf numFmtId="9" fontId="14" fillId="0" borderId="171" xfId="60" applyNumberFormat="1" applyFont="1" applyBorder="1" applyAlignment="1">
      <alignment horizontal="center" vertical="center" wrapText="1"/>
    </xf>
    <xf numFmtId="9" fontId="14" fillId="0" borderId="178" xfId="60" applyNumberFormat="1" applyFont="1" applyAlignment="1">
      <alignment horizontal="center" vertical="center" wrapText="1"/>
    </xf>
    <xf numFmtId="0" fontId="14" fillId="0" borderId="59" xfId="60" applyFont="1" applyBorder="1" applyAlignment="1">
      <alignment horizontal="right" vertical="center" wrapText="1"/>
    </xf>
    <xf numFmtId="9" fontId="14" fillId="0" borderId="169" xfId="60" applyNumberFormat="1" applyFont="1" applyBorder="1" applyAlignment="1">
      <alignment horizontal="center" vertical="center" wrapText="1"/>
    </xf>
    <xf numFmtId="0" fontId="14" fillId="0" borderId="172" xfId="60" applyFont="1" applyBorder="1" applyAlignment="1">
      <alignment vertical="center" wrapText="1"/>
    </xf>
    <xf numFmtId="0" fontId="14" fillId="0" borderId="172" xfId="60" applyFont="1" applyBorder="1"/>
    <xf numFmtId="0" fontId="14" fillId="0" borderId="178" xfId="60" applyFont="1" applyAlignment="1">
      <alignment horizontal="center" vertical="top" wrapText="1"/>
    </xf>
    <xf numFmtId="0" fontId="14" fillId="0" borderId="169" xfId="60" applyFont="1" applyBorder="1" applyAlignment="1">
      <alignment horizontal="center" vertical="top" wrapText="1"/>
    </xf>
    <xf numFmtId="0" fontId="14" fillId="0" borderId="178" xfId="60" applyFont="1" applyAlignment="1">
      <alignment horizontal="left" vertical="center" wrapText="1"/>
    </xf>
    <xf numFmtId="0" fontId="14" fillId="0" borderId="13" xfId="60" applyFont="1" applyBorder="1" applyAlignment="1">
      <alignment horizontal="center"/>
    </xf>
    <xf numFmtId="0" fontId="14" fillId="0" borderId="59" xfId="60" applyFont="1" applyBorder="1"/>
    <xf numFmtId="0" fontId="25" fillId="0" borderId="38" xfId="60" applyFont="1" applyBorder="1" applyAlignment="1">
      <alignment vertical="center" wrapText="1"/>
    </xf>
    <xf numFmtId="0" fontId="14" fillId="0" borderId="19" xfId="60" applyFont="1" applyBorder="1" applyAlignment="1">
      <alignment horizontal="left" vertical="center" wrapText="1"/>
    </xf>
    <xf numFmtId="0" fontId="14" fillId="0" borderId="42" xfId="60" applyFont="1" applyBorder="1" applyAlignment="1">
      <alignment horizontal="left" vertical="center" wrapText="1"/>
    </xf>
    <xf numFmtId="0" fontId="14" fillId="0" borderId="38" xfId="60" applyFont="1" applyBorder="1" applyAlignment="1">
      <alignment horizontal="left" vertical="center" wrapText="1"/>
    </xf>
    <xf numFmtId="0" fontId="14" fillId="0" borderId="38" xfId="60" applyFont="1" applyBorder="1" applyAlignment="1">
      <alignment vertical="center" wrapText="1"/>
    </xf>
    <xf numFmtId="0" fontId="14" fillId="0" borderId="38" xfId="60" applyFont="1" applyBorder="1" applyAlignment="1">
      <alignment horizontal="left" vertical="center"/>
    </xf>
    <xf numFmtId="0" fontId="27" fillId="0" borderId="38" xfId="60" applyFont="1" applyBorder="1" applyAlignment="1">
      <alignment horizontal="left" vertical="center"/>
    </xf>
    <xf numFmtId="0" fontId="24" fillId="0" borderId="76" xfId="60" applyFont="1" applyBorder="1" applyAlignment="1">
      <alignment horizontal="center" vertical="center" wrapText="1"/>
    </xf>
    <xf numFmtId="0" fontId="27" fillId="0" borderId="72" xfId="60" applyFont="1" applyBorder="1" applyAlignment="1">
      <alignment horizontal="left"/>
    </xf>
    <xf numFmtId="0" fontId="14" fillId="0" borderId="47" xfId="60" applyFont="1" applyBorder="1" applyAlignment="1">
      <alignment horizontal="left" vertical="center" wrapText="1"/>
    </xf>
    <xf numFmtId="0" fontId="25" fillId="0" borderId="11" xfId="60" applyFont="1" applyBorder="1" applyAlignment="1">
      <alignment horizontal="left" vertical="center" wrapText="1"/>
    </xf>
    <xf numFmtId="0" fontId="25" fillId="0" borderId="205" xfId="60" applyFont="1" applyBorder="1" applyAlignment="1">
      <alignment horizontal="left" vertical="center" wrapText="1"/>
    </xf>
    <xf numFmtId="0" fontId="11" fillId="0" borderId="205" xfId="0" applyFont="1" applyBorder="1" applyAlignment="1">
      <alignment horizontal="center" vertical="center" wrapText="1"/>
    </xf>
    <xf numFmtId="0" fontId="11" fillId="0" borderId="205" xfId="0" applyFont="1" applyBorder="1" applyAlignment="1">
      <alignment vertical="center" wrapText="1"/>
    </xf>
    <xf numFmtId="9" fontId="11" fillId="0" borderId="205" xfId="0" applyNumberFormat="1" applyFont="1" applyBorder="1" applyAlignment="1">
      <alignment horizontal="center" vertical="center" wrapText="1"/>
    </xf>
    <xf numFmtId="3" fontId="11" fillId="0" borderId="205" xfId="0" applyNumberFormat="1" applyFont="1" applyBorder="1" applyAlignment="1">
      <alignment horizontal="center" vertical="center" wrapText="1"/>
    </xf>
    <xf numFmtId="14" fontId="11" fillId="0" borderId="205" xfId="0" applyNumberFormat="1" applyFont="1" applyBorder="1" applyAlignment="1">
      <alignment horizontal="center" vertical="center" wrapText="1"/>
    </xf>
    <xf numFmtId="0" fontId="11" fillId="0" borderId="205" xfId="0" applyFont="1" applyBorder="1" applyAlignment="1">
      <alignment horizontal="right" vertical="center" wrapText="1"/>
    </xf>
    <xf numFmtId="9" fontId="11" fillId="0" borderId="205" xfId="0" applyNumberFormat="1" applyFont="1" applyBorder="1" applyAlignment="1">
      <alignment horizontal="right" vertical="center" wrapText="1"/>
    </xf>
    <xf numFmtId="3" fontId="11" fillId="0" borderId="205" xfId="0" applyNumberFormat="1" applyFont="1" applyBorder="1" applyAlignment="1">
      <alignment horizontal="right" vertical="center" wrapText="1"/>
    </xf>
    <xf numFmtId="3" fontId="11" fillId="2" borderId="17" xfId="58" applyNumberFormat="1" applyFont="1" applyFill="1" applyBorder="1" applyAlignment="1">
      <alignment horizontal="center" vertical="center" wrapText="1"/>
    </xf>
    <xf numFmtId="3" fontId="8" fillId="0" borderId="25" xfId="58" applyNumberFormat="1" applyFont="1" applyBorder="1"/>
    <xf numFmtId="3" fontId="8" fillId="0" borderId="241" xfId="58" applyNumberFormat="1" applyFont="1" applyBorder="1"/>
    <xf numFmtId="166" fontId="11" fillId="0" borderId="205" xfId="0" applyNumberFormat="1" applyFont="1" applyBorder="1" applyAlignment="1">
      <alignment horizontal="center" vertical="center" wrapText="1"/>
    </xf>
    <xf numFmtId="0" fontId="11" fillId="0" borderId="205" xfId="0" applyFont="1" applyBorder="1" applyAlignment="1">
      <alignment horizontal="left" vertical="center" wrapText="1"/>
    </xf>
    <xf numFmtId="169" fontId="11" fillId="0" borderId="205" xfId="0" applyNumberFormat="1" applyFont="1" applyBorder="1" applyAlignment="1">
      <alignment horizontal="right" vertical="center" wrapText="1"/>
    </xf>
    <xf numFmtId="0" fontId="10" fillId="3" borderId="205" xfId="0" applyFont="1" applyFill="1" applyBorder="1" applyAlignment="1">
      <alignment horizontal="center" vertical="center" wrapText="1"/>
    </xf>
    <xf numFmtId="0" fontId="10" fillId="4" borderId="205" xfId="0" applyFont="1" applyFill="1" applyBorder="1" applyAlignment="1">
      <alignment horizontal="center" vertical="center" wrapText="1"/>
    </xf>
    <xf numFmtId="0" fontId="11" fillId="2" borderId="205" xfId="0" applyFont="1" applyFill="1" applyBorder="1" applyAlignment="1">
      <alignment horizontal="left" vertical="center" wrapText="1"/>
    </xf>
    <xf numFmtId="10" fontId="11" fillId="0" borderId="205" xfId="0" applyNumberFormat="1" applyFont="1" applyBorder="1" applyAlignment="1">
      <alignment horizontal="center" vertical="center" wrapText="1"/>
    </xf>
    <xf numFmtId="0" fontId="11" fillId="2" borderId="205" xfId="0" applyFont="1" applyFill="1" applyBorder="1" applyAlignment="1">
      <alignment horizontal="center" vertical="center" wrapText="1"/>
    </xf>
    <xf numFmtId="14" fontId="11" fillId="2" borderId="205" xfId="0" applyNumberFormat="1" applyFont="1" applyFill="1" applyBorder="1" applyAlignment="1">
      <alignment horizontal="center" vertical="center" wrapText="1"/>
    </xf>
    <xf numFmtId="10" fontId="11" fillId="2" borderId="205" xfId="0" applyNumberFormat="1" applyFont="1" applyFill="1" applyBorder="1" applyAlignment="1">
      <alignment horizontal="center" vertical="center" wrapText="1"/>
    </xf>
    <xf numFmtId="0" fontId="17" fillId="2" borderId="205" xfId="0" applyFont="1" applyFill="1" applyBorder="1" applyAlignment="1">
      <alignment horizontal="center" vertical="center" wrapText="1"/>
    </xf>
    <xf numFmtId="9" fontId="11" fillId="2" borderId="205" xfId="0" applyNumberFormat="1" applyFont="1" applyFill="1" applyBorder="1" applyAlignment="1">
      <alignment horizontal="center" vertical="center" wrapText="1"/>
    </xf>
    <xf numFmtId="9" fontId="11" fillId="2" borderId="205" xfId="0" applyNumberFormat="1" applyFont="1" applyFill="1" applyBorder="1" applyAlignment="1">
      <alignment horizontal="right" vertical="center" wrapText="1"/>
    </xf>
    <xf numFmtId="166" fontId="11" fillId="2" borderId="205" xfId="0" applyNumberFormat="1" applyFont="1" applyFill="1" applyBorder="1" applyAlignment="1">
      <alignment horizontal="center" vertical="center" wrapText="1"/>
    </xf>
    <xf numFmtId="169" fontId="11" fillId="2" borderId="205" xfId="0" applyNumberFormat="1" applyFont="1" applyFill="1" applyBorder="1" applyAlignment="1">
      <alignment horizontal="left" vertical="center" wrapText="1"/>
    </xf>
    <xf numFmtId="0" fontId="87" fillId="2" borderId="205" xfId="0" applyFont="1" applyFill="1" applyBorder="1" applyAlignment="1">
      <alignment horizontal="center" vertical="center" wrapText="1"/>
    </xf>
    <xf numFmtId="0" fontId="18" fillId="2" borderId="205" xfId="0" applyFont="1" applyFill="1" applyBorder="1" applyAlignment="1">
      <alignment horizontal="center" vertical="center" wrapText="1"/>
    </xf>
    <xf numFmtId="0" fontId="17" fillId="0" borderId="205" xfId="0" applyFont="1" applyBorder="1" applyAlignment="1">
      <alignment horizontal="center" vertical="center" wrapText="1"/>
    </xf>
    <xf numFmtId="165" fontId="11" fillId="0" borderId="205" xfId="0" applyNumberFormat="1" applyFont="1" applyBorder="1" applyAlignment="1">
      <alignment horizontal="center" vertical="center" wrapText="1"/>
    </xf>
    <xf numFmtId="0" fontId="13" fillId="0" borderId="205" xfId="0" applyFont="1" applyBorder="1" applyAlignment="1">
      <alignment horizontal="center" vertical="center" wrapText="1"/>
    </xf>
    <xf numFmtId="165" fontId="11" fillId="0" borderId="205" xfId="0" applyNumberFormat="1" applyFont="1" applyBorder="1" applyAlignment="1">
      <alignment horizontal="right" vertical="center" wrapText="1"/>
    </xf>
    <xf numFmtId="168" fontId="11" fillId="0" borderId="205" xfId="0" applyNumberFormat="1" applyFont="1" applyBorder="1" applyAlignment="1">
      <alignment horizontal="center" vertical="center" wrapText="1"/>
    </xf>
    <xf numFmtId="0" fontId="37" fillId="0" borderId="205" xfId="0" applyFont="1" applyBorder="1" applyAlignment="1">
      <alignment horizontal="center" vertical="center" wrapText="1"/>
    </xf>
    <xf numFmtId="3" fontId="11" fillId="2" borderId="205" xfId="0" applyNumberFormat="1" applyFont="1" applyFill="1" applyBorder="1" applyAlignment="1">
      <alignment horizontal="center" vertical="center" wrapText="1"/>
    </xf>
    <xf numFmtId="165" fontId="11" fillId="2" borderId="205" xfId="0" applyNumberFormat="1" applyFont="1" applyFill="1" applyBorder="1" applyAlignment="1">
      <alignment horizontal="right" vertical="center" wrapText="1"/>
    </xf>
    <xf numFmtId="165" fontId="11" fillId="2" borderId="205" xfId="0" applyNumberFormat="1" applyFont="1" applyFill="1" applyBorder="1" applyAlignment="1">
      <alignment horizontal="center" vertical="center" wrapText="1"/>
    </xf>
    <xf numFmtId="169" fontId="11" fillId="0" borderId="205" xfId="0" applyNumberFormat="1" applyFont="1" applyBorder="1" applyAlignment="1">
      <alignment horizontal="left" vertical="center" wrapText="1"/>
    </xf>
    <xf numFmtId="1" fontId="11" fillId="2" borderId="205" xfId="0" applyNumberFormat="1" applyFont="1" applyFill="1" applyBorder="1" applyAlignment="1">
      <alignment horizontal="center" vertical="center" wrapText="1"/>
    </xf>
    <xf numFmtId="0" fontId="11" fillId="2" borderId="205" xfId="0" applyFont="1" applyFill="1" applyBorder="1" applyAlignment="1">
      <alignment horizontal="center"/>
    </xf>
    <xf numFmtId="0" fontId="11" fillId="2" borderId="205" xfId="0" applyFont="1" applyFill="1" applyBorder="1" applyAlignment="1">
      <alignment horizontal="center" vertical="top" wrapText="1"/>
    </xf>
    <xf numFmtId="0" fontId="11" fillId="2" borderId="205" xfId="0" applyFont="1" applyFill="1" applyBorder="1" applyAlignment="1">
      <alignment horizontal="left" vertical="top" wrapText="1"/>
    </xf>
    <xf numFmtId="0" fontId="11" fillId="2" borderId="205" xfId="0" applyFont="1" applyFill="1" applyBorder="1" applyAlignment="1">
      <alignment vertical="top"/>
    </xf>
    <xf numFmtId="169" fontId="11" fillId="2" borderId="205" xfId="0" applyNumberFormat="1" applyFont="1" applyFill="1" applyBorder="1" applyAlignment="1">
      <alignment horizontal="right" vertical="center" wrapText="1"/>
    </xf>
    <xf numFmtId="169" fontId="11" fillId="0" borderId="205" xfId="0" applyNumberFormat="1" applyFont="1" applyBorder="1" applyAlignment="1">
      <alignment vertical="center" wrapText="1"/>
    </xf>
    <xf numFmtId="167" fontId="11" fillId="0" borderId="205" xfId="0" applyNumberFormat="1" applyFont="1" applyBorder="1" applyAlignment="1">
      <alignment vertical="center"/>
    </xf>
    <xf numFmtId="0" fontId="11" fillId="0" borderId="205" xfId="0" applyFont="1" applyBorder="1" applyAlignment="1">
      <alignment vertical="center"/>
    </xf>
    <xf numFmtId="166" fontId="11" fillId="0" borderId="205" xfId="0" applyNumberFormat="1" applyFont="1" applyBorder="1" applyAlignment="1">
      <alignment vertical="center"/>
    </xf>
    <xf numFmtId="166" fontId="11" fillId="0" borderId="205" xfId="0" applyNumberFormat="1" applyFont="1" applyBorder="1" applyAlignment="1">
      <alignment vertical="center" wrapText="1"/>
    </xf>
    <xf numFmtId="0" fontId="87" fillId="0" borderId="205" xfId="0" applyFont="1" applyBorder="1" applyAlignment="1">
      <alignment horizontal="center" vertical="center" wrapText="1"/>
    </xf>
    <xf numFmtId="0" fontId="88" fillId="0" borderId="205" xfId="1" applyFont="1" applyFill="1" applyBorder="1" applyAlignment="1">
      <alignment horizontal="center" vertical="center" wrapText="1"/>
    </xf>
    <xf numFmtId="0" fontId="63" fillId="0" borderId="205" xfId="0" applyFont="1" applyBorder="1" applyAlignment="1">
      <alignment horizontal="center" vertical="center" wrapText="1"/>
    </xf>
    <xf numFmtId="165" fontId="63" fillId="0" borderId="205" xfId="0" applyNumberFormat="1" applyFont="1" applyBorder="1" applyAlignment="1">
      <alignment horizontal="right" vertical="center" wrapText="1"/>
    </xf>
    <xf numFmtId="165" fontId="63" fillId="0" borderId="205" xfId="0" applyNumberFormat="1" applyFont="1" applyBorder="1" applyAlignment="1">
      <alignment horizontal="center" vertical="center" wrapText="1"/>
    </xf>
    <xf numFmtId="0" fontId="20" fillId="0" borderId="205" xfId="0" applyFont="1" applyBorder="1" applyAlignment="1">
      <alignment horizontal="center" vertical="center" wrapText="1"/>
    </xf>
    <xf numFmtId="170" fontId="11" fillId="0" borderId="205" xfId="0" applyNumberFormat="1" applyFont="1" applyBorder="1" applyAlignment="1">
      <alignment horizontal="right" vertical="center"/>
    </xf>
    <xf numFmtId="170" fontId="11" fillId="0" borderId="205" xfId="0" applyNumberFormat="1" applyFont="1" applyBorder="1" applyAlignment="1">
      <alignment horizontal="right" vertical="center" wrapText="1"/>
    </xf>
    <xf numFmtId="1" fontId="11" fillId="0" borderId="205" xfId="0" applyNumberFormat="1" applyFont="1" applyBorder="1" applyAlignment="1">
      <alignment horizontal="center" vertical="center" wrapText="1"/>
    </xf>
    <xf numFmtId="0" fontId="19" fillId="0" borderId="205" xfId="0" applyFont="1" applyBorder="1" applyAlignment="1">
      <alignment horizontal="center" vertical="center" wrapText="1"/>
    </xf>
    <xf numFmtId="2" fontId="11" fillId="0" borderId="205" xfId="0" applyNumberFormat="1" applyFont="1" applyBorder="1" applyAlignment="1">
      <alignment horizontal="right" vertical="center"/>
    </xf>
    <xf numFmtId="9" fontId="11" fillId="0" borderId="205" xfId="8" applyFont="1" applyFill="1" applyBorder="1" applyAlignment="1">
      <alignment horizontal="center" vertical="center" wrapText="1"/>
    </xf>
    <xf numFmtId="169" fontId="11" fillId="0" borderId="205" xfId="0" applyNumberFormat="1" applyFont="1" applyBorder="1" applyAlignment="1">
      <alignment horizontal="center" vertical="center" wrapText="1"/>
    </xf>
    <xf numFmtId="0" fontId="0" fillId="0" borderId="0" xfId="0" applyAlignment="1">
      <alignment horizontal="center" wrapText="1"/>
    </xf>
    <xf numFmtId="0" fontId="10" fillId="0" borderId="23" xfId="0" applyFont="1" applyBorder="1" applyAlignment="1">
      <alignment horizontal="center" vertical="center" wrapText="1"/>
    </xf>
    <xf numFmtId="0" fontId="10" fillId="0" borderId="24" xfId="0" applyFont="1" applyBorder="1" applyAlignment="1">
      <alignment horizontal="center" vertical="center" wrapText="1"/>
    </xf>
    <xf numFmtId="0" fontId="11" fillId="0" borderId="205" xfId="60" applyFont="1" applyBorder="1" applyAlignment="1">
      <alignment horizontal="center" vertical="center" wrapText="1"/>
    </xf>
    <xf numFmtId="166" fontId="74" fillId="0" borderId="205" xfId="60" applyNumberFormat="1" applyFont="1" applyBorder="1" applyAlignment="1">
      <alignment horizontal="center" vertical="center" wrapText="1"/>
    </xf>
    <xf numFmtId="166" fontId="74" fillId="0" borderId="205" xfId="60" applyNumberFormat="1" applyFont="1" applyBorder="1" applyAlignment="1">
      <alignment horizontal="right" vertical="center" wrapText="1"/>
    </xf>
    <xf numFmtId="166" fontId="11" fillId="0" borderId="205" xfId="60" applyNumberFormat="1" applyFont="1" applyBorder="1" applyAlignment="1">
      <alignment horizontal="right" vertical="center" wrapText="1"/>
    </xf>
    <xf numFmtId="0" fontId="10" fillId="0" borderId="205" xfId="0" applyFont="1" applyBorder="1" applyAlignment="1">
      <alignment horizontal="center" vertical="center" wrapText="1"/>
    </xf>
    <xf numFmtId="188" fontId="11" fillId="0" borderId="205" xfId="0" applyNumberFormat="1" applyFont="1" applyBorder="1" applyAlignment="1">
      <alignment horizontal="center" vertical="center" wrapText="1"/>
    </xf>
    <xf numFmtId="3" fontId="11" fillId="0" borderId="205" xfId="0" applyNumberFormat="1" applyFont="1" applyBorder="1" applyAlignment="1">
      <alignment horizontal="right" vertical="center"/>
    </xf>
    <xf numFmtId="0" fontId="74" fillId="0" borderId="205" xfId="7" applyFont="1" applyBorder="1" applyAlignment="1">
      <alignment vertical="center" wrapText="1"/>
    </xf>
    <xf numFmtId="0" fontId="74" fillId="0" borderId="205" xfId="7" applyFont="1" applyBorder="1" applyAlignment="1">
      <alignment horizontal="right" vertical="center" wrapText="1"/>
    </xf>
    <xf numFmtId="166" fontId="11" fillId="0" borderId="205" xfId="0" applyNumberFormat="1" applyFont="1" applyBorder="1" applyAlignment="1">
      <alignment horizontal="right" vertical="center" wrapText="1"/>
    </xf>
    <xf numFmtId="0" fontId="74" fillId="0" borderId="205" xfId="7" applyFont="1" applyBorder="1" applyAlignment="1">
      <alignment horizontal="center" vertical="center" wrapText="1"/>
    </xf>
    <xf numFmtId="175" fontId="11" fillId="0" borderId="205" xfId="2" applyNumberFormat="1" applyFont="1" applyFill="1" applyBorder="1" applyAlignment="1">
      <alignment horizontal="center" vertical="center" wrapText="1"/>
    </xf>
    <xf numFmtId="0" fontId="90" fillId="11" borderId="0" xfId="0" applyFont="1" applyFill="1" applyAlignment="1">
      <alignment horizontal="center" wrapText="1"/>
    </xf>
    <xf numFmtId="0" fontId="10" fillId="11" borderId="0" xfId="0" applyFont="1" applyFill="1" applyAlignment="1">
      <alignment horizontal="center" vertical="center" wrapText="1"/>
    </xf>
    <xf numFmtId="9" fontId="10" fillId="11" borderId="0" xfId="0" applyNumberFormat="1" applyFont="1" applyFill="1" applyAlignment="1">
      <alignment horizontal="center" vertical="center" wrapText="1"/>
    </xf>
    <xf numFmtId="171" fontId="10" fillId="11" borderId="0" xfId="0" applyNumberFormat="1" applyFont="1" applyFill="1" applyAlignment="1">
      <alignment horizontal="center" vertical="center" wrapText="1"/>
    </xf>
    <xf numFmtId="1" fontId="10" fillId="11" borderId="0" xfId="0" applyNumberFormat="1" applyFont="1" applyFill="1" applyAlignment="1">
      <alignment horizontal="center" vertical="center" wrapText="1"/>
    </xf>
    <xf numFmtId="0" fontId="7" fillId="11" borderId="0" xfId="0" applyFont="1" applyFill="1" applyAlignment="1">
      <alignment horizontal="center" vertical="center" wrapText="1"/>
    </xf>
    <xf numFmtId="10" fontId="10" fillId="11" borderId="12" xfId="0" applyNumberFormat="1" applyFont="1" applyFill="1" applyBorder="1" applyAlignment="1">
      <alignment horizontal="center" vertical="center" wrapText="1"/>
    </xf>
    <xf numFmtId="0" fontId="16" fillId="11" borderId="0" xfId="0" applyFont="1" applyFill="1" applyAlignment="1">
      <alignment horizontal="center" vertical="center" wrapText="1"/>
    </xf>
    <xf numFmtId="14" fontId="7" fillId="11" borderId="0" xfId="0" applyNumberFormat="1" applyFont="1" applyFill="1" applyAlignment="1">
      <alignment horizontal="center" vertical="center" wrapText="1"/>
    </xf>
    <xf numFmtId="14" fontId="7" fillId="11" borderId="0" xfId="0" applyNumberFormat="1" applyFont="1" applyFill="1" applyAlignment="1">
      <alignment horizontal="right" vertical="center" wrapText="1"/>
    </xf>
    <xf numFmtId="169" fontId="10" fillId="11" borderId="0" xfId="0" applyNumberFormat="1" applyFont="1" applyFill="1" applyAlignment="1">
      <alignment horizontal="center" vertical="center" wrapText="1"/>
    </xf>
    <xf numFmtId="0" fontId="91" fillId="11" borderId="0" xfId="0" applyFont="1" applyFill="1" applyAlignment="1">
      <alignment horizontal="center" vertical="center" wrapText="1"/>
    </xf>
    <xf numFmtId="0" fontId="90" fillId="11" borderId="0" xfId="0" applyFont="1" applyFill="1"/>
    <xf numFmtId="9" fontId="11" fillId="0" borderId="205" xfId="8" applyFont="1" applyFill="1" applyBorder="1" applyAlignment="1">
      <alignment horizontal="right" vertical="center" wrapText="1"/>
    </xf>
    <xf numFmtId="167" fontId="11" fillId="0" borderId="205" xfId="0" applyNumberFormat="1" applyFont="1" applyBorder="1" applyAlignment="1">
      <alignment horizontal="center" vertical="center" wrapText="1"/>
    </xf>
    <xf numFmtId="9" fontId="74" fillId="0" borderId="205" xfId="53" applyFont="1" applyFill="1" applyBorder="1" applyAlignment="1">
      <alignment horizontal="center" vertical="center" wrapText="1"/>
    </xf>
    <xf numFmtId="9" fontId="74" fillId="0" borderId="205" xfId="53" applyFont="1" applyFill="1" applyBorder="1" applyAlignment="1">
      <alignment horizontal="right" vertical="center" wrapText="1"/>
    </xf>
    <xf numFmtId="0" fontId="0" fillId="0" borderId="0" xfId="0"/>
    <xf numFmtId="0" fontId="25" fillId="6" borderId="126" xfId="0" applyFont="1" applyFill="1" applyBorder="1" applyAlignment="1">
      <alignment vertical="center" wrapText="1"/>
    </xf>
    <xf numFmtId="0" fontId="11" fillId="0" borderId="205" xfId="0" applyFont="1" applyFill="1" applyBorder="1" applyAlignment="1">
      <alignment horizontal="center" vertical="center" wrapText="1"/>
    </xf>
    <xf numFmtId="0" fontId="10" fillId="5" borderId="115" xfId="0" applyFont="1" applyFill="1" applyBorder="1" applyAlignment="1">
      <alignment horizontal="center" vertical="center" wrapText="1"/>
    </xf>
    <xf numFmtId="0" fontId="10" fillId="5" borderId="115" xfId="0" applyFont="1" applyFill="1" applyBorder="1" applyAlignment="1">
      <alignment horizontal="center" wrapText="1"/>
    </xf>
    <xf numFmtId="0" fontId="74" fillId="5" borderId="115" xfId="0" applyFont="1" applyFill="1" applyBorder="1" applyAlignment="1">
      <alignment vertical="center" wrapText="1"/>
    </xf>
    <xf numFmtId="0" fontId="51" fillId="0" borderId="205" xfId="1" applyBorder="1" applyAlignment="1">
      <alignment horizontal="center" vertical="center" wrapText="1"/>
    </xf>
    <xf numFmtId="0" fontId="10" fillId="3" borderId="205" xfId="0" applyFont="1" applyFill="1" applyBorder="1" applyAlignment="1">
      <alignment horizontal="center" vertical="center" wrapText="1"/>
    </xf>
    <xf numFmtId="166" fontId="10" fillId="3" borderId="205" xfId="0" applyNumberFormat="1" applyFont="1" applyFill="1" applyBorder="1" applyAlignment="1">
      <alignment horizontal="center" vertical="center" wrapText="1"/>
    </xf>
    <xf numFmtId="0" fontId="10" fillId="4" borderId="205" xfId="0" applyFont="1" applyFill="1" applyBorder="1" applyAlignment="1">
      <alignment horizontal="center" vertical="center" wrapText="1"/>
    </xf>
    <xf numFmtId="0" fontId="10" fillId="0" borderId="1" xfId="0" applyFont="1" applyBorder="1" applyAlignment="1">
      <alignment horizontal="center" vertical="center" wrapText="1"/>
    </xf>
    <xf numFmtId="0" fontId="8" fillId="0" borderId="2" xfId="0" applyFont="1" applyBorder="1"/>
    <xf numFmtId="0" fontId="10" fillId="0" borderId="1" xfId="0" applyFont="1" applyBorder="1" applyAlignment="1">
      <alignment horizontal="left" vertical="center" wrapText="1"/>
    </xf>
    <xf numFmtId="0" fontId="8" fillId="0" borderId="2" xfId="0" applyFont="1" applyBorder="1" applyAlignment="1">
      <alignment horizontal="left"/>
    </xf>
    <xf numFmtId="0" fontId="8" fillId="0" borderId="10" xfId="0" applyFont="1" applyBorder="1"/>
    <xf numFmtId="0" fontId="8" fillId="0" borderId="9" xfId="0" applyFont="1" applyBorder="1"/>
    <xf numFmtId="0" fontId="8" fillId="0" borderId="3" xfId="0" applyFont="1" applyBorder="1"/>
    <xf numFmtId="0" fontId="11" fillId="0" borderId="1" xfId="0" applyFont="1" applyBorder="1" applyAlignment="1">
      <alignment horizontal="center" vertical="center" wrapText="1"/>
    </xf>
    <xf numFmtId="0" fontId="8" fillId="0" borderId="205" xfId="0" applyFont="1" applyBorder="1"/>
    <xf numFmtId="0" fontId="11" fillId="2" borderId="18" xfId="0" applyFont="1" applyFill="1" applyBorder="1" applyAlignment="1">
      <alignment horizontal="center" vertical="center" wrapText="1"/>
    </xf>
    <xf numFmtId="0" fontId="24" fillId="0" borderId="4" xfId="0" applyFont="1" applyBorder="1" applyAlignment="1">
      <alignment vertical="center" wrapText="1"/>
    </xf>
    <xf numFmtId="0" fontId="85" fillId="0" borderId="6" xfId="0" applyFont="1" applyBorder="1" applyAlignment="1">
      <alignment vertical="center" wrapText="1"/>
    </xf>
    <xf numFmtId="0" fontId="85" fillId="0" borderId="5" xfId="0" applyFont="1" applyBorder="1" applyAlignment="1">
      <alignment vertical="center" wrapText="1"/>
    </xf>
    <xf numFmtId="0" fontId="25" fillId="0" borderId="48" xfId="0" applyFont="1" applyBorder="1" applyAlignment="1">
      <alignment horizontal="center" vertical="top" wrapText="1"/>
    </xf>
    <xf numFmtId="0" fontId="8" fillId="0" borderId="51" xfId="0" applyFont="1" applyBorder="1"/>
    <xf numFmtId="0" fontId="8" fillId="0" borderId="40" xfId="0" applyFont="1" applyBorder="1"/>
    <xf numFmtId="0" fontId="14" fillId="2" borderId="52" xfId="0" applyFont="1" applyFill="1" applyBorder="1" applyAlignment="1">
      <alignment horizontal="center"/>
    </xf>
    <xf numFmtId="0" fontId="8" fillId="0" borderId="53" xfId="0" applyFont="1" applyBorder="1"/>
    <xf numFmtId="0" fontId="14" fillId="2" borderId="54" xfId="0" applyFont="1" applyFill="1" applyBorder="1" applyAlignment="1">
      <alignment horizontal="center"/>
    </xf>
    <xf numFmtId="10" fontId="14" fillId="0" borderId="1" xfId="0" applyNumberFormat="1" applyFont="1" applyBorder="1" applyAlignment="1">
      <alignment horizontal="center" vertical="center" wrapText="1"/>
    </xf>
    <xf numFmtId="9" fontId="14" fillId="2" borderId="54" xfId="0" applyNumberFormat="1" applyFont="1" applyFill="1" applyBorder="1" applyAlignment="1">
      <alignment horizontal="center" vertical="center" wrapText="1"/>
    </xf>
    <xf numFmtId="0" fontId="25" fillId="0" borderId="51" xfId="0" applyFont="1" applyBorder="1" applyAlignment="1">
      <alignment horizontal="left" vertical="top" wrapText="1"/>
    </xf>
    <xf numFmtId="0" fontId="14" fillId="2" borderId="66" xfId="0" applyFont="1" applyFill="1" applyBorder="1" applyAlignment="1">
      <alignment horizontal="center" vertical="top" wrapText="1"/>
    </xf>
    <xf numFmtId="0" fontId="8" fillId="0" borderId="67" xfId="0" applyFont="1" applyBorder="1"/>
    <xf numFmtId="0" fontId="14" fillId="2" borderId="4" xfId="0" applyFont="1" applyFill="1" applyBorder="1" applyAlignment="1">
      <alignment horizontal="center" vertical="center" wrapText="1"/>
    </xf>
    <xf numFmtId="0" fontId="8" fillId="0" borderId="6" xfId="0" applyFont="1" applyBorder="1"/>
    <xf numFmtId="0" fontId="8" fillId="0" borderId="5" xfId="0" applyFont="1" applyBorder="1"/>
    <xf numFmtId="0" fontId="8" fillId="0" borderId="8" xfId="0" applyFont="1" applyBorder="1"/>
    <xf numFmtId="0" fontId="14" fillId="2" borderId="4" xfId="0" applyFont="1" applyFill="1" applyBorder="1" applyAlignment="1">
      <alignment horizontal="left" vertical="top"/>
    </xf>
    <xf numFmtId="0" fontId="8" fillId="0" borderId="65" xfId="0" applyFont="1" applyBorder="1"/>
    <xf numFmtId="0" fontId="8" fillId="0" borderId="68" xfId="0" applyFont="1" applyBorder="1"/>
    <xf numFmtId="0" fontId="14" fillId="0" borderId="24" xfId="0" applyFont="1" applyBorder="1" applyAlignment="1">
      <alignment vertical="center" wrapText="1"/>
    </xf>
    <xf numFmtId="0" fontId="8" fillId="0" borderId="39" xfId="0" applyFont="1" applyBorder="1"/>
    <xf numFmtId="0" fontId="14" fillId="0" borderId="24" xfId="0" applyFont="1" applyBorder="1" applyAlignment="1">
      <alignment horizontal="left" vertical="top" wrapText="1"/>
    </xf>
    <xf numFmtId="0" fontId="14" fillId="0" borderId="24" xfId="0" applyFont="1" applyBorder="1" applyAlignment="1">
      <alignment horizontal="left" vertical="center" wrapText="1"/>
    </xf>
    <xf numFmtId="0" fontId="14" fillId="2" borderId="24" xfId="0" applyFont="1" applyFill="1" applyBorder="1" applyAlignment="1">
      <alignment horizontal="center" vertical="center" wrapText="1"/>
    </xf>
    <xf numFmtId="0" fontId="14" fillId="2" borderId="73" xfId="0" applyFont="1" applyFill="1" applyBorder="1" applyAlignment="1">
      <alignment horizontal="left" vertical="center" wrapText="1"/>
    </xf>
    <xf numFmtId="0" fontId="8" fillId="0" borderId="74" xfId="0" applyFont="1" applyBorder="1"/>
    <xf numFmtId="0" fontId="8" fillId="0" borderId="75" xfId="0" applyFont="1" applyBorder="1"/>
    <xf numFmtId="0" fontId="26" fillId="2" borderId="24" xfId="0" applyFont="1" applyFill="1" applyBorder="1" applyAlignment="1">
      <alignment horizontal="center" vertical="center" wrapText="1"/>
    </xf>
    <xf numFmtId="0" fontId="14" fillId="2" borderId="24" xfId="0" applyFont="1" applyFill="1" applyBorder="1" applyAlignment="1">
      <alignment horizontal="left" vertical="center" wrapText="1"/>
    </xf>
    <xf numFmtId="0" fontId="14" fillId="2" borderId="44" xfId="0" applyFont="1" applyFill="1" applyBorder="1" applyAlignment="1">
      <alignment horizontal="center" vertical="center" wrapText="1"/>
    </xf>
    <xf numFmtId="0" fontId="8" fillId="0" borderId="45" xfId="0" applyFont="1" applyBorder="1"/>
    <xf numFmtId="0" fontId="8" fillId="0" borderId="46" xfId="0" applyFont="1" applyBorder="1"/>
    <xf numFmtId="0" fontId="14" fillId="2" borderId="1" xfId="0" applyFont="1" applyFill="1" applyBorder="1" applyAlignment="1">
      <alignment horizontal="left" vertical="center" wrapText="1"/>
    </xf>
    <xf numFmtId="0" fontId="14" fillId="2" borderId="24" xfId="0" applyFont="1" applyFill="1" applyBorder="1" applyAlignment="1">
      <alignment horizontal="left" vertical="center"/>
    </xf>
    <xf numFmtId="0" fontId="8" fillId="0" borderId="19" xfId="0" applyFont="1" applyBorder="1"/>
    <xf numFmtId="0" fontId="24" fillId="3" borderId="32" xfId="0" applyFont="1" applyFill="1" applyBorder="1" applyAlignment="1">
      <alignment horizontal="center" vertical="center" wrapText="1"/>
    </xf>
    <xf numFmtId="0" fontId="8" fillId="0" borderId="37" xfId="0" applyFont="1" applyBorder="1"/>
    <xf numFmtId="0" fontId="8" fillId="0" borderId="69" xfId="0" applyFont="1" applyBorder="1"/>
    <xf numFmtId="0" fontId="8" fillId="0" borderId="70" xfId="0" applyFont="1" applyBorder="1"/>
    <xf numFmtId="0" fontId="25" fillId="2" borderId="1" xfId="0" applyFont="1" applyFill="1" applyBorder="1" applyAlignment="1">
      <alignment horizontal="left" vertical="center" wrapText="1"/>
    </xf>
    <xf numFmtId="0" fontId="24" fillId="3" borderId="32" xfId="0" applyFont="1" applyFill="1" applyBorder="1" applyAlignment="1">
      <alignment horizontal="center" vertical="center"/>
    </xf>
    <xf numFmtId="0" fontId="8" fillId="0" borderId="55" xfId="0" applyFont="1" applyBorder="1"/>
    <xf numFmtId="0" fontId="25" fillId="0" borderId="48" xfId="0" applyFont="1" applyBorder="1" applyAlignment="1">
      <alignment horizontal="left" vertical="top" wrapText="1"/>
    </xf>
    <xf numFmtId="0" fontId="14" fillId="0" borderId="10" xfId="0" applyFont="1" applyBorder="1" applyAlignment="1">
      <alignment horizontal="left" wrapText="1"/>
    </xf>
    <xf numFmtId="0" fontId="14" fillId="2" borderId="98" xfId="0" applyFont="1" applyFill="1" applyBorder="1" applyAlignment="1">
      <alignment horizontal="center"/>
    </xf>
    <xf numFmtId="0" fontId="14" fillId="2" borderId="171" xfId="0" applyFont="1" applyFill="1" applyBorder="1" applyAlignment="1">
      <alignment horizontal="center"/>
    </xf>
    <xf numFmtId="0" fontId="14" fillId="2" borderId="59" xfId="0" applyFont="1" applyFill="1" applyBorder="1" applyAlignment="1">
      <alignment horizontal="center"/>
    </xf>
    <xf numFmtId="0" fontId="14" fillId="2" borderId="169" xfId="0" applyFont="1" applyFill="1" applyBorder="1" applyAlignment="1">
      <alignment horizontal="center"/>
    </xf>
    <xf numFmtId="10" fontId="11" fillId="0" borderId="1" xfId="0" applyNumberFormat="1" applyFont="1" applyBorder="1" applyAlignment="1">
      <alignment horizontal="center" vertical="center" wrapText="1"/>
    </xf>
    <xf numFmtId="0" fontId="14" fillId="2" borderId="34" xfId="0" applyFont="1" applyFill="1" applyBorder="1" applyAlignment="1">
      <alignment horizontal="left" vertical="center" wrapText="1"/>
    </xf>
    <xf numFmtId="0" fontId="8" fillId="0" borderId="35" xfId="0" applyFont="1" applyBorder="1"/>
    <xf numFmtId="0" fontId="8" fillId="0" borderId="36" xfId="0" applyFont="1" applyBorder="1"/>
    <xf numFmtId="0" fontId="14" fillId="2" borderId="41" xfId="0" applyFont="1" applyFill="1" applyBorder="1" applyAlignment="1">
      <alignment horizontal="center" vertical="center" wrapText="1"/>
    </xf>
    <xf numFmtId="0" fontId="8" fillId="0" borderId="19" xfId="0" applyFont="1" applyBorder="1" applyAlignment="1">
      <alignment horizontal="center"/>
    </xf>
    <xf numFmtId="0" fontId="8" fillId="0" borderId="42" xfId="0" applyFont="1" applyBorder="1" applyAlignment="1">
      <alignment horizontal="center"/>
    </xf>
    <xf numFmtId="0" fontId="57" fillId="8" borderId="196" xfId="1" applyFont="1" applyFill="1" applyBorder="1" applyAlignment="1" applyProtection="1">
      <alignment horizontal="center" vertical="center" wrapText="1"/>
    </xf>
    <xf numFmtId="0" fontId="57" fillId="8" borderId="191" xfId="1" applyFont="1" applyFill="1" applyBorder="1" applyAlignment="1" applyProtection="1">
      <alignment horizontal="center" vertical="center" wrapText="1"/>
    </xf>
    <xf numFmtId="0" fontId="57" fillId="8" borderId="207" xfId="1" applyFont="1" applyFill="1" applyBorder="1" applyAlignment="1" applyProtection="1">
      <alignment horizontal="center" vertical="center" wrapText="1"/>
    </xf>
    <xf numFmtId="0" fontId="57" fillId="8" borderId="189" xfId="1" applyFont="1" applyFill="1" applyBorder="1" applyAlignment="1" applyProtection="1">
      <alignment horizontal="left" vertical="center" wrapText="1"/>
    </xf>
    <xf numFmtId="0" fontId="57" fillId="8" borderId="191" xfId="1" applyFont="1" applyFill="1" applyBorder="1" applyAlignment="1" applyProtection="1">
      <alignment horizontal="left" vertical="center" wrapText="1"/>
    </xf>
    <xf numFmtId="0" fontId="57" fillId="8" borderId="192" xfId="1" applyFont="1" applyFill="1" applyBorder="1" applyAlignment="1" applyProtection="1">
      <alignment horizontal="left" vertical="center" wrapText="1"/>
    </xf>
    <xf numFmtId="0" fontId="57" fillId="8" borderId="190" xfId="0" applyFont="1" applyFill="1" applyBorder="1" applyAlignment="1">
      <alignment horizontal="center" vertical="center" wrapText="1"/>
    </xf>
    <xf numFmtId="0" fontId="0" fillId="0" borderId="190" xfId="0" applyBorder="1" applyAlignment="1">
      <alignment horizontal="center" vertical="center" wrapText="1"/>
    </xf>
    <xf numFmtId="0" fontId="0" fillId="0" borderId="201" xfId="0" applyBorder="1" applyAlignment="1">
      <alignment horizontal="center" vertical="center" wrapText="1"/>
    </xf>
    <xf numFmtId="0" fontId="57" fillId="8" borderId="183" xfId="0" applyFont="1" applyFill="1" applyBorder="1" applyAlignment="1">
      <alignment horizontal="center" wrapText="1"/>
    </xf>
    <xf numFmtId="0" fontId="57" fillId="8" borderId="190" xfId="0" applyFont="1" applyFill="1" applyBorder="1" applyAlignment="1">
      <alignment horizontal="center" wrapText="1"/>
    </xf>
    <xf numFmtId="0" fontId="57" fillId="8" borderId="200" xfId="0" applyFont="1" applyFill="1" applyBorder="1" applyAlignment="1">
      <alignment horizontal="center" wrapText="1"/>
    </xf>
    <xf numFmtId="0" fontId="57" fillId="8" borderId="201" xfId="0" applyFont="1" applyFill="1" applyBorder="1" applyAlignment="1">
      <alignment horizontal="center" wrapText="1"/>
    </xf>
    <xf numFmtId="0" fontId="57" fillId="8" borderId="214" xfId="1" applyFont="1" applyFill="1" applyBorder="1" applyAlignment="1" applyProtection="1">
      <alignment horizontal="center" vertical="center" wrapText="1"/>
    </xf>
    <xf numFmtId="0" fontId="57" fillId="0" borderId="215" xfId="6" applyFont="1" applyBorder="1" applyAlignment="1">
      <alignment horizontal="center"/>
    </xf>
    <xf numFmtId="0" fontId="57" fillId="0" borderId="216" xfId="6" applyFont="1" applyBorder="1" applyAlignment="1">
      <alignment horizontal="center"/>
    </xf>
    <xf numFmtId="0" fontId="14" fillId="0" borderId="41" xfId="0" applyFont="1" applyBorder="1" applyAlignment="1">
      <alignment horizontal="left" vertical="center" wrapText="1"/>
    </xf>
    <xf numFmtId="0" fontId="8" fillId="0" borderId="42" xfId="0" applyFont="1" applyBorder="1"/>
    <xf numFmtId="0" fontId="56" fillId="0" borderId="197" xfId="4" applyFont="1" applyBorder="1" applyAlignment="1">
      <alignment horizontal="left" vertical="top" wrapText="1"/>
    </xf>
    <xf numFmtId="0" fontId="56" fillId="0" borderId="199" xfId="4" applyFont="1" applyBorder="1" applyAlignment="1">
      <alignment horizontal="left" vertical="top" wrapText="1"/>
    </xf>
    <xf numFmtId="0" fontId="56" fillId="0" borderId="193" xfId="4" applyFont="1" applyBorder="1" applyAlignment="1">
      <alignment horizontal="left" vertical="top" wrapText="1"/>
    </xf>
    <xf numFmtId="0" fontId="57" fillId="8" borderId="200" xfId="0" applyFont="1" applyFill="1" applyBorder="1" applyAlignment="1">
      <alignment horizontal="center"/>
    </xf>
    <xf numFmtId="0" fontId="57" fillId="8" borderId="201" xfId="0" applyFont="1" applyFill="1" applyBorder="1" applyAlignment="1">
      <alignment horizontal="center"/>
    </xf>
    <xf numFmtId="1" fontId="57" fillId="8" borderId="196" xfId="4" applyNumberFormat="1" applyFont="1" applyFill="1" applyBorder="1" applyAlignment="1">
      <alignment horizontal="center" vertical="center" wrapText="1"/>
    </xf>
    <xf numFmtId="1" fontId="57" fillId="8" borderId="207" xfId="4" applyNumberFormat="1" applyFont="1" applyFill="1" applyBorder="1" applyAlignment="1">
      <alignment horizontal="center" vertical="center" wrapText="1"/>
    </xf>
    <xf numFmtId="9" fontId="57" fillId="8" borderId="201" xfId="4" applyNumberFormat="1" applyFont="1" applyFill="1" applyBorder="1" applyAlignment="1">
      <alignment horizontal="center" vertical="center" wrapText="1"/>
    </xf>
    <xf numFmtId="0" fontId="57" fillId="8" borderId="208" xfId="1" applyFont="1" applyFill="1" applyBorder="1" applyAlignment="1" applyProtection="1">
      <alignment horizontal="center" vertical="top" wrapText="1"/>
    </xf>
    <xf numFmtId="0" fontId="57" fillId="8" borderId="205" xfId="4" applyFont="1" applyFill="1" applyBorder="1" applyAlignment="1">
      <alignment horizontal="center" vertical="center" wrapText="1"/>
    </xf>
    <xf numFmtId="0" fontId="57" fillId="8" borderId="209" xfId="0" applyFont="1" applyFill="1" applyBorder="1" applyAlignment="1">
      <alignment horizontal="left" vertical="top"/>
    </xf>
    <xf numFmtId="0" fontId="57" fillId="8" borderId="198" xfId="0" applyFont="1" applyFill="1" applyBorder="1" applyAlignment="1">
      <alignment horizontal="left" vertical="top"/>
    </xf>
    <xf numFmtId="0" fontId="57" fillId="8" borderId="210" xfId="0" applyFont="1" applyFill="1" applyBorder="1" applyAlignment="1">
      <alignment horizontal="left" vertical="top"/>
    </xf>
    <xf numFmtId="0" fontId="57" fillId="8" borderId="203" xfId="0" applyFont="1" applyFill="1" applyBorder="1" applyAlignment="1">
      <alignment horizontal="left" vertical="top"/>
    </xf>
    <xf numFmtId="49" fontId="62" fillId="7" borderId="212" xfId="4" applyNumberFormat="1" applyFont="1" applyFill="1" applyBorder="1" applyAlignment="1">
      <alignment horizontal="center" vertical="center"/>
    </xf>
    <xf numFmtId="49" fontId="62" fillId="7" borderId="217" xfId="4" applyNumberFormat="1" applyFont="1" applyFill="1" applyBorder="1" applyAlignment="1">
      <alignment horizontal="center" vertical="center"/>
    </xf>
    <xf numFmtId="49" fontId="62" fillId="7" borderId="218" xfId="4" applyNumberFormat="1" applyFont="1" applyFill="1" applyBorder="1" applyAlignment="1">
      <alignment horizontal="center" vertical="center"/>
    </xf>
    <xf numFmtId="0" fontId="14" fillId="2" borderId="41" xfId="0" applyFont="1" applyFill="1" applyBorder="1" applyAlignment="1">
      <alignment horizontal="left" vertical="center" wrapText="1"/>
    </xf>
    <xf numFmtId="0" fontId="59" fillId="7" borderId="183" xfId="4" applyFont="1" applyFill="1" applyBorder="1" applyAlignment="1">
      <alignment horizontal="center" vertical="center" wrapText="1"/>
    </xf>
    <xf numFmtId="0" fontId="59" fillId="7" borderId="187" xfId="4" applyFont="1" applyFill="1" applyBorder="1" applyAlignment="1">
      <alignment horizontal="center" vertical="center" wrapText="1"/>
    </xf>
    <xf numFmtId="0" fontId="59" fillId="7" borderId="211" xfId="4" applyFont="1" applyFill="1" applyBorder="1" applyAlignment="1">
      <alignment horizontal="center" vertical="center" wrapText="1"/>
    </xf>
    <xf numFmtId="0" fontId="55" fillId="7" borderId="183" xfId="3" applyFont="1" applyFill="1" applyBorder="1" applyAlignment="1">
      <alignment horizontal="center" vertical="center"/>
    </xf>
    <xf numFmtId="0" fontId="55" fillId="7" borderId="187" xfId="3" applyFont="1" applyFill="1" applyBorder="1" applyAlignment="1">
      <alignment horizontal="center" vertical="center"/>
    </xf>
    <xf numFmtId="0" fontId="55" fillId="7" borderId="200" xfId="3" applyFont="1" applyFill="1" applyBorder="1" applyAlignment="1">
      <alignment horizontal="center" vertical="center"/>
    </xf>
    <xf numFmtId="0" fontId="55" fillId="7" borderId="183" xfId="3" applyFont="1" applyFill="1" applyBorder="1" applyAlignment="1">
      <alignment horizontal="center" vertical="center" wrapText="1"/>
    </xf>
    <xf numFmtId="0" fontId="55" fillId="7" borderId="187" xfId="3" applyFont="1" applyFill="1" applyBorder="1" applyAlignment="1">
      <alignment horizontal="center" vertical="center" wrapText="1"/>
    </xf>
    <xf numFmtId="0" fontId="55" fillId="7" borderId="200" xfId="3" applyFont="1" applyFill="1" applyBorder="1" applyAlignment="1">
      <alignment horizontal="center" vertical="center" wrapText="1"/>
    </xf>
    <xf numFmtId="0" fontId="57" fillId="8" borderId="184" xfId="1" applyFont="1" applyFill="1" applyBorder="1" applyAlignment="1" applyProtection="1">
      <alignment horizontal="left" vertical="center" wrapText="1"/>
    </xf>
    <xf numFmtId="0" fontId="57" fillId="8" borderId="185" xfId="1" applyFont="1" applyFill="1" applyBorder="1" applyAlignment="1" applyProtection="1">
      <alignment horizontal="left" vertical="center" wrapText="1"/>
    </xf>
    <xf numFmtId="0" fontId="57" fillId="8" borderId="186" xfId="1" applyFont="1" applyFill="1" applyBorder="1" applyAlignment="1" applyProtection="1">
      <alignment horizontal="left" vertical="center" wrapText="1"/>
    </xf>
    <xf numFmtId="0" fontId="57" fillId="8" borderId="189" xfId="4" applyFont="1" applyFill="1" applyBorder="1" applyAlignment="1">
      <alignment horizontal="left" vertical="center" wrapText="1"/>
    </xf>
    <xf numFmtId="0" fontId="57" fillId="8" borderId="190" xfId="4" applyFont="1" applyFill="1" applyBorder="1" applyAlignment="1">
      <alignment horizontal="left" vertical="center" wrapText="1"/>
    </xf>
    <xf numFmtId="0" fontId="57" fillId="8" borderId="191" xfId="4" applyFont="1" applyFill="1" applyBorder="1" applyAlignment="1">
      <alignment horizontal="left" vertical="center" wrapText="1"/>
    </xf>
    <xf numFmtId="0" fontId="57" fillId="8" borderId="192" xfId="4" applyFont="1" applyFill="1" applyBorder="1" applyAlignment="1">
      <alignment horizontal="left" vertical="center" wrapText="1"/>
    </xf>
    <xf numFmtId="0" fontId="25" fillId="2" borderId="17" xfId="0" applyFont="1" applyFill="1" applyBorder="1" applyAlignment="1">
      <alignment horizontal="left" vertical="center" wrapText="1"/>
    </xf>
    <xf numFmtId="0" fontId="8" fillId="0" borderId="25" xfId="0" applyFont="1" applyBorder="1"/>
    <xf numFmtId="0" fontId="14" fillId="2" borderId="19" xfId="0" applyFont="1" applyFill="1" applyBorder="1" applyAlignment="1">
      <alignment horizontal="left" vertical="center" wrapText="1"/>
    </xf>
    <xf numFmtId="0" fontId="57" fillId="8" borderId="189" xfId="4" applyFont="1" applyFill="1" applyBorder="1" applyAlignment="1">
      <alignment horizontal="left" vertical="center"/>
    </xf>
    <xf numFmtId="0" fontId="57" fillId="8" borderId="191" xfId="4" applyFont="1" applyFill="1" applyBorder="1" applyAlignment="1">
      <alignment horizontal="left" vertical="center"/>
    </xf>
    <xf numFmtId="0" fontId="57" fillId="8" borderId="196" xfId="4" applyFont="1" applyFill="1" applyBorder="1" applyAlignment="1">
      <alignment horizontal="left" vertical="center"/>
    </xf>
    <xf numFmtId="0" fontId="57" fillId="8" borderId="192" xfId="4" applyFont="1" applyFill="1" applyBorder="1" applyAlignment="1">
      <alignment horizontal="left" vertical="center"/>
    </xf>
    <xf numFmtId="49" fontId="29" fillId="3" borderId="76" xfId="0" applyNumberFormat="1" applyFont="1" applyFill="1" applyBorder="1" applyAlignment="1">
      <alignment horizontal="center" vertical="center"/>
    </xf>
    <xf numFmtId="49" fontId="62" fillId="3" borderId="128" xfId="0" applyNumberFormat="1" applyFont="1" applyFill="1" applyBorder="1" applyAlignment="1">
      <alignment horizontal="center" vertical="center"/>
    </xf>
    <xf numFmtId="49" fontId="62" fillId="3" borderId="78" xfId="0" applyNumberFormat="1" applyFont="1" applyFill="1" applyBorder="1" applyAlignment="1">
      <alignment horizontal="center" vertical="center"/>
    </xf>
    <xf numFmtId="0" fontId="14" fillId="2" borderId="1" xfId="0" applyFont="1" applyFill="1" applyBorder="1" applyAlignment="1">
      <alignment horizontal="center" vertical="center" wrapText="1"/>
    </xf>
    <xf numFmtId="0" fontId="14" fillId="2" borderId="18" xfId="0" applyFont="1" applyFill="1" applyBorder="1" applyAlignment="1">
      <alignment horizontal="left" vertical="center" wrapText="1"/>
    </xf>
    <xf numFmtId="9" fontId="14" fillId="2" borderId="1" xfId="0" applyNumberFormat="1" applyFont="1" applyFill="1" applyBorder="1" applyAlignment="1">
      <alignment horizontal="center" vertical="center" wrapText="1"/>
    </xf>
    <xf numFmtId="0" fontId="14" fillId="2" borderId="98" xfId="0" applyFont="1" applyFill="1" applyBorder="1" applyAlignment="1">
      <alignment horizontal="center" vertical="center" wrapText="1"/>
    </xf>
    <xf numFmtId="0" fontId="14" fillId="2" borderId="171" xfId="0" applyFont="1" applyFill="1" applyBorder="1" applyAlignment="1">
      <alignment horizontal="center" vertical="center" wrapText="1"/>
    </xf>
    <xf numFmtId="0" fontId="14" fillId="2" borderId="59" xfId="0" applyFont="1" applyFill="1" applyBorder="1" applyAlignment="1">
      <alignment horizontal="center" vertical="center" wrapText="1"/>
    </xf>
    <xf numFmtId="0" fontId="14" fillId="2" borderId="169" xfId="0" applyFont="1" applyFill="1" applyBorder="1" applyAlignment="1">
      <alignment horizontal="center" vertical="center" wrapText="1"/>
    </xf>
    <xf numFmtId="0" fontId="14" fillId="2" borderId="1" xfId="0" applyFont="1" applyFill="1" applyBorder="1" applyAlignment="1">
      <alignment horizontal="left" vertical="center"/>
    </xf>
    <xf numFmtId="0" fontId="52" fillId="2" borderId="52" xfId="0" applyFont="1" applyFill="1" applyBorder="1" applyAlignment="1">
      <alignment horizontal="center"/>
    </xf>
    <xf numFmtId="0" fontId="52" fillId="2" borderId="54" xfId="0" applyFont="1" applyFill="1" applyBorder="1" applyAlignment="1">
      <alignment horizontal="center"/>
    </xf>
    <xf numFmtId="49" fontId="29" fillId="6" borderId="76" xfId="0" applyNumberFormat="1" applyFont="1" applyFill="1" applyBorder="1" applyAlignment="1">
      <alignment horizontal="center" vertical="center"/>
    </xf>
    <xf numFmtId="0" fontId="8" fillId="0" borderId="77" xfId="0" applyFont="1" applyBorder="1"/>
    <xf numFmtId="0" fontId="8" fillId="0" borderId="78" xfId="0" applyFont="1" applyBorder="1"/>
    <xf numFmtId="0" fontId="14" fillId="2" borderId="79" xfId="0" applyFont="1" applyFill="1" applyBorder="1" applyAlignment="1">
      <alignment horizontal="center" vertical="center"/>
    </xf>
    <xf numFmtId="0" fontId="8" fillId="0" borderId="80" xfId="0" applyFont="1" applyBorder="1"/>
    <xf numFmtId="0" fontId="14" fillId="2" borderId="79" xfId="0" applyFont="1" applyFill="1" applyBorder="1" applyAlignment="1">
      <alignment horizontal="left" vertical="center" wrapText="1"/>
    </xf>
    <xf numFmtId="165" fontId="14" fillId="2" borderId="1" xfId="0" applyNumberFormat="1" applyFont="1" applyFill="1" applyBorder="1" applyAlignment="1">
      <alignment horizontal="center" vertical="center" wrapText="1"/>
    </xf>
    <xf numFmtId="9" fontId="14" fillId="2" borderId="83" xfId="0" applyNumberFormat="1" applyFont="1" applyFill="1" applyBorder="1" applyAlignment="1">
      <alignment horizontal="center" vertical="center" wrapText="1"/>
    </xf>
    <xf numFmtId="0" fontId="8" fillId="0" borderId="84" xfId="0" applyFont="1" applyBorder="1"/>
    <xf numFmtId="0" fontId="24" fillId="6" borderId="32" xfId="0" applyFont="1" applyFill="1" applyBorder="1" applyAlignment="1">
      <alignment horizontal="center" vertical="center"/>
    </xf>
    <xf numFmtId="0" fontId="24" fillId="6" borderId="32" xfId="0" applyFont="1" applyFill="1" applyBorder="1" applyAlignment="1">
      <alignment horizontal="center" vertical="center" wrapText="1"/>
    </xf>
    <xf numFmtId="0" fontId="25" fillId="2" borderId="48" xfId="0" applyFont="1" applyFill="1" applyBorder="1" applyAlignment="1">
      <alignment horizontal="left" vertical="top" wrapText="1"/>
    </xf>
    <xf numFmtId="0" fontId="8" fillId="0" borderId="82" xfId="0" applyFont="1" applyBorder="1"/>
    <xf numFmtId="0" fontId="52" fillId="0" borderId="24" xfId="0" applyFont="1" applyBorder="1" applyAlignment="1">
      <alignment horizontal="left" vertical="top" wrapText="1"/>
    </xf>
    <xf numFmtId="0" fontId="14" fillId="0" borderId="24" xfId="0" applyFont="1" applyBorder="1" applyAlignment="1">
      <alignment horizontal="center" vertical="center" wrapText="1"/>
    </xf>
    <xf numFmtId="17" fontId="14" fillId="0" borderId="24" xfId="0" applyNumberFormat="1" applyFont="1" applyBorder="1" applyAlignment="1">
      <alignment horizontal="center" vertical="center" wrapText="1"/>
    </xf>
    <xf numFmtId="0" fontId="31" fillId="2" borderId="24" xfId="0" applyFont="1" applyFill="1" applyBorder="1" applyAlignment="1">
      <alignment horizontal="center" vertical="center" wrapText="1"/>
    </xf>
    <xf numFmtId="17" fontId="14" fillId="2" borderId="24" xfId="0" applyNumberFormat="1" applyFont="1" applyFill="1" applyBorder="1" applyAlignment="1">
      <alignment horizontal="center" vertical="center" wrapText="1"/>
    </xf>
    <xf numFmtId="0" fontId="14" fillId="2" borderId="52" xfId="0" applyFont="1" applyFill="1" applyBorder="1" applyAlignment="1">
      <alignment horizontal="center" vertical="center" wrapText="1"/>
    </xf>
    <xf numFmtId="0" fontId="8" fillId="0" borderId="93" xfId="0" applyFont="1" applyBorder="1"/>
    <xf numFmtId="0" fontId="8" fillId="0" borderId="94" xfId="0" applyFont="1" applyBorder="1"/>
    <xf numFmtId="49" fontId="29" fillId="6" borderId="76" xfId="0" applyNumberFormat="1" applyFont="1" applyFill="1" applyBorder="1" applyAlignment="1">
      <alignment horizontal="left" vertical="center" wrapText="1"/>
    </xf>
    <xf numFmtId="0" fontId="14" fillId="2" borderId="85" xfId="0" applyFont="1" applyFill="1" applyBorder="1" applyAlignment="1">
      <alignment horizontal="left" vertical="center" wrapText="1"/>
    </xf>
    <xf numFmtId="0" fontId="8" fillId="0" borderId="86" xfId="0" applyFont="1" applyBorder="1"/>
    <xf numFmtId="0" fontId="8" fillId="0" borderId="87" xfId="0" applyFont="1" applyBorder="1"/>
    <xf numFmtId="0" fontId="25" fillId="2" borderId="90" xfId="0" applyFont="1" applyFill="1" applyBorder="1" applyAlignment="1">
      <alignment horizontal="left" vertical="center" wrapText="1"/>
    </xf>
    <xf numFmtId="0" fontId="8" fillId="0" borderId="91" xfId="0" applyFont="1" applyBorder="1"/>
    <xf numFmtId="0" fontId="14" fillId="2" borderId="90" xfId="0" applyFont="1" applyFill="1" applyBorder="1" applyAlignment="1">
      <alignment horizontal="center" vertical="center" wrapText="1"/>
    </xf>
    <xf numFmtId="0" fontId="14" fillId="2" borderId="52" xfId="0" applyFont="1" applyFill="1" applyBorder="1" applyAlignment="1">
      <alignment horizontal="left" vertical="center" wrapText="1"/>
    </xf>
    <xf numFmtId="0" fontId="51" fillId="2" borderId="24" xfId="1" applyFill="1" applyBorder="1" applyAlignment="1">
      <alignment horizontal="center" vertical="center" wrapText="1"/>
    </xf>
    <xf numFmtId="0" fontId="57" fillId="2" borderId="90" xfId="0" applyFont="1" applyFill="1" applyBorder="1" applyAlignment="1">
      <alignment horizontal="center" vertical="center" wrapText="1"/>
    </xf>
    <xf numFmtId="0" fontId="80" fillId="0" borderId="101" xfId="0" applyFont="1" applyBorder="1"/>
    <xf numFmtId="173" fontId="14" fillId="0" borderId="1" xfId="0" applyNumberFormat="1" applyFont="1" applyBorder="1" applyAlignment="1">
      <alignment horizontal="right" vertical="center" wrapText="1"/>
    </xf>
    <xf numFmtId="173" fontId="24" fillId="0" borderId="1" xfId="0" applyNumberFormat="1" applyFont="1" applyBorder="1" applyAlignment="1">
      <alignment horizontal="right" vertical="center" wrapText="1"/>
    </xf>
    <xf numFmtId="9" fontId="14" fillId="0" borderId="83" xfId="0" applyNumberFormat="1" applyFont="1" applyBorder="1" applyAlignment="1">
      <alignment horizontal="center" vertical="center" wrapText="1"/>
    </xf>
    <xf numFmtId="0" fontId="14" fillId="0" borderId="52" xfId="0" applyFont="1" applyBorder="1" applyAlignment="1">
      <alignment horizontal="center" vertical="center" wrapText="1"/>
    </xf>
    <xf numFmtId="0" fontId="14" fillId="5" borderId="24" xfId="0" applyFont="1" applyFill="1" applyBorder="1" applyAlignment="1">
      <alignment horizontal="left" vertical="center" wrapText="1"/>
    </xf>
    <xf numFmtId="0" fontId="34" fillId="2" borderId="24" xfId="0" applyFont="1" applyFill="1" applyBorder="1" applyAlignment="1">
      <alignment horizontal="center" vertical="center" wrapText="1"/>
    </xf>
    <xf numFmtId="0" fontId="14" fillId="2" borderId="24" xfId="0" applyFont="1" applyFill="1" applyBorder="1" applyAlignment="1">
      <alignment horizontal="center" wrapText="1"/>
    </xf>
    <xf numFmtId="0" fontId="14" fillId="2" borderId="79" xfId="0" applyFont="1" applyFill="1" applyBorder="1" applyAlignment="1">
      <alignment horizontal="center" vertical="center" wrapText="1"/>
    </xf>
    <xf numFmtId="0" fontId="14" fillId="2" borderId="34" xfId="0" applyFont="1" applyFill="1" applyBorder="1" applyAlignment="1">
      <alignment horizontal="left" vertical="top" wrapText="1"/>
    </xf>
    <xf numFmtId="0" fontId="12" fillId="5" borderId="76" xfId="0" applyFont="1" applyFill="1" applyBorder="1" applyAlignment="1">
      <alignment horizontal="center" vertical="center" wrapText="1"/>
    </xf>
    <xf numFmtId="0" fontId="8" fillId="0" borderId="114" xfId="0" applyFont="1" applyBorder="1"/>
    <xf numFmtId="0" fontId="12" fillId="2" borderId="128" xfId="0" applyFont="1" applyFill="1" applyBorder="1" applyAlignment="1">
      <alignment horizontal="center" vertical="center" wrapText="1"/>
    </xf>
    <xf numFmtId="0" fontId="35" fillId="6" borderId="103" xfId="0" applyFont="1" applyFill="1" applyBorder="1" applyAlignment="1">
      <alignment horizontal="center" vertical="center"/>
    </xf>
    <xf numFmtId="0" fontId="8" fillId="0" borderId="104" xfId="0" applyFont="1" applyBorder="1"/>
    <xf numFmtId="0" fontId="8" fillId="0" borderId="105" xfId="0" applyFont="1" applyBorder="1"/>
    <xf numFmtId="0" fontId="12" fillId="5" borderId="109" xfId="0" applyFont="1" applyFill="1" applyBorder="1" applyAlignment="1">
      <alignment horizontal="center" vertical="center" wrapText="1"/>
    </xf>
    <xf numFmtId="0" fontId="8" fillId="0" borderId="110" xfId="0" applyFont="1" applyBorder="1"/>
    <xf numFmtId="0" fontId="8" fillId="0" borderId="111" xfId="0" applyFont="1" applyBorder="1"/>
    <xf numFmtId="0" fontId="12" fillId="5" borderId="113" xfId="0" applyFont="1" applyFill="1" applyBorder="1" applyAlignment="1">
      <alignment horizontal="left" vertical="center" wrapText="1"/>
    </xf>
    <xf numFmtId="0" fontId="12" fillId="5" borderId="113" xfId="0" applyFont="1" applyFill="1" applyBorder="1" applyAlignment="1">
      <alignment horizontal="center" vertical="center" wrapText="1"/>
    </xf>
    <xf numFmtId="0" fontId="25" fillId="5" borderId="76" xfId="0" applyFont="1" applyFill="1" applyBorder="1" applyAlignment="1">
      <alignment vertical="center" wrapText="1"/>
    </xf>
    <xf numFmtId="0" fontId="12" fillId="5" borderId="76" xfId="0" applyFont="1" applyFill="1" applyBorder="1" applyAlignment="1">
      <alignment vertical="center" wrapText="1"/>
    </xf>
    <xf numFmtId="0" fontId="25" fillId="5" borderId="107" xfId="0" applyFont="1" applyFill="1" applyBorder="1" applyAlignment="1">
      <alignment vertical="center" wrapText="1"/>
    </xf>
    <xf numFmtId="0" fontId="8" fillId="0" borderId="112" xfId="0" applyFont="1" applyBorder="1"/>
    <xf numFmtId="0" fontId="8" fillId="0" borderId="121" xfId="0" applyFont="1" applyBorder="1"/>
    <xf numFmtId="0" fontId="12" fillId="5" borderId="116" xfId="0" applyFont="1" applyFill="1" applyBorder="1" applyAlignment="1">
      <alignment horizontal="center" vertical="center" wrapText="1"/>
    </xf>
    <xf numFmtId="0" fontId="8" fillId="0" borderId="117" xfId="0" applyFont="1" applyBorder="1"/>
    <xf numFmtId="0" fontId="8" fillId="0" borderId="118" xfId="0" applyFont="1" applyBorder="1"/>
    <xf numFmtId="0" fontId="8" fillId="0" borderId="119" xfId="0" applyFont="1" applyBorder="1"/>
    <xf numFmtId="0" fontId="0" fillId="0" borderId="0" xfId="0"/>
    <xf numFmtId="0" fontId="8" fillId="0" borderId="120" xfId="0" applyFont="1" applyBorder="1"/>
    <xf numFmtId="0" fontId="8" fillId="0" borderId="122" xfId="0" applyFont="1" applyBorder="1"/>
    <xf numFmtId="0" fontId="8" fillId="0" borderId="123" xfId="0" applyFont="1" applyBorder="1"/>
    <xf numFmtId="0" fontId="8" fillId="0" borderId="124" xfId="0" applyFont="1" applyBorder="1"/>
    <xf numFmtId="0" fontId="79" fillId="0" borderId="113" xfId="0" applyFont="1" applyBorder="1" applyAlignment="1">
      <alignment horizontal="center" vertical="center" wrapText="1"/>
    </xf>
    <xf numFmtId="9" fontId="12" fillId="5" borderId="113" xfId="0" applyNumberFormat="1" applyFont="1" applyFill="1" applyBorder="1" applyAlignment="1">
      <alignment horizontal="center" vertical="center" wrapText="1"/>
    </xf>
    <xf numFmtId="0" fontId="12" fillId="2" borderId="76" xfId="0" applyFont="1" applyFill="1" applyBorder="1" applyAlignment="1">
      <alignment horizontal="center" vertical="center" wrapText="1"/>
    </xf>
    <xf numFmtId="9" fontId="12" fillId="2" borderId="76" xfId="0" applyNumberFormat="1" applyFont="1" applyFill="1" applyBorder="1" applyAlignment="1">
      <alignment horizontal="center" vertical="center" wrapText="1"/>
    </xf>
    <xf numFmtId="0" fontId="81" fillId="2" borderId="172" xfId="0" applyFont="1" applyFill="1" applyBorder="1" applyAlignment="1">
      <alignment horizontal="center" vertical="center" wrapText="1"/>
    </xf>
    <xf numFmtId="0" fontId="36" fillId="2" borderId="232" xfId="0" applyFont="1" applyFill="1" applyBorder="1" applyAlignment="1">
      <alignment horizontal="center" vertical="center" wrapText="1"/>
    </xf>
    <xf numFmtId="0" fontId="12" fillId="2" borderId="113" xfId="0" applyFont="1" applyFill="1" applyBorder="1" applyAlignment="1">
      <alignment horizontal="center" vertical="center" wrapText="1"/>
    </xf>
    <xf numFmtId="0" fontId="12" fillId="2" borderId="133" xfId="0" applyFont="1" applyFill="1" applyBorder="1" applyAlignment="1">
      <alignment wrapText="1"/>
    </xf>
    <xf numFmtId="0" fontId="8" fillId="0" borderId="134" xfId="0" applyFont="1" applyBorder="1"/>
    <xf numFmtId="0" fontId="8" fillId="0" borderId="135" xfId="0" applyFont="1" applyBorder="1"/>
    <xf numFmtId="0" fontId="24" fillId="6" borderId="107" xfId="0" applyFont="1" applyFill="1" applyBorder="1" applyAlignment="1">
      <alignment horizontal="center" vertical="center" wrapText="1"/>
    </xf>
    <xf numFmtId="0" fontId="8" fillId="0" borderId="125" xfId="0" applyFont="1" applyBorder="1"/>
    <xf numFmtId="0" fontId="25" fillId="2" borderId="107" xfId="0" applyFont="1" applyFill="1" applyBorder="1" applyAlignment="1">
      <alignment vertical="center" wrapText="1"/>
    </xf>
    <xf numFmtId="0" fontId="25" fillId="2" borderId="107" xfId="0" applyFont="1" applyFill="1" applyBorder="1" applyAlignment="1">
      <alignment horizontal="center" vertical="center" wrapText="1"/>
    </xf>
    <xf numFmtId="0" fontId="8" fillId="0" borderId="142" xfId="0" applyFont="1" applyBorder="1"/>
    <xf numFmtId="0" fontId="24" fillId="6" borderId="143" xfId="0" applyFont="1" applyFill="1" applyBorder="1" applyAlignment="1">
      <alignment horizontal="center" vertical="center" wrapText="1"/>
    </xf>
    <xf numFmtId="0" fontId="12" fillId="2" borderId="113" xfId="0" applyFont="1" applyFill="1" applyBorder="1" applyAlignment="1">
      <alignment vertical="center" wrapText="1"/>
    </xf>
    <xf numFmtId="0" fontId="37" fillId="2" borderId="113" xfId="0" applyFont="1" applyFill="1" applyBorder="1" applyAlignment="1">
      <alignment vertical="center" wrapText="1"/>
    </xf>
    <xf numFmtId="0" fontId="12" fillId="0" borderId="145" xfId="0" applyFont="1" applyBorder="1" applyAlignment="1">
      <alignment horizontal="center" wrapText="1"/>
    </xf>
    <xf numFmtId="0" fontId="8" fillId="0" borderId="146" xfId="0" applyFont="1" applyBorder="1"/>
    <xf numFmtId="0" fontId="8" fillId="0" borderId="147" xfId="0" applyFont="1" applyBorder="1"/>
    <xf numFmtId="0" fontId="12" fillId="2" borderId="136" xfId="0" applyFont="1" applyFill="1" applyBorder="1" applyAlignment="1">
      <alignment vertical="center" wrapText="1"/>
    </xf>
    <xf numFmtId="0" fontId="8" fillId="0" borderId="137" xfId="0" applyFont="1" applyBorder="1"/>
    <xf numFmtId="0" fontId="14" fillId="2" borderId="138" xfId="0" applyFont="1" applyFill="1" applyBorder="1" applyAlignment="1">
      <alignment horizontal="center" vertical="center" wrapText="1"/>
    </xf>
    <xf numFmtId="0" fontId="8" fillId="0" borderId="140" xfId="0" applyFont="1" applyBorder="1"/>
    <xf numFmtId="0" fontId="12" fillId="2" borderId="95" xfId="0" applyFont="1" applyFill="1" applyBorder="1" applyAlignment="1">
      <alignment vertical="center" wrapText="1"/>
    </xf>
    <xf numFmtId="0" fontId="8" fillId="0" borderId="139" xfId="0" applyFont="1" applyBorder="1"/>
    <xf numFmtId="0" fontId="8" fillId="0" borderId="100" xfId="0" applyFont="1" applyBorder="1"/>
    <xf numFmtId="0" fontId="8" fillId="0" borderId="141" xfId="0" applyFont="1" applyBorder="1"/>
    <xf numFmtId="0" fontId="12" fillId="2" borderId="95" xfId="0" applyFont="1" applyFill="1" applyBorder="1" applyAlignment="1">
      <alignment vertical="top" wrapText="1"/>
    </xf>
    <xf numFmtId="0" fontId="12" fillId="2" borderId="113" xfId="0" applyFont="1" applyFill="1" applyBorder="1" applyAlignment="1">
      <alignment horizontal="left" vertical="center" wrapText="1"/>
    </xf>
    <xf numFmtId="0" fontId="12" fillId="5" borderId="116" xfId="0" applyFont="1" applyFill="1" applyBorder="1" applyAlignment="1">
      <alignment horizontal="center" wrapText="1"/>
    </xf>
    <xf numFmtId="0" fontId="79" fillId="5" borderId="113" xfId="0" applyFont="1" applyFill="1" applyBorder="1" applyAlignment="1">
      <alignment horizontal="center" vertical="center" wrapText="1"/>
    </xf>
    <xf numFmtId="0" fontId="12" fillId="5" borderId="113" xfId="0" applyFont="1" applyFill="1" applyBorder="1" applyAlignment="1">
      <alignment vertical="center" wrapText="1"/>
    </xf>
    <xf numFmtId="0" fontId="25" fillId="0" borderId="107" xfId="0" applyFont="1" applyBorder="1" applyAlignment="1">
      <alignment vertical="center" wrapText="1"/>
    </xf>
    <xf numFmtId="0" fontId="25" fillId="5" borderId="107" xfId="0" applyFont="1" applyFill="1" applyBorder="1" applyAlignment="1">
      <alignment horizontal="center" vertical="center" wrapText="1"/>
    </xf>
    <xf numFmtId="0" fontId="12" fillId="5" borderId="128" xfId="0" applyFont="1" applyFill="1" applyBorder="1" applyAlignment="1">
      <alignment vertical="center" wrapText="1"/>
    </xf>
    <xf numFmtId="0" fontId="12" fillId="5" borderId="109" xfId="0" applyFont="1" applyFill="1" applyBorder="1" applyAlignment="1">
      <alignment horizontal="left" vertical="center" wrapText="1"/>
    </xf>
    <xf numFmtId="0" fontId="12" fillId="5" borderId="76" xfId="0" applyFont="1" applyFill="1" applyBorder="1" applyAlignment="1">
      <alignment horizontal="left" vertical="center" wrapText="1"/>
    </xf>
    <xf numFmtId="0" fontId="38" fillId="5" borderId="113" xfId="0" applyFont="1" applyFill="1" applyBorder="1" applyAlignment="1">
      <alignment vertical="center" wrapText="1"/>
    </xf>
    <xf numFmtId="0" fontId="12" fillId="2" borderId="76" xfId="0" applyFont="1" applyFill="1" applyBorder="1" applyAlignment="1">
      <alignment vertical="center" wrapText="1"/>
    </xf>
    <xf numFmtId="0" fontId="12" fillId="5" borderId="136" xfId="0" applyFont="1" applyFill="1" applyBorder="1" applyAlignment="1">
      <alignment vertical="center" wrapText="1"/>
    </xf>
    <xf numFmtId="0" fontId="14" fillId="5" borderId="138" xfId="0" applyFont="1" applyFill="1" applyBorder="1" applyAlignment="1">
      <alignment horizontal="center" vertical="center" wrapText="1"/>
    </xf>
    <xf numFmtId="0" fontId="12" fillId="5" borderId="95" xfId="0" applyFont="1" applyFill="1" applyBorder="1" applyAlignment="1">
      <alignment vertical="center" wrapText="1"/>
    </xf>
    <xf numFmtId="0" fontId="12" fillId="5" borderId="95" xfId="0" applyFont="1" applyFill="1" applyBorder="1" applyAlignment="1">
      <alignment vertical="top" wrapText="1"/>
    </xf>
    <xf numFmtId="0" fontId="12" fillId="5" borderId="133" xfId="0" applyFont="1" applyFill="1" applyBorder="1" applyAlignment="1">
      <alignment horizontal="center" wrapText="1"/>
    </xf>
    <xf numFmtId="0" fontId="8" fillId="0" borderId="149" xfId="0" applyFont="1" applyBorder="1"/>
    <xf numFmtId="0" fontId="12" fillId="0" borderId="76" xfId="0" applyFont="1" applyBorder="1" applyAlignment="1">
      <alignment vertical="center" wrapText="1"/>
    </xf>
    <xf numFmtId="0" fontId="12" fillId="0" borderId="76" xfId="0" applyFont="1" applyBorder="1" applyAlignment="1">
      <alignment horizontal="center" vertical="center" wrapText="1"/>
    </xf>
    <xf numFmtId="0" fontId="79" fillId="5" borderId="113" xfId="0" applyFont="1" applyFill="1" applyBorder="1" applyAlignment="1">
      <alignment vertical="center" wrapText="1"/>
    </xf>
    <xf numFmtId="0" fontId="39" fillId="5" borderId="76" xfId="0" applyFont="1" applyFill="1" applyBorder="1" applyAlignment="1">
      <alignment horizontal="left" vertical="center" wrapText="1"/>
    </xf>
    <xf numFmtId="0" fontId="51" fillId="0" borderId="113" xfId="1" applyBorder="1" applyAlignment="1">
      <alignment horizontal="left"/>
    </xf>
    <xf numFmtId="0" fontId="8" fillId="0" borderId="150" xfId="0" applyFont="1" applyBorder="1"/>
    <xf numFmtId="0" fontId="24" fillId="3" borderId="98" xfId="60" applyFont="1" applyFill="1" applyBorder="1" applyAlignment="1">
      <alignment horizontal="center" vertical="center" wrapText="1"/>
    </xf>
    <xf numFmtId="0" fontId="8" fillId="0" borderId="172" xfId="60" applyFont="1" applyBorder="1"/>
    <xf numFmtId="0" fontId="14" fillId="5" borderId="41" xfId="60" applyFont="1" applyFill="1" applyBorder="1" applyAlignment="1">
      <alignment wrapText="1"/>
    </xf>
    <xf numFmtId="0" fontId="8" fillId="0" borderId="19" xfId="60" applyFont="1" applyBorder="1"/>
    <xf numFmtId="0" fontId="8" fillId="0" borderId="42" xfId="60" applyFont="1" applyBorder="1"/>
    <xf numFmtId="0" fontId="14" fillId="5" borderId="41" xfId="60" applyFont="1" applyFill="1" applyBorder="1" applyAlignment="1">
      <alignment vertical="center" wrapText="1"/>
    </xf>
    <xf numFmtId="0" fontId="14" fillId="5" borderId="73" xfId="60" applyFont="1" applyFill="1" applyBorder="1" applyAlignment="1">
      <alignment vertical="top" wrapText="1"/>
    </xf>
    <xf numFmtId="0" fontId="8" fillId="0" borderId="74" xfId="60" applyFont="1" applyBorder="1"/>
    <xf numFmtId="0" fontId="8" fillId="0" borderId="75" xfId="60" applyFont="1" applyBorder="1"/>
    <xf numFmtId="0" fontId="14" fillId="5" borderId="41" xfId="60" applyFont="1" applyFill="1" applyBorder="1" applyAlignment="1">
      <alignment horizontal="left" wrapText="1"/>
    </xf>
    <xf numFmtId="0" fontId="8" fillId="0" borderId="179" xfId="60" applyFont="1" applyBorder="1"/>
    <xf numFmtId="0" fontId="33" fillId="5" borderId="41" xfId="60" applyFont="1" applyFill="1" applyBorder="1" applyAlignment="1">
      <alignment horizontal="left" wrapText="1"/>
    </xf>
    <xf numFmtId="0" fontId="33" fillId="0" borderId="41" xfId="60" applyFont="1" applyBorder="1" applyAlignment="1">
      <alignment horizontal="left" wrapText="1"/>
    </xf>
    <xf numFmtId="0" fontId="51" fillId="5" borderId="41" xfId="61" applyFill="1" applyBorder="1" applyAlignment="1">
      <alignment horizontal="left" wrapText="1"/>
    </xf>
    <xf numFmtId="0" fontId="24" fillId="3" borderId="98" xfId="60" applyFont="1" applyFill="1" applyBorder="1" applyAlignment="1">
      <alignment horizontal="center" vertical="center"/>
    </xf>
    <xf numFmtId="0" fontId="25" fillId="0" borderId="98" xfId="60" applyFont="1" applyBorder="1" applyAlignment="1">
      <alignment horizontal="left" vertical="top" wrapText="1"/>
    </xf>
    <xf numFmtId="0" fontId="8" fillId="0" borderId="59" xfId="60" applyFont="1" applyBorder="1"/>
    <xf numFmtId="0" fontId="14" fillId="0" borderId="17" xfId="60" applyFont="1" applyBorder="1" applyAlignment="1">
      <alignment wrapText="1"/>
    </xf>
    <xf numFmtId="0" fontId="8" fillId="0" borderId="25" xfId="60" applyFont="1" applyBorder="1"/>
    <xf numFmtId="9" fontId="14" fillId="2" borderId="178" xfId="60" applyNumberFormat="1" applyFont="1" applyFill="1" applyAlignment="1">
      <alignment horizontal="center" vertical="center" wrapText="1"/>
    </xf>
    <xf numFmtId="0" fontId="8" fillId="0" borderId="178" xfId="60" applyFont="1"/>
    <xf numFmtId="0" fontId="14" fillId="2" borderId="59" xfId="60" applyFont="1" applyFill="1" applyBorder="1" applyAlignment="1">
      <alignment horizontal="center" vertical="center" wrapText="1"/>
    </xf>
    <xf numFmtId="0" fontId="8" fillId="0" borderId="169" xfId="60" applyFont="1" applyBorder="1"/>
    <xf numFmtId="0" fontId="8" fillId="0" borderId="94" xfId="60" applyFont="1" applyBorder="1"/>
    <xf numFmtId="0" fontId="14" fillId="2" borderId="165" xfId="60" applyFont="1" applyFill="1" applyBorder="1" applyAlignment="1">
      <alignment horizontal="center" vertical="top" wrapText="1"/>
    </xf>
    <xf numFmtId="0" fontId="8" fillId="0" borderId="165" xfId="60" applyFont="1" applyBorder="1"/>
    <xf numFmtId="0" fontId="14" fillId="2" borderId="176" xfId="60" applyFont="1" applyFill="1" applyBorder="1" applyAlignment="1">
      <alignment horizontal="center" vertical="center" wrapText="1"/>
    </xf>
    <xf numFmtId="0" fontId="8" fillId="0" borderId="171" xfId="60" applyFont="1" applyBorder="1"/>
    <xf numFmtId="0" fontId="8" fillId="0" borderId="81" xfId="60" applyFont="1" applyBorder="1"/>
    <xf numFmtId="0" fontId="8" fillId="0" borderId="97" xfId="60" applyFont="1" applyBorder="1"/>
    <xf numFmtId="0" fontId="8" fillId="0" borderId="27" xfId="60" applyFont="1" applyBorder="1"/>
    <xf numFmtId="0" fontId="14" fillId="2" borderId="176" xfId="60" applyFont="1" applyFill="1" applyBorder="1" applyAlignment="1">
      <alignment horizontal="left" vertical="top"/>
    </xf>
    <xf numFmtId="0" fontId="8" fillId="0" borderId="87" xfId="60" applyFont="1" applyBorder="1"/>
    <xf numFmtId="0" fontId="14" fillId="0" borderId="41" xfId="60" applyFont="1" applyBorder="1" applyAlignment="1">
      <alignment vertical="center" wrapText="1"/>
    </xf>
    <xf numFmtId="0" fontId="8" fillId="0" borderId="19" xfId="60" applyFont="1" applyBorder="1" applyAlignment="1">
      <alignment vertical="center"/>
    </xf>
    <xf numFmtId="0" fontId="8" fillId="0" borderId="42" xfId="60" applyFont="1" applyBorder="1" applyAlignment="1">
      <alignment vertical="center"/>
    </xf>
    <xf numFmtId="0" fontId="57" fillId="0" borderId="41" xfId="60" applyFont="1" applyBorder="1" applyAlignment="1">
      <alignment wrapText="1"/>
    </xf>
    <xf numFmtId="0" fontId="14" fillId="0" borderId="34" xfId="60" applyFont="1" applyBorder="1" applyAlignment="1">
      <alignment vertical="center" wrapText="1"/>
    </xf>
    <xf numFmtId="0" fontId="8" fillId="0" borderId="35" xfId="60" applyFont="1" applyBorder="1"/>
    <xf numFmtId="0" fontId="8" fillId="0" borderId="36" xfId="60" applyFont="1" applyBorder="1"/>
    <xf numFmtId="0" fontId="25" fillId="2" borderId="176" xfId="60" applyFont="1" applyFill="1" applyBorder="1" applyAlignment="1">
      <alignment horizontal="left" vertical="top" wrapText="1"/>
    </xf>
    <xf numFmtId="0" fontId="14" fillId="2" borderId="41" xfId="60" applyFont="1" applyFill="1" applyBorder="1" applyAlignment="1">
      <alignment horizontal="center" vertical="center" wrapText="1"/>
    </xf>
    <xf numFmtId="0" fontId="14" fillId="5" borderId="17" xfId="60" applyFont="1" applyFill="1" applyBorder="1" applyAlignment="1">
      <alignment vertical="center" wrapText="1"/>
    </xf>
    <xf numFmtId="49" fontId="29" fillId="3" borderId="76" xfId="60" applyNumberFormat="1" applyFont="1" applyFill="1" applyBorder="1" applyAlignment="1">
      <alignment horizontal="left" vertical="center" wrapText="1"/>
    </xf>
    <xf numFmtId="0" fontId="86" fillId="0" borderId="128" xfId="60" applyFont="1" applyBorder="1"/>
    <xf numFmtId="0" fontId="86" fillId="0" borderId="78" xfId="60" applyFont="1" applyBorder="1"/>
    <xf numFmtId="0" fontId="14" fillId="5" borderId="34" xfId="60" applyFont="1" applyFill="1" applyBorder="1" applyAlignment="1">
      <alignment vertical="center" wrapText="1"/>
    </xf>
    <xf numFmtId="0" fontId="8" fillId="0" borderId="35" xfId="60" applyFont="1" applyBorder="1" applyAlignment="1">
      <alignment vertical="center"/>
    </xf>
    <xf numFmtId="0" fontId="8" fillId="0" borderId="36" xfId="60" applyFont="1" applyBorder="1" applyAlignment="1">
      <alignment vertical="center"/>
    </xf>
    <xf numFmtId="0" fontId="14" fillId="2" borderId="41" xfId="60" applyFont="1" applyFill="1" applyBorder="1" applyAlignment="1">
      <alignment horizontal="left" vertical="center" wrapText="1"/>
    </xf>
    <xf numFmtId="0" fontId="25" fillId="2" borderId="17" xfId="60" applyFont="1" applyFill="1" applyBorder="1" applyAlignment="1">
      <alignment horizontal="left" vertical="center" wrapText="1"/>
    </xf>
    <xf numFmtId="0" fontId="14" fillId="2" borderId="41" xfId="60" applyFont="1" applyFill="1" applyBorder="1" applyAlignment="1">
      <alignment horizontal="left" vertical="center"/>
    </xf>
    <xf numFmtId="0" fontId="57" fillId="2" borderId="17" xfId="60" applyFont="1" applyFill="1" applyBorder="1" applyAlignment="1">
      <alignment horizontal="left" vertical="center"/>
    </xf>
    <xf numFmtId="0" fontId="25" fillId="2" borderId="98" xfId="60" applyFont="1" applyFill="1" applyBorder="1" applyAlignment="1">
      <alignment horizontal="left" vertical="center" wrapText="1"/>
    </xf>
    <xf numFmtId="0" fontId="8" fillId="0" borderId="172" xfId="60" applyFont="1" applyBorder="1" applyAlignment="1">
      <alignment vertical="center"/>
    </xf>
    <xf numFmtId="0" fontId="8" fillId="0" borderId="59" xfId="60" applyFont="1" applyBorder="1" applyAlignment="1">
      <alignment vertical="center"/>
    </xf>
    <xf numFmtId="0" fontId="14" fillId="2" borderId="169" xfId="60" applyFont="1" applyFill="1" applyBorder="1" applyAlignment="1">
      <alignment horizontal="center"/>
    </xf>
    <xf numFmtId="0" fontId="14" fillId="2" borderId="41" xfId="60" applyFont="1" applyFill="1" applyBorder="1" applyAlignment="1">
      <alignment horizontal="center"/>
    </xf>
    <xf numFmtId="0" fontId="14" fillId="2" borderId="19" xfId="60" applyFont="1" applyFill="1" applyBorder="1" applyAlignment="1">
      <alignment horizontal="center"/>
    </xf>
    <xf numFmtId="0" fontId="24" fillId="6" borderId="98" xfId="58" applyFont="1" applyFill="1" applyBorder="1" applyAlignment="1">
      <alignment horizontal="center" vertical="center" wrapText="1"/>
    </xf>
    <xf numFmtId="0" fontId="8" fillId="0" borderId="172" xfId="58" applyFont="1" applyBorder="1"/>
    <xf numFmtId="0" fontId="14" fillId="2" borderId="41" xfId="58" applyFont="1" applyFill="1" applyBorder="1" applyAlignment="1">
      <alignment horizontal="left" vertical="center" wrapText="1"/>
    </xf>
    <xf numFmtId="0" fontId="8" fillId="0" borderId="19" xfId="58" applyFont="1" applyBorder="1" applyAlignment="1">
      <alignment horizontal="left"/>
    </xf>
    <xf numFmtId="0" fontId="8" fillId="0" borderId="241" xfId="58" applyFont="1" applyBorder="1" applyAlignment="1">
      <alignment horizontal="left"/>
    </xf>
    <xf numFmtId="0" fontId="14" fillId="2" borderId="98" xfId="58" applyFont="1" applyFill="1" applyBorder="1" applyAlignment="1">
      <alignment horizontal="left" vertical="center" wrapText="1"/>
    </xf>
    <xf numFmtId="0" fontId="8" fillId="0" borderId="171" xfId="58" applyFont="1" applyBorder="1" applyAlignment="1">
      <alignment horizontal="left"/>
    </xf>
    <xf numFmtId="0" fontId="8" fillId="0" borderId="243" xfId="58" applyFont="1" applyBorder="1" applyAlignment="1">
      <alignment horizontal="left"/>
    </xf>
    <xf numFmtId="0" fontId="14" fillId="2" borderId="205" xfId="58" applyFont="1" applyFill="1" applyBorder="1" applyAlignment="1">
      <alignment horizontal="center" vertical="center" wrapText="1"/>
    </xf>
    <xf numFmtId="0" fontId="24" fillId="6" borderId="205" xfId="58" applyFont="1" applyFill="1" applyBorder="1" applyAlignment="1">
      <alignment horizontal="center" vertical="center" wrapText="1"/>
    </xf>
    <xf numFmtId="0" fontId="57" fillId="13" borderId="225" xfId="58" applyFont="1" applyFill="1" applyBorder="1" applyAlignment="1">
      <alignment horizontal="left" vertical="center"/>
    </xf>
    <xf numFmtId="0" fontId="57" fillId="13" borderId="226" xfId="58" applyFont="1" applyFill="1" applyBorder="1" applyAlignment="1">
      <alignment horizontal="left" vertical="center"/>
    </xf>
    <xf numFmtId="0" fontId="57" fillId="13" borderId="234" xfId="58" applyFont="1" applyFill="1" applyBorder="1" applyAlignment="1">
      <alignment horizontal="left" vertical="center"/>
    </xf>
    <xf numFmtId="0" fontId="8" fillId="0" borderId="179" xfId="58" applyFont="1" applyBorder="1"/>
    <xf numFmtId="0" fontId="57" fillId="0" borderId="191" xfId="58" applyFont="1" applyBorder="1" applyAlignment="1">
      <alignment wrapText="1"/>
    </xf>
    <xf numFmtId="0" fontId="57" fillId="0" borderId="233" xfId="58" applyFont="1" applyBorder="1" applyAlignment="1">
      <alignment wrapText="1"/>
    </xf>
    <xf numFmtId="0" fontId="57" fillId="0" borderId="192" xfId="58" applyFont="1" applyBorder="1" applyAlignment="1">
      <alignment wrapText="1"/>
    </xf>
    <xf numFmtId="0" fontId="57" fillId="13" borderId="191" xfId="58" applyFont="1" applyFill="1" applyBorder="1" applyAlignment="1">
      <alignment wrapText="1"/>
    </xf>
    <xf numFmtId="0" fontId="57" fillId="13" borderId="192" xfId="58" applyFont="1" applyFill="1" applyBorder="1" applyAlignment="1">
      <alignment wrapText="1"/>
    </xf>
    <xf numFmtId="0" fontId="51" fillId="13" borderId="191" xfId="59" applyFill="1" applyBorder="1" applyAlignment="1" applyProtection="1">
      <alignment wrapText="1"/>
    </xf>
    <xf numFmtId="0" fontId="51" fillId="13" borderId="191" xfId="52" applyFont="1" applyFill="1" applyBorder="1" applyAlignment="1" applyProtection="1">
      <alignment wrapText="1"/>
    </xf>
    <xf numFmtId="0" fontId="51" fillId="13" borderId="233" xfId="52" applyFont="1" applyFill="1" applyBorder="1" applyAlignment="1" applyProtection="1">
      <alignment wrapText="1"/>
    </xf>
    <xf numFmtId="0" fontId="57" fillId="13" borderId="191" xfId="58" applyFont="1" applyFill="1" applyBorder="1" applyAlignment="1">
      <alignment horizontal="left" wrapText="1"/>
    </xf>
    <xf numFmtId="0" fontId="57" fillId="13" borderId="233" xfId="58" applyFont="1" applyFill="1" applyBorder="1" applyAlignment="1">
      <alignment horizontal="left" wrapText="1"/>
    </xf>
    <xf numFmtId="0" fontId="57" fillId="13" borderId="191" xfId="58" applyFont="1" applyFill="1" applyBorder="1" applyAlignment="1">
      <alignment vertical="top" wrapText="1"/>
    </xf>
    <xf numFmtId="0" fontId="57" fillId="13" borderId="192" xfId="58" applyFont="1" applyFill="1" applyBorder="1" applyAlignment="1">
      <alignment vertical="top" wrapText="1"/>
    </xf>
    <xf numFmtId="0" fontId="24" fillId="6" borderId="98" xfId="58" applyFont="1" applyFill="1" applyBorder="1" applyAlignment="1">
      <alignment horizontal="center" vertical="center"/>
    </xf>
    <xf numFmtId="0" fontId="14" fillId="2" borderId="41" xfId="58" applyFont="1" applyFill="1" applyBorder="1" applyAlignment="1">
      <alignment horizontal="center" vertical="center" wrapText="1"/>
    </xf>
    <xf numFmtId="0" fontId="8" fillId="0" borderId="19" xfId="58" applyFont="1" applyBorder="1"/>
    <xf numFmtId="0" fontId="8" fillId="0" borderId="241" xfId="58" applyFont="1" applyBorder="1"/>
    <xf numFmtId="0" fontId="25" fillId="0" borderId="242" xfId="58" applyFont="1" applyBorder="1" applyAlignment="1">
      <alignment horizontal="left" vertical="top" wrapText="1"/>
    </xf>
    <xf numFmtId="0" fontId="8" fillId="0" borderId="244" xfId="58" applyFont="1" applyBorder="1"/>
    <xf numFmtId="0" fontId="8" fillId="0" borderId="240" xfId="58" applyFont="1" applyBorder="1"/>
    <xf numFmtId="0" fontId="14" fillId="2" borderId="17" xfId="58" applyFont="1" applyFill="1" applyBorder="1" applyAlignment="1">
      <alignment horizontal="left" vertical="center" wrapText="1"/>
    </xf>
    <xf numFmtId="0" fontId="14" fillId="2" borderId="19" xfId="58" applyFont="1" applyFill="1" applyBorder="1" applyAlignment="1">
      <alignment horizontal="left" vertical="center" wrapText="1"/>
    </xf>
    <xf numFmtId="0" fontId="14" fillId="2" borderId="25" xfId="58" applyFont="1" applyFill="1" applyBorder="1" applyAlignment="1">
      <alignment horizontal="left" vertical="center" wrapText="1"/>
    </xf>
    <xf numFmtId="3" fontId="11" fillId="2" borderId="17" xfId="58" applyNumberFormat="1" applyFont="1" applyFill="1" applyBorder="1" applyAlignment="1">
      <alignment horizontal="center" vertical="center" wrapText="1"/>
    </xf>
    <xf numFmtId="3" fontId="8" fillId="0" borderId="25" xfId="58" applyNumberFormat="1" applyFont="1" applyBorder="1"/>
    <xf numFmtId="9" fontId="14" fillId="2" borderId="178" xfId="58" applyNumberFormat="1" applyFont="1" applyFill="1" applyAlignment="1">
      <alignment horizontal="center" vertical="center" wrapText="1"/>
    </xf>
    <xf numFmtId="0" fontId="8" fillId="0" borderId="178" xfId="58" applyFont="1"/>
    <xf numFmtId="0" fontId="14" fillId="2" borderId="165" xfId="58" applyFont="1" applyFill="1" applyBorder="1" applyAlignment="1">
      <alignment horizontal="center" vertical="top" wrapText="1"/>
    </xf>
    <xf numFmtId="0" fontId="8" fillId="0" borderId="165" xfId="58" applyFont="1" applyBorder="1"/>
    <xf numFmtId="0" fontId="14" fillId="2" borderId="176" xfId="58" applyFont="1" applyFill="1" applyBorder="1" applyAlignment="1">
      <alignment horizontal="center" vertical="center" wrapText="1"/>
    </xf>
    <xf numFmtId="0" fontId="8" fillId="0" borderId="171" xfId="58" applyFont="1" applyBorder="1"/>
    <xf numFmtId="0" fontId="8" fillId="0" borderId="81" xfId="58" applyFont="1" applyBorder="1"/>
    <xf numFmtId="0" fontId="8" fillId="0" borderId="97" xfId="58" applyFont="1" applyBorder="1"/>
    <xf numFmtId="0" fontId="8" fillId="0" borderId="169" xfId="58" applyFont="1" applyBorder="1"/>
    <xf numFmtId="0" fontId="8" fillId="0" borderId="27" xfId="58" applyFont="1" applyBorder="1"/>
    <xf numFmtId="0" fontId="14" fillId="2" borderId="176" xfId="58" applyFont="1" applyFill="1" applyBorder="1" applyAlignment="1">
      <alignment horizontal="left" vertical="top"/>
    </xf>
    <xf numFmtId="0" fontId="8" fillId="0" borderId="243" xfId="58" applyFont="1" applyBorder="1"/>
    <xf numFmtId="0" fontId="8" fillId="0" borderId="245" xfId="58" applyFont="1" applyBorder="1"/>
    <xf numFmtId="0" fontId="14" fillId="2" borderId="169" xfId="58" applyFont="1" applyFill="1" applyBorder="1" applyAlignment="1">
      <alignment horizontal="center"/>
    </xf>
    <xf numFmtId="49" fontId="14" fillId="2" borderId="41" xfId="58" applyNumberFormat="1" applyFont="1" applyFill="1" applyBorder="1" applyAlignment="1">
      <alignment horizontal="center" vertical="center" wrapText="1"/>
    </xf>
    <xf numFmtId="0" fontId="57" fillId="14" borderId="191" xfId="58" applyFont="1" applyFill="1" applyBorder="1" applyAlignment="1">
      <alignment vertical="top" wrapText="1"/>
    </xf>
    <xf numFmtId="0" fontId="57" fillId="14" borderId="192" xfId="58" applyFont="1" applyFill="1" applyBorder="1" applyAlignment="1">
      <alignment vertical="top" wrapText="1"/>
    </xf>
    <xf numFmtId="0" fontId="14" fillId="15" borderId="41" xfId="58" applyFont="1" applyFill="1" applyBorder="1" applyAlignment="1">
      <alignment horizontal="left" vertical="center" wrapText="1"/>
    </xf>
    <xf numFmtId="0" fontId="8" fillId="16" borderId="19" xfId="58" applyFont="1" applyFill="1" applyBorder="1"/>
    <xf numFmtId="0" fontId="8" fillId="16" borderId="241" xfId="58" applyFont="1" applyFill="1" applyBorder="1"/>
    <xf numFmtId="0" fontId="25" fillId="2" borderId="242" xfId="58" applyFont="1" applyFill="1" applyBorder="1" applyAlignment="1">
      <alignment horizontal="left" vertical="top" wrapText="1"/>
    </xf>
    <xf numFmtId="0" fontId="57" fillId="14" borderId="196" xfId="58" applyFont="1" applyFill="1" applyBorder="1" applyAlignment="1">
      <alignment horizontal="center" vertical="top" wrapText="1"/>
    </xf>
    <xf numFmtId="0" fontId="57" fillId="14" borderId="191" xfId="58" applyFont="1" applyFill="1" applyBorder="1" applyAlignment="1">
      <alignment horizontal="center" vertical="top" wrapText="1"/>
    </xf>
    <xf numFmtId="0" fontId="57" fillId="14" borderId="192" xfId="58" applyFont="1" applyFill="1" applyBorder="1" applyAlignment="1">
      <alignment horizontal="center" vertical="top" wrapText="1"/>
    </xf>
    <xf numFmtId="0" fontId="8" fillId="0" borderId="42" xfId="58" applyFont="1" applyBorder="1"/>
    <xf numFmtId="49" fontId="29" fillId="6" borderId="95" xfId="58" applyNumberFormat="1" applyFont="1" applyFill="1" applyBorder="1" applyAlignment="1">
      <alignment horizontal="left" vertical="center" wrapText="1"/>
    </xf>
    <xf numFmtId="0" fontId="8" fillId="0" borderId="177" xfId="58" applyFont="1" applyBorder="1" applyAlignment="1">
      <alignment horizontal="left" wrapText="1"/>
    </xf>
    <xf numFmtId="0" fontId="8" fillId="0" borderId="139" xfId="58" applyFont="1" applyBorder="1" applyAlignment="1">
      <alignment horizontal="left" wrapText="1"/>
    </xf>
    <xf numFmtId="0" fontId="14" fillId="2" borderId="236" xfId="58" applyFont="1" applyFill="1" applyBorder="1" applyAlignment="1">
      <alignment horizontal="left" vertical="center" wrapText="1"/>
    </xf>
    <xf numFmtId="0" fontId="8" fillId="0" borderId="237" xfId="58" applyFont="1" applyBorder="1" applyAlignment="1">
      <alignment horizontal="left"/>
    </xf>
    <xf numFmtId="0" fontId="8" fillId="0" borderId="238" xfId="58" applyFont="1" applyBorder="1" applyAlignment="1">
      <alignment horizontal="left"/>
    </xf>
    <xf numFmtId="0" fontId="8" fillId="0" borderId="42" xfId="58" applyFont="1" applyBorder="1" applyAlignment="1">
      <alignment horizontal="left"/>
    </xf>
    <xf numFmtId="0" fontId="57" fillId="13" borderId="196" xfId="58" applyFont="1" applyFill="1" applyBorder="1" applyAlignment="1">
      <alignment horizontal="left" vertical="top" wrapText="1"/>
    </xf>
    <xf numFmtId="0" fontId="57" fillId="13" borderId="207" xfId="58" applyFont="1" applyFill="1" applyBorder="1" applyAlignment="1">
      <alignment horizontal="left" vertical="top" wrapText="1"/>
    </xf>
    <xf numFmtId="0" fontId="25" fillId="2" borderId="17" xfId="58" applyFont="1" applyFill="1" applyBorder="1" applyAlignment="1">
      <alignment horizontal="left" vertical="center" wrapText="1"/>
    </xf>
    <xf numFmtId="0" fontId="8" fillId="0" borderId="25" xfId="58" applyFont="1" applyBorder="1"/>
    <xf numFmtId="0" fontId="57" fillId="14" borderId="189" xfId="58" applyFont="1" applyFill="1" applyBorder="1" applyAlignment="1">
      <alignment horizontal="center" wrapText="1"/>
    </xf>
    <xf numFmtId="0" fontId="57" fillId="14" borderId="191" xfId="58" applyFont="1" applyFill="1" applyBorder="1" applyAlignment="1">
      <alignment horizontal="center" wrapText="1"/>
    </xf>
    <xf numFmtId="0" fontId="57" fillId="14" borderId="192" xfId="58" applyFont="1" applyFill="1" applyBorder="1" applyAlignment="1">
      <alignment horizontal="center" wrapText="1"/>
    </xf>
    <xf numFmtId="0" fontId="57" fillId="14" borderId="189" xfId="58" applyFont="1" applyFill="1" applyBorder="1" applyAlignment="1">
      <alignment horizontal="left" wrapText="1"/>
    </xf>
    <xf numFmtId="0" fontId="57" fillId="14" borderId="191" xfId="58" applyFont="1" applyFill="1" applyBorder="1" applyAlignment="1">
      <alignment horizontal="left" wrapText="1"/>
    </xf>
    <xf numFmtId="0" fontId="57" fillId="14" borderId="192" xfId="58" applyFont="1" applyFill="1" applyBorder="1" applyAlignment="1">
      <alignment horizontal="left" wrapText="1"/>
    </xf>
    <xf numFmtId="0" fontId="57" fillId="13" borderId="191" xfId="58" applyFont="1" applyFill="1" applyBorder="1"/>
    <xf numFmtId="0" fontId="57" fillId="13" borderId="192" xfId="58" applyFont="1" applyFill="1" applyBorder="1"/>
    <xf numFmtId="0" fontId="14" fillId="13" borderId="201" xfId="58" applyFont="1" applyFill="1" applyBorder="1" applyAlignment="1">
      <alignment horizontal="center" wrapText="1"/>
    </xf>
    <xf numFmtId="0" fontId="14" fillId="2" borderId="59" xfId="58" applyFont="1" applyFill="1" applyBorder="1" applyAlignment="1">
      <alignment horizontal="center"/>
    </xf>
    <xf numFmtId="0" fontId="14" fillId="2" borderId="73" xfId="58" applyFont="1" applyFill="1" applyBorder="1" applyAlignment="1">
      <alignment horizontal="left" vertical="center" wrapText="1"/>
    </xf>
    <xf numFmtId="0" fontId="8" fillId="0" borderId="74" xfId="58" applyFont="1" applyBorder="1"/>
    <xf numFmtId="0" fontId="8" fillId="0" borderId="75" xfId="58" applyFont="1" applyBorder="1"/>
    <xf numFmtId="0" fontId="57" fillId="13" borderId="233" xfId="58" applyFont="1" applyFill="1" applyBorder="1" applyAlignment="1">
      <alignment wrapText="1"/>
    </xf>
    <xf numFmtId="0" fontId="25" fillId="0" borderId="60" xfId="58" applyFont="1" applyBorder="1" applyAlignment="1">
      <alignment horizontal="left" vertical="top" wrapText="1"/>
    </xf>
    <xf numFmtId="0" fontId="8" fillId="0" borderId="82" xfId="58" applyFont="1" applyBorder="1"/>
    <xf numFmtId="0" fontId="8" fillId="0" borderId="43" xfId="58" applyFont="1" applyBorder="1"/>
    <xf numFmtId="0" fontId="8" fillId="0" borderId="87" xfId="58" applyFont="1" applyBorder="1"/>
    <xf numFmtId="0" fontId="8" fillId="0" borderId="94" xfId="58" applyFont="1" applyBorder="1"/>
    <xf numFmtId="0" fontId="57" fillId="13" borderId="233" xfId="58" applyFont="1" applyFill="1" applyBorder="1" applyAlignment="1">
      <alignment vertical="top" wrapText="1"/>
    </xf>
    <xf numFmtId="0" fontId="57" fillId="0" borderId="191" xfId="58" applyFont="1" applyBorder="1" applyAlignment="1">
      <alignment vertical="top" wrapText="1"/>
    </xf>
    <xf numFmtId="0" fontId="57" fillId="0" borderId="233" xfId="58" applyFont="1" applyBorder="1" applyAlignment="1">
      <alignment vertical="top" wrapText="1"/>
    </xf>
    <xf numFmtId="0" fontId="14" fillId="0" borderId="41" xfId="58" applyFont="1" applyBorder="1" applyAlignment="1">
      <alignment horizontal="left" vertical="center" wrapText="1"/>
    </xf>
    <xf numFmtId="0" fontId="25" fillId="2" borderId="60" xfId="58" applyFont="1" applyFill="1" applyBorder="1" applyAlignment="1">
      <alignment horizontal="left" vertical="top" wrapText="1"/>
    </xf>
    <xf numFmtId="49" fontId="29" fillId="6" borderId="76" xfId="58" applyNumberFormat="1" applyFont="1" applyFill="1" applyBorder="1" applyAlignment="1">
      <alignment horizontal="left" vertical="center" wrapText="1"/>
    </xf>
    <xf numFmtId="0" fontId="8" fillId="0" borderId="128" xfId="58" applyFont="1" applyBorder="1" applyAlignment="1">
      <alignment horizontal="left" wrapText="1"/>
    </xf>
    <xf numFmtId="0" fontId="8" fillId="0" borderId="78" xfId="58" applyFont="1" applyBorder="1" applyAlignment="1">
      <alignment horizontal="left" wrapText="1"/>
    </xf>
    <xf numFmtId="0" fontId="14" fillId="0" borderId="34" xfId="58" applyFont="1" applyBorder="1" applyAlignment="1">
      <alignment horizontal="left" vertical="center" wrapText="1"/>
    </xf>
    <xf numFmtId="0" fontId="8" fillId="0" borderId="35" xfId="58" applyFont="1" applyBorder="1" applyAlignment="1">
      <alignment horizontal="left"/>
    </xf>
    <xf numFmtId="0" fontId="8" fillId="0" borderId="36" xfId="58" applyFont="1" applyBorder="1" applyAlignment="1">
      <alignment horizontal="left"/>
    </xf>
    <xf numFmtId="0" fontId="57" fillId="13" borderId="233" xfId="58" applyFont="1" applyFill="1" applyBorder="1"/>
    <xf numFmtId="0" fontId="14" fillId="2" borderId="34"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2" borderId="24" xfId="0" applyFont="1" applyFill="1" applyBorder="1" applyAlignment="1">
      <alignment horizontal="center" vertical="center"/>
    </xf>
    <xf numFmtId="3" fontId="14" fillId="2" borderId="1" xfId="0" applyNumberFormat="1" applyFont="1" applyFill="1" applyBorder="1" applyAlignment="1">
      <alignment horizontal="center" vertical="center" wrapText="1"/>
    </xf>
    <xf numFmtId="0" fontId="43" fillId="0" borderId="24" xfId="0" applyFont="1" applyBorder="1" applyAlignment="1">
      <alignment horizontal="center" vertical="center" wrapText="1"/>
    </xf>
    <xf numFmtId="0" fontId="12" fillId="0" borderId="113" xfId="0" applyFont="1" applyBorder="1" applyAlignment="1">
      <alignment horizontal="center" vertical="center" wrapText="1"/>
    </xf>
    <xf numFmtId="0" fontId="12" fillId="0" borderId="116" xfId="0" applyFont="1" applyBorder="1" applyAlignment="1">
      <alignment horizontal="center" vertical="center" wrapText="1"/>
    </xf>
    <xf numFmtId="0" fontId="12" fillId="0" borderId="113" xfId="0" applyFont="1" applyBorder="1" applyAlignment="1">
      <alignment vertical="center" wrapText="1"/>
    </xf>
    <xf numFmtId="0" fontId="12" fillId="0" borderId="77" xfId="0" applyFont="1" applyBorder="1" applyAlignment="1">
      <alignment vertical="center" wrapText="1"/>
    </xf>
    <xf numFmtId="165" fontId="12" fillId="0" borderId="76" xfId="0" applyNumberFormat="1" applyFont="1" applyBorder="1" applyAlignment="1">
      <alignment horizontal="center" vertical="center" wrapText="1"/>
    </xf>
    <xf numFmtId="0" fontId="35" fillId="6" borderId="103" xfId="0" applyFont="1" applyFill="1" applyBorder="1" applyAlignment="1">
      <alignment horizontal="center" vertical="center" wrapText="1"/>
    </xf>
    <xf numFmtId="0" fontId="12" fillId="0" borderId="109" xfId="0" applyFont="1" applyBorder="1" applyAlignment="1">
      <alignment horizontal="center" vertical="center" wrapText="1"/>
    </xf>
    <xf numFmtId="0" fontId="40" fillId="0" borderId="113" xfId="0" applyFont="1" applyBorder="1" applyAlignment="1">
      <alignment horizontal="center" vertical="center" wrapText="1"/>
    </xf>
    <xf numFmtId="0" fontId="25" fillId="0" borderId="76" xfId="0" applyFont="1" applyBorder="1" applyAlignment="1">
      <alignment vertical="center" wrapText="1"/>
    </xf>
    <xf numFmtId="0" fontId="12" fillId="0" borderId="95" xfId="0" applyFont="1" applyBorder="1" applyAlignment="1">
      <alignment horizontal="center" vertical="center" wrapText="1"/>
    </xf>
    <xf numFmtId="0" fontId="41" fillId="0" borderId="113" xfId="0" applyFont="1" applyBorder="1" applyAlignment="1">
      <alignment vertical="center" wrapText="1"/>
    </xf>
    <xf numFmtId="0" fontId="12" fillId="0" borderId="145" xfId="0" applyFont="1" applyBorder="1" applyAlignment="1">
      <alignment horizontal="center" vertical="center" wrapText="1"/>
    </xf>
    <xf numFmtId="0" fontId="12" fillId="0" borderId="136" xfId="0" applyFont="1" applyBorder="1" applyAlignment="1">
      <alignment vertical="center" wrapText="1"/>
    </xf>
    <xf numFmtId="0" fontId="14" fillId="0" borderId="151" xfId="0" applyFont="1" applyBorder="1" applyAlignment="1">
      <alignment horizontal="center" vertical="center" wrapText="1"/>
    </xf>
    <xf numFmtId="0" fontId="8" fillId="0" borderId="152" xfId="0" applyFont="1" applyBorder="1"/>
    <xf numFmtId="0" fontId="12" fillId="0" borderId="95" xfId="0" applyFont="1" applyBorder="1" applyAlignment="1">
      <alignment vertical="center" wrapText="1"/>
    </xf>
    <xf numFmtId="0" fontId="8" fillId="0" borderId="64" xfId="0" applyFont="1" applyBorder="1"/>
    <xf numFmtId="0" fontId="24" fillId="6" borderId="155" xfId="0" applyFont="1" applyFill="1" applyBorder="1" applyAlignment="1">
      <alignment horizontal="center" vertical="center" wrapText="1"/>
    </xf>
    <xf numFmtId="0" fontId="8" fillId="0" borderId="157" xfId="0" applyFont="1" applyBorder="1"/>
    <xf numFmtId="0" fontId="8" fillId="0" borderId="158" xfId="0" applyFont="1" applyBorder="1"/>
    <xf numFmtId="0" fontId="8" fillId="0" borderId="159" xfId="0" applyFont="1" applyBorder="1"/>
    <xf numFmtId="0" fontId="8" fillId="0" borderId="160" xfId="0" applyFont="1" applyBorder="1"/>
    <xf numFmtId="0" fontId="24" fillId="6" borderId="161" xfId="0" applyFont="1" applyFill="1" applyBorder="1" applyAlignment="1">
      <alignment horizontal="center" vertical="center" wrapText="1"/>
    </xf>
    <xf numFmtId="0" fontId="44" fillId="6" borderId="145" xfId="0" applyFont="1" applyFill="1" applyBorder="1" applyAlignment="1">
      <alignment horizontal="center" vertical="center" wrapText="1"/>
    </xf>
    <xf numFmtId="0" fontId="8" fillId="0" borderId="154" xfId="0" applyFont="1" applyBorder="1"/>
    <xf numFmtId="0" fontId="12" fillId="0" borderId="109" xfId="0" applyFont="1" applyBorder="1" applyAlignment="1">
      <alignment horizontal="left" vertical="center" wrapText="1"/>
    </xf>
    <xf numFmtId="0" fontId="8" fillId="0" borderId="156" xfId="0" applyFont="1" applyBorder="1"/>
    <xf numFmtId="0" fontId="12" fillId="0" borderId="113" xfId="0" applyFont="1" applyBorder="1" applyAlignment="1">
      <alignment horizontal="left" vertical="center" wrapText="1"/>
    </xf>
    <xf numFmtId="0" fontId="12" fillId="0" borderId="76" xfId="0" applyFont="1" applyBorder="1" applyAlignment="1">
      <alignment horizontal="left" vertical="center" wrapText="1"/>
    </xf>
    <xf numFmtId="0" fontId="12" fillId="0" borderId="113" xfId="0" applyFont="1" applyBorder="1" applyAlignment="1">
      <alignment horizontal="left"/>
    </xf>
    <xf numFmtId="0" fontId="12" fillId="0" borderId="113" xfId="0" applyFont="1" applyBorder="1" applyAlignment="1">
      <alignment horizontal="center" wrapText="1"/>
    </xf>
    <xf numFmtId="165" fontId="12" fillId="5" borderId="76" xfId="0" applyNumberFormat="1" applyFont="1" applyFill="1" applyBorder="1" applyAlignment="1">
      <alignment vertical="center" wrapText="1"/>
    </xf>
    <xf numFmtId="1" fontId="14" fillId="2" borderId="1" xfId="0" applyNumberFormat="1" applyFont="1" applyFill="1" applyBorder="1" applyAlignment="1">
      <alignment horizontal="center" vertical="center" wrapText="1"/>
    </xf>
    <xf numFmtId="0" fontId="33" fillId="0" borderId="10" xfId="0" applyFont="1" applyBorder="1" applyAlignment="1">
      <alignment horizontal="left" vertical="center" wrapText="1"/>
    </xf>
    <xf numFmtId="0" fontId="14" fillId="2" borderId="178" xfId="0" applyFont="1" applyFill="1" applyBorder="1" applyAlignment="1">
      <alignment horizontal="center" vertical="center" wrapText="1"/>
    </xf>
    <xf numFmtId="0" fontId="8" fillId="0" borderId="178" xfId="0" applyFont="1" applyBorder="1"/>
    <xf numFmtId="49" fontId="29" fillId="6" borderId="76" xfId="0" applyNumberFormat="1" applyFont="1" applyFill="1" applyBorder="1" applyAlignment="1">
      <alignment horizontal="center" vertical="center" wrapText="1"/>
    </xf>
    <xf numFmtId="0" fontId="55" fillId="12" borderId="183" xfId="3" applyFont="1" applyFill="1" applyBorder="1" applyAlignment="1">
      <alignment horizontal="center" vertical="center"/>
    </xf>
    <xf numFmtId="0" fontId="55" fillId="12" borderId="187" xfId="3" applyFont="1" applyFill="1" applyBorder="1" applyAlignment="1">
      <alignment horizontal="center" vertical="center"/>
    </xf>
    <xf numFmtId="0" fontId="59" fillId="12" borderId="183" xfId="4" applyFont="1" applyFill="1" applyBorder="1" applyAlignment="1">
      <alignment horizontal="center" vertical="center" wrapText="1"/>
    </xf>
    <xf numFmtId="0" fontId="59" fillId="12" borderId="187" xfId="4" applyFont="1" applyFill="1" applyBorder="1" applyAlignment="1">
      <alignment horizontal="center" vertical="center" wrapText="1"/>
    </xf>
    <xf numFmtId="0" fontId="59" fillId="12" borderId="211" xfId="4" applyFont="1" applyFill="1" applyBorder="1" applyAlignment="1">
      <alignment horizontal="center" vertical="center" wrapText="1"/>
    </xf>
    <xf numFmtId="0" fontId="56" fillId="8" borderId="197" xfId="4" applyFont="1" applyFill="1" applyBorder="1" applyAlignment="1">
      <alignment horizontal="left" vertical="top" wrapText="1"/>
    </xf>
    <xf numFmtId="0" fontId="56" fillId="8" borderId="199" xfId="4" applyFont="1" applyFill="1" applyBorder="1" applyAlignment="1">
      <alignment horizontal="left" vertical="top" wrapText="1"/>
    </xf>
    <xf numFmtId="0" fontId="57" fillId="8" borderId="189" xfId="52" applyFont="1" applyFill="1" applyBorder="1" applyAlignment="1" applyProtection="1">
      <alignment horizontal="center" vertical="center" wrapText="1"/>
    </xf>
    <xf numFmtId="0" fontId="57" fillId="8" borderId="191" xfId="52" applyFont="1" applyFill="1" applyBorder="1" applyAlignment="1" applyProtection="1">
      <alignment horizontal="center" vertical="center" wrapText="1"/>
    </xf>
    <xf numFmtId="0" fontId="57" fillId="8" borderId="189" xfId="4" applyFont="1" applyFill="1" applyBorder="1" applyAlignment="1">
      <alignment horizontal="center" vertical="center" wrapText="1"/>
    </xf>
    <xf numFmtId="0" fontId="57" fillId="8" borderId="191" xfId="4" applyFont="1" applyFill="1" applyBorder="1" applyAlignment="1">
      <alignment horizontal="center" vertical="center" wrapText="1"/>
    </xf>
    <xf numFmtId="0" fontId="57" fillId="8" borderId="192" xfId="4" applyFont="1" applyFill="1" applyBorder="1" applyAlignment="1">
      <alignment horizontal="center" vertical="center" wrapText="1"/>
    </xf>
    <xf numFmtId="0" fontId="77" fillId="5" borderId="225" xfId="0" applyFont="1" applyFill="1" applyBorder="1" applyAlignment="1">
      <alignment horizontal="left" vertical="center" wrapText="1"/>
    </xf>
    <xf numFmtId="0" fontId="77" fillId="5" borderId="226" xfId="0" applyFont="1" applyFill="1" applyBorder="1" applyAlignment="1">
      <alignment horizontal="left" vertical="center" wrapText="1"/>
    </xf>
    <xf numFmtId="0" fontId="77" fillId="5" borderId="227" xfId="0" applyFont="1" applyFill="1" applyBorder="1" applyAlignment="1">
      <alignment horizontal="left" vertical="center" wrapText="1"/>
    </xf>
    <xf numFmtId="0" fontId="77" fillId="5" borderId="228" xfId="0" applyFont="1" applyFill="1" applyBorder="1" applyAlignment="1">
      <alignment horizontal="left" vertical="center" wrapText="1"/>
    </xf>
    <xf numFmtId="0" fontId="77" fillId="5" borderId="19" xfId="0" applyFont="1" applyFill="1" applyBorder="1" applyAlignment="1">
      <alignment horizontal="left" vertical="center" wrapText="1"/>
    </xf>
    <xf numFmtId="0" fontId="77" fillId="5" borderId="42" xfId="0" applyFont="1" applyFill="1" applyBorder="1" applyAlignment="1">
      <alignment horizontal="left" vertical="center" wrapText="1"/>
    </xf>
    <xf numFmtId="0" fontId="77" fillId="5" borderId="229" xfId="0" applyFont="1" applyFill="1" applyBorder="1" applyAlignment="1">
      <alignment horizontal="left" vertical="center" wrapText="1"/>
    </xf>
    <xf numFmtId="0" fontId="77" fillId="5" borderId="230" xfId="0" applyFont="1" applyFill="1" applyBorder="1" applyAlignment="1">
      <alignment horizontal="left" vertical="center" wrapText="1"/>
    </xf>
    <xf numFmtId="0" fontId="77" fillId="5" borderId="231" xfId="0" applyFont="1" applyFill="1" applyBorder="1" applyAlignment="1">
      <alignment horizontal="left" vertical="center" wrapText="1"/>
    </xf>
    <xf numFmtId="0" fontId="57" fillId="8" borderId="192" xfId="52" applyFont="1" applyFill="1" applyBorder="1" applyAlignment="1" applyProtection="1">
      <alignment horizontal="center" vertical="center" wrapText="1"/>
    </xf>
    <xf numFmtId="0" fontId="57" fillId="8" borderId="189" xfId="52" applyFont="1" applyFill="1" applyBorder="1" applyAlignment="1" applyProtection="1">
      <alignment horizontal="left" vertical="center" wrapText="1"/>
    </xf>
    <xf numFmtId="0" fontId="57" fillId="8" borderId="191" xfId="52" applyFont="1" applyFill="1" applyBorder="1" applyAlignment="1" applyProtection="1">
      <alignment horizontal="left" vertical="center" wrapText="1"/>
    </xf>
    <xf numFmtId="0" fontId="57" fillId="8" borderId="192" xfId="52" applyFont="1" applyFill="1" applyBorder="1" applyAlignment="1" applyProtection="1">
      <alignment horizontal="left" vertical="center" wrapText="1"/>
    </xf>
    <xf numFmtId="0" fontId="57" fillId="8" borderId="214" xfId="52" applyFont="1" applyFill="1" applyBorder="1" applyAlignment="1" applyProtection="1">
      <alignment horizontal="left" vertical="center" wrapText="1"/>
    </xf>
    <xf numFmtId="0" fontId="57" fillId="0" borderId="215" xfId="6" applyFont="1" applyBorder="1"/>
    <xf numFmtId="0" fontId="57" fillId="0" borderId="216" xfId="6" applyFont="1" applyBorder="1"/>
    <xf numFmtId="0" fontId="75" fillId="8" borderId="189" xfId="52" applyFill="1" applyBorder="1" applyAlignment="1" applyProtection="1">
      <alignment horizontal="center" vertical="center" wrapText="1"/>
    </xf>
    <xf numFmtId="0" fontId="57" fillId="8" borderId="201" xfId="3" applyFont="1" applyFill="1" applyBorder="1" applyAlignment="1">
      <alignment horizontal="center"/>
    </xf>
    <xf numFmtId="0" fontId="57" fillId="8" borderId="203" xfId="3" applyFont="1" applyFill="1" applyBorder="1" applyAlignment="1">
      <alignment horizontal="center"/>
    </xf>
    <xf numFmtId="0" fontId="52" fillId="8" borderId="196" xfId="52" applyFont="1" applyFill="1" applyBorder="1" applyAlignment="1" applyProtection="1">
      <alignment horizontal="center" vertical="center" wrapText="1"/>
    </xf>
    <xf numFmtId="0" fontId="52" fillId="8" borderId="191" xfId="52" applyFont="1" applyFill="1" applyBorder="1" applyAlignment="1" applyProtection="1">
      <alignment horizontal="center" vertical="center" wrapText="1"/>
    </xf>
    <xf numFmtId="0" fontId="52" fillId="8" borderId="207" xfId="52" applyFont="1" applyFill="1" applyBorder="1" applyAlignment="1" applyProtection="1">
      <alignment horizontal="center" vertical="center" wrapText="1"/>
    </xf>
    <xf numFmtId="0" fontId="57" fillId="8" borderId="196" xfId="52" applyFont="1" applyFill="1" applyBorder="1" applyAlignment="1" applyProtection="1">
      <alignment horizontal="center" vertical="center" wrapText="1"/>
    </xf>
    <xf numFmtId="0" fontId="55" fillId="12" borderId="183" xfId="3" applyFont="1" applyFill="1" applyBorder="1" applyAlignment="1">
      <alignment horizontal="center" vertical="center" wrapText="1"/>
    </xf>
    <xf numFmtId="0" fontId="55" fillId="12" borderId="187" xfId="3" applyFont="1" applyFill="1" applyBorder="1" applyAlignment="1">
      <alignment horizontal="center" vertical="center" wrapText="1"/>
    </xf>
    <xf numFmtId="0" fontId="57" fillId="8" borderId="184" xfId="52" applyFont="1" applyFill="1" applyBorder="1" applyAlignment="1" applyProtection="1">
      <alignment horizontal="left" vertical="center" wrapText="1"/>
    </xf>
    <xf numFmtId="0" fontId="57" fillId="8" borderId="185" xfId="52" applyFont="1" applyFill="1" applyBorder="1" applyAlignment="1" applyProtection="1">
      <alignment horizontal="left" vertical="center" wrapText="1"/>
    </xf>
    <xf numFmtId="0" fontId="57" fillId="8" borderId="186" xfId="52" applyFont="1" applyFill="1" applyBorder="1" applyAlignment="1" applyProtection="1">
      <alignment horizontal="left" vertical="center" wrapText="1"/>
    </xf>
    <xf numFmtId="0" fontId="56" fillId="8" borderId="196" xfId="7" applyFont="1" applyFill="1" applyBorder="1" applyAlignment="1">
      <alignment horizontal="left" vertical="center" wrapText="1"/>
    </xf>
    <xf numFmtId="0" fontId="56" fillId="8" borderId="207" xfId="7" applyFont="1" applyFill="1" applyBorder="1" applyAlignment="1">
      <alignment horizontal="left" vertical="center" wrapText="1"/>
    </xf>
    <xf numFmtId="0" fontId="56" fillId="8" borderId="193" xfId="4" applyFont="1" applyFill="1" applyBorder="1" applyAlignment="1">
      <alignment horizontal="left" vertical="top" wrapText="1"/>
    </xf>
    <xf numFmtId="9" fontId="57" fillId="8" borderId="178" xfId="4" applyNumberFormat="1" applyFont="1" applyFill="1" applyAlignment="1">
      <alignment horizontal="center" vertical="center" wrapText="1"/>
    </xf>
    <xf numFmtId="0" fontId="57" fillId="8" borderId="208" xfId="52" applyFont="1" applyFill="1" applyBorder="1" applyAlignment="1" applyProtection="1">
      <alignment horizontal="center" vertical="top" wrapText="1"/>
    </xf>
    <xf numFmtId="0" fontId="57" fillId="8" borderId="209" xfId="0" applyFont="1" applyFill="1" applyBorder="1" applyAlignment="1">
      <alignment horizontal="left" vertical="top" wrapText="1"/>
    </xf>
    <xf numFmtId="0" fontId="57" fillId="8" borderId="198" xfId="0" applyFont="1" applyFill="1" applyBorder="1" applyAlignment="1">
      <alignment horizontal="left" vertical="top" wrapText="1"/>
    </xf>
    <xf numFmtId="0" fontId="57" fillId="8" borderId="210" xfId="0" applyFont="1" applyFill="1" applyBorder="1" applyAlignment="1">
      <alignment horizontal="left" vertical="top" wrapText="1"/>
    </xf>
    <xf numFmtId="0" fontId="57" fillId="8" borderId="203" xfId="0" applyFont="1" applyFill="1" applyBorder="1" applyAlignment="1">
      <alignment horizontal="left" vertical="top" wrapText="1"/>
    </xf>
    <xf numFmtId="0" fontId="14" fillId="0" borderId="10" xfId="0" applyFont="1" applyBorder="1" applyAlignment="1">
      <alignment horizontal="center"/>
    </xf>
    <xf numFmtId="0" fontId="25" fillId="2" borderId="32" xfId="0" applyFont="1" applyFill="1" applyBorder="1" applyAlignment="1">
      <alignment horizontal="left" vertical="top" wrapText="1"/>
    </xf>
    <xf numFmtId="0" fontId="14" fillId="0" borderId="98" xfId="0" applyFont="1" applyBorder="1" applyAlignment="1">
      <alignment horizontal="center"/>
    </xf>
    <xf numFmtId="0" fontId="14" fillId="0" borderId="63" xfId="0" applyFont="1" applyBorder="1" applyAlignment="1">
      <alignment horizontal="center" wrapText="1"/>
    </xf>
    <xf numFmtId="0" fontId="8" fillId="0" borderId="22" xfId="0" applyFont="1" applyBorder="1"/>
    <xf numFmtId="0" fontId="14" fillId="0" borderId="22" xfId="0" applyFont="1" applyBorder="1" applyAlignment="1">
      <alignment horizontal="center"/>
    </xf>
    <xf numFmtId="0" fontId="14" fillId="0" borderId="0" xfId="0" applyFont="1" applyAlignment="1">
      <alignment horizontal="center" wrapText="1"/>
    </xf>
    <xf numFmtId="0" fontId="14" fillId="0" borderId="24" xfId="0" applyFont="1" applyBorder="1" applyAlignment="1">
      <alignment horizontal="left" vertical="center"/>
    </xf>
    <xf numFmtId="0" fontId="14" fillId="0" borderId="98" xfId="0" applyFont="1" applyBorder="1" applyAlignment="1">
      <alignment horizontal="center" wrapText="1"/>
    </xf>
    <xf numFmtId="0" fontId="14" fillId="0" borderId="6" xfId="0" applyFont="1" applyBorder="1" applyAlignment="1">
      <alignment horizontal="center" wrapText="1"/>
    </xf>
    <xf numFmtId="1" fontId="11" fillId="0" borderId="1" xfId="0" applyNumberFormat="1" applyFont="1" applyBorder="1" applyAlignment="1">
      <alignment horizontal="center" vertical="center" wrapText="1"/>
    </xf>
    <xf numFmtId="0" fontId="25" fillId="0" borderId="98" xfId="0" applyFont="1" applyBorder="1" applyAlignment="1">
      <alignment horizontal="left" vertical="top" wrapText="1"/>
    </xf>
    <xf numFmtId="0" fontId="8" fillId="0" borderId="63" xfId="0" applyFont="1" applyBorder="1"/>
    <xf numFmtId="0" fontId="14" fillId="0" borderId="24" xfId="0" applyFont="1" applyBorder="1" applyAlignment="1">
      <alignment horizontal="center"/>
    </xf>
    <xf numFmtId="49" fontId="23" fillId="6" borderId="76" xfId="0" applyNumberFormat="1" applyFont="1" applyFill="1" applyBorder="1" applyAlignment="1">
      <alignment horizontal="center" vertical="center"/>
    </xf>
    <xf numFmtId="0" fontId="14" fillId="0" borderId="95" xfId="0" applyFont="1" applyBorder="1" applyAlignment="1">
      <alignment horizontal="center" vertical="center" wrapText="1"/>
    </xf>
    <xf numFmtId="0" fontId="14" fillId="0" borderId="34" xfId="0" applyFont="1" applyBorder="1" applyAlignment="1">
      <alignment horizontal="center" vertical="center" wrapText="1"/>
    </xf>
    <xf numFmtId="0" fontId="14" fillId="0" borderId="1" xfId="0" applyFont="1" applyBorder="1" applyAlignment="1">
      <alignment horizontal="left" vertical="center"/>
    </xf>
    <xf numFmtId="0" fontId="25" fillId="0" borderId="1" xfId="0" applyFont="1" applyBorder="1" applyAlignment="1">
      <alignment horizontal="left" vertical="center" wrapText="1"/>
    </xf>
    <xf numFmtId="9" fontId="14" fillId="0" borderId="0" xfId="0" applyNumberFormat="1" applyFont="1" applyAlignment="1">
      <alignment horizontal="center" vertical="center" wrapText="1"/>
    </xf>
    <xf numFmtId="0" fontId="14" fillId="0" borderId="165" xfId="0" applyFont="1" applyBorder="1" applyAlignment="1">
      <alignment horizontal="center" vertical="top" wrapText="1"/>
    </xf>
    <xf numFmtId="0" fontId="8" fillId="0" borderId="165" xfId="0" applyFont="1" applyBorder="1"/>
    <xf numFmtId="0" fontId="14" fillId="0" borderId="4" xfId="0" applyFont="1" applyBorder="1" applyAlignment="1">
      <alignment horizontal="center" vertical="center" wrapText="1"/>
    </xf>
    <xf numFmtId="0" fontId="14" fillId="0" borderId="4" xfId="0" applyFont="1" applyBorder="1" applyAlignment="1">
      <alignment horizontal="left" vertical="top"/>
    </xf>
    <xf numFmtId="0" fontId="14" fillId="0" borderId="73" xfId="0" applyFont="1" applyBorder="1" applyAlignment="1">
      <alignment horizontal="center" vertical="center" wrapText="1"/>
    </xf>
    <xf numFmtId="0" fontId="33" fillId="5" borderId="24" xfId="0" applyFont="1" applyFill="1" applyBorder="1" applyAlignment="1">
      <alignment horizontal="left" wrapText="1"/>
    </xf>
    <xf numFmtId="0" fontId="14" fillId="5" borderId="24" xfId="0" applyFont="1" applyFill="1" applyBorder="1" applyAlignment="1">
      <alignment vertical="center" wrapText="1"/>
    </xf>
    <xf numFmtId="0" fontId="14" fillId="5" borderId="24" xfId="0" applyFont="1" applyFill="1" applyBorder="1" applyAlignment="1">
      <alignment wrapText="1"/>
    </xf>
    <xf numFmtId="0" fontId="14" fillId="5" borderId="24" xfId="0" applyFont="1" applyFill="1" applyBorder="1" applyAlignment="1">
      <alignment horizontal="left" wrapText="1"/>
    </xf>
    <xf numFmtId="0" fontId="14" fillId="2" borderId="24" xfId="0" applyFont="1" applyFill="1" applyBorder="1" applyAlignment="1">
      <alignment horizontal="center"/>
    </xf>
    <xf numFmtId="0" fontId="14" fillId="5" borderId="1" xfId="0" applyFont="1" applyFill="1" applyBorder="1" applyAlignment="1">
      <alignment wrapText="1"/>
    </xf>
    <xf numFmtId="0" fontId="14" fillId="5" borderId="1" xfId="0" applyFont="1" applyFill="1" applyBorder="1" applyAlignment="1">
      <alignment vertical="center" wrapText="1"/>
    </xf>
    <xf numFmtId="0" fontId="14" fillId="2" borderId="18" xfId="0" applyFont="1" applyFill="1" applyBorder="1" applyAlignment="1">
      <alignment horizontal="center"/>
    </xf>
    <xf numFmtId="0" fontId="14" fillId="5" borderId="73" xfId="0" applyFont="1" applyFill="1" applyBorder="1" applyAlignment="1">
      <alignment vertical="top" wrapText="1"/>
    </xf>
    <xf numFmtId="49" fontId="29" fillId="3" borderId="76" xfId="0" applyNumberFormat="1" applyFont="1" applyFill="1" applyBorder="1" applyAlignment="1">
      <alignment horizontal="left" vertical="center" wrapText="1"/>
    </xf>
    <xf numFmtId="0" fontId="86" fillId="0" borderId="77" xfId="0" applyFont="1" applyBorder="1"/>
    <xf numFmtId="0" fontId="86" fillId="0" borderId="78" xfId="0" applyFont="1" applyBorder="1"/>
    <xf numFmtId="0" fontId="14" fillId="5" borderId="34" xfId="0" applyFont="1" applyFill="1" applyBorder="1" applyAlignment="1">
      <alignment wrapText="1"/>
    </xf>
    <xf numFmtId="0" fontId="14" fillId="5" borderId="34" xfId="0" applyFont="1" applyFill="1" applyBorder="1" applyAlignment="1">
      <alignment vertical="center" wrapText="1"/>
    </xf>
    <xf numFmtId="0" fontId="51" fillId="5" borderId="24" xfId="1" applyFill="1" applyBorder="1" applyAlignment="1">
      <alignment horizontal="left" wrapText="1"/>
    </xf>
    <xf numFmtId="0" fontId="25" fillId="2" borderId="96" xfId="0" applyFont="1" applyFill="1" applyBorder="1" applyAlignment="1">
      <alignment horizontal="left" vertical="top" wrapText="1"/>
    </xf>
    <xf numFmtId="0" fontId="8" fillId="0" borderId="97" xfId="0" applyFont="1" applyBorder="1"/>
    <xf numFmtId="0" fontId="40" fillId="5" borderId="113" xfId="0" applyFont="1" applyFill="1" applyBorder="1" applyAlignment="1">
      <alignment horizontal="center" vertical="center" wrapText="1"/>
    </xf>
    <xf numFmtId="0" fontId="5" fillId="0" borderId="145" xfId="9" applyBorder="1" applyAlignment="1">
      <alignment horizontal="center" vertical="center" wrapText="1"/>
    </xf>
    <xf numFmtId="0" fontId="5" fillId="0" borderId="146" xfId="9" applyBorder="1" applyAlignment="1">
      <alignment horizontal="center" vertical="center" wrapText="1"/>
    </xf>
    <xf numFmtId="0" fontId="5" fillId="0" borderId="147" xfId="9" applyBorder="1" applyAlignment="1">
      <alignment horizontal="center" vertical="center" wrapText="1"/>
    </xf>
    <xf numFmtId="0" fontId="82" fillId="0" borderId="113" xfId="11" applyFont="1" applyFill="1" applyBorder="1" applyAlignment="1">
      <alignment vertical="center" wrapText="1"/>
    </xf>
    <xf numFmtId="0" fontId="63" fillId="0" borderId="128" xfId="9" applyFont="1" applyBorder="1" applyAlignment="1">
      <alignment vertical="center" wrapText="1"/>
    </xf>
    <xf numFmtId="0" fontId="63" fillId="0" borderId="114" xfId="9" applyFont="1" applyBorder="1" applyAlignment="1">
      <alignment vertical="center" wrapText="1"/>
    </xf>
    <xf numFmtId="0" fontId="63" fillId="0" borderId="113" xfId="9" applyFont="1" applyBorder="1" applyAlignment="1">
      <alignment vertical="center" wrapText="1"/>
    </xf>
    <xf numFmtId="0" fontId="55" fillId="9" borderId="143" xfId="9" applyFont="1" applyFill="1" applyBorder="1" applyAlignment="1">
      <alignment horizontal="center" vertical="center" wrapText="1"/>
    </xf>
    <xf numFmtId="0" fontId="55" fillId="9" borderId="125" xfId="9" applyFont="1" applyFill="1" applyBorder="1" applyAlignment="1">
      <alignment horizontal="center" vertical="center" wrapText="1"/>
    </xf>
    <xf numFmtId="0" fontId="55" fillId="9" borderId="121" xfId="9" applyFont="1" applyFill="1" applyBorder="1" applyAlignment="1">
      <alignment horizontal="center" vertical="center" wrapText="1"/>
    </xf>
    <xf numFmtId="0" fontId="55" fillId="9" borderId="126" xfId="9" applyFont="1" applyFill="1" applyBorder="1" applyAlignment="1">
      <alignment horizontal="center" vertical="center" wrapText="1"/>
    </xf>
    <xf numFmtId="0" fontId="55" fillId="9" borderId="142" xfId="9" applyFont="1" applyFill="1" applyBorder="1" applyAlignment="1">
      <alignment horizontal="center" vertical="center" wrapText="1"/>
    </xf>
    <xf numFmtId="0" fontId="63" fillId="0" borderId="95" xfId="9" applyFont="1" applyBorder="1" applyAlignment="1">
      <alignment vertical="center" wrapText="1"/>
    </xf>
    <xf numFmtId="0" fontId="63" fillId="0" borderId="118" xfId="9" applyFont="1" applyBorder="1" applyAlignment="1">
      <alignment vertical="center" wrapText="1"/>
    </xf>
    <xf numFmtId="0" fontId="63" fillId="0" borderId="179" xfId="9" applyFont="1" applyBorder="1" applyAlignment="1">
      <alignment vertical="center" wrapText="1"/>
    </xf>
    <xf numFmtId="0" fontId="63" fillId="0" borderId="135" xfId="9" applyFont="1" applyBorder="1" applyAlignment="1">
      <alignment vertical="center" wrapText="1"/>
    </xf>
    <xf numFmtId="0" fontId="74" fillId="0" borderId="113" xfId="9" applyFont="1" applyBorder="1" applyAlignment="1">
      <alignment horizontal="center" vertical="center" wrapText="1"/>
    </xf>
    <xf numFmtId="0" fontId="74" fillId="0" borderId="128" xfId="9" applyFont="1" applyBorder="1" applyAlignment="1">
      <alignment horizontal="center" vertical="center" wrapText="1"/>
    </xf>
    <xf numFmtId="0" fontId="74" fillId="0" borderId="114" xfId="9" applyFont="1" applyBorder="1" applyAlignment="1">
      <alignment horizontal="center" vertical="center" wrapText="1"/>
    </xf>
    <xf numFmtId="0" fontId="63" fillId="0" borderId="113" xfId="9" applyFont="1" applyBorder="1" applyAlignment="1">
      <alignment horizontal="center" vertical="center" wrapText="1"/>
    </xf>
    <xf numFmtId="0" fontId="63" fillId="0" borderId="128" xfId="9" applyFont="1" applyBorder="1" applyAlignment="1">
      <alignment horizontal="center" vertical="center" wrapText="1"/>
    </xf>
    <xf numFmtId="0" fontId="63" fillId="0" borderId="114" xfId="9" applyFont="1" applyBorder="1" applyAlignment="1">
      <alignment horizontal="center" vertical="center" wrapText="1"/>
    </xf>
    <xf numFmtId="9" fontId="63" fillId="0" borderId="76" xfId="10" applyFont="1" applyFill="1" applyBorder="1" applyAlignment="1">
      <alignment horizontal="center" vertical="center" wrapText="1"/>
    </xf>
    <xf numFmtId="9" fontId="63" fillId="0" borderId="78" xfId="10" applyFont="1" applyFill="1" applyBorder="1" applyAlignment="1">
      <alignment horizontal="center" vertical="center" wrapText="1"/>
    </xf>
    <xf numFmtId="0" fontId="63" fillId="0" borderId="136" xfId="9" applyFont="1" applyBorder="1" applyAlignment="1">
      <alignment vertical="center" wrapText="1"/>
    </xf>
    <xf numFmtId="0" fontId="63" fillId="0" borderId="137" xfId="9" applyFont="1" applyBorder="1" applyAlignment="1">
      <alignment vertical="center" wrapText="1"/>
    </xf>
    <xf numFmtId="0" fontId="66" fillId="10" borderId="126" xfId="9" applyFont="1" applyFill="1" applyBorder="1" applyAlignment="1">
      <alignment vertical="center" wrapText="1"/>
    </xf>
    <xf numFmtId="0" fontId="66" fillId="10" borderId="125" xfId="9" applyFont="1" applyFill="1" applyBorder="1" applyAlignment="1">
      <alignment vertical="center" wrapText="1"/>
    </xf>
    <xf numFmtId="0" fontId="66" fillId="10" borderId="121" xfId="9" applyFont="1" applyFill="1" applyBorder="1" applyAlignment="1">
      <alignment vertical="center" wrapText="1"/>
    </xf>
    <xf numFmtId="0" fontId="52" fillId="0" borderId="151" xfId="9" applyFont="1" applyBorder="1" applyAlignment="1">
      <alignment horizontal="center" vertical="center" wrapText="1"/>
    </xf>
    <xf numFmtId="0" fontId="52" fillId="0" borderId="152" xfId="9" applyFont="1" applyBorder="1" applyAlignment="1">
      <alignment horizontal="center" vertical="center" wrapText="1"/>
    </xf>
    <xf numFmtId="0" fontId="63" fillId="0" borderId="177" xfId="9" applyFont="1" applyBorder="1" applyAlignment="1">
      <alignment vertical="center" wrapText="1"/>
    </xf>
    <xf numFmtId="0" fontId="63" fillId="0" borderId="139" xfId="9" applyFont="1" applyBorder="1" applyAlignment="1">
      <alignment vertical="center" wrapText="1"/>
    </xf>
    <xf numFmtId="0" fontId="63" fillId="0" borderId="180" xfId="9" applyFont="1" applyBorder="1" applyAlignment="1">
      <alignment vertical="center" wrapText="1"/>
    </xf>
    <xf numFmtId="0" fontId="63" fillId="0" borderId="181" xfId="9" applyFont="1" applyBorder="1" applyAlignment="1">
      <alignment vertical="center" wrapText="1"/>
    </xf>
    <xf numFmtId="0" fontId="66" fillId="0" borderId="126" xfId="9" applyFont="1" applyBorder="1" applyAlignment="1">
      <alignment vertical="center" wrapText="1"/>
    </xf>
    <xf numFmtId="0" fontId="66" fillId="0" borderId="125" xfId="9" applyFont="1" applyBorder="1" applyAlignment="1">
      <alignment vertical="center" wrapText="1"/>
    </xf>
    <xf numFmtId="0" fontId="66" fillId="0" borderId="121" xfId="9" applyFont="1" applyBorder="1" applyAlignment="1">
      <alignment vertical="center" wrapText="1"/>
    </xf>
    <xf numFmtId="0" fontId="63" fillId="0" borderId="76" xfId="9" applyFont="1" applyBorder="1" applyAlignment="1">
      <alignment horizontal="center" vertical="center" wrapText="1"/>
    </xf>
    <xf numFmtId="0" fontId="55" fillId="9" borderId="116" xfId="9" applyFont="1" applyFill="1" applyBorder="1" applyAlignment="1">
      <alignment horizontal="center" vertical="center" wrapText="1"/>
    </xf>
    <xf numFmtId="0" fontId="66" fillId="10" borderId="126" xfId="9" applyFont="1" applyFill="1" applyBorder="1" applyAlignment="1">
      <alignment horizontal="center" vertical="center" wrapText="1"/>
    </xf>
    <xf numFmtId="0" fontId="66" fillId="10" borderId="125" xfId="9" applyFont="1" applyFill="1" applyBorder="1" applyAlignment="1">
      <alignment horizontal="center" vertical="center" wrapText="1"/>
    </xf>
    <xf numFmtId="0" fontId="66" fillId="10" borderId="121" xfId="9" applyFont="1" applyFill="1" applyBorder="1" applyAlignment="1">
      <alignment horizontal="center" vertical="center" wrapText="1"/>
    </xf>
    <xf numFmtId="0" fontId="63" fillId="0" borderId="95" xfId="9" applyFont="1" applyBorder="1" applyAlignment="1">
      <alignment horizontal="center" vertical="center" wrapText="1"/>
    </xf>
    <xf numFmtId="0" fontId="63" fillId="0" borderId="177" xfId="9" applyFont="1" applyBorder="1" applyAlignment="1">
      <alignment horizontal="center" vertical="center" wrapText="1"/>
    </xf>
    <xf numFmtId="0" fontId="63" fillId="0" borderId="139" xfId="9" applyFont="1" applyBorder="1" applyAlignment="1">
      <alignment horizontal="center" vertical="center" wrapText="1"/>
    </xf>
    <xf numFmtId="0" fontId="84" fillId="9" borderId="103" xfId="9" applyFont="1" applyFill="1" applyBorder="1" applyAlignment="1">
      <alignment horizontal="center" vertical="center" wrapText="1"/>
    </xf>
    <xf numFmtId="0" fontId="84" fillId="9" borderId="104" xfId="9" applyFont="1" applyFill="1" applyBorder="1" applyAlignment="1">
      <alignment horizontal="center" vertical="center" wrapText="1"/>
    </xf>
    <xf numFmtId="0" fontId="84" fillId="9" borderId="105" xfId="9" applyFont="1" applyFill="1" applyBorder="1" applyAlignment="1">
      <alignment horizontal="center" vertical="center" wrapText="1"/>
    </xf>
    <xf numFmtId="0" fontId="63" fillId="0" borderId="109" xfId="9" applyFont="1" applyBorder="1" applyAlignment="1">
      <alignment horizontal="center" vertical="center" wrapText="1"/>
    </xf>
    <xf numFmtId="0" fontId="63" fillId="0" borderId="110" xfId="9" applyFont="1" applyBorder="1" applyAlignment="1">
      <alignment horizontal="center" vertical="center" wrapText="1"/>
    </xf>
    <xf numFmtId="0" fontId="63" fillId="0" borderId="111" xfId="9" applyFont="1" applyBorder="1" applyAlignment="1">
      <alignment horizontal="center" vertical="center" wrapText="1"/>
    </xf>
    <xf numFmtId="0" fontId="83" fillId="0" borderId="113" xfId="9" applyFont="1" applyBorder="1" applyAlignment="1">
      <alignment horizontal="center" vertical="center" wrapText="1"/>
    </xf>
    <xf numFmtId="0" fontId="63" fillId="0" borderId="78" xfId="9" applyFont="1" applyBorder="1" applyAlignment="1">
      <alignment horizontal="center" vertical="center" wrapText="1"/>
    </xf>
    <xf numFmtId="0" fontId="66" fillId="0" borderId="76" xfId="9" applyFont="1" applyBorder="1" applyAlignment="1">
      <alignment vertical="center" wrapText="1"/>
    </xf>
    <xf numFmtId="0" fontId="66" fillId="0" borderId="78" xfId="9" applyFont="1" applyBorder="1" applyAlignment="1">
      <alignment vertical="center" wrapText="1"/>
    </xf>
    <xf numFmtId="0" fontId="63" fillId="0" borderId="76" xfId="9" applyFont="1" applyBorder="1" applyAlignment="1">
      <alignment vertical="center" wrapText="1"/>
    </xf>
    <xf numFmtId="0" fontId="63" fillId="0" borderId="116" xfId="9" applyFont="1" applyBorder="1" applyAlignment="1">
      <alignment horizontal="center" vertical="center" wrapText="1"/>
    </xf>
    <xf numFmtId="0" fontId="63" fillId="0" borderId="118" xfId="9" applyFont="1" applyBorder="1" applyAlignment="1">
      <alignment horizontal="center" vertical="center" wrapText="1"/>
    </xf>
    <xf numFmtId="0" fontId="63" fillId="0" borderId="119" xfId="9" applyFont="1" applyBorder="1" applyAlignment="1">
      <alignment horizontal="center" vertical="center" wrapText="1"/>
    </xf>
    <xf numFmtId="0" fontId="63" fillId="0" borderId="178" xfId="9" applyFont="1" applyAlignment="1">
      <alignment horizontal="center" vertical="center" wrapText="1"/>
    </xf>
    <xf numFmtId="0" fontId="63" fillId="0" borderId="120" xfId="9" applyFont="1" applyBorder="1" applyAlignment="1">
      <alignment horizontal="center" vertical="center" wrapText="1"/>
    </xf>
    <xf numFmtId="0" fontId="63" fillId="0" borderId="122" xfId="9" applyFont="1" applyBorder="1" applyAlignment="1">
      <alignment horizontal="center" vertical="center" wrapText="1"/>
    </xf>
    <xf numFmtId="0" fontId="63" fillId="0" borderId="180" xfId="9" applyFont="1" applyBorder="1" applyAlignment="1">
      <alignment horizontal="center" vertical="center" wrapText="1"/>
    </xf>
    <xf numFmtId="0" fontId="63" fillId="0" borderId="135" xfId="9" applyFont="1" applyBorder="1" applyAlignment="1">
      <alignment horizontal="center" vertical="center" wrapText="1"/>
    </xf>
    <xf numFmtId="170" fontId="12" fillId="5" borderId="76" xfId="0" applyNumberFormat="1" applyFont="1" applyFill="1" applyBorder="1" applyAlignment="1">
      <alignment horizontal="center" vertical="center" wrapText="1"/>
    </xf>
    <xf numFmtId="0" fontId="35" fillId="6" borderId="145" xfId="0" applyFont="1" applyFill="1" applyBorder="1" applyAlignment="1">
      <alignment horizontal="center" vertical="center"/>
    </xf>
    <xf numFmtId="165" fontId="12" fillId="2" borderId="76" xfId="0" applyNumberFormat="1" applyFont="1" applyFill="1" applyBorder="1" applyAlignment="1">
      <alignment horizontal="center" vertical="center" wrapText="1"/>
    </xf>
    <xf numFmtId="165" fontId="12" fillId="5" borderId="76" xfId="0" applyNumberFormat="1" applyFont="1" applyFill="1" applyBorder="1" applyAlignment="1">
      <alignment horizontal="center" vertical="center" wrapText="1"/>
    </xf>
    <xf numFmtId="0" fontId="51" fillId="5" borderId="113" xfId="1" applyFill="1" applyBorder="1" applyAlignment="1">
      <alignment vertical="center" wrapText="1"/>
    </xf>
    <xf numFmtId="0" fontId="24" fillId="0" borderId="98" xfId="60" applyFont="1" applyBorder="1" applyAlignment="1">
      <alignment horizontal="center" vertical="center" wrapText="1"/>
    </xf>
    <xf numFmtId="0" fontId="14" fillId="0" borderId="41" xfId="60" applyFont="1" applyBorder="1" applyAlignment="1">
      <alignment horizontal="left" vertical="center" wrapText="1"/>
    </xf>
    <xf numFmtId="0" fontId="8" fillId="0" borderId="19" xfId="60" applyFont="1" applyBorder="1" applyAlignment="1">
      <alignment horizontal="left"/>
    </xf>
    <xf numFmtId="0" fontId="8" fillId="0" borderId="42" xfId="60" applyFont="1" applyBorder="1" applyAlignment="1">
      <alignment horizontal="left"/>
    </xf>
    <xf numFmtId="0" fontId="14" fillId="0" borderId="73" xfId="60" applyFont="1" applyBorder="1" applyAlignment="1">
      <alignment horizontal="left" vertical="center" wrapText="1"/>
    </xf>
    <xf numFmtId="0" fontId="14" fillId="0" borderId="41" xfId="60" applyFont="1" applyBorder="1" applyAlignment="1">
      <alignment horizontal="center" vertical="center" wrapText="1"/>
    </xf>
    <xf numFmtId="0" fontId="51" fillId="0" borderId="41" xfId="61" applyFill="1" applyBorder="1" applyAlignment="1">
      <alignment horizontal="center" vertical="center" wrapText="1"/>
    </xf>
    <xf numFmtId="10" fontId="11" fillId="0" borderId="17" xfId="60" applyNumberFormat="1" applyFont="1" applyBorder="1" applyAlignment="1">
      <alignment horizontal="center" vertical="center" wrapText="1"/>
    </xf>
    <xf numFmtId="0" fontId="25" fillId="0" borderId="82" xfId="60" applyFont="1" applyBorder="1" applyAlignment="1">
      <alignment horizontal="left" vertical="center" wrapText="1"/>
    </xf>
    <xf numFmtId="0" fontId="8" fillId="0" borderId="82" xfId="60" applyFont="1" applyBorder="1" applyAlignment="1">
      <alignment vertical="center"/>
    </xf>
    <xf numFmtId="0" fontId="8" fillId="0" borderId="43" xfId="60" applyFont="1" applyBorder="1" applyAlignment="1">
      <alignment vertical="center"/>
    </xf>
    <xf numFmtId="0" fontId="14" fillId="0" borderId="165" xfId="60" applyFont="1" applyBorder="1" applyAlignment="1">
      <alignment horizontal="center" vertical="top" wrapText="1"/>
    </xf>
    <xf numFmtId="0" fontId="14" fillId="0" borderId="176" xfId="60" applyFont="1" applyBorder="1" applyAlignment="1">
      <alignment horizontal="center" vertical="center" wrapText="1"/>
    </xf>
    <xf numFmtId="0" fontId="14" fillId="0" borderId="176" xfId="60" applyFont="1" applyBorder="1" applyAlignment="1">
      <alignment horizontal="left" vertical="top"/>
    </xf>
    <xf numFmtId="9" fontId="14" fillId="0" borderId="169" xfId="60" applyNumberFormat="1" applyFont="1" applyBorder="1" applyAlignment="1">
      <alignment horizontal="center" vertical="center" wrapText="1"/>
    </xf>
    <xf numFmtId="0" fontId="24" fillId="0" borderId="98" xfId="60" applyFont="1" applyBorder="1" applyAlignment="1">
      <alignment horizontal="center" vertical="center"/>
    </xf>
    <xf numFmtId="0" fontId="25" fillId="0" borderId="60" xfId="60" applyFont="1" applyBorder="1" applyAlignment="1">
      <alignment horizontal="left" vertical="top" wrapText="1"/>
    </xf>
    <xf numFmtId="0" fontId="8" fillId="0" borderId="82" xfId="60" applyFont="1" applyBorder="1"/>
    <xf numFmtId="0" fontId="8" fillId="0" borderId="43" xfId="60" applyFont="1" applyBorder="1"/>
    <xf numFmtId="0" fontId="14" fillId="0" borderId="169" xfId="60" applyFont="1" applyBorder="1" applyAlignment="1">
      <alignment horizontal="left" wrapText="1"/>
    </xf>
    <xf numFmtId="0" fontId="14" fillId="0" borderId="17" xfId="60" applyFont="1" applyBorder="1" applyAlignment="1">
      <alignment horizontal="center" vertical="center" wrapText="1"/>
    </xf>
    <xf numFmtId="0" fontId="14" fillId="0" borderId="19" xfId="60" applyFont="1" applyBorder="1" applyAlignment="1">
      <alignment horizontal="center" vertical="center" wrapText="1"/>
    </xf>
    <xf numFmtId="0" fontId="14" fillId="0" borderId="25" xfId="60" applyFont="1" applyBorder="1" applyAlignment="1">
      <alignment horizontal="center" vertical="center" wrapText="1"/>
    </xf>
    <xf numFmtId="0" fontId="25" fillId="0" borderId="82" xfId="60" applyFont="1" applyBorder="1" applyAlignment="1">
      <alignment horizontal="left" vertical="top" wrapText="1"/>
    </xf>
    <xf numFmtId="0" fontId="14" fillId="0" borderId="34" xfId="60" applyFont="1" applyBorder="1" applyAlignment="1">
      <alignment horizontal="left" vertical="center" wrapText="1"/>
    </xf>
    <xf numFmtId="0" fontId="14" fillId="0" borderId="98" xfId="60" applyFont="1" applyBorder="1" applyAlignment="1">
      <alignment horizontal="left" vertical="top" wrapText="1"/>
    </xf>
    <xf numFmtId="0" fontId="14" fillId="0" borderId="171" xfId="60" applyFont="1" applyBorder="1" applyAlignment="1">
      <alignment horizontal="left" vertical="top" wrapText="1"/>
    </xf>
    <xf numFmtId="0" fontId="14" fillId="0" borderId="81" xfId="60" applyFont="1" applyBorder="1" applyAlignment="1">
      <alignment horizontal="left" vertical="top" wrapText="1"/>
    </xf>
    <xf numFmtId="0" fontId="25" fillId="0" borderId="176" xfId="60" applyFont="1" applyBorder="1" applyAlignment="1">
      <alignment horizontal="left" vertical="center" wrapText="1"/>
    </xf>
    <xf numFmtId="0" fontId="14" fillId="0" borderId="176" xfId="60" applyFont="1" applyBorder="1" applyAlignment="1">
      <alignment horizontal="left" vertical="center" wrapText="1"/>
    </xf>
    <xf numFmtId="0" fontId="14" fillId="0" borderId="171" xfId="60" applyFont="1" applyBorder="1" applyAlignment="1">
      <alignment horizontal="left" vertical="center" wrapText="1"/>
    </xf>
    <xf numFmtId="0" fontId="14" fillId="0" borderId="87" xfId="60" applyFont="1" applyBorder="1" applyAlignment="1">
      <alignment horizontal="left" vertical="center" wrapText="1"/>
    </xf>
    <xf numFmtId="0" fontId="14" fillId="0" borderId="205" xfId="60" applyFont="1" applyBorder="1" applyAlignment="1">
      <alignment horizontal="left" vertical="center" wrapText="1"/>
    </xf>
    <xf numFmtId="0" fontId="8" fillId="0" borderId="205" xfId="60" applyFont="1" applyBorder="1" applyAlignment="1">
      <alignment horizontal="left"/>
    </xf>
    <xf numFmtId="0" fontId="14" fillId="0" borderId="59" xfId="60" applyFont="1" applyBorder="1" applyAlignment="1">
      <alignment horizontal="left" vertical="center"/>
    </xf>
    <xf numFmtId="0" fontId="14" fillId="0" borderId="97" xfId="60" applyFont="1" applyBorder="1" applyAlignment="1">
      <alignment horizontal="left" vertical="center" wrapText="1"/>
    </xf>
    <xf numFmtId="0" fontId="25" fillId="0" borderId="60" xfId="60" applyFont="1" applyBorder="1" applyAlignment="1">
      <alignment horizontal="center" vertical="top" wrapText="1"/>
    </xf>
    <xf numFmtId="0" fontId="14" fillId="0" borderId="98" xfId="60" applyFont="1" applyBorder="1" applyAlignment="1">
      <alignment horizontal="center"/>
    </xf>
    <xf numFmtId="0" fontId="14" fillId="0" borderId="171" xfId="60" applyFont="1" applyBorder="1" applyAlignment="1">
      <alignment horizontal="center"/>
    </xf>
    <xf numFmtId="0" fontId="14" fillId="0" borderId="59" xfId="60" applyFont="1" applyBorder="1" applyAlignment="1">
      <alignment horizontal="center"/>
    </xf>
    <xf numFmtId="0" fontId="14" fillId="0" borderId="169" xfId="60" applyFont="1" applyBorder="1" applyAlignment="1">
      <alignment horizontal="center"/>
    </xf>
    <xf numFmtId="0" fontId="11" fillId="5" borderId="113" xfId="0" applyFont="1" applyFill="1" applyBorder="1" applyAlignment="1">
      <alignment horizontal="left" vertical="center" wrapText="1"/>
    </xf>
    <xf numFmtId="0" fontId="8" fillId="0" borderId="128" xfId="0" applyFont="1" applyBorder="1" applyAlignment="1">
      <alignment horizontal="left"/>
    </xf>
    <xf numFmtId="0" fontId="8" fillId="0" borderId="114" xfId="0" applyFont="1" applyBorder="1" applyAlignment="1">
      <alignment horizontal="left"/>
    </xf>
    <xf numFmtId="0" fontId="44" fillId="6" borderId="103" xfId="0" applyFont="1" applyFill="1" applyBorder="1" applyAlignment="1">
      <alignment horizontal="center" vertical="center"/>
    </xf>
    <xf numFmtId="0" fontId="24" fillId="6" borderId="126" xfId="0" applyFont="1" applyFill="1" applyBorder="1" applyAlignment="1">
      <alignment horizontal="center" vertical="center" wrapText="1"/>
    </xf>
    <xf numFmtId="0" fontId="11" fillId="5" borderId="109" xfId="0" applyFont="1" applyFill="1" applyBorder="1" applyAlignment="1">
      <alignment horizontal="left" vertical="center" wrapText="1"/>
    </xf>
    <xf numFmtId="0" fontId="8" fillId="0" borderId="110" xfId="0" applyFont="1" applyBorder="1" applyAlignment="1">
      <alignment horizontal="left"/>
    </xf>
    <xf numFmtId="0" fontId="8" fillId="0" borderId="111" xfId="0" applyFont="1" applyBorder="1" applyAlignment="1">
      <alignment horizontal="left"/>
    </xf>
    <xf numFmtId="0" fontId="11" fillId="5" borderId="113" xfId="0" applyFont="1" applyFill="1" applyBorder="1" applyAlignment="1">
      <alignment horizontal="center" vertical="center" wrapText="1"/>
    </xf>
    <xf numFmtId="0" fontId="8" fillId="0" borderId="128" xfId="0" applyFont="1" applyBorder="1"/>
    <xf numFmtId="0" fontId="11" fillId="5" borderId="76" xfId="0" applyFont="1" applyFill="1" applyBorder="1" applyAlignment="1">
      <alignment horizontal="center" vertical="center" wrapText="1"/>
    </xf>
    <xf numFmtId="0" fontId="11" fillId="5" borderId="76" xfId="0" applyFont="1" applyFill="1" applyBorder="1" applyAlignment="1">
      <alignment vertical="center" wrapText="1"/>
    </xf>
    <xf numFmtId="0" fontId="25" fillId="6" borderId="126" xfId="0" applyFont="1" applyFill="1" applyBorder="1" applyAlignment="1">
      <alignment vertical="center" wrapText="1"/>
    </xf>
    <xf numFmtId="0" fontId="11" fillId="5" borderId="116" xfId="0" applyFont="1" applyFill="1" applyBorder="1" applyAlignment="1">
      <alignment horizontal="left" vertical="center" wrapText="1"/>
    </xf>
    <xf numFmtId="0" fontId="8" fillId="0" borderId="177" xfId="0" applyFont="1" applyBorder="1" applyAlignment="1">
      <alignment horizontal="left"/>
    </xf>
    <xf numFmtId="0" fontId="8" fillId="0" borderId="118" xfId="0" applyFont="1" applyBorder="1" applyAlignment="1">
      <alignment horizontal="left"/>
    </xf>
    <xf numFmtId="0" fontId="8" fillId="0" borderId="119" xfId="0" applyFont="1" applyBorder="1" applyAlignment="1">
      <alignment horizontal="left"/>
    </xf>
    <xf numFmtId="0" fontId="0" fillId="0" borderId="0" xfId="0" applyAlignment="1">
      <alignment horizontal="left"/>
    </xf>
    <xf numFmtId="0" fontId="8" fillId="0" borderId="120" xfId="0" applyFont="1" applyBorder="1" applyAlignment="1">
      <alignment horizontal="left"/>
    </xf>
    <xf numFmtId="0" fontId="8" fillId="0" borderId="122" xfId="0" applyFont="1" applyBorder="1" applyAlignment="1">
      <alignment horizontal="left"/>
    </xf>
    <xf numFmtId="0" fontId="8" fillId="0" borderId="180" xfId="0" applyFont="1" applyBorder="1" applyAlignment="1">
      <alignment horizontal="left"/>
    </xf>
    <xf numFmtId="0" fontId="8" fillId="0" borderId="135" xfId="0" applyFont="1" applyBorder="1" applyAlignment="1">
      <alignment horizontal="left"/>
    </xf>
    <xf numFmtId="0" fontId="11" fillId="5" borderId="113" xfId="0" applyFont="1" applyFill="1" applyBorder="1" applyAlignment="1">
      <alignment vertical="center" wrapText="1"/>
    </xf>
    <xf numFmtId="0" fontId="25" fillId="6" borderId="126" xfId="0" applyFont="1" applyFill="1" applyBorder="1" applyAlignment="1">
      <alignment horizontal="center" vertical="center" wrapText="1"/>
    </xf>
    <xf numFmtId="0" fontId="8" fillId="0" borderId="78" xfId="0" applyFont="1" applyBorder="1" applyAlignment="1">
      <alignment horizontal="center"/>
    </xf>
    <xf numFmtId="0" fontId="11" fillId="5" borderId="136" xfId="0" applyFont="1" applyFill="1" applyBorder="1" applyAlignment="1">
      <alignment vertical="center" wrapText="1"/>
    </xf>
    <xf numFmtId="0" fontId="14" fillId="5" borderId="151" xfId="0" applyFont="1" applyFill="1" applyBorder="1" applyAlignment="1">
      <alignment horizontal="center" vertical="center" wrapText="1"/>
    </xf>
    <xf numFmtId="0" fontId="11" fillId="5" borderId="95" xfId="0" applyFont="1" applyFill="1" applyBorder="1" applyAlignment="1">
      <alignment vertical="center" wrapText="1"/>
    </xf>
    <xf numFmtId="0" fontId="8" fillId="0" borderId="177" xfId="0" applyFont="1" applyBorder="1"/>
    <xf numFmtId="0" fontId="8" fillId="0" borderId="179" xfId="0" applyFont="1" applyBorder="1"/>
    <xf numFmtId="0" fontId="8" fillId="0" borderId="180" xfId="0" applyFont="1" applyBorder="1"/>
    <xf numFmtId="0" fontId="8" fillId="0" borderId="181" xfId="0" applyFont="1" applyBorder="1"/>
    <xf numFmtId="0" fontId="11" fillId="5" borderId="95" xfId="0" applyFont="1" applyFill="1" applyBorder="1" applyAlignment="1">
      <alignment vertical="top" wrapText="1"/>
    </xf>
    <xf numFmtId="0" fontId="18" fillId="5" borderId="113" xfId="0" applyFont="1" applyFill="1" applyBorder="1" applyAlignment="1">
      <alignment horizontal="left" vertical="center" wrapText="1"/>
    </xf>
    <xf numFmtId="0" fontId="8" fillId="0" borderId="19" xfId="0" applyFont="1" applyBorder="1" applyAlignment="1">
      <alignment horizontal="left"/>
    </xf>
    <xf numFmtId="0" fontId="8" fillId="0" borderId="42" xfId="0" applyFont="1" applyBorder="1" applyAlignment="1">
      <alignment horizontal="left"/>
    </xf>
    <xf numFmtId="0" fontId="11" fillId="0" borderId="145" xfId="0" applyFont="1" applyBorder="1" applyAlignment="1">
      <alignment horizontal="center" wrapText="1"/>
    </xf>
    <xf numFmtId="0" fontId="14" fillId="2" borderId="172" xfId="0" applyFont="1" applyFill="1" applyBorder="1" applyAlignment="1">
      <alignment horizontal="center" wrapText="1"/>
    </xf>
    <xf numFmtId="0" fontId="8" fillId="0" borderId="173" xfId="0" applyFont="1" applyBorder="1"/>
    <xf numFmtId="0" fontId="8" fillId="0" borderId="168" xfId="0" applyFont="1" applyBorder="1"/>
    <xf numFmtId="0" fontId="52" fillId="2" borderId="24" xfId="0" applyFont="1" applyFill="1" applyBorder="1" applyAlignment="1">
      <alignment horizontal="center" vertical="center" wrapText="1"/>
    </xf>
    <xf numFmtId="0" fontId="14" fillId="2" borderId="85" xfId="0" applyFont="1" applyFill="1" applyBorder="1" applyAlignment="1">
      <alignment horizontal="center"/>
    </xf>
    <xf numFmtId="0" fontId="8" fillId="0" borderId="170" xfId="0" applyFont="1" applyBorder="1"/>
    <xf numFmtId="0" fontId="14" fillId="2" borderId="174" xfId="0" applyFont="1" applyFill="1" applyBorder="1" applyAlignment="1">
      <alignment horizontal="center" wrapText="1"/>
    </xf>
    <xf numFmtId="0" fontId="8" fillId="0" borderId="169" xfId="0" applyFont="1" applyBorder="1"/>
    <xf numFmtId="0" fontId="8" fillId="0" borderId="175" xfId="0" applyFont="1" applyBorder="1"/>
    <xf numFmtId="0" fontId="52" fillId="2" borderId="24" xfId="0" applyFont="1" applyFill="1" applyBorder="1" applyAlignment="1">
      <alignment horizontal="center" vertical="top" wrapText="1"/>
    </xf>
    <xf numFmtId="0" fontId="14" fillId="2" borderId="167" xfId="0" applyFont="1" applyFill="1" applyBorder="1" applyAlignment="1">
      <alignment horizontal="center" wrapText="1"/>
    </xf>
    <xf numFmtId="0" fontId="14" fillId="2" borderId="98" xfId="0" applyFont="1" applyFill="1" applyBorder="1" applyAlignment="1">
      <alignment horizontal="center" wrapText="1"/>
    </xf>
    <xf numFmtId="0" fontId="8" fillId="0" borderId="166" xfId="0" applyFont="1" applyBorder="1"/>
    <xf numFmtId="1" fontId="11" fillId="2" borderId="1" xfId="0" applyNumberFormat="1" applyFont="1" applyFill="1" applyBorder="1" applyAlignment="1">
      <alignment horizontal="center" vertical="center" wrapText="1"/>
    </xf>
    <xf numFmtId="0" fontId="14" fillId="2" borderId="52" xfId="0" applyFont="1" applyFill="1" applyBorder="1" applyAlignment="1">
      <alignment horizontal="center" wrapText="1"/>
    </xf>
    <xf numFmtId="0" fontId="14" fillId="2" borderId="24" xfId="0" applyFont="1" applyFill="1" applyBorder="1" applyAlignment="1">
      <alignment horizontal="center" vertical="top" wrapText="1"/>
    </xf>
    <xf numFmtId="0" fontId="8" fillId="0" borderId="35" xfId="0" applyFont="1" applyBorder="1" applyAlignment="1">
      <alignment horizontal="left"/>
    </xf>
    <xf numFmtId="0" fontId="8" fillId="0" borderId="36" xfId="0" applyFont="1" applyBorder="1" applyAlignment="1">
      <alignment horizontal="left"/>
    </xf>
    <xf numFmtId="0" fontId="8" fillId="0" borderId="39" xfId="0" applyFont="1" applyBorder="1" applyAlignment="1">
      <alignment horizontal="left"/>
    </xf>
    <xf numFmtId="1" fontId="11" fillId="2" borderId="17" xfId="0" applyNumberFormat="1" applyFont="1" applyFill="1" applyBorder="1" applyAlignment="1">
      <alignment horizontal="center" vertical="center" wrapText="1"/>
    </xf>
    <xf numFmtId="0" fontId="8" fillId="0" borderId="171" xfId="0" applyFont="1" applyBorder="1"/>
    <xf numFmtId="0" fontId="14" fillId="2" borderId="180" xfId="0" applyFont="1" applyFill="1" applyBorder="1" applyAlignment="1">
      <alignment horizontal="center"/>
    </xf>
    <xf numFmtId="0" fontId="52" fillId="2" borderId="59" xfId="0" applyFont="1" applyFill="1" applyBorder="1" applyAlignment="1">
      <alignment horizontal="center" vertical="center" wrapText="1"/>
    </xf>
    <xf numFmtId="0" fontId="52" fillId="2" borderId="41" xfId="0" applyFont="1" applyFill="1" applyBorder="1" applyAlignment="1">
      <alignment horizontal="center" vertical="center" wrapText="1"/>
    </xf>
    <xf numFmtId="0" fontId="14" fillId="2" borderId="178" xfId="0" applyFont="1" applyFill="1" applyBorder="1" applyAlignment="1">
      <alignment horizontal="center" wrapText="1"/>
    </xf>
    <xf numFmtId="0" fontId="25" fillId="0" borderId="60" xfId="0" applyFont="1" applyBorder="1" applyAlignment="1">
      <alignment horizontal="left" vertical="top" wrapText="1"/>
    </xf>
    <xf numFmtId="0" fontId="8" fillId="0" borderId="43" xfId="0" applyFont="1" applyBorder="1"/>
    <xf numFmtId="9" fontId="14" fillId="2" borderId="178" xfId="0" applyNumberFormat="1" applyFont="1" applyFill="1" applyBorder="1" applyAlignment="1">
      <alignment horizontal="center" vertical="center" wrapText="1"/>
    </xf>
    <xf numFmtId="0" fontId="14" fillId="2" borderId="165" xfId="0" applyFont="1" applyFill="1" applyBorder="1" applyAlignment="1">
      <alignment horizontal="center" vertical="top" wrapText="1"/>
    </xf>
    <xf numFmtId="0" fontId="14" fillId="2" borderId="176" xfId="0" applyFont="1" applyFill="1" applyBorder="1" applyAlignment="1">
      <alignment horizontal="center" vertical="center" wrapText="1"/>
    </xf>
    <xf numFmtId="0" fontId="8" fillId="0" borderId="81" xfId="0" applyFont="1" applyBorder="1"/>
    <xf numFmtId="0" fontId="8" fillId="0" borderId="27" xfId="0" applyFont="1" applyBorder="1"/>
    <xf numFmtId="0" fontId="14" fillId="2" borderId="176" xfId="0" applyFont="1" applyFill="1" applyBorder="1" applyAlignment="1">
      <alignment horizontal="left" vertical="top"/>
    </xf>
    <xf numFmtId="0" fontId="25" fillId="2" borderId="98" xfId="0" applyFont="1" applyFill="1" applyBorder="1" applyAlignment="1">
      <alignment horizontal="left" vertical="center" wrapText="1"/>
    </xf>
    <xf numFmtId="0" fontId="8" fillId="0" borderId="172" xfId="0" applyFont="1" applyBorder="1"/>
    <xf numFmtId="0" fontId="8" fillId="0" borderId="59" xfId="0" applyFont="1" applyBorder="1"/>
    <xf numFmtId="0" fontId="14" fillId="2" borderId="179" xfId="0" applyFont="1" applyFill="1" applyBorder="1" applyAlignment="1">
      <alignment horizontal="center"/>
    </xf>
    <xf numFmtId="0" fontId="24" fillId="6" borderId="98" xfId="0" applyFont="1" applyFill="1" applyBorder="1" applyAlignment="1">
      <alignment horizontal="center" vertical="center" wrapText="1"/>
    </xf>
    <xf numFmtId="0" fontId="52" fillId="2" borderId="34" xfId="0" applyFont="1" applyFill="1" applyBorder="1" applyAlignment="1">
      <alignment horizontal="center" vertical="center" wrapText="1"/>
    </xf>
    <xf numFmtId="0" fontId="14" fillId="2" borderId="176" xfId="0" applyFont="1" applyFill="1" applyBorder="1" applyAlignment="1">
      <alignment horizontal="left" vertical="center"/>
    </xf>
    <xf numFmtId="0" fontId="14" fillId="2" borderId="177" xfId="0" applyFont="1" applyFill="1" applyBorder="1" applyAlignment="1">
      <alignment horizontal="center" wrapText="1"/>
    </xf>
    <xf numFmtId="0" fontId="14" fillId="2" borderId="17" xfId="0" applyFont="1" applyFill="1" applyBorder="1" applyAlignment="1">
      <alignment horizontal="center" vertical="center" wrapText="1"/>
    </xf>
    <xf numFmtId="0" fontId="14" fillId="2" borderId="98" xfId="0" applyFont="1" applyFill="1" applyBorder="1" applyAlignment="1">
      <alignment horizontal="left" vertical="center"/>
    </xf>
    <xf numFmtId="0" fontId="14" fillId="2" borderId="95" xfId="0" applyFont="1" applyFill="1" applyBorder="1" applyAlignment="1">
      <alignment horizontal="center" wrapText="1"/>
    </xf>
    <xf numFmtId="0" fontId="65" fillId="2" borderId="41" xfId="11" applyFill="1" applyBorder="1" applyAlignment="1">
      <alignment horizontal="center" vertical="center" wrapText="1"/>
    </xf>
    <xf numFmtId="0" fontId="24" fillId="6" borderId="98" xfId="0" applyFont="1" applyFill="1" applyBorder="1" applyAlignment="1">
      <alignment horizontal="center" vertical="center"/>
    </xf>
    <xf numFmtId="0" fontId="63" fillId="5" borderId="113" xfId="0" applyFont="1" applyFill="1" applyBorder="1" applyAlignment="1">
      <alignment horizontal="center" vertical="center" wrapText="1"/>
    </xf>
    <xf numFmtId="0" fontId="11" fillId="5" borderId="116" xfId="0" applyFont="1" applyFill="1" applyBorder="1" applyAlignment="1">
      <alignment horizontal="center" vertical="center" wrapText="1"/>
    </xf>
    <xf numFmtId="0" fontId="11" fillId="5" borderId="109" xfId="0" applyFont="1" applyFill="1" applyBorder="1" applyAlignment="1">
      <alignment horizontal="center" vertical="center" wrapText="1"/>
    </xf>
    <xf numFmtId="0" fontId="18" fillId="5" borderId="113" xfId="0" applyFont="1" applyFill="1" applyBorder="1" applyAlignment="1">
      <alignment horizontal="center" vertical="center" wrapText="1"/>
    </xf>
    <xf numFmtId="9" fontId="11" fillId="2" borderId="1" xfId="0" applyNumberFormat="1" applyFont="1" applyFill="1" applyBorder="1" applyAlignment="1">
      <alignment horizontal="center" vertical="center" wrapText="1"/>
    </xf>
    <xf numFmtId="49" fontId="14" fillId="2" borderId="24" xfId="0" applyNumberFormat="1" applyFont="1" applyFill="1" applyBorder="1" applyAlignment="1">
      <alignment horizontal="center" vertical="center" wrapText="1"/>
    </xf>
    <xf numFmtId="0" fontId="14" fillId="2" borderId="54" xfId="0" applyFont="1" applyFill="1" applyBorder="1" applyAlignment="1">
      <alignment horizontal="center" wrapText="1"/>
    </xf>
    <xf numFmtId="0" fontId="14" fillId="0" borderId="73" xfId="0" applyFont="1" applyBorder="1" applyAlignment="1">
      <alignment horizontal="left" vertical="center" wrapText="1"/>
    </xf>
    <xf numFmtId="0" fontId="47" fillId="0" borderId="24" xfId="0" applyFont="1" applyBorder="1" applyAlignment="1">
      <alignment horizontal="center" vertical="center" wrapText="1"/>
    </xf>
    <xf numFmtId="0" fontId="24" fillId="6" borderId="48" xfId="0" applyFont="1" applyFill="1" applyBorder="1" applyAlignment="1">
      <alignment horizontal="center" vertical="center" wrapText="1"/>
    </xf>
    <xf numFmtId="0" fontId="14" fillId="2" borderId="18" xfId="0" applyFont="1" applyFill="1" applyBorder="1" applyAlignment="1">
      <alignment horizontal="center" vertical="center" wrapText="1"/>
    </xf>
    <xf numFmtId="0" fontId="33" fillId="2" borderId="24" xfId="0" applyFont="1" applyFill="1" applyBorder="1" applyAlignment="1">
      <alignment horizontal="center" vertical="center" wrapText="1"/>
    </xf>
    <xf numFmtId="0" fontId="52" fillId="2" borderId="24" xfId="0" applyFont="1" applyFill="1" applyBorder="1" applyAlignment="1">
      <alignment horizontal="left" vertical="center" wrapText="1"/>
    </xf>
    <xf numFmtId="0" fontId="10" fillId="0" borderId="22" xfId="0" applyFont="1" applyBorder="1" applyAlignment="1">
      <alignment horizontal="left" vertical="center" wrapText="1"/>
    </xf>
    <xf numFmtId="0" fontId="8" fillId="0" borderId="10" xfId="0" applyFont="1" applyBorder="1" applyAlignment="1">
      <alignment horizontal="left"/>
    </xf>
    <xf numFmtId="0" fontId="8" fillId="0" borderId="9" xfId="0" applyFont="1" applyBorder="1" applyAlignment="1">
      <alignment horizontal="left"/>
    </xf>
    <xf numFmtId="14" fontId="11" fillId="0" borderId="13" xfId="0" applyNumberFormat="1" applyFont="1" applyBorder="1" applyAlignment="1">
      <alignment horizontal="center" vertical="center" wrapText="1"/>
    </xf>
  </cellXfs>
  <cellStyles count="64">
    <cellStyle name="Cabecera 1" xfId="13"/>
    <cellStyle name="Cabecera 2" xfId="14"/>
    <cellStyle name="Comma" xfId="15"/>
    <cellStyle name="Comma [0]_PIB" xfId="16"/>
    <cellStyle name="Comma_confisGOBjul2500" xfId="17"/>
    <cellStyle name="Comma0" xfId="18"/>
    <cellStyle name="Currency" xfId="19"/>
    <cellStyle name="Currency [0]_PIB" xfId="20"/>
    <cellStyle name="Currency_confisGOBjul2500" xfId="21"/>
    <cellStyle name="Currency0" xfId="22"/>
    <cellStyle name="Date" xfId="23"/>
    <cellStyle name="Euro" xfId="24"/>
    <cellStyle name="Fecha" xfId="25"/>
    <cellStyle name="Fijo" xfId="26"/>
    <cellStyle name="Fixed" xfId="27"/>
    <cellStyle name="Heading 1" xfId="28"/>
    <cellStyle name="Heading 2" xfId="29"/>
    <cellStyle name="Heading1" xfId="30"/>
    <cellStyle name="Heading2" xfId="31"/>
    <cellStyle name="Hipervínculo" xfId="1" builtinId="8"/>
    <cellStyle name="Hipervínculo 2" xfId="11"/>
    <cellStyle name="Hipervínculo 2 2" xfId="61"/>
    <cellStyle name="Hipervínculo 3" xfId="52"/>
    <cellStyle name="Hipervínculo 4" xfId="59"/>
    <cellStyle name="Millares" xfId="2" builtinId="3"/>
    <cellStyle name="Millares [0] 2" xfId="55"/>
    <cellStyle name="Millares 2" xfId="5"/>
    <cellStyle name="Millares 3" xfId="56"/>
    <cellStyle name="Millares 4" xfId="54"/>
    <cellStyle name="Millares 5" xfId="57"/>
    <cellStyle name="Monetario" xfId="32"/>
    <cellStyle name="Monetario0" xfId="33"/>
    <cellStyle name="Normal" xfId="0" builtinId="0"/>
    <cellStyle name="Normal 2" xfId="7"/>
    <cellStyle name="Normal 2 2" xfId="3"/>
    <cellStyle name="Normal 2 2 2" xfId="51"/>
    <cellStyle name="Normal 3" xfId="9"/>
    <cellStyle name="Normal 3 2" xfId="6"/>
    <cellStyle name="Normal 3 3" xfId="60"/>
    <cellStyle name="Normal 4" xfId="12"/>
    <cellStyle name="Normal 5" xfId="58"/>
    <cellStyle name="Normal 6" xfId="62"/>
    <cellStyle name="Normal 7" xfId="4"/>
    <cellStyle name="Normal 8" xfId="63"/>
    <cellStyle name="Percent" xfId="34"/>
    <cellStyle name="Porcentaje" xfId="8" builtinId="5"/>
    <cellStyle name="Porcentaje 2" xfId="10"/>
    <cellStyle name="Porcentaje 2 2" xfId="35"/>
    <cellStyle name="Porcentaje 3" xfId="53"/>
    <cellStyle name="Punto" xfId="36"/>
    <cellStyle name="Punto0" xfId="37"/>
    <cellStyle name="Resumen" xfId="38"/>
    <cellStyle name="Text" xfId="39"/>
    <cellStyle name="Total 2" xfId="40"/>
    <cellStyle name="ДАТА" xfId="41"/>
    <cellStyle name="ДЕНЕЖНЫЙ_BOPENGC" xfId="42"/>
    <cellStyle name="ЗАГОЛОВОК1" xfId="43"/>
    <cellStyle name="ЗАГОЛОВОК2" xfId="44"/>
    <cellStyle name="ИТОГОВЫЙ" xfId="45"/>
    <cellStyle name="Обычный_BOPENGC" xfId="46"/>
    <cellStyle name="ПРОЦЕНТНЫЙ_BOPENGC" xfId="47"/>
    <cellStyle name="ТЕКСТ" xfId="48"/>
    <cellStyle name="ФИКСИРОВАННЫЙ" xfId="49"/>
    <cellStyle name="ФИНАНСОВЫЙ_BOPENGC" xfId="5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saludcapitalgovco-my.sharepoint.com/Users/Usuario/Downloads/20220916_Matriz%20de%20Plan%20de%20Accion%20IMG%20agosto%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Downloads\2.%20Matriz%20de%20Plan%20de%20Accion%20(V8%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Yuri_Galindo\Documents\SECRETARIA%20INTEGRACION%20SOCIAL\1.%20Documentos%20Formulacio&#769;n%20Proyecto%20Inversio&#769;n\6.Poli&#769;tica%20Pu&#769;blica%20Ingreso%20Mi&#769;nimo%20Garantizado\NF-3.%20Matriz%20de%20Plan%20de%20Accion%20Juventu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orge\Documents\SDIS\SDIS%202023\PP%20Infancia%20y%20Adolescencia\23%2003%2014%20Radicar%20Pre%20Conpes\Alcance%20plan%20de%20accion\3.%20Anexo%202.%20Plan%20de%20acci&#243;n%20de%20la%20PPPIIA%20%2015032023%20ajustado%20VERSION%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Usuario\Downloads\20220916_Matriz%20de%20Plan%20de%20Accion%20IMG%20agosto%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uexternadoedu-my.sharepoint.com/personal/sebastian_sanabria_est_uexternado_edu_co/Documents/PP.%20IMG/Documento%20CONPES/Plan%20de%20Acci&#243;n/Plan%20PP.%20IMG/Matriz%20de%20Plan%20de%20Accion%20IMG.%2008.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Usuario\Downloads\2023.03.17%20-%20Final%20Propuesta%20de%20resultado%20y%20de%20producto%20para%20la%20PP%20de%20pobreza%20extrema%201603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Desplegables"/>
      <sheetName val="Instructivo Plan de Acción"/>
      <sheetName val="Ficha técnica IR#..."/>
      <sheetName val="Ficha técnica 2.2.1"/>
      <sheetName val="Ficha técnica 2.2.2"/>
      <sheetName val="Ficha técnica 2.2.3"/>
      <sheetName val="Ficha técnica 2.2.4"/>
      <sheetName val="Ficha técnica 2.2.5"/>
      <sheetName val="Ficha técnica 2.2.6"/>
      <sheetName val="Ficha técnica 2.2.7"/>
      <sheetName val="Ficha técnica 2.2.8"/>
      <sheetName val="Ficha técnica 2.3.4"/>
      <sheetName val=" Instructivo ficha técnica"/>
    </sheetNames>
    <sheetDataSet>
      <sheetData sheetId="0" refreshError="1"/>
      <sheetData sheetId="1" refreshError="1">
        <row r="9">
          <cell r="B9" t="str">
            <v>Suma</v>
          </cell>
        </row>
        <row r="10">
          <cell r="B10" t="str">
            <v>Constante</v>
          </cell>
        </row>
        <row r="11">
          <cell r="B11" t="str">
            <v>Creciente</v>
          </cell>
        </row>
        <row r="12">
          <cell r="B12" t="str">
            <v>Decreciente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Desplegables"/>
      <sheetName val="Instructivo Plan de Acción"/>
      <sheetName val="Ficha técnica IR#..."/>
      <sheetName val="Ficha técnica IP#..."/>
      <sheetName val=" Instructivo ficha técnica"/>
      <sheetName val="Hoja1"/>
    </sheetNames>
    <sheetDataSet>
      <sheetData sheetId="0"/>
      <sheetData sheetId="1">
        <row r="9">
          <cell r="B9" t="str">
            <v>Suma</v>
          </cell>
        </row>
        <row r="10">
          <cell r="B10" t="str">
            <v>Constante</v>
          </cell>
        </row>
        <row r="11">
          <cell r="B11" t="str">
            <v>Creciente</v>
          </cell>
        </row>
        <row r="12">
          <cell r="B12" t="str">
            <v>Decreciente</v>
          </cell>
        </row>
      </sheetData>
      <sheetData sheetId="2"/>
      <sheetData sheetId="3"/>
      <sheetData sheetId="4"/>
      <sheetData sheetId="5"/>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 val=" Instructivo ficha técnica"/>
      <sheetName val="Instructivo Plan de Acción"/>
      <sheetName val="Plan de acción"/>
      <sheetName val="Ficha de resultado 1.1"/>
      <sheetName val="Ficha de resultado 1.2"/>
      <sheetName val="Ficha de resultado 1.3"/>
      <sheetName val="Ficha de resultado 2.1"/>
      <sheetName val="Ficha de resultado 2.2"/>
      <sheetName val="Ficha de resultado 3.1"/>
      <sheetName val="Ficha de resultado 3.2"/>
      <sheetName val="Ficha de resultado 3.3"/>
      <sheetName val="Ficha de resultado 3.4"/>
      <sheetName val="Ficha técnica 1.1.1"/>
      <sheetName val="Ficha técnica 1.1.2"/>
      <sheetName val="Ficha técnica 1.1.3"/>
      <sheetName val="Ficha técnica 1.1.4"/>
      <sheetName val="Ficha técnica 1.1.5"/>
      <sheetName val="Ficha técnica 1.1.6"/>
      <sheetName val="Ficha técnica 1.1.7"/>
      <sheetName val="Ficha técnica IP 1.1.8"/>
      <sheetName val="Ficha técnica IP 1.1.9"/>
      <sheetName val="Ficha técnica 1.1.10"/>
      <sheetName val="Ficha técnica 1.1.11"/>
      <sheetName val="Ficha técnica 1.1.12"/>
      <sheetName val="Ficha técnica 1.1.13"/>
      <sheetName val="Ficha técnica 1.1.14"/>
      <sheetName val="Ficha técnica 1.1.15"/>
      <sheetName val="Ficha técnica 1.1.16"/>
      <sheetName val="Ficha técnica 1.1.17"/>
      <sheetName val="Ficha técnica 1.1.18"/>
      <sheetName val="Ficha técnica IP 1.1.19"/>
      <sheetName val="Ficha técnica 1.1. 20"/>
      <sheetName val="Ficha técnica 1.1.21"/>
      <sheetName val="Ficha técnica 1.1.22"/>
      <sheetName val="Ficha técnica 1.1.23"/>
      <sheetName val="Ficha técnica 1.1.24"/>
      <sheetName val="Ficha técnica 1.1.25"/>
      <sheetName val="Ficha técnica 1.2.1"/>
      <sheetName val="Ficha técnica 1.2.2"/>
      <sheetName val="Ficha técnica 1.2.3 "/>
      <sheetName val="Ficha técnica 1.2.4"/>
      <sheetName val="Ficha técnica 1.2.5"/>
      <sheetName val="Ficha técnica IP 1.2.6"/>
      <sheetName val="Ficha técnica IP 1.2.7"/>
      <sheetName val="Ficha técnica IP 1.2.8"/>
      <sheetName val="Ficha técnica 1.2.9"/>
      <sheetName val="Ficha técnica IP 1.3.1"/>
      <sheetName val="Ficha Técnica 1.3.2"/>
      <sheetName val="Ficha técnica 2.1.1"/>
      <sheetName val="Ficha técnica 2.1.2"/>
      <sheetName val="Ficha técnica 2.1.3"/>
      <sheetName val="Ficha técnica 2.1.4"/>
      <sheetName val="Ficha técnica 2.1.5"/>
      <sheetName val="Ficha técnica 2.1.6"/>
      <sheetName val="Ficha técnica 2.1.7"/>
      <sheetName val="Ficha técnica 2.1.8"/>
      <sheetName val="Ficha técnica 2.1.9"/>
      <sheetName val="Ficha Técnica 2.2.1"/>
      <sheetName val="Ficha técnica 2.2.2"/>
      <sheetName val="Ficha Técnica 2.2.3"/>
      <sheetName val="Ficha técnica 2.2.4"/>
      <sheetName val="Ficha técnica 2.2.5"/>
      <sheetName val="Ficha técnica 2.2.6"/>
      <sheetName val="Ficha técnica 2.2.7"/>
      <sheetName val="Ficha técnica 2.2.8"/>
      <sheetName val="Ficha técnica 2.2.9"/>
      <sheetName val="Ficha técnica 2.2.10"/>
      <sheetName val="Ficha técnica 2.2.11"/>
      <sheetName val="Ficha técnica 2.2.12"/>
      <sheetName val="Ficha técnica 2.2.13."/>
      <sheetName val="Ficha técnica 2.2.14"/>
      <sheetName val="Ficha técnica 2.2.15"/>
      <sheetName val="Ficha técnica 3.1.1"/>
      <sheetName val="Ficha técnica 3.1.2"/>
      <sheetName val="Ficha técnica 3.1.3"/>
      <sheetName val="Ficha técnica 3.1.4"/>
      <sheetName val="Ficha técnica 3.1.5"/>
      <sheetName val="Ficha técnica 3.1.6"/>
      <sheetName val="Ficha técnica 3.1.7"/>
      <sheetName val="Ficha técnica 3.2.1"/>
      <sheetName val="Ficha técnica 3.2.2"/>
      <sheetName val="Ficha técnica 3.2.3"/>
      <sheetName val="Ficha técnica 3.2.4"/>
      <sheetName val="Ficha técnica 3.2.5"/>
      <sheetName val="Ficha técnica 3.2.6"/>
      <sheetName val="Ficha Técnica 3.2.7"/>
      <sheetName val="Ficha técnica 3.2.8"/>
      <sheetName val="Ficha técnica 3.2.9"/>
      <sheetName val="Ficha técnica 3.2.10"/>
      <sheetName val="Ficha técnica 3.2.11"/>
      <sheetName val="Ficha técnica 3.2.12"/>
      <sheetName val="Ficha técnica 3.2.13"/>
      <sheetName val="Ficha técnica 3.2.14"/>
      <sheetName val="Ficha técnica 3.2.15"/>
      <sheetName val="Ficha técnica 3.3.1"/>
      <sheetName val="Ficha técnica 3.3.2"/>
      <sheetName val="Ficha técnica 3.3.3"/>
      <sheetName val="Ficha técnica 3.3.4"/>
      <sheetName val="Ficha técnica 3.3.5"/>
      <sheetName val="Ficha técnica 3.3.6"/>
      <sheetName val="Ficha técnica 3.3.7"/>
      <sheetName val="Ficha técnica 3.3.8"/>
      <sheetName val="Ficha técnica 3.3.9"/>
      <sheetName val="Ficha técnica 3.3.10"/>
      <sheetName val="Ficha técnica 3.4.1"/>
      <sheetName val="Ficha técnica 3.4.2"/>
      <sheetName val="Ficha técnica 3.4.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Desplegables"/>
      <sheetName val="Instructivo Plan de Acción"/>
      <sheetName val="Ficha técnica IR#..."/>
      <sheetName val="Ficha técnica 2.2.1"/>
      <sheetName val="Ficha técnica 2.2.2"/>
      <sheetName val="Ficha técnica 2.2.3"/>
      <sheetName val="Ficha técnica 2.2.4"/>
      <sheetName val="Ficha técnica 2.2.5"/>
      <sheetName val="Ficha técnica 2.2.6"/>
      <sheetName val="Ficha técnica 2.2.7"/>
      <sheetName val="Ficha técnica 2.2.8"/>
      <sheetName val="Ficha técnica 2.3.4"/>
      <sheetName val=" Instructivo ficha técnica"/>
    </sheetNames>
    <sheetDataSet>
      <sheetData sheetId="0">
        <row r="21">
          <cell r="Z21" t="str">
            <v>1.1  Para 2030, erradicar la pobreza extrema para todas las personas en el mundo, actualmente medida por un ingreso por persona inferior a 1,25 dólares al día.</v>
          </cell>
        </row>
      </sheetData>
      <sheetData sheetId="1">
        <row r="9">
          <cell r="B9" t="str">
            <v>Suma</v>
          </cell>
        </row>
        <row r="10">
          <cell r="B10" t="str">
            <v>Constante</v>
          </cell>
        </row>
        <row r="11">
          <cell r="B11" t="str">
            <v>Creciente</v>
          </cell>
        </row>
        <row r="12">
          <cell r="B12" t="str">
            <v>Decreciente</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Desplegables"/>
      <sheetName val="Instructivo Plan de Acción"/>
      <sheetName val="Ficha técnica IR#..."/>
      <sheetName val="Ficha técnica 2.2.1"/>
      <sheetName val="Ficha técnica 2.2.2"/>
      <sheetName val="Ficha técnica 2.2.3"/>
      <sheetName val="Ficha técnica 2.2.4"/>
      <sheetName val="Ficha técnica 2.2.5"/>
      <sheetName val="Ficha técnica 2.2.6"/>
      <sheetName val="Ficha técnica 2.2.7"/>
      <sheetName val="Ficha técnica 2.2.8"/>
      <sheetName val=" Instructivo ficha técnica"/>
    </sheetNames>
    <sheetDataSet>
      <sheetData sheetId="0"/>
      <sheetData sheetId="1">
        <row r="9">
          <cell r="B9" t="str">
            <v>Suma</v>
          </cell>
        </row>
        <row r="10">
          <cell r="B10" t="str">
            <v>Constante</v>
          </cell>
        </row>
        <row r="11">
          <cell r="B11" t="str">
            <v>Creciente</v>
          </cell>
        </row>
        <row r="12">
          <cell r="B12" t="str">
            <v>Decreciente</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lan de Acción"/>
      <sheetName val="Plan de acción"/>
      <sheetName val="Desplegables"/>
      <sheetName val="Ficha técnica IR#..."/>
      <sheetName val="Ficha técnica IR#... (3)"/>
      <sheetName val="Ficha técnica IP1"/>
      <sheetName val="Ficha técnica IP2"/>
      <sheetName val="Ficha técnica IP#..."/>
      <sheetName val=" Instructivo ficha técnica"/>
    </sheetNames>
    <sheetDataSet>
      <sheetData sheetId="0"/>
      <sheetData sheetId="1">
        <row r="4">
          <cell r="I4">
            <v>10987</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Yolanda.lopez@scrd.gov.co" TargetMode="External"/><Relationship Id="rId13" Type="http://schemas.openxmlformats.org/officeDocument/2006/relationships/hyperlink" Target="mailto:arivera@sdis.gov.co" TargetMode="External"/><Relationship Id="rId18" Type="http://schemas.openxmlformats.org/officeDocument/2006/relationships/hyperlink" Target="mailto:dmorac@educacionbogota.gov.co" TargetMode="External"/><Relationship Id="rId26" Type="http://schemas.openxmlformats.org/officeDocument/2006/relationships/comments" Target="../comments1.xml"/><Relationship Id="rId3" Type="http://schemas.openxmlformats.org/officeDocument/2006/relationships/hyperlink" Target="mailto:lsanchezr@sdis.gov.co" TargetMode="External"/><Relationship Id="rId21" Type="http://schemas.openxmlformats.org/officeDocument/2006/relationships/hyperlink" Target="mailto:pmontagut@sdp.gov.co" TargetMode="External"/><Relationship Id="rId7" Type="http://schemas.openxmlformats.org/officeDocument/2006/relationships/hyperlink" Target="mailto:yaneth.prieto@habitatbogota.gov.co" TargetMode="External"/><Relationship Id="rId12" Type="http://schemas.openxmlformats.org/officeDocument/2006/relationships/hyperlink" Target="mailto:bdiaz@sdp.gov.co" TargetMode="External"/><Relationship Id="rId17" Type="http://schemas.openxmlformats.org/officeDocument/2006/relationships/hyperlink" Target="mailto:jlpabon@shd.gov.co" TargetMode="External"/><Relationship Id="rId25" Type="http://schemas.openxmlformats.org/officeDocument/2006/relationships/vmlDrawing" Target="../drawings/vmlDrawing1.vml"/><Relationship Id="rId2" Type="http://schemas.openxmlformats.org/officeDocument/2006/relationships/hyperlink" Target="mailto:manuel.calderon@gobiernobogota.gov.co" TargetMode="External"/><Relationship Id="rId16" Type="http://schemas.openxmlformats.org/officeDocument/2006/relationships/hyperlink" Target="mailto:nelson.jimenez@habitatbogota.gov.co" TargetMode="External"/><Relationship Id="rId20" Type="http://schemas.openxmlformats.org/officeDocument/2006/relationships/hyperlink" Target="mailto:pmontagut@sdp.gov.co" TargetMode="External"/><Relationship Id="rId1" Type="http://schemas.openxmlformats.org/officeDocument/2006/relationships/hyperlink" Target="mailto:arivera@sdis.gov.co" TargetMode="External"/><Relationship Id="rId6" Type="http://schemas.openxmlformats.org/officeDocument/2006/relationships/hyperlink" Target="mailto:manuel.calderon@gobiernobogota.gov.co" TargetMode="External"/><Relationship Id="rId11" Type="http://schemas.openxmlformats.org/officeDocument/2006/relationships/hyperlink" Target="mailto:arivera@sdis.gov.co" TargetMode="External"/><Relationship Id="rId24" Type="http://schemas.openxmlformats.org/officeDocument/2006/relationships/printerSettings" Target="../printerSettings/printerSettings1.bin"/><Relationship Id="rId5" Type="http://schemas.openxmlformats.org/officeDocument/2006/relationships/hyperlink" Target="mailto:ooviedo@sdis.gov.co" TargetMode="External"/><Relationship Id="rId15" Type="http://schemas.openxmlformats.org/officeDocument/2006/relationships/hyperlink" Target="mailto:nelson.jimenez@habitatbogota.gov.co" TargetMode="External"/><Relationship Id="rId23" Type="http://schemas.openxmlformats.org/officeDocument/2006/relationships/hyperlink" Target="mailto:pmontagut@sdp.gov.co" TargetMode="External"/><Relationship Id="rId10" Type="http://schemas.openxmlformats.org/officeDocument/2006/relationships/hyperlink" Target="mailto:bdiaz@sdp.gov.co" TargetMode="External"/><Relationship Id="rId19" Type="http://schemas.openxmlformats.org/officeDocument/2006/relationships/hyperlink" Target="mailto:llozanof@educacionbogota.gov.co" TargetMode="External"/><Relationship Id="rId4" Type="http://schemas.openxmlformats.org/officeDocument/2006/relationships/hyperlink" Target="mailto:dmoram@sdis.gov.co" TargetMode="External"/><Relationship Id="rId9" Type="http://schemas.openxmlformats.org/officeDocument/2006/relationships/hyperlink" Target="mailto:hmenjura@sdp.gov.co" TargetMode="External"/><Relationship Id="rId14" Type="http://schemas.openxmlformats.org/officeDocument/2006/relationships/hyperlink" Target="mailto:bdiaz@sdp.gov.co" TargetMode="External"/><Relationship Id="rId22" Type="http://schemas.openxmlformats.org/officeDocument/2006/relationships/hyperlink" Target="mailto:pmontagut@sdp.gov.co"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mailto:yaneth.prieto@habitatbogota.gov.co"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mailto:camilo.londono@habitatbogota.gov.co"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mailto:nelson.jimenez@habitatbogota.gov.co"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mailto:dmsaavedra@saludcapital.gov.co"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mailto:jaorjuela@saludcapital.gov.co"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jaorjuela@saludcapital.gov.co"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mailto:catalina.villa@transmilenio.gov.co"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mailto:Yolanda.lopez@scrd.gov.co"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mailto:mjimenez@agenciaatenea.gov.co"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mailto:bdiaz@sdp.gov.co"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mailto:nrodriguez@desarrolloeconomico.gov.co"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mailto:bdiaz@sdp.gov.co"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mailto:cvenegas@sdis.gov.co"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mailto:dmorac@educacionbogota.gov.co" TargetMode="Externa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mailto:llozanof@educacionbogota.gov.co" TargetMode="External"/><Relationship Id="rId4" Type="http://schemas.openxmlformats.org/officeDocument/2006/relationships/comments" Target="../comments2.xml"/></Relationships>
</file>

<file path=xl/worksheets/_rels/sheet26.xml.rels><?xml version="1.0" encoding="UTF-8" standalone="yes"?>
<Relationships xmlns="http://schemas.openxmlformats.org/package/2006/relationships"><Relationship Id="rId1" Type="http://schemas.openxmlformats.org/officeDocument/2006/relationships/hyperlink" Target="mailto:mjimenez@agenciaatenea.gov.co"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mailto:ypena@saludcapital.gov.co"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hmenjura@sdp.gov.co"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pmontagut@sdp.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hyperlink" Target="mailto:pmontagut@sdp.gov.co"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mailto:pmontagut@sdp.gov.co"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mailto:jtorres@sdp.gov.co"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mailto:hmenjura@sdp.gov.co"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mailto:jthomas@shd.gov.co"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mailto:liliana.pamplona@scrd.gov.co"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mailto:pmontagut@sdp.gov.co"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mailto:liliana.pamplona@scrd.gov.co"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mailto:bdiaz@sdp.gov.co"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mailto:bdiaz@sdp.gov.co"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lsanchezr@sdis.gov.co"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mailto:dmoram@sdis.gov.co"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ooviedo@sdis.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EI1009"/>
  <sheetViews>
    <sheetView tabSelected="1" topLeftCell="B1" zoomScale="80" zoomScaleNormal="80" workbookViewId="0">
      <selection activeCell="C4" sqref="C4"/>
    </sheetView>
  </sheetViews>
  <sheetFormatPr baseColWidth="10" defaultColWidth="14.42578125" defaultRowHeight="15" customHeight="1"/>
  <cols>
    <col min="1" max="1" width="13.85546875" style="1021" hidden="1" customWidth="1"/>
    <col min="2" max="2" width="24.5703125" style="649" customWidth="1"/>
    <col min="3" max="3" width="20.85546875" customWidth="1"/>
    <col min="4" max="4" width="33" customWidth="1"/>
    <col min="5" max="5" width="14.85546875" customWidth="1"/>
    <col min="6" max="6" width="33.5703125" customWidth="1"/>
    <col min="7" max="7" width="41.28515625" customWidth="1"/>
    <col min="8" max="8" width="13.85546875" customWidth="1"/>
    <col min="9" max="9" width="17" customWidth="1"/>
    <col min="10" max="10" width="14.42578125" style="649" customWidth="1"/>
    <col min="11" max="12" width="12.5703125" customWidth="1"/>
    <col min="13" max="13" width="15.42578125" customWidth="1"/>
    <col min="14" max="29" width="14.42578125" customWidth="1"/>
    <col min="30" max="30" width="18.5703125" customWidth="1"/>
    <col min="31" max="31" width="41.5703125" customWidth="1"/>
    <col min="32" max="32" width="12.42578125" customWidth="1"/>
    <col min="33" max="33" width="17.28515625" customWidth="1"/>
    <col min="34" max="34" width="38.28515625" customWidth="1"/>
    <col min="35" max="35" width="51.140625" customWidth="1"/>
    <col min="36" max="36" width="12.5703125" customWidth="1"/>
    <col min="37" max="37" width="51.5703125" customWidth="1"/>
    <col min="38" max="38" width="16.28515625" customWidth="1"/>
    <col min="39" max="39" width="16" customWidth="1"/>
    <col min="40" max="51" width="12.5703125" customWidth="1"/>
    <col min="52" max="61" width="10.7109375" customWidth="1"/>
    <col min="62" max="62" width="12.5703125" customWidth="1"/>
    <col min="63" max="63" width="16.7109375" customWidth="1"/>
    <col min="64" max="64" width="15.85546875" customWidth="1"/>
    <col min="65" max="65" width="16.42578125" customWidth="1"/>
    <col min="66" max="67" width="16.7109375" customWidth="1"/>
    <col min="68" max="68" width="16.42578125" customWidth="1"/>
    <col min="69" max="69" width="15.28515625" customWidth="1"/>
    <col min="70" max="70" width="18.42578125" customWidth="1"/>
    <col min="71" max="71" width="15.85546875" customWidth="1"/>
    <col min="72" max="72" width="16.28515625" customWidth="1"/>
    <col min="73" max="73" width="15.85546875" customWidth="1"/>
    <col min="74" max="74" width="16.28515625" customWidth="1"/>
    <col min="75" max="75" width="15.28515625" customWidth="1"/>
    <col min="76" max="76" width="14.85546875" customWidth="1"/>
    <col min="77" max="78" width="16.7109375" customWidth="1"/>
    <col min="79" max="79" width="18.5703125" customWidth="1"/>
    <col min="80" max="80" width="20" customWidth="1"/>
    <col min="81" max="81" width="18.7109375" customWidth="1"/>
    <col min="82" max="84" width="14.85546875" customWidth="1"/>
    <col min="85" max="85" width="17.85546875" customWidth="1"/>
    <col min="86" max="88" width="14.85546875" customWidth="1"/>
    <col min="89" max="89" width="17.85546875" customWidth="1"/>
    <col min="90" max="92" width="14.85546875" customWidth="1"/>
    <col min="93" max="93" width="17.7109375" customWidth="1"/>
    <col min="94" max="96" width="14.85546875" customWidth="1"/>
    <col min="97" max="97" width="17.85546875" customWidth="1"/>
    <col min="98" max="100" width="14.85546875" customWidth="1"/>
    <col min="101" max="101" width="20" customWidth="1"/>
    <col min="102" max="104" width="14.85546875" customWidth="1"/>
    <col min="105" max="105" width="17.7109375" customWidth="1"/>
    <col min="106" max="108" width="14.85546875" customWidth="1"/>
    <col min="109" max="109" width="16.28515625" customWidth="1"/>
    <col min="110" max="112" width="14.85546875" customWidth="1"/>
    <col min="113" max="113" width="16.7109375" customWidth="1"/>
    <col min="114" max="116" width="14.85546875" customWidth="1"/>
    <col min="117" max="117" width="16.28515625" customWidth="1"/>
    <col min="118" max="120" width="14.85546875" customWidth="1"/>
    <col min="121" max="121" width="16.140625" customWidth="1"/>
    <col min="122" max="124" width="14.85546875" customWidth="1"/>
    <col min="125" max="125" width="16.42578125" customWidth="1"/>
    <col min="126" max="126" width="14.85546875" customWidth="1"/>
    <col min="127" max="127" width="20.28515625" customWidth="1"/>
    <col min="128" max="128" width="16.140625" customWidth="1"/>
    <col min="129" max="129" width="21.140625" customWidth="1"/>
    <col min="130" max="130" width="24.85546875" customWidth="1"/>
    <col min="131" max="131" width="25.5703125" customWidth="1"/>
    <col min="132" max="132" width="15.5703125" customWidth="1"/>
    <col min="133" max="133" width="41.140625" customWidth="1"/>
    <col min="134" max="134" width="20.7109375" customWidth="1"/>
    <col min="135" max="135" width="51.5703125" customWidth="1"/>
    <col min="136" max="136" width="17.5703125" customWidth="1"/>
    <col min="137" max="137" width="14.42578125" customWidth="1"/>
    <col min="138" max="138" width="11.42578125" customWidth="1"/>
    <col min="139" max="139" width="21.5703125" customWidth="1"/>
  </cols>
  <sheetData>
    <row r="1" spans="1:139" ht="6.75" customHeight="1">
      <c r="B1" s="1063" t="s">
        <v>72</v>
      </c>
      <c r="C1" s="1064"/>
      <c r="D1" s="1064"/>
      <c r="E1" s="1064"/>
      <c r="F1" s="1064"/>
      <c r="G1" s="1064"/>
      <c r="H1" s="1064"/>
      <c r="I1" s="1064"/>
      <c r="J1" s="1064"/>
      <c r="K1" s="1064"/>
      <c r="L1" s="1064"/>
      <c r="M1" s="1064"/>
      <c r="N1" s="1064"/>
      <c r="O1" s="1064"/>
      <c r="P1" s="1064"/>
      <c r="Q1" s="1064"/>
      <c r="R1" s="1064"/>
      <c r="S1" s="1064"/>
      <c r="T1" s="1064"/>
      <c r="U1" s="1064"/>
      <c r="V1" s="1064"/>
      <c r="W1" s="1064"/>
      <c r="X1" s="1064"/>
      <c r="Y1" s="1064"/>
      <c r="Z1" s="1064"/>
      <c r="AA1" s="1064"/>
      <c r="AB1" s="1064"/>
      <c r="AC1" s="1064"/>
      <c r="AD1" s="1064"/>
      <c r="AE1" s="1064"/>
      <c r="AF1" s="1064"/>
      <c r="AG1" s="1064"/>
      <c r="AH1" s="1064"/>
      <c r="AI1" s="1064"/>
      <c r="AJ1" s="1064"/>
      <c r="AK1" s="1064"/>
      <c r="AL1" s="1064"/>
      <c r="AM1" s="1064"/>
      <c r="AN1" s="1064"/>
      <c r="AO1" s="1064"/>
      <c r="AP1" s="1064"/>
      <c r="AQ1" s="1064"/>
      <c r="AR1" s="1064"/>
      <c r="AS1" s="1064"/>
      <c r="AT1" s="1064"/>
      <c r="AU1" s="1064"/>
      <c r="AV1" s="1064"/>
      <c r="AW1" s="1064"/>
      <c r="AX1" s="1064"/>
      <c r="AY1" s="1064"/>
      <c r="AZ1" s="1064"/>
      <c r="BA1" s="1064"/>
      <c r="BB1" s="1064"/>
      <c r="BC1" s="1064"/>
      <c r="BD1" s="1064"/>
      <c r="BE1" s="1064"/>
      <c r="BF1" s="1064"/>
      <c r="BG1" s="1064"/>
      <c r="BH1" s="1064"/>
      <c r="BI1" s="1064"/>
      <c r="BJ1" s="1064"/>
      <c r="BK1" s="1064"/>
      <c r="BL1" s="1064"/>
      <c r="BM1" s="1064"/>
      <c r="BN1" s="1064"/>
      <c r="BO1" s="1064"/>
      <c r="BP1" s="1064"/>
      <c r="BQ1" s="1064"/>
      <c r="BR1" s="1064"/>
      <c r="BS1" s="1064"/>
      <c r="BT1" s="1064"/>
      <c r="BU1" s="1064"/>
      <c r="BV1" s="1064"/>
      <c r="BW1" s="1064"/>
      <c r="BX1" s="1064"/>
      <c r="BY1" s="1064"/>
      <c r="BZ1" s="1064"/>
      <c r="CA1" s="1064"/>
      <c r="CB1" s="1064"/>
      <c r="CC1" s="1064"/>
      <c r="CD1" s="1064"/>
      <c r="CE1" s="1064"/>
      <c r="CF1" s="1064"/>
      <c r="CG1" s="1064"/>
      <c r="CH1" s="1064"/>
      <c r="CI1" s="1064"/>
      <c r="CJ1" s="1064"/>
      <c r="CK1" s="1064"/>
      <c r="CL1" s="1064"/>
      <c r="CM1" s="1064"/>
      <c r="CN1" s="1064"/>
      <c r="CO1" s="1064"/>
      <c r="CP1" s="1064"/>
      <c r="CQ1" s="1064"/>
      <c r="CR1" s="1064"/>
      <c r="CS1" s="1064"/>
      <c r="CT1" s="1064"/>
      <c r="CU1" s="1064"/>
      <c r="CV1" s="1064"/>
      <c r="CW1" s="1064"/>
      <c r="CX1" s="1064"/>
      <c r="CY1" s="1064"/>
      <c r="CZ1" s="1064"/>
      <c r="DA1" s="1064"/>
      <c r="DB1" s="1064"/>
      <c r="DC1" s="1064"/>
      <c r="DD1" s="1064"/>
      <c r="DE1" s="1064"/>
      <c r="DF1" s="1064"/>
      <c r="DG1" s="1064"/>
      <c r="DH1" s="1064"/>
      <c r="DI1" s="1064"/>
      <c r="DJ1" s="1064"/>
      <c r="DK1" s="1064"/>
      <c r="DL1" s="1064"/>
      <c r="DM1" s="1064"/>
      <c r="DN1" s="1064"/>
      <c r="DO1" s="1064"/>
      <c r="DP1" s="1064"/>
      <c r="DQ1" s="1064"/>
      <c r="DR1" s="1064"/>
      <c r="DS1" s="1064"/>
      <c r="DT1" s="1064"/>
      <c r="DU1" s="1064"/>
      <c r="DV1" s="1064"/>
      <c r="DW1" s="1064"/>
      <c r="DX1" s="1064"/>
      <c r="DY1" s="1064"/>
      <c r="DZ1" s="1064"/>
      <c r="EA1" s="1064"/>
      <c r="EB1" s="1064"/>
      <c r="EC1" s="1064"/>
      <c r="ED1" s="1064"/>
      <c r="EE1" s="1064"/>
      <c r="EF1" s="1064"/>
      <c r="EG1" s="1064"/>
      <c r="EH1" s="1064"/>
      <c r="EI1" s="1064"/>
    </row>
    <row r="2" spans="1:139">
      <c r="B2" s="1065" t="s">
        <v>812</v>
      </c>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c r="BU2" s="1066"/>
      <c r="BV2" s="1066"/>
      <c r="BW2" s="1066"/>
      <c r="BX2" s="1066"/>
      <c r="BY2" s="1066"/>
      <c r="BZ2" s="1066"/>
      <c r="CA2" s="1066"/>
      <c r="CB2" s="1066"/>
      <c r="CC2" s="1066"/>
      <c r="CD2" s="1066"/>
      <c r="CE2" s="1066"/>
      <c r="CF2" s="1066"/>
      <c r="CG2" s="1066"/>
      <c r="CH2" s="1066"/>
      <c r="CI2" s="1066"/>
      <c r="CJ2" s="1066"/>
      <c r="CK2" s="1066"/>
      <c r="CL2" s="1066"/>
      <c r="CM2" s="1066"/>
      <c r="CN2" s="1066"/>
      <c r="CO2" s="1066"/>
      <c r="CP2" s="1066"/>
      <c r="CQ2" s="1066"/>
      <c r="CR2" s="1066"/>
      <c r="CS2" s="1066"/>
      <c r="CT2" s="1066"/>
      <c r="CU2" s="1066"/>
      <c r="CV2" s="1066"/>
      <c r="CW2" s="1066"/>
      <c r="CX2" s="1066"/>
      <c r="CY2" s="1066"/>
      <c r="CZ2" s="1066"/>
      <c r="DA2" s="1066"/>
      <c r="DB2" s="1066"/>
      <c r="DC2" s="1066"/>
      <c r="DD2" s="1066"/>
      <c r="DE2" s="1066"/>
      <c r="DF2" s="1066"/>
      <c r="DG2" s="1066"/>
      <c r="DH2" s="1066"/>
      <c r="DI2" s="1066"/>
      <c r="DJ2" s="1066"/>
      <c r="DK2" s="1066"/>
      <c r="DL2" s="1066"/>
      <c r="DM2" s="1066"/>
      <c r="DN2" s="1066"/>
      <c r="DO2" s="1066"/>
      <c r="DP2" s="1066"/>
      <c r="DQ2" s="1066"/>
      <c r="DR2" s="1066"/>
      <c r="DS2" s="1066"/>
      <c r="DT2" s="1066"/>
      <c r="DU2" s="1066"/>
      <c r="DV2" s="1066"/>
      <c r="DW2" s="1066"/>
      <c r="DX2" s="1066"/>
      <c r="DY2" s="1066"/>
      <c r="DZ2" s="1066"/>
      <c r="EA2" s="1066"/>
      <c r="EB2" s="1066"/>
      <c r="EC2" s="1066"/>
      <c r="ED2" s="1066"/>
      <c r="EE2" s="1066"/>
      <c r="EF2" s="1066"/>
      <c r="EG2" s="1066"/>
      <c r="EH2" s="1066"/>
      <c r="EI2" s="1066"/>
    </row>
    <row r="3" spans="1:139" ht="16.5">
      <c r="B3" s="1826" t="s">
        <v>988</v>
      </c>
      <c r="C3" s="1827"/>
      <c r="D3" s="1828"/>
      <c r="E3" s="1063"/>
      <c r="F3" s="1064"/>
      <c r="G3" s="1064"/>
      <c r="H3" s="1064"/>
      <c r="I3" s="1064"/>
      <c r="J3" s="1064"/>
      <c r="K3" s="1064"/>
      <c r="L3" s="1064"/>
      <c r="M3" s="1064"/>
      <c r="N3" s="1064"/>
      <c r="O3" s="1064"/>
      <c r="P3" s="1064"/>
      <c r="Q3" s="1064"/>
      <c r="R3" s="1064"/>
      <c r="S3" s="1064"/>
      <c r="T3" s="1064"/>
      <c r="U3" s="1064"/>
      <c r="V3" s="1064"/>
      <c r="W3" s="1064"/>
      <c r="X3" s="1064"/>
      <c r="Y3" s="1064"/>
      <c r="Z3" s="1064"/>
      <c r="AA3" s="1064"/>
      <c r="AB3" s="1064"/>
      <c r="AC3" s="1064"/>
      <c r="AD3" s="1064"/>
      <c r="AE3" s="1064"/>
      <c r="AF3" s="1064"/>
      <c r="AG3" s="1064"/>
      <c r="AH3" s="1064"/>
      <c r="AI3" s="1064"/>
      <c r="AJ3" s="1064"/>
      <c r="AK3" s="1064"/>
      <c r="AL3" s="1064"/>
      <c r="AM3" s="1064"/>
      <c r="AN3" s="1064"/>
      <c r="AO3" s="1064"/>
      <c r="AP3" s="1064"/>
      <c r="AQ3" s="1064"/>
      <c r="AR3" s="1064"/>
      <c r="AS3" s="1064"/>
      <c r="AT3" s="1064"/>
      <c r="AU3" s="1064"/>
      <c r="AV3" s="1064"/>
      <c r="AW3" s="1064"/>
      <c r="AX3" s="1064"/>
      <c r="AY3" s="1064"/>
      <c r="AZ3" s="1064"/>
      <c r="BA3" s="1064"/>
      <c r="BB3" s="1064"/>
      <c r="BC3" s="1064"/>
      <c r="BD3" s="1064"/>
      <c r="BE3" s="1064"/>
      <c r="BF3" s="1064"/>
      <c r="BG3" s="1064"/>
      <c r="BH3" s="1064"/>
      <c r="BI3" s="1064"/>
      <c r="BJ3" s="1064"/>
      <c r="BK3" s="1064"/>
      <c r="BL3" s="1064"/>
      <c r="BM3" s="1064"/>
      <c r="BN3" s="1064"/>
      <c r="BO3" s="1064"/>
      <c r="BP3" s="1064"/>
      <c r="BQ3" s="1064"/>
      <c r="BR3" s="1064"/>
      <c r="BS3" s="1064"/>
      <c r="BT3" s="1064"/>
      <c r="BU3" s="1064"/>
      <c r="BV3" s="1064"/>
      <c r="BW3" s="1064"/>
      <c r="BX3" s="1064"/>
      <c r="BY3" s="1064"/>
      <c r="BZ3" s="1064"/>
      <c r="CA3" s="1064"/>
      <c r="CB3" s="1064"/>
      <c r="CC3" s="1064"/>
      <c r="CD3" s="1064"/>
      <c r="CE3" s="1064"/>
      <c r="CF3" s="1064"/>
      <c r="CG3" s="1064"/>
      <c r="CH3" s="1064"/>
      <c r="CI3" s="1064"/>
      <c r="CJ3" s="1064"/>
      <c r="CK3" s="1064"/>
      <c r="CL3" s="1064"/>
      <c r="CM3" s="1064"/>
      <c r="CN3" s="1064"/>
      <c r="CO3" s="1064"/>
      <c r="CP3" s="1064"/>
      <c r="CQ3" s="1064"/>
      <c r="CR3" s="1064"/>
      <c r="CS3" s="1064"/>
      <c r="CT3" s="1064"/>
      <c r="CU3" s="1064"/>
      <c r="CV3" s="1064"/>
      <c r="CW3" s="1064"/>
      <c r="CX3" s="1064"/>
      <c r="CY3" s="1064"/>
      <c r="CZ3" s="1064"/>
      <c r="DA3" s="1064"/>
      <c r="DB3" s="1064"/>
      <c r="DC3" s="1064"/>
      <c r="DD3" s="1064"/>
      <c r="DE3" s="1064"/>
      <c r="DF3" s="1064"/>
      <c r="DG3" s="1064"/>
      <c r="DH3" s="1064"/>
      <c r="DI3" s="1064"/>
      <c r="DJ3" s="1064"/>
      <c r="DK3" s="1064"/>
      <c r="DL3" s="1064"/>
      <c r="DM3" s="1064"/>
      <c r="DN3" s="1064"/>
      <c r="DO3" s="1064"/>
      <c r="DP3" s="1064"/>
      <c r="DQ3" s="1064"/>
      <c r="DR3" s="1064"/>
      <c r="DS3" s="1064"/>
      <c r="DT3" s="1064"/>
      <c r="DU3" s="1064"/>
      <c r="DV3" s="1064"/>
      <c r="DW3" s="1064"/>
      <c r="DX3" s="1064"/>
      <c r="DY3" s="1064"/>
      <c r="DZ3" s="1064"/>
      <c r="EA3" s="1064"/>
      <c r="EB3" s="1064"/>
      <c r="EC3" s="1064"/>
      <c r="ED3" s="1064"/>
      <c r="EE3" s="1064"/>
      <c r="EF3" s="1064"/>
      <c r="EG3" s="1064"/>
      <c r="EH3" s="1064"/>
      <c r="EI3" s="1069"/>
    </row>
    <row r="4" spans="1:139" ht="16.5">
      <c r="B4" s="1022" t="s">
        <v>73</v>
      </c>
      <c r="C4" s="1829">
        <v>45016</v>
      </c>
      <c r="D4" s="8"/>
      <c r="E4" s="1070"/>
      <c r="F4" s="1064"/>
      <c r="G4" s="1064"/>
      <c r="H4" s="1064"/>
      <c r="I4" s="1064"/>
      <c r="J4" s="1064"/>
      <c r="K4" s="1064"/>
      <c r="L4" s="1064"/>
      <c r="M4" s="1064"/>
      <c r="N4" s="1064"/>
      <c r="O4" s="1064"/>
      <c r="P4" s="1064"/>
      <c r="Q4" s="1064"/>
      <c r="R4" s="1064"/>
      <c r="S4" s="1064"/>
      <c r="T4" s="1064"/>
      <c r="U4" s="1064"/>
      <c r="V4" s="1064"/>
      <c r="W4" s="1064"/>
      <c r="X4" s="1064"/>
      <c r="Y4" s="1064"/>
      <c r="Z4" s="1064"/>
      <c r="AA4" s="1064"/>
      <c r="AB4" s="1064"/>
      <c r="AC4" s="1064"/>
      <c r="AD4" s="1064"/>
      <c r="AE4" s="1064"/>
      <c r="AF4" s="1064"/>
      <c r="AG4" s="1064"/>
      <c r="AH4" s="1064"/>
      <c r="AI4" s="1064"/>
      <c r="AJ4" s="1064"/>
      <c r="AK4" s="1064"/>
      <c r="AL4" s="1064"/>
      <c r="AM4" s="1064"/>
      <c r="AN4" s="1064"/>
      <c r="AO4" s="1064"/>
      <c r="AP4" s="1064"/>
      <c r="AQ4" s="1064"/>
      <c r="AR4" s="1064"/>
      <c r="AS4" s="1064"/>
      <c r="AT4" s="1064"/>
      <c r="AU4" s="1064"/>
      <c r="AV4" s="1064"/>
      <c r="AW4" s="1064"/>
      <c r="AX4" s="1064"/>
      <c r="AY4" s="1064"/>
      <c r="AZ4" s="1064"/>
      <c r="BA4" s="1064"/>
      <c r="BB4" s="1064"/>
      <c r="BC4" s="1064"/>
      <c r="BD4" s="1064"/>
      <c r="BE4" s="1064"/>
      <c r="BF4" s="1064"/>
      <c r="BG4" s="1064"/>
      <c r="BH4" s="1064"/>
      <c r="BI4" s="1064"/>
      <c r="BJ4" s="1064"/>
      <c r="BK4" s="1064"/>
      <c r="BL4" s="1064"/>
      <c r="BM4" s="1064"/>
      <c r="BN4" s="1064"/>
      <c r="BO4" s="1064"/>
      <c r="BP4" s="1064"/>
      <c r="BQ4" s="1064"/>
      <c r="BR4" s="1064"/>
      <c r="BS4" s="1064"/>
      <c r="BT4" s="1064"/>
      <c r="BU4" s="1064"/>
      <c r="BV4" s="1064"/>
      <c r="BW4" s="1064"/>
      <c r="BX4" s="1064"/>
      <c r="BY4" s="1064"/>
      <c r="BZ4" s="1064"/>
      <c r="CA4" s="1064"/>
      <c r="CB4" s="1064"/>
      <c r="CC4" s="1064"/>
      <c r="CD4" s="1064"/>
      <c r="CE4" s="1064"/>
      <c r="CF4" s="1064"/>
      <c r="CG4" s="1064"/>
      <c r="CH4" s="1064"/>
      <c r="CI4" s="1064"/>
      <c r="CJ4" s="1064"/>
      <c r="CK4" s="1064"/>
      <c r="CL4" s="1064"/>
      <c r="CM4" s="1064"/>
      <c r="CN4" s="1064"/>
      <c r="CO4" s="1064"/>
      <c r="CP4" s="1064"/>
      <c r="CQ4" s="1064"/>
      <c r="CR4" s="1064"/>
      <c r="CS4" s="1064"/>
      <c r="CT4" s="1064"/>
      <c r="CU4" s="1064"/>
      <c r="CV4" s="1064"/>
      <c r="CW4" s="1064"/>
      <c r="CX4" s="1064"/>
      <c r="CY4" s="1064"/>
      <c r="CZ4" s="1064"/>
      <c r="DA4" s="1064"/>
      <c r="DB4" s="1064"/>
      <c r="DC4" s="1064"/>
      <c r="DD4" s="1064"/>
      <c r="DE4" s="1064"/>
      <c r="DF4" s="1064"/>
      <c r="DG4" s="1064"/>
      <c r="DH4" s="1064"/>
      <c r="DI4" s="1064"/>
      <c r="DJ4" s="1064"/>
      <c r="DK4" s="1064"/>
      <c r="DL4" s="1064"/>
      <c r="DM4" s="1064"/>
      <c r="DN4" s="1064"/>
      <c r="DO4" s="1064"/>
      <c r="DP4" s="1064"/>
      <c r="DQ4" s="1064"/>
      <c r="DR4" s="1064"/>
      <c r="DS4" s="1064"/>
      <c r="DT4" s="1064"/>
      <c r="DU4" s="1064"/>
      <c r="DV4" s="1064"/>
      <c r="DW4" s="1064"/>
      <c r="DX4" s="1064"/>
      <c r="DY4" s="1064"/>
      <c r="DZ4" s="1064"/>
      <c r="EA4" s="1064"/>
      <c r="EB4" s="1064"/>
      <c r="EC4" s="1064"/>
      <c r="ED4" s="1064"/>
      <c r="EE4" s="1064"/>
      <c r="EF4" s="1064"/>
      <c r="EG4" s="1064"/>
      <c r="EH4" s="1064"/>
      <c r="EI4" s="1069"/>
    </row>
    <row r="5" spans="1:139" ht="16.5">
      <c r="B5" s="1022" t="s">
        <v>74</v>
      </c>
      <c r="C5" s="8"/>
      <c r="D5" s="8"/>
      <c r="E5" s="1070"/>
      <c r="F5" s="1064"/>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c r="BI5" s="1064"/>
      <c r="BJ5" s="1064"/>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064"/>
      <c r="CG5" s="1064"/>
      <c r="CH5" s="1064"/>
      <c r="CI5" s="1064"/>
      <c r="CJ5" s="1064"/>
      <c r="CK5" s="1064"/>
      <c r="CL5" s="1064"/>
      <c r="CM5" s="1064"/>
      <c r="CN5" s="1064"/>
      <c r="CO5" s="1064"/>
      <c r="CP5" s="1064"/>
      <c r="CQ5" s="1064"/>
      <c r="CR5" s="1064"/>
      <c r="CS5" s="1064"/>
      <c r="CT5" s="1064"/>
      <c r="CU5" s="1064"/>
      <c r="CV5" s="1064"/>
      <c r="CW5" s="1064"/>
      <c r="CX5" s="1064"/>
      <c r="CY5" s="1064"/>
      <c r="CZ5" s="1064"/>
      <c r="DA5" s="1064"/>
      <c r="DB5" s="1064"/>
      <c r="DC5" s="1064"/>
      <c r="DD5" s="1064"/>
      <c r="DE5" s="1064"/>
      <c r="DF5" s="1064"/>
      <c r="DG5" s="1064"/>
      <c r="DH5" s="1064"/>
      <c r="DI5" s="1064"/>
      <c r="DJ5" s="1064"/>
      <c r="DK5" s="1064"/>
      <c r="DL5" s="1064"/>
      <c r="DM5" s="1064"/>
      <c r="DN5" s="1064"/>
      <c r="DO5" s="1064"/>
      <c r="DP5" s="1064"/>
      <c r="DQ5" s="1064"/>
      <c r="DR5" s="1064"/>
      <c r="DS5" s="1064"/>
      <c r="DT5" s="1064"/>
      <c r="DU5" s="1064"/>
      <c r="DV5" s="1064"/>
      <c r="DW5" s="1064"/>
      <c r="DX5" s="1064"/>
      <c r="DY5" s="1064"/>
      <c r="DZ5" s="1064"/>
      <c r="EA5" s="1064"/>
      <c r="EB5" s="1064"/>
      <c r="EC5" s="1064"/>
      <c r="ED5" s="1064"/>
      <c r="EE5" s="1064"/>
      <c r="EF5" s="1064"/>
      <c r="EG5" s="1064"/>
      <c r="EH5" s="1064"/>
      <c r="EI5" s="1069"/>
    </row>
    <row r="6" spans="1:139" ht="33">
      <c r="B6" s="1022" t="s">
        <v>75</v>
      </c>
      <c r="C6" s="15"/>
      <c r="D6" s="15"/>
      <c r="E6" s="1070"/>
      <c r="F6" s="1064"/>
      <c r="G6" s="1064"/>
      <c r="H6" s="1064"/>
      <c r="I6" s="1064"/>
      <c r="J6" s="1064"/>
      <c r="K6" s="1064"/>
      <c r="L6" s="1064"/>
      <c r="M6" s="1064"/>
      <c r="N6" s="1064"/>
      <c r="O6" s="1064"/>
      <c r="P6" s="1064"/>
      <c r="Q6" s="1064"/>
      <c r="R6" s="1064"/>
      <c r="S6" s="1064"/>
      <c r="T6" s="1064"/>
      <c r="U6" s="1064"/>
      <c r="V6" s="1064"/>
      <c r="W6" s="1064"/>
      <c r="X6" s="1064"/>
      <c r="Y6" s="1064"/>
      <c r="Z6" s="1064"/>
      <c r="AA6" s="1064"/>
      <c r="AB6" s="1064"/>
      <c r="AC6" s="1064"/>
      <c r="AD6" s="1064"/>
      <c r="AE6" s="1064"/>
      <c r="AF6" s="1064"/>
      <c r="AG6" s="1064"/>
      <c r="AH6" s="1064"/>
      <c r="AI6" s="1064"/>
      <c r="AJ6" s="1064"/>
      <c r="AK6" s="1064"/>
      <c r="AL6" s="1064"/>
      <c r="AM6" s="1064"/>
      <c r="AN6" s="1064"/>
      <c r="AO6" s="1064"/>
      <c r="AP6" s="1064"/>
      <c r="AQ6" s="1064"/>
      <c r="AR6" s="1064"/>
      <c r="AS6" s="1064"/>
      <c r="AT6" s="1064"/>
      <c r="AU6" s="1064"/>
      <c r="AV6" s="1064"/>
      <c r="AW6" s="1064"/>
      <c r="AX6" s="1064"/>
      <c r="AY6" s="1064"/>
      <c r="AZ6" s="1064"/>
      <c r="BA6" s="1064"/>
      <c r="BB6" s="1064"/>
      <c r="BC6" s="1064"/>
      <c r="BD6" s="1064"/>
      <c r="BE6" s="1064"/>
      <c r="BF6" s="1064"/>
      <c r="BG6" s="1064"/>
      <c r="BH6" s="1064"/>
      <c r="BI6" s="1064"/>
      <c r="BJ6" s="1064"/>
      <c r="BK6" s="1064"/>
      <c r="BL6" s="1064"/>
      <c r="BM6" s="1064"/>
      <c r="BN6" s="1064"/>
      <c r="BO6" s="1064"/>
      <c r="BP6" s="1064"/>
      <c r="BQ6" s="1064"/>
      <c r="BR6" s="1064"/>
      <c r="BS6" s="1064"/>
      <c r="BT6" s="1064"/>
      <c r="BU6" s="1064"/>
      <c r="BV6" s="1064"/>
      <c r="BW6" s="1064"/>
      <c r="BX6" s="1064"/>
      <c r="BY6" s="1064"/>
      <c r="BZ6" s="1064"/>
      <c r="CA6" s="1064"/>
      <c r="CB6" s="1064"/>
      <c r="CC6" s="1064"/>
      <c r="CD6" s="1064"/>
      <c r="CE6" s="1064"/>
      <c r="CF6" s="1064"/>
      <c r="CG6" s="1064"/>
      <c r="CH6" s="1064"/>
      <c r="CI6" s="1064"/>
      <c r="CJ6" s="1064"/>
      <c r="CK6" s="1064"/>
      <c r="CL6" s="1064"/>
      <c r="CM6" s="1064"/>
      <c r="CN6" s="1064"/>
      <c r="CO6" s="1064"/>
      <c r="CP6" s="1064"/>
      <c r="CQ6" s="1064"/>
      <c r="CR6" s="1064"/>
      <c r="CS6" s="1064"/>
      <c r="CT6" s="1064"/>
      <c r="CU6" s="1064"/>
      <c r="CV6" s="1064"/>
      <c r="CW6" s="1064"/>
      <c r="CX6" s="1064"/>
      <c r="CY6" s="1064"/>
      <c r="CZ6" s="1064"/>
      <c r="DA6" s="1064"/>
      <c r="DB6" s="1064"/>
      <c r="DC6" s="1064"/>
      <c r="DD6" s="1064"/>
      <c r="DE6" s="1064"/>
      <c r="DF6" s="1064"/>
      <c r="DG6" s="1064"/>
      <c r="DH6" s="1064"/>
      <c r="DI6" s="1064"/>
      <c r="DJ6" s="1064"/>
      <c r="DK6" s="1064"/>
      <c r="DL6" s="1064"/>
      <c r="DM6" s="1064"/>
      <c r="DN6" s="1064"/>
      <c r="DO6" s="1064"/>
      <c r="DP6" s="1064"/>
      <c r="DQ6" s="1064"/>
      <c r="DR6" s="1064"/>
      <c r="DS6" s="1064"/>
      <c r="DT6" s="1064"/>
      <c r="DU6" s="1064"/>
      <c r="DV6" s="1064"/>
      <c r="DW6" s="1064"/>
      <c r="DX6" s="1064"/>
      <c r="DY6" s="1064"/>
      <c r="DZ6" s="1064"/>
      <c r="EA6" s="1064"/>
      <c r="EB6" s="1064"/>
      <c r="EC6" s="1064"/>
      <c r="ED6" s="1064"/>
      <c r="EE6" s="1064"/>
      <c r="EF6" s="1064"/>
      <c r="EG6" s="1064"/>
      <c r="EH6" s="1064"/>
      <c r="EI6" s="1069"/>
    </row>
    <row r="7" spans="1:139" ht="49.5">
      <c r="B7" s="1023" t="s">
        <v>76</v>
      </c>
      <c r="C7" s="650" t="s">
        <v>59</v>
      </c>
      <c r="D7" s="2"/>
      <c r="E7" s="2"/>
      <c r="F7" s="16"/>
      <c r="G7" s="7" t="s">
        <v>77</v>
      </c>
      <c r="H7" s="6" t="s">
        <v>60</v>
      </c>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645"/>
      <c r="AN7" s="2"/>
      <c r="AO7" s="2"/>
      <c r="AP7" s="2"/>
      <c r="AQ7" s="2"/>
      <c r="AR7" s="645"/>
      <c r="AS7" s="2"/>
      <c r="AT7" s="17"/>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4"/>
      <c r="DX7" s="2"/>
      <c r="DY7" s="2"/>
      <c r="DZ7" s="2"/>
      <c r="EA7" s="2"/>
      <c r="EB7" s="2"/>
      <c r="EC7" s="2"/>
      <c r="ED7" s="2"/>
      <c r="EE7" s="2"/>
      <c r="EF7" s="2"/>
      <c r="EG7" s="2"/>
      <c r="EH7" s="2"/>
      <c r="EI7" s="16"/>
    </row>
    <row r="8" spans="1:139" ht="49.5">
      <c r="B8" s="1023" t="s">
        <v>78</v>
      </c>
      <c r="C8" s="650" t="s">
        <v>59</v>
      </c>
      <c r="D8" s="2"/>
      <c r="E8" s="16"/>
      <c r="F8" s="18" t="s">
        <v>79</v>
      </c>
      <c r="G8" s="6"/>
      <c r="H8" s="2"/>
      <c r="I8" s="2"/>
      <c r="J8" s="2"/>
      <c r="K8" s="2"/>
      <c r="L8" s="2"/>
      <c r="M8" s="2"/>
      <c r="N8" s="2"/>
      <c r="O8" s="16"/>
      <c r="P8" s="19" t="s">
        <v>80</v>
      </c>
      <c r="Q8" s="20"/>
      <c r="R8" s="21"/>
      <c r="S8" s="5"/>
      <c r="T8" s="5"/>
      <c r="U8" s="5"/>
      <c r="V8" s="5"/>
      <c r="W8" s="5"/>
      <c r="X8" s="5"/>
      <c r="Y8" s="5"/>
      <c r="Z8" s="5"/>
      <c r="AA8" s="5"/>
      <c r="AB8" s="5"/>
      <c r="AC8" s="5"/>
      <c r="AD8" s="5"/>
      <c r="AE8" s="5"/>
      <c r="AF8" s="5"/>
      <c r="AG8" s="22"/>
      <c r="AH8" s="23"/>
      <c r="AI8" s="20" t="s">
        <v>81</v>
      </c>
      <c r="AJ8" s="21"/>
      <c r="AK8" s="5"/>
      <c r="AL8" s="5"/>
      <c r="AM8" s="652"/>
      <c r="AN8" s="5"/>
      <c r="AO8" s="5"/>
      <c r="AP8" s="5"/>
      <c r="AQ8" s="5"/>
      <c r="AR8" s="646"/>
      <c r="AS8" s="20" t="s">
        <v>82</v>
      </c>
      <c r="AT8" s="24"/>
      <c r="AU8" s="6"/>
      <c r="AV8" s="25"/>
      <c r="AW8" s="2"/>
      <c r="AX8" s="2"/>
      <c r="AY8" s="2"/>
      <c r="AZ8" s="2"/>
      <c r="BA8" s="2"/>
      <c r="BB8" s="2"/>
      <c r="BC8" s="2"/>
      <c r="BD8" s="2"/>
      <c r="BE8" s="2"/>
      <c r="BF8" s="2"/>
      <c r="BG8" s="2"/>
      <c r="BH8" s="2"/>
      <c r="BI8" s="2"/>
      <c r="BJ8" s="2"/>
      <c r="BK8" s="2"/>
      <c r="BL8" s="2"/>
      <c r="BM8" s="2"/>
      <c r="BN8" s="2"/>
      <c r="BO8" s="2"/>
      <c r="BP8" s="2"/>
      <c r="BQ8" s="2"/>
      <c r="BR8" s="2"/>
      <c r="BS8" s="2"/>
      <c r="BT8" s="2"/>
      <c r="BU8" s="2"/>
      <c r="BV8" s="16"/>
      <c r="BW8" s="6" t="s">
        <v>48</v>
      </c>
      <c r="BX8" s="6"/>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1072"/>
      <c r="DX8" s="1064"/>
      <c r="DY8" s="1064"/>
      <c r="DZ8" s="1064"/>
      <c r="EA8" s="1064"/>
      <c r="EB8" s="1064"/>
      <c r="EC8" s="1064"/>
      <c r="ED8" s="1064"/>
      <c r="EE8" s="1064"/>
      <c r="EF8" s="1064"/>
      <c r="EG8" s="1064"/>
      <c r="EH8" s="1064"/>
      <c r="EI8" s="1069"/>
    </row>
    <row r="9" spans="1:139" ht="15.75">
      <c r="B9" s="1073" t="s">
        <v>790</v>
      </c>
      <c r="C9" s="1074"/>
      <c r="D9" s="1074"/>
      <c r="E9" s="1074"/>
      <c r="F9" s="1074"/>
      <c r="G9" s="1074"/>
      <c r="H9" s="1074"/>
      <c r="I9" s="1074"/>
      <c r="J9" s="1074"/>
      <c r="K9" s="1074"/>
      <c r="L9" s="1074"/>
      <c r="M9" s="1074"/>
      <c r="N9" s="1074"/>
      <c r="O9" s="1074"/>
      <c r="P9" s="1074"/>
      <c r="Q9" s="1074"/>
      <c r="R9" s="1074"/>
      <c r="S9" s="1074"/>
      <c r="T9" s="1074"/>
      <c r="U9" s="1074"/>
      <c r="V9" s="1074"/>
      <c r="W9" s="1074"/>
      <c r="X9" s="1074"/>
      <c r="Y9" s="1074"/>
      <c r="Z9" s="1074"/>
      <c r="AA9" s="1074"/>
      <c r="AB9" s="1074"/>
      <c r="AC9" s="1074"/>
      <c r="AD9" s="1074"/>
      <c r="AE9" s="1074"/>
      <c r="AF9" s="1074"/>
      <c r="AG9" s="1074"/>
      <c r="AH9" s="1074"/>
      <c r="AI9" s="1074"/>
      <c r="AJ9" s="1074"/>
      <c r="AK9" s="1074"/>
      <c r="AL9" s="1074"/>
      <c r="AM9" s="1074"/>
      <c r="AN9" s="1074"/>
      <c r="AO9" s="1074"/>
      <c r="AP9" s="1074"/>
      <c r="AQ9" s="1074"/>
      <c r="AR9" s="1074"/>
      <c r="AS9" s="1074"/>
      <c r="AT9" s="1074"/>
      <c r="AU9" s="1074"/>
      <c r="AV9" s="1074"/>
      <c r="AW9" s="1074"/>
      <c r="AX9" s="1074"/>
      <c r="AY9" s="1074"/>
      <c r="AZ9" s="1074"/>
      <c r="BA9" s="1074"/>
      <c r="BB9" s="1074"/>
      <c r="BC9" s="1074"/>
      <c r="BD9" s="1074"/>
      <c r="BE9" s="1074"/>
      <c r="BF9" s="1074"/>
      <c r="BG9" s="1074"/>
      <c r="BH9" s="1074"/>
      <c r="BI9" s="1074"/>
      <c r="BJ9" s="1074"/>
      <c r="BK9" s="1074"/>
      <c r="BL9" s="1074"/>
      <c r="BM9" s="1074"/>
      <c r="BN9" s="1074"/>
      <c r="BO9" s="1074"/>
      <c r="BP9" s="1074"/>
      <c r="BQ9" s="1074"/>
      <c r="BR9" s="1074"/>
      <c r="BS9" s="1074"/>
      <c r="BT9" s="1074"/>
      <c r="BU9" s="1074"/>
      <c r="BV9" s="1074"/>
      <c r="BW9" s="1074"/>
      <c r="BX9" s="1074"/>
      <c r="BY9" s="1074"/>
      <c r="BZ9" s="1074"/>
      <c r="CA9" s="1074"/>
      <c r="CB9" s="1074"/>
      <c r="CC9" s="1074"/>
      <c r="CD9" s="1074"/>
      <c r="CE9" s="1074"/>
      <c r="CF9" s="1074"/>
      <c r="CG9" s="1074"/>
      <c r="CH9" s="1074"/>
      <c r="CI9" s="1074"/>
      <c r="CJ9" s="1074"/>
      <c r="CK9" s="1074"/>
      <c r="CL9" s="1074"/>
      <c r="CM9" s="1074"/>
      <c r="CN9" s="1074"/>
      <c r="CO9" s="1074"/>
      <c r="CP9" s="1074"/>
      <c r="CQ9" s="1074"/>
      <c r="CR9" s="1074"/>
      <c r="CS9" s="1074"/>
      <c r="CT9" s="1074"/>
      <c r="CU9" s="1074"/>
      <c r="CV9" s="1074"/>
      <c r="CW9" s="1074"/>
      <c r="CX9" s="1074"/>
      <c r="CY9" s="1074"/>
      <c r="CZ9" s="1074"/>
      <c r="DA9" s="1074"/>
      <c r="DB9" s="1074"/>
      <c r="DC9" s="1074"/>
      <c r="DD9" s="1074"/>
      <c r="DE9" s="1074"/>
      <c r="DF9" s="1074"/>
      <c r="DG9" s="1074"/>
      <c r="DH9" s="1074"/>
      <c r="DI9" s="1074"/>
      <c r="DJ9" s="1074"/>
      <c r="DK9" s="1074"/>
      <c r="DL9" s="1074"/>
      <c r="DM9" s="1074"/>
      <c r="DN9" s="1074"/>
      <c r="DO9" s="1074"/>
      <c r="DP9" s="1074"/>
      <c r="DQ9" s="1074"/>
      <c r="DR9" s="1074"/>
      <c r="DS9" s="1074"/>
      <c r="DT9" s="1074"/>
      <c r="DU9" s="1074"/>
      <c r="DV9" s="1074"/>
      <c r="DW9" s="1074"/>
      <c r="DX9" s="1074"/>
      <c r="DY9" s="1074"/>
      <c r="DZ9" s="1074"/>
      <c r="EA9" s="1074"/>
      <c r="EB9" s="1074"/>
      <c r="EC9" s="1074"/>
      <c r="ED9" s="1074"/>
      <c r="EE9" s="1074"/>
      <c r="EF9" s="1074"/>
      <c r="EG9" s="1074"/>
      <c r="EH9" s="1074"/>
      <c r="EI9" s="1075"/>
    </row>
    <row r="10" spans="1:139" ht="63.75" customHeight="1">
      <c r="A10" s="1060" t="s">
        <v>900</v>
      </c>
      <c r="B10" s="1060" t="s">
        <v>83</v>
      </c>
      <c r="C10" s="1060" t="s">
        <v>84</v>
      </c>
      <c r="D10" s="1060" t="s">
        <v>85</v>
      </c>
      <c r="E10" s="1060"/>
      <c r="F10" s="1060"/>
      <c r="G10" s="1060"/>
      <c r="H10" s="1060"/>
      <c r="I10" s="1060"/>
      <c r="J10" s="1060"/>
      <c r="K10" s="1060"/>
      <c r="L10" s="1060"/>
      <c r="M10" s="1060"/>
      <c r="N10" s="1060"/>
      <c r="O10" s="1060"/>
      <c r="P10" s="1060"/>
      <c r="Q10" s="1060"/>
      <c r="R10" s="1060"/>
      <c r="S10" s="1060"/>
      <c r="T10" s="1060"/>
      <c r="U10" s="1060"/>
      <c r="V10" s="1060"/>
      <c r="W10" s="1060"/>
      <c r="X10" s="1060"/>
      <c r="Y10" s="1060"/>
      <c r="Z10" s="1060"/>
      <c r="AA10" s="1060"/>
      <c r="AB10" s="1060"/>
      <c r="AC10" s="1060"/>
      <c r="AD10" s="1060"/>
      <c r="AE10" s="1060" t="s">
        <v>0</v>
      </c>
      <c r="AF10" s="1071"/>
      <c r="AG10" s="1071"/>
      <c r="AH10" s="1071"/>
      <c r="AI10" s="1071"/>
      <c r="AJ10" s="1071"/>
      <c r="AK10" s="1071"/>
      <c r="AL10" s="1071"/>
      <c r="AM10" s="1071"/>
      <c r="AN10" s="1071"/>
      <c r="AO10" s="1071"/>
      <c r="AP10" s="1071"/>
      <c r="AQ10" s="1071"/>
      <c r="AR10" s="1060" t="s">
        <v>1</v>
      </c>
      <c r="AS10" s="1071"/>
      <c r="AT10" s="1060" t="s">
        <v>2</v>
      </c>
      <c r="AU10" s="1071"/>
      <c r="AV10" s="1071"/>
      <c r="AW10" s="1071"/>
      <c r="AX10" s="1071"/>
      <c r="AY10" s="1071"/>
      <c r="AZ10" s="1071"/>
      <c r="BA10" s="1071"/>
      <c r="BB10" s="1071"/>
      <c r="BC10" s="1071"/>
      <c r="BD10" s="1071"/>
      <c r="BE10" s="1071"/>
      <c r="BF10" s="1071"/>
      <c r="BG10" s="1071"/>
      <c r="BH10" s="1071"/>
      <c r="BI10" s="1071"/>
      <c r="BJ10" s="1060" t="s">
        <v>3</v>
      </c>
      <c r="BK10" s="1060" t="s">
        <v>49</v>
      </c>
      <c r="BL10" s="1071"/>
      <c r="BM10" s="1071"/>
      <c r="BN10" s="1071"/>
      <c r="BO10" s="1071"/>
      <c r="BP10" s="1071"/>
      <c r="BQ10" s="1071"/>
      <c r="BR10" s="1071"/>
      <c r="BS10" s="1071"/>
      <c r="BT10" s="1071"/>
      <c r="BU10" s="1071"/>
      <c r="BV10" s="1071"/>
      <c r="BW10" s="1071"/>
      <c r="BX10" s="1071"/>
      <c r="BY10" s="1071"/>
      <c r="BZ10" s="1071"/>
      <c r="CA10" s="1071"/>
      <c r="CB10" s="1071"/>
      <c r="CC10" s="1071"/>
      <c r="CD10" s="1071"/>
      <c r="CE10" s="1071"/>
      <c r="CF10" s="1071"/>
      <c r="CG10" s="1071"/>
      <c r="CH10" s="1071"/>
      <c r="CI10" s="1071"/>
      <c r="CJ10" s="1071"/>
      <c r="CK10" s="1071"/>
      <c r="CL10" s="1071"/>
      <c r="CM10" s="1071"/>
      <c r="CN10" s="1071"/>
      <c r="CO10" s="1071"/>
      <c r="CP10" s="1071"/>
      <c r="CQ10" s="1071"/>
      <c r="CR10" s="1071"/>
      <c r="CS10" s="1071"/>
      <c r="CT10" s="1071"/>
      <c r="CU10" s="1071"/>
      <c r="CV10" s="1071"/>
      <c r="CW10" s="1071"/>
      <c r="CX10" s="1071"/>
      <c r="CY10" s="1071"/>
      <c r="CZ10" s="1071"/>
      <c r="DA10" s="1071"/>
      <c r="DB10" s="1071"/>
      <c r="DC10" s="1071"/>
      <c r="DD10" s="1071"/>
      <c r="DE10" s="1071"/>
      <c r="DF10" s="1071"/>
      <c r="DG10" s="1071"/>
      <c r="DH10" s="1071"/>
      <c r="DI10" s="1071"/>
      <c r="DJ10" s="1071"/>
      <c r="DK10" s="1071"/>
      <c r="DL10" s="1071"/>
      <c r="DM10" s="1071"/>
      <c r="DN10" s="1071"/>
      <c r="DO10" s="1071"/>
      <c r="DP10" s="1071"/>
      <c r="DQ10" s="1071"/>
      <c r="DR10" s="1071"/>
      <c r="DS10" s="1071"/>
      <c r="DT10" s="1071"/>
      <c r="DU10" s="1071"/>
      <c r="DV10" s="1071"/>
      <c r="DW10" s="1071"/>
      <c r="DX10" s="1060" t="s">
        <v>50</v>
      </c>
      <c r="DY10" s="1071"/>
      <c r="DZ10" s="1071"/>
      <c r="EA10" s="1071"/>
      <c r="EB10" s="1071"/>
      <c r="EC10" s="1071"/>
      <c r="ED10" s="1060" t="s">
        <v>86</v>
      </c>
      <c r="EE10" s="1071"/>
      <c r="EF10" s="1071"/>
      <c r="EG10" s="1071"/>
      <c r="EH10" s="1071"/>
      <c r="EI10" s="1071"/>
    </row>
    <row r="11" spans="1:139" ht="37.5" customHeight="1">
      <c r="A11" s="1060"/>
      <c r="B11" s="1060"/>
      <c r="C11" s="1060"/>
      <c r="D11" s="1060" t="s">
        <v>87</v>
      </c>
      <c r="E11" s="1060" t="s">
        <v>88</v>
      </c>
      <c r="F11" s="1060" t="s">
        <v>89</v>
      </c>
      <c r="G11" s="1060" t="s">
        <v>90</v>
      </c>
      <c r="H11" s="1060" t="s">
        <v>91</v>
      </c>
      <c r="I11" s="1060" t="s">
        <v>8</v>
      </c>
      <c r="J11" s="1060" t="s">
        <v>9</v>
      </c>
      <c r="K11" s="1071"/>
      <c r="L11" s="1060" t="s">
        <v>1</v>
      </c>
      <c r="M11" s="1071"/>
      <c r="N11" s="1060" t="s">
        <v>92</v>
      </c>
      <c r="O11" s="1071"/>
      <c r="P11" s="1071"/>
      <c r="Q11" s="1071"/>
      <c r="R11" s="1071"/>
      <c r="S11" s="1071"/>
      <c r="T11" s="1071"/>
      <c r="U11" s="1071"/>
      <c r="V11" s="1071"/>
      <c r="W11" s="1071"/>
      <c r="X11" s="1071"/>
      <c r="Y11" s="1071"/>
      <c r="Z11" s="1071"/>
      <c r="AA11" s="1071"/>
      <c r="AB11" s="1071"/>
      <c r="AC11" s="1071"/>
      <c r="AD11" s="1060" t="s">
        <v>93</v>
      </c>
      <c r="AE11" s="1060" t="s">
        <v>4</v>
      </c>
      <c r="AF11" s="1060" t="s">
        <v>5</v>
      </c>
      <c r="AG11" s="1060" t="s">
        <v>94</v>
      </c>
      <c r="AH11" s="1060" t="s">
        <v>6</v>
      </c>
      <c r="AI11" s="1060" t="s">
        <v>7</v>
      </c>
      <c r="AJ11" s="1060" t="s">
        <v>95</v>
      </c>
      <c r="AK11" s="1060" t="s">
        <v>96</v>
      </c>
      <c r="AL11" s="1060" t="s">
        <v>91</v>
      </c>
      <c r="AM11" s="1060" t="s">
        <v>8</v>
      </c>
      <c r="AN11" s="1060" t="s">
        <v>97</v>
      </c>
      <c r="AO11" s="1060" t="s">
        <v>98</v>
      </c>
      <c r="AP11" s="1060" t="s">
        <v>9</v>
      </c>
      <c r="AQ11" s="1071"/>
      <c r="AR11" s="1071"/>
      <c r="AS11" s="1071"/>
      <c r="AT11" s="1071"/>
      <c r="AU11" s="1071"/>
      <c r="AV11" s="1071"/>
      <c r="AW11" s="1071"/>
      <c r="AX11" s="1071"/>
      <c r="AY11" s="1071"/>
      <c r="AZ11" s="1071"/>
      <c r="BA11" s="1071"/>
      <c r="BB11" s="1071"/>
      <c r="BC11" s="1071"/>
      <c r="BD11" s="1071"/>
      <c r="BE11" s="1071"/>
      <c r="BF11" s="1071"/>
      <c r="BG11" s="1071"/>
      <c r="BH11" s="1071"/>
      <c r="BI11" s="1071"/>
      <c r="BJ11" s="1060"/>
      <c r="BK11" s="1060">
        <v>2023</v>
      </c>
      <c r="BL11" s="1071"/>
      <c r="BM11" s="1071"/>
      <c r="BN11" s="1071"/>
      <c r="BO11" s="1060">
        <v>2024</v>
      </c>
      <c r="BP11" s="1071"/>
      <c r="BQ11" s="1071"/>
      <c r="BR11" s="1071"/>
      <c r="BS11" s="1060">
        <v>2025</v>
      </c>
      <c r="BT11" s="1071"/>
      <c r="BU11" s="1071"/>
      <c r="BV11" s="1071"/>
      <c r="BW11" s="1060">
        <v>2026</v>
      </c>
      <c r="BX11" s="1071"/>
      <c r="BY11" s="1071"/>
      <c r="BZ11" s="1071"/>
      <c r="CA11" s="1060">
        <v>2027</v>
      </c>
      <c r="CB11" s="1071"/>
      <c r="CC11" s="1071"/>
      <c r="CD11" s="1071"/>
      <c r="CE11" s="1060">
        <v>2028</v>
      </c>
      <c r="CF11" s="1071"/>
      <c r="CG11" s="1071"/>
      <c r="CH11" s="1071"/>
      <c r="CI11" s="1060">
        <v>2029</v>
      </c>
      <c r="CJ11" s="1071"/>
      <c r="CK11" s="1071"/>
      <c r="CL11" s="1071"/>
      <c r="CM11" s="1060">
        <v>2030</v>
      </c>
      <c r="CN11" s="1071"/>
      <c r="CO11" s="1071"/>
      <c r="CP11" s="1071"/>
      <c r="CQ11" s="1060">
        <v>2031</v>
      </c>
      <c r="CR11" s="1071"/>
      <c r="CS11" s="1071"/>
      <c r="CT11" s="1071"/>
      <c r="CU11" s="1060">
        <v>2032</v>
      </c>
      <c r="CV11" s="1071"/>
      <c r="CW11" s="1071"/>
      <c r="CX11" s="1071"/>
      <c r="CY11" s="1060">
        <v>2033</v>
      </c>
      <c r="CZ11" s="1071"/>
      <c r="DA11" s="1071"/>
      <c r="DB11" s="1071"/>
      <c r="DC11" s="1060">
        <v>2034</v>
      </c>
      <c r="DD11" s="1071"/>
      <c r="DE11" s="1071"/>
      <c r="DF11" s="1071"/>
      <c r="DG11" s="1060">
        <v>2035</v>
      </c>
      <c r="DH11" s="1071"/>
      <c r="DI11" s="1071"/>
      <c r="DJ11" s="1071"/>
      <c r="DK11" s="1060">
        <v>2036</v>
      </c>
      <c r="DL11" s="1071"/>
      <c r="DM11" s="1071"/>
      <c r="DN11" s="1071"/>
      <c r="DO11" s="1060">
        <v>2037</v>
      </c>
      <c r="DP11" s="1071"/>
      <c r="DQ11" s="1071"/>
      <c r="DR11" s="1071"/>
      <c r="DS11" s="1060">
        <v>2038</v>
      </c>
      <c r="DT11" s="1071"/>
      <c r="DU11" s="1071"/>
      <c r="DV11" s="1071"/>
      <c r="DW11" s="1061" t="s">
        <v>51</v>
      </c>
      <c r="DX11" s="1060" t="s">
        <v>5</v>
      </c>
      <c r="DY11" s="1062" t="s">
        <v>52</v>
      </c>
      <c r="DZ11" s="1060" t="s">
        <v>99</v>
      </c>
      <c r="EA11" s="1060" t="s">
        <v>100</v>
      </c>
      <c r="EB11" s="1060" t="s">
        <v>101</v>
      </c>
      <c r="EC11" s="1060" t="s">
        <v>102</v>
      </c>
      <c r="ED11" s="1060" t="s">
        <v>5</v>
      </c>
      <c r="EE11" s="1060" t="s">
        <v>52</v>
      </c>
      <c r="EF11" s="1060" t="s">
        <v>99</v>
      </c>
      <c r="EG11" s="1060" t="s">
        <v>100</v>
      </c>
      <c r="EH11" s="1060" t="s">
        <v>101</v>
      </c>
      <c r="EI11" s="1060" t="s">
        <v>102</v>
      </c>
    </row>
    <row r="12" spans="1:139" ht="54.75" customHeight="1">
      <c r="A12" s="1060"/>
      <c r="B12" s="1060"/>
      <c r="C12" s="1060"/>
      <c r="D12" s="1060"/>
      <c r="E12" s="1060"/>
      <c r="F12" s="1060"/>
      <c r="G12" s="1060"/>
      <c r="H12" s="1060"/>
      <c r="I12" s="1060"/>
      <c r="J12" s="973" t="s">
        <v>10</v>
      </c>
      <c r="K12" s="973" t="s">
        <v>11</v>
      </c>
      <c r="L12" s="973" t="s">
        <v>12</v>
      </c>
      <c r="M12" s="973" t="s">
        <v>13</v>
      </c>
      <c r="N12" s="973" t="s">
        <v>14</v>
      </c>
      <c r="O12" s="973" t="s">
        <v>15</v>
      </c>
      <c r="P12" s="973" t="s">
        <v>16</v>
      </c>
      <c r="Q12" s="973" t="s">
        <v>17</v>
      </c>
      <c r="R12" s="973" t="s">
        <v>18</v>
      </c>
      <c r="S12" s="973" t="s">
        <v>19</v>
      </c>
      <c r="T12" s="973" t="s">
        <v>20</v>
      </c>
      <c r="U12" s="973" t="s">
        <v>21</v>
      </c>
      <c r="V12" s="973" t="s">
        <v>22</v>
      </c>
      <c r="W12" s="973" t="s">
        <v>23</v>
      </c>
      <c r="X12" s="973" t="s">
        <v>24</v>
      </c>
      <c r="Y12" s="973" t="s">
        <v>25</v>
      </c>
      <c r="Z12" s="973" t="s">
        <v>26</v>
      </c>
      <c r="AA12" s="973" t="s">
        <v>27</v>
      </c>
      <c r="AB12" s="973" t="s">
        <v>28</v>
      </c>
      <c r="AC12" s="973" t="s">
        <v>29</v>
      </c>
      <c r="AD12" s="1060"/>
      <c r="AE12" s="1060"/>
      <c r="AF12" s="1060"/>
      <c r="AG12" s="1060"/>
      <c r="AH12" s="1060"/>
      <c r="AI12" s="1060"/>
      <c r="AJ12" s="1060"/>
      <c r="AK12" s="1060"/>
      <c r="AL12" s="1060"/>
      <c r="AM12" s="1060"/>
      <c r="AN12" s="1060"/>
      <c r="AO12" s="1060"/>
      <c r="AP12" s="973" t="s">
        <v>10</v>
      </c>
      <c r="AQ12" s="973" t="s">
        <v>11</v>
      </c>
      <c r="AR12" s="973" t="s">
        <v>12</v>
      </c>
      <c r="AS12" s="973" t="s">
        <v>13</v>
      </c>
      <c r="AT12" s="973" t="s">
        <v>14</v>
      </c>
      <c r="AU12" s="973" t="s">
        <v>15</v>
      </c>
      <c r="AV12" s="973" t="s">
        <v>16</v>
      </c>
      <c r="AW12" s="973" t="s">
        <v>17</v>
      </c>
      <c r="AX12" s="973" t="s">
        <v>18</v>
      </c>
      <c r="AY12" s="973" t="s">
        <v>19</v>
      </c>
      <c r="AZ12" s="973" t="s">
        <v>20</v>
      </c>
      <c r="BA12" s="973" t="s">
        <v>21</v>
      </c>
      <c r="BB12" s="973" t="s">
        <v>22</v>
      </c>
      <c r="BC12" s="973" t="s">
        <v>23</v>
      </c>
      <c r="BD12" s="973" t="s">
        <v>24</v>
      </c>
      <c r="BE12" s="973" t="s">
        <v>25</v>
      </c>
      <c r="BF12" s="973" t="s">
        <v>26</v>
      </c>
      <c r="BG12" s="973" t="s">
        <v>27</v>
      </c>
      <c r="BH12" s="973" t="s">
        <v>28</v>
      </c>
      <c r="BI12" s="973" t="s">
        <v>29</v>
      </c>
      <c r="BJ12" s="1060"/>
      <c r="BK12" s="973" t="s">
        <v>103</v>
      </c>
      <c r="BL12" s="973" t="s">
        <v>104</v>
      </c>
      <c r="BM12" s="973" t="s">
        <v>105</v>
      </c>
      <c r="BN12" s="974" t="s">
        <v>106</v>
      </c>
      <c r="BO12" s="973" t="s">
        <v>103</v>
      </c>
      <c r="BP12" s="973" t="s">
        <v>104</v>
      </c>
      <c r="BQ12" s="973" t="s">
        <v>105</v>
      </c>
      <c r="BR12" s="974" t="s">
        <v>106</v>
      </c>
      <c r="BS12" s="973" t="s">
        <v>103</v>
      </c>
      <c r="BT12" s="973" t="s">
        <v>104</v>
      </c>
      <c r="BU12" s="973" t="s">
        <v>105</v>
      </c>
      <c r="BV12" s="974" t="s">
        <v>106</v>
      </c>
      <c r="BW12" s="973" t="s">
        <v>103</v>
      </c>
      <c r="BX12" s="973" t="s">
        <v>107</v>
      </c>
      <c r="BY12" s="973" t="s">
        <v>105</v>
      </c>
      <c r="BZ12" s="974" t="s">
        <v>106</v>
      </c>
      <c r="CA12" s="973" t="s">
        <v>103</v>
      </c>
      <c r="CB12" s="973" t="s">
        <v>107</v>
      </c>
      <c r="CC12" s="973" t="s">
        <v>105</v>
      </c>
      <c r="CD12" s="974" t="s">
        <v>106</v>
      </c>
      <c r="CE12" s="973" t="s">
        <v>103</v>
      </c>
      <c r="CF12" s="973" t="s">
        <v>107</v>
      </c>
      <c r="CG12" s="973" t="s">
        <v>105</v>
      </c>
      <c r="CH12" s="974" t="s">
        <v>106</v>
      </c>
      <c r="CI12" s="973" t="s">
        <v>103</v>
      </c>
      <c r="CJ12" s="973" t="s">
        <v>107</v>
      </c>
      <c r="CK12" s="973" t="s">
        <v>105</v>
      </c>
      <c r="CL12" s="974" t="s">
        <v>106</v>
      </c>
      <c r="CM12" s="973" t="s">
        <v>103</v>
      </c>
      <c r="CN12" s="973" t="s">
        <v>107</v>
      </c>
      <c r="CO12" s="973" t="s">
        <v>105</v>
      </c>
      <c r="CP12" s="974" t="s">
        <v>106</v>
      </c>
      <c r="CQ12" s="973" t="s">
        <v>103</v>
      </c>
      <c r="CR12" s="973" t="s">
        <v>107</v>
      </c>
      <c r="CS12" s="973" t="s">
        <v>105</v>
      </c>
      <c r="CT12" s="974" t="s">
        <v>106</v>
      </c>
      <c r="CU12" s="973" t="s">
        <v>103</v>
      </c>
      <c r="CV12" s="973" t="s">
        <v>107</v>
      </c>
      <c r="CW12" s="973" t="s">
        <v>105</v>
      </c>
      <c r="CX12" s="974" t="s">
        <v>106</v>
      </c>
      <c r="CY12" s="973" t="s">
        <v>103</v>
      </c>
      <c r="CZ12" s="973" t="s">
        <v>107</v>
      </c>
      <c r="DA12" s="973" t="s">
        <v>105</v>
      </c>
      <c r="DB12" s="974" t="s">
        <v>106</v>
      </c>
      <c r="DC12" s="973" t="s">
        <v>103</v>
      </c>
      <c r="DD12" s="973" t="s">
        <v>107</v>
      </c>
      <c r="DE12" s="973" t="s">
        <v>105</v>
      </c>
      <c r="DF12" s="974" t="s">
        <v>106</v>
      </c>
      <c r="DG12" s="973" t="s">
        <v>103</v>
      </c>
      <c r="DH12" s="973" t="s">
        <v>107</v>
      </c>
      <c r="DI12" s="973" t="s">
        <v>105</v>
      </c>
      <c r="DJ12" s="974" t="s">
        <v>106</v>
      </c>
      <c r="DK12" s="973" t="s">
        <v>103</v>
      </c>
      <c r="DL12" s="973" t="s">
        <v>107</v>
      </c>
      <c r="DM12" s="973" t="s">
        <v>105</v>
      </c>
      <c r="DN12" s="974" t="s">
        <v>106</v>
      </c>
      <c r="DO12" s="973" t="s">
        <v>103</v>
      </c>
      <c r="DP12" s="973" t="s">
        <v>107</v>
      </c>
      <c r="DQ12" s="973" t="s">
        <v>105</v>
      </c>
      <c r="DR12" s="974" t="s">
        <v>106</v>
      </c>
      <c r="DS12" s="973" t="s">
        <v>103</v>
      </c>
      <c r="DT12" s="973" t="s">
        <v>107</v>
      </c>
      <c r="DU12" s="973" t="s">
        <v>105</v>
      </c>
      <c r="DV12" s="974" t="s">
        <v>106</v>
      </c>
      <c r="DW12" s="1061"/>
      <c r="DX12" s="1060"/>
      <c r="DY12" s="1062"/>
      <c r="DZ12" s="1060"/>
      <c r="EA12" s="1060"/>
      <c r="EB12" s="1060"/>
      <c r="EC12" s="1060"/>
      <c r="ED12" s="1060"/>
      <c r="EE12" s="1060"/>
      <c r="EF12" s="1060"/>
      <c r="EG12" s="1060"/>
      <c r="EH12" s="1060"/>
      <c r="EI12" s="1060"/>
    </row>
    <row r="13" spans="1:139" ht="90" customHeight="1">
      <c r="A13" s="959" t="s">
        <v>894</v>
      </c>
      <c r="B13" s="977" t="s">
        <v>108</v>
      </c>
      <c r="C13" s="976">
        <f t="shared" ref="C13:C24" si="0">+$E$13</f>
        <v>0.87695516310597521</v>
      </c>
      <c r="D13" s="977" t="s">
        <v>109</v>
      </c>
      <c r="E13" s="976">
        <f t="shared" ref="E13:E24" si="1">+SUM($AG$13:$AG$24)</f>
        <v>0.87695516310597521</v>
      </c>
      <c r="F13" s="977" t="s">
        <v>110</v>
      </c>
      <c r="G13" s="977" t="s">
        <v>111</v>
      </c>
      <c r="H13" s="977" t="s">
        <v>112</v>
      </c>
      <c r="I13" s="977" t="s">
        <v>113</v>
      </c>
      <c r="J13" s="977">
        <v>32.14</v>
      </c>
      <c r="K13" s="959">
        <v>2021</v>
      </c>
      <c r="L13" s="978">
        <v>45017</v>
      </c>
      <c r="M13" s="978">
        <v>50770</v>
      </c>
      <c r="N13" s="959">
        <v>32.14</v>
      </c>
      <c r="O13" s="959">
        <v>29.94</v>
      </c>
      <c r="P13" s="959">
        <v>28.49</v>
      </c>
      <c r="Q13" s="959">
        <v>27.12</v>
      </c>
      <c r="R13" s="959">
        <v>25.86</v>
      </c>
      <c r="S13" s="959">
        <v>24.7</v>
      </c>
      <c r="T13" s="959">
        <v>23.65</v>
      </c>
      <c r="U13" s="959">
        <v>22.7</v>
      </c>
      <c r="V13" s="959">
        <v>21.86</v>
      </c>
      <c r="W13" s="959">
        <v>21.11</v>
      </c>
      <c r="X13" s="959">
        <v>20.46</v>
      </c>
      <c r="Y13" s="959">
        <v>19.91</v>
      </c>
      <c r="Z13" s="959">
        <v>19.34</v>
      </c>
      <c r="AA13" s="959">
        <v>18.86</v>
      </c>
      <c r="AB13" s="959">
        <v>18.45</v>
      </c>
      <c r="AC13" s="959">
        <v>18.100000000000001</v>
      </c>
      <c r="AD13" s="959">
        <v>18.100000000000001</v>
      </c>
      <c r="AE13" s="977" t="s">
        <v>114</v>
      </c>
      <c r="AF13" s="977" t="s">
        <v>53</v>
      </c>
      <c r="AG13" s="979">
        <f t="shared" ref="AG13:AG21" si="2">+DW13/$DW$46</f>
        <v>0.40664239758709858</v>
      </c>
      <c r="AH13" s="977" t="s">
        <v>33</v>
      </c>
      <c r="AI13" s="977" t="s">
        <v>115</v>
      </c>
      <c r="AJ13" s="977">
        <v>1</v>
      </c>
      <c r="AK13" s="980" t="s">
        <v>116</v>
      </c>
      <c r="AL13" s="959" t="s">
        <v>130</v>
      </c>
      <c r="AM13" s="959" t="s">
        <v>34</v>
      </c>
      <c r="AN13" s="977" t="s">
        <v>117</v>
      </c>
      <c r="AO13" s="977"/>
      <c r="AP13" s="981">
        <v>0.67</v>
      </c>
      <c r="AQ13" s="977">
        <v>2022</v>
      </c>
      <c r="AR13" s="963">
        <v>45017</v>
      </c>
      <c r="AS13" s="978">
        <v>50770</v>
      </c>
      <c r="AT13" s="982">
        <v>0.67</v>
      </c>
      <c r="AU13" s="982">
        <v>0.67</v>
      </c>
      <c r="AV13" s="982">
        <v>0.67</v>
      </c>
      <c r="AW13" s="982">
        <v>0.67</v>
      </c>
      <c r="AX13" s="982">
        <v>0.67</v>
      </c>
      <c r="AY13" s="982">
        <v>0.67</v>
      </c>
      <c r="AZ13" s="982">
        <v>0.67</v>
      </c>
      <c r="BA13" s="982">
        <v>0.67</v>
      </c>
      <c r="BB13" s="982">
        <v>0.67</v>
      </c>
      <c r="BC13" s="982">
        <v>0.67</v>
      </c>
      <c r="BD13" s="982">
        <v>0.67</v>
      </c>
      <c r="BE13" s="982">
        <v>0.67</v>
      </c>
      <c r="BF13" s="982">
        <v>0.67</v>
      </c>
      <c r="BG13" s="982">
        <v>0.67</v>
      </c>
      <c r="BH13" s="982">
        <v>0.67</v>
      </c>
      <c r="BI13" s="982">
        <v>0.67</v>
      </c>
      <c r="BJ13" s="982">
        <v>0.67</v>
      </c>
      <c r="BK13" s="983">
        <v>562080</v>
      </c>
      <c r="BL13" s="983">
        <v>562080</v>
      </c>
      <c r="BM13" s="977" t="s">
        <v>118</v>
      </c>
      <c r="BN13" s="977">
        <v>7918</v>
      </c>
      <c r="BO13" s="983">
        <f>+BK13</f>
        <v>562080</v>
      </c>
      <c r="BP13" s="984"/>
      <c r="BQ13" s="977" t="s">
        <v>118</v>
      </c>
      <c r="BR13" s="977">
        <v>7918</v>
      </c>
      <c r="BS13" s="983">
        <f>+BO13</f>
        <v>562080</v>
      </c>
      <c r="BT13" s="984"/>
      <c r="BU13" s="975"/>
      <c r="BV13" s="975"/>
      <c r="BW13" s="983">
        <f>+BS13</f>
        <v>562080</v>
      </c>
      <c r="BX13" s="984"/>
      <c r="BY13" s="975"/>
      <c r="BZ13" s="975"/>
      <c r="CA13" s="983">
        <f>+BW13</f>
        <v>562080</v>
      </c>
      <c r="CB13" s="984"/>
      <c r="CC13" s="975"/>
      <c r="CD13" s="975"/>
      <c r="CE13" s="983">
        <f>+CA13</f>
        <v>562080</v>
      </c>
      <c r="CF13" s="984"/>
      <c r="CG13" s="975"/>
      <c r="CH13" s="975"/>
      <c r="CI13" s="983">
        <f>+CE13</f>
        <v>562080</v>
      </c>
      <c r="CJ13" s="984"/>
      <c r="CK13" s="975"/>
      <c r="CL13" s="975"/>
      <c r="CM13" s="983">
        <f>+CI13</f>
        <v>562080</v>
      </c>
      <c r="CN13" s="984"/>
      <c r="CO13" s="975"/>
      <c r="CP13" s="975"/>
      <c r="CQ13" s="983">
        <f>+CM13</f>
        <v>562080</v>
      </c>
      <c r="CR13" s="984"/>
      <c r="CS13" s="975"/>
      <c r="CT13" s="975"/>
      <c r="CU13" s="983">
        <f>+CQ13</f>
        <v>562080</v>
      </c>
      <c r="CV13" s="984"/>
      <c r="CW13" s="975"/>
      <c r="CX13" s="975"/>
      <c r="CY13" s="983">
        <f>+CU13</f>
        <v>562080</v>
      </c>
      <c r="CZ13" s="984"/>
      <c r="DA13" s="975"/>
      <c r="DB13" s="975"/>
      <c r="DC13" s="983">
        <f>+CY13</f>
        <v>562080</v>
      </c>
      <c r="DD13" s="984"/>
      <c r="DE13" s="975"/>
      <c r="DF13" s="975"/>
      <c r="DG13" s="983">
        <f>+DC13</f>
        <v>562080</v>
      </c>
      <c r="DH13" s="984"/>
      <c r="DI13" s="975"/>
      <c r="DJ13" s="975"/>
      <c r="DK13" s="983">
        <f>+DG13</f>
        <v>562080</v>
      </c>
      <c r="DL13" s="984"/>
      <c r="DM13" s="975"/>
      <c r="DN13" s="975"/>
      <c r="DO13" s="983">
        <f>+DK13</f>
        <v>562080</v>
      </c>
      <c r="DP13" s="984"/>
      <c r="DQ13" s="975"/>
      <c r="DR13" s="975"/>
      <c r="DS13" s="983">
        <f>+DO13</f>
        <v>562080</v>
      </c>
      <c r="DT13" s="984"/>
      <c r="DU13" s="975"/>
      <c r="DV13" s="975"/>
      <c r="DW13" s="983">
        <f t="shared" ref="DW13:DW24" si="3">+DS13+DO13+DK13+DG13+DC13+CY13+CU13+CQ13+CM13+CI13+CE13+CA13+BW13+BS13+BO13+BK13</f>
        <v>8993280</v>
      </c>
      <c r="DX13" s="977" t="s">
        <v>53</v>
      </c>
      <c r="DY13" s="977" t="s">
        <v>54</v>
      </c>
      <c r="DZ13" s="977" t="s">
        <v>119</v>
      </c>
      <c r="EA13" s="977" t="s">
        <v>120</v>
      </c>
      <c r="EB13" s="977" t="s">
        <v>121</v>
      </c>
      <c r="EC13" s="985" t="s">
        <v>122</v>
      </c>
      <c r="ED13" s="977" t="s">
        <v>63</v>
      </c>
      <c r="EE13" s="977" t="s">
        <v>64</v>
      </c>
      <c r="EF13" s="977" t="s">
        <v>123</v>
      </c>
      <c r="EG13" s="977" t="s">
        <v>124</v>
      </c>
      <c r="EH13" s="977"/>
      <c r="EI13" s="986" t="s">
        <v>125</v>
      </c>
    </row>
    <row r="14" spans="1:139" ht="90" customHeight="1">
      <c r="A14" s="959" t="s">
        <v>894</v>
      </c>
      <c r="B14" s="959" t="s">
        <v>108</v>
      </c>
      <c r="C14" s="976">
        <f t="shared" si="0"/>
        <v>0.87695516310597521</v>
      </c>
      <c r="D14" s="977" t="s">
        <v>109</v>
      </c>
      <c r="E14" s="976">
        <f t="shared" si="1"/>
        <v>0.87695516310597521</v>
      </c>
      <c r="F14" s="959" t="s">
        <v>110</v>
      </c>
      <c r="G14" s="959" t="s">
        <v>111</v>
      </c>
      <c r="H14" s="959" t="s">
        <v>112</v>
      </c>
      <c r="I14" s="959" t="s">
        <v>113</v>
      </c>
      <c r="J14" s="959">
        <v>32.14</v>
      </c>
      <c r="K14" s="959">
        <v>2022</v>
      </c>
      <c r="L14" s="978">
        <v>45017</v>
      </c>
      <c r="M14" s="963">
        <v>50770</v>
      </c>
      <c r="N14" s="959">
        <v>32.14</v>
      </c>
      <c r="O14" s="959">
        <v>29.94</v>
      </c>
      <c r="P14" s="959">
        <v>28.49</v>
      </c>
      <c r="Q14" s="959">
        <v>27.12</v>
      </c>
      <c r="R14" s="959">
        <v>25.86</v>
      </c>
      <c r="S14" s="959">
        <v>24.7</v>
      </c>
      <c r="T14" s="959">
        <v>23.65</v>
      </c>
      <c r="U14" s="959">
        <v>22.7</v>
      </c>
      <c r="V14" s="959">
        <v>21.86</v>
      </c>
      <c r="W14" s="959">
        <v>21.11</v>
      </c>
      <c r="X14" s="959">
        <v>20.46</v>
      </c>
      <c r="Y14" s="959">
        <v>19.91</v>
      </c>
      <c r="Z14" s="959">
        <v>19.34</v>
      </c>
      <c r="AA14" s="959">
        <v>18.86</v>
      </c>
      <c r="AB14" s="959">
        <v>18.45</v>
      </c>
      <c r="AC14" s="959">
        <v>18.100000000000001</v>
      </c>
      <c r="AD14" s="959">
        <v>18.100000000000001</v>
      </c>
      <c r="AE14" s="959" t="s">
        <v>126</v>
      </c>
      <c r="AF14" s="959" t="s">
        <v>53</v>
      </c>
      <c r="AG14" s="979">
        <f t="shared" si="2"/>
        <v>0.11699777056146134</v>
      </c>
      <c r="AH14" s="959" t="s">
        <v>127</v>
      </c>
      <c r="AI14" s="959" t="s">
        <v>128</v>
      </c>
      <c r="AJ14" s="959">
        <v>2</v>
      </c>
      <c r="AK14" s="987" t="s">
        <v>129</v>
      </c>
      <c r="AL14" s="959" t="s">
        <v>130</v>
      </c>
      <c r="AM14" s="959" t="s">
        <v>32</v>
      </c>
      <c r="AN14" s="959" t="s">
        <v>131</v>
      </c>
      <c r="AO14" s="959">
        <v>50</v>
      </c>
      <c r="AP14" s="962">
        <v>84992</v>
      </c>
      <c r="AQ14" s="959">
        <v>2022</v>
      </c>
      <c r="AR14" s="963">
        <v>45017</v>
      </c>
      <c r="AS14" s="963">
        <v>50770</v>
      </c>
      <c r="AT14" s="966">
        <v>84992</v>
      </c>
      <c r="AU14" s="966">
        <v>84992</v>
      </c>
      <c r="AV14" s="966">
        <v>84992</v>
      </c>
      <c r="AW14" s="966">
        <v>84992</v>
      </c>
      <c r="AX14" s="966">
        <v>84992</v>
      </c>
      <c r="AY14" s="966">
        <v>84992</v>
      </c>
      <c r="AZ14" s="966">
        <v>84992</v>
      </c>
      <c r="BA14" s="966">
        <v>84992</v>
      </c>
      <c r="BB14" s="966">
        <v>84992</v>
      </c>
      <c r="BC14" s="966">
        <v>84992</v>
      </c>
      <c r="BD14" s="966">
        <v>84992</v>
      </c>
      <c r="BE14" s="966">
        <v>84992</v>
      </c>
      <c r="BF14" s="966">
        <v>84992</v>
      </c>
      <c r="BG14" s="966">
        <v>84992</v>
      </c>
      <c r="BH14" s="966">
        <v>84992</v>
      </c>
      <c r="BI14" s="966">
        <v>84992</v>
      </c>
      <c r="BJ14" s="988">
        <f>+SUM(AT14:BI14)</f>
        <v>1359872</v>
      </c>
      <c r="BK14" s="970">
        <v>118560</v>
      </c>
      <c r="BL14" s="970">
        <v>118560</v>
      </c>
      <c r="BM14" s="959" t="s">
        <v>118</v>
      </c>
      <c r="BN14" s="959" t="s">
        <v>132</v>
      </c>
      <c r="BO14" s="970">
        <v>123302</v>
      </c>
      <c r="BP14" s="959"/>
      <c r="BQ14" s="959" t="s">
        <v>118</v>
      </c>
      <c r="BR14" s="959"/>
      <c r="BS14" s="970">
        <v>128234</v>
      </c>
      <c r="BT14" s="959"/>
      <c r="BU14" s="959"/>
      <c r="BV14" s="959"/>
      <c r="BW14" s="970">
        <v>133364</v>
      </c>
      <c r="BX14" s="959"/>
      <c r="BY14" s="959"/>
      <c r="BZ14" s="959"/>
      <c r="CA14" s="970">
        <v>138698</v>
      </c>
      <c r="CB14" s="959"/>
      <c r="CC14" s="959"/>
      <c r="CD14" s="959"/>
      <c r="CE14" s="970">
        <v>144246</v>
      </c>
      <c r="CF14" s="959"/>
      <c r="CG14" s="959"/>
      <c r="CH14" s="959"/>
      <c r="CI14" s="970">
        <v>150016</v>
      </c>
      <c r="CJ14" s="959"/>
      <c r="CK14" s="959"/>
      <c r="CL14" s="959"/>
      <c r="CM14" s="970">
        <v>156017</v>
      </c>
      <c r="CN14" s="959"/>
      <c r="CO14" s="959"/>
      <c r="CP14" s="959"/>
      <c r="CQ14" s="970">
        <v>162258</v>
      </c>
      <c r="CR14" s="959"/>
      <c r="CS14" s="959"/>
      <c r="CT14" s="959"/>
      <c r="CU14" s="970">
        <v>168748</v>
      </c>
      <c r="CV14" s="959"/>
      <c r="CW14" s="959"/>
      <c r="CX14" s="959"/>
      <c r="CY14" s="970">
        <v>175498</v>
      </c>
      <c r="CZ14" s="959"/>
      <c r="DA14" s="959"/>
      <c r="DB14" s="959"/>
      <c r="DC14" s="970">
        <v>182518</v>
      </c>
      <c r="DD14" s="959"/>
      <c r="DE14" s="959"/>
      <c r="DF14" s="959"/>
      <c r="DG14" s="970">
        <v>189818</v>
      </c>
      <c r="DH14" s="959"/>
      <c r="DI14" s="959"/>
      <c r="DJ14" s="959"/>
      <c r="DK14" s="970">
        <v>197411</v>
      </c>
      <c r="DL14" s="959"/>
      <c r="DM14" s="959"/>
      <c r="DN14" s="959"/>
      <c r="DO14" s="970">
        <v>205308</v>
      </c>
      <c r="DP14" s="959"/>
      <c r="DQ14" s="959"/>
      <c r="DR14" s="959"/>
      <c r="DS14" s="970">
        <v>213520</v>
      </c>
      <c r="DT14" s="959"/>
      <c r="DU14" s="959"/>
      <c r="DV14" s="959"/>
      <c r="DW14" s="970">
        <f t="shared" si="3"/>
        <v>2587516</v>
      </c>
      <c r="DX14" s="959" t="s">
        <v>53</v>
      </c>
      <c r="DY14" s="959" t="s">
        <v>54</v>
      </c>
      <c r="DZ14" s="959" t="s">
        <v>133</v>
      </c>
      <c r="EA14" s="959" t="s">
        <v>134</v>
      </c>
      <c r="EB14" s="959">
        <v>3808330</v>
      </c>
      <c r="EC14" s="989" t="s">
        <v>135</v>
      </c>
      <c r="ED14" s="959"/>
      <c r="EE14" s="959"/>
      <c r="EF14" s="959"/>
      <c r="EG14" s="959"/>
      <c r="EH14" s="959"/>
      <c r="EI14" s="959"/>
    </row>
    <row r="15" spans="1:139" ht="90" customHeight="1">
      <c r="A15" s="959" t="s">
        <v>894</v>
      </c>
      <c r="B15" s="977" t="s">
        <v>108</v>
      </c>
      <c r="C15" s="976">
        <f t="shared" si="0"/>
        <v>0.87695516310597521</v>
      </c>
      <c r="D15" s="977" t="s">
        <v>109</v>
      </c>
      <c r="E15" s="976">
        <f t="shared" si="1"/>
        <v>0.87695516310597521</v>
      </c>
      <c r="F15" s="977" t="s">
        <v>110</v>
      </c>
      <c r="G15" s="977" t="s">
        <v>111</v>
      </c>
      <c r="H15" s="977" t="s">
        <v>112</v>
      </c>
      <c r="I15" s="977" t="s">
        <v>113</v>
      </c>
      <c r="J15" s="959">
        <v>32.14</v>
      </c>
      <c r="K15" s="959">
        <v>2021</v>
      </c>
      <c r="L15" s="978">
        <v>45017</v>
      </c>
      <c r="M15" s="978">
        <v>50770</v>
      </c>
      <c r="N15" s="959">
        <v>32.14</v>
      </c>
      <c r="O15" s="959">
        <v>29.94</v>
      </c>
      <c r="P15" s="959">
        <v>28.49</v>
      </c>
      <c r="Q15" s="959">
        <v>27.12</v>
      </c>
      <c r="R15" s="959">
        <v>25.86</v>
      </c>
      <c r="S15" s="959">
        <v>24.7</v>
      </c>
      <c r="T15" s="959">
        <v>23.65</v>
      </c>
      <c r="U15" s="959">
        <v>22.7</v>
      </c>
      <c r="V15" s="959">
        <v>21.86</v>
      </c>
      <c r="W15" s="959">
        <v>21.11</v>
      </c>
      <c r="X15" s="959">
        <v>20.46</v>
      </c>
      <c r="Y15" s="959">
        <v>19.91</v>
      </c>
      <c r="Z15" s="959">
        <v>19.34</v>
      </c>
      <c r="AA15" s="959">
        <v>18.86</v>
      </c>
      <c r="AB15" s="959">
        <v>18.45</v>
      </c>
      <c r="AC15" s="959">
        <v>18.100000000000001</v>
      </c>
      <c r="AD15" s="959">
        <v>18.100000000000001</v>
      </c>
      <c r="AE15" s="977" t="s">
        <v>35</v>
      </c>
      <c r="AF15" s="977" t="s">
        <v>53</v>
      </c>
      <c r="AG15" s="979">
        <f t="shared" si="2"/>
        <v>2.2915776409355867E-2</v>
      </c>
      <c r="AH15" s="977" t="s">
        <v>36</v>
      </c>
      <c r="AI15" s="977" t="s">
        <v>37</v>
      </c>
      <c r="AJ15" s="977">
        <v>1</v>
      </c>
      <c r="AK15" s="980" t="s">
        <v>138</v>
      </c>
      <c r="AL15" s="977" t="s">
        <v>130</v>
      </c>
      <c r="AM15" s="959" t="s">
        <v>34</v>
      </c>
      <c r="AN15" s="977" t="s">
        <v>131</v>
      </c>
      <c r="AO15" s="977">
        <v>61</v>
      </c>
      <c r="AP15" s="993">
        <v>28870</v>
      </c>
      <c r="AQ15" s="977">
        <v>2022</v>
      </c>
      <c r="AR15" s="963">
        <v>45017</v>
      </c>
      <c r="AS15" s="978">
        <v>50770</v>
      </c>
      <c r="AT15" s="994">
        <v>29616.23</v>
      </c>
      <c r="AU15" s="995">
        <v>29912.3923</v>
      </c>
      <c r="AV15" s="995">
        <v>30211.516222999999</v>
      </c>
      <c r="AW15" s="995">
        <v>30513.631385229997</v>
      </c>
      <c r="AX15" s="995">
        <v>30818.767699082298</v>
      </c>
      <c r="AY15" s="995">
        <v>31126.955376073121</v>
      </c>
      <c r="AZ15" s="995">
        <v>31438.224929833854</v>
      </c>
      <c r="BA15" s="995">
        <v>31752.607179132192</v>
      </c>
      <c r="BB15" s="995">
        <v>32070.133250923514</v>
      </c>
      <c r="BC15" s="995">
        <v>32390.834583432748</v>
      </c>
      <c r="BD15" s="995">
        <v>32714.742929267075</v>
      </c>
      <c r="BE15" s="995">
        <v>33041.890358559744</v>
      </c>
      <c r="BF15" s="995">
        <v>33372.30926214534</v>
      </c>
      <c r="BG15" s="995">
        <v>33706.032354766794</v>
      </c>
      <c r="BH15" s="995">
        <v>34043.09267831446</v>
      </c>
      <c r="BI15" s="995">
        <v>34383.523605097602</v>
      </c>
      <c r="BJ15" s="995">
        <v>34384</v>
      </c>
      <c r="BK15" s="983">
        <v>29159</v>
      </c>
      <c r="BL15" s="983">
        <v>29159</v>
      </c>
      <c r="BM15" s="959" t="s">
        <v>118</v>
      </c>
      <c r="BN15" s="959">
        <v>7770</v>
      </c>
      <c r="BO15" s="983">
        <v>29451</v>
      </c>
      <c r="BP15" s="996"/>
      <c r="BQ15" s="971"/>
      <c r="BR15" s="971"/>
      <c r="BS15" s="983">
        <v>29745</v>
      </c>
      <c r="BT15" s="996"/>
      <c r="BU15" s="971"/>
      <c r="BV15" s="971"/>
      <c r="BW15" s="983">
        <v>30043</v>
      </c>
      <c r="BX15" s="996"/>
      <c r="BY15" s="971"/>
      <c r="BZ15" s="971"/>
      <c r="CA15" s="983">
        <v>30343</v>
      </c>
      <c r="CB15" s="996"/>
      <c r="CC15" s="971"/>
      <c r="CD15" s="971"/>
      <c r="CE15" s="983">
        <v>30647</v>
      </c>
      <c r="CF15" s="996"/>
      <c r="CG15" s="971"/>
      <c r="CH15" s="971"/>
      <c r="CI15" s="983">
        <v>31963</v>
      </c>
      <c r="CJ15" s="996"/>
      <c r="CK15" s="971"/>
      <c r="CL15" s="971"/>
      <c r="CM15" s="983">
        <v>31575</v>
      </c>
      <c r="CN15" s="996"/>
      <c r="CO15" s="971"/>
      <c r="CP15" s="971"/>
      <c r="CQ15" s="983">
        <v>31891</v>
      </c>
      <c r="CR15" s="996"/>
      <c r="CS15" s="971"/>
      <c r="CT15" s="971"/>
      <c r="CU15" s="983">
        <v>32210</v>
      </c>
      <c r="CV15" s="996"/>
      <c r="CW15" s="971"/>
      <c r="CX15" s="971"/>
      <c r="CY15" s="983">
        <v>32532</v>
      </c>
      <c r="CZ15" s="996"/>
      <c r="DA15" s="971"/>
      <c r="DB15" s="971"/>
      <c r="DC15" s="983">
        <v>32857</v>
      </c>
      <c r="DD15" s="996"/>
      <c r="DE15" s="971"/>
      <c r="DF15" s="971"/>
      <c r="DG15" s="983">
        <v>33186</v>
      </c>
      <c r="DH15" s="996"/>
      <c r="DI15" s="971"/>
      <c r="DJ15" s="971"/>
      <c r="DK15" s="983">
        <v>33158</v>
      </c>
      <c r="DL15" s="996"/>
      <c r="DM15" s="971"/>
      <c r="DN15" s="971"/>
      <c r="DO15" s="983">
        <v>33853</v>
      </c>
      <c r="DP15" s="996"/>
      <c r="DQ15" s="971"/>
      <c r="DR15" s="971"/>
      <c r="DS15" s="983">
        <v>34191</v>
      </c>
      <c r="DT15" s="996"/>
      <c r="DU15" s="971"/>
      <c r="DV15" s="971"/>
      <c r="DW15" s="983">
        <f t="shared" si="3"/>
        <v>506804</v>
      </c>
      <c r="DX15" s="977" t="s">
        <v>53</v>
      </c>
      <c r="DY15" s="977" t="s">
        <v>54</v>
      </c>
      <c r="DZ15" s="997" t="s">
        <v>145</v>
      </c>
      <c r="EA15" s="997" t="s">
        <v>146</v>
      </c>
      <c r="EB15" s="997"/>
      <c r="EC15" s="985" t="s">
        <v>147</v>
      </c>
      <c r="ED15" s="998"/>
      <c r="EE15" s="999"/>
      <c r="EF15" s="1000"/>
      <c r="EG15" s="1000"/>
      <c r="EH15" s="1001"/>
      <c r="EI15" s="1001"/>
    </row>
    <row r="16" spans="1:139" ht="90" customHeight="1">
      <c r="A16" s="959" t="s">
        <v>894</v>
      </c>
      <c r="B16" s="977" t="s">
        <v>108</v>
      </c>
      <c r="C16" s="976">
        <f t="shared" si="0"/>
        <v>0.87695516310597521</v>
      </c>
      <c r="D16" s="977" t="s">
        <v>109</v>
      </c>
      <c r="E16" s="976">
        <f t="shared" si="1"/>
        <v>0.87695516310597521</v>
      </c>
      <c r="F16" s="977" t="s">
        <v>110</v>
      </c>
      <c r="G16" s="977" t="s">
        <v>111</v>
      </c>
      <c r="H16" s="977" t="s">
        <v>112</v>
      </c>
      <c r="I16" s="977" t="s">
        <v>113</v>
      </c>
      <c r="J16" s="977">
        <v>32.14</v>
      </c>
      <c r="K16" s="959">
        <v>2021</v>
      </c>
      <c r="L16" s="978">
        <v>45017</v>
      </c>
      <c r="M16" s="963">
        <v>50770</v>
      </c>
      <c r="N16" s="959">
        <v>32.14</v>
      </c>
      <c r="O16" s="959">
        <v>29.94</v>
      </c>
      <c r="P16" s="959">
        <v>28.49</v>
      </c>
      <c r="Q16" s="959">
        <v>27.12</v>
      </c>
      <c r="R16" s="959">
        <v>25.86</v>
      </c>
      <c r="S16" s="959">
        <v>24.7</v>
      </c>
      <c r="T16" s="959">
        <v>23.65</v>
      </c>
      <c r="U16" s="959">
        <v>22.7</v>
      </c>
      <c r="V16" s="959">
        <v>21.86</v>
      </c>
      <c r="W16" s="959">
        <v>21.11</v>
      </c>
      <c r="X16" s="959">
        <v>20.46</v>
      </c>
      <c r="Y16" s="959">
        <v>19.91</v>
      </c>
      <c r="Z16" s="959">
        <v>19.34</v>
      </c>
      <c r="AA16" s="959">
        <v>18.86</v>
      </c>
      <c r="AB16" s="959">
        <v>18.45</v>
      </c>
      <c r="AC16" s="959">
        <v>18.100000000000001</v>
      </c>
      <c r="AD16" s="959">
        <v>18.100000000000001</v>
      </c>
      <c r="AE16" s="977" t="s">
        <v>905</v>
      </c>
      <c r="AF16" s="977" t="s">
        <v>53</v>
      </c>
      <c r="AG16" s="979">
        <f t="shared" si="2"/>
        <v>1.5071308657422081E-3</v>
      </c>
      <c r="AH16" s="977" t="s">
        <v>30</v>
      </c>
      <c r="AI16" s="977" t="s">
        <v>31</v>
      </c>
      <c r="AJ16" s="977">
        <v>1</v>
      </c>
      <c r="AK16" s="980" t="s">
        <v>138</v>
      </c>
      <c r="AL16" s="977" t="s">
        <v>130</v>
      </c>
      <c r="AM16" s="959" t="s">
        <v>32</v>
      </c>
      <c r="AN16" s="977" t="s">
        <v>131</v>
      </c>
      <c r="AO16" s="977">
        <v>113</v>
      </c>
      <c r="AP16" s="977" t="s">
        <v>148</v>
      </c>
      <c r="AQ16" s="977">
        <v>2021</v>
      </c>
      <c r="AR16" s="963">
        <v>45017</v>
      </c>
      <c r="AS16" s="978">
        <v>50770</v>
      </c>
      <c r="AT16" s="994">
        <v>761</v>
      </c>
      <c r="AU16" s="995">
        <v>423</v>
      </c>
      <c r="AV16" s="995">
        <v>634</v>
      </c>
      <c r="AW16" s="995">
        <v>676</v>
      </c>
      <c r="AX16" s="995">
        <v>761</v>
      </c>
      <c r="AY16" s="995">
        <v>423</v>
      </c>
      <c r="AZ16" s="995">
        <v>634</v>
      </c>
      <c r="BA16" s="995">
        <v>676</v>
      </c>
      <c r="BB16" s="995">
        <v>761</v>
      </c>
      <c r="BC16" s="995">
        <v>423</v>
      </c>
      <c r="BD16" s="995">
        <v>634</v>
      </c>
      <c r="BE16" s="995">
        <v>676</v>
      </c>
      <c r="BF16" s="995">
        <v>761</v>
      </c>
      <c r="BG16" s="995">
        <v>423</v>
      </c>
      <c r="BH16" s="995">
        <v>634</v>
      </c>
      <c r="BI16" s="995">
        <v>676</v>
      </c>
      <c r="BJ16" s="995">
        <f>SUM(AT16:BI16)</f>
        <v>9976</v>
      </c>
      <c r="BK16" s="983">
        <v>2445</v>
      </c>
      <c r="BL16" s="983">
        <f>+BK16</f>
        <v>2445</v>
      </c>
      <c r="BM16" s="977" t="s">
        <v>118</v>
      </c>
      <c r="BN16" s="977">
        <v>7740</v>
      </c>
      <c r="BO16" s="983">
        <v>1439.1</v>
      </c>
      <c r="BP16" s="1002"/>
      <c r="BQ16" s="977"/>
      <c r="BR16" s="977"/>
      <c r="BS16" s="983">
        <v>2083.44</v>
      </c>
      <c r="BT16" s="983"/>
      <c r="BU16" s="959"/>
      <c r="BV16" s="959"/>
      <c r="BW16" s="983">
        <v>2219.16</v>
      </c>
      <c r="BX16" s="972"/>
      <c r="BY16" s="959"/>
      <c r="BZ16" s="959"/>
      <c r="CA16" s="983">
        <v>2474.16</v>
      </c>
      <c r="CB16" s="972"/>
      <c r="CC16" s="959"/>
      <c r="CD16" s="959"/>
      <c r="CE16" s="983">
        <v>1460.16</v>
      </c>
      <c r="CF16" s="972"/>
      <c r="CG16" s="959"/>
      <c r="CH16" s="959"/>
      <c r="CI16" s="983">
        <v>2102.88</v>
      </c>
      <c r="CJ16" s="972"/>
      <c r="CK16" s="959"/>
      <c r="CL16" s="959"/>
      <c r="CM16" s="983">
        <v>2228.88</v>
      </c>
      <c r="CN16" s="972"/>
      <c r="CO16" s="959"/>
      <c r="CP16" s="959"/>
      <c r="CQ16" s="983">
        <v>2493.6</v>
      </c>
      <c r="CR16" s="1003"/>
      <c r="CS16" s="959"/>
      <c r="CT16" s="959"/>
      <c r="CU16" s="983">
        <v>1487.7</v>
      </c>
      <c r="CV16" s="972"/>
      <c r="CW16" s="959"/>
      <c r="CX16" s="959"/>
      <c r="CY16" s="983">
        <v>2128.8000000000002</v>
      </c>
      <c r="CZ16" s="972"/>
      <c r="DA16" s="959"/>
      <c r="DB16" s="959"/>
      <c r="DC16" s="983">
        <v>2262.9</v>
      </c>
      <c r="DD16" s="972"/>
      <c r="DE16" s="959"/>
      <c r="DF16" s="959"/>
      <c r="DG16" s="983">
        <v>2526</v>
      </c>
      <c r="DH16" s="972"/>
      <c r="DI16" s="959"/>
      <c r="DJ16" s="959"/>
      <c r="DK16" s="983">
        <v>1520.1</v>
      </c>
      <c r="DL16" s="972"/>
      <c r="DM16" s="959"/>
      <c r="DN16" s="959"/>
      <c r="DO16" s="983">
        <v>2161.1999999999998</v>
      </c>
      <c r="DP16" s="972"/>
      <c r="DQ16" s="959"/>
      <c r="DR16" s="959"/>
      <c r="DS16" s="983">
        <v>2298.54</v>
      </c>
      <c r="DT16" s="972"/>
      <c r="DU16" s="959"/>
      <c r="DV16" s="959"/>
      <c r="DW16" s="983">
        <f t="shared" si="3"/>
        <v>33331.619999999995</v>
      </c>
      <c r="DX16" s="977" t="s">
        <v>53</v>
      </c>
      <c r="DY16" s="977" t="s">
        <v>54</v>
      </c>
      <c r="DZ16" s="977" t="s">
        <v>149</v>
      </c>
      <c r="EA16" s="977" t="s">
        <v>150</v>
      </c>
      <c r="EB16" s="977">
        <v>3208027238</v>
      </c>
      <c r="EC16" s="985" t="s">
        <v>151</v>
      </c>
      <c r="ED16" s="977" t="s">
        <v>63</v>
      </c>
      <c r="EE16" s="977" t="s">
        <v>64</v>
      </c>
      <c r="EF16" s="977" t="s">
        <v>123</v>
      </c>
      <c r="EG16" s="977" t="s">
        <v>124</v>
      </c>
      <c r="EH16" s="977"/>
      <c r="EI16" s="986" t="s">
        <v>125</v>
      </c>
    </row>
    <row r="17" spans="1:139" ht="90" customHeight="1">
      <c r="A17" s="959" t="s">
        <v>894</v>
      </c>
      <c r="B17" s="959" t="s">
        <v>108</v>
      </c>
      <c r="C17" s="976">
        <f t="shared" si="0"/>
        <v>0.87695516310597521</v>
      </c>
      <c r="D17" s="959" t="s">
        <v>109</v>
      </c>
      <c r="E17" s="976">
        <f t="shared" si="1"/>
        <v>0.87695516310597521</v>
      </c>
      <c r="F17" s="959" t="s">
        <v>110</v>
      </c>
      <c r="G17" s="959" t="s">
        <v>111</v>
      </c>
      <c r="H17" s="959" t="s">
        <v>112</v>
      </c>
      <c r="I17" s="959" t="s">
        <v>113</v>
      </c>
      <c r="J17" s="959">
        <v>32.14</v>
      </c>
      <c r="K17" s="959">
        <v>2021</v>
      </c>
      <c r="L17" s="963">
        <v>45017</v>
      </c>
      <c r="M17" s="963">
        <v>50770</v>
      </c>
      <c r="N17" s="959">
        <v>32.14</v>
      </c>
      <c r="O17" s="959">
        <v>29.94</v>
      </c>
      <c r="P17" s="959">
        <v>28.49</v>
      </c>
      <c r="Q17" s="959">
        <v>27.12</v>
      </c>
      <c r="R17" s="959">
        <v>25.86</v>
      </c>
      <c r="S17" s="959">
        <v>24.7</v>
      </c>
      <c r="T17" s="959">
        <v>23.65</v>
      </c>
      <c r="U17" s="959">
        <v>22.7</v>
      </c>
      <c r="V17" s="959">
        <v>21.86</v>
      </c>
      <c r="W17" s="959">
        <v>21.11</v>
      </c>
      <c r="X17" s="959">
        <v>20.46</v>
      </c>
      <c r="Y17" s="959">
        <v>19.91</v>
      </c>
      <c r="Z17" s="959">
        <v>19.34</v>
      </c>
      <c r="AA17" s="959">
        <v>18.86</v>
      </c>
      <c r="AB17" s="959">
        <v>18.45</v>
      </c>
      <c r="AC17" s="959">
        <v>18.100000000000001</v>
      </c>
      <c r="AD17" s="959">
        <v>18.100000000000001</v>
      </c>
      <c r="AE17" s="959" t="s">
        <v>906</v>
      </c>
      <c r="AF17" s="959" t="s">
        <v>39</v>
      </c>
      <c r="AG17" s="979">
        <f t="shared" si="2"/>
        <v>7.2393315075851825E-2</v>
      </c>
      <c r="AH17" s="959" t="s">
        <v>42</v>
      </c>
      <c r="AI17" s="959" t="s">
        <v>43</v>
      </c>
      <c r="AJ17" s="959">
        <v>6</v>
      </c>
      <c r="AK17" s="987" t="s">
        <v>152</v>
      </c>
      <c r="AL17" s="959" t="s">
        <v>153</v>
      </c>
      <c r="AM17" s="959" t="s">
        <v>34</v>
      </c>
      <c r="AN17" s="959" t="s">
        <v>154</v>
      </c>
      <c r="AO17" s="959">
        <v>8</v>
      </c>
      <c r="AP17" s="961">
        <v>1</v>
      </c>
      <c r="AQ17" s="959">
        <v>2019</v>
      </c>
      <c r="AR17" s="963">
        <v>45017</v>
      </c>
      <c r="AS17" s="963">
        <v>50770</v>
      </c>
      <c r="AT17" s="965">
        <v>1</v>
      </c>
      <c r="AU17" s="965">
        <v>1</v>
      </c>
      <c r="AV17" s="965">
        <v>1</v>
      </c>
      <c r="AW17" s="965">
        <v>1</v>
      </c>
      <c r="AX17" s="965">
        <v>1</v>
      </c>
      <c r="AY17" s="965">
        <v>1</v>
      </c>
      <c r="AZ17" s="965">
        <v>1</v>
      </c>
      <c r="BA17" s="965">
        <v>1</v>
      </c>
      <c r="BB17" s="965">
        <v>1</v>
      </c>
      <c r="BC17" s="965">
        <v>1</v>
      </c>
      <c r="BD17" s="965">
        <v>1</v>
      </c>
      <c r="BE17" s="965">
        <v>1</v>
      </c>
      <c r="BF17" s="965">
        <v>1</v>
      </c>
      <c r="BG17" s="965">
        <v>1</v>
      </c>
      <c r="BH17" s="965">
        <v>1</v>
      </c>
      <c r="BI17" s="965">
        <v>1</v>
      </c>
      <c r="BJ17" s="965">
        <v>1</v>
      </c>
      <c r="BK17" s="1004">
        <f>(72432311082*1.0966)/1000000</f>
        <v>79429.272332521199</v>
      </c>
      <c r="BL17" s="1005"/>
      <c r="BM17" s="959" t="s">
        <v>155</v>
      </c>
      <c r="BN17" s="1005"/>
      <c r="BO17" s="1004">
        <f>+BK17*1.03</f>
        <v>81812.150502496836</v>
      </c>
      <c r="BP17" s="1005"/>
      <c r="BQ17" s="959" t="s">
        <v>155</v>
      </c>
      <c r="BR17" s="1005"/>
      <c r="BS17" s="1006">
        <f>+BO17*(1+0.03)</f>
        <v>84266.515017571743</v>
      </c>
      <c r="BT17" s="960"/>
      <c r="BU17" s="960"/>
      <c r="BV17" s="1005"/>
      <c r="BW17" s="1006">
        <f>+BS17*(1+0.03)</f>
        <v>86794.510468098902</v>
      </c>
      <c r="BX17" s="960"/>
      <c r="BY17" s="960"/>
      <c r="BZ17" s="1005"/>
      <c r="CA17" s="1006">
        <f>+BW17*(1+0.03)</f>
        <v>89398.345782141871</v>
      </c>
      <c r="CB17" s="960"/>
      <c r="CC17" s="960"/>
      <c r="CD17" s="1005"/>
      <c r="CE17" s="1006">
        <f>+CA17*(1+0.03)</f>
        <v>92080.296155606135</v>
      </c>
      <c r="CF17" s="1005"/>
      <c r="CG17" s="960"/>
      <c r="CH17" s="1005"/>
      <c r="CI17" s="1006">
        <f>+CE17*(1+0.03)</f>
        <v>94842.705040274319</v>
      </c>
      <c r="CJ17" s="1005"/>
      <c r="CK17" s="960"/>
      <c r="CL17" s="1005"/>
      <c r="CM17" s="1006">
        <f>+CI17*(1+0.03)</f>
        <v>97687.986191482545</v>
      </c>
      <c r="CN17" s="1006"/>
      <c r="CO17" s="1007"/>
      <c r="CP17" s="1006"/>
      <c r="CQ17" s="1006">
        <f>+CM17*(1+0.03)</f>
        <v>100618.62577722702</v>
      </c>
      <c r="CR17" s="1006"/>
      <c r="CS17" s="1007"/>
      <c r="CT17" s="1006"/>
      <c r="CU17" s="1006">
        <f>+CQ17*(1+0.03)</f>
        <v>103637.18455054383</v>
      </c>
      <c r="CV17" s="1006"/>
      <c r="CW17" s="1007"/>
      <c r="CX17" s="1006"/>
      <c r="CY17" s="1006">
        <f>+CU17*(1+0.03)</f>
        <v>106746.30008706014</v>
      </c>
      <c r="CZ17" s="1006"/>
      <c r="DA17" s="1007"/>
      <c r="DB17" s="1006"/>
      <c r="DC17" s="1006">
        <f>+CY17*(1+0.03)</f>
        <v>109948.68908967194</v>
      </c>
      <c r="DD17" s="1006"/>
      <c r="DE17" s="1007"/>
      <c r="DF17" s="1006"/>
      <c r="DG17" s="1006">
        <f>+DC17*(1+0.03)</f>
        <v>113247.1497623621</v>
      </c>
      <c r="DH17" s="1006"/>
      <c r="DI17" s="1007"/>
      <c r="DJ17" s="1006"/>
      <c r="DK17" s="1006">
        <f>+DG17*(1+0.03)</f>
        <v>116644.56425523297</v>
      </c>
      <c r="DL17" s="1006"/>
      <c r="DM17" s="1007"/>
      <c r="DN17" s="1006"/>
      <c r="DO17" s="1006">
        <f>+DK17*(1+0.03)</f>
        <v>120143.90118288995</v>
      </c>
      <c r="DP17" s="1006"/>
      <c r="DQ17" s="1007"/>
      <c r="DR17" s="1006"/>
      <c r="DS17" s="1006">
        <f>+DO17*(1+0.03)</f>
        <v>123748.21821837666</v>
      </c>
      <c r="DT17" s="1005"/>
      <c r="DU17" s="960"/>
      <c r="DV17" s="1005"/>
      <c r="DW17" s="970">
        <f t="shared" si="3"/>
        <v>1601046.4144135579</v>
      </c>
      <c r="DX17" s="959" t="s">
        <v>39</v>
      </c>
      <c r="DY17" s="959" t="s">
        <v>56</v>
      </c>
      <c r="DZ17" s="959" t="s">
        <v>156</v>
      </c>
      <c r="EA17" s="959" t="s">
        <v>157</v>
      </c>
      <c r="EB17" s="959">
        <v>3167571507</v>
      </c>
      <c r="EC17" s="1008" t="s">
        <v>158</v>
      </c>
      <c r="ED17" s="959"/>
      <c r="EE17" s="959"/>
      <c r="EF17" s="959"/>
      <c r="EG17" s="959"/>
      <c r="EH17" s="959"/>
      <c r="EI17" s="959"/>
    </row>
    <row r="18" spans="1:139" ht="90" customHeight="1">
      <c r="A18" s="959" t="s">
        <v>894</v>
      </c>
      <c r="B18" s="959" t="s">
        <v>108</v>
      </c>
      <c r="C18" s="976">
        <f t="shared" si="0"/>
        <v>0.87695516310597521</v>
      </c>
      <c r="D18" s="959" t="s">
        <v>109</v>
      </c>
      <c r="E18" s="976">
        <f t="shared" si="1"/>
        <v>0.87695516310597521</v>
      </c>
      <c r="F18" s="959" t="s">
        <v>110</v>
      </c>
      <c r="G18" s="959" t="s">
        <v>111</v>
      </c>
      <c r="H18" s="959" t="s">
        <v>112</v>
      </c>
      <c r="I18" s="959" t="s">
        <v>113</v>
      </c>
      <c r="J18" s="977">
        <v>32.14</v>
      </c>
      <c r="K18" s="959">
        <v>2021</v>
      </c>
      <c r="L18" s="978">
        <v>45017</v>
      </c>
      <c r="M18" s="978">
        <v>50770</v>
      </c>
      <c r="N18" s="959">
        <v>32.14</v>
      </c>
      <c r="O18" s="959">
        <v>29.94</v>
      </c>
      <c r="P18" s="959">
        <v>28.49</v>
      </c>
      <c r="Q18" s="959">
        <v>27.12</v>
      </c>
      <c r="R18" s="959">
        <v>25.86</v>
      </c>
      <c r="S18" s="959">
        <v>24.7</v>
      </c>
      <c r="T18" s="959">
        <v>23.65</v>
      </c>
      <c r="U18" s="959">
        <v>22.7</v>
      </c>
      <c r="V18" s="959">
        <v>21.86</v>
      </c>
      <c r="W18" s="959">
        <v>21.11</v>
      </c>
      <c r="X18" s="959">
        <v>20.46</v>
      </c>
      <c r="Y18" s="959">
        <v>19.91</v>
      </c>
      <c r="Z18" s="959">
        <v>19.34</v>
      </c>
      <c r="AA18" s="959">
        <v>18.86</v>
      </c>
      <c r="AB18" s="959">
        <v>18.45</v>
      </c>
      <c r="AC18" s="959">
        <v>18.100000000000001</v>
      </c>
      <c r="AD18" s="959">
        <v>18.100000000000001</v>
      </c>
      <c r="AE18" s="959" t="s">
        <v>907</v>
      </c>
      <c r="AF18" s="959" t="s">
        <v>39</v>
      </c>
      <c r="AG18" s="979">
        <f t="shared" si="2"/>
        <v>9.252865699059986E-3</v>
      </c>
      <c r="AH18" s="959" t="s">
        <v>159</v>
      </c>
      <c r="AI18" s="959" t="s">
        <v>160</v>
      </c>
      <c r="AJ18" s="959">
        <v>1</v>
      </c>
      <c r="AK18" s="987" t="s">
        <v>161</v>
      </c>
      <c r="AL18" s="959" t="s">
        <v>162</v>
      </c>
      <c r="AM18" s="959" t="s">
        <v>32</v>
      </c>
      <c r="AN18" s="959" t="s">
        <v>163</v>
      </c>
      <c r="AO18" s="959"/>
      <c r="AP18" s="959">
        <v>3700</v>
      </c>
      <c r="AQ18" s="959">
        <v>2021</v>
      </c>
      <c r="AR18" s="963">
        <v>45017</v>
      </c>
      <c r="AS18" s="963">
        <v>50770</v>
      </c>
      <c r="AT18" s="990">
        <v>558</v>
      </c>
      <c r="AU18" s="988">
        <v>500</v>
      </c>
      <c r="AV18" s="988">
        <v>500</v>
      </c>
      <c r="AW18" s="988">
        <v>500</v>
      </c>
      <c r="AX18" s="988">
        <v>500</v>
      </c>
      <c r="AY18" s="988">
        <v>500</v>
      </c>
      <c r="AZ18" s="988">
        <v>500</v>
      </c>
      <c r="BA18" s="988">
        <v>500</v>
      </c>
      <c r="BB18" s="988">
        <v>500</v>
      </c>
      <c r="BC18" s="988">
        <v>500</v>
      </c>
      <c r="BD18" s="988">
        <v>500</v>
      </c>
      <c r="BE18" s="988">
        <v>500</v>
      </c>
      <c r="BF18" s="988">
        <v>500</v>
      </c>
      <c r="BG18" s="988">
        <v>500</v>
      </c>
      <c r="BH18" s="988">
        <v>500</v>
      </c>
      <c r="BI18" s="988">
        <v>500</v>
      </c>
      <c r="BJ18" s="988">
        <f>+SUM(AT18:BI18)</f>
        <v>8058</v>
      </c>
      <c r="BK18" s="970">
        <f>6825542000/1000000</f>
        <v>6825.5420000000004</v>
      </c>
      <c r="BL18" s="970">
        <f>+BK18</f>
        <v>6825.5420000000004</v>
      </c>
      <c r="BM18" s="959" t="s">
        <v>118</v>
      </c>
      <c r="BN18" s="959">
        <v>7823</v>
      </c>
      <c r="BO18" s="970">
        <f>7917628720/1000000</f>
        <v>7917.6287199999997</v>
      </c>
      <c r="BP18" s="970"/>
      <c r="BQ18" s="959" t="s">
        <v>118</v>
      </c>
      <c r="BR18" s="959">
        <v>7823</v>
      </c>
      <c r="BS18" s="970">
        <f>9184449315.2/1000000</f>
        <v>9184.4493152000014</v>
      </c>
      <c r="BT18" s="970"/>
      <c r="BU18" s="970"/>
      <c r="BV18" s="970"/>
      <c r="BW18" s="970">
        <f>10653961205.632/1000000</f>
        <v>10653.961205632</v>
      </c>
      <c r="BX18" s="970"/>
      <c r="BY18" s="970"/>
      <c r="BZ18" s="970"/>
      <c r="CA18" s="970">
        <f>12358594998.5331/1000000</f>
        <v>12358.594998533101</v>
      </c>
      <c r="CB18" s="970"/>
      <c r="CC18" s="970"/>
      <c r="CD18" s="970"/>
      <c r="CE18" s="970">
        <f>14335970198.2984/1000000</f>
        <v>14335.970198298401</v>
      </c>
      <c r="CF18" s="970"/>
      <c r="CG18" s="970"/>
      <c r="CH18" s="970"/>
      <c r="CI18" s="970">
        <f>14335970198.2984/1000000</f>
        <v>14335.970198298401</v>
      </c>
      <c r="CJ18" s="970"/>
      <c r="CK18" s="970"/>
      <c r="CL18" s="970"/>
      <c r="CM18" s="970">
        <f>14335970198.2984/1000000</f>
        <v>14335.970198298401</v>
      </c>
      <c r="CN18" s="970"/>
      <c r="CO18" s="970"/>
      <c r="CP18" s="970"/>
      <c r="CQ18" s="970">
        <f>14335970198.2984/1000000</f>
        <v>14335.970198298401</v>
      </c>
      <c r="CR18" s="970"/>
      <c r="CS18" s="970"/>
      <c r="CT18" s="970"/>
      <c r="CU18" s="970">
        <f>14335970198.2984/1000000</f>
        <v>14335.970198298401</v>
      </c>
      <c r="CV18" s="970"/>
      <c r="CW18" s="970"/>
      <c r="CX18" s="970"/>
      <c r="CY18" s="970">
        <f>14335970198.2984/1000000</f>
        <v>14335.970198298401</v>
      </c>
      <c r="CZ18" s="970"/>
      <c r="DA18" s="970"/>
      <c r="DB18" s="970"/>
      <c r="DC18" s="970">
        <f>14335970198.2984/1000000</f>
        <v>14335.970198298401</v>
      </c>
      <c r="DD18" s="970"/>
      <c r="DE18" s="970"/>
      <c r="DF18" s="970"/>
      <c r="DG18" s="970">
        <f>14335970198.2984/1000000</f>
        <v>14335.970198298401</v>
      </c>
      <c r="DH18" s="970"/>
      <c r="DI18" s="970"/>
      <c r="DJ18" s="970"/>
      <c r="DK18" s="970">
        <f>14335970198.2984/1000000</f>
        <v>14335.970198298401</v>
      </c>
      <c r="DL18" s="970"/>
      <c r="DM18" s="970"/>
      <c r="DN18" s="970"/>
      <c r="DO18" s="970">
        <f>14335970198.2984/1000000</f>
        <v>14335.970198298401</v>
      </c>
      <c r="DP18" s="970"/>
      <c r="DQ18" s="970"/>
      <c r="DR18" s="970"/>
      <c r="DS18" s="970">
        <f>14335970198.2984/1000000</f>
        <v>14335.970198298401</v>
      </c>
      <c r="DT18" s="970"/>
      <c r="DU18" s="970"/>
      <c r="DV18" s="970"/>
      <c r="DW18" s="970">
        <f t="shared" si="3"/>
        <v>204635.8484206475</v>
      </c>
      <c r="DX18" s="959" t="s">
        <v>39</v>
      </c>
      <c r="DY18" s="959" t="s">
        <v>55</v>
      </c>
      <c r="DZ18" s="959" t="s">
        <v>758</v>
      </c>
      <c r="EA18" s="959" t="s">
        <v>762</v>
      </c>
      <c r="EB18" s="959" t="s">
        <v>760</v>
      </c>
      <c r="EC18" s="1009" t="s">
        <v>759</v>
      </c>
      <c r="ED18" s="959"/>
      <c r="EE18" s="959"/>
      <c r="EF18" s="959"/>
      <c r="EG18" s="959"/>
      <c r="EH18" s="959"/>
      <c r="EI18" s="959"/>
    </row>
    <row r="19" spans="1:139" ht="90" customHeight="1">
      <c r="A19" s="959" t="s">
        <v>894</v>
      </c>
      <c r="B19" s="959" t="s">
        <v>108</v>
      </c>
      <c r="C19" s="976">
        <f t="shared" si="0"/>
        <v>0.87695516310597521</v>
      </c>
      <c r="D19" s="959" t="s">
        <v>109</v>
      </c>
      <c r="E19" s="976">
        <f t="shared" si="1"/>
        <v>0.87695516310597521</v>
      </c>
      <c r="F19" s="959" t="s">
        <v>110</v>
      </c>
      <c r="G19" s="959" t="s">
        <v>111</v>
      </c>
      <c r="H19" s="959" t="s">
        <v>112</v>
      </c>
      <c r="I19" s="959" t="s">
        <v>113</v>
      </c>
      <c r="J19" s="959">
        <v>32.14</v>
      </c>
      <c r="K19" s="959">
        <v>2021</v>
      </c>
      <c r="L19" s="978">
        <v>45017</v>
      </c>
      <c r="M19" s="963">
        <v>50770</v>
      </c>
      <c r="N19" s="959">
        <v>32.14</v>
      </c>
      <c r="O19" s="959">
        <v>29.94</v>
      </c>
      <c r="P19" s="959">
        <v>28.49</v>
      </c>
      <c r="Q19" s="959">
        <v>27.12</v>
      </c>
      <c r="R19" s="959">
        <v>25.86</v>
      </c>
      <c r="S19" s="959">
        <v>24.7</v>
      </c>
      <c r="T19" s="959">
        <v>23.65</v>
      </c>
      <c r="U19" s="959">
        <v>22.7</v>
      </c>
      <c r="V19" s="959">
        <v>21.86</v>
      </c>
      <c r="W19" s="959">
        <v>21.11</v>
      </c>
      <c r="X19" s="959">
        <v>20.46</v>
      </c>
      <c r="Y19" s="959">
        <v>19.91</v>
      </c>
      <c r="Z19" s="959">
        <v>19.34</v>
      </c>
      <c r="AA19" s="959">
        <v>18.86</v>
      </c>
      <c r="AB19" s="959">
        <v>18.45</v>
      </c>
      <c r="AC19" s="959">
        <v>18.100000000000001</v>
      </c>
      <c r="AD19" s="959">
        <v>18.100000000000001</v>
      </c>
      <c r="AE19" s="959" t="s">
        <v>908</v>
      </c>
      <c r="AF19" s="959" t="s">
        <v>39</v>
      </c>
      <c r="AG19" s="979">
        <f t="shared" si="2"/>
        <v>1.6285689300659645E-3</v>
      </c>
      <c r="AH19" s="959" t="s">
        <v>164</v>
      </c>
      <c r="AI19" s="959" t="s">
        <v>165</v>
      </c>
      <c r="AJ19" s="959">
        <v>1</v>
      </c>
      <c r="AK19" s="987" t="s">
        <v>161</v>
      </c>
      <c r="AL19" s="959" t="s">
        <v>162</v>
      </c>
      <c r="AM19" s="959" t="s">
        <v>32</v>
      </c>
      <c r="AN19" s="959" t="s">
        <v>163</v>
      </c>
      <c r="AO19" s="959"/>
      <c r="AP19" s="959">
        <v>14504</v>
      </c>
      <c r="AQ19" s="959">
        <v>2021</v>
      </c>
      <c r="AR19" s="963">
        <v>45017</v>
      </c>
      <c r="AS19" s="963">
        <v>50770</v>
      </c>
      <c r="AT19" s="990">
        <v>1000</v>
      </c>
      <c r="AU19" s="988">
        <v>1000</v>
      </c>
      <c r="AV19" s="988">
        <v>1000</v>
      </c>
      <c r="AW19" s="988">
        <v>1000</v>
      </c>
      <c r="AX19" s="988">
        <v>1000</v>
      </c>
      <c r="AY19" s="988">
        <v>1000</v>
      </c>
      <c r="AZ19" s="988">
        <v>1000</v>
      </c>
      <c r="BA19" s="988">
        <v>1000</v>
      </c>
      <c r="BB19" s="988">
        <v>1000</v>
      </c>
      <c r="BC19" s="988">
        <v>1000</v>
      </c>
      <c r="BD19" s="988">
        <v>1000</v>
      </c>
      <c r="BE19" s="988">
        <v>1000</v>
      </c>
      <c r="BF19" s="988">
        <v>1000</v>
      </c>
      <c r="BG19" s="988">
        <v>1000</v>
      </c>
      <c r="BH19" s="988">
        <v>1000</v>
      </c>
      <c r="BI19" s="988">
        <v>1000</v>
      </c>
      <c r="BJ19" s="988">
        <f>+SUM(AT19:BI19)</f>
        <v>16000</v>
      </c>
      <c r="BK19" s="970">
        <f>(545000000+486360000)/1000000</f>
        <v>1031.3599999999999</v>
      </c>
      <c r="BL19" s="970">
        <f>+BK19</f>
        <v>1031.3599999999999</v>
      </c>
      <c r="BM19" s="959" t="s">
        <v>118</v>
      </c>
      <c r="BN19" s="959">
        <v>7823</v>
      </c>
      <c r="BO19" s="970">
        <f>1105064000/1000000</f>
        <v>1105.0640000000001</v>
      </c>
      <c r="BP19" s="970"/>
      <c r="BQ19" s="959" t="s">
        <v>118</v>
      </c>
      <c r="BR19" s="959">
        <v>7823</v>
      </c>
      <c r="BS19" s="970">
        <f>1189823600/1000000</f>
        <v>1189.8235999999999</v>
      </c>
      <c r="BT19" s="970"/>
      <c r="BU19" s="970"/>
      <c r="BV19" s="970"/>
      <c r="BW19" s="970">
        <f>1287297140/1000000</f>
        <v>1287.2971399999999</v>
      </c>
      <c r="BX19" s="970"/>
      <c r="BY19" s="970"/>
      <c r="BZ19" s="970"/>
      <c r="CA19" s="970">
        <f>1399391711/1000000</f>
        <v>1399.391711</v>
      </c>
      <c r="CB19" s="970"/>
      <c r="CC19" s="970"/>
      <c r="CD19" s="970"/>
      <c r="CE19" s="970">
        <f>1528300467.65/1000000</f>
        <v>1528.3004676500002</v>
      </c>
      <c r="CF19" s="970"/>
      <c r="CG19" s="970"/>
      <c r="CH19" s="970"/>
      <c r="CI19" s="970">
        <f>1676545537.7975/1000000</f>
        <v>1676.5455377974999</v>
      </c>
      <c r="CJ19" s="970"/>
      <c r="CK19" s="970"/>
      <c r="CL19" s="970"/>
      <c r="CM19" s="970">
        <f>1847027368.46712/1000000</f>
        <v>1847.0273684671199</v>
      </c>
      <c r="CN19" s="970"/>
      <c r="CO19" s="970"/>
      <c r="CP19" s="970"/>
      <c r="CQ19" s="970">
        <f>2043081473.73719/1000000</f>
        <v>2043.08147373719</v>
      </c>
      <c r="CR19" s="970"/>
      <c r="CS19" s="970"/>
      <c r="CT19" s="970"/>
      <c r="CU19" s="970">
        <f>2268543694.79777/1000000</f>
        <v>2268.5436947977701</v>
      </c>
      <c r="CV19" s="970"/>
      <c r="CW19" s="970"/>
      <c r="CX19" s="970"/>
      <c r="CY19" s="970">
        <f>2527825249.01744/1000000</f>
        <v>2527.82524901744</v>
      </c>
      <c r="CZ19" s="970"/>
      <c r="DA19" s="970"/>
      <c r="DB19" s="970"/>
      <c r="DC19" s="970">
        <f>2825999036.37005/1000000</f>
        <v>2825.9990363700499</v>
      </c>
      <c r="DD19" s="970"/>
      <c r="DE19" s="970"/>
      <c r="DF19" s="970"/>
      <c r="DG19" s="970">
        <f>3168898891.82556/1000000</f>
        <v>3168.89889182556</v>
      </c>
      <c r="DH19" s="970"/>
      <c r="DI19" s="970"/>
      <c r="DJ19" s="970"/>
      <c r="DK19" s="970">
        <f>3563233725.59939/1000000</f>
        <v>3563.2337255993903</v>
      </c>
      <c r="DL19" s="970"/>
      <c r="DM19" s="970"/>
      <c r="DN19" s="970"/>
      <c r="DO19" s="970">
        <f>4016718784.4393/1000000</f>
        <v>4016.7187844393002</v>
      </c>
      <c r="DP19" s="970"/>
      <c r="DQ19" s="970"/>
      <c r="DR19" s="970"/>
      <c r="DS19" s="970">
        <f>4538226602.1052/1000000</f>
        <v>4538.2266021052001</v>
      </c>
      <c r="DT19" s="970"/>
      <c r="DU19" s="970"/>
      <c r="DV19" s="970"/>
      <c r="DW19" s="970">
        <f t="shared" si="3"/>
        <v>36017.337282806518</v>
      </c>
      <c r="DX19" s="959" t="s">
        <v>39</v>
      </c>
      <c r="DY19" s="959" t="s">
        <v>55</v>
      </c>
      <c r="DZ19" s="959" t="s">
        <v>758</v>
      </c>
      <c r="EA19" s="959" t="s">
        <v>762</v>
      </c>
      <c r="EB19" s="959" t="s">
        <v>760</v>
      </c>
      <c r="EC19" s="1009" t="s">
        <v>759</v>
      </c>
      <c r="ED19" s="959"/>
      <c r="EE19" s="959"/>
      <c r="EF19" s="959"/>
      <c r="EG19" s="959"/>
      <c r="EH19" s="959"/>
      <c r="EI19" s="959"/>
    </row>
    <row r="20" spans="1:139" ht="90" customHeight="1">
      <c r="A20" s="959" t="s">
        <v>894</v>
      </c>
      <c r="B20" s="959" t="s">
        <v>108</v>
      </c>
      <c r="C20" s="976">
        <f t="shared" si="0"/>
        <v>0.87695516310597521</v>
      </c>
      <c r="D20" s="959" t="s">
        <v>109</v>
      </c>
      <c r="E20" s="976">
        <f t="shared" si="1"/>
        <v>0.87695516310597521</v>
      </c>
      <c r="F20" s="959" t="s">
        <v>110</v>
      </c>
      <c r="G20" s="959" t="s">
        <v>111</v>
      </c>
      <c r="H20" s="959" t="s">
        <v>112</v>
      </c>
      <c r="I20" s="959" t="s">
        <v>113</v>
      </c>
      <c r="J20" s="959">
        <v>32.14</v>
      </c>
      <c r="K20" s="959">
        <v>2021</v>
      </c>
      <c r="L20" s="963">
        <v>45017</v>
      </c>
      <c r="M20" s="963">
        <v>50770</v>
      </c>
      <c r="N20" s="959">
        <v>32.14</v>
      </c>
      <c r="O20" s="959">
        <v>29.94</v>
      </c>
      <c r="P20" s="959">
        <v>28.49</v>
      </c>
      <c r="Q20" s="959">
        <v>27.12</v>
      </c>
      <c r="R20" s="959">
        <v>25.86</v>
      </c>
      <c r="S20" s="959">
        <v>24.7</v>
      </c>
      <c r="T20" s="959">
        <v>23.65</v>
      </c>
      <c r="U20" s="959">
        <v>22.7</v>
      </c>
      <c r="V20" s="959">
        <v>21.86</v>
      </c>
      <c r="W20" s="959">
        <v>21.11</v>
      </c>
      <c r="X20" s="959">
        <v>20.46</v>
      </c>
      <c r="Y20" s="959">
        <v>19.91</v>
      </c>
      <c r="Z20" s="959">
        <v>19.34</v>
      </c>
      <c r="AA20" s="959">
        <v>18.86</v>
      </c>
      <c r="AB20" s="959">
        <v>18.45</v>
      </c>
      <c r="AC20" s="959">
        <v>18.100000000000001</v>
      </c>
      <c r="AD20" s="959">
        <v>18.100000000000001</v>
      </c>
      <c r="AE20" s="1024" t="s">
        <v>909</v>
      </c>
      <c r="AF20" s="959" t="s">
        <v>818</v>
      </c>
      <c r="AG20" s="979">
        <f t="shared" si="2"/>
        <v>1.1457797772177758E-2</v>
      </c>
      <c r="AH20" s="1010" t="s">
        <v>844</v>
      </c>
      <c r="AI20" s="959" t="s">
        <v>883</v>
      </c>
      <c r="AJ20" s="959">
        <v>3</v>
      </c>
      <c r="AK20" s="959" t="s">
        <v>885</v>
      </c>
      <c r="AL20" s="959" t="s">
        <v>887</v>
      </c>
      <c r="AM20" s="959" t="s">
        <v>888</v>
      </c>
      <c r="AN20" s="959" t="s">
        <v>163</v>
      </c>
      <c r="AO20" s="959"/>
      <c r="AP20" s="962">
        <v>279869</v>
      </c>
      <c r="AQ20" s="959">
        <v>2022</v>
      </c>
      <c r="AR20" s="963">
        <v>44927</v>
      </c>
      <c r="AS20" s="963">
        <v>50770</v>
      </c>
      <c r="AT20" s="966">
        <v>279869</v>
      </c>
      <c r="AU20" s="962">
        <v>279869</v>
      </c>
      <c r="AV20" s="962">
        <v>279869</v>
      </c>
      <c r="AW20" s="962">
        <v>279869</v>
      </c>
      <c r="AX20" s="962">
        <v>279869</v>
      </c>
      <c r="AY20" s="962">
        <v>279869</v>
      </c>
      <c r="AZ20" s="962">
        <v>279869</v>
      </c>
      <c r="BA20" s="962">
        <v>279869</v>
      </c>
      <c r="BB20" s="962">
        <v>279869</v>
      </c>
      <c r="BC20" s="962">
        <v>279869</v>
      </c>
      <c r="BD20" s="962">
        <v>279869</v>
      </c>
      <c r="BE20" s="962">
        <v>279869</v>
      </c>
      <c r="BF20" s="962">
        <v>279869</v>
      </c>
      <c r="BG20" s="962">
        <v>279869</v>
      </c>
      <c r="BH20" s="962">
        <v>279869</v>
      </c>
      <c r="BI20" s="962">
        <v>279869</v>
      </c>
      <c r="BJ20" s="962">
        <f t="shared" ref="BJ20:BJ22" si="4">SUM(AT20:BI20)</f>
        <v>4477904</v>
      </c>
      <c r="BK20" s="1020">
        <v>10700</v>
      </c>
      <c r="BL20" s="1025">
        <v>21000</v>
      </c>
      <c r="BM20" s="971" t="s">
        <v>118</v>
      </c>
      <c r="BN20" s="964">
        <v>7904</v>
      </c>
      <c r="BO20" s="972">
        <v>11300</v>
      </c>
      <c r="BP20" s="1020"/>
      <c r="BQ20" s="971" t="s">
        <v>118</v>
      </c>
      <c r="BR20" s="964">
        <v>7904</v>
      </c>
      <c r="BS20" s="1026">
        <v>11800</v>
      </c>
      <c r="BT20" s="1020"/>
      <c r="BU20" s="959"/>
      <c r="BV20" s="959"/>
      <c r="BW20" s="1027">
        <v>12400</v>
      </c>
      <c r="BX20" s="1020"/>
      <c r="BY20" s="959"/>
      <c r="BZ20" s="959"/>
      <c r="CA20" s="1027">
        <v>13000</v>
      </c>
      <c r="CB20" s="1020"/>
      <c r="CC20" s="959"/>
      <c r="CD20" s="959"/>
      <c r="CE20" s="1027">
        <v>13700</v>
      </c>
      <c r="CF20" s="1020"/>
      <c r="CG20" s="959"/>
      <c r="CH20" s="959"/>
      <c r="CI20" s="1027">
        <v>14400</v>
      </c>
      <c r="CJ20" s="959"/>
      <c r="CK20" s="959"/>
      <c r="CL20" s="959"/>
      <c r="CM20" s="1027">
        <v>15000</v>
      </c>
      <c r="CN20" s="959"/>
      <c r="CO20" s="959"/>
      <c r="CP20" s="959"/>
      <c r="CQ20" s="1027">
        <v>15800</v>
      </c>
      <c r="CR20" s="959"/>
      <c r="CS20" s="959"/>
      <c r="CT20" s="959"/>
      <c r="CU20" s="1027">
        <v>16600</v>
      </c>
      <c r="CV20" s="959"/>
      <c r="CW20" s="959"/>
      <c r="CX20" s="959"/>
      <c r="CY20" s="1027">
        <v>17500</v>
      </c>
      <c r="CZ20" s="959"/>
      <c r="DA20" s="959"/>
      <c r="DB20" s="1020"/>
      <c r="DC20" s="1027">
        <v>18300</v>
      </c>
      <c r="DD20" s="959"/>
      <c r="DE20" s="959"/>
      <c r="DF20" s="959"/>
      <c r="DG20" s="1027">
        <v>19200</v>
      </c>
      <c r="DH20" s="959"/>
      <c r="DI20" s="959"/>
      <c r="DJ20" s="959"/>
      <c r="DK20" s="1027">
        <v>20200</v>
      </c>
      <c r="DL20" s="959"/>
      <c r="DM20" s="959"/>
      <c r="DN20" s="959"/>
      <c r="DO20" s="1027">
        <v>21200</v>
      </c>
      <c r="DP20" s="959"/>
      <c r="DQ20" s="959"/>
      <c r="DR20" s="959"/>
      <c r="DS20" s="1027">
        <v>22300</v>
      </c>
      <c r="DT20" s="959"/>
      <c r="DU20" s="959"/>
      <c r="DV20" s="1028"/>
      <c r="DW20" s="970">
        <f t="shared" ref="DW20" si="5">+BK20+BO20+BS20+BW20+CA20+CE20+CM20+CQ20+CU20+CY20+DC20+DG20+DK20+DO20+DS20+CI20</f>
        <v>253400</v>
      </c>
      <c r="DX20" s="959" t="s">
        <v>818</v>
      </c>
      <c r="DY20" s="959" t="s">
        <v>819</v>
      </c>
      <c r="DZ20" s="959" t="s">
        <v>858</v>
      </c>
      <c r="EA20" s="959" t="s">
        <v>855</v>
      </c>
      <c r="EB20" s="959">
        <v>3649090</v>
      </c>
      <c r="EC20" s="959" t="s">
        <v>859</v>
      </c>
      <c r="ED20" s="959"/>
      <c r="EE20" s="959"/>
      <c r="EF20" s="959"/>
      <c r="EG20" s="959"/>
      <c r="EH20" s="959"/>
      <c r="EI20" s="959"/>
    </row>
    <row r="21" spans="1:139" ht="90" customHeight="1">
      <c r="A21" s="959" t="s">
        <v>894</v>
      </c>
      <c r="B21" s="959" t="s">
        <v>108</v>
      </c>
      <c r="C21" s="976">
        <f t="shared" si="0"/>
        <v>0.87695516310597521</v>
      </c>
      <c r="D21" s="959" t="s">
        <v>109</v>
      </c>
      <c r="E21" s="976">
        <f t="shared" si="1"/>
        <v>0.87695516310597521</v>
      </c>
      <c r="F21" s="959" t="s">
        <v>110</v>
      </c>
      <c r="G21" s="959" t="s">
        <v>111</v>
      </c>
      <c r="H21" s="959" t="s">
        <v>112</v>
      </c>
      <c r="I21" s="959" t="s">
        <v>113</v>
      </c>
      <c r="J21" s="959">
        <v>32.14</v>
      </c>
      <c r="K21" s="959">
        <v>2021</v>
      </c>
      <c r="L21" s="963">
        <v>45017</v>
      </c>
      <c r="M21" s="963">
        <v>50770</v>
      </c>
      <c r="N21" s="959">
        <v>32.14</v>
      </c>
      <c r="O21" s="959">
        <v>29.94</v>
      </c>
      <c r="P21" s="959">
        <v>28.49</v>
      </c>
      <c r="Q21" s="959">
        <v>27.12</v>
      </c>
      <c r="R21" s="959">
        <v>25.86</v>
      </c>
      <c r="S21" s="959">
        <v>24.7</v>
      </c>
      <c r="T21" s="959">
        <v>23.65</v>
      </c>
      <c r="U21" s="959">
        <v>22.7</v>
      </c>
      <c r="V21" s="959">
        <v>21.86</v>
      </c>
      <c r="W21" s="959">
        <v>21.11</v>
      </c>
      <c r="X21" s="959">
        <v>20.46</v>
      </c>
      <c r="Y21" s="959">
        <v>19.91</v>
      </c>
      <c r="Z21" s="959">
        <v>19.34</v>
      </c>
      <c r="AA21" s="959">
        <v>18.86</v>
      </c>
      <c r="AB21" s="959">
        <v>18.45</v>
      </c>
      <c r="AC21" s="959">
        <v>18.100000000000001</v>
      </c>
      <c r="AD21" s="959">
        <v>18.100000000000001</v>
      </c>
      <c r="AE21" s="959" t="s">
        <v>910</v>
      </c>
      <c r="AF21" s="959" t="s">
        <v>818</v>
      </c>
      <c r="AG21" s="979">
        <f t="shared" si="2"/>
        <v>5.4349675776899436E-5</v>
      </c>
      <c r="AH21" s="1010" t="s">
        <v>839</v>
      </c>
      <c r="AI21" s="959" t="s">
        <v>882</v>
      </c>
      <c r="AJ21" s="959">
        <v>3</v>
      </c>
      <c r="AK21" s="959" t="s">
        <v>885</v>
      </c>
      <c r="AL21" s="959" t="s">
        <v>189</v>
      </c>
      <c r="AM21" s="959" t="s">
        <v>888</v>
      </c>
      <c r="AN21" s="959" t="s">
        <v>154</v>
      </c>
      <c r="AO21" s="959">
        <v>72</v>
      </c>
      <c r="AP21" s="1029">
        <v>2553</v>
      </c>
      <c r="AQ21" s="959">
        <v>2022</v>
      </c>
      <c r="AR21" s="963">
        <v>44927</v>
      </c>
      <c r="AS21" s="963">
        <v>50770</v>
      </c>
      <c r="AT21" s="1030">
        <v>2520</v>
      </c>
      <c r="AU21" s="1030">
        <v>2520</v>
      </c>
      <c r="AV21" s="1030">
        <v>2520</v>
      </c>
      <c r="AW21" s="1030">
        <v>2520</v>
      </c>
      <c r="AX21" s="1030">
        <v>2520</v>
      </c>
      <c r="AY21" s="1030">
        <v>2520</v>
      </c>
      <c r="AZ21" s="1030">
        <v>2520</v>
      </c>
      <c r="BA21" s="1030">
        <v>2520</v>
      </c>
      <c r="BB21" s="1030">
        <v>2520</v>
      </c>
      <c r="BC21" s="1030">
        <v>2520</v>
      </c>
      <c r="BD21" s="1030">
        <v>2520</v>
      </c>
      <c r="BE21" s="1030">
        <v>2520</v>
      </c>
      <c r="BF21" s="1030">
        <v>2520</v>
      </c>
      <c r="BG21" s="1030">
        <v>2520</v>
      </c>
      <c r="BH21" s="1030">
        <v>2520</v>
      </c>
      <c r="BI21" s="1030">
        <v>2520</v>
      </c>
      <c r="BJ21" s="962">
        <f t="shared" si="4"/>
        <v>40320</v>
      </c>
      <c r="BK21" s="970">
        <v>58</v>
      </c>
      <c r="BL21" s="970">
        <v>58</v>
      </c>
      <c r="BM21" s="1031" t="s">
        <v>889</v>
      </c>
      <c r="BN21" s="1032">
        <v>7827</v>
      </c>
      <c r="BO21" s="1033">
        <v>60.611040000000003</v>
      </c>
      <c r="BP21" s="1034"/>
      <c r="BQ21" s="1034"/>
      <c r="BR21" s="1034"/>
      <c r="BS21" s="1033">
        <v>62.551439999999999</v>
      </c>
      <c r="BT21" s="1034"/>
      <c r="BU21" s="1034"/>
      <c r="BV21" s="1034"/>
      <c r="BW21" s="1033">
        <v>64.552319999999995</v>
      </c>
      <c r="BX21" s="1034"/>
      <c r="BY21" s="1034"/>
      <c r="BZ21" s="1034"/>
      <c r="CA21" s="1033">
        <v>66.618719999999996</v>
      </c>
      <c r="CB21" s="1034"/>
      <c r="CC21" s="1034"/>
      <c r="CD21" s="1034"/>
      <c r="CE21" s="1033">
        <v>68.750640000000004</v>
      </c>
      <c r="CF21" s="1034"/>
      <c r="CG21" s="1034"/>
      <c r="CH21" s="1034"/>
      <c r="CI21" s="1033">
        <v>70.950599999999994</v>
      </c>
      <c r="CJ21" s="1034"/>
      <c r="CK21" s="1034"/>
      <c r="CL21" s="1034"/>
      <c r="CM21" s="1033">
        <v>73.221119999999999</v>
      </c>
      <c r="CN21" s="1034"/>
      <c r="CO21" s="1034"/>
      <c r="CP21" s="1034"/>
      <c r="CQ21" s="1033">
        <v>75.564719999999994</v>
      </c>
      <c r="CR21" s="1034"/>
      <c r="CS21" s="1034"/>
      <c r="CT21" s="1034"/>
      <c r="CU21" s="1033">
        <v>77.983919999999998</v>
      </c>
      <c r="CV21" s="1034"/>
      <c r="CW21" s="1034"/>
      <c r="CX21" s="1034"/>
      <c r="CY21" s="1033">
        <v>80.478719999999996</v>
      </c>
      <c r="CZ21" s="1034"/>
      <c r="DA21" s="1034"/>
      <c r="DB21" s="1034"/>
      <c r="DC21" s="1033">
        <v>83.054159999999996</v>
      </c>
      <c r="DD21" s="1034"/>
      <c r="DE21" s="1034"/>
      <c r="DF21" s="1034"/>
      <c r="DG21" s="1033">
        <v>85.712760000000003</v>
      </c>
      <c r="DH21" s="1034"/>
      <c r="DI21" s="1034"/>
      <c r="DJ21" s="1034"/>
      <c r="DK21" s="1033">
        <v>88.454520000000002</v>
      </c>
      <c r="DL21" s="1034"/>
      <c r="DM21" s="1034"/>
      <c r="DN21" s="1034"/>
      <c r="DO21" s="1033">
        <v>91.284480000000002</v>
      </c>
      <c r="DP21" s="1034"/>
      <c r="DQ21" s="1034"/>
      <c r="DR21" s="1034"/>
      <c r="DS21" s="1033">
        <v>94.205160000000006</v>
      </c>
      <c r="DT21" s="1034"/>
      <c r="DU21" s="1034"/>
      <c r="DV21" s="1034"/>
      <c r="DW21" s="970">
        <f>+BK21+BO21+BS21+BW21+CA21+CE21+CM21+CQ21+CU21+CY21+DC21+DG21+DK21+DO21+DS21+CI21</f>
        <v>1201.9943199999998</v>
      </c>
      <c r="DX21" s="959" t="s">
        <v>818</v>
      </c>
      <c r="DY21" s="959" t="s">
        <v>819</v>
      </c>
      <c r="DZ21" s="959" t="s">
        <v>832</v>
      </c>
      <c r="EA21" s="959" t="s">
        <v>830</v>
      </c>
      <c r="EB21" s="959" t="s">
        <v>834</v>
      </c>
      <c r="EC21" s="959" t="s">
        <v>833</v>
      </c>
      <c r="ED21" s="959"/>
      <c r="EE21" s="959"/>
      <c r="EF21" s="959"/>
      <c r="EG21" s="959"/>
      <c r="EH21" s="959"/>
      <c r="EI21" s="959"/>
    </row>
    <row r="22" spans="1:139" ht="90" customHeight="1">
      <c r="A22" s="959" t="s">
        <v>894</v>
      </c>
      <c r="B22" s="959" t="s">
        <v>108</v>
      </c>
      <c r="C22" s="976">
        <f t="shared" si="0"/>
        <v>0.87695516310597521</v>
      </c>
      <c r="D22" s="959" t="s">
        <v>109</v>
      </c>
      <c r="E22" s="976">
        <f t="shared" si="1"/>
        <v>0.87695516310597521</v>
      </c>
      <c r="F22" s="959" t="s">
        <v>110</v>
      </c>
      <c r="G22" s="959" t="s">
        <v>111</v>
      </c>
      <c r="H22" s="959" t="s">
        <v>112</v>
      </c>
      <c r="I22" s="959" t="s">
        <v>113</v>
      </c>
      <c r="J22" s="959">
        <v>32.14</v>
      </c>
      <c r="K22" s="959">
        <v>2022</v>
      </c>
      <c r="L22" s="963">
        <v>45017</v>
      </c>
      <c r="M22" s="963">
        <v>50770</v>
      </c>
      <c r="N22" s="959">
        <v>32.14</v>
      </c>
      <c r="O22" s="959">
        <v>29.94</v>
      </c>
      <c r="P22" s="959">
        <v>28.49</v>
      </c>
      <c r="Q22" s="959">
        <v>27.12</v>
      </c>
      <c r="R22" s="959">
        <v>25.86</v>
      </c>
      <c r="S22" s="959">
        <v>24.7</v>
      </c>
      <c r="T22" s="959">
        <v>23.65</v>
      </c>
      <c r="U22" s="959">
        <v>22.7</v>
      </c>
      <c r="V22" s="959">
        <v>21.86</v>
      </c>
      <c r="W22" s="959">
        <v>21.11</v>
      </c>
      <c r="X22" s="959">
        <v>20.46</v>
      </c>
      <c r="Y22" s="959">
        <v>19.91</v>
      </c>
      <c r="Z22" s="959">
        <v>19.34</v>
      </c>
      <c r="AA22" s="959">
        <v>18.86</v>
      </c>
      <c r="AB22" s="959">
        <v>18.45</v>
      </c>
      <c r="AC22" s="959">
        <v>18.100000000000001</v>
      </c>
      <c r="AD22" s="959">
        <v>18.100000000000001</v>
      </c>
      <c r="AE22" s="959" t="s">
        <v>911</v>
      </c>
      <c r="AF22" s="959" t="s">
        <v>818</v>
      </c>
      <c r="AG22" s="979">
        <f t="shared" ref="AG22" si="6">+DW22/$DW$46</f>
        <v>5.3529257666111441E-3</v>
      </c>
      <c r="AH22" s="1010" t="s">
        <v>813</v>
      </c>
      <c r="AI22" s="959" t="s">
        <v>821</v>
      </c>
      <c r="AJ22" s="959">
        <v>3</v>
      </c>
      <c r="AK22" s="959" t="s">
        <v>885</v>
      </c>
      <c r="AL22" s="959" t="s">
        <v>189</v>
      </c>
      <c r="AM22" s="959" t="s">
        <v>888</v>
      </c>
      <c r="AN22" s="959" t="s">
        <v>154</v>
      </c>
      <c r="AO22" s="959">
        <v>72</v>
      </c>
      <c r="AP22" s="1029">
        <v>102837</v>
      </c>
      <c r="AQ22" s="959">
        <v>2022</v>
      </c>
      <c r="AR22" s="963">
        <v>44927</v>
      </c>
      <c r="AS22" s="963">
        <v>50770</v>
      </c>
      <c r="AT22" s="1030">
        <v>156000</v>
      </c>
      <c r="AU22" s="1030">
        <v>156000</v>
      </c>
      <c r="AV22" s="1030">
        <v>156000</v>
      </c>
      <c r="AW22" s="1030">
        <v>156000</v>
      </c>
      <c r="AX22" s="1030">
        <v>156000</v>
      </c>
      <c r="AY22" s="1030">
        <v>156000</v>
      </c>
      <c r="AZ22" s="1030">
        <v>156000</v>
      </c>
      <c r="BA22" s="1030">
        <v>156000</v>
      </c>
      <c r="BB22" s="1030">
        <v>156000</v>
      </c>
      <c r="BC22" s="1030">
        <v>156000</v>
      </c>
      <c r="BD22" s="1030">
        <v>156000</v>
      </c>
      <c r="BE22" s="1030">
        <v>156000</v>
      </c>
      <c r="BF22" s="1030">
        <v>156000</v>
      </c>
      <c r="BG22" s="1030">
        <v>156000</v>
      </c>
      <c r="BH22" s="1030">
        <v>156000</v>
      </c>
      <c r="BI22" s="1030">
        <v>156000</v>
      </c>
      <c r="BJ22" s="962">
        <f t="shared" si="4"/>
        <v>2496000</v>
      </c>
      <c r="BK22" s="1035">
        <v>5781</v>
      </c>
      <c r="BL22" s="970">
        <v>5781</v>
      </c>
      <c r="BM22" s="1031" t="s">
        <v>889</v>
      </c>
      <c r="BN22" s="1032">
        <v>7827</v>
      </c>
      <c r="BO22" s="1033">
        <v>5966</v>
      </c>
      <c r="BP22" s="1034"/>
      <c r="BQ22" s="1034"/>
      <c r="BR22" s="1034"/>
      <c r="BS22" s="1033">
        <v>6157</v>
      </c>
      <c r="BT22" s="1034"/>
      <c r="BU22" s="1034"/>
      <c r="BV22" s="1034"/>
      <c r="BW22" s="1033">
        <v>6354</v>
      </c>
      <c r="BX22" s="1034"/>
      <c r="BY22" s="1034"/>
      <c r="BZ22" s="1034"/>
      <c r="CA22" s="1033">
        <v>6557</v>
      </c>
      <c r="CB22" s="1034"/>
      <c r="CC22" s="1034"/>
      <c r="CD22" s="1034"/>
      <c r="CE22" s="1033">
        <v>6767</v>
      </c>
      <c r="CF22" s="1034"/>
      <c r="CG22" s="1034"/>
      <c r="CH22" s="1034"/>
      <c r="CI22" s="1033">
        <v>6984</v>
      </c>
      <c r="CJ22" s="1034"/>
      <c r="CK22" s="1034"/>
      <c r="CL22" s="1034"/>
      <c r="CM22" s="1033">
        <v>7207</v>
      </c>
      <c r="CN22" s="1034"/>
      <c r="CO22" s="1034"/>
      <c r="CP22" s="1034"/>
      <c r="CQ22" s="1033">
        <v>7438</v>
      </c>
      <c r="CR22" s="1034"/>
      <c r="CS22" s="1034"/>
      <c r="CT22" s="1034"/>
      <c r="CU22" s="1033">
        <v>7676</v>
      </c>
      <c r="CV22" s="1034"/>
      <c r="CW22" s="1034"/>
      <c r="CX22" s="1034"/>
      <c r="CY22" s="1033">
        <v>7921</v>
      </c>
      <c r="CZ22" s="1034"/>
      <c r="DA22" s="1034"/>
      <c r="DB22" s="1034"/>
      <c r="DC22" s="1033">
        <v>8175</v>
      </c>
      <c r="DD22" s="1034"/>
      <c r="DE22" s="1034"/>
      <c r="DF22" s="1034"/>
      <c r="DG22" s="1033">
        <v>8437</v>
      </c>
      <c r="DH22" s="1034"/>
      <c r="DI22" s="1034"/>
      <c r="DJ22" s="1034"/>
      <c r="DK22" s="1033">
        <v>8707</v>
      </c>
      <c r="DL22" s="1034"/>
      <c r="DM22" s="1034"/>
      <c r="DN22" s="1034"/>
      <c r="DO22" s="1033">
        <v>8985</v>
      </c>
      <c r="DP22" s="1034"/>
      <c r="DQ22" s="1034"/>
      <c r="DR22" s="1034"/>
      <c r="DS22" s="1033">
        <v>9273</v>
      </c>
      <c r="DT22" s="1034"/>
      <c r="DU22" s="1034"/>
      <c r="DV22" s="1034"/>
      <c r="DW22" s="970">
        <f t="shared" ref="DW22" si="7">+BK22+BO22+BS22+BW22+CA22+CE22+CM22+CQ22+CU22+CY22+DC22+DG22+DK22+DO22+DS22+CI22</f>
        <v>118385</v>
      </c>
      <c r="DX22" s="959" t="s">
        <v>818</v>
      </c>
      <c r="DY22" s="959" t="s">
        <v>819</v>
      </c>
      <c r="DZ22" s="959" t="s">
        <v>832</v>
      </c>
      <c r="EA22" s="959" t="s">
        <v>830</v>
      </c>
      <c r="EB22" s="959" t="s">
        <v>834</v>
      </c>
      <c r="EC22" s="959" t="s">
        <v>833</v>
      </c>
      <c r="ED22" s="959"/>
      <c r="EE22" s="959"/>
      <c r="EF22" s="959"/>
      <c r="EG22" s="959"/>
      <c r="EH22" s="959"/>
      <c r="EI22" s="959"/>
    </row>
    <row r="23" spans="1:139" ht="90" customHeight="1">
      <c r="A23" s="959" t="s">
        <v>894</v>
      </c>
      <c r="B23" s="959" t="s">
        <v>108</v>
      </c>
      <c r="C23" s="976">
        <f t="shared" si="0"/>
        <v>0.87695516310597521</v>
      </c>
      <c r="D23" s="977" t="s">
        <v>109</v>
      </c>
      <c r="E23" s="976">
        <f t="shared" si="1"/>
        <v>0.87695516310597521</v>
      </c>
      <c r="F23" s="959" t="s">
        <v>110</v>
      </c>
      <c r="G23" s="959" t="s">
        <v>111</v>
      </c>
      <c r="H23" s="959" t="s">
        <v>112</v>
      </c>
      <c r="I23" s="959" t="s">
        <v>113</v>
      </c>
      <c r="J23" s="959">
        <v>32.14</v>
      </c>
      <c r="K23" s="959">
        <v>2021</v>
      </c>
      <c r="L23" s="978">
        <v>45017</v>
      </c>
      <c r="M23" s="978">
        <v>50770</v>
      </c>
      <c r="N23" s="959">
        <v>32.14</v>
      </c>
      <c r="O23" s="959">
        <v>29.94</v>
      </c>
      <c r="P23" s="959">
        <v>28.49</v>
      </c>
      <c r="Q23" s="959">
        <v>27.12</v>
      </c>
      <c r="R23" s="959">
        <v>25.86</v>
      </c>
      <c r="S23" s="959">
        <v>24.7</v>
      </c>
      <c r="T23" s="959">
        <v>23.65</v>
      </c>
      <c r="U23" s="959">
        <v>22.7</v>
      </c>
      <c r="V23" s="959">
        <v>21.86</v>
      </c>
      <c r="W23" s="959">
        <v>21.11</v>
      </c>
      <c r="X23" s="959">
        <v>20.46</v>
      </c>
      <c r="Y23" s="959">
        <v>19.91</v>
      </c>
      <c r="Z23" s="959">
        <v>19.34</v>
      </c>
      <c r="AA23" s="959">
        <v>18.86</v>
      </c>
      <c r="AB23" s="959">
        <v>18.45</v>
      </c>
      <c r="AC23" s="959">
        <v>18.100000000000001</v>
      </c>
      <c r="AD23" s="959">
        <v>18.100000000000001</v>
      </c>
      <c r="AE23" s="959" t="s">
        <v>912</v>
      </c>
      <c r="AF23" s="959" t="s">
        <v>45</v>
      </c>
      <c r="AG23" s="979">
        <f t="shared" ref="AG23:AG45" si="8">+DW23/$DW$46</f>
        <v>4.7887264412690776E-2</v>
      </c>
      <c r="AH23" s="959" t="s">
        <v>46</v>
      </c>
      <c r="AI23" s="959" t="s">
        <v>47</v>
      </c>
      <c r="AJ23" s="959">
        <v>1</v>
      </c>
      <c r="AK23" s="987" t="s">
        <v>173</v>
      </c>
      <c r="AL23" s="959" t="s">
        <v>174</v>
      </c>
      <c r="AM23" s="959" t="s">
        <v>32</v>
      </c>
      <c r="AN23" s="959" t="s">
        <v>163</v>
      </c>
      <c r="AO23" s="959" t="s">
        <v>175</v>
      </c>
      <c r="AP23" s="962">
        <v>725750</v>
      </c>
      <c r="AQ23" s="959">
        <v>2022</v>
      </c>
      <c r="AR23" s="963">
        <v>45017</v>
      </c>
      <c r="AS23" s="963">
        <v>50770</v>
      </c>
      <c r="AT23" s="990">
        <v>743385</v>
      </c>
      <c r="AU23" s="988">
        <v>761449</v>
      </c>
      <c r="AV23" s="988">
        <v>779953</v>
      </c>
      <c r="AW23" s="988">
        <v>798906</v>
      </c>
      <c r="AX23" s="988">
        <v>818319</v>
      </c>
      <c r="AY23" s="988">
        <v>838204</v>
      </c>
      <c r="AZ23" s="988">
        <v>858573</v>
      </c>
      <c r="BA23" s="988">
        <v>879436</v>
      </c>
      <c r="BB23" s="988">
        <v>879436</v>
      </c>
      <c r="BC23" s="959">
        <v>0</v>
      </c>
      <c r="BD23" s="959">
        <v>0</v>
      </c>
      <c r="BE23" s="959">
        <v>0</v>
      </c>
      <c r="BF23" s="959">
        <v>0</v>
      </c>
      <c r="BG23" s="959">
        <v>0</v>
      </c>
      <c r="BH23" s="959">
        <v>0</v>
      </c>
      <c r="BI23" s="959">
        <v>0</v>
      </c>
      <c r="BJ23" s="988">
        <v>879436</v>
      </c>
      <c r="BK23" s="970">
        <v>88377</v>
      </c>
      <c r="BL23" s="959"/>
      <c r="BM23" s="959" t="s">
        <v>176</v>
      </c>
      <c r="BN23" s="959"/>
      <c r="BO23" s="991">
        <v>105333</v>
      </c>
      <c r="BP23" s="959"/>
      <c r="BQ23" s="959" t="s">
        <v>176</v>
      </c>
      <c r="BR23" s="959"/>
      <c r="BS23" s="970">
        <v>120848</v>
      </c>
      <c r="BT23" s="959"/>
      <c r="BU23" s="959"/>
      <c r="BV23" s="959"/>
      <c r="BW23" s="970">
        <v>130137</v>
      </c>
      <c r="BX23" s="959"/>
      <c r="BY23" s="959"/>
      <c r="BZ23" s="959"/>
      <c r="CA23" s="970">
        <v>141033</v>
      </c>
      <c r="CB23" s="959"/>
      <c r="CC23" s="959"/>
      <c r="CD23" s="959"/>
      <c r="CE23" s="991">
        <v>145683</v>
      </c>
      <c r="CF23" s="959"/>
      <c r="CG23" s="959"/>
      <c r="CH23" s="959"/>
      <c r="CI23" s="970">
        <v>151902</v>
      </c>
      <c r="CJ23" s="959"/>
      <c r="CK23" s="959"/>
      <c r="CL23" s="959"/>
      <c r="CM23" s="970">
        <v>175759</v>
      </c>
      <c r="CN23" s="959"/>
      <c r="CO23" s="959"/>
      <c r="CP23" s="959"/>
      <c r="CQ23" s="959"/>
      <c r="CR23" s="959"/>
      <c r="CS23" s="959"/>
      <c r="CT23" s="959"/>
      <c r="CU23" s="959"/>
      <c r="CV23" s="959"/>
      <c r="CW23" s="959"/>
      <c r="CX23" s="959"/>
      <c r="CY23" s="959"/>
      <c r="CZ23" s="959"/>
      <c r="DA23" s="959"/>
      <c r="DB23" s="959"/>
      <c r="DC23" s="959"/>
      <c r="DD23" s="959"/>
      <c r="DE23" s="959"/>
      <c r="DF23" s="959"/>
      <c r="DG23" s="959"/>
      <c r="DH23" s="959"/>
      <c r="DI23" s="959"/>
      <c r="DJ23" s="959"/>
      <c r="DK23" s="959"/>
      <c r="DL23" s="959"/>
      <c r="DM23" s="959"/>
      <c r="DN23" s="959"/>
      <c r="DO23" s="959"/>
      <c r="DP23" s="959"/>
      <c r="DQ23" s="959"/>
      <c r="DR23" s="959"/>
      <c r="DS23" s="959"/>
      <c r="DT23" s="959"/>
      <c r="DU23" s="959"/>
      <c r="DV23" s="959"/>
      <c r="DW23" s="970">
        <f t="shared" si="3"/>
        <v>1059072</v>
      </c>
      <c r="DX23" s="959" t="s">
        <v>45</v>
      </c>
      <c r="DY23" s="959" t="s">
        <v>71</v>
      </c>
      <c r="DZ23" s="959" t="s">
        <v>177</v>
      </c>
      <c r="EA23" s="959" t="s">
        <v>807</v>
      </c>
      <c r="EB23" s="959"/>
      <c r="EC23" s="1008" t="s">
        <v>808</v>
      </c>
      <c r="ED23" s="959"/>
      <c r="EE23" s="959"/>
      <c r="EF23" s="959"/>
      <c r="EG23" s="959"/>
      <c r="EH23" s="959"/>
      <c r="EI23" s="959"/>
    </row>
    <row r="24" spans="1:139" ht="90" customHeight="1">
      <c r="A24" s="959" t="s">
        <v>894</v>
      </c>
      <c r="B24" s="959" t="s">
        <v>108</v>
      </c>
      <c r="C24" s="976">
        <f t="shared" si="0"/>
        <v>0.87695516310597521</v>
      </c>
      <c r="D24" s="977" t="s">
        <v>109</v>
      </c>
      <c r="E24" s="976">
        <f t="shared" si="1"/>
        <v>0.87695516310597521</v>
      </c>
      <c r="F24" s="959" t="s">
        <v>110</v>
      </c>
      <c r="G24" s="959" t="s">
        <v>111</v>
      </c>
      <c r="H24" s="959" t="s">
        <v>112</v>
      </c>
      <c r="I24" s="959" t="s">
        <v>113</v>
      </c>
      <c r="J24" s="977">
        <v>32.14</v>
      </c>
      <c r="K24" s="959">
        <v>2022</v>
      </c>
      <c r="L24" s="978">
        <v>45017</v>
      </c>
      <c r="M24" s="963">
        <v>50770</v>
      </c>
      <c r="N24" s="959">
        <v>32.14</v>
      </c>
      <c r="O24" s="959">
        <v>29.94</v>
      </c>
      <c r="P24" s="959">
        <v>28.49</v>
      </c>
      <c r="Q24" s="959">
        <v>27.12</v>
      </c>
      <c r="R24" s="959">
        <v>25.86</v>
      </c>
      <c r="S24" s="959">
        <v>24.7</v>
      </c>
      <c r="T24" s="959">
        <v>23.65</v>
      </c>
      <c r="U24" s="959">
        <v>22.7</v>
      </c>
      <c r="V24" s="959">
        <v>21.86</v>
      </c>
      <c r="W24" s="959">
        <v>21.11</v>
      </c>
      <c r="X24" s="959">
        <v>20.46</v>
      </c>
      <c r="Y24" s="959">
        <v>19.91</v>
      </c>
      <c r="Z24" s="959">
        <v>19.34</v>
      </c>
      <c r="AA24" s="959">
        <v>18.86</v>
      </c>
      <c r="AB24" s="959">
        <v>18.45</v>
      </c>
      <c r="AC24" s="959">
        <v>18.100000000000001</v>
      </c>
      <c r="AD24" s="959">
        <v>18.100000000000001</v>
      </c>
      <c r="AE24" s="959" t="s">
        <v>913</v>
      </c>
      <c r="AF24" s="959" t="s">
        <v>65</v>
      </c>
      <c r="AG24" s="979">
        <f t="shared" si="8"/>
        <v>0.18086500035008299</v>
      </c>
      <c r="AH24" s="959" t="s">
        <v>178</v>
      </c>
      <c r="AI24" s="959" t="s">
        <v>179</v>
      </c>
      <c r="AJ24" s="959">
        <v>1</v>
      </c>
      <c r="AK24" s="987" t="s">
        <v>173</v>
      </c>
      <c r="AL24" s="959" t="s">
        <v>180</v>
      </c>
      <c r="AM24" s="959" t="s">
        <v>38</v>
      </c>
      <c r="AN24" s="959" t="s">
        <v>154</v>
      </c>
      <c r="AO24" s="959">
        <v>3</v>
      </c>
      <c r="AP24" s="962">
        <v>165</v>
      </c>
      <c r="AQ24" s="959">
        <v>2022</v>
      </c>
      <c r="AR24" s="963">
        <v>45017</v>
      </c>
      <c r="AS24" s="963">
        <v>50770</v>
      </c>
      <c r="AT24" s="990">
        <f>+AP24+15</f>
        <v>180</v>
      </c>
      <c r="AU24" s="988">
        <f t="shared" ref="AU24:BI24" si="9">+AT24+15</f>
        <v>195</v>
      </c>
      <c r="AV24" s="988">
        <f t="shared" si="9"/>
        <v>210</v>
      </c>
      <c r="AW24" s="988">
        <f t="shared" si="9"/>
        <v>225</v>
      </c>
      <c r="AX24" s="988">
        <f t="shared" si="9"/>
        <v>240</v>
      </c>
      <c r="AY24" s="988">
        <f t="shared" si="9"/>
        <v>255</v>
      </c>
      <c r="AZ24" s="988">
        <f t="shared" si="9"/>
        <v>270</v>
      </c>
      <c r="BA24" s="988">
        <f t="shared" si="9"/>
        <v>285</v>
      </c>
      <c r="BB24" s="988">
        <f t="shared" si="9"/>
        <v>300</v>
      </c>
      <c r="BC24" s="988">
        <f t="shared" si="9"/>
        <v>315</v>
      </c>
      <c r="BD24" s="988">
        <f t="shared" si="9"/>
        <v>330</v>
      </c>
      <c r="BE24" s="988">
        <f t="shared" si="9"/>
        <v>345</v>
      </c>
      <c r="BF24" s="988">
        <f t="shared" si="9"/>
        <v>360</v>
      </c>
      <c r="BG24" s="988">
        <f t="shared" si="9"/>
        <v>375</v>
      </c>
      <c r="BH24" s="988">
        <f t="shared" si="9"/>
        <v>390</v>
      </c>
      <c r="BI24" s="988">
        <f t="shared" si="9"/>
        <v>405</v>
      </c>
      <c r="BJ24" s="988">
        <v>405</v>
      </c>
      <c r="BK24" s="970">
        <v>250000</v>
      </c>
      <c r="BL24" s="959"/>
      <c r="BM24" s="959" t="s">
        <v>181</v>
      </c>
      <c r="BN24" s="959"/>
      <c r="BO24" s="970">
        <v>250000</v>
      </c>
      <c r="BP24" s="959"/>
      <c r="BQ24" s="959" t="s">
        <v>181</v>
      </c>
      <c r="BR24" s="959"/>
      <c r="BS24" s="970">
        <v>250000</v>
      </c>
      <c r="BT24" s="959"/>
      <c r="BU24" s="959" t="s">
        <v>181</v>
      </c>
      <c r="BV24" s="959"/>
      <c r="BW24" s="970">
        <v>250000</v>
      </c>
      <c r="BX24" s="959"/>
      <c r="BY24" s="959" t="s">
        <v>181</v>
      </c>
      <c r="BZ24" s="959"/>
      <c r="CA24" s="970">
        <v>250000</v>
      </c>
      <c r="CB24" s="991"/>
      <c r="CC24" s="959" t="s">
        <v>181</v>
      </c>
      <c r="CD24" s="959"/>
      <c r="CE24" s="970">
        <v>250000</v>
      </c>
      <c r="CF24" s="959"/>
      <c r="CG24" s="959" t="s">
        <v>181</v>
      </c>
      <c r="CH24" s="959"/>
      <c r="CI24" s="970">
        <v>250000</v>
      </c>
      <c r="CJ24" s="959"/>
      <c r="CK24" s="959" t="s">
        <v>181</v>
      </c>
      <c r="CL24" s="959"/>
      <c r="CM24" s="970">
        <v>250000</v>
      </c>
      <c r="CN24" s="959"/>
      <c r="CO24" s="959" t="s">
        <v>181</v>
      </c>
      <c r="CP24" s="959"/>
      <c r="CQ24" s="970">
        <v>250000</v>
      </c>
      <c r="CR24" s="959"/>
      <c r="CS24" s="959" t="s">
        <v>181</v>
      </c>
      <c r="CT24" s="959"/>
      <c r="CU24" s="970">
        <v>250000</v>
      </c>
      <c r="CV24" s="959"/>
      <c r="CW24" s="959" t="s">
        <v>181</v>
      </c>
      <c r="CX24" s="959"/>
      <c r="CY24" s="970">
        <v>250000</v>
      </c>
      <c r="CZ24" s="959"/>
      <c r="DA24" s="959" t="s">
        <v>181</v>
      </c>
      <c r="DB24" s="959"/>
      <c r="DC24" s="970">
        <v>250000</v>
      </c>
      <c r="DD24" s="959"/>
      <c r="DE24" s="959" t="s">
        <v>181</v>
      </c>
      <c r="DF24" s="959"/>
      <c r="DG24" s="970">
        <v>250000</v>
      </c>
      <c r="DH24" s="959"/>
      <c r="DI24" s="959" t="s">
        <v>181</v>
      </c>
      <c r="DJ24" s="959"/>
      <c r="DK24" s="970">
        <v>250000</v>
      </c>
      <c r="DL24" s="959"/>
      <c r="DM24" s="959" t="s">
        <v>181</v>
      </c>
      <c r="DN24" s="959"/>
      <c r="DO24" s="970">
        <v>250000</v>
      </c>
      <c r="DP24" s="959"/>
      <c r="DQ24" s="959" t="s">
        <v>181</v>
      </c>
      <c r="DR24" s="959"/>
      <c r="DS24" s="970">
        <v>250000</v>
      </c>
      <c r="DT24" s="959"/>
      <c r="DU24" s="959" t="s">
        <v>181</v>
      </c>
      <c r="DV24" s="959"/>
      <c r="DW24" s="970">
        <f t="shared" si="3"/>
        <v>4000000</v>
      </c>
      <c r="DX24" s="959" t="s">
        <v>65</v>
      </c>
      <c r="DY24" s="959" t="s">
        <v>182</v>
      </c>
      <c r="DZ24" s="959" t="s">
        <v>183</v>
      </c>
      <c r="EA24" s="959" t="s">
        <v>184</v>
      </c>
      <c r="EB24" s="959" t="s">
        <v>185</v>
      </c>
      <c r="EC24" s="992" t="s">
        <v>186</v>
      </c>
      <c r="ED24" s="959"/>
      <c r="EE24" s="959"/>
      <c r="EF24" s="959"/>
      <c r="EG24" s="959"/>
      <c r="EH24" s="959"/>
      <c r="EI24" s="959"/>
    </row>
    <row r="25" spans="1:139" ht="90" customHeight="1">
      <c r="A25" s="959" t="s">
        <v>895</v>
      </c>
      <c r="B25" s="959" t="s">
        <v>187</v>
      </c>
      <c r="C25" s="976">
        <f>$E$25</f>
        <v>1.6270850646426426E-2</v>
      </c>
      <c r="D25" s="959" t="s">
        <v>188</v>
      </c>
      <c r="E25" s="976">
        <f>+SUM($AG$25:$AG$29)</f>
        <v>1.6270850646426426E-2</v>
      </c>
      <c r="F25" s="959" t="s">
        <v>701</v>
      </c>
      <c r="G25" s="959" t="s">
        <v>702</v>
      </c>
      <c r="H25" s="959" t="s">
        <v>189</v>
      </c>
      <c r="I25" s="959" t="s">
        <v>34</v>
      </c>
      <c r="J25" s="959">
        <v>0</v>
      </c>
      <c r="K25" s="959">
        <v>0</v>
      </c>
      <c r="L25" s="963">
        <v>45017</v>
      </c>
      <c r="M25" s="963">
        <v>45657</v>
      </c>
      <c r="N25" s="959"/>
      <c r="O25" s="962">
        <v>10987</v>
      </c>
      <c r="P25" s="962">
        <v>10987</v>
      </c>
      <c r="Q25" s="962">
        <v>10987</v>
      </c>
      <c r="R25" s="962">
        <v>10987</v>
      </c>
      <c r="S25" s="962">
        <v>10987</v>
      </c>
      <c r="T25" s="962">
        <v>10987</v>
      </c>
      <c r="U25" s="962">
        <v>10987</v>
      </c>
      <c r="V25" s="962"/>
      <c r="W25" s="962"/>
      <c r="X25" s="962"/>
      <c r="Y25" s="962"/>
      <c r="Z25" s="962"/>
      <c r="AA25" s="962"/>
      <c r="AB25" s="962"/>
      <c r="AC25" s="962"/>
      <c r="AD25" s="962">
        <v>10987</v>
      </c>
      <c r="AE25" s="959" t="s">
        <v>914</v>
      </c>
      <c r="AF25" s="959" t="s">
        <v>44</v>
      </c>
      <c r="AG25" s="976">
        <f t="shared" si="8"/>
        <v>2.8928904643494902E-3</v>
      </c>
      <c r="AH25" s="959" t="s">
        <v>198</v>
      </c>
      <c r="AI25" s="959" t="s">
        <v>199</v>
      </c>
      <c r="AJ25" s="959">
        <v>1</v>
      </c>
      <c r="AK25" s="987" t="s">
        <v>191</v>
      </c>
      <c r="AL25" s="959" t="s">
        <v>200</v>
      </c>
      <c r="AM25" s="959" t="s">
        <v>32</v>
      </c>
      <c r="AN25" s="959" t="s">
        <v>131</v>
      </c>
      <c r="AO25" s="959">
        <v>115</v>
      </c>
      <c r="AP25" s="962">
        <v>0</v>
      </c>
      <c r="AQ25" s="959">
        <v>0</v>
      </c>
      <c r="AR25" s="963">
        <v>45017</v>
      </c>
      <c r="AS25" s="963">
        <v>45291</v>
      </c>
      <c r="AT25" s="990">
        <v>24000</v>
      </c>
      <c r="AU25" s="988"/>
      <c r="AV25" s="988">
        <v>0</v>
      </c>
      <c r="AW25" s="988">
        <v>0</v>
      </c>
      <c r="AX25" s="988">
        <v>0</v>
      </c>
      <c r="AY25" s="988">
        <v>0</v>
      </c>
      <c r="AZ25" s="988">
        <v>0</v>
      </c>
      <c r="BA25" s="988">
        <v>0</v>
      </c>
      <c r="BB25" s="988">
        <v>0</v>
      </c>
      <c r="BC25" s="988">
        <v>0</v>
      </c>
      <c r="BD25" s="988">
        <v>0</v>
      </c>
      <c r="BE25" s="988">
        <v>0</v>
      </c>
      <c r="BF25" s="988">
        <v>0</v>
      </c>
      <c r="BG25" s="988">
        <v>0</v>
      </c>
      <c r="BH25" s="988">
        <v>0</v>
      </c>
      <c r="BI25" s="988">
        <v>0</v>
      </c>
      <c r="BJ25" s="988">
        <f>SUM(AT25:BA25)</f>
        <v>24000</v>
      </c>
      <c r="BK25" s="1050">
        <v>63979</v>
      </c>
      <c r="BL25" s="1050"/>
      <c r="BM25" s="1050"/>
      <c r="BN25" s="1050"/>
      <c r="BO25" s="1050"/>
      <c r="BP25" s="1050"/>
      <c r="BQ25" s="1050"/>
      <c r="BR25" s="1050"/>
      <c r="BS25" s="1050"/>
      <c r="BT25" s="1050"/>
      <c r="BU25" s="1050"/>
      <c r="BV25" s="1050"/>
      <c r="BW25" s="1050"/>
      <c r="BX25" s="1050"/>
      <c r="BY25" s="1050"/>
      <c r="BZ25" s="1050"/>
      <c r="CA25" s="1050"/>
      <c r="CB25" s="1050"/>
      <c r="CC25" s="1050"/>
      <c r="CD25" s="1050"/>
      <c r="CE25" s="1050"/>
      <c r="CF25" s="1050"/>
      <c r="CG25" s="1050"/>
      <c r="CH25" s="1050"/>
      <c r="CI25" s="1050"/>
      <c r="CJ25" s="1050"/>
      <c r="CK25" s="1050"/>
      <c r="CL25" s="1050"/>
      <c r="CM25" s="1050"/>
      <c r="CN25" s="1050"/>
      <c r="CO25" s="1050"/>
      <c r="CP25" s="1050"/>
      <c r="CQ25" s="1050"/>
      <c r="CR25" s="1050"/>
      <c r="CS25" s="1050"/>
      <c r="CT25" s="1050"/>
      <c r="CU25" s="1050"/>
      <c r="CV25" s="1050"/>
      <c r="CW25" s="1050"/>
      <c r="CX25" s="1050"/>
      <c r="CY25" s="1050"/>
      <c r="CZ25" s="1050"/>
      <c r="DA25" s="1050"/>
      <c r="DB25" s="1050"/>
      <c r="DC25" s="1050"/>
      <c r="DD25" s="1050"/>
      <c r="DE25" s="1050"/>
      <c r="DF25" s="1050"/>
      <c r="DG25" s="1050"/>
      <c r="DH25" s="1050"/>
      <c r="DI25" s="1050"/>
      <c r="DJ25" s="1050"/>
      <c r="DK25" s="1050"/>
      <c r="DL25" s="1050"/>
      <c r="DM25" s="1050"/>
      <c r="DN25" s="1050"/>
      <c r="DO25" s="1050"/>
      <c r="DP25" s="1050"/>
      <c r="DQ25" s="1050"/>
      <c r="DR25" s="1050"/>
      <c r="DS25" s="1050"/>
      <c r="DT25" s="1050"/>
      <c r="DU25" s="1050"/>
      <c r="DV25" s="1050"/>
      <c r="DW25" s="970">
        <f>+BK25+BO25+BS25+BW25+CA25+CE25+CM25+CQ25+CU25+CY25+DC25+DG25+DK25+DO25+DS25+CI25</f>
        <v>63979</v>
      </c>
      <c r="DX25" s="959" t="s">
        <v>44</v>
      </c>
      <c r="DY25" s="959" t="s">
        <v>194</v>
      </c>
      <c r="DZ25" s="959" t="s">
        <v>195</v>
      </c>
      <c r="EA25" s="959" t="s">
        <v>196</v>
      </c>
      <c r="EB25" s="959">
        <v>3002843296</v>
      </c>
      <c r="EC25" s="992" t="s">
        <v>197</v>
      </c>
      <c r="ED25" s="959"/>
      <c r="EE25" s="959"/>
      <c r="EF25" s="959"/>
      <c r="EG25" s="959"/>
      <c r="EH25" s="959"/>
      <c r="EI25" s="959"/>
    </row>
    <row r="26" spans="1:139" ht="90" customHeight="1">
      <c r="A26" s="959" t="s">
        <v>895</v>
      </c>
      <c r="B26" s="959" t="s">
        <v>187</v>
      </c>
      <c r="C26" s="976">
        <f t="shared" ref="C26:C29" si="10">$E$25</f>
        <v>1.6270850646426426E-2</v>
      </c>
      <c r="D26" s="959" t="s">
        <v>188</v>
      </c>
      <c r="E26" s="976">
        <f>+SUM($AG$25:$AG$29)</f>
        <v>1.6270850646426426E-2</v>
      </c>
      <c r="F26" s="959" t="s">
        <v>701</v>
      </c>
      <c r="G26" s="959" t="s">
        <v>702</v>
      </c>
      <c r="H26" s="959" t="s">
        <v>202</v>
      </c>
      <c r="I26" s="959" t="s">
        <v>34</v>
      </c>
      <c r="J26" s="959">
        <v>10987</v>
      </c>
      <c r="K26" s="959">
        <v>2022</v>
      </c>
      <c r="L26" s="963">
        <v>45293</v>
      </c>
      <c r="M26" s="963">
        <v>47483</v>
      </c>
      <c r="N26" s="962"/>
      <c r="O26" s="962">
        <v>10987</v>
      </c>
      <c r="P26" s="962">
        <v>10987</v>
      </c>
      <c r="Q26" s="962">
        <v>10987</v>
      </c>
      <c r="R26" s="962">
        <v>10987</v>
      </c>
      <c r="S26" s="962">
        <v>10987</v>
      </c>
      <c r="T26" s="962">
        <v>10987</v>
      </c>
      <c r="U26" s="962"/>
      <c r="V26" s="962"/>
      <c r="W26" s="962"/>
      <c r="X26" s="962"/>
      <c r="Y26" s="962"/>
      <c r="Z26" s="962"/>
      <c r="AA26" s="962"/>
      <c r="AB26" s="962"/>
      <c r="AC26" s="962"/>
      <c r="AD26" s="962">
        <v>10987</v>
      </c>
      <c r="AE26" s="959" t="s">
        <v>915</v>
      </c>
      <c r="AF26" s="959" t="s">
        <v>203</v>
      </c>
      <c r="AG26" s="976">
        <f t="shared" si="8"/>
        <v>1.120155818725678E-3</v>
      </c>
      <c r="AH26" s="959" t="s">
        <v>711</v>
      </c>
      <c r="AI26" s="959" t="s">
        <v>713</v>
      </c>
      <c r="AJ26" s="959">
        <v>1</v>
      </c>
      <c r="AK26" s="987" t="s">
        <v>161</v>
      </c>
      <c r="AL26" s="959" t="s">
        <v>202</v>
      </c>
      <c r="AM26" s="959" t="s">
        <v>34</v>
      </c>
      <c r="AN26" s="959" t="s">
        <v>204</v>
      </c>
      <c r="AO26" s="959" t="s">
        <v>204</v>
      </c>
      <c r="AP26" s="962">
        <v>1970</v>
      </c>
      <c r="AQ26" s="959">
        <v>2022</v>
      </c>
      <c r="AR26" s="963">
        <v>45292</v>
      </c>
      <c r="AS26" s="963">
        <v>47483</v>
      </c>
      <c r="AT26" s="990"/>
      <c r="AU26" s="988">
        <v>2561</v>
      </c>
      <c r="AV26" s="988">
        <v>2561</v>
      </c>
      <c r="AW26" s="988">
        <v>2561</v>
      </c>
      <c r="AX26" s="988">
        <v>2561</v>
      </c>
      <c r="AY26" s="988">
        <v>2561</v>
      </c>
      <c r="AZ26" s="988">
        <v>2561</v>
      </c>
      <c r="BA26" s="988">
        <v>2561</v>
      </c>
      <c r="BB26" s="988"/>
      <c r="BC26" s="988"/>
      <c r="BD26" s="988"/>
      <c r="BE26" s="988"/>
      <c r="BF26" s="988"/>
      <c r="BG26" s="988"/>
      <c r="BH26" s="988"/>
      <c r="BI26" s="988"/>
      <c r="BJ26" s="988">
        <v>2561</v>
      </c>
      <c r="BK26" s="970"/>
      <c r="BL26" s="959"/>
      <c r="BM26" s="959"/>
      <c r="BN26" s="959"/>
      <c r="BO26" s="970">
        <v>3539.3019999999997</v>
      </c>
      <c r="BP26" s="970">
        <v>3539.3019999999997</v>
      </c>
      <c r="BQ26" s="959" t="s">
        <v>205</v>
      </c>
      <c r="BR26" s="959">
        <v>7863</v>
      </c>
      <c r="BS26" s="970">
        <v>3539</v>
      </c>
      <c r="BT26" s="970">
        <v>3539</v>
      </c>
      <c r="BU26" s="959" t="s">
        <v>205</v>
      </c>
      <c r="BV26" s="959">
        <v>7863</v>
      </c>
      <c r="BW26" s="970">
        <v>3539</v>
      </c>
      <c r="BX26" s="970">
        <v>3539</v>
      </c>
      <c r="BY26" s="959" t="s">
        <v>205</v>
      </c>
      <c r="BZ26" s="959"/>
      <c r="CA26" s="970">
        <v>3539</v>
      </c>
      <c r="CB26" s="970">
        <v>3539</v>
      </c>
      <c r="CC26" s="959" t="s">
        <v>205</v>
      </c>
      <c r="CD26" s="959"/>
      <c r="CE26" s="970">
        <v>3539</v>
      </c>
      <c r="CF26" s="970">
        <v>3539</v>
      </c>
      <c r="CG26" s="959" t="s">
        <v>205</v>
      </c>
      <c r="CH26" s="959"/>
      <c r="CI26" s="970">
        <v>3539</v>
      </c>
      <c r="CJ26" s="970">
        <v>3539</v>
      </c>
      <c r="CK26" s="959" t="s">
        <v>205</v>
      </c>
      <c r="CL26" s="959"/>
      <c r="CM26" s="970">
        <v>3539</v>
      </c>
      <c r="CN26" s="970">
        <v>3539</v>
      </c>
      <c r="CO26" s="959" t="s">
        <v>205</v>
      </c>
      <c r="CP26" s="959"/>
      <c r="CQ26" s="970"/>
      <c r="CR26" s="959"/>
      <c r="CS26" s="959"/>
      <c r="CT26" s="959"/>
      <c r="CU26" s="970"/>
      <c r="CV26" s="959"/>
      <c r="CW26" s="959"/>
      <c r="CX26" s="959"/>
      <c r="CY26" s="970"/>
      <c r="CZ26" s="959"/>
      <c r="DA26" s="959"/>
      <c r="DB26" s="959"/>
      <c r="DC26" s="970"/>
      <c r="DD26" s="959"/>
      <c r="DE26" s="959"/>
      <c r="DF26" s="959"/>
      <c r="DG26" s="970"/>
      <c r="DH26" s="959"/>
      <c r="DI26" s="959"/>
      <c r="DJ26" s="959"/>
      <c r="DK26" s="970"/>
      <c r="DL26" s="959"/>
      <c r="DM26" s="959"/>
      <c r="DN26" s="959"/>
      <c r="DO26" s="970"/>
      <c r="DP26" s="959"/>
      <c r="DQ26" s="959"/>
      <c r="DR26" s="959"/>
      <c r="DS26" s="970"/>
      <c r="DT26" s="959"/>
      <c r="DU26" s="959"/>
      <c r="DV26" s="959"/>
      <c r="DW26" s="970">
        <f>+BO26+BS26+BW26+CA26+CE26+CI26+CM26</f>
        <v>24773.302</v>
      </c>
      <c r="DX26" s="959" t="s">
        <v>206</v>
      </c>
      <c r="DY26" s="959" t="s">
        <v>207</v>
      </c>
      <c r="DZ26" s="959" t="s">
        <v>208</v>
      </c>
      <c r="EA26" s="959" t="s">
        <v>209</v>
      </c>
      <c r="EB26" s="959" t="s">
        <v>210</v>
      </c>
      <c r="EC26" s="992" t="s">
        <v>211</v>
      </c>
      <c r="ED26" s="959"/>
      <c r="EE26" s="959"/>
      <c r="EF26" s="959"/>
      <c r="EG26" s="959"/>
      <c r="EH26" s="959"/>
      <c r="EI26" s="959"/>
    </row>
    <row r="27" spans="1:139" ht="90" customHeight="1">
      <c r="A27" s="959" t="s">
        <v>895</v>
      </c>
      <c r="B27" s="959" t="s">
        <v>187</v>
      </c>
      <c r="C27" s="976">
        <f t="shared" si="10"/>
        <v>1.6270850646426426E-2</v>
      </c>
      <c r="D27" s="959" t="s">
        <v>188</v>
      </c>
      <c r="E27" s="976">
        <f>+SUM($AG$25:$AG$29)</f>
        <v>1.6270850646426426E-2</v>
      </c>
      <c r="F27" s="959" t="s">
        <v>701</v>
      </c>
      <c r="G27" s="959" t="s">
        <v>702</v>
      </c>
      <c r="H27" s="959" t="s">
        <v>202</v>
      </c>
      <c r="I27" s="959" t="s">
        <v>34</v>
      </c>
      <c r="J27" s="959">
        <v>10987</v>
      </c>
      <c r="K27" s="959">
        <v>2022</v>
      </c>
      <c r="L27" s="963">
        <v>45292</v>
      </c>
      <c r="M27" s="963">
        <v>47483</v>
      </c>
      <c r="N27" s="962"/>
      <c r="O27" s="962">
        <v>10987</v>
      </c>
      <c r="P27" s="962">
        <v>10987</v>
      </c>
      <c r="Q27" s="962">
        <v>10987</v>
      </c>
      <c r="R27" s="962">
        <v>10987</v>
      </c>
      <c r="S27" s="962">
        <v>10987</v>
      </c>
      <c r="T27" s="962">
        <v>10987</v>
      </c>
      <c r="U27" s="962"/>
      <c r="V27" s="962"/>
      <c r="W27" s="962"/>
      <c r="X27" s="962"/>
      <c r="Y27" s="962"/>
      <c r="Z27" s="962"/>
      <c r="AA27" s="962"/>
      <c r="AB27" s="962"/>
      <c r="AC27" s="962"/>
      <c r="AD27" s="962">
        <v>10987</v>
      </c>
      <c r="AE27" s="959" t="s">
        <v>916</v>
      </c>
      <c r="AF27" s="959" t="s">
        <v>203</v>
      </c>
      <c r="AG27" s="976">
        <f t="shared" si="8"/>
        <v>1.075983521420178E-2</v>
      </c>
      <c r="AH27" s="959" t="s">
        <v>600</v>
      </c>
      <c r="AI27" s="959" t="s">
        <v>714</v>
      </c>
      <c r="AJ27" s="959">
        <v>1</v>
      </c>
      <c r="AK27" s="987" t="s">
        <v>161</v>
      </c>
      <c r="AL27" s="959" t="s">
        <v>202</v>
      </c>
      <c r="AM27" s="959" t="s">
        <v>34</v>
      </c>
      <c r="AN27" s="959" t="s">
        <v>204</v>
      </c>
      <c r="AO27" s="959" t="s">
        <v>204</v>
      </c>
      <c r="AP27" s="962">
        <v>32961</v>
      </c>
      <c r="AQ27" s="959">
        <v>2022</v>
      </c>
      <c r="AR27" s="963">
        <v>45292</v>
      </c>
      <c r="AS27" s="963">
        <v>47848</v>
      </c>
      <c r="AT27" s="990"/>
      <c r="AU27" s="988">
        <v>42849.3</v>
      </c>
      <c r="AV27" s="988">
        <v>42849.3</v>
      </c>
      <c r="AW27" s="988">
        <v>42849.3</v>
      </c>
      <c r="AX27" s="988">
        <v>42849.3</v>
      </c>
      <c r="AY27" s="988">
        <v>42849.3</v>
      </c>
      <c r="AZ27" s="988">
        <v>42849.3</v>
      </c>
      <c r="BA27" s="988">
        <v>42849.3</v>
      </c>
      <c r="BB27" s="988"/>
      <c r="BC27" s="988"/>
      <c r="BD27" s="988"/>
      <c r="BE27" s="988"/>
      <c r="BF27" s="988"/>
      <c r="BG27" s="988"/>
      <c r="BH27" s="988"/>
      <c r="BI27" s="988"/>
      <c r="BJ27" s="988">
        <v>42849.3</v>
      </c>
      <c r="BK27" s="970"/>
      <c r="BL27" s="959"/>
      <c r="BM27" s="959"/>
      <c r="BN27" s="959"/>
      <c r="BO27" s="970">
        <v>128547.90000000001</v>
      </c>
      <c r="BP27" s="970">
        <v>128547.90000000001</v>
      </c>
      <c r="BQ27" s="959" t="s">
        <v>205</v>
      </c>
      <c r="BR27" s="959">
        <v>7863</v>
      </c>
      <c r="BS27" s="970">
        <v>18236</v>
      </c>
      <c r="BT27" s="970">
        <v>18236</v>
      </c>
      <c r="BU27" s="959" t="s">
        <v>205</v>
      </c>
      <c r="BV27" s="959">
        <v>7863</v>
      </c>
      <c r="BW27" s="970">
        <v>18236</v>
      </c>
      <c r="BX27" s="970">
        <v>18236</v>
      </c>
      <c r="BY27" s="959" t="s">
        <v>205</v>
      </c>
      <c r="BZ27" s="959"/>
      <c r="CA27" s="970">
        <v>18236</v>
      </c>
      <c r="CB27" s="970">
        <v>18236</v>
      </c>
      <c r="CC27" s="959" t="s">
        <v>205</v>
      </c>
      <c r="CD27" s="959"/>
      <c r="CE27" s="970">
        <v>18236</v>
      </c>
      <c r="CF27" s="970">
        <v>18236</v>
      </c>
      <c r="CG27" s="959" t="s">
        <v>205</v>
      </c>
      <c r="CH27" s="959"/>
      <c r="CI27" s="970">
        <v>18236</v>
      </c>
      <c r="CJ27" s="970">
        <v>18236</v>
      </c>
      <c r="CK27" s="959" t="s">
        <v>205</v>
      </c>
      <c r="CL27" s="959"/>
      <c r="CM27" s="970">
        <v>18236</v>
      </c>
      <c r="CN27" s="970">
        <v>18236</v>
      </c>
      <c r="CO27" s="959" t="s">
        <v>205</v>
      </c>
      <c r="CP27" s="959"/>
      <c r="CQ27" s="970"/>
      <c r="CR27" s="959"/>
      <c r="CS27" s="959"/>
      <c r="CT27" s="959"/>
      <c r="CU27" s="970"/>
      <c r="CV27" s="959"/>
      <c r="CW27" s="959"/>
      <c r="CX27" s="959"/>
      <c r="CY27" s="970"/>
      <c r="CZ27" s="959"/>
      <c r="DA27" s="959"/>
      <c r="DB27" s="959"/>
      <c r="DC27" s="970"/>
      <c r="DD27" s="959"/>
      <c r="DE27" s="959"/>
      <c r="DF27" s="959"/>
      <c r="DG27" s="970"/>
      <c r="DH27" s="959"/>
      <c r="DI27" s="959"/>
      <c r="DJ27" s="959"/>
      <c r="DK27" s="970"/>
      <c r="DL27" s="959"/>
      <c r="DM27" s="959"/>
      <c r="DN27" s="959"/>
      <c r="DO27" s="970"/>
      <c r="DP27" s="959"/>
      <c r="DQ27" s="959"/>
      <c r="DR27" s="959"/>
      <c r="DS27" s="970"/>
      <c r="DT27" s="959"/>
      <c r="DU27" s="959"/>
      <c r="DV27" s="959"/>
      <c r="DW27" s="970">
        <f>+BO27+BS27+BW27+CA27+CE27+CI27+CM27</f>
        <v>237963.90000000002</v>
      </c>
      <c r="DX27" s="959" t="s">
        <v>206</v>
      </c>
      <c r="DY27" s="959" t="s">
        <v>207</v>
      </c>
      <c r="DZ27" s="959" t="s">
        <v>208</v>
      </c>
      <c r="EA27" s="959" t="s">
        <v>209</v>
      </c>
      <c r="EB27" s="959" t="s">
        <v>210</v>
      </c>
      <c r="EC27" s="992" t="s">
        <v>211</v>
      </c>
      <c r="ED27" s="959"/>
      <c r="EE27" s="959"/>
      <c r="EF27" s="959"/>
      <c r="EG27" s="959"/>
      <c r="EH27" s="959"/>
      <c r="EI27" s="959"/>
    </row>
    <row r="28" spans="1:139" ht="90" customHeight="1">
      <c r="A28" s="959" t="s">
        <v>895</v>
      </c>
      <c r="B28" s="959" t="s">
        <v>187</v>
      </c>
      <c r="C28" s="976">
        <f t="shared" si="10"/>
        <v>1.6270850646426426E-2</v>
      </c>
      <c r="D28" s="959" t="s">
        <v>188</v>
      </c>
      <c r="E28" s="976">
        <f>+SUM($AG$25:$AG$29)</f>
        <v>1.6270850646426426E-2</v>
      </c>
      <c r="F28" s="959" t="s">
        <v>701</v>
      </c>
      <c r="G28" s="959" t="s">
        <v>702</v>
      </c>
      <c r="H28" s="959" t="s">
        <v>734</v>
      </c>
      <c r="I28" s="959" t="s">
        <v>38</v>
      </c>
      <c r="J28" s="1051">
        <v>0.05</v>
      </c>
      <c r="K28" s="959">
        <v>2022</v>
      </c>
      <c r="L28" s="963">
        <v>45292</v>
      </c>
      <c r="M28" s="963">
        <v>47848</v>
      </c>
      <c r="N28" s="959"/>
      <c r="O28" s="1052">
        <v>0.05</v>
      </c>
      <c r="P28" s="1052">
        <v>0.08</v>
      </c>
      <c r="Q28" s="1052">
        <v>0.08</v>
      </c>
      <c r="R28" s="1052">
        <v>0.08</v>
      </c>
      <c r="S28" s="1052">
        <v>0.08</v>
      </c>
      <c r="T28" s="1052">
        <v>0.08</v>
      </c>
      <c r="U28" s="1052">
        <v>0.08</v>
      </c>
      <c r="V28" s="962"/>
      <c r="W28" s="962"/>
      <c r="X28" s="962"/>
      <c r="Y28" s="962"/>
      <c r="Z28" s="962"/>
      <c r="AA28" s="962"/>
      <c r="AB28" s="962"/>
      <c r="AC28" s="962"/>
      <c r="AD28" s="1051">
        <v>0.08</v>
      </c>
      <c r="AE28" s="959" t="s">
        <v>917</v>
      </c>
      <c r="AF28" s="959" t="s">
        <v>203</v>
      </c>
      <c r="AG28" s="976">
        <f t="shared" si="8"/>
        <v>1.0322417732480111E-3</v>
      </c>
      <c r="AH28" s="959" t="s">
        <v>712</v>
      </c>
      <c r="AI28" s="959" t="s">
        <v>715</v>
      </c>
      <c r="AJ28" s="959">
        <v>1</v>
      </c>
      <c r="AK28" s="987" t="s">
        <v>161</v>
      </c>
      <c r="AL28" s="959" t="s">
        <v>202</v>
      </c>
      <c r="AM28" s="959" t="s">
        <v>34</v>
      </c>
      <c r="AN28" s="959" t="s">
        <v>204</v>
      </c>
      <c r="AO28" s="959" t="s">
        <v>204</v>
      </c>
      <c r="AP28" s="962">
        <v>3188</v>
      </c>
      <c r="AQ28" s="959">
        <v>2022</v>
      </c>
      <c r="AR28" s="963">
        <v>45292</v>
      </c>
      <c r="AS28" s="963">
        <v>47848</v>
      </c>
      <c r="AT28" s="990"/>
      <c r="AU28" s="988">
        <v>3188</v>
      </c>
      <c r="AV28" s="988">
        <v>3188</v>
      </c>
      <c r="AW28" s="988">
        <v>3188</v>
      </c>
      <c r="AX28" s="988">
        <v>3188</v>
      </c>
      <c r="AY28" s="988">
        <v>3188</v>
      </c>
      <c r="AZ28" s="988">
        <v>3188</v>
      </c>
      <c r="BA28" s="988">
        <v>3188</v>
      </c>
      <c r="BB28" s="988"/>
      <c r="BC28" s="988"/>
      <c r="BD28" s="988"/>
      <c r="BE28" s="988"/>
      <c r="BF28" s="988"/>
      <c r="BG28" s="988"/>
      <c r="BH28" s="988"/>
      <c r="BI28" s="988"/>
      <c r="BJ28" s="988">
        <v>3188</v>
      </c>
      <c r="BK28" s="970"/>
      <c r="BL28" s="959"/>
      <c r="BM28" s="959"/>
      <c r="BN28" s="959"/>
      <c r="BO28" s="970">
        <v>2742</v>
      </c>
      <c r="BP28" s="970">
        <v>2742</v>
      </c>
      <c r="BQ28" s="959" t="s">
        <v>205</v>
      </c>
      <c r="BR28" s="959">
        <v>7874</v>
      </c>
      <c r="BS28" s="970">
        <v>2906</v>
      </c>
      <c r="BT28" s="970">
        <v>2906</v>
      </c>
      <c r="BU28" s="959" t="s">
        <v>205</v>
      </c>
      <c r="BV28" s="959">
        <v>7874</v>
      </c>
      <c r="BW28" s="970">
        <v>3081</v>
      </c>
      <c r="BX28" s="970">
        <v>3081</v>
      </c>
      <c r="BY28" s="959" t="s">
        <v>205</v>
      </c>
      <c r="BZ28" s="959"/>
      <c r="CA28" s="970">
        <v>3081</v>
      </c>
      <c r="CB28" s="970">
        <v>3081</v>
      </c>
      <c r="CC28" s="959" t="s">
        <v>205</v>
      </c>
      <c r="CD28" s="959"/>
      <c r="CE28" s="970">
        <v>3461</v>
      </c>
      <c r="CF28" s="970">
        <v>3461</v>
      </c>
      <c r="CG28" s="959" t="s">
        <v>205</v>
      </c>
      <c r="CH28" s="959"/>
      <c r="CI28" s="970">
        <v>3669</v>
      </c>
      <c r="CJ28" s="970">
        <v>3669</v>
      </c>
      <c r="CK28" s="959" t="s">
        <v>205</v>
      </c>
      <c r="CL28" s="959"/>
      <c r="CM28" s="970">
        <v>3889</v>
      </c>
      <c r="CN28" s="970">
        <v>3889</v>
      </c>
      <c r="CO28" s="959" t="s">
        <v>205</v>
      </c>
      <c r="CP28" s="959"/>
      <c r="CQ28" s="970"/>
      <c r="CR28" s="959"/>
      <c r="CS28" s="959"/>
      <c r="CT28" s="959"/>
      <c r="CU28" s="970"/>
      <c r="CV28" s="959"/>
      <c r="CW28" s="959"/>
      <c r="CX28" s="959"/>
      <c r="CY28" s="970"/>
      <c r="CZ28" s="959"/>
      <c r="DA28" s="959"/>
      <c r="DB28" s="959"/>
      <c r="DC28" s="970"/>
      <c r="DD28" s="959"/>
      <c r="DE28" s="959"/>
      <c r="DF28" s="959"/>
      <c r="DG28" s="970"/>
      <c r="DH28" s="959"/>
      <c r="DI28" s="959"/>
      <c r="DJ28" s="959"/>
      <c r="DK28" s="970"/>
      <c r="DL28" s="959"/>
      <c r="DM28" s="959"/>
      <c r="DN28" s="959"/>
      <c r="DO28" s="970"/>
      <c r="DP28" s="959"/>
      <c r="DQ28" s="959"/>
      <c r="DR28" s="959"/>
      <c r="DS28" s="970"/>
      <c r="DT28" s="959"/>
      <c r="DU28" s="959"/>
      <c r="DV28" s="959"/>
      <c r="DW28" s="970">
        <f t="shared" ref="DW28:DW45" si="11">+BK28+BO28+BS28+BW28+CA28+CE28+CM28+CQ28+CU28+CY28+DC28+DG28+DK28+DO28+DS28+CI28</f>
        <v>22829</v>
      </c>
      <c r="DX28" s="959" t="s">
        <v>206</v>
      </c>
      <c r="DY28" s="959" t="s">
        <v>207</v>
      </c>
      <c r="DZ28" s="959" t="s">
        <v>212</v>
      </c>
      <c r="EA28" s="959" t="s">
        <v>213</v>
      </c>
      <c r="EB28" s="959">
        <v>6013693777</v>
      </c>
      <c r="EC28" s="992" t="s">
        <v>214</v>
      </c>
      <c r="ED28" s="959"/>
      <c r="EE28" s="959"/>
      <c r="EF28" s="959"/>
      <c r="EG28" s="959"/>
      <c r="EH28" s="959"/>
      <c r="EI28" s="959"/>
    </row>
    <row r="29" spans="1:139" ht="90" customHeight="1">
      <c r="A29" s="959" t="s">
        <v>895</v>
      </c>
      <c r="B29" s="959" t="s">
        <v>187</v>
      </c>
      <c r="C29" s="976">
        <f t="shared" si="10"/>
        <v>1.6270850646426426E-2</v>
      </c>
      <c r="D29" s="959" t="s">
        <v>188</v>
      </c>
      <c r="E29" s="976">
        <f>+SUM($AG$25:$AG$29)</f>
        <v>1.6270850646426426E-2</v>
      </c>
      <c r="F29" s="959" t="s">
        <v>701</v>
      </c>
      <c r="G29" s="959" t="s">
        <v>702</v>
      </c>
      <c r="H29" s="959" t="s">
        <v>189</v>
      </c>
      <c r="I29" s="959" t="s">
        <v>34</v>
      </c>
      <c r="J29" s="970" t="s">
        <v>237</v>
      </c>
      <c r="K29" s="959">
        <v>0</v>
      </c>
      <c r="L29" s="963">
        <v>45017</v>
      </c>
      <c r="M29" s="963">
        <v>50770</v>
      </c>
      <c r="N29" s="962">
        <v>10987</v>
      </c>
      <c r="O29" s="962">
        <v>10987</v>
      </c>
      <c r="P29" s="962">
        <v>10987</v>
      </c>
      <c r="Q29" s="962">
        <v>10987</v>
      </c>
      <c r="R29" s="962">
        <v>10987</v>
      </c>
      <c r="S29" s="962">
        <v>10987</v>
      </c>
      <c r="T29" s="962">
        <v>10987</v>
      </c>
      <c r="U29" s="962">
        <v>10987</v>
      </c>
      <c r="V29" s="962">
        <v>10987</v>
      </c>
      <c r="W29" s="962">
        <v>10987</v>
      </c>
      <c r="X29" s="962">
        <v>10987</v>
      </c>
      <c r="Y29" s="962">
        <v>10987</v>
      </c>
      <c r="Z29" s="962">
        <v>10987</v>
      </c>
      <c r="AA29" s="962">
        <v>10987</v>
      </c>
      <c r="AB29" s="962">
        <v>10987</v>
      </c>
      <c r="AC29" s="962">
        <v>10987</v>
      </c>
      <c r="AD29" s="962">
        <v>10987</v>
      </c>
      <c r="AE29" s="959" t="s">
        <v>918</v>
      </c>
      <c r="AF29" s="959" t="s">
        <v>59</v>
      </c>
      <c r="AG29" s="976">
        <f t="shared" si="8"/>
        <v>4.6572737590146375E-4</v>
      </c>
      <c r="AH29" s="1010" t="s">
        <v>764</v>
      </c>
      <c r="AI29" s="1010" t="s">
        <v>765</v>
      </c>
      <c r="AJ29" s="959">
        <v>1</v>
      </c>
      <c r="AK29" s="987" t="s">
        <v>161</v>
      </c>
      <c r="AL29" s="959" t="s">
        <v>218</v>
      </c>
      <c r="AM29" s="1010" t="s">
        <v>32</v>
      </c>
      <c r="AN29" s="959" t="s">
        <v>219</v>
      </c>
      <c r="AO29" s="959"/>
      <c r="AP29" s="959">
        <v>0</v>
      </c>
      <c r="AQ29" s="959">
        <v>2022</v>
      </c>
      <c r="AR29" s="963">
        <v>45017</v>
      </c>
      <c r="AS29" s="963">
        <v>50770</v>
      </c>
      <c r="AT29" s="964">
        <v>1</v>
      </c>
      <c r="AU29" s="964">
        <v>1</v>
      </c>
      <c r="AV29" s="964"/>
      <c r="AW29" s="964"/>
      <c r="AX29" s="964">
        <v>1</v>
      </c>
      <c r="AY29" s="964"/>
      <c r="AZ29" s="964"/>
      <c r="BA29" s="964">
        <v>1</v>
      </c>
      <c r="BB29" s="964"/>
      <c r="BC29" s="964"/>
      <c r="BD29" s="964">
        <v>1</v>
      </c>
      <c r="BE29" s="964"/>
      <c r="BF29" s="964"/>
      <c r="BG29" s="964">
        <v>1</v>
      </c>
      <c r="BH29" s="964"/>
      <c r="BI29" s="964">
        <v>1</v>
      </c>
      <c r="BJ29" s="964">
        <f>SUM(AT29:BI29)</f>
        <v>7</v>
      </c>
      <c r="BK29" s="970">
        <v>700</v>
      </c>
      <c r="BL29" s="970">
        <v>700</v>
      </c>
      <c r="BM29" s="959" t="s">
        <v>118</v>
      </c>
      <c r="BN29" s="959">
        <v>7634</v>
      </c>
      <c r="BO29" s="970">
        <v>1600</v>
      </c>
      <c r="BP29" s="970"/>
      <c r="BQ29" s="959" t="s">
        <v>118</v>
      </c>
      <c r="BR29" s="959">
        <v>7634</v>
      </c>
      <c r="BS29" s="970"/>
      <c r="BT29" s="970"/>
      <c r="BU29" s="970"/>
      <c r="BV29" s="970"/>
      <c r="BW29" s="970"/>
      <c r="BX29" s="970"/>
      <c r="BY29" s="970"/>
      <c r="BZ29" s="970"/>
      <c r="CA29" s="970">
        <v>1600</v>
      </c>
      <c r="CB29" s="970"/>
      <c r="CC29" s="970"/>
      <c r="CD29" s="970"/>
      <c r="CE29" s="970"/>
      <c r="CF29" s="970"/>
      <c r="CG29" s="970"/>
      <c r="CH29" s="970"/>
      <c r="CI29" s="970"/>
      <c r="CJ29" s="970"/>
      <c r="CK29" s="970"/>
      <c r="CL29" s="970"/>
      <c r="CM29" s="970">
        <v>1600</v>
      </c>
      <c r="CN29" s="970"/>
      <c r="CO29" s="970"/>
      <c r="CP29" s="970"/>
      <c r="CQ29" s="970"/>
      <c r="CR29" s="970"/>
      <c r="CS29" s="970"/>
      <c r="CT29" s="970"/>
      <c r="CU29" s="970"/>
      <c r="CV29" s="970"/>
      <c r="CW29" s="970"/>
      <c r="CX29" s="970"/>
      <c r="CY29" s="970">
        <v>1600</v>
      </c>
      <c r="CZ29" s="970"/>
      <c r="DA29" s="970"/>
      <c r="DB29" s="970"/>
      <c r="DC29" s="970"/>
      <c r="DD29" s="970"/>
      <c r="DE29" s="970"/>
      <c r="DF29" s="970"/>
      <c r="DG29" s="970"/>
      <c r="DH29" s="970"/>
      <c r="DI29" s="970"/>
      <c r="DJ29" s="970"/>
      <c r="DK29" s="970">
        <v>1600</v>
      </c>
      <c r="DL29" s="970"/>
      <c r="DM29" s="970"/>
      <c r="DN29" s="970"/>
      <c r="DO29" s="970"/>
      <c r="DP29" s="970"/>
      <c r="DQ29" s="970"/>
      <c r="DR29" s="970"/>
      <c r="DS29" s="970">
        <v>1600</v>
      </c>
      <c r="DT29" s="970"/>
      <c r="DU29" s="970"/>
      <c r="DV29" s="970"/>
      <c r="DW29" s="970">
        <f t="shared" si="11"/>
        <v>10300</v>
      </c>
      <c r="DX29" s="959" t="s">
        <v>59</v>
      </c>
      <c r="DY29" s="959" t="s">
        <v>60</v>
      </c>
      <c r="DZ29" s="959" t="s">
        <v>220</v>
      </c>
      <c r="EA29" s="959" t="s">
        <v>221</v>
      </c>
      <c r="EB29" s="959" t="s">
        <v>222</v>
      </c>
      <c r="EC29" s="1008"/>
      <c r="ED29" s="959"/>
      <c r="EE29" s="959"/>
      <c r="EF29" s="959"/>
      <c r="EG29" s="959"/>
      <c r="EH29" s="959"/>
      <c r="EI29" s="959"/>
    </row>
    <row r="30" spans="1:139" ht="90" customHeight="1">
      <c r="A30" s="959" t="s">
        <v>897</v>
      </c>
      <c r="B30" s="959" t="s">
        <v>898</v>
      </c>
      <c r="C30" s="976">
        <f>$E$30</f>
        <v>9.8887156669952236E-2</v>
      </c>
      <c r="D30" s="959" t="s">
        <v>969</v>
      </c>
      <c r="E30" s="976">
        <f>+SUM($AG$30:$AG$34)</f>
        <v>9.8887156669952236E-2</v>
      </c>
      <c r="F30" s="959" t="s">
        <v>970</v>
      </c>
      <c r="G30" s="959" t="s">
        <v>971</v>
      </c>
      <c r="H30" s="959" t="s">
        <v>189</v>
      </c>
      <c r="I30" s="959" t="s">
        <v>38</v>
      </c>
      <c r="J30" s="970" t="s">
        <v>237</v>
      </c>
      <c r="K30" s="959">
        <v>0</v>
      </c>
      <c r="L30" s="963">
        <v>45017</v>
      </c>
      <c r="M30" s="963">
        <v>50770</v>
      </c>
      <c r="N30" s="961">
        <v>0.05</v>
      </c>
      <c r="O30" s="961">
        <v>0.1</v>
      </c>
      <c r="P30" s="961">
        <v>0.15</v>
      </c>
      <c r="Q30" s="961">
        <v>0.2</v>
      </c>
      <c r="R30" s="961">
        <v>0.25</v>
      </c>
      <c r="S30" s="961">
        <v>0.3</v>
      </c>
      <c r="T30" s="961">
        <v>0.35</v>
      </c>
      <c r="U30" s="961">
        <v>0.4</v>
      </c>
      <c r="V30" s="961">
        <v>0.45</v>
      </c>
      <c r="W30" s="961">
        <v>0.5</v>
      </c>
      <c r="X30" s="961">
        <v>0.55000000000000004</v>
      </c>
      <c r="Y30" s="961">
        <v>0.6</v>
      </c>
      <c r="Z30" s="961">
        <v>0.65</v>
      </c>
      <c r="AA30" s="961">
        <v>0.7</v>
      </c>
      <c r="AB30" s="961">
        <v>0.75</v>
      </c>
      <c r="AC30" s="961">
        <v>0.8</v>
      </c>
      <c r="AD30" s="961">
        <v>0.8</v>
      </c>
      <c r="AE30" s="959" t="s">
        <v>919</v>
      </c>
      <c r="AF30" s="959" t="s">
        <v>53</v>
      </c>
      <c r="AG30" s="976">
        <f t="shared" si="8"/>
        <v>4.8364217687014405E-2</v>
      </c>
      <c r="AH30" s="959" t="s">
        <v>136</v>
      </c>
      <c r="AI30" s="959" t="s">
        <v>137</v>
      </c>
      <c r="AJ30" s="959">
        <v>1</v>
      </c>
      <c r="AK30" s="987" t="s">
        <v>138</v>
      </c>
      <c r="AL30" s="959" t="s">
        <v>139</v>
      </c>
      <c r="AM30" s="959" t="s">
        <v>32</v>
      </c>
      <c r="AN30" s="959" t="s">
        <v>131</v>
      </c>
      <c r="AO30" s="959">
        <v>42</v>
      </c>
      <c r="AP30" s="962">
        <v>20000</v>
      </c>
      <c r="AQ30" s="959">
        <v>2023</v>
      </c>
      <c r="AR30" s="963">
        <v>45017</v>
      </c>
      <c r="AS30" s="963">
        <v>50770</v>
      </c>
      <c r="AT30" s="990">
        <v>20000</v>
      </c>
      <c r="AU30" s="988">
        <v>20000</v>
      </c>
      <c r="AV30" s="988">
        <v>20000</v>
      </c>
      <c r="AW30" s="988">
        <v>20000</v>
      </c>
      <c r="AX30" s="988">
        <v>20000</v>
      </c>
      <c r="AY30" s="988">
        <v>20000</v>
      </c>
      <c r="AZ30" s="988">
        <v>20000</v>
      </c>
      <c r="BA30" s="988">
        <v>20000</v>
      </c>
      <c r="BB30" s="988">
        <v>20000</v>
      </c>
      <c r="BC30" s="988">
        <v>20000</v>
      </c>
      <c r="BD30" s="988">
        <v>20000</v>
      </c>
      <c r="BE30" s="988">
        <v>20000</v>
      </c>
      <c r="BF30" s="988">
        <v>20000</v>
      </c>
      <c r="BG30" s="988">
        <v>20000</v>
      </c>
      <c r="BH30" s="988">
        <v>20000</v>
      </c>
      <c r="BI30" s="988">
        <v>20000</v>
      </c>
      <c r="BJ30" s="988">
        <f>SUM(AT30:BI30)</f>
        <v>320000</v>
      </c>
      <c r="BK30" s="970">
        <v>49010</v>
      </c>
      <c r="BL30" s="959">
        <v>49010</v>
      </c>
      <c r="BM30" s="959" t="s">
        <v>140</v>
      </c>
      <c r="BN30" s="959">
        <v>7744</v>
      </c>
      <c r="BO30" s="970">
        <v>50970.400000000001</v>
      </c>
      <c r="BP30" s="959"/>
      <c r="BQ30" s="959" t="s">
        <v>140</v>
      </c>
      <c r="BR30" s="959"/>
      <c r="BS30" s="970">
        <v>53009.216</v>
      </c>
      <c r="BT30" s="959"/>
      <c r="BU30" s="959" t="s">
        <v>140</v>
      </c>
      <c r="BV30" s="959"/>
      <c r="BW30" s="970">
        <v>55129.584640000001</v>
      </c>
      <c r="BX30" s="959"/>
      <c r="BY30" s="959" t="s">
        <v>140</v>
      </c>
      <c r="BZ30" s="959"/>
      <c r="CA30" s="970">
        <v>57334.768025600002</v>
      </c>
      <c r="CB30" s="991"/>
      <c r="CC30" s="959" t="s">
        <v>140</v>
      </c>
      <c r="CD30" s="959"/>
      <c r="CE30" s="970">
        <v>59628.158746624002</v>
      </c>
      <c r="CF30" s="959"/>
      <c r="CG30" s="959" t="s">
        <v>140</v>
      </c>
      <c r="CH30" s="959"/>
      <c r="CI30" s="970">
        <v>62013.285096488966</v>
      </c>
      <c r="CJ30" s="959"/>
      <c r="CK30" s="959" t="s">
        <v>140</v>
      </c>
      <c r="CL30" s="959"/>
      <c r="CM30" s="970">
        <v>64493.816500348526</v>
      </c>
      <c r="CN30" s="959"/>
      <c r="CO30" s="959" t="s">
        <v>140</v>
      </c>
      <c r="CP30" s="959"/>
      <c r="CQ30" s="970">
        <v>67073.569160362473</v>
      </c>
      <c r="CR30" s="959"/>
      <c r="CS30" s="959" t="s">
        <v>140</v>
      </c>
      <c r="CT30" s="959"/>
      <c r="CU30" s="970">
        <v>69756.511926776977</v>
      </c>
      <c r="CV30" s="959"/>
      <c r="CW30" s="959" t="s">
        <v>140</v>
      </c>
      <c r="CX30" s="959"/>
      <c r="CY30" s="970">
        <v>72546.772403848052</v>
      </c>
      <c r="CZ30" s="959"/>
      <c r="DA30" s="959" t="s">
        <v>140</v>
      </c>
      <c r="DB30" s="959"/>
      <c r="DC30" s="970">
        <v>75448.643300001975</v>
      </c>
      <c r="DD30" s="959"/>
      <c r="DE30" s="959" t="s">
        <v>140</v>
      </c>
      <c r="DF30" s="959"/>
      <c r="DG30" s="970">
        <v>78466.589032002055</v>
      </c>
      <c r="DH30" s="959"/>
      <c r="DI30" s="959" t="s">
        <v>140</v>
      </c>
      <c r="DJ30" s="959"/>
      <c r="DK30" s="970">
        <v>81605.252593282145</v>
      </c>
      <c r="DL30" s="959"/>
      <c r="DM30" s="959" t="s">
        <v>140</v>
      </c>
      <c r="DN30" s="959"/>
      <c r="DO30" s="970">
        <v>84869.462697013398</v>
      </c>
      <c r="DP30" s="959"/>
      <c r="DQ30" s="959" t="s">
        <v>140</v>
      </c>
      <c r="DR30" s="959"/>
      <c r="DS30" s="970">
        <v>88264.241204893973</v>
      </c>
      <c r="DT30" s="959"/>
      <c r="DU30" s="959" t="s">
        <v>140</v>
      </c>
      <c r="DV30" s="959"/>
      <c r="DW30" s="970">
        <f t="shared" ref="DW30:DW31" si="12">+DS30+DO30+DK30+DG30+DC30+CY30+CU30+CQ30+CM30+CI30+CE30+CA30+BW30+BS30+BO30+BK30</f>
        <v>1069620.2713272427</v>
      </c>
      <c r="DX30" s="959" t="s">
        <v>53</v>
      </c>
      <c r="DY30" s="959" t="s">
        <v>141</v>
      </c>
      <c r="DZ30" s="959" t="s">
        <v>142</v>
      </c>
      <c r="EA30" s="959" t="s">
        <v>143</v>
      </c>
      <c r="EB30" s="959">
        <v>3102407261</v>
      </c>
      <c r="EC30" s="992" t="s">
        <v>144</v>
      </c>
      <c r="ED30" s="959"/>
      <c r="EE30" s="959"/>
      <c r="EF30" s="959"/>
      <c r="EG30" s="959"/>
      <c r="EH30" s="959"/>
      <c r="EI30" s="959"/>
    </row>
    <row r="31" spans="1:139" ht="90" customHeight="1">
      <c r="A31" s="959" t="s">
        <v>897</v>
      </c>
      <c r="B31" s="959" t="s">
        <v>898</v>
      </c>
      <c r="C31" s="976">
        <f t="shared" ref="C31:C34" si="13">$E$30</f>
        <v>9.8887156669952236E-2</v>
      </c>
      <c r="D31" s="959" t="s">
        <v>969</v>
      </c>
      <c r="E31" s="976">
        <f t="shared" ref="E31:E34" si="14">+SUM($AG$30:$AG$34)</f>
        <v>9.8887156669952236E-2</v>
      </c>
      <c r="F31" s="959" t="s">
        <v>970</v>
      </c>
      <c r="G31" s="959" t="s">
        <v>971</v>
      </c>
      <c r="H31" s="959" t="s">
        <v>189</v>
      </c>
      <c r="I31" s="959" t="s">
        <v>38</v>
      </c>
      <c r="J31" s="970" t="s">
        <v>237</v>
      </c>
      <c r="K31" s="959">
        <v>0</v>
      </c>
      <c r="L31" s="963">
        <v>45017</v>
      </c>
      <c r="M31" s="963">
        <v>50770</v>
      </c>
      <c r="N31" s="961">
        <v>0.05</v>
      </c>
      <c r="O31" s="961">
        <v>0.1</v>
      </c>
      <c r="P31" s="961">
        <v>0.15</v>
      </c>
      <c r="Q31" s="961">
        <v>0.2</v>
      </c>
      <c r="R31" s="961">
        <v>0.25</v>
      </c>
      <c r="S31" s="961">
        <v>0.3</v>
      </c>
      <c r="T31" s="961">
        <v>0.35</v>
      </c>
      <c r="U31" s="961">
        <v>0.4</v>
      </c>
      <c r="V31" s="961">
        <v>0.45</v>
      </c>
      <c r="W31" s="961">
        <v>0.5</v>
      </c>
      <c r="X31" s="961">
        <v>0.55000000000000004</v>
      </c>
      <c r="Y31" s="961">
        <v>0.6</v>
      </c>
      <c r="Z31" s="961">
        <v>0.65</v>
      </c>
      <c r="AA31" s="961">
        <v>0.7</v>
      </c>
      <c r="AB31" s="961">
        <v>0.75</v>
      </c>
      <c r="AC31" s="961">
        <v>0.8</v>
      </c>
      <c r="AD31" s="961">
        <v>0.8</v>
      </c>
      <c r="AE31" s="959" t="s">
        <v>920</v>
      </c>
      <c r="AF31" s="977" t="s">
        <v>44</v>
      </c>
      <c r="AG31" s="979">
        <f t="shared" si="8"/>
        <v>1.5192660029406972E-2</v>
      </c>
      <c r="AH31" s="977" t="s">
        <v>166</v>
      </c>
      <c r="AI31" s="977" t="s">
        <v>167</v>
      </c>
      <c r="AJ31" s="977">
        <v>4</v>
      </c>
      <c r="AK31" s="980" t="s">
        <v>168</v>
      </c>
      <c r="AL31" s="977" t="s">
        <v>169</v>
      </c>
      <c r="AM31" s="959" t="s">
        <v>34</v>
      </c>
      <c r="AN31" s="977" t="s">
        <v>154</v>
      </c>
      <c r="AO31" s="977">
        <v>89</v>
      </c>
      <c r="AP31" s="977">
        <v>34655</v>
      </c>
      <c r="AQ31" s="977">
        <v>2022</v>
      </c>
      <c r="AR31" s="963">
        <v>45017</v>
      </c>
      <c r="AS31" s="978">
        <v>50770</v>
      </c>
      <c r="AT31" s="994">
        <v>38000</v>
      </c>
      <c r="AU31" s="995">
        <v>38000</v>
      </c>
      <c r="AV31" s="995">
        <v>38000</v>
      </c>
      <c r="AW31" s="995">
        <v>38000</v>
      </c>
      <c r="AX31" s="995">
        <v>38000</v>
      </c>
      <c r="AY31" s="995">
        <v>38000</v>
      </c>
      <c r="AZ31" s="995">
        <v>38000</v>
      </c>
      <c r="BA31" s="995">
        <v>38000</v>
      </c>
      <c r="BB31" s="995">
        <v>38000</v>
      </c>
      <c r="BC31" s="995">
        <v>38000</v>
      </c>
      <c r="BD31" s="995">
        <v>38000</v>
      </c>
      <c r="BE31" s="995">
        <v>38000</v>
      </c>
      <c r="BF31" s="995">
        <v>38000</v>
      </c>
      <c r="BG31" s="995">
        <v>38000</v>
      </c>
      <c r="BH31" s="995">
        <v>38000</v>
      </c>
      <c r="BI31" s="995">
        <v>38000</v>
      </c>
      <c r="BJ31" s="995">
        <v>38000</v>
      </c>
      <c r="BK31" s="983">
        <v>21000</v>
      </c>
      <c r="BL31" s="983">
        <v>21000</v>
      </c>
      <c r="BM31" s="977" t="s">
        <v>118</v>
      </c>
      <c r="BN31" s="977">
        <v>7736</v>
      </c>
      <c r="BO31" s="983">
        <f>+BK31</f>
        <v>21000</v>
      </c>
      <c r="BP31" s="983"/>
      <c r="BQ31" s="977" t="s">
        <v>118</v>
      </c>
      <c r="BR31" s="977">
        <v>7736</v>
      </c>
      <c r="BS31" s="983">
        <f>+BO31</f>
        <v>21000</v>
      </c>
      <c r="BT31" s="983"/>
      <c r="BU31" s="983"/>
      <c r="BV31" s="983"/>
      <c r="BW31" s="983">
        <f>+BS31</f>
        <v>21000</v>
      </c>
      <c r="BX31" s="983"/>
      <c r="BY31" s="983"/>
      <c r="BZ31" s="983"/>
      <c r="CA31" s="983">
        <f>+BW31</f>
        <v>21000</v>
      </c>
      <c r="CB31" s="983"/>
      <c r="CC31" s="983"/>
      <c r="CD31" s="983"/>
      <c r="CE31" s="983">
        <f>+CA31</f>
        <v>21000</v>
      </c>
      <c r="CF31" s="983"/>
      <c r="CG31" s="983"/>
      <c r="CH31" s="983"/>
      <c r="CI31" s="983">
        <f>+CE31</f>
        <v>21000</v>
      </c>
      <c r="CJ31" s="983"/>
      <c r="CK31" s="983"/>
      <c r="CL31" s="983"/>
      <c r="CM31" s="983">
        <f>+CI31</f>
        <v>21000</v>
      </c>
      <c r="CN31" s="983"/>
      <c r="CO31" s="983"/>
      <c r="CP31" s="983"/>
      <c r="CQ31" s="983">
        <f>+CM31</f>
        <v>21000</v>
      </c>
      <c r="CR31" s="983"/>
      <c r="CS31" s="983"/>
      <c r="CT31" s="983"/>
      <c r="CU31" s="983">
        <f>+CQ31</f>
        <v>21000</v>
      </c>
      <c r="CV31" s="983"/>
      <c r="CW31" s="983"/>
      <c r="CX31" s="983"/>
      <c r="CY31" s="983">
        <f>+CU31</f>
        <v>21000</v>
      </c>
      <c r="CZ31" s="983"/>
      <c r="DA31" s="983"/>
      <c r="DB31" s="983"/>
      <c r="DC31" s="983">
        <f>+CY31</f>
        <v>21000</v>
      </c>
      <c r="DD31" s="983"/>
      <c r="DE31" s="983"/>
      <c r="DF31" s="983"/>
      <c r="DG31" s="983">
        <f>+DC31</f>
        <v>21000</v>
      </c>
      <c r="DH31" s="983"/>
      <c r="DI31" s="983"/>
      <c r="DJ31" s="983"/>
      <c r="DK31" s="983">
        <f>+DG31</f>
        <v>21000</v>
      </c>
      <c r="DL31" s="983"/>
      <c r="DM31" s="983"/>
      <c r="DN31" s="983"/>
      <c r="DO31" s="983">
        <f>+DK31</f>
        <v>21000</v>
      </c>
      <c r="DP31" s="983"/>
      <c r="DQ31" s="983"/>
      <c r="DR31" s="983"/>
      <c r="DS31" s="983">
        <f>+DO31</f>
        <v>21000</v>
      </c>
      <c r="DT31" s="983"/>
      <c r="DU31" s="983"/>
      <c r="DV31" s="983"/>
      <c r="DW31" s="983">
        <f t="shared" si="12"/>
        <v>336000</v>
      </c>
      <c r="DX31" s="977" t="s">
        <v>44</v>
      </c>
      <c r="DY31" s="977" t="s">
        <v>57</v>
      </c>
      <c r="DZ31" s="977" t="s">
        <v>170</v>
      </c>
      <c r="EA31" s="977" t="s">
        <v>171</v>
      </c>
      <c r="EB31" s="977"/>
      <c r="EC31" s="985" t="s">
        <v>172</v>
      </c>
      <c r="ED31" s="977"/>
      <c r="EE31" s="977"/>
      <c r="EF31" s="977"/>
      <c r="EG31" s="977"/>
      <c r="EH31" s="977"/>
      <c r="EI31" s="977"/>
    </row>
    <row r="32" spans="1:139" ht="90" customHeight="1">
      <c r="A32" s="959" t="s">
        <v>897</v>
      </c>
      <c r="B32" s="959" t="s">
        <v>898</v>
      </c>
      <c r="C32" s="976">
        <f t="shared" si="13"/>
        <v>9.8887156669952236E-2</v>
      </c>
      <c r="D32" s="959" t="s">
        <v>969</v>
      </c>
      <c r="E32" s="976">
        <f t="shared" si="14"/>
        <v>9.8887156669952236E-2</v>
      </c>
      <c r="F32" s="959" t="s">
        <v>970</v>
      </c>
      <c r="G32" s="959" t="s">
        <v>971</v>
      </c>
      <c r="H32" s="959" t="s">
        <v>189</v>
      </c>
      <c r="I32" s="959" t="s">
        <v>38</v>
      </c>
      <c r="J32" s="970" t="s">
        <v>237</v>
      </c>
      <c r="K32" s="959">
        <v>0</v>
      </c>
      <c r="L32" s="963">
        <v>45017</v>
      </c>
      <c r="M32" s="963">
        <v>50770</v>
      </c>
      <c r="N32" s="961">
        <v>0.05</v>
      </c>
      <c r="O32" s="961">
        <v>0.1</v>
      </c>
      <c r="P32" s="961">
        <v>0.15</v>
      </c>
      <c r="Q32" s="961">
        <v>0.2</v>
      </c>
      <c r="R32" s="961">
        <v>0.25</v>
      </c>
      <c r="S32" s="961">
        <v>0.3</v>
      </c>
      <c r="T32" s="961">
        <v>0.35</v>
      </c>
      <c r="U32" s="961">
        <v>0.4</v>
      </c>
      <c r="V32" s="961">
        <v>0.45</v>
      </c>
      <c r="W32" s="961">
        <v>0.5</v>
      </c>
      <c r="X32" s="961">
        <v>0.55000000000000004</v>
      </c>
      <c r="Y32" s="961">
        <v>0.6</v>
      </c>
      <c r="Z32" s="961">
        <v>0.65</v>
      </c>
      <c r="AA32" s="961">
        <v>0.7</v>
      </c>
      <c r="AB32" s="961">
        <v>0.75</v>
      </c>
      <c r="AC32" s="961">
        <v>0.8</v>
      </c>
      <c r="AD32" s="961">
        <v>0.8</v>
      </c>
      <c r="AE32" s="959" t="s">
        <v>921</v>
      </c>
      <c r="AF32" s="959" t="s">
        <v>44</v>
      </c>
      <c r="AG32" s="976">
        <f t="shared" si="8"/>
        <v>2.0445477018324346E-2</v>
      </c>
      <c r="AH32" s="1010" t="s">
        <v>773</v>
      </c>
      <c r="AI32" s="959" t="s">
        <v>721</v>
      </c>
      <c r="AJ32" s="959">
        <v>4</v>
      </c>
      <c r="AK32" s="987" t="s">
        <v>722</v>
      </c>
      <c r="AL32" s="959" t="s">
        <v>112</v>
      </c>
      <c r="AM32" s="959" t="s">
        <v>34</v>
      </c>
      <c r="AN32" s="959" t="s">
        <v>131</v>
      </c>
      <c r="AO32" s="959">
        <v>89</v>
      </c>
      <c r="AP32" s="1019">
        <v>0.47</v>
      </c>
      <c r="AQ32" s="959">
        <v>2022</v>
      </c>
      <c r="AR32" s="963">
        <v>45017</v>
      </c>
      <c r="AS32" s="963">
        <v>50709</v>
      </c>
      <c r="AT32" s="1049">
        <v>0.5</v>
      </c>
      <c r="AU32" s="1049">
        <v>0.5</v>
      </c>
      <c r="AV32" s="1049">
        <v>0.5</v>
      </c>
      <c r="AW32" s="1049">
        <v>0.5</v>
      </c>
      <c r="AX32" s="1049">
        <v>0.5</v>
      </c>
      <c r="AY32" s="1049">
        <v>0.5</v>
      </c>
      <c r="AZ32" s="1049">
        <v>0.5</v>
      </c>
      <c r="BA32" s="1049">
        <v>0.5</v>
      </c>
      <c r="BB32" s="1049">
        <v>0.5</v>
      </c>
      <c r="BC32" s="1049">
        <v>0.5</v>
      </c>
      <c r="BD32" s="1049">
        <v>0.5</v>
      </c>
      <c r="BE32" s="1049">
        <v>0.5</v>
      </c>
      <c r="BF32" s="1049">
        <v>0.5</v>
      </c>
      <c r="BG32" s="1049">
        <v>0.5</v>
      </c>
      <c r="BH32" s="1049">
        <v>0.5</v>
      </c>
      <c r="BI32" s="1049">
        <v>0.5</v>
      </c>
      <c r="BJ32" s="1049">
        <v>0.5</v>
      </c>
      <c r="BK32" s="1050">
        <v>22433</v>
      </c>
      <c r="BL32" s="1050">
        <v>22433</v>
      </c>
      <c r="BM32" s="1050" t="s">
        <v>723</v>
      </c>
      <c r="BN32" s="1016">
        <v>7689</v>
      </c>
      <c r="BO32" s="1050">
        <v>23105</v>
      </c>
      <c r="BP32" s="1050">
        <v>23105</v>
      </c>
      <c r="BQ32" s="1050" t="s">
        <v>723</v>
      </c>
      <c r="BR32" s="1016">
        <v>7689</v>
      </c>
      <c r="BS32" s="1050">
        <v>23799</v>
      </c>
      <c r="BT32" s="1050"/>
      <c r="BU32" s="1050"/>
      <c r="BV32" s="1050"/>
      <c r="BW32" s="1050">
        <v>24513</v>
      </c>
      <c r="BX32" s="1050">
        <v>0</v>
      </c>
      <c r="BY32" s="1050"/>
      <c r="BZ32" s="1050"/>
      <c r="CA32" s="1050">
        <v>25248</v>
      </c>
      <c r="CB32" s="1050">
        <v>0</v>
      </c>
      <c r="CC32" s="1050"/>
      <c r="CD32" s="1050"/>
      <c r="CE32" s="1050">
        <v>26005</v>
      </c>
      <c r="CF32" s="1050">
        <v>0</v>
      </c>
      <c r="CG32" s="1050"/>
      <c r="CH32" s="1050"/>
      <c r="CI32" s="1050">
        <v>26786</v>
      </c>
      <c r="CJ32" s="1050">
        <v>0</v>
      </c>
      <c r="CK32" s="1050"/>
      <c r="CL32" s="1050"/>
      <c r="CM32" s="1050">
        <v>27589</v>
      </c>
      <c r="CN32" s="1050">
        <v>0</v>
      </c>
      <c r="CO32" s="1050"/>
      <c r="CP32" s="1050"/>
      <c r="CQ32" s="1050">
        <v>28417</v>
      </c>
      <c r="CR32" s="1050">
        <v>0</v>
      </c>
      <c r="CS32" s="1050"/>
      <c r="CT32" s="1050"/>
      <c r="CU32" s="1050">
        <v>29269</v>
      </c>
      <c r="CV32" s="1050">
        <v>0</v>
      </c>
      <c r="CW32" s="1050"/>
      <c r="CX32" s="1050"/>
      <c r="CY32" s="1050">
        <v>30148</v>
      </c>
      <c r="CZ32" s="1050">
        <v>0</v>
      </c>
      <c r="DA32" s="1050"/>
      <c r="DB32" s="1050"/>
      <c r="DC32" s="1050">
        <v>31052</v>
      </c>
      <c r="DD32" s="1050">
        <v>0</v>
      </c>
      <c r="DE32" s="1050"/>
      <c r="DF32" s="1050"/>
      <c r="DG32" s="1050">
        <v>31984</v>
      </c>
      <c r="DH32" s="1050">
        <v>0</v>
      </c>
      <c r="DI32" s="1050"/>
      <c r="DJ32" s="1050"/>
      <c r="DK32" s="1050">
        <v>32943</v>
      </c>
      <c r="DL32" s="1050">
        <v>0</v>
      </c>
      <c r="DM32" s="1050"/>
      <c r="DN32" s="1050"/>
      <c r="DO32" s="1050">
        <v>33931</v>
      </c>
      <c r="DP32" s="1050">
        <v>0</v>
      </c>
      <c r="DQ32" s="1050"/>
      <c r="DR32" s="1050"/>
      <c r="DS32" s="1050">
        <v>34949</v>
      </c>
      <c r="DT32" s="1050">
        <v>0</v>
      </c>
      <c r="DU32" s="1050"/>
      <c r="DV32" s="1050"/>
      <c r="DW32" s="970">
        <f>+BK32+BO32+BS32+BW32+CA32+CE32+CM32+CQ32+CU32+CY32+DC32+DG32+DK32+DO32+DS32+CI32</f>
        <v>452171</v>
      </c>
      <c r="DX32" s="959" t="s">
        <v>44</v>
      </c>
      <c r="DY32" s="959" t="s">
        <v>733</v>
      </c>
      <c r="DZ32" s="959" t="s">
        <v>724</v>
      </c>
      <c r="EA32" s="959" t="s">
        <v>725</v>
      </c>
      <c r="EB32" s="959">
        <v>3241000</v>
      </c>
      <c r="EC32" s="992" t="s">
        <v>726</v>
      </c>
      <c r="ED32" s="959"/>
      <c r="EE32" s="959"/>
      <c r="EF32" s="959"/>
      <c r="EG32" s="959"/>
      <c r="EH32" s="959"/>
      <c r="EI32" s="959"/>
    </row>
    <row r="33" spans="1:139" ht="90" customHeight="1">
      <c r="A33" s="959" t="s">
        <v>897</v>
      </c>
      <c r="B33" s="959" t="s">
        <v>898</v>
      </c>
      <c r="C33" s="976">
        <f t="shared" si="13"/>
        <v>9.8887156669952236E-2</v>
      </c>
      <c r="D33" s="959" t="s">
        <v>969</v>
      </c>
      <c r="E33" s="976">
        <f t="shared" si="14"/>
        <v>9.8887156669952236E-2</v>
      </c>
      <c r="F33" s="959" t="s">
        <v>970</v>
      </c>
      <c r="G33" s="959" t="s">
        <v>971</v>
      </c>
      <c r="H33" s="959" t="s">
        <v>189</v>
      </c>
      <c r="I33" s="959" t="s">
        <v>38</v>
      </c>
      <c r="J33" s="970" t="s">
        <v>237</v>
      </c>
      <c r="K33" s="959">
        <v>0</v>
      </c>
      <c r="L33" s="963">
        <v>45017</v>
      </c>
      <c r="M33" s="963">
        <v>50770</v>
      </c>
      <c r="N33" s="961">
        <v>0.05</v>
      </c>
      <c r="O33" s="961">
        <v>0.1</v>
      </c>
      <c r="P33" s="961">
        <v>0.15</v>
      </c>
      <c r="Q33" s="961">
        <v>0.2</v>
      </c>
      <c r="R33" s="961">
        <v>0.25</v>
      </c>
      <c r="S33" s="961">
        <v>0.3</v>
      </c>
      <c r="T33" s="961">
        <v>0.35</v>
      </c>
      <c r="U33" s="961">
        <v>0.4</v>
      </c>
      <c r="V33" s="961">
        <v>0.45</v>
      </c>
      <c r="W33" s="961">
        <v>0.5</v>
      </c>
      <c r="X33" s="961">
        <v>0.55000000000000004</v>
      </c>
      <c r="Y33" s="961">
        <v>0.6</v>
      </c>
      <c r="Z33" s="961">
        <v>0.65</v>
      </c>
      <c r="AA33" s="961">
        <v>0.7</v>
      </c>
      <c r="AB33" s="961">
        <v>0.75</v>
      </c>
      <c r="AC33" s="961">
        <v>0.8</v>
      </c>
      <c r="AD33" s="961">
        <v>0.8</v>
      </c>
      <c r="AE33" s="959" t="s">
        <v>922</v>
      </c>
      <c r="AF33" s="959" t="s">
        <v>44</v>
      </c>
      <c r="AG33" s="976">
        <f t="shared" si="8"/>
        <v>1.410534486355236E-2</v>
      </c>
      <c r="AH33" s="1010" t="s">
        <v>772</v>
      </c>
      <c r="AI33" s="1010" t="s">
        <v>190</v>
      </c>
      <c r="AJ33" s="959">
        <v>1</v>
      </c>
      <c r="AK33" s="987" t="s">
        <v>191</v>
      </c>
      <c r="AL33" s="959" t="s">
        <v>192</v>
      </c>
      <c r="AM33" s="959" t="s">
        <v>32</v>
      </c>
      <c r="AN33" s="959" t="s">
        <v>131</v>
      </c>
      <c r="AO33" s="959">
        <v>115</v>
      </c>
      <c r="AP33" s="962">
        <v>9100</v>
      </c>
      <c r="AQ33" s="959">
        <v>2022</v>
      </c>
      <c r="AR33" s="963">
        <v>45017</v>
      </c>
      <c r="AS33" s="963">
        <v>47848</v>
      </c>
      <c r="AT33" s="990">
        <v>30425</v>
      </c>
      <c r="AU33" s="988">
        <v>29938</v>
      </c>
      <c r="AV33" s="988">
        <v>26222</v>
      </c>
      <c r="AW33" s="988">
        <v>19095</v>
      </c>
      <c r="AX33" s="988">
        <v>11147</v>
      </c>
      <c r="AY33" s="988">
        <v>2478</v>
      </c>
      <c r="AZ33" s="988">
        <v>9</v>
      </c>
      <c r="BA33" s="988">
        <v>1</v>
      </c>
      <c r="BB33" s="988">
        <v>0</v>
      </c>
      <c r="BC33" s="988">
        <v>0</v>
      </c>
      <c r="BD33" s="988">
        <v>0</v>
      </c>
      <c r="BE33" s="988">
        <v>0</v>
      </c>
      <c r="BF33" s="988">
        <v>0</v>
      </c>
      <c r="BG33" s="988">
        <v>0</v>
      </c>
      <c r="BH33" s="988">
        <v>0</v>
      </c>
      <c r="BI33" s="988">
        <v>0</v>
      </c>
      <c r="BJ33" s="988">
        <f>SUM(AT33:BA33)</f>
        <v>119315</v>
      </c>
      <c r="BK33" s="1050">
        <v>67938</v>
      </c>
      <c r="BL33" s="1050"/>
      <c r="BM33" s="1050"/>
      <c r="BN33" s="1050"/>
      <c r="BO33" s="1050">
        <v>83051</v>
      </c>
      <c r="BP33" s="1050"/>
      <c r="BQ33" s="1050"/>
      <c r="BR33" s="1050"/>
      <c r="BS33" s="1050">
        <v>72880</v>
      </c>
      <c r="BT33" s="1050"/>
      <c r="BU33" s="1050"/>
      <c r="BV33" s="1050"/>
      <c r="BW33" s="1050">
        <v>53264</v>
      </c>
      <c r="BX33" s="1050"/>
      <c r="BY33" s="1050"/>
      <c r="BZ33" s="1050"/>
      <c r="CA33" s="1050">
        <v>29568</v>
      </c>
      <c r="CB33" s="1050"/>
      <c r="CC33" s="1050"/>
      <c r="CD33" s="1050"/>
      <c r="CE33" s="1050">
        <v>5228</v>
      </c>
      <c r="CF33" s="1050"/>
      <c r="CG33" s="1050"/>
      <c r="CH33" s="1050"/>
      <c r="CI33" s="1050">
        <v>22</v>
      </c>
      <c r="CJ33" s="1050"/>
      <c r="CK33" s="1050"/>
      <c r="CL33" s="1050"/>
      <c r="CM33" s="1050">
        <v>2</v>
      </c>
      <c r="CN33" s="1050"/>
      <c r="CO33" s="1050"/>
      <c r="CP33" s="1050"/>
      <c r="CQ33" s="1050"/>
      <c r="CR33" s="1050"/>
      <c r="CS33" s="1050"/>
      <c r="CT33" s="1050"/>
      <c r="CU33" s="1050"/>
      <c r="CV33" s="1050"/>
      <c r="CW33" s="1050"/>
      <c r="CX33" s="1050"/>
      <c r="CY33" s="1050"/>
      <c r="CZ33" s="1050"/>
      <c r="DA33" s="1050"/>
      <c r="DB33" s="1050"/>
      <c r="DC33" s="1050"/>
      <c r="DD33" s="1050"/>
      <c r="DE33" s="1050"/>
      <c r="DF33" s="1050"/>
      <c r="DG33" s="1050"/>
      <c r="DH33" s="1050"/>
      <c r="DI33" s="1050"/>
      <c r="DJ33" s="1050"/>
      <c r="DK33" s="1050"/>
      <c r="DL33" s="1050"/>
      <c r="DM33" s="1050"/>
      <c r="DN33" s="1050"/>
      <c r="DO33" s="1050"/>
      <c r="DP33" s="1050"/>
      <c r="DQ33" s="1050"/>
      <c r="DR33" s="1050"/>
      <c r="DS33" s="1050"/>
      <c r="DT33" s="1050"/>
      <c r="DU33" s="1050"/>
      <c r="DV33" s="1050"/>
      <c r="DW33" s="970">
        <f>+BK33+BO33+BS33+BW33+CA33+CE33+CM33+CQ33+CU33+CY33+DC33+DG33+DK33+DO33+DS33+CI33</f>
        <v>311953</v>
      </c>
      <c r="DX33" s="959" t="s">
        <v>44</v>
      </c>
      <c r="DY33" s="959" t="s">
        <v>194</v>
      </c>
      <c r="DZ33" s="959" t="s">
        <v>195</v>
      </c>
      <c r="EA33" s="959" t="s">
        <v>196</v>
      </c>
      <c r="EB33" s="959">
        <v>3002843296</v>
      </c>
      <c r="EC33" s="992" t="s">
        <v>197</v>
      </c>
      <c r="ED33" s="959"/>
      <c r="EE33" s="959"/>
      <c r="EF33" s="959"/>
      <c r="EG33" s="959"/>
      <c r="EH33" s="959"/>
      <c r="EI33" s="959"/>
    </row>
    <row r="34" spans="1:139" ht="90" customHeight="1">
      <c r="A34" s="959" t="s">
        <v>897</v>
      </c>
      <c r="B34" s="959" t="s">
        <v>898</v>
      </c>
      <c r="C34" s="976">
        <f t="shared" si="13"/>
        <v>9.8887156669952236E-2</v>
      </c>
      <c r="D34" s="959" t="s">
        <v>969</v>
      </c>
      <c r="E34" s="976">
        <f t="shared" si="14"/>
        <v>9.8887156669952236E-2</v>
      </c>
      <c r="F34" s="959" t="s">
        <v>970</v>
      </c>
      <c r="G34" s="959" t="s">
        <v>971</v>
      </c>
      <c r="H34" s="959" t="s">
        <v>189</v>
      </c>
      <c r="I34" s="959" t="s">
        <v>38</v>
      </c>
      <c r="J34" s="970" t="s">
        <v>237</v>
      </c>
      <c r="K34" s="959">
        <v>0</v>
      </c>
      <c r="L34" s="963">
        <v>45017</v>
      </c>
      <c r="M34" s="963">
        <v>50770</v>
      </c>
      <c r="N34" s="961">
        <v>0.05</v>
      </c>
      <c r="O34" s="961">
        <v>0.1</v>
      </c>
      <c r="P34" s="961">
        <v>0.15</v>
      </c>
      <c r="Q34" s="961">
        <v>0.2</v>
      </c>
      <c r="R34" s="961">
        <v>0.25</v>
      </c>
      <c r="S34" s="961">
        <v>0.3</v>
      </c>
      <c r="T34" s="961">
        <v>0.35</v>
      </c>
      <c r="U34" s="961">
        <v>0.4</v>
      </c>
      <c r="V34" s="961">
        <v>0.45</v>
      </c>
      <c r="W34" s="961">
        <v>0.5</v>
      </c>
      <c r="X34" s="961">
        <v>0.55000000000000004</v>
      </c>
      <c r="Y34" s="961">
        <v>0.6</v>
      </c>
      <c r="Z34" s="961">
        <v>0.65</v>
      </c>
      <c r="AA34" s="961">
        <v>0.7</v>
      </c>
      <c r="AB34" s="961">
        <v>0.75</v>
      </c>
      <c r="AC34" s="961">
        <v>0.8</v>
      </c>
      <c r="AD34" s="961">
        <v>0.8</v>
      </c>
      <c r="AE34" s="959" t="s">
        <v>923</v>
      </c>
      <c r="AF34" s="959" t="s">
        <v>818</v>
      </c>
      <c r="AG34" s="976">
        <f t="shared" si="8"/>
        <v>7.7945707165415266E-4</v>
      </c>
      <c r="AH34" s="1010" t="s">
        <v>865</v>
      </c>
      <c r="AI34" s="959" t="s">
        <v>884</v>
      </c>
      <c r="AJ34" s="959">
        <v>1</v>
      </c>
      <c r="AK34" s="959" t="s">
        <v>886</v>
      </c>
      <c r="AL34" s="959" t="s">
        <v>130</v>
      </c>
      <c r="AM34" s="959" t="s">
        <v>888</v>
      </c>
      <c r="AN34" s="959" t="s">
        <v>131</v>
      </c>
      <c r="AO34" s="959">
        <v>15</v>
      </c>
      <c r="AP34" s="961">
        <v>1</v>
      </c>
      <c r="AQ34" s="959">
        <v>2022</v>
      </c>
      <c r="AR34" s="963">
        <v>45078</v>
      </c>
      <c r="AS34" s="963">
        <v>50770</v>
      </c>
      <c r="AT34" s="965">
        <v>1</v>
      </c>
      <c r="AU34" s="961">
        <v>1</v>
      </c>
      <c r="AV34" s="961">
        <v>1</v>
      </c>
      <c r="AW34" s="961">
        <v>1</v>
      </c>
      <c r="AX34" s="961">
        <v>1</v>
      </c>
      <c r="AY34" s="961">
        <v>1</v>
      </c>
      <c r="AZ34" s="961">
        <v>1</v>
      </c>
      <c r="BA34" s="961">
        <v>1</v>
      </c>
      <c r="BB34" s="961">
        <v>1</v>
      </c>
      <c r="BC34" s="961">
        <v>1</v>
      </c>
      <c r="BD34" s="961">
        <v>1</v>
      </c>
      <c r="BE34" s="961">
        <v>1</v>
      </c>
      <c r="BF34" s="961">
        <v>1</v>
      </c>
      <c r="BG34" s="961">
        <v>1</v>
      </c>
      <c r="BH34" s="961">
        <v>1</v>
      </c>
      <c r="BI34" s="961">
        <v>1</v>
      </c>
      <c r="BJ34" s="1019">
        <v>1</v>
      </c>
      <c r="BK34" s="1020">
        <v>808.68040699999995</v>
      </c>
      <c r="BL34" s="1020">
        <v>400</v>
      </c>
      <c r="BM34" s="971" t="s">
        <v>890</v>
      </c>
      <c r="BN34" s="964">
        <v>7822</v>
      </c>
      <c r="BO34" s="972">
        <v>849.11442799999998</v>
      </c>
      <c r="BP34" s="1020" t="s">
        <v>204</v>
      </c>
      <c r="BQ34" s="971" t="s">
        <v>118</v>
      </c>
      <c r="BR34" s="964">
        <v>7822</v>
      </c>
      <c r="BS34" s="972">
        <v>885.626349</v>
      </c>
      <c r="BT34" s="1020" t="s">
        <v>204</v>
      </c>
      <c r="BU34" s="959" t="s">
        <v>204</v>
      </c>
      <c r="BV34" s="959" t="s">
        <v>204</v>
      </c>
      <c r="BW34" s="972">
        <v>918.39452400000005</v>
      </c>
      <c r="BX34" s="1020" t="s">
        <v>204</v>
      </c>
      <c r="BY34" s="959" t="s">
        <v>204</v>
      </c>
      <c r="BZ34" s="959" t="s">
        <v>204</v>
      </c>
      <c r="CA34" s="972">
        <v>952.37512100000004</v>
      </c>
      <c r="CB34" s="1020" t="s">
        <v>204</v>
      </c>
      <c r="CC34" s="959" t="s">
        <v>204</v>
      </c>
      <c r="CD34" s="959" t="s">
        <v>204</v>
      </c>
      <c r="CE34" s="972">
        <v>987.61300000000006</v>
      </c>
      <c r="CF34" s="1020" t="s">
        <v>204</v>
      </c>
      <c r="CG34" s="959" t="s">
        <v>204</v>
      </c>
      <c r="CH34" s="959" t="s">
        <v>204</v>
      </c>
      <c r="CI34" s="972">
        <v>1024.154681</v>
      </c>
      <c r="CJ34" s="959" t="s">
        <v>204</v>
      </c>
      <c r="CK34" s="959" t="s">
        <v>204</v>
      </c>
      <c r="CL34" s="959" t="s">
        <v>204</v>
      </c>
      <c r="CM34" s="972">
        <v>1062.0484039999999</v>
      </c>
      <c r="CN34" s="959" t="s">
        <v>204</v>
      </c>
      <c r="CO34" s="959" t="s">
        <v>204</v>
      </c>
      <c r="CP34" s="959" t="s">
        <v>204</v>
      </c>
      <c r="CQ34" s="972">
        <v>1101.3441949999999</v>
      </c>
      <c r="CR34" s="959" t="s">
        <v>204</v>
      </c>
      <c r="CS34" s="959" t="s">
        <v>204</v>
      </c>
      <c r="CT34" s="959" t="s">
        <v>204</v>
      </c>
      <c r="CU34" s="972">
        <v>1142.0939310000001</v>
      </c>
      <c r="CV34" s="959" t="s">
        <v>204</v>
      </c>
      <c r="CW34" s="959" t="s">
        <v>204</v>
      </c>
      <c r="CX34" s="959" t="s">
        <v>204</v>
      </c>
      <c r="CY34" s="972">
        <v>1184.351406</v>
      </c>
      <c r="CZ34" s="959" t="s">
        <v>204</v>
      </c>
      <c r="DA34" s="959" t="s">
        <v>204</v>
      </c>
      <c r="DB34" s="1020" t="s">
        <v>204</v>
      </c>
      <c r="DC34" s="972">
        <v>1228.1724079999999</v>
      </c>
      <c r="DD34" s="959" t="s">
        <v>204</v>
      </c>
      <c r="DE34" s="959" t="s">
        <v>204</v>
      </c>
      <c r="DF34" s="959" t="s">
        <v>204</v>
      </c>
      <c r="DG34" s="972">
        <v>1273.614787</v>
      </c>
      <c r="DH34" s="959" t="s">
        <v>204</v>
      </c>
      <c r="DI34" s="959" t="s">
        <v>204</v>
      </c>
      <c r="DJ34" s="959" t="s">
        <v>204</v>
      </c>
      <c r="DK34" s="972">
        <v>1273.614787</v>
      </c>
      <c r="DL34" s="959" t="s">
        <v>204</v>
      </c>
      <c r="DM34" s="959" t="s">
        <v>204</v>
      </c>
      <c r="DN34" s="959" t="s">
        <v>204</v>
      </c>
      <c r="DO34" s="972">
        <v>1273.614787</v>
      </c>
      <c r="DP34" s="959" t="s">
        <v>204</v>
      </c>
      <c r="DQ34" s="959" t="s">
        <v>204</v>
      </c>
      <c r="DR34" s="959" t="s">
        <v>204</v>
      </c>
      <c r="DS34" s="972">
        <v>1273.614787</v>
      </c>
      <c r="DT34" s="959" t="s">
        <v>204</v>
      </c>
      <c r="DU34" s="959" t="s">
        <v>204</v>
      </c>
      <c r="DV34" s="959" t="s">
        <v>204</v>
      </c>
      <c r="DW34" s="970">
        <f t="shared" ref="DW34:DW35" si="15">+BK34+BO34+BS34+BW34+CA34+CE34+CM34+CQ34+CU34+CY34+DC34+DG34+DK34+DO34+DS34+CI34</f>
        <v>17238.428002000001</v>
      </c>
      <c r="DX34" s="959" t="s">
        <v>818</v>
      </c>
      <c r="DY34" s="959" t="s">
        <v>819</v>
      </c>
      <c r="DZ34" s="959" t="s">
        <v>891</v>
      </c>
      <c r="EA34" s="959" t="s">
        <v>892</v>
      </c>
      <c r="EB34" s="959" t="s">
        <v>893</v>
      </c>
      <c r="EC34" s="959" t="s">
        <v>877</v>
      </c>
      <c r="ED34" s="959"/>
      <c r="EE34" s="959"/>
      <c r="EF34" s="959"/>
      <c r="EG34" s="959"/>
      <c r="EH34" s="959"/>
      <c r="EI34" s="959"/>
    </row>
    <row r="35" spans="1:139" ht="90" customHeight="1">
      <c r="A35" s="959" t="s">
        <v>896</v>
      </c>
      <c r="B35" s="959" t="s">
        <v>899</v>
      </c>
      <c r="C35" s="976">
        <f>$E$35+$E$42</f>
        <v>7.9476002177634869E-3</v>
      </c>
      <c r="D35" s="959" t="s">
        <v>903</v>
      </c>
      <c r="E35" s="976">
        <f t="shared" ref="E35:E41" si="16">+SUM($AG$35:$AG$41)</f>
        <v>4.1423514208483361E-3</v>
      </c>
      <c r="F35" s="959" t="s">
        <v>783</v>
      </c>
      <c r="G35" s="959" t="s">
        <v>789</v>
      </c>
      <c r="H35" s="959" t="s">
        <v>217</v>
      </c>
      <c r="I35" s="959" t="s">
        <v>38</v>
      </c>
      <c r="J35" s="970" t="s">
        <v>237</v>
      </c>
      <c r="K35" s="959">
        <v>0</v>
      </c>
      <c r="L35" s="963">
        <v>45017</v>
      </c>
      <c r="M35" s="963">
        <v>50770</v>
      </c>
      <c r="N35" s="961">
        <v>0.25</v>
      </c>
      <c r="O35" s="961">
        <v>0.35</v>
      </c>
      <c r="P35" s="961">
        <v>0.4</v>
      </c>
      <c r="Q35" s="961">
        <v>0.45</v>
      </c>
      <c r="R35" s="961">
        <v>0.5</v>
      </c>
      <c r="S35" s="961">
        <v>0.55000000000000004</v>
      </c>
      <c r="T35" s="961">
        <v>0.55000000000000004</v>
      </c>
      <c r="U35" s="961">
        <v>0.6</v>
      </c>
      <c r="V35" s="961">
        <v>0.65</v>
      </c>
      <c r="W35" s="961">
        <v>0.65</v>
      </c>
      <c r="X35" s="961">
        <v>0.7</v>
      </c>
      <c r="Y35" s="961">
        <v>0.75</v>
      </c>
      <c r="Z35" s="961">
        <v>0.8</v>
      </c>
      <c r="AA35" s="961">
        <v>0.85</v>
      </c>
      <c r="AB35" s="961">
        <v>0.9</v>
      </c>
      <c r="AC35" s="961">
        <v>1</v>
      </c>
      <c r="AD35" s="961">
        <v>1</v>
      </c>
      <c r="AE35" s="959" t="s">
        <v>986</v>
      </c>
      <c r="AF35" s="959" t="s">
        <v>59</v>
      </c>
      <c r="AG35" s="979">
        <f t="shared" si="8"/>
        <v>3.6173000070016598E-5</v>
      </c>
      <c r="AH35" s="1055" t="s">
        <v>985</v>
      </c>
      <c r="AI35" s="1055" t="s">
        <v>984</v>
      </c>
      <c r="AJ35" s="1055">
        <v>16</v>
      </c>
      <c r="AK35" s="1055" t="s">
        <v>653</v>
      </c>
      <c r="AL35" s="1055"/>
      <c r="AM35" s="959" t="s">
        <v>888</v>
      </c>
      <c r="AN35" s="1055" t="s">
        <v>131</v>
      </c>
      <c r="AO35" s="1055">
        <v>53</v>
      </c>
      <c r="AP35" s="961" t="s">
        <v>237</v>
      </c>
      <c r="AQ35" s="959" t="s">
        <v>237</v>
      </c>
      <c r="AR35" s="963">
        <v>45078</v>
      </c>
      <c r="AS35" s="963">
        <v>50770</v>
      </c>
      <c r="AT35" s="965">
        <v>1</v>
      </c>
      <c r="AU35" s="961">
        <v>1</v>
      </c>
      <c r="AV35" s="961">
        <v>1</v>
      </c>
      <c r="AW35" s="961">
        <v>1</v>
      </c>
      <c r="AX35" s="961">
        <v>1</v>
      </c>
      <c r="AY35" s="961">
        <v>1</v>
      </c>
      <c r="AZ35" s="961">
        <v>1</v>
      </c>
      <c r="BA35" s="961">
        <v>1</v>
      </c>
      <c r="BB35" s="961">
        <v>1</v>
      </c>
      <c r="BC35" s="961">
        <v>1</v>
      </c>
      <c r="BD35" s="961">
        <v>1</v>
      </c>
      <c r="BE35" s="961">
        <v>1</v>
      </c>
      <c r="BF35" s="961">
        <v>1</v>
      </c>
      <c r="BG35" s="961">
        <v>1</v>
      </c>
      <c r="BH35" s="961">
        <v>1</v>
      </c>
      <c r="BI35" s="961">
        <v>1</v>
      </c>
      <c r="BJ35" s="1019">
        <v>1</v>
      </c>
      <c r="BK35" s="1020">
        <v>50</v>
      </c>
      <c r="BL35" s="1020"/>
      <c r="BM35" s="971" t="s">
        <v>118</v>
      </c>
      <c r="BN35" s="964"/>
      <c r="BO35" s="972">
        <v>50</v>
      </c>
      <c r="BP35" s="1020"/>
      <c r="BQ35" s="971"/>
      <c r="BR35" s="964"/>
      <c r="BS35" s="972">
        <v>50</v>
      </c>
      <c r="BT35" s="1020"/>
      <c r="BU35" s="959"/>
      <c r="BV35" s="959"/>
      <c r="BW35" s="972">
        <v>50</v>
      </c>
      <c r="BX35" s="1020"/>
      <c r="BY35" s="959"/>
      <c r="BZ35" s="959"/>
      <c r="CA35" s="972">
        <v>50</v>
      </c>
      <c r="CB35" s="1020"/>
      <c r="CC35" s="959"/>
      <c r="CD35" s="959"/>
      <c r="CE35" s="972">
        <v>50</v>
      </c>
      <c r="CF35" s="1020"/>
      <c r="CG35" s="959"/>
      <c r="CH35" s="959"/>
      <c r="CI35" s="972">
        <v>50</v>
      </c>
      <c r="CJ35" s="959"/>
      <c r="CK35" s="959"/>
      <c r="CL35" s="959"/>
      <c r="CM35" s="972">
        <v>50</v>
      </c>
      <c r="CN35" s="959"/>
      <c r="CO35" s="959"/>
      <c r="CP35" s="959"/>
      <c r="CQ35" s="972">
        <v>50</v>
      </c>
      <c r="CR35" s="959"/>
      <c r="CS35" s="959"/>
      <c r="CT35" s="959"/>
      <c r="CU35" s="972">
        <v>50</v>
      </c>
      <c r="CV35" s="959"/>
      <c r="CW35" s="959"/>
      <c r="CX35" s="959"/>
      <c r="CY35" s="972">
        <v>50</v>
      </c>
      <c r="CZ35" s="959"/>
      <c r="DA35" s="959"/>
      <c r="DB35" s="1020"/>
      <c r="DC35" s="972">
        <v>50</v>
      </c>
      <c r="DD35" s="959"/>
      <c r="DE35" s="959"/>
      <c r="DF35" s="959"/>
      <c r="DG35" s="972">
        <v>50</v>
      </c>
      <c r="DH35" s="959"/>
      <c r="DI35" s="959"/>
      <c r="DJ35" s="959"/>
      <c r="DK35" s="972">
        <v>50</v>
      </c>
      <c r="DL35" s="959"/>
      <c r="DM35" s="959"/>
      <c r="DN35" s="959"/>
      <c r="DO35" s="972">
        <v>50</v>
      </c>
      <c r="DP35" s="959"/>
      <c r="DQ35" s="959"/>
      <c r="DR35" s="959"/>
      <c r="DS35" s="972">
        <v>50</v>
      </c>
      <c r="DT35" s="959"/>
      <c r="DU35" s="959"/>
      <c r="DV35" s="959"/>
      <c r="DW35" s="970">
        <f t="shared" si="15"/>
        <v>800</v>
      </c>
      <c r="DX35" s="959" t="s">
        <v>59</v>
      </c>
      <c r="DY35" s="959" t="s">
        <v>60</v>
      </c>
      <c r="DZ35" s="959" t="s">
        <v>220</v>
      </c>
      <c r="EA35" s="959" t="s">
        <v>221</v>
      </c>
      <c r="EB35" s="959" t="s">
        <v>222</v>
      </c>
      <c r="EC35" s="959" t="s">
        <v>227</v>
      </c>
      <c r="ED35" s="959" t="s">
        <v>228</v>
      </c>
      <c r="EE35" s="959" t="s">
        <v>229</v>
      </c>
      <c r="EF35" s="959"/>
      <c r="EG35" s="959"/>
      <c r="EH35" s="959"/>
      <c r="EI35" s="959"/>
    </row>
    <row r="36" spans="1:139" ht="90" customHeight="1">
      <c r="A36" s="959" t="s">
        <v>896</v>
      </c>
      <c r="B36" s="959" t="s">
        <v>899</v>
      </c>
      <c r="C36" s="976">
        <f t="shared" ref="C36:C45" si="17">$E$35+$E$42</f>
        <v>7.9476002177634869E-3</v>
      </c>
      <c r="D36" s="959" t="s">
        <v>903</v>
      </c>
      <c r="E36" s="976">
        <f t="shared" si="16"/>
        <v>4.1423514208483361E-3</v>
      </c>
      <c r="F36" s="959" t="s">
        <v>783</v>
      </c>
      <c r="G36" s="959" t="s">
        <v>789</v>
      </c>
      <c r="H36" s="959" t="s">
        <v>217</v>
      </c>
      <c r="I36" s="959" t="s">
        <v>38</v>
      </c>
      <c r="J36" s="970" t="s">
        <v>237</v>
      </c>
      <c r="K36" s="959">
        <v>0</v>
      </c>
      <c r="L36" s="963">
        <v>45017</v>
      </c>
      <c r="M36" s="963">
        <v>50770</v>
      </c>
      <c r="N36" s="961">
        <v>0.25</v>
      </c>
      <c r="O36" s="961">
        <v>0.35</v>
      </c>
      <c r="P36" s="961">
        <v>0.4</v>
      </c>
      <c r="Q36" s="961">
        <v>0.45</v>
      </c>
      <c r="R36" s="961">
        <v>0.5</v>
      </c>
      <c r="S36" s="961">
        <v>0.55000000000000004</v>
      </c>
      <c r="T36" s="961">
        <v>0.55000000000000004</v>
      </c>
      <c r="U36" s="961">
        <v>0.6</v>
      </c>
      <c r="V36" s="961">
        <v>0.65</v>
      </c>
      <c r="W36" s="961">
        <v>0.65</v>
      </c>
      <c r="X36" s="961">
        <v>0.7</v>
      </c>
      <c r="Y36" s="961">
        <v>0.75</v>
      </c>
      <c r="Z36" s="961">
        <v>0.8</v>
      </c>
      <c r="AA36" s="961">
        <v>0.85</v>
      </c>
      <c r="AB36" s="961">
        <v>0.9</v>
      </c>
      <c r="AC36" s="961">
        <v>1</v>
      </c>
      <c r="AD36" s="961">
        <v>1</v>
      </c>
      <c r="AE36" s="959" t="s">
        <v>924</v>
      </c>
      <c r="AF36" s="959" t="s">
        <v>59</v>
      </c>
      <c r="AG36" s="979">
        <f t="shared" si="8"/>
        <v>9.622018018624415E-5</v>
      </c>
      <c r="AH36" s="1010" t="s">
        <v>223</v>
      </c>
      <c r="AI36" s="959" t="s">
        <v>224</v>
      </c>
      <c r="AJ36" s="959">
        <v>1</v>
      </c>
      <c r="AK36" s="987" t="s">
        <v>138</v>
      </c>
      <c r="AL36" s="959" t="s">
        <v>225</v>
      </c>
      <c r="AM36" s="959" t="s">
        <v>32</v>
      </c>
      <c r="AN36" s="959" t="s">
        <v>219</v>
      </c>
      <c r="AO36" s="959"/>
      <c r="AP36" s="959">
        <v>0</v>
      </c>
      <c r="AQ36" s="959">
        <v>2022</v>
      </c>
      <c r="AR36" s="963">
        <v>45017</v>
      </c>
      <c r="AS36" s="963">
        <v>50770</v>
      </c>
      <c r="AT36" s="990">
        <v>2</v>
      </c>
      <c r="AU36" s="988">
        <v>1</v>
      </c>
      <c r="AV36" s="988"/>
      <c r="AW36" s="988"/>
      <c r="AX36" s="988">
        <v>1</v>
      </c>
      <c r="AY36" s="988"/>
      <c r="AZ36" s="988"/>
      <c r="BA36" s="988">
        <v>1</v>
      </c>
      <c r="BB36" s="988"/>
      <c r="BC36" s="988"/>
      <c r="BD36" s="988">
        <v>1</v>
      </c>
      <c r="BE36" s="988"/>
      <c r="BF36" s="988"/>
      <c r="BG36" s="988">
        <v>1</v>
      </c>
      <c r="BH36" s="988"/>
      <c r="BI36" s="988">
        <v>1</v>
      </c>
      <c r="BJ36" s="988">
        <f>SUM(AT36:BI36)</f>
        <v>8</v>
      </c>
      <c r="BK36" s="970">
        <v>304</v>
      </c>
      <c r="BL36" s="970">
        <v>152</v>
      </c>
      <c r="BM36" s="959" t="s">
        <v>118</v>
      </c>
      <c r="BN36" s="959"/>
      <c r="BO36" s="970">
        <v>304</v>
      </c>
      <c r="BP36" s="970"/>
      <c r="BQ36" s="959" t="s">
        <v>118</v>
      </c>
      <c r="BR36" s="959"/>
      <c r="BS36" s="970"/>
      <c r="BT36" s="970"/>
      <c r="BU36" s="959"/>
      <c r="BV36" s="970"/>
      <c r="BW36" s="970"/>
      <c r="BX36" s="970"/>
      <c r="BY36" s="970"/>
      <c r="BZ36" s="970"/>
      <c r="CA36" s="970">
        <v>304</v>
      </c>
      <c r="CB36" s="970"/>
      <c r="CC36" s="959" t="s">
        <v>118</v>
      </c>
      <c r="CD36" s="970"/>
      <c r="CE36" s="970"/>
      <c r="CF36" s="970"/>
      <c r="CG36" s="970"/>
      <c r="CH36" s="970"/>
      <c r="CI36" s="970"/>
      <c r="CJ36" s="970"/>
      <c r="CK36" s="959"/>
      <c r="CL36" s="970"/>
      <c r="CM36" s="970">
        <v>304</v>
      </c>
      <c r="CN36" s="970"/>
      <c r="CO36" s="970" t="s">
        <v>118</v>
      </c>
      <c r="CP36" s="970"/>
      <c r="CQ36" s="970"/>
      <c r="CR36" s="970"/>
      <c r="CS36" s="959"/>
      <c r="CT36" s="970"/>
      <c r="CU36" s="970"/>
      <c r="CV36" s="970"/>
      <c r="CW36" s="970"/>
      <c r="CX36" s="970"/>
      <c r="CY36" s="970">
        <v>304</v>
      </c>
      <c r="CZ36" s="970"/>
      <c r="DA36" s="959" t="s">
        <v>118</v>
      </c>
      <c r="DB36" s="970"/>
      <c r="DC36" s="970"/>
      <c r="DD36" s="970"/>
      <c r="DE36" s="970"/>
      <c r="DF36" s="970"/>
      <c r="DG36" s="970"/>
      <c r="DH36" s="970"/>
      <c r="DI36" s="959"/>
      <c r="DJ36" s="970"/>
      <c r="DK36" s="970">
        <v>304</v>
      </c>
      <c r="DL36" s="970"/>
      <c r="DM36" s="970" t="s">
        <v>118</v>
      </c>
      <c r="DN36" s="970"/>
      <c r="DO36" s="970"/>
      <c r="DP36" s="970"/>
      <c r="DQ36" s="959"/>
      <c r="DR36" s="970"/>
      <c r="DS36" s="970">
        <v>304</v>
      </c>
      <c r="DT36" s="970"/>
      <c r="DU36" s="970" t="s">
        <v>118</v>
      </c>
      <c r="DV36" s="970"/>
      <c r="DW36" s="970">
        <f t="shared" ref="DW36" si="18">+BK36+BO36+BS36+BW36+CA36+CE36+CM36+CQ36+CU36+CY36+DC36+DG36+DK36+DO36+DS36+CI36</f>
        <v>2128</v>
      </c>
      <c r="DX36" s="959" t="s">
        <v>59</v>
      </c>
      <c r="DY36" s="959" t="s">
        <v>60</v>
      </c>
      <c r="DZ36" s="959" t="s">
        <v>987</v>
      </c>
      <c r="EA36" s="959" t="s">
        <v>980</v>
      </c>
      <c r="EB36" s="959" t="s">
        <v>222</v>
      </c>
      <c r="EC36" s="1059" t="s">
        <v>982</v>
      </c>
      <c r="ED36" s="959" t="s">
        <v>228</v>
      </c>
      <c r="EE36" s="959" t="s">
        <v>229</v>
      </c>
      <c r="EF36" s="959"/>
      <c r="EG36" s="959"/>
      <c r="EH36" s="959"/>
      <c r="EI36" s="959"/>
    </row>
    <row r="37" spans="1:139" ht="90" customHeight="1">
      <c r="A37" s="959" t="s">
        <v>896</v>
      </c>
      <c r="B37" s="959" t="s">
        <v>899</v>
      </c>
      <c r="C37" s="976">
        <f t="shared" si="17"/>
        <v>7.9476002177634869E-3</v>
      </c>
      <c r="D37" s="959" t="s">
        <v>903</v>
      </c>
      <c r="E37" s="976">
        <f t="shared" si="16"/>
        <v>4.1423514208483361E-3</v>
      </c>
      <c r="F37" s="959" t="s">
        <v>783</v>
      </c>
      <c r="G37" s="959" t="s">
        <v>789</v>
      </c>
      <c r="H37" s="959" t="s">
        <v>217</v>
      </c>
      <c r="I37" s="959" t="s">
        <v>38</v>
      </c>
      <c r="J37" s="970" t="s">
        <v>237</v>
      </c>
      <c r="K37" s="959">
        <v>0</v>
      </c>
      <c r="L37" s="963">
        <v>45017</v>
      </c>
      <c r="M37" s="963">
        <v>50770</v>
      </c>
      <c r="N37" s="961">
        <v>0.25</v>
      </c>
      <c r="O37" s="961">
        <v>0.35</v>
      </c>
      <c r="P37" s="961">
        <v>0.4</v>
      </c>
      <c r="Q37" s="961">
        <v>0.45</v>
      </c>
      <c r="R37" s="961">
        <v>0.5</v>
      </c>
      <c r="S37" s="961">
        <v>0.55000000000000004</v>
      </c>
      <c r="T37" s="961">
        <v>0.55000000000000004</v>
      </c>
      <c r="U37" s="961">
        <v>0.6</v>
      </c>
      <c r="V37" s="961">
        <v>0.65</v>
      </c>
      <c r="W37" s="961">
        <v>0.65</v>
      </c>
      <c r="X37" s="961">
        <v>0.7</v>
      </c>
      <c r="Y37" s="961">
        <v>0.75</v>
      </c>
      <c r="Z37" s="961">
        <v>0.8</v>
      </c>
      <c r="AA37" s="961">
        <v>0.85</v>
      </c>
      <c r="AB37" s="961">
        <v>0.9</v>
      </c>
      <c r="AC37" s="961">
        <v>1</v>
      </c>
      <c r="AD37" s="961">
        <v>1</v>
      </c>
      <c r="AE37" s="959" t="s">
        <v>972</v>
      </c>
      <c r="AF37" s="959" t="s">
        <v>59</v>
      </c>
      <c r="AG37" s="979">
        <f t="shared" si="8"/>
        <v>4.8110090093122075E-5</v>
      </c>
      <c r="AH37" s="1010" t="s">
        <v>763</v>
      </c>
      <c r="AI37" s="959" t="s">
        <v>230</v>
      </c>
      <c r="AJ37" s="959">
        <v>1</v>
      </c>
      <c r="AK37" s="987" t="s">
        <v>138</v>
      </c>
      <c r="AL37" s="959" t="s">
        <v>225</v>
      </c>
      <c r="AM37" s="959" t="s">
        <v>32</v>
      </c>
      <c r="AN37" s="959" t="s">
        <v>219</v>
      </c>
      <c r="AO37" s="959"/>
      <c r="AP37" s="959">
        <v>0</v>
      </c>
      <c r="AQ37" s="959">
        <v>2022</v>
      </c>
      <c r="AR37" s="963">
        <v>45017</v>
      </c>
      <c r="AS37" s="963">
        <v>50770</v>
      </c>
      <c r="AT37" s="988">
        <v>1</v>
      </c>
      <c r="AU37" s="988">
        <v>1</v>
      </c>
      <c r="AV37" s="988"/>
      <c r="AW37" s="988"/>
      <c r="AX37" s="988">
        <v>1</v>
      </c>
      <c r="AY37" s="988"/>
      <c r="AZ37" s="988"/>
      <c r="BA37" s="988">
        <v>1</v>
      </c>
      <c r="BB37" s="988"/>
      <c r="BC37" s="988"/>
      <c r="BD37" s="988">
        <v>1</v>
      </c>
      <c r="BE37" s="988"/>
      <c r="BF37" s="988"/>
      <c r="BG37" s="988">
        <v>1</v>
      </c>
      <c r="BH37" s="988"/>
      <c r="BI37" s="988">
        <v>1</v>
      </c>
      <c r="BJ37" s="988">
        <f>SUM(AT37:BI37)</f>
        <v>7</v>
      </c>
      <c r="BK37" s="970">
        <v>152</v>
      </c>
      <c r="BL37" s="970">
        <f>+BK37</f>
        <v>152</v>
      </c>
      <c r="BM37" s="959" t="s">
        <v>118</v>
      </c>
      <c r="BN37" s="959"/>
      <c r="BO37" s="970">
        <v>152</v>
      </c>
      <c r="BP37" s="970"/>
      <c r="BQ37" s="959" t="s">
        <v>118</v>
      </c>
      <c r="BR37" s="959"/>
      <c r="BS37" s="970"/>
      <c r="BT37" s="970"/>
      <c r="BU37" s="959"/>
      <c r="BV37" s="970"/>
      <c r="BW37" s="970"/>
      <c r="BX37" s="970"/>
      <c r="BY37" s="970"/>
      <c r="BZ37" s="970"/>
      <c r="CA37" s="970">
        <v>152</v>
      </c>
      <c r="CB37" s="970"/>
      <c r="CC37" s="959" t="s">
        <v>118</v>
      </c>
      <c r="CD37" s="970"/>
      <c r="CE37" s="970"/>
      <c r="CF37" s="970"/>
      <c r="CG37" s="970"/>
      <c r="CH37" s="970"/>
      <c r="CI37" s="970"/>
      <c r="CJ37" s="970"/>
      <c r="CK37" s="959"/>
      <c r="CL37" s="970"/>
      <c r="CM37" s="970">
        <v>152</v>
      </c>
      <c r="CN37" s="970"/>
      <c r="CO37" s="970" t="s">
        <v>118</v>
      </c>
      <c r="CP37" s="970"/>
      <c r="CQ37" s="970"/>
      <c r="CR37" s="970"/>
      <c r="CS37" s="959"/>
      <c r="CT37" s="970"/>
      <c r="CU37" s="970"/>
      <c r="CV37" s="970"/>
      <c r="CW37" s="970"/>
      <c r="CX37" s="970"/>
      <c r="CY37" s="970">
        <v>152</v>
      </c>
      <c r="CZ37" s="970"/>
      <c r="DA37" s="959" t="s">
        <v>118</v>
      </c>
      <c r="DB37" s="970"/>
      <c r="DC37" s="970"/>
      <c r="DD37" s="970"/>
      <c r="DE37" s="970"/>
      <c r="DF37" s="970"/>
      <c r="DG37" s="970"/>
      <c r="DH37" s="970"/>
      <c r="DI37" s="959"/>
      <c r="DJ37" s="970"/>
      <c r="DK37" s="970">
        <v>152</v>
      </c>
      <c r="DL37" s="970"/>
      <c r="DM37" s="970" t="s">
        <v>118</v>
      </c>
      <c r="DN37" s="970"/>
      <c r="DO37" s="970"/>
      <c r="DP37" s="970"/>
      <c r="DQ37" s="959"/>
      <c r="DR37" s="970"/>
      <c r="DS37" s="970">
        <v>152</v>
      </c>
      <c r="DT37" s="970"/>
      <c r="DU37" s="970" t="s">
        <v>118</v>
      </c>
      <c r="DV37" s="970"/>
      <c r="DW37" s="970">
        <f t="shared" si="11"/>
        <v>1064</v>
      </c>
      <c r="DX37" s="959" t="s">
        <v>59</v>
      </c>
      <c r="DY37" s="959" t="s">
        <v>60</v>
      </c>
      <c r="DZ37" s="959" t="s">
        <v>987</v>
      </c>
      <c r="EA37" s="959" t="s">
        <v>980</v>
      </c>
      <c r="EB37" s="959" t="s">
        <v>222</v>
      </c>
      <c r="EC37" s="1059" t="s">
        <v>982</v>
      </c>
      <c r="ED37" s="959" t="s">
        <v>231</v>
      </c>
      <c r="EE37" s="959" t="s">
        <v>232</v>
      </c>
      <c r="EF37" s="959" t="s">
        <v>233</v>
      </c>
      <c r="EG37" s="959" t="s">
        <v>234</v>
      </c>
      <c r="EH37" s="959"/>
      <c r="EI37" s="959" t="s">
        <v>235</v>
      </c>
    </row>
    <row r="38" spans="1:139" ht="90" customHeight="1">
      <c r="A38" s="959" t="s">
        <v>896</v>
      </c>
      <c r="B38" s="959" t="s">
        <v>899</v>
      </c>
      <c r="C38" s="976">
        <f t="shared" si="17"/>
        <v>7.9476002177634869E-3</v>
      </c>
      <c r="D38" s="959" t="s">
        <v>903</v>
      </c>
      <c r="E38" s="976">
        <f t="shared" si="16"/>
        <v>4.1423514208483361E-3</v>
      </c>
      <c r="F38" s="959" t="s">
        <v>783</v>
      </c>
      <c r="G38" s="959" t="s">
        <v>789</v>
      </c>
      <c r="H38" s="959" t="s">
        <v>217</v>
      </c>
      <c r="I38" s="959" t="s">
        <v>38</v>
      </c>
      <c r="J38" s="970" t="s">
        <v>237</v>
      </c>
      <c r="K38" s="959">
        <v>0</v>
      </c>
      <c r="L38" s="963">
        <v>45017</v>
      </c>
      <c r="M38" s="963">
        <v>50770</v>
      </c>
      <c r="N38" s="961">
        <v>0.25</v>
      </c>
      <c r="O38" s="961">
        <v>0.35</v>
      </c>
      <c r="P38" s="961">
        <v>0.4</v>
      </c>
      <c r="Q38" s="961">
        <v>0.45</v>
      </c>
      <c r="R38" s="961">
        <v>0.5</v>
      </c>
      <c r="S38" s="961">
        <v>0.55000000000000004</v>
      </c>
      <c r="T38" s="961">
        <v>0.55000000000000004</v>
      </c>
      <c r="U38" s="961">
        <v>0.6</v>
      </c>
      <c r="V38" s="961">
        <v>0.65</v>
      </c>
      <c r="W38" s="961">
        <v>0.65</v>
      </c>
      <c r="X38" s="961">
        <v>0.7</v>
      </c>
      <c r="Y38" s="961">
        <v>0.75</v>
      </c>
      <c r="Z38" s="961">
        <v>0.8</v>
      </c>
      <c r="AA38" s="961">
        <v>0.85</v>
      </c>
      <c r="AB38" s="961">
        <v>0.9</v>
      </c>
      <c r="AC38" s="961">
        <v>1</v>
      </c>
      <c r="AD38" s="961">
        <v>1</v>
      </c>
      <c r="AE38" s="959" t="s">
        <v>925</v>
      </c>
      <c r="AF38" s="959" t="s">
        <v>59</v>
      </c>
      <c r="AG38" s="979">
        <f t="shared" si="8"/>
        <v>8.9383483173011017E-4</v>
      </c>
      <c r="AH38" s="959" t="s">
        <v>901</v>
      </c>
      <c r="AI38" s="959" t="s">
        <v>902</v>
      </c>
      <c r="AJ38" s="959">
        <v>1</v>
      </c>
      <c r="AK38" s="987" t="s">
        <v>161</v>
      </c>
      <c r="AL38" s="959" t="s">
        <v>130</v>
      </c>
      <c r="AM38" s="959" t="s">
        <v>32</v>
      </c>
      <c r="AN38" s="959" t="s">
        <v>219</v>
      </c>
      <c r="AO38" s="959"/>
      <c r="AP38" s="959">
        <v>0</v>
      </c>
      <c r="AQ38" s="959">
        <v>2022</v>
      </c>
      <c r="AR38" s="963">
        <v>45017</v>
      </c>
      <c r="AS38" s="963">
        <v>50770</v>
      </c>
      <c r="AT38" s="988">
        <v>2</v>
      </c>
      <c r="AU38" s="988">
        <v>2</v>
      </c>
      <c r="AV38" s="988">
        <v>2</v>
      </c>
      <c r="AW38" s="988">
        <v>2</v>
      </c>
      <c r="AX38" s="988">
        <v>2</v>
      </c>
      <c r="AY38" s="988">
        <v>2</v>
      </c>
      <c r="AZ38" s="988">
        <v>2</v>
      </c>
      <c r="BA38" s="988">
        <v>2</v>
      </c>
      <c r="BB38" s="988">
        <v>2</v>
      </c>
      <c r="BC38" s="988">
        <v>2</v>
      </c>
      <c r="BD38" s="988">
        <v>2</v>
      </c>
      <c r="BE38" s="988">
        <v>2</v>
      </c>
      <c r="BF38" s="988">
        <v>2</v>
      </c>
      <c r="BG38" s="988">
        <v>2</v>
      </c>
      <c r="BH38" s="988">
        <v>2</v>
      </c>
      <c r="BI38" s="988">
        <v>2</v>
      </c>
      <c r="BJ38" s="988">
        <v>32</v>
      </c>
      <c r="BK38" s="970">
        <v>2173</v>
      </c>
      <c r="BL38" s="970">
        <v>2173</v>
      </c>
      <c r="BM38" s="959" t="s">
        <v>118</v>
      </c>
      <c r="BN38" s="959">
        <v>7634</v>
      </c>
      <c r="BO38" s="970">
        <v>673</v>
      </c>
      <c r="BP38" s="970"/>
      <c r="BQ38" s="959" t="s">
        <v>118</v>
      </c>
      <c r="BR38" s="959">
        <v>7634</v>
      </c>
      <c r="BS38" s="970">
        <v>673</v>
      </c>
      <c r="BT38" s="970"/>
      <c r="BU38" s="970" t="s">
        <v>118</v>
      </c>
      <c r="BV38" s="970"/>
      <c r="BW38" s="970">
        <v>2173</v>
      </c>
      <c r="BX38" s="970"/>
      <c r="BY38" s="970" t="s">
        <v>118</v>
      </c>
      <c r="BZ38" s="970"/>
      <c r="CA38" s="970">
        <v>673</v>
      </c>
      <c r="CB38" s="970"/>
      <c r="CC38" s="959" t="s">
        <v>118</v>
      </c>
      <c r="CD38" s="970"/>
      <c r="CE38" s="970">
        <v>673</v>
      </c>
      <c r="CF38" s="970"/>
      <c r="CG38" s="970" t="s">
        <v>118</v>
      </c>
      <c r="CH38" s="970"/>
      <c r="CI38" s="970">
        <v>2173</v>
      </c>
      <c r="CJ38" s="970"/>
      <c r="CK38" s="970" t="s">
        <v>118</v>
      </c>
      <c r="CL38" s="970"/>
      <c r="CM38" s="970">
        <v>673</v>
      </c>
      <c r="CN38" s="970"/>
      <c r="CO38" s="970" t="s">
        <v>118</v>
      </c>
      <c r="CP38" s="970"/>
      <c r="CQ38" s="970">
        <v>673</v>
      </c>
      <c r="CR38" s="970"/>
      <c r="CS38" s="970" t="s">
        <v>118</v>
      </c>
      <c r="CT38" s="970"/>
      <c r="CU38" s="970">
        <v>2173</v>
      </c>
      <c r="CV38" s="970"/>
      <c r="CW38" s="970" t="s">
        <v>118</v>
      </c>
      <c r="CX38" s="970"/>
      <c r="CY38" s="970">
        <v>673</v>
      </c>
      <c r="CZ38" s="970"/>
      <c r="DA38" s="959" t="s">
        <v>118</v>
      </c>
      <c r="DB38" s="970"/>
      <c r="DC38" s="970">
        <v>673</v>
      </c>
      <c r="DD38" s="970"/>
      <c r="DE38" s="970" t="s">
        <v>118</v>
      </c>
      <c r="DF38" s="970"/>
      <c r="DG38" s="970">
        <v>2173</v>
      </c>
      <c r="DH38" s="970"/>
      <c r="DI38" s="970" t="s">
        <v>118</v>
      </c>
      <c r="DJ38" s="970"/>
      <c r="DK38" s="970">
        <v>673</v>
      </c>
      <c r="DL38" s="970"/>
      <c r="DM38" s="970" t="s">
        <v>118</v>
      </c>
      <c r="DN38" s="970"/>
      <c r="DO38" s="970">
        <v>673</v>
      </c>
      <c r="DP38" s="970"/>
      <c r="DQ38" s="970"/>
      <c r="DR38" s="970"/>
      <c r="DS38" s="970">
        <v>2173</v>
      </c>
      <c r="DT38" s="970"/>
      <c r="DU38" s="970" t="s">
        <v>118</v>
      </c>
      <c r="DV38" s="970"/>
      <c r="DW38" s="970">
        <f t="shared" ref="DW38" si="19">+BK38+BO38+BS38+BW38+CA38+CE38+CM38+CQ38+CU38+CY38+DC38+DG38+DK38+DO38+DS38+CI38</f>
        <v>19768</v>
      </c>
      <c r="DX38" s="959" t="s">
        <v>59</v>
      </c>
      <c r="DY38" s="959" t="s">
        <v>60</v>
      </c>
      <c r="DZ38" s="959" t="s">
        <v>987</v>
      </c>
      <c r="EA38" s="959" t="s">
        <v>980</v>
      </c>
      <c r="EB38" s="959" t="s">
        <v>222</v>
      </c>
      <c r="EC38" s="1059" t="s">
        <v>982</v>
      </c>
      <c r="ED38" s="959"/>
      <c r="EE38" s="959"/>
      <c r="EF38" s="959"/>
      <c r="EG38" s="959"/>
      <c r="EH38" s="959"/>
      <c r="EI38" s="959"/>
    </row>
    <row r="39" spans="1:139" ht="90" customHeight="1">
      <c r="A39" s="959" t="s">
        <v>896</v>
      </c>
      <c r="B39" s="959" t="s">
        <v>899</v>
      </c>
      <c r="C39" s="976">
        <f t="shared" si="17"/>
        <v>7.9476002177634869E-3</v>
      </c>
      <c r="D39" s="959" t="s">
        <v>903</v>
      </c>
      <c r="E39" s="976">
        <f t="shared" si="16"/>
        <v>4.1423514208483361E-3</v>
      </c>
      <c r="F39" s="959" t="s">
        <v>783</v>
      </c>
      <c r="G39" s="959" t="s">
        <v>789</v>
      </c>
      <c r="H39" s="959" t="s">
        <v>217</v>
      </c>
      <c r="I39" s="959" t="s">
        <v>38</v>
      </c>
      <c r="J39" s="970" t="s">
        <v>237</v>
      </c>
      <c r="K39" s="959">
        <v>0</v>
      </c>
      <c r="L39" s="963">
        <v>45017</v>
      </c>
      <c r="M39" s="963">
        <v>50770</v>
      </c>
      <c r="N39" s="961">
        <v>0.25</v>
      </c>
      <c r="O39" s="961">
        <v>0.35</v>
      </c>
      <c r="P39" s="961">
        <v>0.4</v>
      </c>
      <c r="Q39" s="961">
        <v>0.45</v>
      </c>
      <c r="R39" s="961">
        <v>0.5</v>
      </c>
      <c r="S39" s="961">
        <v>0.55000000000000004</v>
      </c>
      <c r="T39" s="961">
        <v>0.55000000000000004</v>
      </c>
      <c r="U39" s="961">
        <v>0.6</v>
      </c>
      <c r="V39" s="961">
        <v>0.65</v>
      </c>
      <c r="W39" s="961">
        <v>0.65</v>
      </c>
      <c r="X39" s="961">
        <v>0.7</v>
      </c>
      <c r="Y39" s="961">
        <v>0.75</v>
      </c>
      <c r="Z39" s="961">
        <v>0.8</v>
      </c>
      <c r="AA39" s="961">
        <v>0.85</v>
      </c>
      <c r="AB39" s="961">
        <v>0.9</v>
      </c>
      <c r="AC39" s="961">
        <v>1</v>
      </c>
      <c r="AD39" s="961">
        <v>1</v>
      </c>
      <c r="AE39" s="959" t="s">
        <v>926</v>
      </c>
      <c r="AF39" s="959" t="s">
        <v>59</v>
      </c>
      <c r="AG39" s="979">
        <f t="shared" si="8"/>
        <v>9.0432500175041498E-5</v>
      </c>
      <c r="AH39" s="959" t="s">
        <v>716</v>
      </c>
      <c r="AI39" s="959" t="s">
        <v>718</v>
      </c>
      <c r="AJ39" s="959">
        <v>16</v>
      </c>
      <c r="AK39" s="987" t="s">
        <v>236</v>
      </c>
      <c r="AL39" s="959" t="s">
        <v>130</v>
      </c>
      <c r="AM39" s="959" t="s">
        <v>32</v>
      </c>
      <c r="AN39" s="959" t="s">
        <v>219</v>
      </c>
      <c r="AO39" s="959"/>
      <c r="AP39" s="959" t="s">
        <v>237</v>
      </c>
      <c r="AQ39" s="959" t="s">
        <v>237</v>
      </c>
      <c r="AR39" s="963">
        <v>45017</v>
      </c>
      <c r="AS39" s="963">
        <v>50770</v>
      </c>
      <c r="AT39" s="1011">
        <v>1</v>
      </c>
      <c r="AU39" s="1011">
        <v>2</v>
      </c>
      <c r="AV39" s="1011">
        <v>2</v>
      </c>
      <c r="AW39" s="1011">
        <v>2</v>
      </c>
      <c r="AX39" s="1011">
        <v>2</v>
      </c>
      <c r="AY39" s="1011">
        <v>2</v>
      </c>
      <c r="AZ39" s="1011">
        <v>2</v>
      </c>
      <c r="BA39" s="1011">
        <v>2</v>
      </c>
      <c r="BB39" s="1011">
        <v>2</v>
      </c>
      <c r="BC39" s="1011">
        <v>2</v>
      </c>
      <c r="BD39" s="1011">
        <v>2</v>
      </c>
      <c r="BE39" s="1011">
        <v>2</v>
      </c>
      <c r="BF39" s="1011">
        <v>2</v>
      </c>
      <c r="BG39" s="1011">
        <v>2</v>
      </c>
      <c r="BH39" s="1011">
        <v>2</v>
      </c>
      <c r="BI39" s="1011">
        <v>1</v>
      </c>
      <c r="BJ39" s="1012">
        <v>30</v>
      </c>
      <c r="BK39" s="970">
        <v>125</v>
      </c>
      <c r="BL39" s="970">
        <f>+BK39</f>
        <v>125</v>
      </c>
      <c r="BM39" s="959" t="s">
        <v>226</v>
      </c>
      <c r="BN39" s="959"/>
      <c r="BO39" s="970">
        <v>125</v>
      </c>
      <c r="BP39" s="970"/>
      <c r="BQ39" s="959" t="s">
        <v>226</v>
      </c>
      <c r="BR39" s="959"/>
      <c r="BS39" s="970">
        <v>125</v>
      </c>
      <c r="BT39" s="970"/>
      <c r="BU39" s="970"/>
      <c r="BV39" s="970"/>
      <c r="BW39" s="970">
        <v>125</v>
      </c>
      <c r="BX39" s="970"/>
      <c r="BY39" s="970"/>
      <c r="BZ39" s="970"/>
      <c r="CA39" s="970">
        <v>125</v>
      </c>
      <c r="CB39" s="970"/>
      <c r="CC39" s="970"/>
      <c r="CD39" s="970"/>
      <c r="CE39" s="970">
        <v>125</v>
      </c>
      <c r="CF39" s="970"/>
      <c r="CG39" s="970"/>
      <c r="CH39" s="970"/>
      <c r="CI39" s="970">
        <v>125</v>
      </c>
      <c r="CJ39" s="970"/>
      <c r="CK39" s="970"/>
      <c r="CL39" s="970"/>
      <c r="CM39" s="970">
        <v>125</v>
      </c>
      <c r="CN39" s="970"/>
      <c r="CO39" s="970"/>
      <c r="CP39" s="970"/>
      <c r="CQ39" s="970">
        <v>125</v>
      </c>
      <c r="CR39" s="970"/>
      <c r="CS39" s="970"/>
      <c r="CT39" s="970"/>
      <c r="CU39" s="970">
        <v>125</v>
      </c>
      <c r="CV39" s="970"/>
      <c r="CW39" s="970"/>
      <c r="CX39" s="970"/>
      <c r="CY39" s="970">
        <v>125</v>
      </c>
      <c r="CZ39" s="970"/>
      <c r="DA39" s="970"/>
      <c r="DB39" s="970"/>
      <c r="DC39" s="970">
        <v>125</v>
      </c>
      <c r="DD39" s="970"/>
      <c r="DE39" s="970"/>
      <c r="DF39" s="970"/>
      <c r="DG39" s="970">
        <v>125</v>
      </c>
      <c r="DH39" s="970"/>
      <c r="DI39" s="970"/>
      <c r="DJ39" s="970"/>
      <c r="DK39" s="970">
        <v>125</v>
      </c>
      <c r="DL39" s="970"/>
      <c r="DM39" s="970"/>
      <c r="DN39" s="970"/>
      <c r="DO39" s="970">
        <v>125</v>
      </c>
      <c r="DP39" s="970"/>
      <c r="DQ39" s="970"/>
      <c r="DR39" s="970"/>
      <c r="DS39" s="970">
        <v>125</v>
      </c>
      <c r="DT39" s="970"/>
      <c r="DU39" s="970" t="s">
        <v>118</v>
      </c>
      <c r="DV39" s="970"/>
      <c r="DW39" s="970">
        <f t="shared" si="11"/>
        <v>2000</v>
      </c>
      <c r="DX39" s="959" t="s">
        <v>59</v>
      </c>
      <c r="DY39" s="959" t="s">
        <v>60</v>
      </c>
      <c r="DZ39" s="959" t="s">
        <v>238</v>
      </c>
      <c r="EA39" s="959" t="s">
        <v>710</v>
      </c>
      <c r="EB39" s="959"/>
      <c r="EC39" s="1008" t="s">
        <v>720</v>
      </c>
      <c r="ED39" s="959" t="s">
        <v>239</v>
      </c>
      <c r="EE39" s="959" t="s">
        <v>240</v>
      </c>
      <c r="EF39" s="959"/>
      <c r="EG39" s="959"/>
      <c r="EH39" s="959"/>
      <c r="EI39" s="959"/>
    </row>
    <row r="40" spans="1:139" ht="90" customHeight="1">
      <c r="A40" s="959" t="s">
        <v>896</v>
      </c>
      <c r="B40" s="959" t="s">
        <v>899</v>
      </c>
      <c r="C40" s="976">
        <f t="shared" si="17"/>
        <v>7.9476002177634869E-3</v>
      </c>
      <c r="D40" s="959" t="s">
        <v>903</v>
      </c>
      <c r="E40" s="976">
        <f t="shared" si="16"/>
        <v>4.1423514208483361E-3</v>
      </c>
      <c r="F40" s="959" t="s">
        <v>783</v>
      </c>
      <c r="G40" s="959" t="s">
        <v>789</v>
      </c>
      <c r="H40" s="959" t="s">
        <v>217</v>
      </c>
      <c r="I40" s="959" t="s">
        <v>38</v>
      </c>
      <c r="J40" s="970" t="s">
        <v>237</v>
      </c>
      <c r="K40" s="959">
        <v>0</v>
      </c>
      <c r="L40" s="963">
        <v>45017</v>
      </c>
      <c r="M40" s="963">
        <v>50770</v>
      </c>
      <c r="N40" s="961">
        <v>0.25</v>
      </c>
      <c r="O40" s="961">
        <v>0.35</v>
      </c>
      <c r="P40" s="961">
        <v>0.4</v>
      </c>
      <c r="Q40" s="961">
        <v>0.45</v>
      </c>
      <c r="R40" s="961">
        <v>0.5</v>
      </c>
      <c r="S40" s="961">
        <v>0.55000000000000004</v>
      </c>
      <c r="T40" s="961">
        <v>0.55000000000000004</v>
      </c>
      <c r="U40" s="961">
        <v>0.6</v>
      </c>
      <c r="V40" s="961">
        <v>0.65</v>
      </c>
      <c r="W40" s="961">
        <v>0.65</v>
      </c>
      <c r="X40" s="961">
        <v>0.7</v>
      </c>
      <c r="Y40" s="961">
        <v>0.75</v>
      </c>
      <c r="Z40" s="961">
        <v>0.8</v>
      </c>
      <c r="AA40" s="961">
        <v>0.85</v>
      </c>
      <c r="AB40" s="961">
        <v>0.9</v>
      </c>
      <c r="AC40" s="961">
        <v>1</v>
      </c>
      <c r="AD40" s="961">
        <v>1</v>
      </c>
      <c r="AE40" s="959" t="s">
        <v>927</v>
      </c>
      <c r="AF40" s="959" t="s">
        <v>59</v>
      </c>
      <c r="AG40" s="979">
        <f t="shared" si="8"/>
        <v>2.9168101784761732E-3</v>
      </c>
      <c r="AH40" s="959" t="s">
        <v>717</v>
      </c>
      <c r="AI40" s="959" t="s">
        <v>719</v>
      </c>
      <c r="AJ40" s="959">
        <v>16</v>
      </c>
      <c r="AK40" s="987" t="s">
        <v>236</v>
      </c>
      <c r="AL40" s="959" t="s">
        <v>130</v>
      </c>
      <c r="AM40" s="959" t="s">
        <v>32</v>
      </c>
      <c r="AN40" s="959" t="s">
        <v>219</v>
      </c>
      <c r="AO40" s="959"/>
      <c r="AP40" s="959" t="s">
        <v>237</v>
      </c>
      <c r="AQ40" s="959" t="s">
        <v>237</v>
      </c>
      <c r="AR40" s="963">
        <v>45017</v>
      </c>
      <c r="AS40" s="963">
        <v>50770</v>
      </c>
      <c r="AT40" s="1011">
        <v>1</v>
      </c>
      <c r="AU40" s="1011">
        <v>2</v>
      </c>
      <c r="AV40" s="1011">
        <v>2</v>
      </c>
      <c r="AW40" s="1011">
        <v>2</v>
      </c>
      <c r="AX40" s="1011">
        <v>2</v>
      </c>
      <c r="AY40" s="1011">
        <v>2</v>
      </c>
      <c r="AZ40" s="1011">
        <v>2</v>
      </c>
      <c r="BA40" s="1011">
        <v>2</v>
      </c>
      <c r="BB40" s="1011">
        <v>2</v>
      </c>
      <c r="BC40" s="1011">
        <v>2</v>
      </c>
      <c r="BD40" s="1011">
        <v>2</v>
      </c>
      <c r="BE40" s="1011">
        <v>2</v>
      </c>
      <c r="BF40" s="1011">
        <v>2</v>
      </c>
      <c r="BG40" s="1011">
        <v>2</v>
      </c>
      <c r="BH40" s="1011">
        <v>2</v>
      </c>
      <c r="BI40" s="1011">
        <v>1</v>
      </c>
      <c r="BJ40" s="1012">
        <v>30</v>
      </c>
      <c r="BK40" s="970">
        <f>+(2324658969)/1000000</f>
        <v>2324.6589690000001</v>
      </c>
      <c r="BL40" s="970">
        <f>+(2324658969/1000000)</f>
        <v>2324.6589690000001</v>
      </c>
      <c r="BM40" s="959" t="s">
        <v>118</v>
      </c>
      <c r="BN40" s="959">
        <v>7631</v>
      </c>
      <c r="BO40" s="970">
        <f>2502420447.753/1000000</f>
        <v>2502.4204477529997</v>
      </c>
      <c r="BP40" s="970"/>
      <c r="BQ40" s="959" t="s">
        <v>118</v>
      </c>
      <c r="BR40" s="959">
        <v>7631</v>
      </c>
      <c r="BS40" s="970">
        <f>2678997448.36089/1000000</f>
        <v>2678.9974483608898</v>
      </c>
      <c r="BT40" s="970"/>
      <c r="BU40" s="970"/>
      <c r="BV40" s="970"/>
      <c r="BW40" s="970">
        <f>2871092576.16781/1000000</f>
        <v>2871.09257616781</v>
      </c>
      <c r="BX40" s="970"/>
      <c r="BY40" s="970"/>
      <c r="BZ40" s="970"/>
      <c r="CA40" s="970">
        <f>3080351343.56562/1000000</f>
        <v>3080.35134356562</v>
      </c>
      <c r="CB40" s="970"/>
      <c r="CC40" s="970"/>
      <c r="CD40" s="970"/>
      <c r="CE40" s="970">
        <f>3308614587.34995/1000000</f>
        <v>3308.6145873499499</v>
      </c>
      <c r="CF40" s="970"/>
      <c r="CG40" s="970"/>
      <c r="CH40" s="970"/>
      <c r="CI40" s="970">
        <f>3308614587.34995/1000000</f>
        <v>3308.6145873499499</v>
      </c>
      <c r="CJ40" s="970"/>
      <c r="CK40" s="970"/>
      <c r="CL40" s="970"/>
      <c r="CM40" s="970">
        <f>3557942931.28229/1000000</f>
        <v>3557.9429312822899</v>
      </c>
      <c r="CN40" s="970"/>
      <c r="CO40" s="970"/>
      <c r="CP40" s="970"/>
      <c r="CQ40" s="970">
        <f>3830644382.30467/1000000</f>
        <v>3830.6443823046698</v>
      </c>
      <c r="CR40" s="970"/>
      <c r="CS40" s="970"/>
      <c r="CT40" s="970"/>
      <c r="CU40" s="970">
        <f>4129305465.45774/1000000</f>
        <v>4129.30546545774</v>
      </c>
      <c r="CV40" s="970"/>
      <c r="CW40" s="970"/>
      <c r="CX40" s="970"/>
      <c r="CY40" s="970">
        <f>4456826355.09338/1000000</f>
        <v>4456.8263550933798</v>
      </c>
      <c r="CZ40" s="970"/>
      <c r="DA40" s="970"/>
      <c r="DB40" s="970"/>
      <c r="DC40" s="970">
        <f>4816460519.33797/1000000</f>
        <v>4816.4605193379693</v>
      </c>
      <c r="DD40" s="970"/>
      <c r="DE40" s="970"/>
      <c r="DF40" s="970"/>
      <c r="DG40" s="970">
        <f>5211859461.83847/1000000</f>
        <v>5211.8594618384705</v>
      </c>
      <c r="DH40" s="970"/>
      <c r="DI40" s="970"/>
      <c r="DJ40" s="970"/>
      <c r="DK40" s="970">
        <f>5647123220.61337/1000000</f>
        <v>5647.12322061337</v>
      </c>
      <c r="DL40" s="970"/>
      <c r="DM40" s="970"/>
      <c r="DN40" s="970"/>
      <c r="DO40" s="970">
        <f>6126857369.46581/1000000</f>
        <v>6126.8573694658098</v>
      </c>
      <c r="DP40" s="970"/>
      <c r="DQ40" s="970"/>
      <c r="DR40" s="970"/>
      <c r="DS40" s="970">
        <f>6656237364.17769/1000000</f>
        <v>6656.2373641776894</v>
      </c>
      <c r="DT40" s="970"/>
      <c r="DU40" s="970" t="s">
        <v>118</v>
      </c>
      <c r="DV40" s="970"/>
      <c r="DW40" s="970">
        <f t="shared" si="11"/>
        <v>64508.007029118606</v>
      </c>
      <c r="DX40" s="959" t="s">
        <v>59</v>
      </c>
      <c r="DY40" s="959" t="s">
        <v>60</v>
      </c>
      <c r="DZ40" s="959" t="s">
        <v>241</v>
      </c>
      <c r="EA40" s="959" t="s">
        <v>242</v>
      </c>
      <c r="EB40" s="959"/>
      <c r="EC40" s="1008" t="s">
        <v>243</v>
      </c>
      <c r="ED40" s="959" t="s">
        <v>239</v>
      </c>
      <c r="EE40" s="959" t="s">
        <v>240</v>
      </c>
      <c r="EF40" s="959"/>
      <c r="EG40" s="959"/>
      <c r="EH40" s="959"/>
      <c r="EI40" s="959"/>
    </row>
    <row r="41" spans="1:139" ht="90" customHeight="1">
      <c r="A41" s="959" t="s">
        <v>896</v>
      </c>
      <c r="B41" s="959" t="s">
        <v>899</v>
      </c>
      <c r="C41" s="976">
        <f t="shared" si="17"/>
        <v>7.9476002177634869E-3</v>
      </c>
      <c r="D41" s="959" t="s">
        <v>903</v>
      </c>
      <c r="E41" s="976">
        <f t="shared" si="16"/>
        <v>4.1423514208483361E-3</v>
      </c>
      <c r="F41" s="959" t="s">
        <v>783</v>
      </c>
      <c r="G41" s="959" t="s">
        <v>789</v>
      </c>
      <c r="H41" s="959" t="s">
        <v>217</v>
      </c>
      <c r="I41" s="959" t="s">
        <v>38</v>
      </c>
      <c r="J41" s="970" t="s">
        <v>237</v>
      </c>
      <c r="K41" s="959">
        <v>0</v>
      </c>
      <c r="L41" s="963">
        <v>45017</v>
      </c>
      <c r="M41" s="963">
        <v>50770</v>
      </c>
      <c r="N41" s="961">
        <v>0.25</v>
      </c>
      <c r="O41" s="961">
        <v>0.35</v>
      </c>
      <c r="P41" s="961">
        <v>0.4</v>
      </c>
      <c r="Q41" s="961">
        <v>0.45</v>
      </c>
      <c r="R41" s="961">
        <v>0.5</v>
      </c>
      <c r="S41" s="961">
        <v>0.55000000000000004</v>
      </c>
      <c r="T41" s="961">
        <v>0.55000000000000004</v>
      </c>
      <c r="U41" s="961">
        <v>0.6</v>
      </c>
      <c r="V41" s="961">
        <v>0.65</v>
      </c>
      <c r="W41" s="961">
        <v>0.65</v>
      </c>
      <c r="X41" s="961">
        <v>0.7</v>
      </c>
      <c r="Y41" s="961">
        <v>0.75</v>
      </c>
      <c r="Z41" s="961">
        <v>0.8</v>
      </c>
      <c r="AA41" s="961">
        <v>0.85</v>
      </c>
      <c r="AB41" s="961">
        <v>0.9</v>
      </c>
      <c r="AC41" s="961">
        <v>1</v>
      </c>
      <c r="AD41" s="961">
        <v>1</v>
      </c>
      <c r="AE41" s="959" t="s">
        <v>928</v>
      </c>
      <c r="AF41" s="959" t="s">
        <v>61</v>
      </c>
      <c r="AG41" s="979">
        <f t="shared" si="8"/>
        <v>6.0770640117627885E-5</v>
      </c>
      <c r="AH41" s="959" t="s">
        <v>736</v>
      </c>
      <c r="AI41" s="959" t="s">
        <v>737</v>
      </c>
      <c r="AJ41" s="959">
        <v>16</v>
      </c>
      <c r="AK41" s="987" t="s">
        <v>244</v>
      </c>
      <c r="AL41" s="959" t="s">
        <v>130</v>
      </c>
      <c r="AM41" s="959" t="s">
        <v>34</v>
      </c>
      <c r="AN41" s="959" t="s">
        <v>219</v>
      </c>
      <c r="AO41" s="959"/>
      <c r="AP41" s="959">
        <v>0</v>
      </c>
      <c r="AQ41" s="959">
        <v>2022</v>
      </c>
      <c r="AR41" s="963">
        <v>45017</v>
      </c>
      <c r="AS41" s="963">
        <v>50770</v>
      </c>
      <c r="AT41" s="965">
        <v>1</v>
      </c>
      <c r="AU41" s="961">
        <v>1</v>
      </c>
      <c r="AV41" s="961">
        <v>1</v>
      </c>
      <c r="AW41" s="961">
        <v>1</v>
      </c>
      <c r="AX41" s="961">
        <v>1</v>
      </c>
      <c r="AY41" s="961">
        <v>1</v>
      </c>
      <c r="AZ41" s="961">
        <v>1</v>
      </c>
      <c r="BA41" s="961">
        <v>1</v>
      </c>
      <c r="BB41" s="961">
        <v>1</v>
      </c>
      <c r="BC41" s="961">
        <v>1</v>
      </c>
      <c r="BD41" s="961">
        <v>1</v>
      </c>
      <c r="BE41" s="961">
        <v>1</v>
      </c>
      <c r="BF41" s="961">
        <v>1</v>
      </c>
      <c r="BG41" s="961">
        <v>1</v>
      </c>
      <c r="BH41" s="961">
        <v>1</v>
      </c>
      <c r="BI41" s="961">
        <v>1</v>
      </c>
      <c r="BJ41" s="961">
        <v>1</v>
      </c>
      <c r="BK41" s="970">
        <v>84</v>
      </c>
      <c r="BL41" s="970">
        <v>84</v>
      </c>
      <c r="BM41" s="959" t="s">
        <v>226</v>
      </c>
      <c r="BN41" s="959"/>
      <c r="BO41" s="970">
        <f>7*12</f>
        <v>84</v>
      </c>
      <c r="BP41" s="970"/>
      <c r="BQ41" s="959" t="s">
        <v>226</v>
      </c>
      <c r="BR41" s="959"/>
      <c r="BS41" s="970">
        <f>7*12</f>
        <v>84</v>
      </c>
      <c r="BT41" s="970"/>
      <c r="BU41" s="970"/>
      <c r="BV41" s="970"/>
      <c r="BW41" s="970">
        <f>7*12</f>
        <v>84</v>
      </c>
      <c r="BX41" s="970"/>
      <c r="BY41" s="970"/>
      <c r="BZ41" s="970"/>
      <c r="CA41" s="970">
        <f>7*12</f>
        <v>84</v>
      </c>
      <c r="CB41" s="970"/>
      <c r="CC41" s="970"/>
      <c r="CD41" s="970"/>
      <c r="CE41" s="970">
        <f>7*12</f>
        <v>84</v>
      </c>
      <c r="CF41" s="970"/>
      <c r="CG41" s="970" t="s">
        <v>226</v>
      </c>
      <c r="CH41" s="970"/>
      <c r="CI41" s="970">
        <f>7*12</f>
        <v>84</v>
      </c>
      <c r="CJ41" s="970"/>
      <c r="CK41" s="970"/>
      <c r="CL41" s="970"/>
      <c r="CM41" s="970">
        <f>7*12</f>
        <v>84</v>
      </c>
      <c r="CN41" s="970"/>
      <c r="CO41" s="970"/>
      <c r="CP41" s="970"/>
      <c r="CQ41" s="970">
        <f>7*12</f>
        <v>84</v>
      </c>
      <c r="CR41" s="970"/>
      <c r="CS41" s="970"/>
      <c r="CT41" s="970"/>
      <c r="CU41" s="970">
        <f>7*12</f>
        <v>84</v>
      </c>
      <c r="CV41" s="970"/>
      <c r="CW41" s="970"/>
      <c r="CX41" s="970"/>
      <c r="CY41" s="970">
        <f>7*12</f>
        <v>84</v>
      </c>
      <c r="CZ41" s="970"/>
      <c r="DA41" s="970"/>
      <c r="DB41" s="970"/>
      <c r="DC41" s="970">
        <f>7*12</f>
        <v>84</v>
      </c>
      <c r="DD41" s="970"/>
      <c r="DE41" s="970"/>
      <c r="DF41" s="970"/>
      <c r="DG41" s="970">
        <f>7*12</f>
        <v>84</v>
      </c>
      <c r="DH41" s="970"/>
      <c r="DI41" s="970"/>
      <c r="DJ41" s="970"/>
      <c r="DK41" s="970">
        <f>7*12</f>
        <v>84</v>
      </c>
      <c r="DL41" s="970"/>
      <c r="DM41" s="970"/>
      <c r="DN41" s="970"/>
      <c r="DO41" s="970">
        <f>7*12</f>
        <v>84</v>
      </c>
      <c r="DP41" s="970"/>
      <c r="DQ41" s="970"/>
      <c r="DR41" s="970"/>
      <c r="DS41" s="970">
        <f>7*12</f>
        <v>84</v>
      </c>
      <c r="DT41" s="970"/>
      <c r="DU41" s="970" t="s">
        <v>118</v>
      </c>
      <c r="DV41" s="970"/>
      <c r="DW41" s="970">
        <f t="shared" si="11"/>
        <v>1344</v>
      </c>
      <c r="DX41" s="959" t="s">
        <v>61</v>
      </c>
      <c r="DY41" s="959" t="s">
        <v>62</v>
      </c>
      <c r="DZ41" s="959" t="s">
        <v>778</v>
      </c>
      <c r="EA41" s="959" t="s">
        <v>777</v>
      </c>
      <c r="EB41" s="959">
        <v>3187622080</v>
      </c>
      <c r="EC41" s="1009" t="s">
        <v>780</v>
      </c>
      <c r="ED41" s="959" t="s">
        <v>59</v>
      </c>
      <c r="EE41" s="959" t="s">
        <v>60</v>
      </c>
      <c r="EF41" s="959" t="s">
        <v>220</v>
      </c>
      <c r="EG41" s="959" t="s">
        <v>221</v>
      </c>
      <c r="EH41" s="959" t="s">
        <v>222</v>
      </c>
      <c r="EI41" s="1013" t="s">
        <v>227</v>
      </c>
    </row>
    <row r="42" spans="1:139" ht="90" customHeight="1">
      <c r="A42" s="959" t="s">
        <v>896</v>
      </c>
      <c r="B42" s="959" t="s">
        <v>899</v>
      </c>
      <c r="C42" s="976">
        <f t="shared" si="17"/>
        <v>7.9476002177634869E-3</v>
      </c>
      <c r="D42" s="959" t="s">
        <v>904</v>
      </c>
      <c r="E42" s="976">
        <f>+SUM($AG$41:$AG$45)</f>
        <v>3.8052487969151517E-3</v>
      </c>
      <c r="F42" s="959" t="s">
        <v>215</v>
      </c>
      <c r="G42" s="959" t="s">
        <v>216</v>
      </c>
      <c r="H42" s="959" t="s">
        <v>112</v>
      </c>
      <c r="I42" s="959" t="s">
        <v>38</v>
      </c>
      <c r="J42" s="970" t="s">
        <v>237</v>
      </c>
      <c r="K42" s="959">
        <v>0</v>
      </c>
      <c r="L42" s="963">
        <v>45017</v>
      </c>
      <c r="M42" s="963">
        <v>50770</v>
      </c>
      <c r="N42" s="1014">
        <v>48.2</v>
      </c>
      <c r="O42" s="1014">
        <v>50.800000000000004</v>
      </c>
      <c r="P42" s="1014">
        <v>53.400000000000006</v>
      </c>
      <c r="Q42" s="1014">
        <v>56.000000000000007</v>
      </c>
      <c r="R42" s="1014">
        <v>58.600000000000009</v>
      </c>
      <c r="S42" s="1014">
        <v>61.20000000000001</v>
      </c>
      <c r="T42" s="1014">
        <v>63.800000000000011</v>
      </c>
      <c r="U42" s="1014">
        <v>66.400000000000006</v>
      </c>
      <c r="V42" s="1014">
        <v>69</v>
      </c>
      <c r="W42" s="1014">
        <v>71.599999999999994</v>
      </c>
      <c r="X42" s="1014">
        <v>74.199999999999989</v>
      </c>
      <c r="Y42" s="1014">
        <v>76.799999999999983</v>
      </c>
      <c r="Z42" s="1014">
        <v>79.399999999999977</v>
      </c>
      <c r="AA42" s="1014">
        <v>81.999999999999972</v>
      </c>
      <c r="AB42" s="1014">
        <v>84.599999999999966</v>
      </c>
      <c r="AC42" s="1014">
        <v>90</v>
      </c>
      <c r="AD42" s="1015">
        <f>+AC42</f>
        <v>90</v>
      </c>
      <c r="AE42" s="959" t="s">
        <v>929</v>
      </c>
      <c r="AF42" s="959" t="s">
        <v>53</v>
      </c>
      <c r="AG42" s="979">
        <f t="shared" si="8"/>
        <v>2.2450349578951954E-3</v>
      </c>
      <c r="AH42" s="959" t="s">
        <v>245</v>
      </c>
      <c r="AI42" s="959" t="s">
        <v>246</v>
      </c>
      <c r="AJ42" s="959">
        <v>16</v>
      </c>
      <c r="AK42" s="987" t="s">
        <v>236</v>
      </c>
      <c r="AL42" s="959" t="s">
        <v>247</v>
      </c>
      <c r="AM42" s="959" t="s">
        <v>34</v>
      </c>
      <c r="AN42" s="959" t="s">
        <v>219</v>
      </c>
      <c r="AO42" s="959"/>
      <c r="AP42" s="959">
        <v>0</v>
      </c>
      <c r="AQ42" s="959">
        <v>2022</v>
      </c>
      <c r="AR42" s="963">
        <v>45017</v>
      </c>
      <c r="AS42" s="963">
        <v>50770</v>
      </c>
      <c r="AT42" s="964">
        <v>16</v>
      </c>
      <c r="AU42" s="964">
        <v>16</v>
      </c>
      <c r="AV42" s="964">
        <v>16</v>
      </c>
      <c r="AW42" s="964">
        <v>16</v>
      </c>
      <c r="AX42" s="964">
        <v>16</v>
      </c>
      <c r="AY42" s="964">
        <v>16</v>
      </c>
      <c r="AZ42" s="964">
        <v>16</v>
      </c>
      <c r="BA42" s="964">
        <v>16</v>
      </c>
      <c r="BB42" s="964">
        <v>16</v>
      </c>
      <c r="BC42" s="964">
        <v>16</v>
      </c>
      <c r="BD42" s="964">
        <v>16</v>
      </c>
      <c r="BE42" s="964">
        <v>16</v>
      </c>
      <c r="BF42" s="964">
        <v>16</v>
      </c>
      <c r="BG42" s="964">
        <v>16</v>
      </c>
      <c r="BH42" s="964">
        <v>16</v>
      </c>
      <c r="BI42" s="964">
        <v>16</v>
      </c>
      <c r="BJ42" s="964">
        <v>16</v>
      </c>
      <c r="BK42" s="970">
        <v>1756.9510047600002</v>
      </c>
      <c r="BL42" s="970">
        <f>+BK42</f>
        <v>1756.9510047600002</v>
      </c>
      <c r="BM42" s="959" t="s">
        <v>248</v>
      </c>
      <c r="BN42" s="1016">
        <v>7918</v>
      </c>
      <c r="BO42" s="970">
        <v>1891.8009985600002</v>
      </c>
      <c r="BP42" s="970"/>
      <c r="BQ42" s="959" t="s">
        <v>248</v>
      </c>
      <c r="BR42" s="1016">
        <v>7918</v>
      </c>
      <c r="BS42" s="970">
        <v>2038.2232129935001</v>
      </c>
      <c r="BT42" s="970"/>
      <c r="BU42" s="970"/>
      <c r="BV42" s="970"/>
      <c r="BW42" s="970">
        <v>2194.8150199251454</v>
      </c>
      <c r="BX42" s="970"/>
      <c r="BY42" s="970"/>
      <c r="BZ42" s="970"/>
      <c r="CA42" s="970">
        <v>2362.2655463258056</v>
      </c>
      <c r="CB42" s="970"/>
      <c r="CC42" s="970"/>
      <c r="CD42" s="970"/>
      <c r="CE42" s="970">
        <v>2541.3106638448121</v>
      </c>
      <c r="CF42" s="970"/>
      <c r="CG42" s="970"/>
      <c r="CH42" s="970"/>
      <c r="CI42" s="970">
        <v>2708.9002462074491</v>
      </c>
      <c r="CJ42" s="970"/>
      <c r="CK42" s="970"/>
      <c r="CL42" s="970"/>
      <c r="CM42" s="970">
        <v>2888.2210993354706</v>
      </c>
      <c r="CN42" s="970"/>
      <c r="CO42" s="970"/>
      <c r="CP42" s="970"/>
      <c r="CQ42" s="970">
        <v>3080.0944121824537</v>
      </c>
      <c r="CR42" s="970"/>
      <c r="CS42" s="970"/>
      <c r="CT42" s="970"/>
      <c r="CU42" s="970">
        <v>3285.3988569287258</v>
      </c>
      <c r="CV42" s="970"/>
      <c r="CW42" s="970"/>
      <c r="CX42" s="970"/>
      <c r="CY42" s="970">
        <v>3505.0746128072369</v>
      </c>
      <c r="CZ42" s="970"/>
      <c r="DA42" s="970"/>
      <c r="DB42" s="970"/>
      <c r="DC42" s="970">
        <v>3740.1276715972435</v>
      </c>
      <c r="DD42" s="970"/>
      <c r="DE42" s="970"/>
      <c r="DF42" s="970"/>
      <c r="DG42" s="970">
        <v>3991.6344445025507</v>
      </c>
      <c r="DH42" s="970"/>
      <c r="DI42" s="970"/>
      <c r="DJ42" s="970"/>
      <c r="DK42" s="970">
        <v>4260.7466915112291</v>
      </c>
      <c r="DL42" s="970"/>
      <c r="DM42" s="970"/>
      <c r="DN42" s="970"/>
      <c r="DO42" s="970">
        <v>4548.6967958105151</v>
      </c>
      <c r="DP42" s="970"/>
      <c r="DQ42" s="970"/>
      <c r="DR42" s="970"/>
      <c r="DS42" s="970">
        <v>4856.8034074107518</v>
      </c>
      <c r="DT42" s="970"/>
      <c r="DU42" s="970" t="s">
        <v>118</v>
      </c>
      <c r="DV42" s="970"/>
      <c r="DW42" s="970">
        <f t="shared" si="11"/>
        <v>49651.064684702891</v>
      </c>
      <c r="DX42" s="959" t="s">
        <v>53</v>
      </c>
      <c r="DY42" s="959" t="s">
        <v>54</v>
      </c>
      <c r="DZ42" s="959" t="s">
        <v>119</v>
      </c>
      <c r="EA42" s="959" t="s">
        <v>120</v>
      </c>
      <c r="EB42" s="959" t="s">
        <v>121</v>
      </c>
      <c r="EC42" s="1008" t="s">
        <v>122</v>
      </c>
      <c r="ED42" s="959" t="s">
        <v>59</v>
      </c>
      <c r="EE42" s="959" t="s">
        <v>60</v>
      </c>
      <c r="EF42" s="959" t="s">
        <v>220</v>
      </c>
      <c r="EG42" s="959" t="s">
        <v>249</v>
      </c>
      <c r="EH42" s="959"/>
      <c r="EI42" s="1017" t="s">
        <v>227</v>
      </c>
    </row>
    <row r="43" spans="1:139" ht="90" customHeight="1">
      <c r="A43" s="959" t="s">
        <v>896</v>
      </c>
      <c r="B43" s="959" t="s">
        <v>899</v>
      </c>
      <c r="C43" s="976">
        <f t="shared" si="17"/>
        <v>7.9476002177634869E-3</v>
      </c>
      <c r="D43" s="959" t="s">
        <v>904</v>
      </c>
      <c r="E43" s="976">
        <f t="shared" ref="E43:E45" si="20">+SUM($AG$41:$AG$45)</f>
        <v>3.8052487969151517E-3</v>
      </c>
      <c r="F43" s="959" t="s">
        <v>215</v>
      </c>
      <c r="G43" s="959" t="s">
        <v>216</v>
      </c>
      <c r="H43" s="959" t="s">
        <v>112</v>
      </c>
      <c r="I43" s="959" t="s">
        <v>38</v>
      </c>
      <c r="J43" s="970" t="s">
        <v>237</v>
      </c>
      <c r="K43" s="959">
        <v>0</v>
      </c>
      <c r="L43" s="963">
        <v>45017</v>
      </c>
      <c r="M43" s="963">
        <v>50770</v>
      </c>
      <c r="N43" s="1018">
        <v>48.2</v>
      </c>
      <c r="O43" s="1018">
        <v>50.800000000000004</v>
      </c>
      <c r="P43" s="1018">
        <v>53.400000000000006</v>
      </c>
      <c r="Q43" s="1018">
        <v>56.000000000000007</v>
      </c>
      <c r="R43" s="1018">
        <v>58.600000000000009</v>
      </c>
      <c r="S43" s="1018">
        <v>61.20000000000001</v>
      </c>
      <c r="T43" s="1018">
        <v>63.800000000000011</v>
      </c>
      <c r="U43" s="1018">
        <v>66.400000000000006</v>
      </c>
      <c r="V43" s="1018">
        <v>69</v>
      </c>
      <c r="W43" s="1018">
        <v>71.599999999999994</v>
      </c>
      <c r="X43" s="1018">
        <v>74.199999999999989</v>
      </c>
      <c r="Y43" s="1018">
        <v>76.799999999999983</v>
      </c>
      <c r="Z43" s="1018">
        <v>79.399999999999977</v>
      </c>
      <c r="AA43" s="1018">
        <v>81.999999999999972</v>
      </c>
      <c r="AB43" s="1018">
        <v>84.599999999999966</v>
      </c>
      <c r="AC43" s="1018">
        <v>90</v>
      </c>
      <c r="AD43" s="1015">
        <v>90</v>
      </c>
      <c r="AE43" s="959" t="s">
        <v>930</v>
      </c>
      <c r="AF43" s="959" t="s">
        <v>53</v>
      </c>
      <c r="AG43" s="979">
        <f t="shared" si="8"/>
        <v>6.9452160134431877E-5</v>
      </c>
      <c r="AH43" s="959" t="s">
        <v>788</v>
      </c>
      <c r="AI43" s="959" t="s">
        <v>787</v>
      </c>
      <c r="AJ43" s="959">
        <v>16</v>
      </c>
      <c r="AK43" s="987" t="s">
        <v>250</v>
      </c>
      <c r="AL43" s="959" t="s">
        <v>130</v>
      </c>
      <c r="AM43" s="959" t="s">
        <v>32</v>
      </c>
      <c r="AN43" s="959" t="s">
        <v>219</v>
      </c>
      <c r="AO43" s="959"/>
      <c r="AP43" s="959">
        <v>1</v>
      </c>
      <c r="AQ43" s="959">
        <v>2022</v>
      </c>
      <c r="AR43" s="963">
        <v>45017</v>
      </c>
      <c r="AS43" s="963">
        <v>50770</v>
      </c>
      <c r="AT43" s="964">
        <v>1</v>
      </c>
      <c r="AU43" s="964">
        <v>1</v>
      </c>
      <c r="AV43" s="964">
        <v>1</v>
      </c>
      <c r="AW43" s="964">
        <v>1</v>
      </c>
      <c r="AX43" s="964">
        <v>1</v>
      </c>
      <c r="AY43" s="964">
        <v>1</v>
      </c>
      <c r="AZ43" s="964">
        <v>1</v>
      </c>
      <c r="BA43" s="964">
        <v>1</v>
      </c>
      <c r="BB43" s="964">
        <v>1</v>
      </c>
      <c r="BC43" s="964">
        <v>1</v>
      </c>
      <c r="BD43" s="964">
        <v>1</v>
      </c>
      <c r="BE43" s="964">
        <v>1</v>
      </c>
      <c r="BF43" s="964">
        <v>1</v>
      </c>
      <c r="BG43" s="964">
        <v>1</v>
      </c>
      <c r="BH43" s="964">
        <v>1</v>
      </c>
      <c r="BI43" s="964">
        <v>1</v>
      </c>
      <c r="BJ43" s="964">
        <v>16</v>
      </c>
      <c r="BK43" s="970">
        <f>8*12</f>
        <v>96</v>
      </c>
      <c r="BL43" s="970">
        <v>96</v>
      </c>
      <c r="BM43" s="959" t="s">
        <v>226</v>
      </c>
      <c r="BN43" s="959"/>
      <c r="BO43" s="970">
        <v>96</v>
      </c>
      <c r="BP43" s="959"/>
      <c r="BQ43" s="959" t="s">
        <v>226</v>
      </c>
      <c r="BR43" s="959"/>
      <c r="BS43" s="970">
        <v>96</v>
      </c>
      <c r="BT43" s="959"/>
      <c r="BU43" s="959" t="s">
        <v>226</v>
      </c>
      <c r="BV43" s="959"/>
      <c r="BW43" s="970">
        <v>96</v>
      </c>
      <c r="BX43" s="959"/>
      <c r="BY43" s="959" t="s">
        <v>226</v>
      </c>
      <c r="BZ43" s="959"/>
      <c r="CA43" s="970">
        <v>96</v>
      </c>
      <c r="CB43" s="959"/>
      <c r="CC43" s="959" t="s">
        <v>226</v>
      </c>
      <c r="CD43" s="959"/>
      <c r="CE43" s="970">
        <v>96</v>
      </c>
      <c r="CF43" s="959"/>
      <c r="CG43" s="959" t="s">
        <v>226</v>
      </c>
      <c r="CH43" s="959"/>
      <c r="CI43" s="970">
        <v>96</v>
      </c>
      <c r="CJ43" s="959"/>
      <c r="CK43" s="959" t="s">
        <v>226</v>
      </c>
      <c r="CL43" s="959"/>
      <c r="CM43" s="970">
        <v>96</v>
      </c>
      <c r="CN43" s="959"/>
      <c r="CO43" s="959" t="s">
        <v>226</v>
      </c>
      <c r="CP43" s="959"/>
      <c r="CQ43" s="970">
        <v>96</v>
      </c>
      <c r="CR43" s="959"/>
      <c r="CS43" s="959" t="s">
        <v>226</v>
      </c>
      <c r="CT43" s="959"/>
      <c r="CU43" s="970">
        <v>96</v>
      </c>
      <c r="CV43" s="959"/>
      <c r="CW43" s="959" t="s">
        <v>226</v>
      </c>
      <c r="CX43" s="959"/>
      <c r="CY43" s="970">
        <v>96</v>
      </c>
      <c r="CZ43" s="959"/>
      <c r="DA43" s="959" t="s">
        <v>226</v>
      </c>
      <c r="DB43" s="959"/>
      <c r="DC43" s="970">
        <v>96</v>
      </c>
      <c r="DD43" s="959"/>
      <c r="DE43" s="959" t="s">
        <v>226</v>
      </c>
      <c r="DF43" s="959"/>
      <c r="DG43" s="970">
        <v>96</v>
      </c>
      <c r="DH43" s="959"/>
      <c r="DI43" s="959" t="s">
        <v>226</v>
      </c>
      <c r="DJ43" s="959"/>
      <c r="DK43" s="970">
        <v>96</v>
      </c>
      <c r="DL43" s="959"/>
      <c r="DM43" s="959" t="s">
        <v>226</v>
      </c>
      <c r="DN43" s="959"/>
      <c r="DO43" s="970">
        <v>96</v>
      </c>
      <c r="DP43" s="959"/>
      <c r="DQ43" s="959" t="s">
        <v>226</v>
      </c>
      <c r="DR43" s="959"/>
      <c r="DS43" s="970">
        <v>96</v>
      </c>
      <c r="DT43" s="959"/>
      <c r="DU43" s="959" t="s">
        <v>226</v>
      </c>
      <c r="DV43" s="959"/>
      <c r="DW43" s="970">
        <f t="shared" si="11"/>
        <v>1536</v>
      </c>
      <c r="DX43" s="959" t="s">
        <v>53</v>
      </c>
      <c r="DY43" s="959" t="s">
        <v>54</v>
      </c>
      <c r="DZ43" s="959" t="s">
        <v>119</v>
      </c>
      <c r="EA43" s="959" t="s">
        <v>120</v>
      </c>
      <c r="EB43" s="959" t="s">
        <v>121</v>
      </c>
      <c r="EC43" s="1008" t="s">
        <v>122</v>
      </c>
      <c r="ED43" s="959"/>
      <c r="EE43" s="959"/>
      <c r="EF43" s="959"/>
      <c r="EG43" s="959"/>
      <c r="EH43" s="959"/>
      <c r="EI43" s="959"/>
    </row>
    <row r="44" spans="1:139" ht="90" customHeight="1">
      <c r="A44" s="959" t="s">
        <v>896</v>
      </c>
      <c r="B44" s="959" t="s">
        <v>899</v>
      </c>
      <c r="C44" s="976">
        <f t="shared" si="17"/>
        <v>7.9476002177634869E-3</v>
      </c>
      <c r="D44" s="959" t="s">
        <v>904</v>
      </c>
      <c r="E44" s="976">
        <f t="shared" si="20"/>
        <v>3.8052487969151517E-3</v>
      </c>
      <c r="F44" s="959" t="s">
        <v>215</v>
      </c>
      <c r="G44" s="959" t="s">
        <v>216</v>
      </c>
      <c r="H44" s="959" t="s">
        <v>112</v>
      </c>
      <c r="I44" s="959" t="s">
        <v>38</v>
      </c>
      <c r="J44" s="970" t="s">
        <v>237</v>
      </c>
      <c r="K44" s="959">
        <v>0</v>
      </c>
      <c r="L44" s="963">
        <v>45017</v>
      </c>
      <c r="M44" s="963">
        <v>50770</v>
      </c>
      <c r="N44" s="1018">
        <v>48.2</v>
      </c>
      <c r="O44" s="1018">
        <f t="shared" ref="O44:AB44" si="21">+N44+2.6</f>
        <v>50.800000000000004</v>
      </c>
      <c r="P44" s="1018">
        <f t="shared" si="21"/>
        <v>53.400000000000006</v>
      </c>
      <c r="Q44" s="1018">
        <f t="shared" si="21"/>
        <v>56.000000000000007</v>
      </c>
      <c r="R44" s="1018">
        <f t="shared" si="21"/>
        <v>58.600000000000009</v>
      </c>
      <c r="S44" s="1018">
        <f t="shared" si="21"/>
        <v>61.20000000000001</v>
      </c>
      <c r="T44" s="1018">
        <f t="shared" si="21"/>
        <v>63.800000000000011</v>
      </c>
      <c r="U44" s="1018">
        <f t="shared" si="21"/>
        <v>66.400000000000006</v>
      </c>
      <c r="V44" s="1018">
        <f t="shared" si="21"/>
        <v>69</v>
      </c>
      <c r="W44" s="1018">
        <f t="shared" si="21"/>
        <v>71.599999999999994</v>
      </c>
      <c r="X44" s="1018">
        <f t="shared" si="21"/>
        <v>74.199999999999989</v>
      </c>
      <c r="Y44" s="1018">
        <f t="shared" si="21"/>
        <v>76.799999999999983</v>
      </c>
      <c r="Z44" s="1018">
        <f t="shared" si="21"/>
        <v>79.399999999999977</v>
      </c>
      <c r="AA44" s="1018">
        <f t="shared" si="21"/>
        <v>81.999999999999972</v>
      </c>
      <c r="AB44" s="1018">
        <f t="shared" si="21"/>
        <v>84.599999999999966</v>
      </c>
      <c r="AC44" s="1018">
        <v>90</v>
      </c>
      <c r="AD44" s="1015">
        <f>+AC44</f>
        <v>90</v>
      </c>
      <c r="AE44" s="959" t="s">
        <v>931</v>
      </c>
      <c r="AF44" s="959" t="s">
        <v>59</v>
      </c>
      <c r="AG44" s="979">
        <f t="shared" si="8"/>
        <v>1.429556962767056E-3</v>
      </c>
      <c r="AH44" s="959" t="s">
        <v>251</v>
      </c>
      <c r="AI44" s="963" t="s">
        <v>252</v>
      </c>
      <c r="AJ44" s="959">
        <v>16</v>
      </c>
      <c r="AK44" s="987" t="s">
        <v>236</v>
      </c>
      <c r="AL44" s="959" t="s">
        <v>253</v>
      </c>
      <c r="AM44" s="959" t="s">
        <v>32</v>
      </c>
      <c r="AN44" s="959" t="s">
        <v>219</v>
      </c>
      <c r="AO44" s="964"/>
      <c r="AP44" s="959">
        <v>1</v>
      </c>
      <c r="AQ44" s="959">
        <v>2022</v>
      </c>
      <c r="AR44" s="963">
        <v>45017</v>
      </c>
      <c r="AS44" s="963">
        <v>50770</v>
      </c>
      <c r="AT44" s="964">
        <v>1</v>
      </c>
      <c r="AU44" s="964">
        <v>1</v>
      </c>
      <c r="AV44" s="964">
        <v>1</v>
      </c>
      <c r="AW44" s="964">
        <v>1</v>
      </c>
      <c r="AX44" s="964">
        <v>1</v>
      </c>
      <c r="AY44" s="964">
        <v>1</v>
      </c>
      <c r="AZ44" s="964">
        <v>1</v>
      </c>
      <c r="BA44" s="964">
        <v>1</v>
      </c>
      <c r="BB44" s="964">
        <v>1</v>
      </c>
      <c r="BC44" s="964">
        <v>1</v>
      </c>
      <c r="BD44" s="964">
        <v>1</v>
      </c>
      <c r="BE44" s="964">
        <v>1</v>
      </c>
      <c r="BF44" s="964">
        <v>1</v>
      </c>
      <c r="BG44" s="964">
        <v>1</v>
      </c>
      <c r="BH44" s="964">
        <v>1</v>
      </c>
      <c r="BI44" s="964">
        <v>1</v>
      </c>
      <c r="BJ44" s="964">
        <v>16</v>
      </c>
      <c r="BK44" s="970">
        <f>1681+187+108</f>
        <v>1976</v>
      </c>
      <c r="BL44" s="970">
        <f>+BK44</f>
        <v>1976</v>
      </c>
      <c r="BM44" s="970" t="s">
        <v>118</v>
      </c>
      <c r="BN44" s="959">
        <v>7634</v>
      </c>
      <c r="BO44" s="970">
        <f>1681+187+108</f>
        <v>1976</v>
      </c>
      <c r="BP44" s="970"/>
      <c r="BQ44" s="970" t="s">
        <v>118</v>
      </c>
      <c r="BR44" s="959">
        <v>7634</v>
      </c>
      <c r="BS44" s="970">
        <f>1681+187+108</f>
        <v>1976</v>
      </c>
      <c r="BT44" s="970"/>
      <c r="BU44" s="970"/>
      <c r="BV44" s="970"/>
      <c r="BW44" s="970">
        <f>1681+187+108</f>
        <v>1976</v>
      </c>
      <c r="BX44" s="970"/>
      <c r="BY44" s="970"/>
      <c r="BZ44" s="970"/>
      <c r="CA44" s="970">
        <f>1681+187+108</f>
        <v>1976</v>
      </c>
      <c r="CB44" s="970"/>
      <c r="CC44" s="970"/>
      <c r="CD44" s="970"/>
      <c r="CE44" s="970">
        <f>1681+187+108</f>
        <v>1976</v>
      </c>
      <c r="CF44" s="970"/>
      <c r="CG44" s="970"/>
      <c r="CH44" s="970"/>
      <c r="CI44" s="970">
        <f>1681+187+108</f>
        <v>1976</v>
      </c>
      <c r="CJ44" s="970"/>
      <c r="CK44" s="970"/>
      <c r="CL44" s="970"/>
      <c r="CM44" s="970">
        <f>1681+187+108</f>
        <v>1976</v>
      </c>
      <c r="CN44" s="970"/>
      <c r="CO44" s="970"/>
      <c r="CP44" s="970"/>
      <c r="CQ44" s="970">
        <f>1681+187+108</f>
        <v>1976</v>
      </c>
      <c r="CR44" s="970"/>
      <c r="CS44" s="970"/>
      <c r="CT44" s="970"/>
      <c r="CU44" s="970">
        <f>1681+187+108</f>
        <v>1976</v>
      </c>
      <c r="CV44" s="970"/>
      <c r="CW44" s="970"/>
      <c r="CX44" s="970"/>
      <c r="CY44" s="970">
        <f>1681+187+108</f>
        <v>1976</v>
      </c>
      <c r="CZ44" s="970"/>
      <c r="DA44" s="970"/>
      <c r="DB44" s="970"/>
      <c r="DC44" s="970">
        <f>1681+187+108</f>
        <v>1976</v>
      </c>
      <c r="DD44" s="970"/>
      <c r="DE44" s="970"/>
      <c r="DF44" s="970"/>
      <c r="DG44" s="970">
        <f>1681+187+108</f>
        <v>1976</v>
      </c>
      <c r="DH44" s="970"/>
      <c r="DI44" s="970"/>
      <c r="DJ44" s="970"/>
      <c r="DK44" s="970">
        <f>1681+187+108</f>
        <v>1976</v>
      </c>
      <c r="DL44" s="970"/>
      <c r="DM44" s="970"/>
      <c r="DN44" s="970"/>
      <c r="DO44" s="970">
        <f>1681+187+108</f>
        <v>1976</v>
      </c>
      <c r="DP44" s="959"/>
      <c r="DQ44" s="959"/>
      <c r="DR44" s="959"/>
      <c r="DS44" s="970">
        <f>1681+187+108</f>
        <v>1976</v>
      </c>
      <c r="DT44" s="1013"/>
      <c r="DU44" s="959"/>
      <c r="DV44" s="959"/>
      <c r="DW44" s="970">
        <f t="shared" si="11"/>
        <v>31616</v>
      </c>
      <c r="DX44" s="959" t="s">
        <v>59</v>
      </c>
      <c r="DY44" s="959" t="s">
        <v>60</v>
      </c>
      <c r="DZ44" s="959" t="s">
        <v>987</v>
      </c>
      <c r="EA44" s="959" t="s">
        <v>980</v>
      </c>
      <c r="EB44" s="959" t="s">
        <v>222</v>
      </c>
      <c r="EC44" s="1059" t="s">
        <v>982</v>
      </c>
      <c r="ED44" s="959" t="s">
        <v>254</v>
      </c>
      <c r="EE44" s="959"/>
      <c r="EF44" s="959"/>
      <c r="EG44" s="959"/>
      <c r="EH44" s="959"/>
      <c r="EI44" s="959"/>
    </row>
    <row r="45" spans="1:139" ht="90" customHeight="1">
      <c r="A45" s="959" t="s">
        <v>896</v>
      </c>
      <c r="B45" s="959" t="s">
        <v>899</v>
      </c>
      <c r="C45" s="976">
        <f t="shared" si="17"/>
        <v>7.9476002177634869E-3</v>
      </c>
      <c r="D45" s="959" t="s">
        <v>904</v>
      </c>
      <c r="E45" s="976">
        <f t="shared" si="20"/>
        <v>3.8052487969151517E-3</v>
      </c>
      <c r="F45" s="959" t="s">
        <v>215</v>
      </c>
      <c r="G45" s="959" t="s">
        <v>216</v>
      </c>
      <c r="H45" s="959" t="s">
        <v>112</v>
      </c>
      <c r="I45" s="959" t="s">
        <v>38</v>
      </c>
      <c r="J45" s="970" t="s">
        <v>237</v>
      </c>
      <c r="K45" s="959">
        <v>0</v>
      </c>
      <c r="L45" s="963">
        <v>45017</v>
      </c>
      <c r="M45" s="963">
        <v>50770</v>
      </c>
      <c r="N45" s="1018">
        <v>48.2</v>
      </c>
      <c r="O45" s="1018">
        <v>50.800000000000004</v>
      </c>
      <c r="P45" s="1018">
        <v>53.400000000000006</v>
      </c>
      <c r="Q45" s="1018">
        <v>56.000000000000007</v>
      </c>
      <c r="R45" s="1018">
        <v>58.600000000000009</v>
      </c>
      <c r="S45" s="1018">
        <v>61.20000000000001</v>
      </c>
      <c r="T45" s="1018">
        <v>63.800000000000011</v>
      </c>
      <c r="U45" s="1018">
        <v>66.400000000000006</v>
      </c>
      <c r="V45" s="1018">
        <v>69</v>
      </c>
      <c r="W45" s="1018">
        <v>71.599999999999994</v>
      </c>
      <c r="X45" s="1018">
        <v>74.199999999999989</v>
      </c>
      <c r="Y45" s="1018">
        <v>76.799999999999983</v>
      </c>
      <c r="Z45" s="1018">
        <v>79.399999999999977</v>
      </c>
      <c r="AA45" s="1018">
        <v>81.999999999999972</v>
      </c>
      <c r="AB45" s="1018">
        <v>84.599999999999966</v>
      </c>
      <c r="AC45" s="1018">
        <v>90</v>
      </c>
      <c r="AD45" s="1015">
        <v>90</v>
      </c>
      <c r="AE45" s="959" t="s">
        <v>932</v>
      </c>
      <c r="AF45" s="959" t="s">
        <v>65</v>
      </c>
      <c r="AG45" s="979">
        <f t="shared" si="8"/>
        <v>4.3407600084019911E-7</v>
      </c>
      <c r="AH45" s="959" t="s">
        <v>255</v>
      </c>
      <c r="AI45" s="959" t="s">
        <v>256</v>
      </c>
      <c r="AJ45" s="959">
        <v>10</v>
      </c>
      <c r="AK45" s="987" t="s">
        <v>257</v>
      </c>
      <c r="AL45" s="959" t="s">
        <v>112</v>
      </c>
      <c r="AM45" s="959" t="s">
        <v>32</v>
      </c>
      <c r="AN45" s="959" t="s">
        <v>219</v>
      </c>
      <c r="AO45" s="959"/>
      <c r="AP45" s="959">
        <v>1</v>
      </c>
      <c r="AQ45" s="959">
        <v>2022</v>
      </c>
      <c r="AR45" s="963">
        <v>45017</v>
      </c>
      <c r="AS45" s="963">
        <v>50770</v>
      </c>
      <c r="AT45" s="964">
        <v>2</v>
      </c>
      <c r="AU45" s="964">
        <v>2</v>
      </c>
      <c r="AV45" s="964">
        <v>2</v>
      </c>
      <c r="AW45" s="964">
        <v>2</v>
      </c>
      <c r="AX45" s="964">
        <v>2</v>
      </c>
      <c r="AY45" s="964">
        <v>2</v>
      </c>
      <c r="AZ45" s="964">
        <v>2</v>
      </c>
      <c r="BA45" s="964">
        <v>2</v>
      </c>
      <c r="BB45" s="964">
        <v>2</v>
      </c>
      <c r="BC45" s="964">
        <v>2</v>
      </c>
      <c r="BD45" s="964">
        <v>2</v>
      </c>
      <c r="BE45" s="964">
        <v>2</v>
      </c>
      <c r="BF45" s="964">
        <v>2</v>
      </c>
      <c r="BG45" s="964">
        <v>2</v>
      </c>
      <c r="BH45" s="964">
        <v>2</v>
      </c>
      <c r="BI45" s="964">
        <v>2</v>
      </c>
      <c r="BJ45" s="964">
        <v>32</v>
      </c>
      <c r="BK45" s="970">
        <v>0.6</v>
      </c>
      <c r="BL45" s="970">
        <v>0.6</v>
      </c>
      <c r="BM45" s="959" t="s">
        <v>118</v>
      </c>
      <c r="BN45" s="959">
        <v>7650</v>
      </c>
      <c r="BO45" s="970">
        <v>0.6</v>
      </c>
      <c r="BP45" s="970"/>
      <c r="BQ45" s="959"/>
      <c r="BR45" s="959"/>
      <c r="BS45" s="970">
        <v>0.6</v>
      </c>
      <c r="BT45" s="970"/>
      <c r="BU45" s="970"/>
      <c r="BV45" s="970"/>
      <c r="BW45" s="970">
        <v>0.6</v>
      </c>
      <c r="BX45" s="970"/>
      <c r="BY45" s="970"/>
      <c r="BZ45" s="970"/>
      <c r="CA45" s="970">
        <v>0.6</v>
      </c>
      <c r="CB45" s="970"/>
      <c r="CC45" s="970"/>
      <c r="CD45" s="970"/>
      <c r="CE45" s="970">
        <v>0.6</v>
      </c>
      <c r="CF45" s="970"/>
      <c r="CG45" s="970"/>
      <c r="CH45" s="970"/>
      <c r="CI45" s="970">
        <v>0.6</v>
      </c>
      <c r="CJ45" s="970"/>
      <c r="CK45" s="970"/>
      <c r="CL45" s="970"/>
      <c r="CM45" s="970">
        <v>0.6</v>
      </c>
      <c r="CN45" s="970"/>
      <c r="CO45" s="970"/>
      <c r="CP45" s="970"/>
      <c r="CQ45" s="970">
        <v>0.6</v>
      </c>
      <c r="CR45" s="970"/>
      <c r="CS45" s="970"/>
      <c r="CT45" s="970"/>
      <c r="CU45" s="970">
        <v>0.6</v>
      </c>
      <c r="CV45" s="970"/>
      <c r="CW45" s="970"/>
      <c r="CX45" s="970"/>
      <c r="CY45" s="970">
        <v>0.6</v>
      </c>
      <c r="CZ45" s="970"/>
      <c r="DA45" s="970"/>
      <c r="DB45" s="970"/>
      <c r="DC45" s="970">
        <v>0.6</v>
      </c>
      <c r="DD45" s="970"/>
      <c r="DE45" s="970"/>
      <c r="DF45" s="970"/>
      <c r="DG45" s="970">
        <v>0.6</v>
      </c>
      <c r="DH45" s="970"/>
      <c r="DI45" s="970"/>
      <c r="DJ45" s="970"/>
      <c r="DK45" s="970">
        <v>0.6</v>
      </c>
      <c r="DL45" s="970"/>
      <c r="DM45" s="970"/>
      <c r="DN45" s="970"/>
      <c r="DO45" s="970">
        <v>0.6</v>
      </c>
      <c r="DP45" s="970"/>
      <c r="DQ45" s="970"/>
      <c r="DR45" s="970"/>
      <c r="DS45" s="970">
        <v>0.6</v>
      </c>
      <c r="DT45" s="970"/>
      <c r="DU45" s="970"/>
      <c r="DV45" s="970"/>
      <c r="DW45" s="970">
        <f t="shared" si="11"/>
        <v>9.5999999999999979</v>
      </c>
      <c r="DX45" s="959" t="s">
        <v>65</v>
      </c>
      <c r="DY45" s="959" t="s">
        <v>66</v>
      </c>
      <c r="DZ45" s="959" t="s">
        <v>258</v>
      </c>
      <c r="EA45" s="959" t="s">
        <v>259</v>
      </c>
      <c r="EB45" s="959">
        <v>3274856</v>
      </c>
      <c r="EC45" s="1008" t="s">
        <v>260</v>
      </c>
      <c r="ED45" s="959"/>
      <c r="EE45" s="959"/>
      <c r="EF45" s="959"/>
      <c r="EG45" s="959"/>
      <c r="EH45" s="959"/>
      <c r="EI45" s="1017"/>
    </row>
    <row r="46" spans="1:139" s="1048" customFormat="1" ht="52.5" customHeight="1">
      <c r="A46" s="1036"/>
      <c r="B46" s="1037"/>
      <c r="C46" s="1038">
        <f>C13+C25+C30</f>
        <v>0.99211317042235381</v>
      </c>
      <c r="D46" s="1037"/>
      <c r="E46" s="1038">
        <f>SUM(E13+E25+E30+E35)</f>
        <v>0.9962555218432021</v>
      </c>
      <c r="F46" s="1037"/>
      <c r="G46" s="1037"/>
      <c r="H46" s="1037"/>
      <c r="I46" s="1037"/>
      <c r="J46" s="1039"/>
      <c r="K46" s="1037"/>
      <c r="L46" s="1037"/>
      <c r="M46" s="1040"/>
      <c r="N46" s="1039"/>
      <c r="O46" s="1039"/>
      <c r="P46" s="1039"/>
      <c r="Q46" s="1039"/>
      <c r="R46" s="1039"/>
      <c r="S46" s="1039"/>
      <c r="T46" s="1039"/>
      <c r="U46" s="1039"/>
      <c r="V46" s="1039"/>
      <c r="W46" s="1039"/>
      <c r="X46" s="1039"/>
      <c r="Y46" s="1039"/>
      <c r="Z46" s="1039"/>
      <c r="AA46" s="1039"/>
      <c r="AB46" s="1039"/>
      <c r="AC46" s="1039"/>
      <c r="AD46" s="1039"/>
      <c r="AE46" s="1041"/>
      <c r="AF46" s="1041"/>
      <c r="AG46" s="1042">
        <f>+SUM(AG13:AG45)</f>
        <v>0.99999999999999967</v>
      </c>
      <c r="AH46" s="1043"/>
      <c r="AI46" s="1041"/>
      <c r="AJ46" s="1037"/>
      <c r="AK46" s="1037"/>
      <c r="AL46" s="1037"/>
      <c r="AM46" s="1037"/>
      <c r="AN46" s="1041"/>
      <c r="AO46" s="1037"/>
      <c r="AP46" s="1041"/>
      <c r="AQ46" s="1041"/>
      <c r="AR46" s="1044"/>
      <c r="AS46" s="1044"/>
      <c r="AT46" s="1045"/>
      <c r="AU46" s="1041"/>
      <c r="AV46" s="1041"/>
      <c r="AW46" s="1041"/>
      <c r="AX46" s="1041"/>
      <c r="AY46" s="1041"/>
      <c r="AZ46" s="1041"/>
      <c r="BA46" s="1041"/>
      <c r="BB46" s="1041"/>
      <c r="BC46" s="1041"/>
      <c r="BD46" s="1041"/>
      <c r="BE46" s="1041"/>
      <c r="BF46" s="1041"/>
      <c r="BG46" s="1041"/>
      <c r="BH46" s="1041"/>
      <c r="BI46" s="1041"/>
      <c r="BJ46" s="1041"/>
      <c r="BK46" s="1046">
        <f>SUM(BK13:BK45)</f>
        <v>1389357.0647132813</v>
      </c>
      <c r="BL46" s="1046"/>
      <c r="BM46" s="1041"/>
      <c r="BN46" s="1037"/>
      <c r="BO46" s="1046">
        <f>SUM(BO13:BO45)</f>
        <v>1503026.0921368098</v>
      </c>
      <c r="BP46" s="1046"/>
      <c r="BQ46" s="1041"/>
      <c r="BR46" s="1037"/>
      <c r="BS46" s="1046">
        <f>SUM(BS13:BS45)</f>
        <v>1409627.4423831261</v>
      </c>
      <c r="BT46" s="1046"/>
      <c r="BU46" s="1041"/>
      <c r="BV46" s="1037"/>
      <c r="BW46" s="1046">
        <f>SUM(BW13:BW45)</f>
        <v>1414648.967893824</v>
      </c>
      <c r="BX46" s="1046"/>
      <c r="BY46" s="1041"/>
      <c r="BZ46" s="1037"/>
      <c r="CA46" s="1046">
        <f>SUM(CA13:CA45)</f>
        <v>1416870.4712481666</v>
      </c>
      <c r="CB46" s="1046"/>
      <c r="CC46" s="1041"/>
      <c r="CD46" s="1037"/>
      <c r="CE46" s="1046">
        <f>SUM(CE13:CE45)</f>
        <v>1409535.7744593734</v>
      </c>
      <c r="CF46" s="1046"/>
      <c r="CG46" s="1041"/>
      <c r="CH46" s="1037"/>
      <c r="CI46" s="1046">
        <f>SUM(CI13:CI45)</f>
        <v>1427185.6059874166</v>
      </c>
      <c r="CJ46" s="1037"/>
      <c r="CK46" s="1037"/>
      <c r="CL46" s="1037"/>
      <c r="CM46" s="1046">
        <f>SUM(CM13:CM45)</f>
        <v>1465128.7138132146</v>
      </c>
      <c r="CN46" s="1037"/>
      <c r="CO46" s="1037"/>
      <c r="CP46" s="1037"/>
      <c r="CQ46" s="1046">
        <f>SUM(CQ13:CQ45)</f>
        <v>1276541.0943191121</v>
      </c>
      <c r="CR46" s="1037"/>
      <c r="CS46" s="1037"/>
      <c r="CT46" s="1037"/>
      <c r="CU46" s="1046">
        <f>SUM(CU13:CU45)</f>
        <v>1292208.2925438036</v>
      </c>
      <c r="CV46" s="1037"/>
      <c r="CW46" s="1037"/>
      <c r="CX46" s="1037"/>
      <c r="CY46" s="1046">
        <f>SUM(CY13:CY45)</f>
        <v>1309251.9990321251</v>
      </c>
      <c r="CZ46" s="1037"/>
      <c r="DA46" s="1037"/>
      <c r="DB46" s="1046"/>
      <c r="DC46" s="1046">
        <f>SUM(DC13:DC45)</f>
        <v>1323676.616383278</v>
      </c>
      <c r="DD46" s="1037"/>
      <c r="DE46" s="1037"/>
      <c r="DF46" s="1037"/>
      <c r="DG46" s="1046">
        <f>SUM(DG13:DG45)</f>
        <v>1342517.0293378294</v>
      </c>
      <c r="DH46" s="1037"/>
      <c r="DI46" s="1037"/>
      <c r="DJ46" s="1037"/>
      <c r="DK46" s="1046">
        <f>SUM(DK13:DK45)</f>
        <v>1359498.6599915377</v>
      </c>
      <c r="DL46" s="1037"/>
      <c r="DM46" s="1037"/>
      <c r="DN46" s="1037"/>
      <c r="DO46" s="1046">
        <f>SUM(DO13:DO45)</f>
        <v>1376929.3062949174</v>
      </c>
      <c r="DP46" s="1037"/>
      <c r="DQ46" s="1037"/>
      <c r="DR46" s="1037"/>
      <c r="DS46" s="1046">
        <f>SUM(DS13:DS45)</f>
        <v>1399939.6569422628</v>
      </c>
      <c r="DT46" s="1037"/>
      <c r="DU46" s="1037"/>
      <c r="DV46" s="644" t="s">
        <v>261</v>
      </c>
      <c r="DW46" s="661">
        <f>SUM(DW13:DW45)</f>
        <v>22115942.787480079</v>
      </c>
      <c r="DX46" s="1041"/>
      <c r="DY46" s="1041"/>
      <c r="DZ46" s="1041"/>
      <c r="EA46" s="1041"/>
      <c r="EB46" s="1037"/>
      <c r="EC46" s="1047"/>
      <c r="ED46" s="1041"/>
      <c r="EE46" s="1041"/>
      <c r="EF46" s="1041"/>
      <c r="EG46" s="1041"/>
      <c r="EH46" s="1041"/>
      <c r="EI46" s="1041"/>
    </row>
    <row r="47" spans="1:139" ht="75" customHeight="1">
      <c r="B47" s="1"/>
      <c r="C47" s="27"/>
      <c r="D47" s="1"/>
      <c r="E47" s="27"/>
      <c r="F47" s="1"/>
      <c r="G47" s="1"/>
      <c r="H47" s="1"/>
      <c r="I47" s="1"/>
      <c r="J47" s="28"/>
      <c r="K47" s="1"/>
      <c r="L47" s="1"/>
      <c r="M47" s="29"/>
      <c r="N47" s="28"/>
      <c r="O47" s="28"/>
      <c r="P47" s="28"/>
      <c r="Q47" s="28"/>
      <c r="R47" s="28"/>
      <c r="S47" s="28"/>
      <c r="T47" s="28"/>
      <c r="U47" s="28"/>
      <c r="V47" s="28"/>
      <c r="W47" s="28"/>
      <c r="X47" s="28"/>
      <c r="Y47" s="28"/>
      <c r="Z47" s="28"/>
      <c r="AA47" s="28"/>
      <c r="AB47" s="28"/>
      <c r="AC47" s="28"/>
      <c r="AD47" s="28"/>
      <c r="AE47" s="30"/>
      <c r="AF47" s="30"/>
      <c r="AG47" s="507"/>
      <c r="AH47" s="31"/>
      <c r="AI47" s="30"/>
      <c r="AJ47" s="1"/>
      <c r="AK47" s="1"/>
      <c r="AL47" s="1"/>
      <c r="AM47" s="1"/>
      <c r="AN47" s="30"/>
      <c r="AO47" s="1"/>
      <c r="AP47" s="30"/>
      <c r="AQ47" s="30"/>
      <c r="AR47" s="32"/>
      <c r="AS47" s="32"/>
      <c r="AT47" s="33"/>
      <c r="AU47" s="30"/>
      <c r="AV47" s="30"/>
      <c r="AW47" s="30"/>
      <c r="AX47" s="30"/>
      <c r="AY47" s="30"/>
      <c r="AZ47" s="30"/>
      <c r="BA47" s="30"/>
      <c r="BB47" s="30"/>
      <c r="BC47" s="30"/>
      <c r="BD47" s="30"/>
      <c r="BE47" s="30"/>
      <c r="BF47" s="30"/>
      <c r="BG47" s="30"/>
      <c r="BH47" s="30"/>
      <c r="BI47" s="30"/>
      <c r="BJ47" s="30"/>
      <c r="BK47" s="12"/>
      <c r="BL47" s="12"/>
      <c r="BM47" s="30"/>
      <c r="BN47" s="1"/>
      <c r="BO47" s="12"/>
      <c r="BP47" s="12"/>
      <c r="BQ47" s="30"/>
      <c r="BR47" s="1"/>
      <c r="BS47" s="12"/>
      <c r="BT47" s="12"/>
      <c r="BU47" s="30"/>
      <c r="BV47" s="1"/>
      <c r="BW47" s="12"/>
      <c r="BX47" s="12"/>
      <c r="BY47" s="30"/>
      <c r="BZ47" s="1"/>
      <c r="CA47" s="12"/>
      <c r="CB47" s="12"/>
      <c r="CC47" s="30"/>
      <c r="CD47" s="1"/>
      <c r="CE47" s="12"/>
      <c r="CF47" s="12"/>
      <c r="CG47" s="30"/>
      <c r="CH47" s="1"/>
      <c r="CI47" s="12"/>
      <c r="CJ47" s="1"/>
      <c r="CK47" s="1"/>
      <c r="CL47" s="1"/>
      <c r="CM47" s="12"/>
      <c r="CN47" s="1"/>
      <c r="CO47" s="1"/>
      <c r="CP47" s="1"/>
      <c r="CQ47" s="12"/>
      <c r="CR47" s="1"/>
      <c r="CS47" s="1"/>
      <c r="CT47" s="1"/>
      <c r="CU47" s="12"/>
      <c r="CV47" s="1"/>
      <c r="CW47" s="1"/>
      <c r="CX47" s="1"/>
      <c r="CY47" s="12"/>
      <c r="CZ47" s="1"/>
      <c r="DA47" s="1"/>
      <c r="DB47" s="12"/>
      <c r="DC47" s="12"/>
      <c r="DD47" s="1"/>
      <c r="DE47" s="1"/>
      <c r="DF47" s="1"/>
      <c r="DG47" s="12"/>
      <c r="DH47" s="1"/>
      <c r="DI47" s="1"/>
      <c r="DJ47" s="1"/>
      <c r="DK47" s="12"/>
      <c r="DL47" s="1"/>
      <c r="DM47" s="1"/>
      <c r="DN47" s="1"/>
      <c r="DO47" s="12"/>
      <c r="DP47" s="1"/>
      <c r="DQ47" s="1"/>
      <c r="DR47" s="1"/>
      <c r="DS47" s="12"/>
      <c r="DT47" s="1"/>
      <c r="DU47" s="1"/>
      <c r="DV47" s="508"/>
      <c r="DW47" s="12"/>
      <c r="DX47" s="30"/>
      <c r="DY47" s="30"/>
      <c r="DZ47" s="30"/>
      <c r="EA47" s="30"/>
      <c r="EB47" s="1"/>
      <c r="EC47" s="34"/>
      <c r="ED47" s="30"/>
      <c r="EE47" s="30"/>
      <c r="EF47" s="30"/>
      <c r="EG47" s="30"/>
      <c r="EH47" s="30"/>
      <c r="EI47" s="30"/>
    </row>
    <row r="48" spans="1:139" ht="75" customHeight="1">
      <c r="B48" s="1"/>
      <c r="C48" s="27"/>
      <c r="D48" s="1"/>
      <c r="E48" s="27"/>
      <c r="F48" s="1"/>
      <c r="G48" s="1"/>
      <c r="H48" s="1"/>
      <c r="I48" s="1"/>
      <c r="J48" s="28"/>
      <c r="K48" s="1"/>
      <c r="L48" s="1"/>
      <c r="M48" s="29"/>
      <c r="N48" s="28"/>
      <c r="O48" s="28"/>
      <c r="P48" s="28"/>
      <c r="Q48" s="28"/>
      <c r="R48" s="28"/>
      <c r="S48" s="28"/>
      <c r="T48" s="28"/>
      <c r="U48" s="28"/>
      <c r="V48" s="28"/>
      <c r="W48" s="28"/>
      <c r="X48" s="28"/>
      <c r="Y48" s="28"/>
      <c r="Z48" s="28"/>
      <c r="AA48" s="28"/>
      <c r="AB48" s="28"/>
      <c r="AC48" s="28"/>
      <c r="AD48" s="28"/>
      <c r="AE48" s="30"/>
      <c r="AF48" s="30"/>
      <c r="AG48" s="507"/>
      <c r="AH48" s="31"/>
      <c r="AI48" s="30"/>
      <c r="AJ48" s="1"/>
      <c r="AK48" s="1"/>
      <c r="AL48" s="1"/>
      <c r="AM48" s="1"/>
      <c r="AN48" s="30"/>
      <c r="AO48" s="1"/>
      <c r="AP48" s="30"/>
      <c r="AQ48" s="30"/>
      <c r="AR48" s="32"/>
      <c r="AS48" s="32"/>
      <c r="AT48" s="33"/>
      <c r="AU48" s="30"/>
      <c r="AV48" s="30"/>
      <c r="AW48" s="30"/>
      <c r="AX48" s="30"/>
      <c r="AY48" s="30"/>
      <c r="AZ48" s="30"/>
      <c r="BA48" s="30"/>
      <c r="BB48" s="30"/>
      <c r="BC48" s="30"/>
      <c r="BD48" s="30"/>
      <c r="BE48" s="30"/>
      <c r="BF48" s="30"/>
      <c r="BG48" s="30"/>
      <c r="BH48" s="30"/>
      <c r="BI48" s="30"/>
      <c r="BJ48" s="30"/>
      <c r="BK48" s="12"/>
      <c r="BL48" s="12"/>
      <c r="BM48" s="30"/>
      <c r="BN48" s="1"/>
      <c r="BO48" s="12"/>
      <c r="BP48" s="12"/>
      <c r="BQ48" s="30"/>
      <c r="BR48" s="1"/>
      <c r="BS48" s="12"/>
      <c r="BT48" s="12"/>
      <c r="BU48" s="30"/>
      <c r="BV48" s="1"/>
      <c r="BW48" s="12"/>
      <c r="BX48" s="12"/>
      <c r="BY48" s="30"/>
      <c r="BZ48" s="1"/>
      <c r="CA48" s="12"/>
      <c r="CB48" s="12"/>
      <c r="CC48" s="30"/>
      <c r="CD48" s="1"/>
      <c r="CE48" s="12"/>
      <c r="CF48" s="12"/>
      <c r="CG48" s="30"/>
      <c r="CH48" s="1"/>
      <c r="CI48" s="12"/>
      <c r="CJ48" s="1"/>
      <c r="CK48" s="1"/>
      <c r="CL48" s="1"/>
      <c r="CM48" s="12"/>
      <c r="CN48" s="1"/>
      <c r="CO48" s="1"/>
      <c r="CP48" s="1"/>
      <c r="CQ48" s="12"/>
      <c r="CR48" s="1"/>
      <c r="CS48" s="1"/>
      <c r="CT48" s="1"/>
      <c r="CU48" s="12"/>
      <c r="CV48" s="1"/>
      <c r="CW48" s="1"/>
      <c r="CX48" s="1"/>
      <c r="CY48" s="12"/>
      <c r="CZ48" s="1"/>
      <c r="DA48" s="1"/>
      <c r="DB48" s="12"/>
      <c r="DC48" s="12"/>
      <c r="DD48" s="1"/>
      <c r="DE48" s="1"/>
      <c r="DF48" s="1"/>
      <c r="DG48" s="12"/>
      <c r="DH48" s="1"/>
      <c r="DI48" s="1"/>
      <c r="DJ48" s="1"/>
      <c r="DK48" s="12"/>
      <c r="DL48" s="1"/>
      <c r="DM48" s="1"/>
      <c r="DN48" s="1"/>
      <c r="DO48" s="12"/>
      <c r="DP48" s="1"/>
      <c r="DQ48" s="1"/>
      <c r="DR48" s="1"/>
      <c r="DS48" s="12"/>
      <c r="DT48" s="1"/>
      <c r="DU48" s="1"/>
      <c r="DV48" s="508"/>
      <c r="DW48" s="12"/>
      <c r="DX48" s="30"/>
      <c r="DY48" s="30"/>
      <c r="DZ48" s="30"/>
      <c r="EA48" s="30"/>
      <c r="EB48" s="1"/>
      <c r="EC48" s="34"/>
      <c r="ED48" s="30"/>
      <c r="EE48" s="30"/>
      <c r="EF48" s="30"/>
      <c r="EG48" s="30"/>
      <c r="EH48" s="30"/>
      <c r="EI48" s="30"/>
    </row>
    <row r="49" spans="2:139" ht="75" customHeight="1">
      <c r="B49" s="1"/>
      <c r="C49" s="27"/>
      <c r="D49" s="1"/>
      <c r="E49" s="27"/>
      <c r="F49" s="1"/>
      <c r="G49" s="1"/>
      <c r="H49" s="1"/>
      <c r="I49" s="1"/>
      <c r="J49" s="28"/>
      <c r="K49" s="1"/>
      <c r="L49" s="1"/>
      <c r="M49" s="29"/>
      <c r="N49" s="28"/>
      <c r="O49" s="28"/>
      <c r="P49" s="28"/>
      <c r="Q49" s="28"/>
      <c r="R49" s="28"/>
      <c r="S49" s="28"/>
      <c r="T49" s="28"/>
      <c r="U49" s="28"/>
      <c r="V49" s="28"/>
      <c r="W49" s="28"/>
      <c r="X49" s="28"/>
      <c r="Y49" s="28"/>
      <c r="Z49" s="28"/>
      <c r="AA49" s="28"/>
      <c r="AB49" s="28"/>
      <c r="AC49" s="28"/>
      <c r="AD49" s="28"/>
      <c r="AE49" s="30"/>
      <c r="AF49" s="30"/>
      <c r="AG49" s="507"/>
      <c r="AH49" s="31"/>
      <c r="AI49" s="30"/>
      <c r="AJ49" s="1"/>
      <c r="AK49" s="1"/>
      <c r="AL49" s="1"/>
      <c r="AM49" s="1"/>
      <c r="AN49" s="30"/>
      <c r="AO49" s="1"/>
      <c r="AP49" s="30"/>
      <c r="AQ49" s="30"/>
      <c r="AR49" s="32"/>
      <c r="AS49" s="32"/>
      <c r="AT49" s="33"/>
      <c r="AU49" s="30"/>
      <c r="AV49" s="30"/>
      <c r="AW49" s="30"/>
      <c r="AX49" s="30"/>
      <c r="AY49" s="30"/>
      <c r="AZ49" s="30"/>
      <c r="BA49" s="30"/>
      <c r="BB49" s="30"/>
      <c r="BC49" s="30"/>
      <c r="BD49" s="30"/>
      <c r="BE49" s="30"/>
      <c r="BF49" s="30"/>
      <c r="BG49" s="30"/>
      <c r="BH49" s="30"/>
      <c r="BI49" s="30"/>
      <c r="BJ49" s="30"/>
      <c r="BK49" s="12"/>
      <c r="BL49" s="12"/>
      <c r="BM49" s="30"/>
      <c r="BN49" s="1"/>
      <c r="BO49" s="12"/>
      <c r="BP49" s="12"/>
      <c r="BQ49" s="30"/>
      <c r="BR49" s="1"/>
      <c r="BS49" s="12"/>
      <c r="BT49" s="12"/>
      <c r="BU49" s="30"/>
      <c r="BV49" s="1"/>
      <c r="BW49" s="12"/>
      <c r="BX49" s="12"/>
      <c r="BY49" s="30"/>
      <c r="BZ49" s="1"/>
      <c r="CA49" s="12"/>
      <c r="CB49" s="12"/>
      <c r="CC49" s="30"/>
      <c r="CD49" s="1"/>
      <c r="CE49" s="12"/>
      <c r="CF49" s="12"/>
      <c r="CG49" s="30"/>
      <c r="CH49" s="1"/>
      <c r="CI49" s="12"/>
      <c r="CJ49" s="1"/>
      <c r="CK49" s="1"/>
      <c r="CL49" s="1"/>
      <c r="CM49" s="12"/>
      <c r="CN49" s="1"/>
      <c r="CO49" s="1"/>
      <c r="CP49" s="1"/>
      <c r="CQ49" s="12"/>
      <c r="CR49" s="1"/>
      <c r="CS49" s="1"/>
      <c r="CT49" s="1"/>
      <c r="CU49" s="12"/>
      <c r="CV49" s="1"/>
      <c r="CW49" s="1"/>
      <c r="CX49" s="1"/>
      <c r="CY49" s="12"/>
      <c r="CZ49" s="1"/>
      <c r="DA49" s="1"/>
      <c r="DB49" s="12"/>
      <c r="DC49" s="12"/>
      <c r="DD49" s="1"/>
      <c r="DE49" s="1"/>
      <c r="DF49" s="1"/>
      <c r="DG49" s="12"/>
      <c r="DH49" s="1"/>
      <c r="DI49" s="1"/>
      <c r="DJ49" s="1"/>
      <c r="DK49" s="12"/>
      <c r="DL49" s="1"/>
      <c r="DM49" s="1"/>
      <c r="DN49" s="1"/>
      <c r="DO49" s="12"/>
      <c r="DP49" s="1"/>
      <c r="DQ49" s="1"/>
      <c r="DR49" s="1"/>
      <c r="DS49" s="12"/>
      <c r="DT49" s="1"/>
      <c r="DU49" s="1"/>
      <c r="DV49" s="508"/>
      <c r="DW49" s="12"/>
      <c r="DX49" s="30"/>
      <c r="DY49" s="30"/>
      <c r="DZ49" s="30"/>
      <c r="EA49" s="30"/>
      <c r="EB49" s="1"/>
      <c r="EC49" s="34"/>
      <c r="ED49" s="30"/>
      <c r="EE49" s="30"/>
      <c r="EF49" s="30"/>
      <c r="EG49" s="30"/>
      <c r="EH49" s="30"/>
      <c r="EI49" s="30"/>
    </row>
    <row r="50" spans="2:139" ht="75" customHeight="1">
      <c r="B50" s="1"/>
      <c r="C50" s="27"/>
      <c r="D50" s="1"/>
      <c r="E50" s="27"/>
      <c r="F50" s="1"/>
      <c r="G50" s="1"/>
      <c r="H50" s="1"/>
      <c r="I50" s="1"/>
      <c r="J50" s="28"/>
      <c r="K50" s="1"/>
      <c r="L50" s="1"/>
      <c r="M50" s="29"/>
      <c r="N50" s="28"/>
      <c r="O50" s="28"/>
      <c r="P50" s="28"/>
      <c r="Q50" s="28"/>
      <c r="R50" s="28"/>
      <c r="S50" s="28"/>
      <c r="T50" s="28"/>
      <c r="U50" s="28"/>
      <c r="V50" s="28"/>
      <c r="W50" s="28"/>
      <c r="X50" s="28"/>
      <c r="Y50" s="28"/>
      <c r="Z50" s="28"/>
      <c r="AA50" s="28"/>
      <c r="AB50" s="28"/>
      <c r="AC50" s="28"/>
      <c r="AD50" s="28"/>
      <c r="AE50" s="30"/>
      <c r="AF50" s="30"/>
      <c r="AG50" s="507"/>
      <c r="AH50" s="31"/>
      <c r="AI50" s="30"/>
      <c r="AJ50" s="1"/>
      <c r="AK50" s="1"/>
      <c r="AL50" s="1"/>
      <c r="AM50" s="1"/>
      <c r="AN50" s="30"/>
      <c r="AO50" s="1"/>
      <c r="AP50" s="30"/>
      <c r="AQ50" s="30"/>
      <c r="AR50" s="32"/>
      <c r="AS50" s="32"/>
      <c r="AT50" s="33"/>
      <c r="AU50" s="30"/>
      <c r="AV50" s="30"/>
      <c r="AW50" s="30"/>
      <c r="AX50" s="30"/>
      <c r="AY50" s="30"/>
      <c r="AZ50" s="30"/>
      <c r="BA50" s="30"/>
      <c r="BB50" s="30"/>
      <c r="BC50" s="30"/>
      <c r="BD50" s="30"/>
      <c r="BE50" s="30"/>
      <c r="BF50" s="30"/>
      <c r="BG50" s="30"/>
      <c r="BH50" s="30"/>
      <c r="BI50" s="30"/>
      <c r="BJ50" s="30"/>
      <c r="BK50" s="12"/>
      <c r="BL50" s="12"/>
      <c r="BM50" s="30"/>
      <c r="BN50" s="1"/>
      <c r="BO50" s="12"/>
      <c r="BP50" s="12"/>
      <c r="BQ50" s="30"/>
      <c r="BR50" s="1"/>
      <c r="BS50" s="12"/>
      <c r="BT50" s="12"/>
      <c r="BU50" s="30"/>
      <c r="BV50" s="1"/>
      <c r="BW50" s="12"/>
      <c r="BX50" s="12"/>
      <c r="BY50" s="30"/>
      <c r="BZ50" s="1"/>
      <c r="CA50" s="12"/>
      <c r="CB50" s="12"/>
      <c r="CC50" s="30"/>
      <c r="CD50" s="1"/>
      <c r="CE50" s="12"/>
      <c r="CF50" s="12"/>
      <c r="CG50" s="30"/>
      <c r="CH50" s="1"/>
      <c r="CI50" s="12"/>
      <c r="CJ50" s="1"/>
      <c r="CK50" s="1"/>
      <c r="CL50" s="1"/>
      <c r="CM50" s="12"/>
      <c r="CN50" s="1"/>
      <c r="CO50" s="1"/>
      <c r="CP50" s="1"/>
      <c r="CQ50" s="12"/>
      <c r="CR50" s="1"/>
      <c r="CS50" s="1"/>
      <c r="CT50" s="1"/>
      <c r="CU50" s="12"/>
      <c r="CV50" s="1"/>
      <c r="CW50" s="1"/>
      <c r="CX50" s="1"/>
      <c r="CY50" s="12"/>
      <c r="CZ50" s="1"/>
      <c r="DA50" s="1"/>
      <c r="DB50" s="12"/>
      <c r="DC50" s="12"/>
      <c r="DD50" s="1"/>
      <c r="DE50" s="1"/>
      <c r="DF50" s="1"/>
      <c r="DG50" s="12"/>
      <c r="DH50" s="1"/>
      <c r="DI50" s="1"/>
      <c r="DJ50" s="1"/>
      <c r="DK50" s="12"/>
      <c r="DL50" s="1"/>
      <c r="DM50" s="1"/>
      <c r="DN50" s="1"/>
      <c r="DO50" s="12"/>
      <c r="DP50" s="1"/>
      <c r="DQ50" s="1"/>
      <c r="DR50" s="1"/>
      <c r="DS50" s="12"/>
      <c r="DT50" s="1"/>
      <c r="DU50" s="1"/>
      <c r="DV50" s="508"/>
      <c r="DW50" s="12"/>
      <c r="DX50" s="30"/>
      <c r="DY50" s="30"/>
      <c r="DZ50" s="30"/>
      <c r="EA50" s="30"/>
      <c r="EB50" s="1"/>
      <c r="EC50" s="34"/>
      <c r="ED50" s="30"/>
      <c r="EE50" s="30"/>
      <c r="EF50" s="30"/>
      <c r="EG50" s="30"/>
      <c r="EH50" s="30"/>
      <c r="EI50" s="30"/>
    </row>
    <row r="51" spans="2:139" ht="75" customHeight="1">
      <c r="B51" s="9"/>
      <c r="C51" s="651"/>
      <c r="D51" s="9"/>
      <c r="E51" s="36"/>
      <c r="F51" s="9"/>
      <c r="G51" s="9"/>
      <c r="H51" s="9"/>
      <c r="I51" s="9"/>
      <c r="J51" s="9"/>
      <c r="K51" s="9"/>
      <c r="L51" s="9"/>
      <c r="M51" s="37"/>
      <c r="N51" s="37"/>
      <c r="O51" s="37"/>
      <c r="P51" s="37"/>
      <c r="Q51" s="37"/>
      <c r="R51" s="37"/>
      <c r="S51" s="37"/>
      <c r="T51" s="37"/>
      <c r="U51" s="37"/>
      <c r="V51" s="37"/>
      <c r="W51" s="37"/>
      <c r="X51" s="37"/>
      <c r="Y51" s="37"/>
      <c r="Z51" s="37"/>
      <c r="AA51" s="37"/>
      <c r="AB51" s="37"/>
      <c r="AC51" s="37"/>
      <c r="AD51" s="37"/>
      <c r="AE51" s="9"/>
      <c r="AF51" s="9"/>
      <c r="AG51" s="9"/>
      <c r="AH51" s="9"/>
      <c r="AI51" s="9"/>
      <c r="AJ51" s="9"/>
      <c r="AK51" s="9"/>
      <c r="AL51" s="9"/>
      <c r="AM51" s="648"/>
      <c r="AN51" s="9"/>
      <c r="AO51" s="9"/>
      <c r="AP51" s="27"/>
      <c r="AQ51" s="1"/>
      <c r="AR51" s="38"/>
      <c r="AS51" s="38"/>
      <c r="AT51" s="39"/>
      <c r="AU51" s="27"/>
      <c r="AV51" s="27"/>
      <c r="AW51" s="27"/>
      <c r="AX51" s="27"/>
      <c r="AY51" s="27"/>
      <c r="AZ51" s="27"/>
      <c r="BA51" s="27"/>
      <c r="BB51" s="27"/>
      <c r="BC51" s="27"/>
      <c r="BD51" s="27"/>
      <c r="BE51" s="27"/>
      <c r="BF51" s="27"/>
      <c r="BG51" s="27"/>
      <c r="BH51" s="27"/>
      <c r="BI51" s="27"/>
      <c r="BJ51" s="27"/>
      <c r="BK51" s="12"/>
      <c r="BL51" s="12"/>
      <c r="BM51" s="1"/>
      <c r="BN51" s="1"/>
      <c r="BO51" s="12"/>
      <c r="BP51" s="12"/>
      <c r="BQ51" s="40"/>
      <c r="BR51" s="1"/>
      <c r="BS51" s="12"/>
      <c r="BT51" s="12"/>
      <c r="BU51" s="40"/>
      <c r="BV51" s="1"/>
      <c r="BW51" s="12"/>
      <c r="BX51" s="12"/>
      <c r="BY51" s="40"/>
      <c r="BZ51" s="1"/>
      <c r="CA51" s="12"/>
      <c r="CB51" s="12"/>
      <c r="CC51" s="40"/>
      <c r="CD51" s="1"/>
      <c r="CE51" s="12"/>
      <c r="CF51" s="12"/>
      <c r="CG51" s="40"/>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3"/>
      <c r="DX51" s="1"/>
      <c r="DY51" s="1"/>
      <c r="DZ51" s="1"/>
      <c r="EA51" s="1"/>
      <c r="EB51" s="1"/>
      <c r="EC51" s="34"/>
      <c r="ED51" s="1"/>
      <c r="EE51" s="1"/>
      <c r="EF51" s="1"/>
      <c r="EG51" s="1"/>
      <c r="EH51" s="1"/>
      <c r="EI51" s="1"/>
    </row>
    <row r="52" spans="2:139" ht="75" customHeight="1">
      <c r="B52" s="9"/>
      <c r="C52" s="651"/>
      <c r="D52" s="9"/>
      <c r="E52" s="36"/>
      <c r="F52" s="9"/>
      <c r="G52" s="9"/>
      <c r="H52" s="9"/>
      <c r="I52" s="9"/>
      <c r="J52" s="9"/>
      <c r="K52" s="9"/>
      <c r="L52" s="9"/>
      <c r="M52" s="37"/>
      <c r="N52" s="37"/>
      <c r="O52" s="37"/>
      <c r="P52" s="37"/>
      <c r="Q52" s="37"/>
      <c r="R52" s="37"/>
      <c r="S52" s="37"/>
      <c r="T52" s="37"/>
      <c r="U52" s="37"/>
      <c r="V52" s="37"/>
      <c r="W52" s="37"/>
      <c r="X52" s="37"/>
      <c r="Y52" s="37"/>
      <c r="Z52" s="37"/>
      <c r="AA52" s="37"/>
      <c r="AB52" s="37"/>
      <c r="AC52" s="37"/>
      <c r="AD52" s="37"/>
      <c r="AE52" s="9"/>
      <c r="AF52" s="9"/>
      <c r="AG52" s="9"/>
      <c r="AH52" s="9"/>
      <c r="AI52" s="9"/>
      <c r="AJ52" s="9"/>
      <c r="AK52" s="9"/>
      <c r="AL52" s="9"/>
      <c r="AM52" s="648"/>
      <c r="AN52" s="9"/>
      <c r="AO52" s="9"/>
      <c r="AP52" s="27"/>
      <c r="AQ52" s="1"/>
      <c r="AR52" s="38"/>
      <c r="AS52" s="38"/>
      <c r="AT52" s="39"/>
      <c r="AU52" s="27"/>
      <c r="AV52" s="27"/>
      <c r="AW52" s="27"/>
      <c r="AX52" s="27"/>
      <c r="AY52" s="27"/>
      <c r="AZ52" s="27"/>
      <c r="BA52" s="27"/>
      <c r="BB52" s="27"/>
      <c r="BC52" s="27"/>
      <c r="BD52" s="27"/>
      <c r="BE52" s="27"/>
      <c r="BF52" s="27"/>
      <c r="BG52" s="27"/>
      <c r="BH52" s="27"/>
      <c r="BI52" s="27"/>
      <c r="BJ52" s="27"/>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
      <c r="DZ52" s="1"/>
      <c r="EA52" s="1"/>
      <c r="EB52" s="1"/>
      <c r="EC52" s="34"/>
      <c r="ED52" s="1"/>
      <c r="EE52" s="1"/>
      <c r="EF52" s="1"/>
      <c r="EG52" s="1"/>
      <c r="EH52" s="1"/>
      <c r="EI52" s="1"/>
    </row>
    <row r="53" spans="2:139" ht="75" customHeight="1">
      <c r="B53" s="9"/>
      <c r="C53" s="651"/>
      <c r="D53" s="9"/>
      <c r="E53" s="36"/>
      <c r="F53" s="9"/>
      <c r="G53" s="9"/>
      <c r="H53" s="9"/>
      <c r="I53" s="9"/>
      <c r="J53" s="9"/>
      <c r="K53" s="9"/>
      <c r="L53" s="9"/>
      <c r="M53" s="37"/>
      <c r="N53" s="37"/>
      <c r="O53" s="37"/>
      <c r="P53" s="37"/>
      <c r="Q53" s="37"/>
      <c r="R53" s="37"/>
      <c r="S53" s="37"/>
      <c r="T53" s="37"/>
      <c r="U53" s="37"/>
      <c r="V53" s="37"/>
      <c r="W53" s="37"/>
      <c r="X53" s="37"/>
      <c r="Y53" s="37"/>
      <c r="Z53" s="37"/>
      <c r="AA53" s="37"/>
      <c r="AB53" s="37"/>
      <c r="AC53" s="37"/>
      <c r="AD53" s="37"/>
      <c r="AE53" s="9"/>
      <c r="AF53" s="9"/>
      <c r="AG53" s="9"/>
      <c r="AH53" s="9"/>
      <c r="AI53" s="9"/>
      <c r="AJ53" s="9"/>
      <c r="AK53" s="9"/>
      <c r="AL53" s="9"/>
      <c r="AM53" s="648"/>
      <c r="AN53" s="9"/>
      <c r="AO53" s="9"/>
      <c r="AP53" s="27"/>
      <c r="AQ53" s="1"/>
      <c r="AR53" s="38"/>
      <c r="AS53" s="38"/>
      <c r="AT53" s="39"/>
      <c r="AU53" s="27"/>
      <c r="AV53" s="27"/>
      <c r="AW53" s="27"/>
      <c r="AX53" s="27"/>
      <c r="AY53" s="27"/>
      <c r="AZ53" s="27"/>
      <c r="BA53" s="27"/>
      <c r="BB53" s="27"/>
      <c r="BC53" s="27"/>
      <c r="BD53" s="27"/>
      <c r="BE53" s="27"/>
      <c r="BF53" s="27"/>
      <c r="BG53" s="27"/>
      <c r="BH53" s="27"/>
      <c r="BI53" s="27"/>
      <c r="BJ53" s="27"/>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
      <c r="DY53" s="1"/>
      <c r="DZ53" s="1"/>
      <c r="EA53" s="1"/>
      <c r="EB53" s="1"/>
      <c r="EC53" s="34"/>
      <c r="ED53" s="1"/>
      <c r="EE53" s="1"/>
      <c r="EF53" s="1"/>
      <c r="EG53" s="1"/>
      <c r="EH53" s="1"/>
      <c r="EI53" s="1"/>
    </row>
    <row r="54" spans="2:139" ht="75" customHeight="1">
      <c r="B54" s="9"/>
      <c r="C54" s="651"/>
      <c r="D54" s="9"/>
      <c r="E54" s="36"/>
      <c r="F54" s="9"/>
      <c r="G54" s="9"/>
      <c r="H54" s="9"/>
      <c r="I54" s="9"/>
      <c r="J54" s="35"/>
      <c r="K54" s="9"/>
      <c r="L54" s="9"/>
      <c r="M54" s="37"/>
      <c r="N54" s="41"/>
      <c r="O54" s="41"/>
      <c r="P54" s="41"/>
      <c r="Q54" s="41"/>
      <c r="R54" s="41"/>
      <c r="S54" s="41"/>
      <c r="T54" s="41"/>
      <c r="U54" s="41"/>
      <c r="V54" s="41"/>
      <c r="W54" s="41"/>
      <c r="X54" s="41"/>
      <c r="Y54" s="41"/>
      <c r="Z54" s="41"/>
      <c r="AA54" s="41"/>
      <c r="AB54" s="41"/>
      <c r="AC54" s="41"/>
      <c r="AD54" s="41"/>
      <c r="AE54" s="9"/>
      <c r="AF54" s="9"/>
      <c r="AG54" s="9"/>
      <c r="AH54" s="9"/>
      <c r="AI54" s="9"/>
      <c r="AJ54" s="9"/>
      <c r="AK54" s="9"/>
      <c r="AL54" s="9"/>
      <c r="AM54" s="648"/>
      <c r="AN54" s="9"/>
      <c r="AO54" s="9"/>
      <c r="AP54" s="35"/>
      <c r="AQ54" s="9"/>
      <c r="AR54" s="647"/>
      <c r="AS54" s="42"/>
      <c r="AT54" s="43"/>
      <c r="AU54" s="35"/>
      <c r="AV54" s="35"/>
      <c r="AW54" s="35"/>
      <c r="AX54" s="35"/>
      <c r="AY54" s="35"/>
      <c r="AZ54" s="35"/>
      <c r="BA54" s="35"/>
      <c r="BB54" s="35"/>
      <c r="BC54" s="35"/>
      <c r="BD54" s="35"/>
      <c r="BE54" s="35"/>
      <c r="BF54" s="35"/>
      <c r="BG54" s="35"/>
      <c r="BH54" s="35"/>
      <c r="BI54" s="35"/>
      <c r="BJ54" s="35"/>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9"/>
      <c r="DY54" s="9"/>
      <c r="DZ54" s="9"/>
      <c r="EA54" s="9"/>
      <c r="EB54" s="9"/>
      <c r="EC54" s="44"/>
      <c r="ED54" s="9"/>
      <c r="EE54" s="9"/>
      <c r="EF54" s="9"/>
      <c r="EG54" s="9"/>
      <c r="EH54" s="9"/>
      <c r="EI54" s="9"/>
    </row>
    <row r="55" spans="2:139" ht="75" customHeight="1">
      <c r="B55" s="9"/>
      <c r="C55" s="651"/>
      <c r="D55" s="9"/>
      <c r="E55" s="36"/>
      <c r="F55" s="9"/>
      <c r="G55" s="9"/>
      <c r="H55" s="9"/>
      <c r="I55" s="9"/>
      <c r="J55" s="35"/>
      <c r="K55" s="9"/>
      <c r="L55" s="9"/>
      <c r="M55" s="37"/>
      <c r="N55" s="41"/>
      <c r="O55" s="41"/>
      <c r="P55" s="41"/>
      <c r="Q55" s="41"/>
      <c r="R55" s="41"/>
      <c r="S55" s="41"/>
      <c r="T55" s="41"/>
      <c r="U55" s="41"/>
      <c r="V55" s="41"/>
      <c r="W55" s="41"/>
      <c r="X55" s="41"/>
      <c r="Y55" s="41"/>
      <c r="Z55" s="41"/>
      <c r="AA55" s="41"/>
      <c r="AB55" s="41"/>
      <c r="AC55" s="41"/>
      <c r="AD55" s="41"/>
      <c r="AE55" s="9"/>
      <c r="AF55" s="9"/>
      <c r="AG55" s="9"/>
      <c r="AH55" s="9"/>
      <c r="AI55" s="9"/>
      <c r="AJ55" s="9"/>
      <c r="AK55" s="9"/>
      <c r="AL55" s="9"/>
      <c r="AM55" s="648"/>
      <c r="AN55" s="9"/>
      <c r="AO55" s="9"/>
      <c r="AP55" s="35"/>
      <c r="AQ55" s="9"/>
      <c r="AR55" s="647"/>
      <c r="AS55" s="42"/>
      <c r="AT55" s="43"/>
      <c r="AU55" s="35"/>
      <c r="AV55" s="35"/>
      <c r="AW55" s="35"/>
      <c r="AX55" s="35"/>
      <c r="AY55" s="35"/>
      <c r="AZ55" s="35"/>
      <c r="BA55" s="35"/>
      <c r="BB55" s="35"/>
      <c r="BC55" s="35"/>
      <c r="BD55" s="35"/>
      <c r="BE55" s="35"/>
      <c r="BF55" s="35"/>
      <c r="BG55" s="35"/>
      <c r="BH55" s="35"/>
      <c r="BI55" s="35"/>
      <c r="BJ55" s="35"/>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9"/>
      <c r="DY55" s="9"/>
      <c r="DZ55" s="9"/>
      <c r="EA55" s="9"/>
      <c r="EB55" s="9"/>
      <c r="EC55" s="44"/>
      <c r="ED55" s="9"/>
      <c r="EE55" s="9"/>
      <c r="EF55" s="9"/>
      <c r="EG55" s="9"/>
      <c r="EH55" s="9"/>
      <c r="EI55" s="9"/>
    </row>
    <row r="56" spans="2:139" ht="75" customHeight="1">
      <c r="B56" s="9"/>
      <c r="C56" s="648"/>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648"/>
      <c r="AN56" s="9"/>
      <c r="AO56" s="9"/>
      <c r="AP56" s="9"/>
      <c r="AQ56" s="9"/>
      <c r="AR56" s="648"/>
      <c r="AS56" s="9"/>
      <c r="AT56" s="45"/>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14"/>
      <c r="DX56" s="9"/>
      <c r="DY56" s="9"/>
      <c r="DZ56" s="9"/>
      <c r="EA56" s="9"/>
      <c r="EB56" s="9"/>
      <c r="EC56" s="9"/>
      <c r="ED56" s="9"/>
      <c r="EE56" s="9"/>
      <c r="EF56" s="9"/>
      <c r="EG56" s="9"/>
      <c r="EH56" s="9"/>
      <c r="EI56" s="9"/>
    </row>
    <row r="57" spans="2:139" ht="75" customHeight="1">
      <c r="B57" s="9"/>
      <c r="C57" s="648"/>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648"/>
      <c r="AN57" s="9"/>
      <c r="AO57" s="9"/>
      <c r="AP57" s="9"/>
      <c r="AQ57" s="9"/>
      <c r="AR57" s="648"/>
      <c r="AS57" s="9"/>
      <c r="AT57" s="45"/>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14"/>
      <c r="DX57" s="9"/>
      <c r="DY57" s="9"/>
      <c r="DZ57" s="9"/>
      <c r="EA57" s="9"/>
      <c r="EB57" s="9"/>
      <c r="EC57" s="9"/>
      <c r="ED57" s="9"/>
      <c r="EE57" s="9"/>
      <c r="EF57" s="9"/>
      <c r="EG57" s="9"/>
      <c r="EH57" s="9"/>
      <c r="EI57" s="9"/>
    </row>
    <row r="58" spans="2:139" ht="75" customHeight="1">
      <c r="B58" s="9"/>
      <c r="C58" s="648"/>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648"/>
      <c r="AN58" s="9"/>
      <c r="AO58" s="9"/>
      <c r="AP58" s="9"/>
      <c r="AQ58" s="9"/>
      <c r="AR58" s="648"/>
      <c r="AS58" s="9"/>
      <c r="AT58" s="45"/>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14"/>
      <c r="DX58" s="9"/>
      <c r="DY58" s="9"/>
      <c r="DZ58" s="9"/>
      <c r="EA58" s="9"/>
      <c r="EB58" s="9"/>
      <c r="EC58" s="9"/>
      <c r="ED58" s="9"/>
      <c r="EE58" s="9"/>
      <c r="EF58" s="9"/>
      <c r="EG58" s="9"/>
      <c r="EH58" s="9"/>
      <c r="EI58" s="9"/>
    </row>
    <row r="59" spans="2:139" ht="75" customHeight="1">
      <c r="B59" s="9"/>
      <c r="C59" s="648"/>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648"/>
      <c r="AN59" s="9"/>
      <c r="AO59" s="9"/>
      <c r="AP59" s="9"/>
      <c r="AQ59" s="9"/>
      <c r="AR59" s="648"/>
      <c r="AS59" s="9"/>
      <c r="AT59" s="45"/>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14"/>
      <c r="DX59" s="9"/>
      <c r="DY59" s="9"/>
      <c r="DZ59" s="9"/>
      <c r="EA59" s="9"/>
      <c r="EB59" s="9"/>
      <c r="EC59" s="9"/>
      <c r="ED59" s="9"/>
      <c r="EE59" s="9"/>
      <c r="EF59" s="9"/>
      <c r="EG59" s="9"/>
      <c r="EH59" s="9"/>
      <c r="EI59" s="9"/>
    </row>
    <row r="60" spans="2:139" ht="75" customHeight="1">
      <c r="B60" s="9"/>
      <c r="C60" s="648"/>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648"/>
      <c r="AN60" s="9"/>
      <c r="AO60" s="9"/>
      <c r="AP60" s="9"/>
      <c r="AQ60" s="9"/>
      <c r="AR60" s="648"/>
      <c r="AS60" s="9"/>
      <c r="AT60" s="45"/>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14"/>
      <c r="DX60" s="9"/>
      <c r="DY60" s="9"/>
      <c r="DZ60" s="9"/>
      <c r="EA60" s="9"/>
      <c r="EB60" s="9"/>
      <c r="EC60" s="9"/>
      <c r="ED60" s="9"/>
      <c r="EE60" s="9"/>
      <c r="EF60" s="9"/>
      <c r="EG60" s="9"/>
      <c r="EH60" s="9"/>
      <c r="EI60" s="9"/>
    </row>
    <row r="61" spans="2:139" ht="75" customHeight="1">
      <c r="B61" s="9"/>
      <c r="C61" s="648"/>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648"/>
      <c r="AN61" s="9"/>
      <c r="AO61" s="9"/>
      <c r="AP61" s="9"/>
      <c r="AQ61" s="9"/>
      <c r="AR61" s="648"/>
      <c r="AS61" s="9"/>
      <c r="AT61" s="45"/>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14"/>
      <c r="DX61" s="9"/>
      <c r="DY61" s="9"/>
      <c r="DZ61" s="9"/>
      <c r="EA61" s="9"/>
      <c r="EB61" s="9"/>
      <c r="EC61" s="9"/>
      <c r="ED61" s="9"/>
      <c r="EE61" s="9"/>
      <c r="EF61" s="9"/>
      <c r="EG61" s="9"/>
      <c r="EH61" s="9"/>
      <c r="EI61" s="9"/>
    </row>
    <row r="62" spans="2:139" ht="75" customHeight="1">
      <c r="B62" s="9"/>
      <c r="C62" s="648"/>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648"/>
      <c r="AN62" s="9"/>
      <c r="AO62" s="9"/>
      <c r="AP62" s="9"/>
      <c r="AQ62" s="9"/>
      <c r="AR62" s="648"/>
      <c r="AS62" s="9"/>
      <c r="AT62" s="45"/>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14"/>
      <c r="DX62" s="9"/>
      <c r="DY62" s="9"/>
      <c r="DZ62" s="9"/>
      <c r="EA62" s="9"/>
      <c r="EB62" s="9"/>
      <c r="EC62" s="9"/>
      <c r="ED62" s="9"/>
      <c r="EE62" s="9"/>
      <c r="EF62" s="9"/>
      <c r="EG62" s="9"/>
      <c r="EH62" s="9"/>
      <c r="EI62" s="9"/>
    </row>
    <row r="63" spans="2:139" ht="75" customHeight="1">
      <c r="B63" s="9"/>
      <c r="C63" s="648"/>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648"/>
      <c r="AN63" s="9"/>
      <c r="AO63" s="9"/>
      <c r="AP63" s="9"/>
      <c r="AQ63" s="9"/>
      <c r="AR63" s="648"/>
      <c r="AS63" s="9"/>
      <c r="AT63" s="45"/>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14"/>
      <c r="DX63" s="9"/>
      <c r="DY63" s="9"/>
      <c r="DZ63" s="9"/>
      <c r="EA63" s="9"/>
      <c r="EB63" s="9"/>
      <c r="EC63" s="9"/>
      <c r="ED63" s="9"/>
      <c r="EE63" s="9"/>
      <c r="EF63" s="9"/>
      <c r="EG63" s="9"/>
      <c r="EH63" s="9"/>
      <c r="EI63" s="9"/>
    </row>
    <row r="64" spans="2:139" ht="75" customHeight="1">
      <c r="B64" s="9"/>
      <c r="C64" s="648"/>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648"/>
      <c r="AN64" s="9"/>
      <c r="AO64" s="9"/>
      <c r="AP64" s="9"/>
      <c r="AQ64" s="9"/>
      <c r="AR64" s="648"/>
      <c r="AS64" s="9"/>
      <c r="AT64" s="45"/>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14"/>
      <c r="DX64" s="9"/>
      <c r="DY64" s="9"/>
      <c r="DZ64" s="9"/>
      <c r="EA64" s="9"/>
      <c r="EB64" s="9"/>
      <c r="EC64" s="9"/>
      <c r="ED64" s="9"/>
      <c r="EE64" s="9"/>
      <c r="EF64" s="9"/>
      <c r="EG64" s="9"/>
      <c r="EH64" s="9"/>
      <c r="EI64" s="9"/>
    </row>
    <row r="65" spans="2:139" ht="75" customHeight="1">
      <c r="B65" s="9"/>
      <c r="C65" s="648"/>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648"/>
      <c r="AN65" s="9"/>
      <c r="AO65" s="9"/>
      <c r="AP65" s="9"/>
      <c r="AQ65" s="9"/>
      <c r="AR65" s="648"/>
      <c r="AS65" s="9"/>
      <c r="AT65" s="45"/>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14"/>
      <c r="DX65" s="9"/>
      <c r="DY65" s="9"/>
      <c r="DZ65" s="9"/>
      <c r="EA65" s="9"/>
      <c r="EB65" s="9"/>
      <c r="EC65" s="9"/>
      <c r="ED65" s="9"/>
      <c r="EE65" s="9"/>
      <c r="EF65" s="9"/>
      <c r="EG65" s="9"/>
      <c r="EH65" s="9"/>
      <c r="EI65" s="9"/>
    </row>
    <row r="66" spans="2:139" ht="75" customHeight="1">
      <c r="B66" s="9"/>
      <c r="C66" s="648"/>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648"/>
      <c r="AN66" s="9"/>
      <c r="AO66" s="9"/>
      <c r="AP66" s="9"/>
      <c r="AQ66" s="9"/>
      <c r="AR66" s="648"/>
      <c r="AS66" s="9"/>
      <c r="AT66" s="45"/>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14"/>
      <c r="DX66" s="9"/>
      <c r="DY66" s="9"/>
      <c r="DZ66" s="9"/>
      <c r="EA66" s="9"/>
      <c r="EB66" s="9"/>
      <c r="EC66" s="9"/>
      <c r="ED66" s="9"/>
      <c r="EE66" s="9"/>
      <c r="EF66" s="9"/>
      <c r="EG66" s="9"/>
      <c r="EH66" s="9"/>
      <c r="EI66" s="9"/>
    </row>
    <row r="67" spans="2:139" ht="75" customHeight="1">
      <c r="B67" s="9"/>
      <c r="C67" s="648"/>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648"/>
      <c r="AN67" s="9"/>
      <c r="AO67" s="9"/>
      <c r="AP67" s="9"/>
      <c r="AQ67" s="9"/>
      <c r="AR67" s="648"/>
      <c r="AS67" s="9"/>
      <c r="AT67" s="45"/>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14"/>
      <c r="DX67" s="9"/>
      <c r="DY67" s="9"/>
      <c r="DZ67" s="9"/>
      <c r="EA67" s="9"/>
      <c r="EB67" s="9"/>
      <c r="EC67" s="9"/>
      <c r="ED67" s="9"/>
      <c r="EE67" s="9"/>
      <c r="EF67" s="9"/>
      <c r="EG67" s="9"/>
      <c r="EH67" s="9"/>
      <c r="EI67" s="9"/>
    </row>
    <row r="68" spans="2:139" ht="75" customHeight="1">
      <c r="B68" s="9"/>
      <c r="C68" s="648"/>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648"/>
      <c r="AN68" s="9"/>
      <c r="AO68" s="9"/>
      <c r="AP68" s="9"/>
      <c r="AQ68" s="9"/>
      <c r="AR68" s="648"/>
      <c r="AS68" s="9"/>
      <c r="AT68" s="45"/>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14"/>
      <c r="DX68" s="9"/>
      <c r="DY68" s="9"/>
      <c r="DZ68" s="9"/>
      <c r="EA68" s="9"/>
      <c r="EB68" s="9"/>
      <c r="EC68" s="9"/>
      <c r="ED68" s="9"/>
      <c r="EE68" s="9"/>
      <c r="EF68" s="9"/>
      <c r="EG68" s="9"/>
      <c r="EH68" s="9"/>
      <c r="EI68" s="9"/>
    </row>
    <row r="69" spans="2:139" ht="75" customHeight="1">
      <c r="B69" s="9"/>
      <c r="C69" s="648"/>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648"/>
      <c r="AN69" s="9"/>
      <c r="AO69" s="9"/>
      <c r="AP69" s="9"/>
      <c r="AQ69" s="9"/>
      <c r="AR69" s="648"/>
      <c r="AS69" s="9"/>
      <c r="AT69" s="45"/>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14"/>
      <c r="DX69" s="9"/>
      <c r="DY69" s="9"/>
      <c r="DZ69" s="9"/>
      <c r="EA69" s="9"/>
      <c r="EB69" s="9"/>
      <c r="EC69" s="9"/>
      <c r="ED69" s="9"/>
      <c r="EE69" s="9"/>
      <c r="EF69" s="9"/>
      <c r="EG69" s="9"/>
      <c r="EH69" s="9"/>
      <c r="EI69" s="9"/>
    </row>
    <row r="70" spans="2:139" ht="75" customHeight="1">
      <c r="B70" s="9"/>
      <c r="C70" s="648"/>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648"/>
      <c r="AN70" s="9"/>
      <c r="AO70" s="9"/>
      <c r="AP70" s="9"/>
      <c r="AQ70" s="9"/>
      <c r="AR70" s="648"/>
      <c r="AS70" s="9"/>
      <c r="AT70" s="45"/>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14"/>
      <c r="DX70" s="9"/>
      <c r="DY70" s="9"/>
      <c r="DZ70" s="9"/>
      <c r="EA70" s="9"/>
      <c r="EB70" s="9"/>
      <c r="EC70" s="9"/>
      <c r="ED70" s="9"/>
      <c r="EE70" s="9"/>
      <c r="EF70" s="9"/>
      <c r="EG70" s="9"/>
      <c r="EH70" s="9"/>
      <c r="EI70" s="9"/>
    </row>
    <row r="71" spans="2:139" ht="75" customHeight="1">
      <c r="B71" s="9"/>
      <c r="C71" s="648"/>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648"/>
      <c r="AN71" s="9"/>
      <c r="AO71" s="9"/>
      <c r="AP71" s="9"/>
      <c r="AQ71" s="9"/>
      <c r="AR71" s="648"/>
      <c r="AS71" s="9"/>
      <c r="AT71" s="45"/>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14"/>
      <c r="DX71" s="9"/>
      <c r="DY71" s="9"/>
      <c r="DZ71" s="9"/>
      <c r="EA71" s="9"/>
      <c r="EB71" s="9"/>
      <c r="EC71" s="9"/>
      <c r="ED71" s="9"/>
      <c r="EE71" s="9"/>
      <c r="EF71" s="9"/>
      <c r="EG71" s="9"/>
      <c r="EH71" s="9"/>
      <c r="EI71" s="9"/>
    </row>
    <row r="72" spans="2:139" ht="75" customHeight="1">
      <c r="B72" s="9"/>
      <c r="C72" s="648"/>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648"/>
      <c r="AN72" s="9"/>
      <c r="AO72" s="9"/>
      <c r="AP72" s="9"/>
      <c r="AQ72" s="9"/>
      <c r="AR72" s="648"/>
      <c r="AS72" s="9"/>
      <c r="AT72" s="45"/>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14"/>
      <c r="DX72" s="9"/>
      <c r="DY72" s="9"/>
      <c r="DZ72" s="9"/>
      <c r="EA72" s="9"/>
      <c r="EB72" s="9"/>
      <c r="EC72" s="9"/>
      <c r="ED72" s="9"/>
      <c r="EE72" s="9"/>
      <c r="EF72" s="9"/>
      <c r="EG72" s="9"/>
      <c r="EH72" s="9"/>
      <c r="EI72" s="9"/>
    </row>
    <row r="73" spans="2:139" ht="75" customHeight="1">
      <c r="B73" s="9"/>
      <c r="C73" s="648"/>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648"/>
      <c r="AN73" s="9"/>
      <c r="AO73" s="9"/>
      <c r="AP73" s="9"/>
      <c r="AQ73" s="9"/>
      <c r="AR73" s="648"/>
      <c r="AS73" s="9"/>
      <c r="AT73" s="45"/>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14"/>
      <c r="DX73" s="9"/>
      <c r="DY73" s="9"/>
      <c r="DZ73" s="9"/>
      <c r="EA73" s="9"/>
      <c r="EB73" s="9"/>
      <c r="EC73" s="9"/>
      <c r="ED73" s="9"/>
      <c r="EE73" s="9"/>
      <c r="EF73" s="9"/>
      <c r="EG73" s="9"/>
      <c r="EH73" s="9"/>
      <c r="EI73" s="9"/>
    </row>
    <row r="74" spans="2:139" ht="75" customHeight="1">
      <c r="B74" s="9"/>
      <c r="C74" s="648"/>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648"/>
      <c r="AN74" s="9"/>
      <c r="AO74" s="9"/>
      <c r="AP74" s="9"/>
      <c r="AQ74" s="9"/>
      <c r="AR74" s="648"/>
      <c r="AS74" s="9"/>
      <c r="AT74" s="45"/>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14"/>
      <c r="DX74" s="9"/>
      <c r="DY74" s="9"/>
      <c r="DZ74" s="9"/>
      <c r="EA74" s="9"/>
      <c r="EB74" s="9"/>
      <c r="EC74" s="9"/>
      <c r="ED74" s="9"/>
      <c r="EE74" s="9"/>
      <c r="EF74" s="9"/>
      <c r="EG74" s="9"/>
      <c r="EH74" s="9"/>
      <c r="EI74" s="9"/>
    </row>
    <row r="75" spans="2:139" ht="75" customHeight="1">
      <c r="B75" s="9"/>
      <c r="C75" s="648"/>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648"/>
      <c r="AN75" s="9"/>
      <c r="AO75" s="9"/>
      <c r="AP75" s="9"/>
      <c r="AQ75" s="9"/>
      <c r="AR75" s="648"/>
      <c r="AS75" s="9"/>
      <c r="AT75" s="45"/>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14"/>
      <c r="DX75" s="9"/>
      <c r="DY75" s="9"/>
      <c r="DZ75" s="9"/>
      <c r="EA75" s="9"/>
      <c r="EB75" s="9"/>
      <c r="EC75" s="9"/>
      <c r="ED75" s="9"/>
      <c r="EE75" s="9"/>
      <c r="EF75" s="9"/>
      <c r="EG75" s="9"/>
      <c r="EH75" s="9"/>
      <c r="EI75" s="9"/>
    </row>
    <row r="76" spans="2:139" ht="75" customHeight="1">
      <c r="B76" s="9"/>
      <c r="C76" s="648"/>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648"/>
      <c r="AN76" s="9"/>
      <c r="AO76" s="9"/>
      <c r="AP76" s="9"/>
      <c r="AQ76" s="9"/>
      <c r="AR76" s="648"/>
      <c r="AS76" s="9"/>
      <c r="AT76" s="45"/>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14"/>
      <c r="DX76" s="9"/>
      <c r="DY76" s="9"/>
      <c r="DZ76" s="9"/>
      <c r="EA76" s="9"/>
      <c r="EB76" s="9"/>
      <c r="EC76" s="9"/>
      <c r="ED76" s="9"/>
      <c r="EE76" s="9"/>
      <c r="EF76" s="9"/>
      <c r="EG76" s="9"/>
      <c r="EH76" s="9"/>
      <c r="EI76" s="9"/>
    </row>
    <row r="77" spans="2:139" ht="75" customHeight="1">
      <c r="B77" s="9"/>
      <c r="C77" s="648"/>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648"/>
      <c r="AN77" s="9"/>
      <c r="AO77" s="9"/>
      <c r="AP77" s="9"/>
      <c r="AQ77" s="9"/>
      <c r="AR77" s="648"/>
      <c r="AS77" s="9"/>
      <c r="AT77" s="45"/>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14"/>
      <c r="DX77" s="9"/>
      <c r="DY77" s="9"/>
      <c r="DZ77" s="9"/>
      <c r="EA77" s="9"/>
      <c r="EB77" s="9"/>
      <c r="EC77" s="9"/>
      <c r="ED77" s="9"/>
      <c r="EE77" s="9"/>
      <c r="EF77" s="9"/>
      <c r="EG77" s="9"/>
      <c r="EH77" s="9"/>
      <c r="EI77" s="9"/>
    </row>
    <row r="78" spans="2:139" ht="75" customHeight="1">
      <c r="B78" s="9"/>
      <c r="C78" s="648"/>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648"/>
      <c r="AN78" s="9"/>
      <c r="AO78" s="9"/>
      <c r="AP78" s="9"/>
      <c r="AQ78" s="9"/>
      <c r="AR78" s="648"/>
      <c r="AS78" s="9"/>
      <c r="AT78" s="45"/>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14"/>
      <c r="DX78" s="9"/>
      <c r="DY78" s="9"/>
      <c r="DZ78" s="9"/>
      <c r="EA78" s="9"/>
      <c r="EB78" s="9"/>
      <c r="EC78" s="9"/>
      <c r="ED78" s="9"/>
      <c r="EE78" s="9"/>
      <c r="EF78" s="9"/>
      <c r="EG78" s="9"/>
      <c r="EH78" s="9"/>
      <c r="EI78" s="9"/>
    </row>
    <row r="79" spans="2:139" ht="75" customHeight="1">
      <c r="B79" s="9"/>
      <c r="C79" s="648"/>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648"/>
      <c r="AN79" s="9"/>
      <c r="AO79" s="9"/>
      <c r="AP79" s="9"/>
      <c r="AQ79" s="9"/>
      <c r="AR79" s="648"/>
      <c r="AS79" s="9"/>
      <c r="AT79" s="45"/>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14"/>
      <c r="DX79" s="9"/>
      <c r="DY79" s="9"/>
      <c r="DZ79" s="9"/>
      <c r="EA79" s="9"/>
      <c r="EB79" s="9"/>
      <c r="EC79" s="9"/>
      <c r="ED79" s="9"/>
      <c r="EE79" s="9"/>
      <c r="EF79" s="9"/>
      <c r="EG79" s="9"/>
      <c r="EH79" s="9"/>
      <c r="EI79" s="9"/>
    </row>
    <row r="80" spans="2:139" ht="75" customHeight="1">
      <c r="B80" s="9"/>
      <c r="C80" s="648"/>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648"/>
      <c r="AN80" s="9"/>
      <c r="AO80" s="9"/>
      <c r="AP80" s="9"/>
      <c r="AQ80" s="9"/>
      <c r="AR80" s="648"/>
      <c r="AS80" s="9"/>
      <c r="AT80" s="45"/>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14"/>
      <c r="DX80" s="9"/>
      <c r="DY80" s="9"/>
      <c r="DZ80" s="9"/>
      <c r="EA80" s="9"/>
      <c r="EB80" s="9"/>
      <c r="EC80" s="9"/>
      <c r="ED80" s="9"/>
      <c r="EE80" s="9"/>
      <c r="EF80" s="9"/>
      <c r="EG80" s="9"/>
      <c r="EH80" s="9"/>
      <c r="EI80" s="9"/>
    </row>
    <row r="81" spans="2:139" ht="75" customHeight="1">
      <c r="B81" s="9"/>
      <c r="C81" s="648"/>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648"/>
      <c r="AN81" s="9"/>
      <c r="AO81" s="9"/>
      <c r="AP81" s="9"/>
      <c r="AQ81" s="9"/>
      <c r="AR81" s="648"/>
      <c r="AS81" s="9"/>
      <c r="AT81" s="45"/>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14"/>
      <c r="DX81" s="9"/>
      <c r="DY81" s="9"/>
      <c r="DZ81" s="9"/>
      <c r="EA81" s="9"/>
      <c r="EB81" s="9"/>
      <c r="EC81" s="9"/>
      <c r="ED81" s="9"/>
      <c r="EE81" s="9"/>
      <c r="EF81" s="9"/>
      <c r="EG81" s="9"/>
      <c r="EH81" s="9"/>
      <c r="EI81" s="9"/>
    </row>
    <row r="82" spans="2:139" ht="75" customHeight="1">
      <c r="B82" s="9"/>
      <c r="C82" s="648"/>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648"/>
      <c r="AN82" s="9"/>
      <c r="AO82" s="9"/>
      <c r="AP82" s="9"/>
      <c r="AQ82" s="9"/>
      <c r="AR82" s="648"/>
      <c r="AS82" s="9"/>
      <c r="AT82" s="45"/>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14"/>
      <c r="DX82" s="9"/>
      <c r="DY82" s="9"/>
      <c r="DZ82" s="9"/>
      <c r="EA82" s="9"/>
      <c r="EB82" s="9"/>
      <c r="EC82" s="9"/>
      <c r="ED82" s="9"/>
      <c r="EE82" s="9"/>
      <c r="EF82" s="9"/>
      <c r="EG82" s="9"/>
      <c r="EH82" s="9"/>
      <c r="EI82" s="9"/>
    </row>
    <row r="83" spans="2:139" ht="75" customHeight="1">
      <c r="B83" s="9"/>
      <c r="C83" s="648"/>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648"/>
      <c r="AN83" s="9"/>
      <c r="AO83" s="9"/>
      <c r="AP83" s="9"/>
      <c r="AQ83" s="9"/>
      <c r="AR83" s="648"/>
      <c r="AS83" s="9"/>
      <c r="AT83" s="45"/>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14"/>
      <c r="DX83" s="9"/>
      <c r="DY83" s="9"/>
      <c r="DZ83" s="9"/>
      <c r="EA83" s="9"/>
      <c r="EB83" s="9"/>
      <c r="EC83" s="9"/>
      <c r="ED83" s="9"/>
      <c r="EE83" s="9"/>
      <c r="EF83" s="9"/>
      <c r="EG83" s="9"/>
      <c r="EH83" s="9"/>
      <c r="EI83" s="9"/>
    </row>
    <row r="84" spans="2:139" ht="75" customHeight="1">
      <c r="B84" s="9"/>
      <c r="C84" s="648"/>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648"/>
      <c r="AN84" s="9"/>
      <c r="AO84" s="9"/>
      <c r="AP84" s="9"/>
      <c r="AQ84" s="9"/>
      <c r="AR84" s="648"/>
      <c r="AS84" s="9"/>
      <c r="AT84" s="45"/>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14"/>
      <c r="DX84" s="9"/>
      <c r="DY84" s="9"/>
      <c r="DZ84" s="9"/>
      <c r="EA84" s="9"/>
      <c r="EB84" s="9"/>
      <c r="EC84" s="9"/>
      <c r="ED84" s="9"/>
      <c r="EE84" s="9"/>
      <c r="EF84" s="9"/>
      <c r="EG84" s="9"/>
      <c r="EH84" s="9"/>
      <c r="EI84" s="9"/>
    </row>
    <row r="85" spans="2:139" ht="75" customHeight="1">
      <c r="B85" s="9"/>
      <c r="C85" s="648"/>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648"/>
      <c r="AN85" s="9"/>
      <c r="AO85" s="9"/>
      <c r="AP85" s="9"/>
      <c r="AQ85" s="9"/>
      <c r="AR85" s="648"/>
      <c r="AS85" s="9"/>
      <c r="AT85" s="45"/>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14"/>
      <c r="DX85" s="9"/>
      <c r="DY85" s="9"/>
      <c r="DZ85" s="9"/>
      <c r="EA85" s="9"/>
      <c r="EB85" s="9"/>
      <c r="EC85" s="9"/>
      <c r="ED85" s="9"/>
      <c r="EE85" s="9"/>
      <c r="EF85" s="9"/>
      <c r="EG85" s="9"/>
      <c r="EH85" s="9"/>
      <c r="EI85" s="9"/>
    </row>
    <row r="86" spans="2:139" ht="75" customHeight="1">
      <c r="B86" s="9"/>
      <c r="C86" s="648"/>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648"/>
      <c r="AN86" s="9"/>
      <c r="AO86" s="9"/>
      <c r="AP86" s="9"/>
      <c r="AQ86" s="9"/>
      <c r="AR86" s="648"/>
      <c r="AS86" s="9"/>
      <c r="AT86" s="45"/>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14"/>
      <c r="DX86" s="9"/>
      <c r="DY86" s="9"/>
      <c r="DZ86" s="9"/>
      <c r="EA86" s="9"/>
      <c r="EB86" s="9"/>
      <c r="EC86" s="9"/>
      <c r="ED86" s="9"/>
      <c r="EE86" s="9"/>
      <c r="EF86" s="9"/>
      <c r="EG86" s="9"/>
      <c r="EH86" s="9"/>
      <c r="EI86" s="9"/>
    </row>
    <row r="87" spans="2:139" ht="75" customHeight="1">
      <c r="B87" s="9"/>
      <c r="C87" s="648"/>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648"/>
      <c r="AN87" s="9"/>
      <c r="AO87" s="9"/>
      <c r="AP87" s="9"/>
      <c r="AQ87" s="9"/>
      <c r="AR87" s="648"/>
      <c r="AS87" s="9"/>
      <c r="AT87" s="45"/>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14"/>
      <c r="DX87" s="9"/>
      <c r="DY87" s="9"/>
      <c r="DZ87" s="9"/>
      <c r="EA87" s="9"/>
      <c r="EB87" s="9"/>
      <c r="EC87" s="9"/>
      <c r="ED87" s="9"/>
      <c r="EE87" s="9"/>
      <c r="EF87" s="9"/>
      <c r="EG87" s="9"/>
      <c r="EH87" s="9"/>
      <c r="EI87" s="9"/>
    </row>
    <row r="88" spans="2:139" ht="75" customHeight="1">
      <c r="B88" s="9"/>
      <c r="C88" s="648"/>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648"/>
      <c r="AN88" s="9"/>
      <c r="AO88" s="9"/>
      <c r="AP88" s="9"/>
      <c r="AQ88" s="9"/>
      <c r="AR88" s="648"/>
      <c r="AS88" s="9"/>
      <c r="AT88" s="45"/>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14"/>
      <c r="DX88" s="9"/>
      <c r="DY88" s="9"/>
      <c r="DZ88" s="9"/>
      <c r="EA88" s="9"/>
      <c r="EB88" s="9"/>
      <c r="EC88" s="9"/>
      <c r="ED88" s="9"/>
      <c r="EE88" s="9"/>
      <c r="EF88" s="9"/>
      <c r="EG88" s="9"/>
      <c r="EH88" s="9"/>
      <c r="EI88" s="9"/>
    </row>
    <row r="89" spans="2:139" ht="75" customHeight="1">
      <c r="B89" s="9"/>
      <c r="C89" s="648"/>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648"/>
      <c r="AN89" s="9"/>
      <c r="AO89" s="9"/>
      <c r="AP89" s="9"/>
      <c r="AQ89" s="9"/>
      <c r="AR89" s="648"/>
      <c r="AS89" s="9"/>
      <c r="AT89" s="45"/>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14"/>
      <c r="DX89" s="9"/>
      <c r="DY89" s="9"/>
      <c r="DZ89" s="9"/>
      <c r="EA89" s="9"/>
      <c r="EB89" s="9"/>
      <c r="EC89" s="9"/>
      <c r="ED89" s="9"/>
      <c r="EE89" s="9"/>
      <c r="EF89" s="9"/>
      <c r="EG89" s="9"/>
      <c r="EH89" s="9"/>
      <c r="EI89" s="9"/>
    </row>
    <row r="90" spans="2:139" ht="75" customHeight="1">
      <c r="B90" s="9"/>
      <c r="C90" s="648"/>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648"/>
      <c r="AN90" s="9"/>
      <c r="AO90" s="9"/>
      <c r="AP90" s="9"/>
      <c r="AQ90" s="9"/>
      <c r="AR90" s="648"/>
      <c r="AS90" s="9"/>
      <c r="AT90" s="45"/>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14"/>
      <c r="DX90" s="9"/>
      <c r="DY90" s="9"/>
      <c r="DZ90" s="9"/>
      <c r="EA90" s="9"/>
      <c r="EB90" s="9"/>
      <c r="EC90" s="9"/>
      <c r="ED90" s="9"/>
      <c r="EE90" s="9"/>
      <c r="EF90" s="9"/>
      <c r="EG90" s="9"/>
      <c r="EH90" s="9"/>
      <c r="EI90" s="9"/>
    </row>
    <row r="91" spans="2:139" ht="75" customHeight="1">
      <c r="B91" s="9"/>
      <c r="C91" s="648"/>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648"/>
      <c r="AN91" s="9"/>
      <c r="AO91" s="9"/>
      <c r="AP91" s="9"/>
      <c r="AQ91" s="9"/>
      <c r="AR91" s="648"/>
      <c r="AS91" s="9"/>
      <c r="AT91" s="45"/>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14"/>
      <c r="DX91" s="9"/>
      <c r="DY91" s="9"/>
      <c r="DZ91" s="9"/>
      <c r="EA91" s="9"/>
      <c r="EB91" s="9"/>
      <c r="EC91" s="9"/>
      <c r="ED91" s="9"/>
      <c r="EE91" s="9"/>
      <c r="EF91" s="9"/>
      <c r="EG91" s="9"/>
      <c r="EH91" s="9"/>
      <c r="EI91" s="9"/>
    </row>
    <row r="92" spans="2:139" ht="75" customHeight="1">
      <c r="B92" s="9"/>
      <c r="C92" s="648"/>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648"/>
      <c r="AN92" s="9"/>
      <c r="AO92" s="9"/>
      <c r="AP92" s="9"/>
      <c r="AQ92" s="9"/>
      <c r="AR92" s="648"/>
      <c r="AS92" s="9"/>
      <c r="AT92" s="45"/>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14"/>
      <c r="DX92" s="9"/>
      <c r="DY92" s="9"/>
      <c r="DZ92" s="9"/>
      <c r="EA92" s="9"/>
      <c r="EB92" s="9"/>
      <c r="EC92" s="9"/>
      <c r="ED92" s="9"/>
      <c r="EE92" s="9"/>
      <c r="EF92" s="9"/>
      <c r="EG92" s="9"/>
      <c r="EH92" s="9"/>
      <c r="EI92" s="9"/>
    </row>
    <row r="93" spans="2:139" ht="75" customHeight="1">
      <c r="B93" s="9"/>
      <c r="C93" s="648"/>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648"/>
      <c r="AN93" s="9"/>
      <c r="AO93" s="9"/>
      <c r="AP93" s="9"/>
      <c r="AQ93" s="9"/>
      <c r="AR93" s="648"/>
      <c r="AS93" s="9"/>
      <c r="AT93" s="45"/>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14"/>
      <c r="DX93" s="9"/>
      <c r="DY93" s="9"/>
      <c r="DZ93" s="9"/>
      <c r="EA93" s="9"/>
      <c r="EB93" s="9"/>
      <c r="EC93" s="9"/>
      <c r="ED93" s="9"/>
      <c r="EE93" s="9"/>
      <c r="EF93" s="9"/>
      <c r="EG93" s="9"/>
      <c r="EH93" s="9"/>
      <c r="EI93" s="9"/>
    </row>
    <row r="94" spans="2:139" ht="75" customHeight="1">
      <c r="B94" s="9"/>
      <c r="C94" s="648"/>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648"/>
      <c r="AN94" s="9"/>
      <c r="AO94" s="9"/>
      <c r="AP94" s="9"/>
      <c r="AQ94" s="9"/>
      <c r="AR94" s="648"/>
      <c r="AS94" s="9"/>
      <c r="AT94" s="45"/>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14"/>
      <c r="DX94" s="9"/>
      <c r="DY94" s="9"/>
      <c r="DZ94" s="9"/>
      <c r="EA94" s="9"/>
      <c r="EB94" s="9"/>
      <c r="EC94" s="9"/>
      <c r="ED94" s="9"/>
      <c r="EE94" s="9"/>
      <c r="EF94" s="9"/>
      <c r="EG94" s="9"/>
      <c r="EH94" s="9"/>
      <c r="EI94" s="9"/>
    </row>
    <row r="95" spans="2:139" ht="75" customHeight="1">
      <c r="B95" s="9"/>
      <c r="C95" s="648"/>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648"/>
      <c r="AN95" s="9"/>
      <c r="AO95" s="9"/>
      <c r="AP95" s="9"/>
      <c r="AQ95" s="9"/>
      <c r="AR95" s="648"/>
      <c r="AS95" s="9"/>
      <c r="AT95" s="45"/>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14"/>
      <c r="DX95" s="9"/>
      <c r="DY95" s="9"/>
      <c r="DZ95" s="9"/>
      <c r="EA95" s="9"/>
      <c r="EB95" s="9"/>
      <c r="EC95" s="9"/>
      <c r="ED95" s="9"/>
      <c r="EE95" s="9"/>
      <c r="EF95" s="9"/>
      <c r="EG95" s="9"/>
      <c r="EH95" s="9"/>
      <c r="EI95" s="9"/>
    </row>
    <row r="96" spans="2:139" ht="75" customHeight="1">
      <c r="B96" s="9"/>
      <c r="C96" s="648"/>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648"/>
      <c r="AN96" s="9"/>
      <c r="AO96" s="9"/>
      <c r="AP96" s="9"/>
      <c r="AQ96" s="9"/>
      <c r="AR96" s="648"/>
      <c r="AS96" s="9"/>
      <c r="AT96" s="45"/>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14"/>
      <c r="DX96" s="9"/>
      <c r="DY96" s="9"/>
      <c r="DZ96" s="9"/>
      <c r="EA96" s="9"/>
      <c r="EB96" s="9"/>
      <c r="EC96" s="9"/>
      <c r="ED96" s="9"/>
      <c r="EE96" s="9"/>
      <c r="EF96" s="9"/>
      <c r="EG96" s="9"/>
      <c r="EH96" s="9"/>
      <c r="EI96" s="9"/>
    </row>
    <row r="97" spans="2:139" ht="75" customHeight="1">
      <c r="B97" s="9"/>
      <c r="C97" s="648"/>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648"/>
      <c r="AN97" s="9"/>
      <c r="AO97" s="9"/>
      <c r="AP97" s="9"/>
      <c r="AQ97" s="9"/>
      <c r="AR97" s="648"/>
      <c r="AS97" s="9"/>
      <c r="AT97" s="45"/>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14"/>
      <c r="DX97" s="9"/>
      <c r="DY97" s="9"/>
      <c r="DZ97" s="9"/>
      <c r="EA97" s="9"/>
      <c r="EB97" s="9"/>
      <c r="EC97" s="9"/>
      <c r="ED97" s="9"/>
      <c r="EE97" s="9"/>
      <c r="EF97" s="9"/>
      <c r="EG97" s="9"/>
      <c r="EH97" s="9"/>
      <c r="EI97" s="9"/>
    </row>
    <row r="98" spans="2:139" ht="75" customHeight="1">
      <c r="B98" s="9"/>
      <c r="C98" s="648"/>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648"/>
      <c r="AN98" s="9"/>
      <c r="AO98" s="9"/>
      <c r="AP98" s="9"/>
      <c r="AQ98" s="9"/>
      <c r="AR98" s="648"/>
      <c r="AS98" s="9"/>
      <c r="AT98" s="45"/>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14"/>
      <c r="DX98" s="9"/>
      <c r="DY98" s="9"/>
      <c r="DZ98" s="9"/>
      <c r="EA98" s="9"/>
      <c r="EB98" s="9"/>
      <c r="EC98" s="9"/>
      <c r="ED98" s="9"/>
      <c r="EE98" s="9"/>
      <c r="EF98" s="9"/>
      <c r="EG98" s="9"/>
      <c r="EH98" s="9"/>
      <c r="EI98" s="9"/>
    </row>
    <row r="99" spans="2:139" ht="75" customHeight="1">
      <c r="B99" s="9"/>
      <c r="C99" s="648"/>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648"/>
      <c r="AN99" s="9"/>
      <c r="AO99" s="9"/>
      <c r="AP99" s="9"/>
      <c r="AQ99" s="9"/>
      <c r="AR99" s="648"/>
      <c r="AS99" s="9"/>
      <c r="AT99" s="45"/>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14"/>
      <c r="DX99" s="9"/>
      <c r="DY99" s="9"/>
      <c r="DZ99" s="9"/>
      <c r="EA99" s="9"/>
      <c r="EB99" s="9"/>
      <c r="EC99" s="9"/>
      <c r="ED99" s="9"/>
      <c r="EE99" s="9"/>
      <c r="EF99" s="9"/>
      <c r="EG99" s="9"/>
      <c r="EH99" s="9"/>
      <c r="EI99" s="9"/>
    </row>
    <row r="100" spans="2:139" ht="75" customHeight="1">
      <c r="B100" s="9"/>
      <c r="C100" s="648"/>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648"/>
      <c r="AN100" s="9"/>
      <c r="AO100" s="9"/>
      <c r="AP100" s="9"/>
      <c r="AQ100" s="9"/>
      <c r="AR100" s="648"/>
      <c r="AS100" s="9"/>
      <c r="AT100" s="45"/>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14"/>
      <c r="DX100" s="9"/>
      <c r="DY100" s="9"/>
      <c r="DZ100" s="9"/>
      <c r="EA100" s="9"/>
      <c r="EB100" s="9"/>
      <c r="EC100" s="9"/>
      <c r="ED100" s="9"/>
      <c r="EE100" s="9"/>
      <c r="EF100" s="9"/>
      <c r="EG100" s="9"/>
      <c r="EH100" s="9"/>
      <c r="EI100" s="9"/>
    </row>
    <row r="101" spans="2:139" ht="75" customHeight="1">
      <c r="B101" s="9"/>
      <c r="C101" s="648"/>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648"/>
      <c r="AN101" s="9"/>
      <c r="AO101" s="9"/>
      <c r="AP101" s="9"/>
      <c r="AQ101" s="9"/>
      <c r="AR101" s="648"/>
      <c r="AS101" s="9"/>
      <c r="AT101" s="45"/>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14"/>
      <c r="DX101" s="9"/>
      <c r="DY101" s="9"/>
      <c r="DZ101" s="9"/>
      <c r="EA101" s="9"/>
      <c r="EB101" s="9"/>
      <c r="EC101" s="9"/>
      <c r="ED101" s="9"/>
      <c r="EE101" s="9"/>
      <c r="EF101" s="9"/>
      <c r="EG101" s="9"/>
      <c r="EH101" s="9"/>
      <c r="EI101" s="9"/>
    </row>
    <row r="102" spans="2:139" ht="75" customHeight="1">
      <c r="B102" s="9"/>
      <c r="C102" s="648"/>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648"/>
      <c r="AN102" s="9"/>
      <c r="AO102" s="9"/>
      <c r="AP102" s="9"/>
      <c r="AQ102" s="9"/>
      <c r="AR102" s="648"/>
      <c r="AS102" s="9"/>
      <c r="AT102" s="45"/>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14"/>
      <c r="DX102" s="9"/>
      <c r="DY102" s="9"/>
      <c r="DZ102" s="9"/>
      <c r="EA102" s="9"/>
      <c r="EB102" s="9"/>
      <c r="EC102" s="9"/>
      <c r="ED102" s="9"/>
      <c r="EE102" s="9"/>
      <c r="EF102" s="9"/>
      <c r="EG102" s="9"/>
      <c r="EH102" s="9"/>
      <c r="EI102" s="9"/>
    </row>
    <row r="103" spans="2:139" ht="75" customHeight="1">
      <c r="B103" s="9"/>
      <c r="C103" s="648"/>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648"/>
      <c r="AN103" s="9"/>
      <c r="AO103" s="9"/>
      <c r="AP103" s="9"/>
      <c r="AQ103" s="9"/>
      <c r="AR103" s="648"/>
      <c r="AS103" s="9"/>
      <c r="AT103" s="45"/>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14"/>
      <c r="DX103" s="9"/>
      <c r="DY103" s="9"/>
      <c r="DZ103" s="9"/>
      <c r="EA103" s="9"/>
      <c r="EB103" s="9"/>
      <c r="EC103" s="9"/>
      <c r="ED103" s="9"/>
      <c r="EE103" s="9"/>
      <c r="EF103" s="9"/>
      <c r="EG103" s="9"/>
      <c r="EH103" s="9"/>
      <c r="EI103" s="9"/>
    </row>
    <row r="104" spans="2:139" ht="75" customHeight="1">
      <c r="B104" s="9"/>
      <c r="C104" s="648"/>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648"/>
      <c r="AN104" s="9"/>
      <c r="AO104" s="9"/>
      <c r="AP104" s="9"/>
      <c r="AQ104" s="9"/>
      <c r="AR104" s="648"/>
      <c r="AS104" s="9"/>
      <c r="AT104" s="45"/>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14"/>
      <c r="DX104" s="9"/>
      <c r="DY104" s="9"/>
      <c r="DZ104" s="9"/>
      <c r="EA104" s="9"/>
      <c r="EB104" s="9"/>
      <c r="EC104" s="9"/>
      <c r="ED104" s="9"/>
      <c r="EE104" s="9"/>
      <c r="EF104" s="9"/>
      <c r="EG104" s="9"/>
      <c r="EH104" s="9"/>
      <c r="EI104" s="9"/>
    </row>
    <row r="105" spans="2:139" ht="75" customHeight="1">
      <c r="B105" s="9"/>
      <c r="C105" s="648"/>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648"/>
      <c r="AN105" s="9"/>
      <c r="AO105" s="9"/>
      <c r="AP105" s="9"/>
      <c r="AQ105" s="9"/>
      <c r="AR105" s="648"/>
      <c r="AS105" s="9"/>
      <c r="AT105" s="45"/>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14"/>
      <c r="DX105" s="9"/>
      <c r="DY105" s="9"/>
      <c r="DZ105" s="9"/>
      <c r="EA105" s="9"/>
      <c r="EB105" s="9"/>
      <c r="EC105" s="9"/>
      <c r="ED105" s="9"/>
      <c r="EE105" s="9"/>
      <c r="EF105" s="9"/>
      <c r="EG105" s="9"/>
      <c r="EH105" s="9"/>
      <c r="EI105" s="9"/>
    </row>
    <row r="106" spans="2:139" ht="75" customHeight="1">
      <c r="B106" s="9"/>
      <c r="C106" s="648"/>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648"/>
      <c r="AN106" s="9"/>
      <c r="AO106" s="9"/>
      <c r="AP106" s="9"/>
      <c r="AQ106" s="9"/>
      <c r="AR106" s="648"/>
      <c r="AS106" s="9"/>
      <c r="AT106" s="45"/>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14"/>
      <c r="DX106" s="9"/>
      <c r="DY106" s="9"/>
      <c r="DZ106" s="9"/>
      <c r="EA106" s="9"/>
      <c r="EB106" s="9"/>
      <c r="EC106" s="9"/>
      <c r="ED106" s="9"/>
      <c r="EE106" s="9"/>
      <c r="EF106" s="9"/>
      <c r="EG106" s="9"/>
      <c r="EH106" s="9"/>
      <c r="EI106" s="9"/>
    </row>
    <row r="107" spans="2:139" ht="75" customHeight="1">
      <c r="B107" s="9"/>
      <c r="C107" s="648"/>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648"/>
      <c r="AN107" s="9"/>
      <c r="AO107" s="9"/>
      <c r="AP107" s="9"/>
      <c r="AQ107" s="9"/>
      <c r="AR107" s="648"/>
      <c r="AS107" s="9"/>
      <c r="AT107" s="45"/>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14"/>
      <c r="DX107" s="9"/>
      <c r="DY107" s="9"/>
      <c r="DZ107" s="9"/>
      <c r="EA107" s="9"/>
      <c r="EB107" s="9"/>
      <c r="EC107" s="9"/>
      <c r="ED107" s="9"/>
      <c r="EE107" s="9"/>
      <c r="EF107" s="9"/>
      <c r="EG107" s="9"/>
      <c r="EH107" s="9"/>
      <c r="EI107" s="9"/>
    </row>
    <row r="108" spans="2:139" ht="75" customHeight="1">
      <c r="B108" s="9"/>
      <c r="C108" s="648"/>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648"/>
      <c r="AN108" s="9"/>
      <c r="AO108" s="9"/>
      <c r="AP108" s="9"/>
      <c r="AQ108" s="9"/>
      <c r="AR108" s="648"/>
      <c r="AS108" s="9"/>
      <c r="AT108" s="45"/>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14"/>
      <c r="DX108" s="9"/>
      <c r="DY108" s="9"/>
      <c r="DZ108" s="9"/>
      <c r="EA108" s="9"/>
      <c r="EB108" s="9"/>
      <c r="EC108" s="9"/>
      <c r="ED108" s="9"/>
      <c r="EE108" s="9"/>
      <c r="EF108" s="9"/>
      <c r="EG108" s="9"/>
      <c r="EH108" s="9"/>
      <c r="EI108" s="9"/>
    </row>
    <row r="109" spans="2:139" ht="75" customHeight="1">
      <c r="B109" s="9"/>
      <c r="C109" s="648"/>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648"/>
      <c r="AN109" s="9"/>
      <c r="AO109" s="9"/>
      <c r="AP109" s="9"/>
      <c r="AQ109" s="9"/>
      <c r="AR109" s="648"/>
      <c r="AS109" s="9"/>
      <c r="AT109" s="45"/>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14"/>
      <c r="DX109" s="9"/>
      <c r="DY109" s="9"/>
      <c r="DZ109" s="9"/>
      <c r="EA109" s="9"/>
      <c r="EB109" s="9"/>
      <c r="EC109" s="9"/>
      <c r="ED109" s="9"/>
      <c r="EE109" s="9"/>
      <c r="EF109" s="9"/>
      <c r="EG109" s="9"/>
      <c r="EH109" s="9"/>
      <c r="EI109" s="9"/>
    </row>
    <row r="110" spans="2:139" ht="75" customHeight="1">
      <c r="B110" s="9"/>
      <c r="C110" s="648"/>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648"/>
      <c r="AN110" s="9"/>
      <c r="AO110" s="9"/>
      <c r="AP110" s="9"/>
      <c r="AQ110" s="9"/>
      <c r="AR110" s="648"/>
      <c r="AS110" s="9"/>
      <c r="AT110" s="45"/>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14"/>
      <c r="DX110" s="9"/>
      <c r="DY110" s="9"/>
      <c r="DZ110" s="9"/>
      <c r="EA110" s="9"/>
      <c r="EB110" s="9"/>
      <c r="EC110" s="9"/>
      <c r="ED110" s="9"/>
      <c r="EE110" s="9"/>
      <c r="EF110" s="9"/>
      <c r="EG110" s="9"/>
      <c r="EH110" s="9"/>
      <c r="EI110" s="9"/>
    </row>
    <row r="111" spans="2:139" ht="75" customHeight="1">
      <c r="B111" s="9"/>
      <c r="C111" s="648"/>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648"/>
      <c r="AN111" s="9"/>
      <c r="AO111" s="9"/>
      <c r="AP111" s="9"/>
      <c r="AQ111" s="9"/>
      <c r="AR111" s="648"/>
      <c r="AS111" s="9"/>
      <c r="AT111" s="45"/>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14"/>
      <c r="DX111" s="9"/>
      <c r="DY111" s="9"/>
      <c r="DZ111" s="9"/>
      <c r="EA111" s="9"/>
      <c r="EB111" s="9"/>
      <c r="EC111" s="9"/>
      <c r="ED111" s="9"/>
      <c r="EE111" s="9"/>
      <c r="EF111" s="9"/>
      <c r="EG111" s="9"/>
      <c r="EH111" s="9"/>
      <c r="EI111" s="9"/>
    </row>
    <row r="112" spans="2:139" ht="75" customHeight="1">
      <c r="B112" s="9"/>
      <c r="C112" s="648"/>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648"/>
      <c r="AN112" s="9"/>
      <c r="AO112" s="9"/>
      <c r="AP112" s="9"/>
      <c r="AQ112" s="9"/>
      <c r="AR112" s="648"/>
      <c r="AS112" s="9"/>
      <c r="AT112" s="45"/>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14"/>
      <c r="DX112" s="9"/>
      <c r="DY112" s="9"/>
      <c r="DZ112" s="9"/>
      <c r="EA112" s="9"/>
      <c r="EB112" s="9"/>
      <c r="EC112" s="9"/>
      <c r="ED112" s="9"/>
      <c r="EE112" s="9"/>
      <c r="EF112" s="9"/>
      <c r="EG112" s="9"/>
      <c r="EH112" s="9"/>
      <c r="EI112" s="9"/>
    </row>
    <row r="113" spans="2:139" ht="75" customHeight="1">
      <c r="B113" s="9"/>
      <c r="C113" s="648"/>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648"/>
      <c r="AN113" s="9"/>
      <c r="AO113" s="9"/>
      <c r="AP113" s="9"/>
      <c r="AQ113" s="9"/>
      <c r="AR113" s="648"/>
      <c r="AS113" s="9"/>
      <c r="AT113" s="45"/>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14"/>
      <c r="DX113" s="9"/>
      <c r="DY113" s="9"/>
      <c r="DZ113" s="9"/>
      <c r="EA113" s="9"/>
      <c r="EB113" s="9"/>
      <c r="EC113" s="9"/>
      <c r="ED113" s="9"/>
      <c r="EE113" s="9"/>
      <c r="EF113" s="9"/>
      <c r="EG113" s="9"/>
      <c r="EH113" s="9"/>
      <c r="EI113" s="9"/>
    </row>
    <row r="114" spans="2:139" ht="75" customHeight="1">
      <c r="B114" s="9"/>
      <c r="C114" s="648"/>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648"/>
      <c r="AN114" s="9"/>
      <c r="AO114" s="9"/>
      <c r="AP114" s="9"/>
      <c r="AQ114" s="9"/>
      <c r="AR114" s="648"/>
      <c r="AS114" s="9"/>
      <c r="AT114" s="45"/>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14"/>
      <c r="DX114" s="9"/>
      <c r="DY114" s="9"/>
      <c r="DZ114" s="9"/>
      <c r="EA114" s="9"/>
      <c r="EB114" s="9"/>
      <c r="EC114" s="9"/>
      <c r="ED114" s="9"/>
      <c r="EE114" s="9"/>
      <c r="EF114" s="9"/>
      <c r="EG114" s="9"/>
      <c r="EH114" s="9"/>
      <c r="EI114" s="9"/>
    </row>
    <row r="115" spans="2:139" ht="75" customHeight="1">
      <c r="B115" s="9"/>
      <c r="C115" s="648"/>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648"/>
      <c r="AN115" s="9"/>
      <c r="AO115" s="9"/>
      <c r="AP115" s="9"/>
      <c r="AQ115" s="9"/>
      <c r="AR115" s="648"/>
      <c r="AS115" s="9"/>
      <c r="AT115" s="45"/>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14"/>
      <c r="DX115" s="9"/>
      <c r="DY115" s="9"/>
      <c r="DZ115" s="9"/>
      <c r="EA115" s="9"/>
      <c r="EB115" s="9"/>
      <c r="EC115" s="9"/>
      <c r="ED115" s="9"/>
      <c r="EE115" s="9"/>
      <c r="EF115" s="9"/>
      <c r="EG115" s="9"/>
      <c r="EH115" s="9"/>
      <c r="EI115" s="9"/>
    </row>
    <row r="116" spans="2:139" ht="75" customHeight="1">
      <c r="B116" s="9"/>
      <c r="C116" s="648"/>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648"/>
      <c r="AN116" s="9"/>
      <c r="AO116" s="9"/>
      <c r="AP116" s="9"/>
      <c r="AQ116" s="9"/>
      <c r="AR116" s="648"/>
      <c r="AS116" s="9"/>
      <c r="AT116" s="45"/>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14"/>
      <c r="DX116" s="9"/>
      <c r="DY116" s="9"/>
      <c r="DZ116" s="9"/>
      <c r="EA116" s="9"/>
      <c r="EB116" s="9"/>
      <c r="EC116" s="9"/>
      <c r="ED116" s="9"/>
      <c r="EE116" s="9"/>
      <c r="EF116" s="9"/>
      <c r="EG116" s="9"/>
      <c r="EH116" s="9"/>
      <c r="EI116" s="9"/>
    </row>
    <row r="117" spans="2:139" ht="75" customHeight="1">
      <c r="B117" s="9"/>
      <c r="C117" s="648"/>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648"/>
      <c r="AN117" s="9"/>
      <c r="AO117" s="9"/>
      <c r="AP117" s="9"/>
      <c r="AQ117" s="9"/>
      <c r="AR117" s="648"/>
      <c r="AS117" s="9"/>
      <c r="AT117" s="45"/>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14"/>
      <c r="DX117" s="9"/>
      <c r="DY117" s="9"/>
      <c r="DZ117" s="9"/>
      <c r="EA117" s="9"/>
      <c r="EB117" s="9"/>
      <c r="EC117" s="9"/>
      <c r="ED117" s="9"/>
      <c r="EE117" s="9"/>
      <c r="EF117" s="9"/>
      <c r="EG117" s="9"/>
      <c r="EH117" s="9"/>
      <c r="EI117" s="9"/>
    </row>
    <row r="118" spans="2:139" ht="75" customHeight="1">
      <c r="B118" s="9"/>
      <c r="C118" s="648"/>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648"/>
      <c r="AN118" s="9"/>
      <c r="AO118" s="9"/>
      <c r="AP118" s="9"/>
      <c r="AQ118" s="9"/>
      <c r="AR118" s="648"/>
      <c r="AS118" s="9"/>
      <c r="AT118" s="45"/>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14"/>
      <c r="DX118" s="9"/>
      <c r="DY118" s="9"/>
      <c r="DZ118" s="9"/>
      <c r="EA118" s="9"/>
      <c r="EB118" s="9"/>
      <c r="EC118" s="9"/>
      <c r="ED118" s="9"/>
      <c r="EE118" s="9"/>
      <c r="EF118" s="9"/>
      <c r="EG118" s="9"/>
      <c r="EH118" s="9"/>
      <c r="EI118" s="9"/>
    </row>
    <row r="119" spans="2:139" ht="75" customHeight="1">
      <c r="B119" s="9"/>
      <c r="C119" s="648"/>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648"/>
      <c r="AN119" s="9"/>
      <c r="AO119" s="9"/>
      <c r="AP119" s="9"/>
      <c r="AQ119" s="9"/>
      <c r="AR119" s="648"/>
      <c r="AS119" s="9"/>
      <c r="AT119" s="45"/>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14"/>
      <c r="DX119" s="9"/>
      <c r="DY119" s="9"/>
      <c r="DZ119" s="9"/>
      <c r="EA119" s="9"/>
      <c r="EB119" s="9"/>
      <c r="EC119" s="9"/>
      <c r="ED119" s="9"/>
      <c r="EE119" s="9"/>
      <c r="EF119" s="9"/>
      <c r="EG119" s="9"/>
      <c r="EH119" s="9"/>
      <c r="EI119" s="9"/>
    </row>
    <row r="120" spans="2:139" ht="75" customHeight="1">
      <c r="B120" s="9"/>
      <c r="C120" s="648"/>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648"/>
      <c r="AN120" s="9"/>
      <c r="AO120" s="9"/>
      <c r="AP120" s="9"/>
      <c r="AQ120" s="9"/>
      <c r="AR120" s="648"/>
      <c r="AS120" s="9"/>
      <c r="AT120" s="45"/>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14"/>
      <c r="DX120" s="9"/>
      <c r="DY120" s="9"/>
      <c r="DZ120" s="9"/>
      <c r="EA120" s="9"/>
      <c r="EB120" s="9"/>
      <c r="EC120" s="9"/>
      <c r="ED120" s="9"/>
      <c r="EE120" s="9"/>
      <c r="EF120" s="9"/>
      <c r="EG120" s="9"/>
      <c r="EH120" s="9"/>
      <c r="EI120" s="9"/>
    </row>
    <row r="121" spans="2:139" ht="75" customHeight="1">
      <c r="B121" s="9"/>
      <c r="C121" s="648"/>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648"/>
      <c r="AN121" s="9"/>
      <c r="AO121" s="9"/>
      <c r="AP121" s="9"/>
      <c r="AQ121" s="9"/>
      <c r="AR121" s="648"/>
      <c r="AS121" s="9"/>
      <c r="AT121" s="45"/>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14"/>
      <c r="DX121" s="9"/>
      <c r="DY121" s="9"/>
      <c r="DZ121" s="9"/>
      <c r="EA121" s="9"/>
      <c r="EB121" s="9"/>
      <c r="EC121" s="9"/>
      <c r="ED121" s="9"/>
      <c r="EE121" s="9"/>
      <c r="EF121" s="9"/>
      <c r="EG121" s="9"/>
      <c r="EH121" s="9"/>
      <c r="EI121" s="9"/>
    </row>
    <row r="122" spans="2:139" ht="75" customHeight="1">
      <c r="B122" s="9"/>
      <c r="C122" s="648"/>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648"/>
      <c r="AN122" s="9"/>
      <c r="AO122" s="9"/>
      <c r="AP122" s="9"/>
      <c r="AQ122" s="9"/>
      <c r="AR122" s="648"/>
      <c r="AS122" s="9"/>
      <c r="AT122" s="45"/>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14"/>
      <c r="DX122" s="9"/>
      <c r="DY122" s="9"/>
      <c r="DZ122" s="9"/>
      <c r="EA122" s="9"/>
      <c r="EB122" s="9"/>
      <c r="EC122" s="9"/>
      <c r="ED122" s="9"/>
      <c r="EE122" s="9"/>
      <c r="EF122" s="9"/>
      <c r="EG122" s="9"/>
      <c r="EH122" s="9"/>
      <c r="EI122" s="9"/>
    </row>
    <row r="123" spans="2:139" ht="75" customHeight="1">
      <c r="B123" s="9"/>
      <c r="C123" s="648"/>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648"/>
      <c r="AN123" s="9"/>
      <c r="AO123" s="9"/>
      <c r="AP123" s="9"/>
      <c r="AQ123" s="9"/>
      <c r="AR123" s="648"/>
      <c r="AS123" s="9"/>
      <c r="AT123" s="45"/>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14"/>
      <c r="DX123" s="9"/>
      <c r="DY123" s="9"/>
      <c r="DZ123" s="9"/>
      <c r="EA123" s="9"/>
      <c r="EB123" s="9"/>
      <c r="EC123" s="9"/>
      <c r="ED123" s="9"/>
      <c r="EE123" s="9"/>
      <c r="EF123" s="9"/>
      <c r="EG123" s="9"/>
      <c r="EH123" s="9"/>
      <c r="EI123" s="9"/>
    </row>
    <row r="124" spans="2:139" ht="75" customHeight="1">
      <c r="B124" s="9"/>
      <c r="C124" s="648"/>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648"/>
      <c r="AN124" s="9"/>
      <c r="AO124" s="9"/>
      <c r="AP124" s="9"/>
      <c r="AQ124" s="9"/>
      <c r="AR124" s="648"/>
      <c r="AS124" s="9"/>
      <c r="AT124" s="45"/>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14"/>
      <c r="DX124" s="9"/>
      <c r="DY124" s="9"/>
      <c r="DZ124" s="9"/>
      <c r="EA124" s="9"/>
      <c r="EB124" s="9"/>
      <c r="EC124" s="9"/>
      <c r="ED124" s="9"/>
      <c r="EE124" s="9"/>
      <c r="EF124" s="9"/>
      <c r="EG124" s="9"/>
      <c r="EH124" s="9"/>
      <c r="EI124" s="9"/>
    </row>
    <row r="125" spans="2:139" ht="75" customHeight="1">
      <c r="B125" s="9"/>
      <c r="C125" s="648"/>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648"/>
      <c r="AN125" s="9"/>
      <c r="AO125" s="9"/>
      <c r="AP125" s="9"/>
      <c r="AQ125" s="9"/>
      <c r="AR125" s="648"/>
      <c r="AS125" s="9"/>
      <c r="AT125" s="45"/>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14"/>
      <c r="DX125" s="9"/>
      <c r="DY125" s="9"/>
      <c r="DZ125" s="9"/>
      <c r="EA125" s="9"/>
      <c r="EB125" s="9"/>
      <c r="EC125" s="9"/>
      <c r="ED125" s="9"/>
      <c r="EE125" s="9"/>
      <c r="EF125" s="9"/>
      <c r="EG125" s="9"/>
      <c r="EH125" s="9"/>
      <c r="EI125" s="9"/>
    </row>
    <row r="126" spans="2:139" ht="75" customHeight="1">
      <c r="B126" s="9"/>
      <c r="C126" s="648"/>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648"/>
      <c r="AN126" s="9"/>
      <c r="AO126" s="9"/>
      <c r="AP126" s="9"/>
      <c r="AQ126" s="9"/>
      <c r="AR126" s="648"/>
      <c r="AS126" s="9"/>
      <c r="AT126" s="45"/>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14"/>
      <c r="DX126" s="9"/>
      <c r="DY126" s="9"/>
      <c r="DZ126" s="9"/>
      <c r="EA126" s="9"/>
      <c r="EB126" s="9"/>
      <c r="EC126" s="9"/>
      <c r="ED126" s="9"/>
      <c r="EE126" s="9"/>
      <c r="EF126" s="9"/>
      <c r="EG126" s="9"/>
      <c r="EH126" s="9"/>
      <c r="EI126" s="9"/>
    </row>
    <row r="127" spans="2:139" ht="75" customHeight="1">
      <c r="B127" s="9"/>
      <c r="C127" s="648"/>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648"/>
      <c r="AN127" s="9"/>
      <c r="AO127" s="9"/>
      <c r="AP127" s="9"/>
      <c r="AQ127" s="9"/>
      <c r="AR127" s="648"/>
      <c r="AS127" s="9"/>
      <c r="AT127" s="45"/>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14"/>
      <c r="DX127" s="9"/>
      <c r="DY127" s="9"/>
      <c r="DZ127" s="9"/>
      <c r="EA127" s="9"/>
      <c r="EB127" s="9"/>
      <c r="EC127" s="9"/>
      <c r="ED127" s="9"/>
      <c r="EE127" s="9"/>
      <c r="EF127" s="9"/>
      <c r="EG127" s="9"/>
      <c r="EH127" s="9"/>
      <c r="EI127" s="9"/>
    </row>
    <row r="128" spans="2:139" ht="75" customHeight="1">
      <c r="B128" s="9"/>
      <c r="C128" s="648"/>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648"/>
      <c r="AN128" s="9"/>
      <c r="AO128" s="9"/>
      <c r="AP128" s="9"/>
      <c r="AQ128" s="9"/>
      <c r="AR128" s="648"/>
      <c r="AS128" s="9"/>
      <c r="AT128" s="45"/>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14"/>
      <c r="DX128" s="9"/>
      <c r="DY128" s="9"/>
      <c r="DZ128" s="9"/>
      <c r="EA128" s="9"/>
      <c r="EB128" s="9"/>
      <c r="EC128" s="9"/>
      <c r="ED128" s="9"/>
      <c r="EE128" s="9"/>
      <c r="EF128" s="9"/>
      <c r="EG128" s="9"/>
      <c r="EH128" s="9"/>
      <c r="EI128" s="9"/>
    </row>
    <row r="129" spans="2:139" ht="75" customHeight="1">
      <c r="B129" s="9"/>
      <c r="C129" s="648"/>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648"/>
      <c r="AN129" s="9"/>
      <c r="AO129" s="9"/>
      <c r="AP129" s="9"/>
      <c r="AQ129" s="9"/>
      <c r="AR129" s="648"/>
      <c r="AS129" s="9"/>
      <c r="AT129" s="45"/>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14"/>
      <c r="DX129" s="9"/>
      <c r="DY129" s="9"/>
      <c r="DZ129" s="9"/>
      <c r="EA129" s="9"/>
      <c r="EB129" s="9"/>
      <c r="EC129" s="9"/>
      <c r="ED129" s="9"/>
      <c r="EE129" s="9"/>
      <c r="EF129" s="9"/>
      <c r="EG129" s="9"/>
      <c r="EH129" s="9"/>
      <c r="EI129" s="9"/>
    </row>
    <row r="130" spans="2:139" ht="75" customHeight="1">
      <c r="B130" s="9"/>
      <c r="C130" s="648"/>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648"/>
      <c r="AN130" s="9"/>
      <c r="AO130" s="9"/>
      <c r="AP130" s="9"/>
      <c r="AQ130" s="9"/>
      <c r="AR130" s="648"/>
      <c r="AS130" s="9"/>
      <c r="AT130" s="45"/>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14"/>
      <c r="DX130" s="9"/>
      <c r="DY130" s="9"/>
      <c r="DZ130" s="9"/>
      <c r="EA130" s="9"/>
      <c r="EB130" s="9"/>
      <c r="EC130" s="9"/>
      <c r="ED130" s="9"/>
      <c r="EE130" s="9"/>
      <c r="EF130" s="9"/>
      <c r="EG130" s="9"/>
      <c r="EH130" s="9"/>
      <c r="EI130" s="9"/>
    </row>
    <row r="131" spans="2:139" ht="75" customHeight="1">
      <c r="B131" s="9"/>
      <c r="C131" s="648"/>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648"/>
      <c r="AN131" s="9"/>
      <c r="AO131" s="9"/>
      <c r="AP131" s="9"/>
      <c r="AQ131" s="9"/>
      <c r="AR131" s="648"/>
      <c r="AS131" s="9"/>
      <c r="AT131" s="45"/>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14"/>
      <c r="DX131" s="9"/>
      <c r="DY131" s="9"/>
      <c r="DZ131" s="9"/>
      <c r="EA131" s="9"/>
      <c r="EB131" s="9"/>
      <c r="EC131" s="9"/>
      <c r="ED131" s="9"/>
      <c r="EE131" s="9"/>
      <c r="EF131" s="9"/>
      <c r="EG131" s="9"/>
      <c r="EH131" s="9"/>
      <c r="EI131" s="9"/>
    </row>
    <row r="132" spans="2:139" ht="75" customHeight="1">
      <c r="B132" s="9"/>
      <c r="C132" s="648"/>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648"/>
      <c r="AN132" s="9"/>
      <c r="AO132" s="9"/>
      <c r="AP132" s="9"/>
      <c r="AQ132" s="9"/>
      <c r="AR132" s="648"/>
      <c r="AS132" s="9"/>
      <c r="AT132" s="45"/>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14"/>
      <c r="DX132" s="9"/>
      <c r="DY132" s="9"/>
      <c r="DZ132" s="9"/>
      <c r="EA132" s="9"/>
      <c r="EB132" s="9"/>
      <c r="EC132" s="9"/>
      <c r="ED132" s="9"/>
      <c r="EE132" s="9"/>
      <c r="EF132" s="9"/>
      <c r="EG132" s="9"/>
      <c r="EH132" s="9"/>
      <c r="EI132" s="9"/>
    </row>
    <row r="133" spans="2:139" ht="75" customHeight="1">
      <c r="B133" s="9"/>
      <c r="C133" s="648"/>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648"/>
      <c r="AN133" s="9"/>
      <c r="AO133" s="9"/>
      <c r="AP133" s="9"/>
      <c r="AQ133" s="9"/>
      <c r="AR133" s="648"/>
      <c r="AS133" s="9"/>
      <c r="AT133" s="45"/>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14"/>
      <c r="DX133" s="9"/>
      <c r="DY133" s="9"/>
      <c r="DZ133" s="9"/>
      <c r="EA133" s="9"/>
      <c r="EB133" s="9"/>
      <c r="EC133" s="9"/>
      <c r="ED133" s="9"/>
      <c r="EE133" s="9"/>
      <c r="EF133" s="9"/>
      <c r="EG133" s="9"/>
      <c r="EH133" s="9"/>
      <c r="EI133" s="9"/>
    </row>
    <row r="134" spans="2:139" ht="75" customHeight="1">
      <c r="B134" s="9"/>
      <c r="C134" s="648"/>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648"/>
      <c r="AN134" s="9"/>
      <c r="AO134" s="9"/>
      <c r="AP134" s="9"/>
      <c r="AQ134" s="9"/>
      <c r="AR134" s="648"/>
      <c r="AS134" s="9"/>
      <c r="AT134" s="45"/>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14"/>
      <c r="DX134" s="9"/>
      <c r="DY134" s="9"/>
      <c r="DZ134" s="9"/>
      <c r="EA134" s="9"/>
      <c r="EB134" s="9"/>
      <c r="EC134" s="9"/>
      <c r="ED134" s="9"/>
      <c r="EE134" s="9"/>
      <c r="EF134" s="9"/>
      <c r="EG134" s="9"/>
      <c r="EH134" s="9"/>
      <c r="EI134" s="9"/>
    </row>
    <row r="135" spans="2:139" ht="75" customHeight="1">
      <c r="B135" s="9"/>
      <c r="C135" s="648"/>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648"/>
      <c r="AN135" s="9"/>
      <c r="AO135" s="9"/>
      <c r="AP135" s="9"/>
      <c r="AQ135" s="9"/>
      <c r="AR135" s="648"/>
      <c r="AS135" s="9"/>
      <c r="AT135" s="45"/>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14"/>
      <c r="DX135" s="9"/>
      <c r="DY135" s="9"/>
      <c r="DZ135" s="9"/>
      <c r="EA135" s="9"/>
      <c r="EB135" s="9"/>
      <c r="EC135" s="9"/>
      <c r="ED135" s="9"/>
      <c r="EE135" s="9"/>
      <c r="EF135" s="9"/>
      <c r="EG135" s="9"/>
      <c r="EH135" s="9"/>
      <c r="EI135" s="9"/>
    </row>
    <row r="136" spans="2:139" ht="75" customHeight="1">
      <c r="B136" s="9"/>
      <c r="C136" s="648"/>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648"/>
      <c r="AN136" s="9"/>
      <c r="AO136" s="9"/>
      <c r="AP136" s="9"/>
      <c r="AQ136" s="9"/>
      <c r="AR136" s="648"/>
      <c r="AS136" s="9"/>
      <c r="AT136" s="45"/>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14"/>
      <c r="DX136" s="9"/>
      <c r="DY136" s="9"/>
      <c r="DZ136" s="9"/>
      <c r="EA136" s="9"/>
      <c r="EB136" s="9"/>
      <c r="EC136" s="9"/>
      <c r="ED136" s="9"/>
      <c r="EE136" s="9"/>
      <c r="EF136" s="9"/>
      <c r="EG136" s="9"/>
      <c r="EH136" s="9"/>
      <c r="EI136" s="9"/>
    </row>
    <row r="137" spans="2:139" ht="75" customHeight="1">
      <c r="B137" s="9"/>
      <c r="C137" s="648"/>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648"/>
      <c r="AN137" s="9"/>
      <c r="AO137" s="9"/>
      <c r="AP137" s="9"/>
      <c r="AQ137" s="9"/>
      <c r="AR137" s="648"/>
      <c r="AS137" s="9"/>
      <c r="AT137" s="45"/>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14"/>
      <c r="DX137" s="9"/>
      <c r="DY137" s="9"/>
      <c r="DZ137" s="9"/>
      <c r="EA137" s="9"/>
      <c r="EB137" s="9"/>
      <c r="EC137" s="9"/>
      <c r="ED137" s="9"/>
      <c r="EE137" s="9"/>
      <c r="EF137" s="9"/>
      <c r="EG137" s="9"/>
      <c r="EH137" s="9"/>
      <c r="EI137" s="9"/>
    </row>
    <row r="138" spans="2:139" ht="75" customHeight="1">
      <c r="B138" s="9"/>
      <c r="C138" s="648"/>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648"/>
      <c r="AN138" s="9"/>
      <c r="AO138" s="9"/>
      <c r="AP138" s="9"/>
      <c r="AQ138" s="9"/>
      <c r="AR138" s="648"/>
      <c r="AS138" s="9"/>
      <c r="AT138" s="45"/>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14"/>
      <c r="DX138" s="9"/>
      <c r="DY138" s="9"/>
      <c r="DZ138" s="9"/>
      <c r="EA138" s="9"/>
      <c r="EB138" s="9"/>
      <c r="EC138" s="9"/>
      <c r="ED138" s="9"/>
      <c r="EE138" s="9"/>
      <c r="EF138" s="9"/>
      <c r="EG138" s="9"/>
      <c r="EH138" s="9"/>
      <c r="EI138" s="9"/>
    </row>
    <row r="139" spans="2:139" ht="75" customHeight="1">
      <c r="B139" s="9"/>
      <c r="C139" s="648"/>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648"/>
      <c r="AN139" s="9"/>
      <c r="AO139" s="9"/>
      <c r="AP139" s="9"/>
      <c r="AQ139" s="9"/>
      <c r="AR139" s="648"/>
      <c r="AS139" s="9"/>
      <c r="AT139" s="45"/>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14"/>
      <c r="DX139" s="9"/>
      <c r="DY139" s="9"/>
      <c r="DZ139" s="9"/>
      <c r="EA139" s="9"/>
      <c r="EB139" s="9"/>
      <c r="EC139" s="9"/>
      <c r="ED139" s="9"/>
      <c r="EE139" s="9"/>
      <c r="EF139" s="9"/>
      <c r="EG139" s="9"/>
      <c r="EH139" s="9"/>
      <c r="EI139" s="9"/>
    </row>
    <row r="140" spans="2:139" ht="75" customHeight="1">
      <c r="B140" s="9"/>
      <c r="C140" s="648"/>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648"/>
      <c r="AN140" s="9"/>
      <c r="AO140" s="9"/>
      <c r="AP140" s="9"/>
      <c r="AQ140" s="9"/>
      <c r="AR140" s="648"/>
      <c r="AS140" s="9"/>
      <c r="AT140" s="45"/>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14"/>
      <c r="DX140" s="9"/>
      <c r="DY140" s="9"/>
      <c r="DZ140" s="9"/>
      <c r="EA140" s="9"/>
      <c r="EB140" s="9"/>
      <c r="EC140" s="9"/>
      <c r="ED140" s="9"/>
      <c r="EE140" s="9"/>
      <c r="EF140" s="9"/>
      <c r="EG140" s="9"/>
      <c r="EH140" s="9"/>
      <c r="EI140" s="9"/>
    </row>
    <row r="141" spans="2:139" ht="75" customHeight="1">
      <c r="B141" s="9"/>
      <c r="C141" s="648"/>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648"/>
      <c r="AN141" s="9"/>
      <c r="AO141" s="9"/>
      <c r="AP141" s="9"/>
      <c r="AQ141" s="9"/>
      <c r="AR141" s="648"/>
      <c r="AS141" s="9"/>
      <c r="AT141" s="45"/>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14"/>
      <c r="DX141" s="9"/>
      <c r="DY141" s="9"/>
      <c r="DZ141" s="9"/>
      <c r="EA141" s="9"/>
      <c r="EB141" s="9"/>
      <c r="EC141" s="9"/>
      <c r="ED141" s="9"/>
      <c r="EE141" s="9"/>
      <c r="EF141" s="9"/>
      <c r="EG141" s="9"/>
      <c r="EH141" s="9"/>
      <c r="EI141" s="9"/>
    </row>
    <row r="142" spans="2:139" ht="75" customHeight="1">
      <c r="B142" s="9"/>
      <c r="C142" s="648"/>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648"/>
      <c r="AN142" s="9"/>
      <c r="AO142" s="9"/>
      <c r="AP142" s="9"/>
      <c r="AQ142" s="9"/>
      <c r="AR142" s="648"/>
      <c r="AS142" s="9"/>
      <c r="AT142" s="45"/>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14"/>
      <c r="DX142" s="9"/>
      <c r="DY142" s="9"/>
      <c r="DZ142" s="9"/>
      <c r="EA142" s="9"/>
      <c r="EB142" s="9"/>
      <c r="EC142" s="9"/>
      <c r="ED142" s="9"/>
      <c r="EE142" s="9"/>
      <c r="EF142" s="9"/>
      <c r="EG142" s="9"/>
      <c r="EH142" s="9"/>
      <c r="EI142" s="9"/>
    </row>
    <row r="143" spans="2:139" ht="75" customHeight="1">
      <c r="B143" s="9"/>
      <c r="C143" s="648"/>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648"/>
      <c r="AN143" s="9"/>
      <c r="AO143" s="9"/>
      <c r="AP143" s="9"/>
      <c r="AQ143" s="9"/>
      <c r="AR143" s="648"/>
      <c r="AS143" s="9"/>
      <c r="AT143" s="45"/>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c r="DR143" s="9"/>
      <c r="DS143" s="9"/>
      <c r="DT143" s="9"/>
      <c r="DU143" s="9"/>
      <c r="DV143" s="9"/>
      <c r="DW143" s="14"/>
      <c r="DX143" s="9"/>
      <c r="DY143" s="9"/>
      <c r="DZ143" s="9"/>
      <c r="EA143" s="9"/>
      <c r="EB143" s="9"/>
      <c r="EC143" s="9"/>
      <c r="ED143" s="9"/>
      <c r="EE143" s="9"/>
      <c r="EF143" s="9"/>
      <c r="EG143" s="9"/>
      <c r="EH143" s="9"/>
      <c r="EI143" s="9"/>
    </row>
    <row r="144" spans="2:139" ht="75" customHeight="1">
      <c r="B144" s="9"/>
      <c r="C144" s="648"/>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648"/>
      <c r="AN144" s="9"/>
      <c r="AO144" s="9"/>
      <c r="AP144" s="9"/>
      <c r="AQ144" s="9"/>
      <c r="AR144" s="648"/>
      <c r="AS144" s="9"/>
      <c r="AT144" s="45"/>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14"/>
      <c r="DX144" s="9"/>
      <c r="DY144" s="9"/>
      <c r="DZ144" s="9"/>
      <c r="EA144" s="9"/>
      <c r="EB144" s="9"/>
      <c r="EC144" s="9"/>
      <c r="ED144" s="9"/>
      <c r="EE144" s="9"/>
      <c r="EF144" s="9"/>
      <c r="EG144" s="9"/>
      <c r="EH144" s="9"/>
      <c r="EI144" s="9"/>
    </row>
    <row r="145" spans="2:139" ht="75" customHeight="1">
      <c r="B145" s="9"/>
      <c r="C145" s="648"/>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648"/>
      <c r="AN145" s="9"/>
      <c r="AO145" s="9"/>
      <c r="AP145" s="9"/>
      <c r="AQ145" s="9"/>
      <c r="AR145" s="648"/>
      <c r="AS145" s="9"/>
      <c r="AT145" s="45"/>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14"/>
      <c r="DX145" s="9"/>
      <c r="DY145" s="9"/>
      <c r="DZ145" s="9"/>
      <c r="EA145" s="9"/>
      <c r="EB145" s="9"/>
      <c r="EC145" s="9"/>
      <c r="ED145" s="9"/>
      <c r="EE145" s="9"/>
      <c r="EF145" s="9"/>
      <c r="EG145" s="9"/>
      <c r="EH145" s="9"/>
      <c r="EI145" s="9"/>
    </row>
    <row r="146" spans="2:139" ht="75" customHeight="1">
      <c r="B146" s="9"/>
      <c r="C146" s="648"/>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648"/>
      <c r="AN146" s="9"/>
      <c r="AO146" s="9"/>
      <c r="AP146" s="9"/>
      <c r="AQ146" s="9"/>
      <c r="AR146" s="648"/>
      <c r="AS146" s="9"/>
      <c r="AT146" s="45"/>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14"/>
      <c r="DX146" s="9"/>
      <c r="DY146" s="9"/>
      <c r="DZ146" s="9"/>
      <c r="EA146" s="9"/>
      <c r="EB146" s="9"/>
      <c r="EC146" s="9"/>
      <c r="ED146" s="9"/>
      <c r="EE146" s="9"/>
      <c r="EF146" s="9"/>
      <c r="EG146" s="9"/>
      <c r="EH146" s="9"/>
      <c r="EI146" s="9"/>
    </row>
    <row r="147" spans="2:139" ht="75" customHeight="1">
      <c r="B147" s="9"/>
      <c r="C147" s="648"/>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648"/>
      <c r="AN147" s="9"/>
      <c r="AO147" s="9"/>
      <c r="AP147" s="9"/>
      <c r="AQ147" s="9"/>
      <c r="AR147" s="648"/>
      <c r="AS147" s="9"/>
      <c r="AT147" s="45"/>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14"/>
      <c r="DX147" s="9"/>
      <c r="DY147" s="9"/>
      <c r="DZ147" s="9"/>
      <c r="EA147" s="9"/>
      <c r="EB147" s="9"/>
      <c r="EC147" s="9"/>
      <c r="ED147" s="9"/>
      <c r="EE147" s="9"/>
      <c r="EF147" s="9"/>
      <c r="EG147" s="9"/>
      <c r="EH147" s="9"/>
      <c r="EI147" s="9"/>
    </row>
    <row r="148" spans="2:139" ht="75" customHeight="1">
      <c r="B148" s="9"/>
      <c r="C148" s="648"/>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648"/>
      <c r="AN148" s="9"/>
      <c r="AO148" s="9"/>
      <c r="AP148" s="9"/>
      <c r="AQ148" s="9"/>
      <c r="AR148" s="648"/>
      <c r="AS148" s="9"/>
      <c r="AT148" s="45"/>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14"/>
      <c r="DX148" s="9"/>
      <c r="DY148" s="9"/>
      <c r="DZ148" s="9"/>
      <c r="EA148" s="9"/>
      <c r="EB148" s="9"/>
      <c r="EC148" s="9"/>
      <c r="ED148" s="9"/>
      <c r="EE148" s="9"/>
      <c r="EF148" s="9"/>
      <c r="EG148" s="9"/>
      <c r="EH148" s="9"/>
      <c r="EI148" s="9"/>
    </row>
    <row r="149" spans="2:139" ht="75" customHeight="1">
      <c r="B149" s="9"/>
      <c r="C149" s="648"/>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648"/>
      <c r="AN149" s="9"/>
      <c r="AO149" s="9"/>
      <c r="AP149" s="9"/>
      <c r="AQ149" s="9"/>
      <c r="AR149" s="648"/>
      <c r="AS149" s="9"/>
      <c r="AT149" s="45"/>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14"/>
      <c r="DX149" s="9"/>
      <c r="DY149" s="9"/>
      <c r="DZ149" s="9"/>
      <c r="EA149" s="9"/>
      <c r="EB149" s="9"/>
      <c r="EC149" s="9"/>
      <c r="ED149" s="9"/>
      <c r="EE149" s="9"/>
      <c r="EF149" s="9"/>
      <c r="EG149" s="9"/>
      <c r="EH149" s="9"/>
      <c r="EI149" s="9"/>
    </row>
    <row r="150" spans="2:139" ht="75" customHeight="1">
      <c r="B150" s="9"/>
      <c r="C150" s="648"/>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648"/>
      <c r="AN150" s="9"/>
      <c r="AO150" s="9"/>
      <c r="AP150" s="9"/>
      <c r="AQ150" s="9"/>
      <c r="AR150" s="648"/>
      <c r="AS150" s="9"/>
      <c r="AT150" s="45"/>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14"/>
      <c r="DX150" s="9"/>
      <c r="DY150" s="9"/>
      <c r="DZ150" s="9"/>
      <c r="EA150" s="9"/>
      <c r="EB150" s="9"/>
      <c r="EC150" s="9"/>
      <c r="ED150" s="9"/>
      <c r="EE150" s="9"/>
      <c r="EF150" s="9"/>
      <c r="EG150" s="9"/>
      <c r="EH150" s="9"/>
      <c r="EI150" s="9"/>
    </row>
    <row r="151" spans="2:139" ht="75" customHeight="1">
      <c r="B151" s="9"/>
      <c r="C151" s="648"/>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648"/>
      <c r="AN151" s="9"/>
      <c r="AO151" s="9"/>
      <c r="AP151" s="9"/>
      <c r="AQ151" s="9"/>
      <c r="AR151" s="648"/>
      <c r="AS151" s="9"/>
      <c r="AT151" s="45"/>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14"/>
      <c r="DX151" s="9"/>
      <c r="DY151" s="9"/>
      <c r="DZ151" s="9"/>
      <c r="EA151" s="9"/>
      <c r="EB151" s="9"/>
      <c r="EC151" s="9"/>
      <c r="ED151" s="9"/>
      <c r="EE151" s="9"/>
      <c r="EF151" s="9"/>
      <c r="EG151" s="9"/>
      <c r="EH151" s="9"/>
      <c r="EI151" s="9"/>
    </row>
    <row r="152" spans="2:139" ht="75" customHeight="1">
      <c r="B152" s="9"/>
      <c r="C152" s="648"/>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648"/>
      <c r="AN152" s="9"/>
      <c r="AO152" s="9"/>
      <c r="AP152" s="9"/>
      <c r="AQ152" s="9"/>
      <c r="AR152" s="648"/>
      <c r="AS152" s="9"/>
      <c r="AT152" s="45"/>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14"/>
      <c r="DX152" s="9"/>
      <c r="DY152" s="9"/>
      <c r="DZ152" s="9"/>
      <c r="EA152" s="9"/>
      <c r="EB152" s="9"/>
      <c r="EC152" s="9"/>
      <c r="ED152" s="9"/>
      <c r="EE152" s="9"/>
      <c r="EF152" s="9"/>
      <c r="EG152" s="9"/>
      <c r="EH152" s="9"/>
      <c r="EI152" s="9"/>
    </row>
    <row r="153" spans="2:139" ht="75" customHeight="1">
      <c r="B153" s="9"/>
      <c r="C153" s="648"/>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648"/>
      <c r="AN153" s="9"/>
      <c r="AO153" s="9"/>
      <c r="AP153" s="9"/>
      <c r="AQ153" s="9"/>
      <c r="AR153" s="648"/>
      <c r="AS153" s="9"/>
      <c r="AT153" s="45"/>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14"/>
      <c r="DX153" s="9"/>
      <c r="DY153" s="9"/>
      <c r="DZ153" s="9"/>
      <c r="EA153" s="9"/>
      <c r="EB153" s="9"/>
      <c r="EC153" s="9"/>
      <c r="ED153" s="9"/>
      <c r="EE153" s="9"/>
      <c r="EF153" s="9"/>
      <c r="EG153" s="9"/>
      <c r="EH153" s="9"/>
      <c r="EI153" s="9"/>
    </row>
    <row r="154" spans="2:139" ht="75" customHeight="1">
      <c r="B154" s="9"/>
      <c r="C154" s="648"/>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648"/>
      <c r="AN154" s="9"/>
      <c r="AO154" s="9"/>
      <c r="AP154" s="9"/>
      <c r="AQ154" s="9"/>
      <c r="AR154" s="648"/>
      <c r="AS154" s="9"/>
      <c r="AT154" s="45"/>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14"/>
      <c r="DX154" s="9"/>
      <c r="DY154" s="9"/>
      <c r="DZ154" s="9"/>
      <c r="EA154" s="9"/>
      <c r="EB154" s="9"/>
      <c r="EC154" s="9"/>
      <c r="ED154" s="9"/>
      <c r="EE154" s="9"/>
      <c r="EF154" s="9"/>
      <c r="EG154" s="9"/>
      <c r="EH154" s="9"/>
      <c r="EI154" s="9"/>
    </row>
    <row r="155" spans="2:139" ht="75" customHeight="1">
      <c r="B155" s="9"/>
      <c r="C155" s="648"/>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648"/>
      <c r="AN155" s="9"/>
      <c r="AO155" s="9"/>
      <c r="AP155" s="9"/>
      <c r="AQ155" s="9"/>
      <c r="AR155" s="648"/>
      <c r="AS155" s="9"/>
      <c r="AT155" s="45"/>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14"/>
      <c r="DX155" s="9"/>
      <c r="DY155" s="9"/>
      <c r="DZ155" s="9"/>
      <c r="EA155" s="9"/>
      <c r="EB155" s="9"/>
      <c r="EC155" s="9"/>
      <c r="ED155" s="9"/>
      <c r="EE155" s="9"/>
      <c r="EF155" s="9"/>
      <c r="EG155" s="9"/>
      <c r="EH155" s="9"/>
      <c r="EI155" s="9"/>
    </row>
    <row r="156" spans="2:139" ht="75" customHeight="1">
      <c r="B156" s="9"/>
      <c r="C156" s="648"/>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648"/>
      <c r="AN156" s="9"/>
      <c r="AO156" s="9"/>
      <c r="AP156" s="9"/>
      <c r="AQ156" s="9"/>
      <c r="AR156" s="648"/>
      <c r="AS156" s="9"/>
      <c r="AT156" s="45"/>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14"/>
      <c r="DX156" s="9"/>
      <c r="DY156" s="9"/>
      <c r="DZ156" s="9"/>
      <c r="EA156" s="9"/>
      <c r="EB156" s="9"/>
      <c r="EC156" s="9"/>
      <c r="ED156" s="9"/>
      <c r="EE156" s="9"/>
      <c r="EF156" s="9"/>
      <c r="EG156" s="9"/>
      <c r="EH156" s="9"/>
      <c r="EI156" s="9"/>
    </row>
    <row r="157" spans="2:139" ht="75" customHeight="1">
      <c r="B157" s="9"/>
      <c r="C157" s="648"/>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648"/>
      <c r="AN157" s="9"/>
      <c r="AO157" s="9"/>
      <c r="AP157" s="9"/>
      <c r="AQ157" s="9"/>
      <c r="AR157" s="648"/>
      <c r="AS157" s="9"/>
      <c r="AT157" s="45"/>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14"/>
      <c r="DX157" s="9"/>
      <c r="DY157" s="9"/>
      <c r="DZ157" s="9"/>
      <c r="EA157" s="9"/>
      <c r="EB157" s="9"/>
      <c r="EC157" s="9"/>
      <c r="ED157" s="9"/>
      <c r="EE157" s="9"/>
      <c r="EF157" s="9"/>
      <c r="EG157" s="9"/>
      <c r="EH157" s="9"/>
      <c r="EI157" s="9"/>
    </row>
    <row r="158" spans="2:139" ht="75" customHeight="1">
      <c r="B158" s="9"/>
      <c r="C158" s="648"/>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648"/>
      <c r="AN158" s="9"/>
      <c r="AO158" s="9"/>
      <c r="AP158" s="9"/>
      <c r="AQ158" s="9"/>
      <c r="AR158" s="648"/>
      <c r="AS158" s="9"/>
      <c r="AT158" s="45"/>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14"/>
      <c r="DX158" s="9"/>
      <c r="DY158" s="9"/>
      <c r="DZ158" s="9"/>
      <c r="EA158" s="9"/>
      <c r="EB158" s="9"/>
      <c r="EC158" s="9"/>
      <c r="ED158" s="9"/>
      <c r="EE158" s="9"/>
      <c r="EF158" s="9"/>
      <c r="EG158" s="9"/>
      <c r="EH158" s="9"/>
      <c r="EI158" s="9"/>
    </row>
    <row r="159" spans="2:139" ht="75" customHeight="1">
      <c r="B159" s="9"/>
      <c r="C159" s="648"/>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648"/>
      <c r="AN159" s="9"/>
      <c r="AO159" s="9"/>
      <c r="AP159" s="9"/>
      <c r="AQ159" s="9"/>
      <c r="AR159" s="648"/>
      <c r="AS159" s="9"/>
      <c r="AT159" s="45"/>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14"/>
      <c r="DX159" s="9"/>
      <c r="DY159" s="9"/>
      <c r="DZ159" s="9"/>
      <c r="EA159" s="9"/>
      <c r="EB159" s="9"/>
      <c r="EC159" s="9"/>
      <c r="ED159" s="9"/>
      <c r="EE159" s="9"/>
      <c r="EF159" s="9"/>
      <c r="EG159" s="9"/>
      <c r="EH159" s="9"/>
      <c r="EI159" s="9"/>
    </row>
    <row r="160" spans="2:139" ht="75" customHeight="1">
      <c r="B160" s="9"/>
      <c r="C160" s="648"/>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648"/>
      <c r="AN160" s="9"/>
      <c r="AO160" s="9"/>
      <c r="AP160" s="9"/>
      <c r="AQ160" s="9"/>
      <c r="AR160" s="648"/>
      <c r="AS160" s="9"/>
      <c r="AT160" s="45"/>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14"/>
      <c r="DX160" s="9"/>
      <c r="DY160" s="9"/>
      <c r="DZ160" s="9"/>
      <c r="EA160" s="9"/>
      <c r="EB160" s="9"/>
      <c r="EC160" s="9"/>
      <c r="ED160" s="9"/>
      <c r="EE160" s="9"/>
      <c r="EF160" s="9"/>
      <c r="EG160" s="9"/>
      <c r="EH160" s="9"/>
      <c r="EI160" s="9"/>
    </row>
    <row r="161" spans="2:139" ht="75" customHeight="1">
      <c r="B161" s="9"/>
      <c r="C161" s="648"/>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648"/>
      <c r="AN161" s="9"/>
      <c r="AO161" s="9"/>
      <c r="AP161" s="9"/>
      <c r="AQ161" s="9"/>
      <c r="AR161" s="648"/>
      <c r="AS161" s="9"/>
      <c r="AT161" s="45"/>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14"/>
      <c r="DX161" s="9"/>
      <c r="DY161" s="9"/>
      <c r="DZ161" s="9"/>
      <c r="EA161" s="9"/>
      <c r="EB161" s="9"/>
      <c r="EC161" s="9"/>
      <c r="ED161" s="9"/>
      <c r="EE161" s="9"/>
      <c r="EF161" s="9"/>
      <c r="EG161" s="9"/>
      <c r="EH161" s="9"/>
      <c r="EI161" s="9"/>
    </row>
    <row r="162" spans="2:139" ht="75" customHeight="1">
      <c r="B162" s="9"/>
      <c r="C162" s="648"/>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648"/>
      <c r="AN162" s="9"/>
      <c r="AO162" s="9"/>
      <c r="AP162" s="9"/>
      <c r="AQ162" s="9"/>
      <c r="AR162" s="648"/>
      <c r="AS162" s="9"/>
      <c r="AT162" s="45"/>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14"/>
      <c r="DX162" s="9"/>
      <c r="DY162" s="9"/>
      <c r="DZ162" s="9"/>
      <c r="EA162" s="9"/>
      <c r="EB162" s="9"/>
      <c r="EC162" s="9"/>
      <c r="ED162" s="9"/>
      <c r="EE162" s="9"/>
      <c r="EF162" s="9"/>
      <c r="EG162" s="9"/>
      <c r="EH162" s="9"/>
      <c r="EI162" s="9"/>
    </row>
    <row r="163" spans="2:139" ht="75" customHeight="1">
      <c r="B163" s="9"/>
      <c r="C163" s="648"/>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648"/>
      <c r="AN163" s="9"/>
      <c r="AO163" s="9"/>
      <c r="AP163" s="9"/>
      <c r="AQ163" s="9"/>
      <c r="AR163" s="648"/>
      <c r="AS163" s="9"/>
      <c r="AT163" s="45"/>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14"/>
      <c r="DX163" s="9"/>
      <c r="DY163" s="9"/>
      <c r="DZ163" s="9"/>
      <c r="EA163" s="9"/>
      <c r="EB163" s="9"/>
      <c r="EC163" s="9"/>
      <c r="ED163" s="9"/>
      <c r="EE163" s="9"/>
      <c r="EF163" s="9"/>
      <c r="EG163" s="9"/>
      <c r="EH163" s="9"/>
      <c r="EI163" s="9"/>
    </row>
    <row r="164" spans="2:139" ht="75" customHeight="1">
      <c r="B164" s="9"/>
      <c r="C164" s="648"/>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648"/>
      <c r="AN164" s="9"/>
      <c r="AO164" s="9"/>
      <c r="AP164" s="9"/>
      <c r="AQ164" s="9"/>
      <c r="AR164" s="648"/>
      <c r="AS164" s="9"/>
      <c r="AT164" s="45"/>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14"/>
      <c r="DX164" s="9"/>
      <c r="DY164" s="9"/>
      <c r="DZ164" s="9"/>
      <c r="EA164" s="9"/>
      <c r="EB164" s="9"/>
      <c r="EC164" s="9"/>
      <c r="ED164" s="9"/>
      <c r="EE164" s="9"/>
      <c r="EF164" s="9"/>
      <c r="EG164" s="9"/>
      <c r="EH164" s="9"/>
      <c r="EI164" s="9"/>
    </row>
    <row r="165" spans="2:139" ht="75" customHeight="1">
      <c r="B165" s="9"/>
      <c r="C165" s="648"/>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648"/>
      <c r="AN165" s="9"/>
      <c r="AO165" s="9"/>
      <c r="AP165" s="9"/>
      <c r="AQ165" s="9"/>
      <c r="AR165" s="648"/>
      <c r="AS165" s="9"/>
      <c r="AT165" s="45"/>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14"/>
      <c r="DX165" s="9"/>
      <c r="DY165" s="9"/>
      <c r="DZ165" s="9"/>
      <c r="EA165" s="9"/>
      <c r="EB165" s="9"/>
      <c r="EC165" s="9"/>
      <c r="ED165" s="9"/>
      <c r="EE165" s="9"/>
      <c r="EF165" s="9"/>
      <c r="EG165" s="9"/>
      <c r="EH165" s="9"/>
      <c r="EI165" s="9"/>
    </row>
    <row r="166" spans="2:139" ht="75" customHeight="1">
      <c r="B166" s="9"/>
      <c r="C166" s="648"/>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648"/>
      <c r="AN166" s="9"/>
      <c r="AO166" s="9"/>
      <c r="AP166" s="9"/>
      <c r="AQ166" s="9"/>
      <c r="AR166" s="648"/>
      <c r="AS166" s="9"/>
      <c r="AT166" s="45"/>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14"/>
      <c r="DX166" s="9"/>
      <c r="DY166" s="9"/>
      <c r="DZ166" s="9"/>
      <c r="EA166" s="9"/>
      <c r="EB166" s="9"/>
      <c r="EC166" s="9"/>
      <c r="ED166" s="9"/>
      <c r="EE166" s="9"/>
      <c r="EF166" s="9"/>
      <c r="EG166" s="9"/>
      <c r="EH166" s="9"/>
      <c r="EI166" s="9"/>
    </row>
    <row r="167" spans="2:139" ht="75" customHeight="1">
      <c r="B167" s="9"/>
      <c r="C167" s="648"/>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648"/>
      <c r="AN167" s="9"/>
      <c r="AO167" s="9"/>
      <c r="AP167" s="9"/>
      <c r="AQ167" s="9"/>
      <c r="AR167" s="648"/>
      <c r="AS167" s="9"/>
      <c r="AT167" s="45"/>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14"/>
      <c r="DX167" s="9"/>
      <c r="DY167" s="9"/>
      <c r="DZ167" s="9"/>
      <c r="EA167" s="9"/>
      <c r="EB167" s="9"/>
      <c r="EC167" s="9"/>
      <c r="ED167" s="9"/>
      <c r="EE167" s="9"/>
      <c r="EF167" s="9"/>
      <c r="EG167" s="9"/>
      <c r="EH167" s="9"/>
      <c r="EI167" s="9"/>
    </row>
    <row r="168" spans="2:139" ht="75" customHeight="1">
      <c r="B168" s="9"/>
      <c r="C168" s="648"/>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648"/>
      <c r="AN168" s="9"/>
      <c r="AO168" s="9"/>
      <c r="AP168" s="9"/>
      <c r="AQ168" s="9"/>
      <c r="AR168" s="648"/>
      <c r="AS168" s="9"/>
      <c r="AT168" s="45"/>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14"/>
      <c r="DX168" s="9"/>
      <c r="DY168" s="9"/>
      <c r="DZ168" s="9"/>
      <c r="EA168" s="9"/>
      <c r="EB168" s="9"/>
      <c r="EC168" s="9"/>
      <c r="ED168" s="9"/>
      <c r="EE168" s="9"/>
      <c r="EF168" s="9"/>
      <c r="EG168" s="9"/>
      <c r="EH168" s="9"/>
      <c r="EI168" s="9"/>
    </row>
    <row r="169" spans="2:139" ht="75" customHeight="1">
      <c r="B169" s="9"/>
      <c r="C169" s="648"/>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648"/>
      <c r="AN169" s="9"/>
      <c r="AO169" s="9"/>
      <c r="AP169" s="9"/>
      <c r="AQ169" s="9"/>
      <c r="AR169" s="648"/>
      <c r="AS169" s="9"/>
      <c r="AT169" s="45"/>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14"/>
      <c r="DX169" s="9"/>
      <c r="DY169" s="9"/>
      <c r="DZ169" s="9"/>
      <c r="EA169" s="9"/>
      <c r="EB169" s="9"/>
      <c r="EC169" s="9"/>
      <c r="ED169" s="9"/>
      <c r="EE169" s="9"/>
      <c r="EF169" s="9"/>
      <c r="EG169" s="9"/>
      <c r="EH169" s="9"/>
      <c r="EI169" s="9"/>
    </row>
    <row r="170" spans="2:139" ht="75" customHeight="1">
      <c r="B170" s="9"/>
      <c r="C170" s="648"/>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648"/>
      <c r="AN170" s="9"/>
      <c r="AO170" s="9"/>
      <c r="AP170" s="9"/>
      <c r="AQ170" s="9"/>
      <c r="AR170" s="648"/>
      <c r="AS170" s="9"/>
      <c r="AT170" s="45"/>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14"/>
      <c r="DX170" s="9"/>
      <c r="DY170" s="9"/>
      <c r="DZ170" s="9"/>
      <c r="EA170" s="9"/>
      <c r="EB170" s="9"/>
      <c r="EC170" s="9"/>
      <c r="ED170" s="9"/>
      <c r="EE170" s="9"/>
      <c r="EF170" s="9"/>
      <c r="EG170" s="9"/>
      <c r="EH170" s="9"/>
      <c r="EI170" s="9"/>
    </row>
    <row r="171" spans="2:139" ht="75" customHeight="1">
      <c r="B171" s="9"/>
      <c r="C171" s="648"/>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648"/>
      <c r="AN171" s="9"/>
      <c r="AO171" s="9"/>
      <c r="AP171" s="9"/>
      <c r="AQ171" s="9"/>
      <c r="AR171" s="648"/>
      <c r="AS171" s="9"/>
      <c r="AT171" s="45"/>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14"/>
      <c r="DX171" s="9"/>
      <c r="DY171" s="9"/>
      <c r="DZ171" s="9"/>
      <c r="EA171" s="9"/>
      <c r="EB171" s="9"/>
      <c r="EC171" s="9"/>
      <c r="ED171" s="9"/>
      <c r="EE171" s="9"/>
      <c r="EF171" s="9"/>
      <c r="EG171" s="9"/>
      <c r="EH171" s="9"/>
      <c r="EI171" s="9"/>
    </row>
    <row r="172" spans="2:139" ht="75" customHeight="1">
      <c r="B172" s="9"/>
      <c r="C172" s="648"/>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648"/>
      <c r="AN172" s="9"/>
      <c r="AO172" s="9"/>
      <c r="AP172" s="9"/>
      <c r="AQ172" s="9"/>
      <c r="AR172" s="648"/>
      <c r="AS172" s="9"/>
      <c r="AT172" s="45"/>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14"/>
      <c r="DX172" s="9"/>
      <c r="DY172" s="9"/>
      <c r="DZ172" s="9"/>
      <c r="EA172" s="9"/>
      <c r="EB172" s="9"/>
      <c r="EC172" s="9"/>
      <c r="ED172" s="9"/>
      <c r="EE172" s="9"/>
      <c r="EF172" s="9"/>
      <c r="EG172" s="9"/>
      <c r="EH172" s="9"/>
      <c r="EI172" s="9"/>
    </row>
    <row r="173" spans="2:139" ht="75" customHeight="1">
      <c r="B173" s="9"/>
      <c r="C173" s="648"/>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648"/>
      <c r="AN173" s="9"/>
      <c r="AO173" s="9"/>
      <c r="AP173" s="9"/>
      <c r="AQ173" s="9"/>
      <c r="AR173" s="648"/>
      <c r="AS173" s="9"/>
      <c r="AT173" s="45"/>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14"/>
      <c r="DX173" s="9"/>
      <c r="DY173" s="9"/>
      <c r="DZ173" s="9"/>
      <c r="EA173" s="9"/>
      <c r="EB173" s="9"/>
      <c r="EC173" s="9"/>
      <c r="ED173" s="9"/>
      <c r="EE173" s="9"/>
      <c r="EF173" s="9"/>
      <c r="EG173" s="9"/>
      <c r="EH173" s="9"/>
      <c r="EI173" s="9"/>
    </row>
    <row r="174" spans="2:139" ht="75" customHeight="1">
      <c r="B174" s="9"/>
      <c r="C174" s="648"/>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648"/>
      <c r="AN174" s="9"/>
      <c r="AO174" s="9"/>
      <c r="AP174" s="9"/>
      <c r="AQ174" s="9"/>
      <c r="AR174" s="648"/>
      <c r="AS174" s="9"/>
      <c r="AT174" s="45"/>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14"/>
      <c r="DX174" s="9"/>
      <c r="DY174" s="9"/>
      <c r="DZ174" s="9"/>
      <c r="EA174" s="9"/>
      <c r="EB174" s="9"/>
      <c r="EC174" s="9"/>
      <c r="ED174" s="9"/>
      <c r="EE174" s="9"/>
      <c r="EF174" s="9"/>
      <c r="EG174" s="9"/>
      <c r="EH174" s="9"/>
      <c r="EI174" s="9"/>
    </row>
    <row r="175" spans="2:139" ht="75" customHeight="1">
      <c r="B175" s="9"/>
      <c r="C175" s="648"/>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648"/>
      <c r="AN175" s="9"/>
      <c r="AO175" s="9"/>
      <c r="AP175" s="9"/>
      <c r="AQ175" s="9"/>
      <c r="AR175" s="648"/>
      <c r="AS175" s="9"/>
      <c r="AT175" s="45"/>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14"/>
      <c r="DX175" s="9"/>
      <c r="DY175" s="9"/>
      <c r="DZ175" s="9"/>
      <c r="EA175" s="9"/>
      <c r="EB175" s="9"/>
      <c r="EC175" s="9"/>
      <c r="ED175" s="9"/>
      <c r="EE175" s="9"/>
      <c r="EF175" s="9"/>
      <c r="EG175" s="9"/>
      <c r="EH175" s="9"/>
      <c r="EI175" s="9"/>
    </row>
    <row r="176" spans="2:139" ht="75" customHeight="1">
      <c r="B176" s="9"/>
      <c r="C176" s="648"/>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648"/>
      <c r="AN176" s="9"/>
      <c r="AO176" s="9"/>
      <c r="AP176" s="9"/>
      <c r="AQ176" s="9"/>
      <c r="AR176" s="648"/>
      <c r="AS176" s="9"/>
      <c r="AT176" s="45"/>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14"/>
      <c r="DX176" s="9"/>
      <c r="DY176" s="9"/>
      <c r="DZ176" s="9"/>
      <c r="EA176" s="9"/>
      <c r="EB176" s="9"/>
      <c r="EC176" s="9"/>
      <c r="ED176" s="9"/>
      <c r="EE176" s="9"/>
      <c r="EF176" s="9"/>
      <c r="EG176" s="9"/>
      <c r="EH176" s="9"/>
      <c r="EI176" s="9"/>
    </row>
    <row r="177" spans="2:139" ht="75" customHeight="1">
      <c r="B177" s="9"/>
      <c r="C177" s="648"/>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648"/>
      <c r="AN177" s="9"/>
      <c r="AO177" s="9"/>
      <c r="AP177" s="9"/>
      <c r="AQ177" s="9"/>
      <c r="AR177" s="648"/>
      <c r="AS177" s="9"/>
      <c r="AT177" s="45"/>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c r="DU177" s="9"/>
      <c r="DV177" s="9"/>
      <c r="DW177" s="14"/>
      <c r="DX177" s="9"/>
      <c r="DY177" s="9"/>
      <c r="DZ177" s="9"/>
      <c r="EA177" s="9"/>
      <c r="EB177" s="9"/>
      <c r="EC177" s="9"/>
      <c r="ED177" s="9"/>
      <c r="EE177" s="9"/>
      <c r="EF177" s="9"/>
      <c r="EG177" s="9"/>
      <c r="EH177" s="9"/>
      <c r="EI177" s="9"/>
    </row>
    <row r="178" spans="2:139" ht="75" customHeight="1">
      <c r="B178" s="9"/>
      <c r="C178" s="648"/>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648"/>
      <c r="AN178" s="9"/>
      <c r="AO178" s="9"/>
      <c r="AP178" s="9"/>
      <c r="AQ178" s="9"/>
      <c r="AR178" s="648"/>
      <c r="AS178" s="9"/>
      <c r="AT178" s="45"/>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c r="DU178" s="9"/>
      <c r="DV178" s="9"/>
      <c r="DW178" s="14"/>
      <c r="DX178" s="9"/>
      <c r="DY178" s="9"/>
      <c r="DZ178" s="9"/>
      <c r="EA178" s="9"/>
      <c r="EB178" s="9"/>
      <c r="EC178" s="9"/>
      <c r="ED178" s="9"/>
      <c r="EE178" s="9"/>
      <c r="EF178" s="9"/>
      <c r="EG178" s="9"/>
      <c r="EH178" s="9"/>
      <c r="EI178" s="9"/>
    </row>
    <row r="179" spans="2:139" ht="75" customHeight="1">
      <c r="B179" s="9"/>
      <c r="C179" s="648"/>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648"/>
      <c r="AN179" s="9"/>
      <c r="AO179" s="9"/>
      <c r="AP179" s="9"/>
      <c r="AQ179" s="9"/>
      <c r="AR179" s="648"/>
      <c r="AS179" s="9"/>
      <c r="AT179" s="45"/>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c r="DU179" s="9"/>
      <c r="DV179" s="9"/>
      <c r="DW179" s="14"/>
      <c r="DX179" s="9"/>
      <c r="DY179" s="9"/>
      <c r="DZ179" s="9"/>
      <c r="EA179" s="9"/>
      <c r="EB179" s="9"/>
      <c r="EC179" s="9"/>
      <c r="ED179" s="9"/>
      <c r="EE179" s="9"/>
      <c r="EF179" s="9"/>
      <c r="EG179" s="9"/>
      <c r="EH179" s="9"/>
      <c r="EI179" s="9"/>
    </row>
    <row r="180" spans="2:139" ht="75" customHeight="1">
      <c r="B180" s="9"/>
      <c r="C180" s="648"/>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648"/>
      <c r="AN180" s="9"/>
      <c r="AO180" s="9"/>
      <c r="AP180" s="9"/>
      <c r="AQ180" s="9"/>
      <c r="AR180" s="648"/>
      <c r="AS180" s="9"/>
      <c r="AT180" s="45"/>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c r="DU180" s="9"/>
      <c r="DV180" s="9"/>
      <c r="DW180" s="14"/>
      <c r="DX180" s="9"/>
      <c r="DY180" s="9"/>
      <c r="DZ180" s="9"/>
      <c r="EA180" s="9"/>
      <c r="EB180" s="9"/>
      <c r="EC180" s="9"/>
      <c r="ED180" s="9"/>
      <c r="EE180" s="9"/>
      <c r="EF180" s="9"/>
      <c r="EG180" s="9"/>
      <c r="EH180" s="9"/>
      <c r="EI180" s="9"/>
    </row>
    <row r="181" spans="2:139" ht="75" customHeight="1">
      <c r="B181" s="9"/>
      <c r="C181" s="648"/>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648"/>
      <c r="AN181" s="9"/>
      <c r="AO181" s="9"/>
      <c r="AP181" s="9"/>
      <c r="AQ181" s="9"/>
      <c r="AR181" s="648"/>
      <c r="AS181" s="9"/>
      <c r="AT181" s="45"/>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14"/>
      <c r="DX181" s="9"/>
      <c r="DY181" s="9"/>
      <c r="DZ181" s="9"/>
      <c r="EA181" s="9"/>
      <c r="EB181" s="9"/>
      <c r="EC181" s="9"/>
      <c r="ED181" s="9"/>
      <c r="EE181" s="9"/>
      <c r="EF181" s="9"/>
      <c r="EG181" s="9"/>
      <c r="EH181" s="9"/>
      <c r="EI181" s="9"/>
    </row>
    <row r="182" spans="2:139" ht="75" customHeight="1">
      <c r="B182" s="9"/>
      <c r="C182" s="648"/>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648"/>
      <c r="AN182" s="9"/>
      <c r="AO182" s="9"/>
      <c r="AP182" s="9"/>
      <c r="AQ182" s="9"/>
      <c r="AR182" s="648"/>
      <c r="AS182" s="9"/>
      <c r="AT182" s="45"/>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14"/>
      <c r="DX182" s="9"/>
      <c r="DY182" s="9"/>
      <c r="DZ182" s="9"/>
      <c r="EA182" s="9"/>
      <c r="EB182" s="9"/>
      <c r="EC182" s="9"/>
      <c r="ED182" s="9"/>
      <c r="EE182" s="9"/>
      <c r="EF182" s="9"/>
      <c r="EG182" s="9"/>
      <c r="EH182" s="9"/>
      <c r="EI182" s="9"/>
    </row>
    <row r="183" spans="2:139" ht="75" customHeight="1">
      <c r="B183" s="9"/>
      <c r="C183" s="648"/>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648"/>
      <c r="AN183" s="9"/>
      <c r="AO183" s="9"/>
      <c r="AP183" s="9"/>
      <c r="AQ183" s="9"/>
      <c r="AR183" s="648"/>
      <c r="AS183" s="9"/>
      <c r="AT183" s="45"/>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14"/>
      <c r="DX183" s="9"/>
      <c r="DY183" s="9"/>
      <c r="DZ183" s="9"/>
      <c r="EA183" s="9"/>
      <c r="EB183" s="9"/>
      <c r="EC183" s="9"/>
      <c r="ED183" s="9"/>
      <c r="EE183" s="9"/>
      <c r="EF183" s="9"/>
      <c r="EG183" s="9"/>
      <c r="EH183" s="9"/>
      <c r="EI183" s="9"/>
    </row>
    <row r="184" spans="2:139" ht="75" customHeight="1">
      <c r="B184" s="9"/>
      <c r="C184" s="648"/>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648"/>
      <c r="AN184" s="9"/>
      <c r="AO184" s="9"/>
      <c r="AP184" s="9"/>
      <c r="AQ184" s="9"/>
      <c r="AR184" s="648"/>
      <c r="AS184" s="9"/>
      <c r="AT184" s="45"/>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14"/>
      <c r="DX184" s="9"/>
      <c r="DY184" s="9"/>
      <c r="DZ184" s="9"/>
      <c r="EA184" s="9"/>
      <c r="EB184" s="9"/>
      <c r="EC184" s="9"/>
      <c r="ED184" s="9"/>
      <c r="EE184" s="9"/>
      <c r="EF184" s="9"/>
      <c r="EG184" s="9"/>
      <c r="EH184" s="9"/>
      <c r="EI184" s="9"/>
    </row>
    <row r="185" spans="2:139" ht="75" customHeight="1">
      <c r="B185" s="9"/>
      <c r="C185" s="648"/>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648"/>
      <c r="AN185" s="9"/>
      <c r="AO185" s="9"/>
      <c r="AP185" s="9"/>
      <c r="AQ185" s="9"/>
      <c r="AR185" s="648"/>
      <c r="AS185" s="9"/>
      <c r="AT185" s="45"/>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14"/>
      <c r="DX185" s="9"/>
      <c r="DY185" s="9"/>
      <c r="DZ185" s="9"/>
      <c r="EA185" s="9"/>
      <c r="EB185" s="9"/>
      <c r="EC185" s="9"/>
      <c r="ED185" s="9"/>
      <c r="EE185" s="9"/>
      <c r="EF185" s="9"/>
      <c r="EG185" s="9"/>
      <c r="EH185" s="9"/>
      <c r="EI185" s="9"/>
    </row>
    <row r="186" spans="2:139" ht="75" customHeight="1">
      <c r="B186" s="9"/>
      <c r="C186" s="648"/>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648"/>
      <c r="AN186" s="9"/>
      <c r="AO186" s="9"/>
      <c r="AP186" s="9"/>
      <c r="AQ186" s="9"/>
      <c r="AR186" s="648"/>
      <c r="AS186" s="9"/>
      <c r="AT186" s="45"/>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c r="DU186" s="9"/>
      <c r="DV186" s="9"/>
      <c r="DW186" s="14"/>
      <c r="DX186" s="9"/>
      <c r="DY186" s="9"/>
      <c r="DZ186" s="9"/>
      <c r="EA186" s="9"/>
      <c r="EB186" s="9"/>
      <c r="EC186" s="9"/>
      <c r="ED186" s="9"/>
      <c r="EE186" s="9"/>
      <c r="EF186" s="9"/>
      <c r="EG186" s="9"/>
      <c r="EH186" s="9"/>
      <c r="EI186" s="9"/>
    </row>
    <row r="187" spans="2:139" ht="75" customHeight="1">
      <c r="B187" s="9"/>
      <c r="C187" s="648"/>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648"/>
      <c r="AN187" s="9"/>
      <c r="AO187" s="9"/>
      <c r="AP187" s="9"/>
      <c r="AQ187" s="9"/>
      <c r="AR187" s="648"/>
      <c r="AS187" s="9"/>
      <c r="AT187" s="45"/>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14"/>
      <c r="DX187" s="9"/>
      <c r="DY187" s="9"/>
      <c r="DZ187" s="9"/>
      <c r="EA187" s="9"/>
      <c r="EB187" s="9"/>
      <c r="EC187" s="9"/>
      <c r="ED187" s="9"/>
      <c r="EE187" s="9"/>
      <c r="EF187" s="9"/>
      <c r="EG187" s="9"/>
      <c r="EH187" s="9"/>
      <c r="EI187" s="9"/>
    </row>
    <row r="188" spans="2:139" ht="75" customHeight="1">
      <c r="B188" s="9"/>
      <c r="C188" s="648"/>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648"/>
      <c r="AN188" s="9"/>
      <c r="AO188" s="9"/>
      <c r="AP188" s="9"/>
      <c r="AQ188" s="9"/>
      <c r="AR188" s="648"/>
      <c r="AS188" s="9"/>
      <c r="AT188" s="45"/>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14"/>
      <c r="DX188" s="9"/>
      <c r="DY188" s="9"/>
      <c r="DZ188" s="9"/>
      <c r="EA188" s="9"/>
      <c r="EB188" s="9"/>
      <c r="EC188" s="9"/>
      <c r="ED188" s="9"/>
      <c r="EE188" s="9"/>
      <c r="EF188" s="9"/>
      <c r="EG188" s="9"/>
      <c r="EH188" s="9"/>
      <c r="EI188" s="9"/>
    </row>
    <row r="189" spans="2:139" ht="75" customHeight="1">
      <c r="B189" s="9"/>
      <c r="C189" s="648"/>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648"/>
      <c r="AN189" s="9"/>
      <c r="AO189" s="9"/>
      <c r="AP189" s="9"/>
      <c r="AQ189" s="9"/>
      <c r="AR189" s="648"/>
      <c r="AS189" s="9"/>
      <c r="AT189" s="45"/>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14"/>
      <c r="DX189" s="9"/>
      <c r="DY189" s="9"/>
      <c r="DZ189" s="9"/>
      <c r="EA189" s="9"/>
      <c r="EB189" s="9"/>
      <c r="EC189" s="9"/>
      <c r="ED189" s="9"/>
      <c r="EE189" s="9"/>
      <c r="EF189" s="9"/>
      <c r="EG189" s="9"/>
      <c r="EH189" s="9"/>
      <c r="EI189" s="9"/>
    </row>
    <row r="190" spans="2:139" ht="75" customHeight="1">
      <c r="B190" s="9"/>
      <c r="C190" s="648"/>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648"/>
      <c r="AN190" s="9"/>
      <c r="AO190" s="9"/>
      <c r="AP190" s="9"/>
      <c r="AQ190" s="9"/>
      <c r="AR190" s="648"/>
      <c r="AS190" s="9"/>
      <c r="AT190" s="45"/>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14"/>
      <c r="DX190" s="9"/>
      <c r="DY190" s="9"/>
      <c r="DZ190" s="9"/>
      <c r="EA190" s="9"/>
      <c r="EB190" s="9"/>
      <c r="EC190" s="9"/>
      <c r="ED190" s="9"/>
      <c r="EE190" s="9"/>
      <c r="EF190" s="9"/>
      <c r="EG190" s="9"/>
      <c r="EH190" s="9"/>
      <c r="EI190" s="9"/>
    </row>
    <row r="191" spans="2:139" ht="75" customHeight="1">
      <c r="B191" s="9"/>
      <c r="C191" s="648"/>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648"/>
      <c r="AN191" s="9"/>
      <c r="AO191" s="9"/>
      <c r="AP191" s="9"/>
      <c r="AQ191" s="9"/>
      <c r="AR191" s="648"/>
      <c r="AS191" s="9"/>
      <c r="AT191" s="45"/>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14"/>
      <c r="DX191" s="9"/>
      <c r="DY191" s="9"/>
      <c r="DZ191" s="9"/>
      <c r="EA191" s="9"/>
      <c r="EB191" s="9"/>
      <c r="EC191" s="9"/>
      <c r="ED191" s="9"/>
      <c r="EE191" s="9"/>
      <c r="EF191" s="9"/>
      <c r="EG191" s="9"/>
      <c r="EH191" s="9"/>
      <c r="EI191" s="9"/>
    </row>
    <row r="192" spans="2:139" ht="75" customHeight="1">
      <c r="B192" s="9"/>
      <c r="C192" s="648"/>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648"/>
      <c r="AN192" s="9"/>
      <c r="AO192" s="9"/>
      <c r="AP192" s="9"/>
      <c r="AQ192" s="9"/>
      <c r="AR192" s="648"/>
      <c r="AS192" s="9"/>
      <c r="AT192" s="45"/>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9"/>
      <c r="DM192" s="9"/>
      <c r="DN192" s="9"/>
      <c r="DO192" s="9"/>
      <c r="DP192" s="9"/>
      <c r="DQ192" s="9"/>
      <c r="DR192" s="9"/>
      <c r="DS192" s="9"/>
      <c r="DT192" s="9"/>
      <c r="DU192" s="9"/>
      <c r="DV192" s="9"/>
      <c r="DW192" s="14"/>
      <c r="DX192" s="9"/>
      <c r="DY192" s="9"/>
      <c r="DZ192" s="9"/>
      <c r="EA192" s="9"/>
      <c r="EB192" s="9"/>
      <c r="EC192" s="9"/>
      <c r="ED192" s="9"/>
      <c r="EE192" s="9"/>
      <c r="EF192" s="9"/>
      <c r="EG192" s="9"/>
      <c r="EH192" s="9"/>
      <c r="EI192" s="9"/>
    </row>
    <row r="193" spans="2:139" ht="75" customHeight="1">
      <c r="B193" s="9"/>
      <c r="C193" s="648"/>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648"/>
      <c r="AN193" s="9"/>
      <c r="AO193" s="9"/>
      <c r="AP193" s="9"/>
      <c r="AQ193" s="9"/>
      <c r="AR193" s="648"/>
      <c r="AS193" s="9"/>
      <c r="AT193" s="45"/>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14"/>
      <c r="DX193" s="9"/>
      <c r="DY193" s="9"/>
      <c r="DZ193" s="9"/>
      <c r="EA193" s="9"/>
      <c r="EB193" s="9"/>
      <c r="EC193" s="9"/>
      <c r="ED193" s="9"/>
      <c r="EE193" s="9"/>
      <c r="EF193" s="9"/>
      <c r="EG193" s="9"/>
      <c r="EH193" s="9"/>
      <c r="EI193" s="9"/>
    </row>
    <row r="194" spans="2:139" ht="75" customHeight="1">
      <c r="B194" s="9"/>
      <c r="C194" s="648"/>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648"/>
      <c r="AN194" s="9"/>
      <c r="AO194" s="9"/>
      <c r="AP194" s="9"/>
      <c r="AQ194" s="9"/>
      <c r="AR194" s="648"/>
      <c r="AS194" s="9"/>
      <c r="AT194" s="45"/>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14"/>
      <c r="DX194" s="9"/>
      <c r="DY194" s="9"/>
      <c r="DZ194" s="9"/>
      <c r="EA194" s="9"/>
      <c r="EB194" s="9"/>
      <c r="EC194" s="9"/>
      <c r="ED194" s="9"/>
      <c r="EE194" s="9"/>
      <c r="EF194" s="9"/>
      <c r="EG194" s="9"/>
      <c r="EH194" s="9"/>
      <c r="EI194" s="9"/>
    </row>
    <row r="195" spans="2:139" ht="75" customHeight="1">
      <c r="B195" s="9"/>
      <c r="C195" s="648"/>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648"/>
      <c r="AN195" s="9"/>
      <c r="AO195" s="9"/>
      <c r="AP195" s="9"/>
      <c r="AQ195" s="9"/>
      <c r="AR195" s="648"/>
      <c r="AS195" s="9"/>
      <c r="AT195" s="45"/>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c r="DI195" s="9"/>
      <c r="DJ195" s="9"/>
      <c r="DK195" s="9"/>
      <c r="DL195" s="9"/>
      <c r="DM195" s="9"/>
      <c r="DN195" s="9"/>
      <c r="DO195" s="9"/>
      <c r="DP195" s="9"/>
      <c r="DQ195" s="9"/>
      <c r="DR195" s="9"/>
      <c r="DS195" s="9"/>
      <c r="DT195" s="9"/>
      <c r="DU195" s="9"/>
      <c r="DV195" s="9"/>
      <c r="DW195" s="14"/>
      <c r="DX195" s="9"/>
      <c r="DY195" s="9"/>
      <c r="DZ195" s="9"/>
      <c r="EA195" s="9"/>
      <c r="EB195" s="9"/>
      <c r="EC195" s="9"/>
      <c r="ED195" s="9"/>
      <c r="EE195" s="9"/>
      <c r="EF195" s="9"/>
      <c r="EG195" s="9"/>
      <c r="EH195" s="9"/>
      <c r="EI195" s="9"/>
    </row>
    <row r="196" spans="2:139" ht="75" customHeight="1">
      <c r="B196" s="9"/>
      <c r="C196" s="648"/>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648"/>
      <c r="AN196" s="9"/>
      <c r="AO196" s="9"/>
      <c r="AP196" s="9"/>
      <c r="AQ196" s="9"/>
      <c r="AR196" s="648"/>
      <c r="AS196" s="9"/>
      <c r="AT196" s="45"/>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c r="DR196" s="9"/>
      <c r="DS196" s="9"/>
      <c r="DT196" s="9"/>
      <c r="DU196" s="9"/>
      <c r="DV196" s="9"/>
      <c r="DW196" s="14"/>
      <c r="DX196" s="9"/>
      <c r="DY196" s="9"/>
      <c r="DZ196" s="9"/>
      <c r="EA196" s="9"/>
      <c r="EB196" s="9"/>
      <c r="EC196" s="9"/>
      <c r="ED196" s="9"/>
      <c r="EE196" s="9"/>
      <c r="EF196" s="9"/>
      <c r="EG196" s="9"/>
      <c r="EH196" s="9"/>
      <c r="EI196" s="9"/>
    </row>
    <row r="197" spans="2:139" ht="75" customHeight="1">
      <c r="B197" s="9"/>
      <c r="C197" s="648"/>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648"/>
      <c r="AN197" s="9"/>
      <c r="AO197" s="9"/>
      <c r="AP197" s="9"/>
      <c r="AQ197" s="9"/>
      <c r="AR197" s="648"/>
      <c r="AS197" s="9"/>
      <c r="AT197" s="45"/>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c r="DR197" s="9"/>
      <c r="DS197" s="9"/>
      <c r="DT197" s="9"/>
      <c r="DU197" s="9"/>
      <c r="DV197" s="9"/>
      <c r="DW197" s="14"/>
      <c r="DX197" s="9"/>
      <c r="DY197" s="9"/>
      <c r="DZ197" s="9"/>
      <c r="EA197" s="9"/>
      <c r="EB197" s="9"/>
      <c r="EC197" s="9"/>
      <c r="ED197" s="9"/>
      <c r="EE197" s="9"/>
      <c r="EF197" s="9"/>
      <c r="EG197" s="9"/>
      <c r="EH197" s="9"/>
      <c r="EI197" s="9"/>
    </row>
    <row r="198" spans="2:139" ht="75" customHeight="1">
      <c r="B198" s="9"/>
      <c r="C198" s="648"/>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648"/>
      <c r="AN198" s="9"/>
      <c r="AO198" s="9"/>
      <c r="AP198" s="9"/>
      <c r="AQ198" s="9"/>
      <c r="AR198" s="648"/>
      <c r="AS198" s="9"/>
      <c r="AT198" s="45"/>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c r="DU198" s="9"/>
      <c r="DV198" s="9"/>
      <c r="DW198" s="14"/>
      <c r="DX198" s="9"/>
      <c r="DY198" s="9"/>
      <c r="DZ198" s="9"/>
      <c r="EA198" s="9"/>
      <c r="EB198" s="9"/>
      <c r="EC198" s="9"/>
      <c r="ED198" s="9"/>
      <c r="EE198" s="9"/>
      <c r="EF198" s="9"/>
      <c r="EG198" s="9"/>
      <c r="EH198" s="9"/>
      <c r="EI198" s="9"/>
    </row>
    <row r="199" spans="2:139" ht="75" customHeight="1">
      <c r="B199" s="9"/>
      <c r="C199" s="648"/>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648"/>
      <c r="AN199" s="9"/>
      <c r="AO199" s="9"/>
      <c r="AP199" s="9"/>
      <c r="AQ199" s="9"/>
      <c r="AR199" s="648"/>
      <c r="AS199" s="9"/>
      <c r="AT199" s="45"/>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c r="DR199" s="9"/>
      <c r="DS199" s="9"/>
      <c r="DT199" s="9"/>
      <c r="DU199" s="9"/>
      <c r="DV199" s="9"/>
      <c r="DW199" s="14"/>
      <c r="DX199" s="9"/>
      <c r="DY199" s="9"/>
      <c r="DZ199" s="9"/>
      <c r="EA199" s="9"/>
      <c r="EB199" s="9"/>
      <c r="EC199" s="9"/>
      <c r="ED199" s="9"/>
      <c r="EE199" s="9"/>
      <c r="EF199" s="9"/>
      <c r="EG199" s="9"/>
      <c r="EH199" s="9"/>
      <c r="EI199" s="9"/>
    </row>
    <row r="200" spans="2:139" ht="75" customHeight="1">
      <c r="B200" s="9"/>
      <c r="C200" s="648"/>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648"/>
      <c r="AN200" s="9"/>
      <c r="AO200" s="9"/>
      <c r="AP200" s="9"/>
      <c r="AQ200" s="9"/>
      <c r="AR200" s="648"/>
      <c r="AS200" s="9"/>
      <c r="AT200" s="45"/>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c r="DR200" s="9"/>
      <c r="DS200" s="9"/>
      <c r="DT200" s="9"/>
      <c r="DU200" s="9"/>
      <c r="DV200" s="9"/>
      <c r="DW200" s="14"/>
      <c r="DX200" s="9"/>
      <c r="DY200" s="9"/>
      <c r="DZ200" s="9"/>
      <c r="EA200" s="9"/>
      <c r="EB200" s="9"/>
      <c r="EC200" s="9"/>
      <c r="ED200" s="9"/>
      <c r="EE200" s="9"/>
      <c r="EF200" s="9"/>
      <c r="EG200" s="9"/>
      <c r="EH200" s="9"/>
      <c r="EI200" s="9"/>
    </row>
    <row r="201" spans="2:139" ht="75" customHeight="1">
      <c r="B201" s="9"/>
      <c r="C201" s="648"/>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648"/>
      <c r="AN201" s="9"/>
      <c r="AO201" s="9"/>
      <c r="AP201" s="9"/>
      <c r="AQ201" s="9"/>
      <c r="AR201" s="648"/>
      <c r="AS201" s="9"/>
      <c r="AT201" s="45"/>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c r="DR201" s="9"/>
      <c r="DS201" s="9"/>
      <c r="DT201" s="9"/>
      <c r="DU201" s="9"/>
      <c r="DV201" s="9"/>
      <c r="DW201" s="14"/>
      <c r="DX201" s="9"/>
      <c r="DY201" s="9"/>
      <c r="DZ201" s="9"/>
      <c r="EA201" s="9"/>
      <c r="EB201" s="9"/>
      <c r="EC201" s="9"/>
      <c r="ED201" s="9"/>
      <c r="EE201" s="9"/>
      <c r="EF201" s="9"/>
      <c r="EG201" s="9"/>
      <c r="EH201" s="9"/>
      <c r="EI201" s="9"/>
    </row>
    <row r="202" spans="2:139" ht="75" customHeight="1">
      <c r="B202" s="9"/>
      <c r="C202" s="648"/>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648"/>
      <c r="AN202" s="9"/>
      <c r="AO202" s="9"/>
      <c r="AP202" s="9"/>
      <c r="AQ202" s="9"/>
      <c r="AR202" s="648"/>
      <c r="AS202" s="9"/>
      <c r="AT202" s="45"/>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c r="DR202" s="9"/>
      <c r="DS202" s="9"/>
      <c r="DT202" s="9"/>
      <c r="DU202" s="9"/>
      <c r="DV202" s="9"/>
      <c r="DW202" s="14"/>
      <c r="DX202" s="9"/>
      <c r="DY202" s="9"/>
      <c r="DZ202" s="9"/>
      <c r="EA202" s="9"/>
      <c r="EB202" s="9"/>
      <c r="EC202" s="9"/>
      <c r="ED202" s="9"/>
      <c r="EE202" s="9"/>
      <c r="EF202" s="9"/>
      <c r="EG202" s="9"/>
      <c r="EH202" s="9"/>
      <c r="EI202" s="9"/>
    </row>
    <row r="203" spans="2:139" ht="75" customHeight="1">
      <c r="B203" s="9"/>
      <c r="C203" s="648"/>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648"/>
      <c r="AN203" s="9"/>
      <c r="AO203" s="9"/>
      <c r="AP203" s="9"/>
      <c r="AQ203" s="9"/>
      <c r="AR203" s="648"/>
      <c r="AS203" s="9"/>
      <c r="AT203" s="45"/>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c r="DR203" s="9"/>
      <c r="DS203" s="9"/>
      <c r="DT203" s="9"/>
      <c r="DU203" s="9"/>
      <c r="DV203" s="9"/>
      <c r="DW203" s="14"/>
      <c r="DX203" s="9"/>
      <c r="DY203" s="9"/>
      <c r="DZ203" s="9"/>
      <c r="EA203" s="9"/>
      <c r="EB203" s="9"/>
      <c r="EC203" s="9"/>
      <c r="ED203" s="9"/>
      <c r="EE203" s="9"/>
      <c r="EF203" s="9"/>
      <c r="EG203" s="9"/>
      <c r="EH203" s="9"/>
      <c r="EI203" s="9"/>
    </row>
    <row r="204" spans="2:139" ht="75" customHeight="1">
      <c r="B204" s="9"/>
      <c r="C204" s="648"/>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648"/>
      <c r="AN204" s="9"/>
      <c r="AO204" s="9"/>
      <c r="AP204" s="9"/>
      <c r="AQ204" s="9"/>
      <c r="AR204" s="648"/>
      <c r="AS204" s="9"/>
      <c r="AT204" s="45"/>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14"/>
      <c r="DX204" s="9"/>
      <c r="DY204" s="9"/>
      <c r="DZ204" s="9"/>
      <c r="EA204" s="9"/>
      <c r="EB204" s="9"/>
      <c r="EC204" s="9"/>
      <c r="ED204" s="9"/>
      <c r="EE204" s="9"/>
      <c r="EF204" s="9"/>
      <c r="EG204" s="9"/>
      <c r="EH204" s="9"/>
      <c r="EI204" s="9"/>
    </row>
    <row r="205" spans="2:139" ht="75" customHeight="1">
      <c r="B205" s="9"/>
      <c r="C205" s="648"/>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648"/>
      <c r="AN205" s="9"/>
      <c r="AO205" s="9"/>
      <c r="AP205" s="9"/>
      <c r="AQ205" s="9"/>
      <c r="AR205" s="648"/>
      <c r="AS205" s="9"/>
      <c r="AT205" s="45"/>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14"/>
      <c r="DX205" s="9"/>
      <c r="DY205" s="9"/>
      <c r="DZ205" s="9"/>
      <c r="EA205" s="9"/>
      <c r="EB205" s="9"/>
      <c r="EC205" s="9"/>
      <c r="ED205" s="9"/>
      <c r="EE205" s="9"/>
      <c r="EF205" s="9"/>
      <c r="EG205" s="9"/>
      <c r="EH205" s="9"/>
      <c r="EI205" s="9"/>
    </row>
    <row r="206" spans="2:139" ht="75" customHeight="1">
      <c r="B206" s="9"/>
      <c r="C206" s="648"/>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648"/>
      <c r="AN206" s="9"/>
      <c r="AO206" s="9"/>
      <c r="AP206" s="9"/>
      <c r="AQ206" s="9"/>
      <c r="AR206" s="648"/>
      <c r="AS206" s="9"/>
      <c r="AT206" s="45"/>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14"/>
      <c r="DX206" s="9"/>
      <c r="DY206" s="9"/>
      <c r="DZ206" s="9"/>
      <c r="EA206" s="9"/>
      <c r="EB206" s="9"/>
      <c r="EC206" s="9"/>
      <c r="ED206" s="9"/>
      <c r="EE206" s="9"/>
      <c r="EF206" s="9"/>
      <c r="EG206" s="9"/>
      <c r="EH206" s="9"/>
      <c r="EI206" s="9"/>
    </row>
    <row r="207" spans="2:139" ht="75" customHeight="1">
      <c r="B207" s="9"/>
      <c r="C207" s="648"/>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648"/>
      <c r="AN207" s="9"/>
      <c r="AO207" s="9"/>
      <c r="AP207" s="9"/>
      <c r="AQ207" s="9"/>
      <c r="AR207" s="648"/>
      <c r="AS207" s="9"/>
      <c r="AT207" s="45"/>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c r="DU207" s="9"/>
      <c r="DV207" s="9"/>
      <c r="DW207" s="14"/>
      <c r="DX207" s="9"/>
      <c r="DY207" s="9"/>
      <c r="DZ207" s="9"/>
      <c r="EA207" s="9"/>
      <c r="EB207" s="9"/>
      <c r="EC207" s="9"/>
      <c r="ED207" s="9"/>
      <c r="EE207" s="9"/>
      <c r="EF207" s="9"/>
      <c r="EG207" s="9"/>
      <c r="EH207" s="9"/>
      <c r="EI207" s="9"/>
    </row>
    <row r="208" spans="2:139" ht="75" customHeight="1">
      <c r="B208" s="9"/>
      <c r="C208" s="648"/>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648"/>
      <c r="AN208" s="9"/>
      <c r="AO208" s="9"/>
      <c r="AP208" s="9"/>
      <c r="AQ208" s="9"/>
      <c r="AR208" s="648"/>
      <c r="AS208" s="9"/>
      <c r="AT208" s="45"/>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14"/>
      <c r="DX208" s="9"/>
      <c r="DY208" s="9"/>
      <c r="DZ208" s="9"/>
      <c r="EA208" s="9"/>
      <c r="EB208" s="9"/>
      <c r="EC208" s="9"/>
      <c r="ED208" s="9"/>
      <c r="EE208" s="9"/>
      <c r="EF208" s="9"/>
      <c r="EG208" s="9"/>
      <c r="EH208" s="9"/>
      <c r="EI208" s="9"/>
    </row>
    <row r="209" spans="2:139" ht="75" customHeight="1">
      <c r="B209" s="9"/>
      <c r="C209" s="648"/>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648"/>
      <c r="AN209" s="9"/>
      <c r="AO209" s="9"/>
      <c r="AP209" s="9"/>
      <c r="AQ209" s="9"/>
      <c r="AR209" s="648"/>
      <c r="AS209" s="9"/>
      <c r="AT209" s="45"/>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c r="DU209" s="9"/>
      <c r="DV209" s="9"/>
      <c r="DW209" s="14"/>
      <c r="DX209" s="9"/>
      <c r="DY209" s="9"/>
      <c r="DZ209" s="9"/>
      <c r="EA209" s="9"/>
      <c r="EB209" s="9"/>
      <c r="EC209" s="9"/>
      <c r="ED209" s="9"/>
      <c r="EE209" s="9"/>
      <c r="EF209" s="9"/>
      <c r="EG209" s="9"/>
      <c r="EH209" s="9"/>
      <c r="EI209" s="9"/>
    </row>
    <row r="210" spans="2:139" ht="75" customHeight="1">
      <c r="B210" s="9"/>
      <c r="C210" s="648"/>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648"/>
      <c r="AN210" s="9"/>
      <c r="AO210" s="9"/>
      <c r="AP210" s="9"/>
      <c r="AQ210" s="9"/>
      <c r="AR210" s="648"/>
      <c r="AS210" s="9"/>
      <c r="AT210" s="45"/>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c r="DU210" s="9"/>
      <c r="DV210" s="9"/>
      <c r="DW210" s="14"/>
      <c r="DX210" s="9"/>
      <c r="DY210" s="9"/>
      <c r="DZ210" s="9"/>
      <c r="EA210" s="9"/>
      <c r="EB210" s="9"/>
      <c r="EC210" s="9"/>
      <c r="ED210" s="9"/>
      <c r="EE210" s="9"/>
      <c r="EF210" s="9"/>
      <c r="EG210" s="9"/>
      <c r="EH210" s="9"/>
      <c r="EI210" s="9"/>
    </row>
    <row r="211" spans="2:139" ht="75" customHeight="1">
      <c r="B211" s="9"/>
      <c r="C211" s="648"/>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648"/>
      <c r="AN211" s="9"/>
      <c r="AO211" s="9"/>
      <c r="AP211" s="9"/>
      <c r="AQ211" s="9"/>
      <c r="AR211" s="648"/>
      <c r="AS211" s="9"/>
      <c r="AT211" s="45"/>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c r="DU211" s="9"/>
      <c r="DV211" s="9"/>
      <c r="DW211" s="14"/>
      <c r="DX211" s="9"/>
      <c r="DY211" s="9"/>
      <c r="DZ211" s="9"/>
      <c r="EA211" s="9"/>
      <c r="EB211" s="9"/>
      <c r="EC211" s="9"/>
      <c r="ED211" s="9"/>
      <c r="EE211" s="9"/>
      <c r="EF211" s="9"/>
      <c r="EG211" s="9"/>
      <c r="EH211" s="9"/>
      <c r="EI211" s="9"/>
    </row>
    <row r="212" spans="2:139" ht="75" customHeight="1">
      <c r="B212" s="9"/>
      <c r="C212" s="648"/>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648"/>
      <c r="AN212" s="9"/>
      <c r="AO212" s="9"/>
      <c r="AP212" s="9"/>
      <c r="AQ212" s="9"/>
      <c r="AR212" s="648"/>
      <c r="AS212" s="9"/>
      <c r="AT212" s="45"/>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c r="DU212" s="9"/>
      <c r="DV212" s="9"/>
      <c r="DW212" s="14"/>
      <c r="DX212" s="9"/>
      <c r="DY212" s="9"/>
      <c r="DZ212" s="9"/>
      <c r="EA212" s="9"/>
      <c r="EB212" s="9"/>
      <c r="EC212" s="9"/>
      <c r="ED212" s="9"/>
      <c r="EE212" s="9"/>
      <c r="EF212" s="9"/>
      <c r="EG212" s="9"/>
      <c r="EH212" s="9"/>
      <c r="EI212" s="9"/>
    </row>
    <row r="213" spans="2:139" ht="75" customHeight="1">
      <c r="B213" s="9"/>
      <c r="C213" s="648"/>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648"/>
      <c r="AN213" s="9"/>
      <c r="AO213" s="9"/>
      <c r="AP213" s="9"/>
      <c r="AQ213" s="9"/>
      <c r="AR213" s="648"/>
      <c r="AS213" s="9"/>
      <c r="AT213" s="45"/>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c r="DU213" s="9"/>
      <c r="DV213" s="9"/>
      <c r="DW213" s="14"/>
      <c r="DX213" s="9"/>
      <c r="DY213" s="9"/>
      <c r="DZ213" s="9"/>
      <c r="EA213" s="9"/>
      <c r="EB213" s="9"/>
      <c r="EC213" s="9"/>
      <c r="ED213" s="9"/>
      <c r="EE213" s="9"/>
      <c r="EF213" s="9"/>
      <c r="EG213" s="9"/>
      <c r="EH213" s="9"/>
      <c r="EI213" s="9"/>
    </row>
    <row r="214" spans="2:139" ht="75" customHeight="1">
      <c r="B214" s="9"/>
      <c r="C214" s="648"/>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648"/>
      <c r="AN214" s="9"/>
      <c r="AO214" s="9"/>
      <c r="AP214" s="9"/>
      <c r="AQ214" s="9"/>
      <c r="AR214" s="648"/>
      <c r="AS214" s="9"/>
      <c r="AT214" s="45"/>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14"/>
      <c r="DX214" s="9"/>
      <c r="DY214" s="9"/>
      <c r="DZ214" s="9"/>
      <c r="EA214" s="9"/>
      <c r="EB214" s="9"/>
      <c r="EC214" s="9"/>
      <c r="ED214" s="9"/>
      <c r="EE214" s="9"/>
      <c r="EF214" s="9"/>
      <c r="EG214" s="9"/>
      <c r="EH214" s="9"/>
      <c r="EI214" s="9"/>
    </row>
    <row r="215" spans="2:139" ht="75" customHeight="1">
      <c r="B215" s="9"/>
      <c r="C215" s="648"/>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648"/>
      <c r="AN215" s="9"/>
      <c r="AO215" s="9"/>
      <c r="AP215" s="9"/>
      <c r="AQ215" s="9"/>
      <c r="AR215" s="648"/>
      <c r="AS215" s="9"/>
      <c r="AT215" s="45"/>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c r="DR215" s="9"/>
      <c r="DS215" s="9"/>
      <c r="DT215" s="9"/>
      <c r="DU215" s="9"/>
      <c r="DV215" s="9"/>
      <c r="DW215" s="14"/>
      <c r="DX215" s="9"/>
      <c r="DY215" s="9"/>
      <c r="DZ215" s="9"/>
      <c r="EA215" s="9"/>
      <c r="EB215" s="9"/>
      <c r="EC215" s="9"/>
      <c r="ED215" s="9"/>
      <c r="EE215" s="9"/>
      <c r="EF215" s="9"/>
      <c r="EG215" s="9"/>
      <c r="EH215" s="9"/>
      <c r="EI215" s="9"/>
    </row>
    <row r="216" spans="2:139" ht="75" customHeight="1">
      <c r="B216" s="9"/>
      <c r="C216" s="648"/>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648"/>
      <c r="AN216" s="9"/>
      <c r="AO216" s="9"/>
      <c r="AP216" s="9"/>
      <c r="AQ216" s="9"/>
      <c r="AR216" s="648"/>
      <c r="AS216" s="9"/>
      <c r="AT216" s="45"/>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c r="DR216" s="9"/>
      <c r="DS216" s="9"/>
      <c r="DT216" s="9"/>
      <c r="DU216" s="9"/>
      <c r="DV216" s="9"/>
      <c r="DW216" s="14"/>
      <c r="DX216" s="9"/>
      <c r="DY216" s="9"/>
      <c r="DZ216" s="9"/>
      <c r="EA216" s="9"/>
      <c r="EB216" s="9"/>
      <c r="EC216" s="9"/>
      <c r="ED216" s="9"/>
      <c r="EE216" s="9"/>
      <c r="EF216" s="9"/>
      <c r="EG216" s="9"/>
      <c r="EH216" s="9"/>
      <c r="EI216" s="9"/>
    </row>
    <row r="217" spans="2:139" ht="75" customHeight="1">
      <c r="B217" s="9"/>
      <c r="C217" s="648"/>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648"/>
      <c r="AN217" s="9"/>
      <c r="AO217" s="9"/>
      <c r="AP217" s="9"/>
      <c r="AQ217" s="9"/>
      <c r="AR217" s="648"/>
      <c r="AS217" s="9"/>
      <c r="AT217" s="45"/>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c r="DR217" s="9"/>
      <c r="DS217" s="9"/>
      <c r="DT217" s="9"/>
      <c r="DU217" s="9"/>
      <c r="DV217" s="9"/>
      <c r="DW217" s="14"/>
      <c r="DX217" s="9"/>
      <c r="DY217" s="9"/>
      <c r="DZ217" s="9"/>
      <c r="EA217" s="9"/>
      <c r="EB217" s="9"/>
      <c r="EC217" s="9"/>
      <c r="ED217" s="9"/>
      <c r="EE217" s="9"/>
      <c r="EF217" s="9"/>
      <c r="EG217" s="9"/>
      <c r="EH217" s="9"/>
      <c r="EI217" s="9"/>
    </row>
    <row r="218" spans="2:139" ht="75" customHeight="1">
      <c r="B218" s="9"/>
      <c r="C218" s="648"/>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648"/>
      <c r="AN218" s="9"/>
      <c r="AO218" s="9"/>
      <c r="AP218" s="9"/>
      <c r="AQ218" s="9"/>
      <c r="AR218" s="648"/>
      <c r="AS218" s="9"/>
      <c r="AT218" s="45"/>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c r="DR218" s="9"/>
      <c r="DS218" s="9"/>
      <c r="DT218" s="9"/>
      <c r="DU218" s="9"/>
      <c r="DV218" s="9"/>
      <c r="DW218" s="14"/>
      <c r="DX218" s="9"/>
      <c r="DY218" s="9"/>
      <c r="DZ218" s="9"/>
      <c r="EA218" s="9"/>
      <c r="EB218" s="9"/>
      <c r="EC218" s="9"/>
      <c r="ED218" s="9"/>
      <c r="EE218" s="9"/>
      <c r="EF218" s="9"/>
      <c r="EG218" s="9"/>
      <c r="EH218" s="9"/>
      <c r="EI218" s="9"/>
    </row>
    <row r="219" spans="2:139" ht="75" customHeight="1">
      <c r="B219" s="9"/>
      <c r="C219" s="648"/>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648"/>
      <c r="AN219" s="9"/>
      <c r="AO219" s="9"/>
      <c r="AP219" s="9"/>
      <c r="AQ219" s="9"/>
      <c r="AR219" s="648"/>
      <c r="AS219" s="9"/>
      <c r="AT219" s="45"/>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14"/>
      <c r="DX219" s="9"/>
      <c r="DY219" s="9"/>
      <c r="DZ219" s="9"/>
      <c r="EA219" s="9"/>
      <c r="EB219" s="9"/>
      <c r="EC219" s="9"/>
      <c r="ED219" s="9"/>
      <c r="EE219" s="9"/>
      <c r="EF219" s="9"/>
      <c r="EG219" s="9"/>
      <c r="EH219" s="9"/>
      <c r="EI219" s="9"/>
    </row>
    <row r="220" spans="2:139" ht="75" customHeight="1">
      <c r="B220" s="9"/>
      <c r="C220" s="648"/>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648"/>
      <c r="AN220" s="9"/>
      <c r="AO220" s="9"/>
      <c r="AP220" s="9"/>
      <c r="AQ220" s="9"/>
      <c r="AR220" s="648"/>
      <c r="AS220" s="9"/>
      <c r="AT220" s="45"/>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c r="DU220" s="9"/>
      <c r="DV220" s="9"/>
      <c r="DW220" s="14"/>
      <c r="DX220" s="9"/>
      <c r="DY220" s="9"/>
      <c r="DZ220" s="9"/>
      <c r="EA220" s="9"/>
      <c r="EB220" s="9"/>
      <c r="EC220" s="9"/>
      <c r="ED220" s="9"/>
      <c r="EE220" s="9"/>
      <c r="EF220" s="9"/>
      <c r="EG220" s="9"/>
      <c r="EH220" s="9"/>
      <c r="EI220" s="9"/>
    </row>
    <row r="221" spans="2:139" ht="75" customHeight="1">
      <c r="B221" s="9"/>
      <c r="C221" s="648"/>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648"/>
      <c r="AN221" s="9"/>
      <c r="AO221" s="9"/>
      <c r="AP221" s="9"/>
      <c r="AQ221" s="9"/>
      <c r="AR221" s="648"/>
      <c r="AS221" s="9"/>
      <c r="AT221" s="45"/>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14"/>
      <c r="DX221" s="9"/>
      <c r="DY221" s="9"/>
      <c r="DZ221" s="9"/>
      <c r="EA221" s="9"/>
      <c r="EB221" s="9"/>
      <c r="EC221" s="9"/>
      <c r="ED221" s="9"/>
      <c r="EE221" s="9"/>
      <c r="EF221" s="9"/>
      <c r="EG221" s="9"/>
      <c r="EH221" s="9"/>
      <c r="EI221" s="9"/>
    </row>
    <row r="222" spans="2:139" ht="75" customHeight="1">
      <c r="B222" s="9"/>
      <c r="C222" s="648"/>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648"/>
      <c r="AN222" s="9"/>
      <c r="AO222" s="9"/>
      <c r="AP222" s="9"/>
      <c r="AQ222" s="9"/>
      <c r="AR222" s="648"/>
      <c r="AS222" s="9"/>
      <c r="AT222" s="45"/>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14"/>
      <c r="DX222" s="9"/>
      <c r="DY222" s="9"/>
      <c r="DZ222" s="9"/>
      <c r="EA222" s="9"/>
      <c r="EB222" s="9"/>
      <c r="EC222" s="9"/>
      <c r="ED222" s="9"/>
      <c r="EE222" s="9"/>
      <c r="EF222" s="9"/>
      <c r="EG222" s="9"/>
      <c r="EH222" s="9"/>
      <c r="EI222" s="9"/>
    </row>
    <row r="223" spans="2:139" ht="75" customHeight="1">
      <c r="B223" s="9"/>
      <c r="C223" s="648"/>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648"/>
      <c r="AN223" s="9"/>
      <c r="AO223" s="9"/>
      <c r="AP223" s="9"/>
      <c r="AQ223" s="9"/>
      <c r="AR223" s="648"/>
      <c r="AS223" s="9"/>
      <c r="AT223" s="45"/>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14"/>
      <c r="DX223" s="9"/>
      <c r="DY223" s="9"/>
      <c r="DZ223" s="9"/>
      <c r="EA223" s="9"/>
      <c r="EB223" s="9"/>
      <c r="EC223" s="9"/>
      <c r="ED223" s="9"/>
      <c r="EE223" s="9"/>
      <c r="EF223" s="9"/>
      <c r="EG223" s="9"/>
      <c r="EH223" s="9"/>
      <c r="EI223" s="9"/>
    </row>
    <row r="224" spans="2:139" ht="75" customHeight="1">
      <c r="B224" s="9"/>
      <c r="C224" s="648"/>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648"/>
      <c r="AN224" s="9"/>
      <c r="AO224" s="9"/>
      <c r="AP224" s="9"/>
      <c r="AQ224" s="9"/>
      <c r="AR224" s="648"/>
      <c r="AS224" s="9"/>
      <c r="AT224" s="45"/>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14"/>
      <c r="DX224" s="9"/>
      <c r="DY224" s="9"/>
      <c r="DZ224" s="9"/>
      <c r="EA224" s="9"/>
      <c r="EB224" s="9"/>
      <c r="EC224" s="9"/>
      <c r="ED224" s="9"/>
      <c r="EE224" s="9"/>
      <c r="EF224" s="9"/>
      <c r="EG224" s="9"/>
      <c r="EH224" s="9"/>
      <c r="EI224" s="9"/>
    </row>
    <row r="225" spans="2:139" ht="75" customHeight="1">
      <c r="B225" s="9"/>
      <c r="C225" s="648"/>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648"/>
      <c r="AN225" s="9"/>
      <c r="AO225" s="9"/>
      <c r="AP225" s="9"/>
      <c r="AQ225" s="9"/>
      <c r="AR225" s="648"/>
      <c r="AS225" s="9"/>
      <c r="AT225" s="45"/>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14"/>
      <c r="DX225" s="9"/>
      <c r="DY225" s="9"/>
      <c r="DZ225" s="9"/>
      <c r="EA225" s="9"/>
      <c r="EB225" s="9"/>
      <c r="EC225" s="9"/>
      <c r="ED225" s="9"/>
      <c r="EE225" s="9"/>
      <c r="EF225" s="9"/>
      <c r="EG225" s="9"/>
      <c r="EH225" s="9"/>
      <c r="EI225" s="9"/>
    </row>
    <row r="226" spans="2:139" ht="75" customHeight="1">
      <c r="B226" s="9"/>
      <c r="C226" s="648"/>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648"/>
      <c r="AN226" s="9"/>
      <c r="AO226" s="9"/>
      <c r="AP226" s="9"/>
      <c r="AQ226" s="9"/>
      <c r="AR226" s="648"/>
      <c r="AS226" s="9"/>
      <c r="AT226" s="45"/>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14"/>
      <c r="DX226" s="9"/>
      <c r="DY226" s="9"/>
      <c r="DZ226" s="9"/>
      <c r="EA226" s="9"/>
      <c r="EB226" s="9"/>
      <c r="EC226" s="9"/>
      <c r="ED226" s="9"/>
      <c r="EE226" s="9"/>
      <c r="EF226" s="9"/>
      <c r="EG226" s="9"/>
      <c r="EH226" s="9"/>
      <c r="EI226" s="9"/>
    </row>
    <row r="227" spans="2:139" ht="75" customHeight="1">
      <c r="B227" s="9"/>
      <c r="C227" s="648"/>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648"/>
      <c r="AN227" s="9"/>
      <c r="AO227" s="9"/>
      <c r="AP227" s="9"/>
      <c r="AQ227" s="9"/>
      <c r="AR227" s="648"/>
      <c r="AS227" s="9"/>
      <c r="AT227" s="45"/>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14"/>
      <c r="DX227" s="9"/>
      <c r="DY227" s="9"/>
      <c r="DZ227" s="9"/>
      <c r="EA227" s="9"/>
      <c r="EB227" s="9"/>
      <c r="EC227" s="9"/>
      <c r="ED227" s="9"/>
      <c r="EE227" s="9"/>
      <c r="EF227" s="9"/>
      <c r="EG227" s="9"/>
      <c r="EH227" s="9"/>
      <c r="EI227" s="9"/>
    </row>
    <row r="228" spans="2:139" ht="75" customHeight="1">
      <c r="B228" s="9"/>
      <c r="C228" s="648"/>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648"/>
      <c r="AN228" s="9"/>
      <c r="AO228" s="9"/>
      <c r="AP228" s="9"/>
      <c r="AQ228" s="9"/>
      <c r="AR228" s="648"/>
      <c r="AS228" s="9"/>
      <c r="AT228" s="45"/>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c r="DU228" s="9"/>
      <c r="DV228" s="9"/>
      <c r="DW228" s="14"/>
      <c r="DX228" s="9"/>
      <c r="DY228" s="9"/>
      <c r="DZ228" s="9"/>
      <c r="EA228" s="9"/>
      <c r="EB228" s="9"/>
      <c r="EC228" s="9"/>
      <c r="ED228" s="9"/>
      <c r="EE228" s="9"/>
      <c r="EF228" s="9"/>
      <c r="EG228" s="9"/>
      <c r="EH228" s="9"/>
      <c r="EI228" s="9"/>
    </row>
    <row r="229" spans="2:139" ht="75" customHeight="1">
      <c r="B229" s="9"/>
      <c r="C229" s="648"/>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648"/>
      <c r="AN229" s="9"/>
      <c r="AO229" s="9"/>
      <c r="AP229" s="9"/>
      <c r="AQ229" s="9"/>
      <c r="AR229" s="648"/>
      <c r="AS229" s="9"/>
      <c r="AT229" s="45"/>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14"/>
      <c r="DX229" s="9"/>
      <c r="DY229" s="9"/>
      <c r="DZ229" s="9"/>
      <c r="EA229" s="9"/>
      <c r="EB229" s="9"/>
      <c r="EC229" s="9"/>
      <c r="ED229" s="9"/>
      <c r="EE229" s="9"/>
      <c r="EF229" s="9"/>
      <c r="EG229" s="9"/>
      <c r="EH229" s="9"/>
      <c r="EI229" s="9"/>
    </row>
    <row r="230" spans="2:139" ht="75" customHeight="1">
      <c r="B230" s="9"/>
      <c r="C230" s="648"/>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648"/>
      <c r="AN230" s="9"/>
      <c r="AO230" s="9"/>
      <c r="AP230" s="9"/>
      <c r="AQ230" s="9"/>
      <c r="AR230" s="648"/>
      <c r="AS230" s="9"/>
      <c r="AT230" s="45"/>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14"/>
      <c r="DX230" s="9"/>
      <c r="DY230" s="9"/>
      <c r="DZ230" s="9"/>
      <c r="EA230" s="9"/>
      <c r="EB230" s="9"/>
      <c r="EC230" s="9"/>
      <c r="ED230" s="9"/>
      <c r="EE230" s="9"/>
      <c r="EF230" s="9"/>
      <c r="EG230" s="9"/>
      <c r="EH230" s="9"/>
      <c r="EI230" s="9"/>
    </row>
    <row r="231" spans="2:139" ht="75" customHeight="1">
      <c r="B231" s="9"/>
      <c r="C231" s="648"/>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648"/>
      <c r="AN231" s="9"/>
      <c r="AO231" s="9"/>
      <c r="AP231" s="9"/>
      <c r="AQ231" s="9"/>
      <c r="AR231" s="648"/>
      <c r="AS231" s="9"/>
      <c r="AT231" s="45"/>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14"/>
      <c r="DX231" s="9"/>
      <c r="DY231" s="9"/>
      <c r="DZ231" s="9"/>
      <c r="EA231" s="9"/>
      <c r="EB231" s="9"/>
      <c r="EC231" s="9"/>
      <c r="ED231" s="9"/>
      <c r="EE231" s="9"/>
      <c r="EF231" s="9"/>
      <c r="EG231" s="9"/>
      <c r="EH231" s="9"/>
      <c r="EI231" s="9"/>
    </row>
    <row r="232" spans="2:139" ht="75" customHeight="1">
      <c r="B232" s="9"/>
      <c r="C232" s="648"/>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648"/>
      <c r="AN232" s="9"/>
      <c r="AO232" s="9"/>
      <c r="AP232" s="9"/>
      <c r="AQ232" s="9"/>
      <c r="AR232" s="648"/>
      <c r="AS232" s="9"/>
      <c r="AT232" s="45"/>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14"/>
      <c r="DX232" s="9"/>
      <c r="DY232" s="9"/>
      <c r="DZ232" s="9"/>
      <c r="EA232" s="9"/>
      <c r="EB232" s="9"/>
      <c r="EC232" s="9"/>
      <c r="ED232" s="9"/>
      <c r="EE232" s="9"/>
      <c r="EF232" s="9"/>
      <c r="EG232" s="9"/>
      <c r="EH232" s="9"/>
      <c r="EI232" s="9"/>
    </row>
    <row r="233" spans="2:139" ht="75" customHeight="1">
      <c r="B233" s="9"/>
      <c r="C233" s="648"/>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648"/>
      <c r="AN233" s="9"/>
      <c r="AO233" s="9"/>
      <c r="AP233" s="9"/>
      <c r="AQ233" s="9"/>
      <c r="AR233" s="648"/>
      <c r="AS233" s="9"/>
      <c r="AT233" s="45"/>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14"/>
      <c r="DX233" s="9"/>
      <c r="DY233" s="9"/>
      <c r="DZ233" s="9"/>
      <c r="EA233" s="9"/>
      <c r="EB233" s="9"/>
      <c r="EC233" s="9"/>
      <c r="ED233" s="9"/>
      <c r="EE233" s="9"/>
      <c r="EF233" s="9"/>
      <c r="EG233" s="9"/>
      <c r="EH233" s="9"/>
      <c r="EI233" s="9"/>
    </row>
    <row r="234" spans="2:139" ht="75" customHeight="1">
      <c r="B234" s="9"/>
      <c r="C234" s="648"/>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648"/>
      <c r="AN234" s="9"/>
      <c r="AO234" s="9"/>
      <c r="AP234" s="9"/>
      <c r="AQ234" s="9"/>
      <c r="AR234" s="648"/>
      <c r="AS234" s="9"/>
      <c r="AT234" s="45"/>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14"/>
      <c r="DX234" s="9"/>
      <c r="DY234" s="9"/>
      <c r="DZ234" s="9"/>
      <c r="EA234" s="9"/>
      <c r="EB234" s="9"/>
      <c r="EC234" s="9"/>
      <c r="ED234" s="9"/>
      <c r="EE234" s="9"/>
      <c r="EF234" s="9"/>
      <c r="EG234" s="9"/>
      <c r="EH234" s="9"/>
      <c r="EI234" s="9"/>
    </row>
    <row r="235" spans="2:139" ht="75" customHeight="1">
      <c r="B235" s="9"/>
      <c r="C235" s="648"/>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648"/>
      <c r="AN235" s="9"/>
      <c r="AO235" s="9"/>
      <c r="AP235" s="9"/>
      <c r="AQ235" s="9"/>
      <c r="AR235" s="648"/>
      <c r="AS235" s="9"/>
      <c r="AT235" s="45"/>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14"/>
      <c r="DX235" s="9"/>
      <c r="DY235" s="9"/>
      <c r="DZ235" s="9"/>
      <c r="EA235" s="9"/>
      <c r="EB235" s="9"/>
      <c r="EC235" s="9"/>
      <c r="ED235" s="9"/>
      <c r="EE235" s="9"/>
      <c r="EF235" s="9"/>
      <c r="EG235" s="9"/>
      <c r="EH235" s="9"/>
      <c r="EI235" s="9"/>
    </row>
    <row r="236" spans="2:139" ht="75" customHeight="1">
      <c r="B236" s="9"/>
      <c r="C236" s="648"/>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648"/>
      <c r="AN236" s="9"/>
      <c r="AO236" s="9"/>
      <c r="AP236" s="9"/>
      <c r="AQ236" s="9"/>
      <c r="AR236" s="648"/>
      <c r="AS236" s="9"/>
      <c r="AT236" s="45"/>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c r="DU236" s="9"/>
      <c r="DV236" s="9"/>
      <c r="DW236" s="14"/>
      <c r="DX236" s="9"/>
      <c r="DY236" s="9"/>
      <c r="DZ236" s="9"/>
      <c r="EA236" s="9"/>
      <c r="EB236" s="9"/>
      <c r="EC236" s="9"/>
      <c r="ED236" s="9"/>
      <c r="EE236" s="9"/>
      <c r="EF236" s="9"/>
      <c r="EG236" s="9"/>
      <c r="EH236" s="9"/>
      <c r="EI236" s="9"/>
    </row>
    <row r="237" spans="2:139" ht="75" customHeight="1">
      <c r="B237" s="9"/>
      <c r="C237" s="648"/>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648"/>
      <c r="AN237" s="9"/>
      <c r="AO237" s="9"/>
      <c r="AP237" s="9"/>
      <c r="AQ237" s="9"/>
      <c r="AR237" s="648"/>
      <c r="AS237" s="9"/>
      <c r="AT237" s="45"/>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c r="DR237" s="9"/>
      <c r="DS237" s="9"/>
      <c r="DT237" s="9"/>
      <c r="DU237" s="9"/>
      <c r="DV237" s="9"/>
      <c r="DW237" s="14"/>
      <c r="DX237" s="9"/>
      <c r="DY237" s="9"/>
      <c r="DZ237" s="9"/>
      <c r="EA237" s="9"/>
      <c r="EB237" s="9"/>
      <c r="EC237" s="9"/>
      <c r="ED237" s="9"/>
      <c r="EE237" s="9"/>
      <c r="EF237" s="9"/>
      <c r="EG237" s="9"/>
      <c r="EH237" s="9"/>
      <c r="EI237" s="9"/>
    </row>
    <row r="238" spans="2:139" ht="75" customHeight="1">
      <c r="B238" s="9"/>
      <c r="C238" s="648"/>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648"/>
      <c r="AN238" s="9"/>
      <c r="AO238" s="9"/>
      <c r="AP238" s="9"/>
      <c r="AQ238" s="9"/>
      <c r="AR238" s="648"/>
      <c r="AS238" s="9"/>
      <c r="AT238" s="45"/>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14"/>
      <c r="DX238" s="9"/>
      <c r="DY238" s="9"/>
      <c r="DZ238" s="9"/>
      <c r="EA238" s="9"/>
      <c r="EB238" s="9"/>
      <c r="EC238" s="9"/>
      <c r="ED238" s="9"/>
      <c r="EE238" s="9"/>
      <c r="EF238" s="9"/>
      <c r="EG238" s="9"/>
      <c r="EH238" s="9"/>
      <c r="EI238" s="9"/>
    </row>
    <row r="239" spans="2:139" ht="75" customHeight="1">
      <c r="B239" s="9"/>
      <c r="C239" s="648"/>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648"/>
      <c r="AN239" s="9"/>
      <c r="AO239" s="9"/>
      <c r="AP239" s="9"/>
      <c r="AQ239" s="9"/>
      <c r="AR239" s="648"/>
      <c r="AS239" s="9"/>
      <c r="AT239" s="45"/>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c r="DU239" s="9"/>
      <c r="DV239" s="9"/>
      <c r="DW239" s="14"/>
      <c r="DX239" s="9"/>
      <c r="DY239" s="9"/>
      <c r="DZ239" s="9"/>
      <c r="EA239" s="9"/>
      <c r="EB239" s="9"/>
      <c r="EC239" s="9"/>
      <c r="ED239" s="9"/>
      <c r="EE239" s="9"/>
      <c r="EF239" s="9"/>
      <c r="EG239" s="9"/>
      <c r="EH239" s="9"/>
      <c r="EI239" s="9"/>
    </row>
    <row r="240" spans="2:139" ht="75" customHeight="1">
      <c r="B240" s="9"/>
      <c r="C240" s="648"/>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648"/>
      <c r="AN240" s="9"/>
      <c r="AO240" s="9"/>
      <c r="AP240" s="9"/>
      <c r="AQ240" s="9"/>
      <c r="AR240" s="648"/>
      <c r="AS240" s="9"/>
      <c r="AT240" s="45"/>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c r="DR240" s="9"/>
      <c r="DS240" s="9"/>
      <c r="DT240" s="9"/>
      <c r="DU240" s="9"/>
      <c r="DV240" s="9"/>
      <c r="DW240" s="14"/>
      <c r="DX240" s="9"/>
      <c r="DY240" s="9"/>
      <c r="DZ240" s="9"/>
      <c r="EA240" s="9"/>
      <c r="EB240" s="9"/>
      <c r="EC240" s="9"/>
      <c r="ED240" s="9"/>
      <c r="EE240" s="9"/>
      <c r="EF240" s="9"/>
      <c r="EG240" s="9"/>
      <c r="EH240" s="9"/>
      <c r="EI240" s="9"/>
    </row>
    <row r="241" spans="2:139" ht="75" customHeight="1">
      <c r="B241" s="9"/>
      <c r="C241" s="648"/>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648"/>
      <c r="AN241" s="9"/>
      <c r="AO241" s="9"/>
      <c r="AP241" s="9"/>
      <c r="AQ241" s="9"/>
      <c r="AR241" s="648"/>
      <c r="AS241" s="9"/>
      <c r="AT241" s="45"/>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c r="DR241" s="9"/>
      <c r="DS241" s="9"/>
      <c r="DT241" s="9"/>
      <c r="DU241" s="9"/>
      <c r="DV241" s="9"/>
      <c r="DW241" s="14"/>
      <c r="DX241" s="9"/>
      <c r="DY241" s="9"/>
      <c r="DZ241" s="9"/>
      <c r="EA241" s="9"/>
      <c r="EB241" s="9"/>
      <c r="EC241" s="9"/>
      <c r="ED241" s="9"/>
      <c r="EE241" s="9"/>
      <c r="EF241" s="9"/>
      <c r="EG241" s="9"/>
      <c r="EH241" s="9"/>
      <c r="EI241" s="9"/>
    </row>
    <row r="242" spans="2:139" ht="75" customHeight="1">
      <c r="B242" s="9"/>
      <c r="C242" s="648"/>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648"/>
      <c r="AN242" s="9"/>
      <c r="AO242" s="9"/>
      <c r="AP242" s="9"/>
      <c r="AQ242" s="9"/>
      <c r="AR242" s="648"/>
      <c r="AS242" s="9"/>
      <c r="AT242" s="45"/>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14"/>
      <c r="DX242" s="9"/>
      <c r="DY242" s="9"/>
      <c r="DZ242" s="9"/>
      <c r="EA242" s="9"/>
      <c r="EB242" s="9"/>
      <c r="EC242" s="9"/>
      <c r="ED242" s="9"/>
      <c r="EE242" s="9"/>
      <c r="EF242" s="9"/>
      <c r="EG242" s="9"/>
      <c r="EH242" s="9"/>
      <c r="EI242" s="9"/>
    </row>
    <row r="243" spans="2:139" ht="75" customHeight="1">
      <c r="B243" s="9"/>
      <c r="C243" s="648"/>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648"/>
      <c r="AN243" s="9"/>
      <c r="AO243" s="9"/>
      <c r="AP243" s="9"/>
      <c r="AQ243" s="9"/>
      <c r="AR243" s="648"/>
      <c r="AS243" s="9"/>
      <c r="AT243" s="45"/>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c r="DR243" s="9"/>
      <c r="DS243" s="9"/>
      <c r="DT243" s="9"/>
      <c r="DU243" s="9"/>
      <c r="DV243" s="9"/>
      <c r="DW243" s="14"/>
      <c r="DX243" s="9"/>
      <c r="DY243" s="9"/>
      <c r="DZ243" s="9"/>
      <c r="EA243" s="9"/>
      <c r="EB243" s="9"/>
      <c r="EC243" s="9"/>
      <c r="ED243" s="9"/>
      <c r="EE243" s="9"/>
      <c r="EF243" s="9"/>
      <c r="EG243" s="9"/>
      <c r="EH243" s="9"/>
      <c r="EI243" s="9"/>
    </row>
    <row r="244" spans="2:139" ht="75" customHeight="1">
      <c r="B244" s="9"/>
      <c r="C244" s="648"/>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648"/>
      <c r="AN244" s="9"/>
      <c r="AO244" s="9"/>
      <c r="AP244" s="9"/>
      <c r="AQ244" s="9"/>
      <c r="AR244" s="648"/>
      <c r="AS244" s="9"/>
      <c r="AT244" s="45"/>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c r="DI244" s="9"/>
      <c r="DJ244" s="9"/>
      <c r="DK244" s="9"/>
      <c r="DL244" s="9"/>
      <c r="DM244" s="9"/>
      <c r="DN244" s="9"/>
      <c r="DO244" s="9"/>
      <c r="DP244" s="9"/>
      <c r="DQ244" s="9"/>
      <c r="DR244" s="9"/>
      <c r="DS244" s="9"/>
      <c r="DT244" s="9"/>
      <c r="DU244" s="9"/>
      <c r="DV244" s="9"/>
      <c r="DW244" s="14"/>
      <c r="DX244" s="9"/>
      <c r="DY244" s="9"/>
      <c r="DZ244" s="9"/>
      <c r="EA244" s="9"/>
      <c r="EB244" s="9"/>
      <c r="EC244" s="9"/>
      <c r="ED244" s="9"/>
      <c r="EE244" s="9"/>
      <c r="EF244" s="9"/>
      <c r="EG244" s="9"/>
      <c r="EH244" s="9"/>
      <c r="EI244" s="9"/>
    </row>
    <row r="245" spans="2:139" ht="75" customHeight="1">
      <c r="B245" s="9"/>
      <c r="C245" s="648"/>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648"/>
      <c r="AN245" s="9"/>
      <c r="AO245" s="9"/>
      <c r="AP245" s="9"/>
      <c r="AQ245" s="9"/>
      <c r="AR245" s="648"/>
      <c r="AS245" s="9"/>
      <c r="AT245" s="45"/>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c r="DI245" s="9"/>
      <c r="DJ245" s="9"/>
      <c r="DK245" s="9"/>
      <c r="DL245" s="9"/>
      <c r="DM245" s="9"/>
      <c r="DN245" s="9"/>
      <c r="DO245" s="9"/>
      <c r="DP245" s="9"/>
      <c r="DQ245" s="9"/>
      <c r="DR245" s="9"/>
      <c r="DS245" s="9"/>
      <c r="DT245" s="9"/>
      <c r="DU245" s="9"/>
      <c r="DV245" s="9"/>
      <c r="DW245" s="14"/>
      <c r="DX245" s="9"/>
      <c r="DY245" s="9"/>
      <c r="DZ245" s="9"/>
      <c r="EA245" s="9"/>
      <c r="EB245" s="9"/>
      <c r="EC245" s="9"/>
      <c r="ED245" s="9"/>
      <c r="EE245" s="9"/>
      <c r="EF245" s="9"/>
      <c r="EG245" s="9"/>
      <c r="EH245" s="9"/>
      <c r="EI245" s="9"/>
    </row>
    <row r="246" spans="2:139" ht="75" customHeight="1">
      <c r="B246" s="9"/>
      <c r="C246" s="648"/>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648"/>
      <c r="AN246" s="9"/>
      <c r="AO246" s="9"/>
      <c r="AP246" s="9"/>
      <c r="AQ246" s="9"/>
      <c r="AR246" s="648"/>
      <c r="AS246" s="9"/>
      <c r="AT246" s="45"/>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14"/>
      <c r="DX246" s="9"/>
      <c r="DY246" s="9"/>
      <c r="DZ246" s="9"/>
      <c r="EA246" s="9"/>
      <c r="EB246" s="9"/>
      <c r="EC246" s="9"/>
      <c r="ED246" s="9"/>
      <c r="EE246" s="9"/>
      <c r="EF246" s="9"/>
      <c r="EG246" s="9"/>
      <c r="EH246" s="9"/>
      <c r="EI246" s="9"/>
    </row>
    <row r="247" spans="2:139" ht="75" customHeight="1">
      <c r="B247" s="9"/>
      <c r="C247" s="648"/>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648"/>
      <c r="AN247" s="9"/>
      <c r="AO247" s="9"/>
      <c r="AP247" s="9"/>
      <c r="AQ247" s="9"/>
      <c r="AR247" s="648"/>
      <c r="AS247" s="9"/>
      <c r="AT247" s="45"/>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14"/>
      <c r="DX247" s="9"/>
      <c r="DY247" s="9"/>
      <c r="DZ247" s="9"/>
      <c r="EA247" s="9"/>
      <c r="EB247" s="9"/>
      <c r="EC247" s="9"/>
      <c r="ED247" s="9"/>
      <c r="EE247" s="9"/>
      <c r="EF247" s="9"/>
      <c r="EG247" s="9"/>
      <c r="EH247" s="9"/>
      <c r="EI247" s="9"/>
    </row>
    <row r="248" spans="2:139" ht="75" customHeight="1">
      <c r="B248" s="9"/>
      <c r="C248" s="648"/>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648"/>
      <c r="AN248" s="9"/>
      <c r="AO248" s="9"/>
      <c r="AP248" s="9"/>
      <c r="AQ248" s="9"/>
      <c r="AR248" s="648"/>
      <c r="AS248" s="9"/>
      <c r="AT248" s="45"/>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c r="DR248" s="9"/>
      <c r="DS248" s="9"/>
      <c r="DT248" s="9"/>
      <c r="DU248" s="9"/>
      <c r="DV248" s="9"/>
      <c r="DW248" s="14"/>
      <c r="DX248" s="9"/>
      <c r="DY248" s="9"/>
      <c r="DZ248" s="9"/>
      <c r="EA248" s="9"/>
      <c r="EB248" s="9"/>
      <c r="EC248" s="9"/>
      <c r="ED248" s="9"/>
      <c r="EE248" s="9"/>
      <c r="EF248" s="9"/>
      <c r="EG248" s="9"/>
      <c r="EH248" s="9"/>
      <c r="EI248" s="9"/>
    </row>
    <row r="249" spans="2:139" ht="75" customHeight="1">
      <c r="B249" s="9"/>
      <c r="C249" s="648"/>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648"/>
      <c r="AN249" s="9"/>
      <c r="AO249" s="9"/>
      <c r="AP249" s="9"/>
      <c r="AQ249" s="9"/>
      <c r="AR249" s="648"/>
      <c r="AS249" s="9"/>
      <c r="AT249" s="45"/>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c r="DR249" s="9"/>
      <c r="DS249" s="9"/>
      <c r="DT249" s="9"/>
      <c r="DU249" s="9"/>
      <c r="DV249" s="9"/>
      <c r="DW249" s="14"/>
      <c r="DX249" s="9"/>
      <c r="DY249" s="9"/>
      <c r="DZ249" s="9"/>
      <c r="EA249" s="9"/>
      <c r="EB249" s="9"/>
      <c r="EC249" s="9"/>
      <c r="ED249" s="9"/>
      <c r="EE249" s="9"/>
      <c r="EF249" s="9"/>
      <c r="EG249" s="9"/>
      <c r="EH249" s="9"/>
      <c r="EI249" s="9"/>
    </row>
    <row r="250" spans="2:139" ht="75" customHeight="1">
      <c r="B250" s="9"/>
      <c r="C250" s="648"/>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648"/>
      <c r="AN250" s="9"/>
      <c r="AO250" s="9"/>
      <c r="AP250" s="9"/>
      <c r="AQ250" s="9"/>
      <c r="AR250" s="648"/>
      <c r="AS250" s="9"/>
      <c r="AT250" s="45"/>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c r="DI250" s="9"/>
      <c r="DJ250" s="9"/>
      <c r="DK250" s="9"/>
      <c r="DL250" s="9"/>
      <c r="DM250" s="9"/>
      <c r="DN250" s="9"/>
      <c r="DO250" s="9"/>
      <c r="DP250" s="9"/>
      <c r="DQ250" s="9"/>
      <c r="DR250" s="9"/>
      <c r="DS250" s="9"/>
      <c r="DT250" s="9"/>
      <c r="DU250" s="9"/>
      <c r="DV250" s="9"/>
      <c r="DW250" s="14"/>
      <c r="DX250" s="9"/>
      <c r="DY250" s="9"/>
      <c r="DZ250" s="9"/>
      <c r="EA250" s="9"/>
      <c r="EB250" s="9"/>
      <c r="EC250" s="9"/>
      <c r="ED250" s="9"/>
      <c r="EE250" s="9"/>
      <c r="EF250" s="9"/>
      <c r="EG250" s="9"/>
      <c r="EH250" s="9"/>
      <c r="EI250" s="9"/>
    </row>
    <row r="251" spans="2:139" ht="75" customHeight="1">
      <c r="B251" s="9"/>
      <c r="C251" s="648"/>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648"/>
      <c r="AN251" s="9"/>
      <c r="AO251" s="9"/>
      <c r="AP251" s="9"/>
      <c r="AQ251" s="9"/>
      <c r="AR251" s="648"/>
      <c r="AS251" s="9"/>
      <c r="AT251" s="45"/>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c r="DR251" s="9"/>
      <c r="DS251" s="9"/>
      <c r="DT251" s="9"/>
      <c r="DU251" s="9"/>
      <c r="DV251" s="9"/>
      <c r="DW251" s="14"/>
      <c r="DX251" s="9"/>
      <c r="DY251" s="9"/>
      <c r="DZ251" s="9"/>
      <c r="EA251" s="9"/>
      <c r="EB251" s="9"/>
      <c r="EC251" s="9"/>
      <c r="ED251" s="9"/>
      <c r="EE251" s="9"/>
      <c r="EF251" s="9"/>
      <c r="EG251" s="9"/>
      <c r="EH251" s="9"/>
      <c r="EI251" s="9"/>
    </row>
    <row r="252" spans="2:139" ht="75" customHeight="1">
      <c r="B252" s="9"/>
      <c r="C252" s="648"/>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648"/>
      <c r="AN252" s="9"/>
      <c r="AO252" s="9"/>
      <c r="AP252" s="9"/>
      <c r="AQ252" s="9"/>
      <c r="AR252" s="648"/>
      <c r="AS252" s="9"/>
      <c r="AT252" s="45"/>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c r="DR252" s="9"/>
      <c r="DS252" s="9"/>
      <c r="DT252" s="9"/>
      <c r="DU252" s="9"/>
      <c r="DV252" s="9"/>
      <c r="DW252" s="14"/>
      <c r="DX252" s="9"/>
      <c r="DY252" s="9"/>
      <c r="DZ252" s="9"/>
      <c r="EA252" s="9"/>
      <c r="EB252" s="9"/>
      <c r="EC252" s="9"/>
      <c r="ED252" s="9"/>
      <c r="EE252" s="9"/>
      <c r="EF252" s="9"/>
      <c r="EG252" s="9"/>
      <c r="EH252" s="9"/>
      <c r="EI252" s="9"/>
    </row>
    <row r="253" spans="2:139" ht="75" customHeight="1">
      <c r="B253" s="9"/>
      <c r="C253" s="648"/>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648"/>
      <c r="AN253" s="9"/>
      <c r="AO253" s="9"/>
      <c r="AP253" s="9"/>
      <c r="AQ253" s="9"/>
      <c r="AR253" s="648"/>
      <c r="AS253" s="9"/>
      <c r="AT253" s="45"/>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c r="DR253" s="9"/>
      <c r="DS253" s="9"/>
      <c r="DT253" s="9"/>
      <c r="DU253" s="9"/>
      <c r="DV253" s="9"/>
      <c r="DW253" s="14"/>
      <c r="DX253" s="9"/>
      <c r="DY253" s="9"/>
      <c r="DZ253" s="9"/>
      <c r="EA253" s="9"/>
      <c r="EB253" s="9"/>
      <c r="EC253" s="9"/>
      <c r="ED253" s="9"/>
      <c r="EE253" s="9"/>
      <c r="EF253" s="9"/>
      <c r="EG253" s="9"/>
      <c r="EH253" s="9"/>
      <c r="EI253" s="9"/>
    </row>
    <row r="254" spans="2:139" ht="75" customHeight="1">
      <c r="B254" s="9"/>
      <c r="C254" s="648"/>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648"/>
      <c r="AN254" s="9"/>
      <c r="AO254" s="9"/>
      <c r="AP254" s="9"/>
      <c r="AQ254" s="9"/>
      <c r="AR254" s="648"/>
      <c r="AS254" s="9"/>
      <c r="AT254" s="45"/>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14"/>
      <c r="DX254" s="9"/>
      <c r="DY254" s="9"/>
      <c r="DZ254" s="9"/>
      <c r="EA254" s="9"/>
      <c r="EB254" s="9"/>
      <c r="EC254" s="9"/>
      <c r="ED254" s="9"/>
      <c r="EE254" s="9"/>
      <c r="EF254" s="9"/>
      <c r="EG254" s="9"/>
      <c r="EH254" s="9"/>
      <c r="EI254" s="9"/>
    </row>
    <row r="255" spans="2:139" ht="75" customHeight="1">
      <c r="B255" s="9"/>
      <c r="C255" s="648"/>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648"/>
      <c r="AN255" s="9"/>
      <c r="AO255" s="9"/>
      <c r="AP255" s="9"/>
      <c r="AQ255" s="9"/>
      <c r="AR255" s="648"/>
      <c r="AS255" s="9"/>
      <c r="AT255" s="45"/>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14"/>
      <c r="DX255" s="9"/>
      <c r="DY255" s="9"/>
      <c r="DZ255" s="9"/>
      <c r="EA255" s="9"/>
      <c r="EB255" s="9"/>
      <c r="EC255" s="9"/>
      <c r="ED255" s="9"/>
      <c r="EE255" s="9"/>
      <c r="EF255" s="9"/>
      <c r="EG255" s="9"/>
      <c r="EH255" s="9"/>
      <c r="EI255" s="9"/>
    </row>
    <row r="256" spans="2:139" ht="75" customHeight="1">
      <c r="B256" s="9"/>
      <c r="C256" s="648"/>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648"/>
      <c r="AN256" s="9"/>
      <c r="AO256" s="9"/>
      <c r="AP256" s="9"/>
      <c r="AQ256" s="9"/>
      <c r="AR256" s="648"/>
      <c r="AS256" s="9"/>
      <c r="AT256" s="45"/>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14"/>
      <c r="DX256" s="9"/>
      <c r="DY256" s="9"/>
      <c r="DZ256" s="9"/>
      <c r="EA256" s="9"/>
      <c r="EB256" s="9"/>
      <c r="EC256" s="9"/>
      <c r="ED256" s="9"/>
      <c r="EE256" s="9"/>
      <c r="EF256" s="9"/>
      <c r="EG256" s="9"/>
      <c r="EH256" s="9"/>
      <c r="EI256" s="9"/>
    </row>
    <row r="257" spans="2:139" ht="75" customHeight="1">
      <c r="B257" s="9"/>
      <c r="C257" s="648"/>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648"/>
      <c r="AN257" s="9"/>
      <c r="AO257" s="9"/>
      <c r="AP257" s="9"/>
      <c r="AQ257" s="9"/>
      <c r="AR257" s="648"/>
      <c r="AS257" s="9"/>
      <c r="AT257" s="45"/>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14"/>
      <c r="DX257" s="9"/>
      <c r="DY257" s="9"/>
      <c r="DZ257" s="9"/>
      <c r="EA257" s="9"/>
      <c r="EB257" s="9"/>
      <c r="EC257" s="9"/>
      <c r="ED257" s="9"/>
      <c r="EE257" s="9"/>
      <c r="EF257" s="9"/>
      <c r="EG257" s="9"/>
      <c r="EH257" s="9"/>
      <c r="EI257" s="9"/>
    </row>
    <row r="258" spans="2:139" ht="75" customHeight="1">
      <c r="B258" s="9"/>
      <c r="C258" s="648"/>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648"/>
      <c r="AN258" s="9"/>
      <c r="AO258" s="9"/>
      <c r="AP258" s="9"/>
      <c r="AQ258" s="9"/>
      <c r="AR258" s="648"/>
      <c r="AS258" s="9"/>
      <c r="AT258" s="45"/>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14"/>
      <c r="DX258" s="9"/>
      <c r="DY258" s="9"/>
      <c r="DZ258" s="9"/>
      <c r="EA258" s="9"/>
      <c r="EB258" s="9"/>
      <c r="EC258" s="9"/>
      <c r="ED258" s="9"/>
      <c r="EE258" s="9"/>
      <c r="EF258" s="9"/>
      <c r="EG258" s="9"/>
      <c r="EH258" s="9"/>
      <c r="EI258" s="9"/>
    </row>
    <row r="259" spans="2:139" ht="75" customHeight="1">
      <c r="B259" s="9"/>
      <c r="C259" s="648"/>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648"/>
      <c r="AN259" s="9"/>
      <c r="AO259" s="9"/>
      <c r="AP259" s="9"/>
      <c r="AQ259" s="9"/>
      <c r="AR259" s="648"/>
      <c r="AS259" s="9"/>
      <c r="AT259" s="45"/>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14"/>
      <c r="DX259" s="9"/>
      <c r="DY259" s="9"/>
      <c r="DZ259" s="9"/>
      <c r="EA259" s="9"/>
      <c r="EB259" s="9"/>
      <c r="EC259" s="9"/>
      <c r="ED259" s="9"/>
      <c r="EE259" s="9"/>
      <c r="EF259" s="9"/>
      <c r="EG259" s="9"/>
      <c r="EH259" s="9"/>
      <c r="EI259" s="9"/>
    </row>
    <row r="260" spans="2:139" ht="75" customHeight="1">
      <c r="B260" s="9"/>
      <c r="C260" s="648"/>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648"/>
      <c r="AN260" s="9"/>
      <c r="AO260" s="9"/>
      <c r="AP260" s="9"/>
      <c r="AQ260" s="9"/>
      <c r="AR260" s="648"/>
      <c r="AS260" s="9"/>
      <c r="AT260" s="45"/>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c r="DR260" s="9"/>
      <c r="DS260" s="9"/>
      <c r="DT260" s="9"/>
      <c r="DU260" s="9"/>
      <c r="DV260" s="9"/>
      <c r="DW260" s="14"/>
      <c r="DX260" s="9"/>
      <c r="DY260" s="9"/>
      <c r="DZ260" s="9"/>
      <c r="EA260" s="9"/>
      <c r="EB260" s="9"/>
      <c r="EC260" s="9"/>
      <c r="ED260" s="9"/>
      <c r="EE260" s="9"/>
      <c r="EF260" s="9"/>
      <c r="EG260" s="9"/>
      <c r="EH260" s="9"/>
      <c r="EI260" s="9"/>
    </row>
    <row r="261" spans="2:139" ht="75" customHeight="1">
      <c r="B261" s="9"/>
      <c r="C261" s="648"/>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648"/>
      <c r="AN261" s="9"/>
      <c r="AO261" s="9"/>
      <c r="AP261" s="9"/>
      <c r="AQ261" s="9"/>
      <c r="AR261" s="648"/>
      <c r="AS261" s="9"/>
      <c r="AT261" s="45"/>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c r="DR261" s="9"/>
      <c r="DS261" s="9"/>
      <c r="DT261" s="9"/>
      <c r="DU261" s="9"/>
      <c r="DV261" s="9"/>
      <c r="DW261" s="14"/>
      <c r="DX261" s="9"/>
      <c r="DY261" s="9"/>
      <c r="DZ261" s="9"/>
      <c r="EA261" s="9"/>
      <c r="EB261" s="9"/>
      <c r="EC261" s="9"/>
      <c r="ED261" s="9"/>
      <c r="EE261" s="9"/>
      <c r="EF261" s="9"/>
      <c r="EG261" s="9"/>
      <c r="EH261" s="9"/>
      <c r="EI261" s="9"/>
    </row>
    <row r="262" spans="2:139" ht="75" customHeight="1">
      <c r="B262" s="9"/>
      <c r="C262" s="648"/>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648"/>
      <c r="AN262" s="9"/>
      <c r="AO262" s="9"/>
      <c r="AP262" s="9"/>
      <c r="AQ262" s="9"/>
      <c r="AR262" s="648"/>
      <c r="AS262" s="9"/>
      <c r="AT262" s="45"/>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c r="DR262" s="9"/>
      <c r="DS262" s="9"/>
      <c r="DT262" s="9"/>
      <c r="DU262" s="9"/>
      <c r="DV262" s="9"/>
      <c r="DW262" s="14"/>
      <c r="DX262" s="9"/>
      <c r="DY262" s="9"/>
      <c r="DZ262" s="9"/>
      <c r="EA262" s="9"/>
      <c r="EB262" s="9"/>
      <c r="EC262" s="9"/>
      <c r="ED262" s="9"/>
      <c r="EE262" s="9"/>
      <c r="EF262" s="9"/>
      <c r="EG262" s="9"/>
      <c r="EH262" s="9"/>
      <c r="EI262" s="9"/>
    </row>
    <row r="263" spans="2:139" ht="75" customHeight="1">
      <c r="B263" s="9"/>
      <c r="C263" s="648"/>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648"/>
      <c r="AN263" s="9"/>
      <c r="AO263" s="9"/>
      <c r="AP263" s="9"/>
      <c r="AQ263" s="9"/>
      <c r="AR263" s="648"/>
      <c r="AS263" s="9"/>
      <c r="AT263" s="45"/>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c r="DI263" s="9"/>
      <c r="DJ263" s="9"/>
      <c r="DK263" s="9"/>
      <c r="DL263" s="9"/>
      <c r="DM263" s="9"/>
      <c r="DN263" s="9"/>
      <c r="DO263" s="9"/>
      <c r="DP263" s="9"/>
      <c r="DQ263" s="9"/>
      <c r="DR263" s="9"/>
      <c r="DS263" s="9"/>
      <c r="DT263" s="9"/>
      <c r="DU263" s="9"/>
      <c r="DV263" s="9"/>
      <c r="DW263" s="14"/>
      <c r="DX263" s="9"/>
      <c r="DY263" s="9"/>
      <c r="DZ263" s="9"/>
      <c r="EA263" s="9"/>
      <c r="EB263" s="9"/>
      <c r="EC263" s="9"/>
      <c r="ED263" s="9"/>
      <c r="EE263" s="9"/>
      <c r="EF263" s="9"/>
      <c r="EG263" s="9"/>
      <c r="EH263" s="9"/>
      <c r="EI263" s="9"/>
    </row>
    <row r="264" spans="2:139" ht="75" customHeight="1">
      <c r="B264" s="9"/>
      <c r="C264" s="648"/>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648"/>
      <c r="AN264" s="9"/>
      <c r="AO264" s="9"/>
      <c r="AP264" s="9"/>
      <c r="AQ264" s="9"/>
      <c r="AR264" s="648"/>
      <c r="AS264" s="9"/>
      <c r="AT264" s="45"/>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c r="DH264" s="9"/>
      <c r="DI264" s="9"/>
      <c r="DJ264" s="9"/>
      <c r="DK264" s="9"/>
      <c r="DL264" s="9"/>
      <c r="DM264" s="9"/>
      <c r="DN264" s="9"/>
      <c r="DO264" s="9"/>
      <c r="DP264" s="9"/>
      <c r="DQ264" s="9"/>
      <c r="DR264" s="9"/>
      <c r="DS264" s="9"/>
      <c r="DT264" s="9"/>
      <c r="DU264" s="9"/>
      <c r="DV264" s="9"/>
      <c r="DW264" s="14"/>
      <c r="DX264" s="9"/>
      <c r="DY264" s="9"/>
      <c r="DZ264" s="9"/>
      <c r="EA264" s="9"/>
      <c r="EB264" s="9"/>
      <c r="EC264" s="9"/>
      <c r="ED264" s="9"/>
      <c r="EE264" s="9"/>
      <c r="EF264" s="9"/>
      <c r="EG264" s="9"/>
      <c r="EH264" s="9"/>
      <c r="EI264" s="9"/>
    </row>
    <row r="265" spans="2:139" ht="75" customHeight="1">
      <c r="B265" s="9"/>
      <c r="C265" s="648"/>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648"/>
      <c r="AN265" s="9"/>
      <c r="AO265" s="9"/>
      <c r="AP265" s="9"/>
      <c r="AQ265" s="9"/>
      <c r="AR265" s="648"/>
      <c r="AS265" s="9"/>
      <c r="AT265" s="45"/>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c r="DI265" s="9"/>
      <c r="DJ265" s="9"/>
      <c r="DK265" s="9"/>
      <c r="DL265" s="9"/>
      <c r="DM265" s="9"/>
      <c r="DN265" s="9"/>
      <c r="DO265" s="9"/>
      <c r="DP265" s="9"/>
      <c r="DQ265" s="9"/>
      <c r="DR265" s="9"/>
      <c r="DS265" s="9"/>
      <c r="DT265" s="9"/>
      <c r="DU265" s="9"/>
      <c r="DV265" s="9"/>
      <c r="DW265" s="14"/>
      <c r="DX265" s="9"/>
      <c r="DY265" s="9"/>
      <c r="DZ265" s="9"/>
      <c r="EA265" s="9"/>
      <c r="EB265" s="9"/>
      <c r="EC265" s="9"/>
      <c r="ED265" s="9"/>
      <c r="EE265" s="9"/>
      <c r="EF265" s="9"/>
      <c r="EG265" s="9"/>
      <c r="EH265" s="9"/>
      <c r="EI265" s="9"/>
    </row>
    <row r="266" spans="2:139" ht="75" customHeight="1">
      <c r="B266" s="9"/>
      <c r="C266" s="648"/>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648"/>
      <c r="AN266" s="9"/>
      <c r="AO266" s="9"/>
      <c r="AP266" s="9"/>
      <c r="AQ266" s="9"/>
      <c r="AR266" s="648"/>
      <c r="AS266" s="9"/>
      <c r="AT266" s="45"/>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c r="DR266" s="9"/>
      <c r="DS266" s="9"/>
      <c r="DT266" s="9"/>
      <c r="DU266" s="9"/>
      <c r="DV266" s="9"/>
      <c r="DW266" s="14"/>
      <c r="DX266" s="9"/>
      <c r="DY266" s="9"/>
      <c r="DZ266" s="9"/>
      <c r="EA266" s="9"/>
      <c r="EB266" s="9"/>
      <c r="EC266" s="9"/>
      <c r="ED266" s="9"/>
      <c r="EE266" s="9"/>
      <c r="EF266" s="9"/>
      <c r="EG266" s="9"/>
      <c r="EH266" s="9"/>
      <c r="EI266" s="9"/>
    </row>
    <row r="267" spans="2:139" ht="75" customHeight="1">
      <c r="B267" s="9"/>
      <c r="C267" s="648"/>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648"/>
      <c r="AN267" s="9"/>
      <c r="AO267" s="9"/>
      <c r="AP267" s="9"/>
      <c r="AQ267" s="9"/>
      <c r="AR267" s="648"/>
      <c r="AS267" s="9"/>
      <c r="AT267" s="45"/>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c r="DR267" s="9"/>
      <c r="DS267" s="9"/>
      <c r="DT267" s="9"/>
      <c r="DU267" s="9"/>
      <c r="DV267" s="9"/>
      <c r="DW267" s="14"/>
      <c r="DX267" s="9"/>
      <c r="DY267" s="9"/>
      <c r="DZ267" s="9"/>
      <c r="EA267" s="9"/>
      <c r="EB267" s="9"/>
      <c r="EC267" s="9"/>
      <c r="ED267" s="9"/>
      <c r="EE267" s="9"/>
      <c r="EF267" s="9"/>
      <c r="EG267" s="9"/>
      <c r="EH267" s="9"/>
      <c r="EI267" s="9"/>
    </row>
    <row r="268" spans="2:139" ht="75" customHeight="1">
      <c r="B268" s="9"/>
      <c r="C268" s="648"/>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648"/>
      <c r="AN268" s="9"/>
      <c r="AO268" s="9"/>
      <c r="AP268" s="9"/>
      <c r="AQ268" s="9"/>
      <c r="AR268" s="648"/>
      <c r="AS268" s="9"/>
      <c r="AT268" s="45"/>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c r="DR268" s="9"/>
      <c r="DS268" s="9"/>
      <c r="DT268" s="9"/>
      <c r="DU268" s="9"/>
      <c r="DV268" s="9"/>
      <c r="DW268" s="14"/>
      <c r="DX268" s="9"/>
      <c r="DY268" s="9"/>
      <c r="DZ268" s="9"/>
      <c r="EA268" s="9"/>
      <c r="EB268" s="9"/>
      <c r="EC268" s="9"/>
      <c r="ED268" s="9"/>
      <c r="EE268" s="9"/>
      <c r="EF268" s="9"/>
      <c r="EG268" s="9"/>
      <c r="EH268" s="9"/>
      <c r="EI268" s="9"/>
    </row>
    <row r="269" spans="2:139" ht="75" customHeight="1">
      <c r="B269" s="9"/>
      <c r="C269" s="648"/>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648"/>
      <c r="AN269" s="9"/>
      <c r="AO269" s="9"/>
      <c r="AP269" s="9"/>
      <c r="AQ269" s="9"/>
      <c r="AR269" s="648"/>
      <c r="AS269" s="9"/>
      <c r="AT269" s="45"/>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c r="DH269" s="9"/>
      <c r="DI269" s="9"/>
      <c r="DJ269" s="9"/>
      <c r="DK269" s="9"/>
      <c r="DL269" s="9"/>
      <c r="DM269" s="9"/>
      <c r="DN269" s="9"/>
      <c r="DO269" s="9"/>
      <c r="DP269" s="9"/>
      <c r="DQ269" s="9"/>
      <c r="DR269" s="9"/>
      <c r="DS269" s="9"/>
      <c r="DT269" s="9"/>
      <c r="DU269" s="9"/>
      <c r="DV269" s="9"/>
      <c r="DW269" s="14"/>
      <c r="DX269" s="9"/>
      <c r="DY269" s="9"/>
      <c r="DZ269" s="9"/>
      <c r="EA269" s="9"/>
      <c r="EB269" s="9"/>
      <c r="EC269" s="9"/>
      <c r="ED269" s="9"/>
      <c r="EE269" s="9"/>
      <c r="EF269" s="9"/>
      <c r="EG269" s="9"/>
      <c r="EH269" s="9"/>
      <c r="EI269" s="9"/>
    </row>
    <row r="270" spans="2:139" ht="75" customHeight="1">
      <c r="B270" s="9"/>
      <c r="C270" s="648"/>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648"/>
      <c r="AN270" s="9"/>
      <c r="AO270" s="9"/>
      <c r="AP270" s="9"/>
      <c r="AQ270" s="9"/>
      <c r="AR270" s="648"/>
      <c r="AS270" s="9"/>
      <c r="AT270" s="45"/>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14"/>
      <c r="DX270" s="9"/>
      <c r="DY270" s="9"/>
      <c r="DZ270" s="9"/>
      <c r="EA270" s="9"/>
      <c r="EB270" s="9"/>
      <c r="EC270" s="9"/>
      <c r="ED270" s="9"/>
      <c r="EE270" s="9"/>
      <c r="EF270" s="9"/>
      <c r="EG270" s="9"/>
      <c r="EH270" s="9"/>
      <c r="EI270" s="9"/>
    </row>
    <row r="271" spans="2:139" ht="75" customHeight="1">
      <c r="B271" s="9"/>
      <c r="C271" s="648"/>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648"/>
      <c r="AN271" s="9"/>
      <c r="AO271" s="9"/>
      <c r="AP271" s="9"/>
      <c r="AQ271" s="9"/>
      <c r="AR271" s="648"/>
      <c r="AS271" s="9"/>
      <c r="AT271" s="45"/>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c r="DR271" s="9"/>
      <c r="DS271" s="9"/>
      <c r="DT271" s="9"/>
      <c r="DU271" s="9"/>
      <c r="DV271" s="9"/>
      <c r="DW271" s="14"/>
      <c r="DX271" s="9"/>
      <c r="DY271" s="9"/>
      <c r="DZ271" s="9"/>
      <c r="EA271" s="9"/>
      <c r="EB271" s="9"/>
      <c r="EC271" s="9"/>
      <c r="ED271" s="9"/>
      <c r="EE271" s="9"/>
      <c r="EF271" s="9"/>
      <c r="EG271" s="9"/>
      <c r="EH271" s="9"/>
      <c r="EI271" s="9"/>
    </row>
    <row r="272" spans="2:139" ht="75" customHeight="1">
      <c r="B272" s="9"/>
      <c r="C272" s="648"/>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648"/>
      <c r="AN272" s="9"/>
      <c r="AO272" s="9"/>
      <c r="AP272" s="9"/>
      <c r="AQ272" s="9"/>
      <c r="AR272" s="648"/>
      <c r="AS272" s="9"/>
      <c r="AT272" s="45"/>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c r="DR272" s="9"/>
      <c r="DS272" s="9"/>
      <c r="DT272" s="9"/>
      <c r="DU272" s="9"/>
      <c r="DV272" s="9"/>
      <c r="DW272" s="14"/>
      <c r="DX272" s="9"/>
      <c r="DY272" s="9"/>
      <c r="DZ272" s="9"/>
      <c r="EA272" s="9"/>
      <c r="EB272" s="9"/>
      <c r="EC272" s="9"/>
      <c r="ED272" s="9"/>
      <c r="EE272" s="9"/>
      <c r="EF272" s="9"/>
      <c r="EG272" s="9"/>
      <c r="EH272" s="9"/>
      <c r="EI272" s="9"/>
    </row>
    <row r="273" spans="2:139" ht="75" customHeight="1">
      <c r="B273" s="9"/>
      <c r="C273" s="648"/>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648"/>
      <c r="AN273" s="9"/>
      <c r="AO273" s="9"/>
      <c r="AP273" s="9"/>
      <c r="AQ273" s="9"/>
      <c r="AR273" s="648"/>
      <c r="AS273" s="9"/>
      <c r="AT273" s="45"/>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c r="DR273" s="9"/>
      <c r="DS273" s="9"/>
      <c r="DT273" s="9"/>
      <c r="DU273" s="9"/>
      <c r="DV273" s="9"/>
      <c r="DW273" s="14"/>
      <c r="DX273" s="9"/>
      <c r="DY273" s="9"/>
      <c r="DZ273" s="9"/>
      <c r="EA273" s="9"/>
      <c r="EB273" s="9"/>
      <c r="EC273" s="9"/>
      <c r="ED273" s="9"/>
      <c r="EE273" s="9"/>
      <c r="EF273" s="9"/>
      <c r="EG273" s="9"/>
      <c r="EH273" s="9"/>
      <c r="EI273" s="9"/>
    </row>
    <row r="274" spans="2:139" ht="75" customHeight="1">
      <c r="B274" s="9"/>
      <c r="C274" s="648"/>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648"/>
      <c r="AN274" s="9"/>
      <c r="AO274" s="9"/>
      <c r="AP274" s="9"/>
      <c r="AQ274" s="9"/>
      <c r="AR274" s="648"/>
      <c r="AS274" s="9"/>
      <c r="AT274" s="45"/>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c r="DR274" s="9"/>
      <c r="DS274" s="9"/>
      <c r="DT274" s="9"/>
      <c r="DU274" s="9"/>
      <c r="DV274" s="9"/>
      <c r="DW274" s="14"/>
      <c r="DX274" s="9"/>
      <c r="DY274" s="9"/>
      <c r="DZ274" s="9"/>
      <c r="EA274" s="9"/>
      <c r="EB274" s="9"/>
      <c r="EC274" s="9"/>
      <c r="ED274" s="9"/>
      <c r="EE274" s="9"/>
      <c r="EF274" s="9"/>
      <c r="EG274" s="9"/>
      <c r="EH274" s="9"/>
      <c r="EI274" s="9"/>
    </row>
    <row r="275" spans="2:139" ht="75" customHeight="1">
      <c r="B275" s="9"/>
      <c r="C275" s="648"/>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648"/>
      <c r="AN275" s="9"/>
      <c r="AO275" s="9"/>
      <c r="AP275" s="9"/>
      <c r="AQ275" s="9"/>
      <c r="AR275" s="648"/>
      <c r="AS275" s="9"/>
      <c r="AT275" s="45"/>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c r="DR275" s="9"/>
      <c r="DS275" s="9"/>
      <c r="DT275" s="9"/>
      <c r="DU275" s="9"/>
      <c r="DV275" s="9"/>
      <c r="DW275" s="14"/>
      <c r="DX275" s="9"/>
      <c r="DY275" s="9"/>
      <c r="DZ275" s="9"/>
      <c r="EA275" s="9"/>
      <c r="EB275" s="9"/>
      <c r="EC275" s="9"/>
      <c r="ED275" s="9"/>
      <c r="EE275" s="9"/>
      <c r="EF275" s="9"/>
      <c r="EG275" s="9"/>
      <c r="EH275" s="9"/>
      <c r="EI275" s="9"/>
    </row>
    <row r="276" spans="2:139" ht="75" customHeight="1">
      <c r="B276" s="9"/>
      <c r="C276" s="648"/>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648"/>
      <c r="AN276" s="9"/>
      <c r="AO276" s="9"/>
      <c r="AP276" s="9"/>
      <c r="AQ276" s="9"/>
      <c r="AR276" s="648"/>
      <c r="AS276" s="9"/>
      <c r="AT276" s="45"/>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c r="DH276" s="9"/>
      <c r="DI276" s="9"/>
      <c r="DJ276" s="9"/>
      <c r="DK276" s="9"/>
      <c r="DL276" s="9"/>
      <c r="DM276" s="9"/>
      <c r="DN276" s="9"/>
      <c r="DO276" s="9"/>
      <c r="DP276" s="9"/>
      <c r="DQ276" s="9"/>
      <c r="DR276" s="9"/>
      <c r="DS276" s="9"/>
      <c r="DT276" s="9"/>
      <c r="DU276" s="9"/>
      <c r="DV276" s="9"/>
      <c r="DW276" s="14"/>
      <c r="DX276" s="9"/>
      <c r="DY276" s="9"/>
      <c r="DZ276" s="9"/>
      <c r="EA276" s="9"/>
      <c r="EB276" s="9"/>
      <c r="EC276" s="9"/>
      <c r="ED276" s="9"/>
      <c r="EE276" s="9"/>
      <c r="EF276" s="9"/>
      <c r="EG276" s="9"/>
      <c r="EH276" s="9"/>
      <c r="EI276" s="9"/>
    </row>
    <row r="277" spans="2:139" ht="75" customHeight="1">
      <c r="B277" s="9"/>
      <c r="C277" s="648"/>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648"/>
      <c r="AN277" s="9"/>
      <c r="AO277" s="9"/>
      <c r="AP277" s="9"/>
      <c r="AQ277" s="9"/>
      <c r="AR277" s="648"/>
      <c r="AS277" s="9"/>
      <c r="AT277" s="45"/>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c r="DI277" s="9"/>
      <c r="DJ277" s="9"/>
      <c r="DK277" s="9"/>
      <c r="DL277" s="9"/>
      <c r="DM277" s="9"/>
      <c r="DN277" s="9"/>
      <c r="DO277" s="9"/>
      <c r="DP277" s="9"/>
      <c r="DQ277" s="9"/>
      <c r="DR277" s="9"/>
      <c r="DS277" s="9"/>
      <c r="DT277" s="9"/>
      <c r="DU277" s="9"/>
      <c r="DV277" s="9"/>
      <c r="DW277" s="14"/>
      <c r="DX277" s="9"/>
      <c r="DY277" s="9"/>
      <c r="DZ277" s="9"/>
      <c r="EA277" s="9"/>
      <c r="EB277" s="9"/>
      <c r="EC277" s="9"/>
      <c r="ED277" s="9"/>
      <c r="EE277" s="9"/>
      <c r="EF277" s="9"/>
      <c r="EG277" s="9"/>
      <c r="EH277" s="9"/>
      <c r="EI277" s="9"/>
    </row>
    <row r="278" spans="2:139" ht="75" customHeight="1">
      <c r="B278" s="9"/>
      <c r="C278" s="648"/>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648"/>
      <c r="AN278" s="9"/>
      <c r="AO278" s="9"/>
      <c r="AP278" s="9"/>
      <c r="AQ278" s="9"/>
      <c r="AR278" s="648"/>
      <c r="AS278" s="9"/>
      <c r="AT278" s="45"/>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c r="DR278" s="9"/>
      <c r="DS278" s="9"/>
      <c r="DT278" s="9"/>
      <c r="DU278" s="9"/>
      <c r="DV278" s="9"/>
      <c r="DW278" s="14"/>
      <c r="DX278" s="9"/>
      <c r="DY278" s="9"/>
      <c r="DZ278" s="9"/>
      <c r="EA278" s="9"/>
      <c r="EB278" s="9"/>
      <c r="EC278" s="9"/>
      <c r="ED278" s="9"/>
      <c r="EE278" s="9"/>
      <c r="EF278" s="9"/>
      <c r="EG278" s="9"/>
      <c r="EH278" s="9"/>
      <c r="EI278" s="9"/>
    </row>
    <row r="279" spans="2:139" ht="75" customHeight="1">
      <c r="B279" s="9"/>
      <c r="C279" s="648"/>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648"/>
      <c r="AN279" s="9"/>
      <c r="AO279" s="9"/>
      <c r="AP279" s="9"/>
      <c r="AQ279" s="9"/>
      <c r="AR279" s="648"/>
      <c r="AS279" s="9"/>
      <c r="AT279" s="45"/>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c r="DI279" s="9"/>
      <c r="DJ279" s="9"/>
      <c r="DK279" s="9"/>
      <c r="DL279" s="9"/>
      <c r="DM279" s="9"/>
      <c r="DN279" s="9"/>
      <c r="DO279" s="9"/>
      <c r="DP279" s="9"/>
      <c r="DQ279" s="9"/>
      <c r="DR279" s="9"/>
      <c r="DS279" s="9"/>
      <c r="DT279" s="9"/>
      <c r="DU279" s="9"/>
      <c r="DV279" s="9"/>
      <c r="DW279" s="14"/>
      <c r="DX279" s="9"/>
      <c r="DY279" s="9"/>
      <c r="DZ279" s="9"/>
      <c r="EA279" s="9"/>
      <c r="EB279" s="9"/>
      <c r="EC279" s="9"/>
      <c r="ED279" s="9"/>
      <c r="EE279" s="9"/>
      <c r="EF279" s="9"/>
      <c r="EG279" s="9"/>
      <c r="EH279" s="9"/>
      <c r="EI279" s="9"/>
    </row>
    <row r="280" spans="2:139" ht="75" customHeight="1">
      <c r="B280" s="9"/>
      <c r="C280" s="648"/>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648"/>
      <c r="AN280" s="9"/>
      <c r="AO280" s="9"/>
      <c r="AP280" s="9"/>
      <c r="AQ280" s="9"/>
      <c r="AR280" s="648"/>
      <c r="AS280" s="9"/>
      <c r="AT280" s="45"/>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c r="DI280" s="9"/>
      <c r="DJ280" s="9"/>
      <c r="DK280" s="9"/>
      <c r="DL280" s="9"/>
      <c r="DM280" s="9"/>
      <c r="DN280" s="9"/>
      <c r="DO280" s="9"/>
      <c r="DP280" s="9"/>
      <c r="DQ280" s="9"/>
      <c r="DR280" s="9"/>
      <c r="DS280" s="9"/>
      <c r="DT280" s="9"/>
      <c r="DU280" s="9"/>
      <c r="DV280" s="9"/>
      <c r="DW280" s="14"/>
      <c r="DX280" s="9"/>
      <c r="DY280" s="9"/>
      <c r="DZ280" s="9"/>
      <c r="EA280" s="9"/>
      <c r="EB280" s="9"/>
      <c r="EC280" s="9"/>
      <c r="ED280" s="9"/>
      <c r="EE280" s="9"/>
      <c r="EF280" s="9"/>
      <c r="EG280" s="9"/>
      <c r="EH280" s="9"/>
      <c r="EI280" s="9"/>
    </row>
    <row r="281" spans="2:139" ht="75" customHeight="1">
      <c r="B281" s="9"/>
      <c r="C281" s="648"/>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648"/>
      <c r="AN281" s="9"/>
      <c r="AO281" s="9"/>
      <c r="AP281" s="9"/>
      <c r="AQ281" s="9"/>
      <c r="AR281" s="648"/>
      <c r="AS281" s="9"/>
      <c r="AT281" s="45"/>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c r="DR281" s="9"/>
      <c r="DS281" s="9"/>
      <c r="DT281" s="9"/>
      <c r="DU281" s="9"/>
      <c r="DV281" s="9"/>
      <c r="DW281" s="14"/>
      <c r="DX281" s="9"/>
      <c r="DY281" s="9"/>
      <c r="DZ281" s="9"/>
      <c r="EA281" s="9"/>
      <c r="EB281" s="9"/>
      <c r="EC281" s="9"/>
      <c r="ED281" s="9"/>
      <c r="EE281" s="9"/>
      <c r="EF281" s="9"/>
      <c r="EG281" s="9"/>
      <c r="EH281" s="9"/>
      <c r="EI281" s="9"/>
    </row>
    <row r="282" spans="2:139" ht="75" customHeight="1">
      <c r="B282" s="9"/>
      <c r="C282" s="648"/>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648"/>
      <c r="AN282" s="9"/>
      <c r="AO282" s="9"/>
      <c r="AP282" s="9"/>
      <c r="AQ282" s="9"/>
      <c r="AR282" s="648"/>
      <c r="AS282" s="9"/>
      <c r="AT282" s="45"/>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c r="DI282" s="9"/>
      <c r="DJ282" s="9"/>
      <c r="DK282" s="9"/>
      <c r="DL282" s="9"/>
      <c r="DM282" s="9"/>
      <c r="DN282" s="9"/>
      <c r="DO282" s="9"/>
      <c r="DP282" s="9"/>
      <c r="DQ282" s="9"/>
      <c r="DR282" s="9"/>
      <c r="DS282" s="9"/>
      <c r="DT282" s="9"/>
      <c r="DU282" s="9"/>
      <c r="DV282" s="9"/>
      <c r="DW282" s="14"/>
      <c r="DX282" s="9"/>
      <c r="DY282" s="9"/>
      <c r="DZ282" s="9"/>
      <c r="EA282" s="9"/>
      <c r="EB282" s="9"/>
      <c r="EC282" s="9"/>
      <c r="ED282" s="9"/>
      <c r="EE282" s="9"/>
      <c r="EF282" s="9"/>
      <c r="EG282" s="9"/>
      <c r="EH282" s="9"/>
      <c r="EI282" s="9"/>
    </row>
    <row r="283" spans="2:139" ht="75" customHeight="1">
      <c r="B283" s="9"/>
      <c r="C283" s="648"/>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648"/>
      <c r="AN283" s="9"/>
      <c r="AO283" s="9"/>
      <c r="AP283" s="9"/>
      <c r="AQ283" s="9"/>
      <c r="AR283" s="648"/>
      <c r="AS283" s="9"/>
      <c r="AT283" s="45"/>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c r="DI283" s="9"/>
      <c r="DJ283" s="9"/>
      <c r="DK283" s="9"/>
      <c r="DL283" s="9"/>
      <c r="DM283" s="9"/>
      <c r="DN283" s="9"/>
      <c r="DO283" s="9"/>
      <c r="DP283" s="9"/>
      <c r="DQ283" s="9"/>
      <c r="DR283" s="9"/>
      <c r="DS283" s="9"/>
      <c r="DT283" s="9"/>
      <c r="DU283" s="9"/>
      <c r="DV283" s="9"/>
      <c r="DW283" s="14"/>
      <c r="DX283" s="9"/>
      <c r="DY283" s="9"/>
      <c r="DZ283" s="9"/>
      <c r="EA283" s="9"/>
      <c r="EB283" s="9"/>
      <c r="EC283" s="9"/>
      <c r="ED283" s="9"/>
      <c r="EE283" s="9"/>
      <c r="EF283" s="9"/>
      <c r="EG283" s="9"/>
      <c r="EH283" s="9"/>
      <c r="EI283" s="9"/>
    </row>
    <row r="284" spans="2:139" ht="75" customHeight="1">
      <c r="B284" s="9"/>
      <c r="C284" s="648"/>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648"/>
      <c r="AN284" s="9"/>
      <c r="AO284" s="9"/>
      <c r="AP284" s="9"/>
      <c r="AQ284" s="9"/>
      <c r="AR284" s="648"/>
      <c r="AS284" s="9"/>
      <c r="AT284" s="45"/>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c r="DI284" s="9"/>
      <c r="DJ284" s="9"/>
      <c r="DK284" s="9"/>
      <c r="DL284" s="9"/>
      <c r="DM284" s="9"/>
      <c r="DN284" s="9"/>
      <c r="DO284" s="9"/>
      <c r="DP284" s="9"/>
      <c r="DQ284" s="9"/>
      <c r="DR284" s="9"/>
      <c r="DS284" s="9"/>
      <c r="DT284" s="9"/>
      <c r="DU284" s="9"/>
      <c r="DV284" s="9"/>
      <c r="DW284" s="14"/>
      <c r="DX284" s="9"/>
      <c r="DY284" s="9"/>
      <c r="DZ284" s="9"/>
      <c r="EA284" s="9"/>
      <c r="EB284" s="9"/>
      <c r="EC284" s="9"/>
      <c r="ED284" s="9"/>
      <c r="EE284" s="9"/>
      <c r="EF284" s="9"/>
      <c r="EG284" s="9"/>
      <c r="EH284" s="9"/>
      <c r="EI284" s="9"/>
    </row>
    <row r="285" spans="2:139" ht="75" customHeight="1">
      <c r="B285" s="9"/>
      <c r="C285" s="648"/>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648"/>
      <c r="AN285" s="9"/>
      <c r="AO285" s="9"/>
      <c r="AP285" s="9"/>
      <c r="AQ285" s="9"/>
      <c r="AR285" s="648"/>
      <c r="AS285" s="9"/>
      <c r="AT285" s="45"/>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c r="DU285" s="9"/>
      <c r="DV285" s="9"/>
      <c r="DW285" s="14"/>
      <c r="DX285" s="9"/>
      <c r="DY285" s="9"/>
      <c r="DZ285" s="9"/>
      <c r="EA285" s="9"/>
      <c r="EB285" s="9"/>
      <c r="EC285" s="9"/>
      <c r="ED285" s="9"/>
      <c r="EE285" s="9"/>
      <c r="EF285" s="9"/>
      <c r="EG285" s="9"/>
      <c r="EH285" s="9"/>
      <c r="EI285" s="9"/>
    </row>
    <row r="286" spans="2:139" ht="75" customHeight="1">
      <c r="B286" s="9"/>
      <c r="C286" s="648"/>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648"/>
      <c r="AN286" s="9"/>
      <c r="AO286" s="9"/>
      <c r="AP286" s="9"/>
      <c r="AQ286" s="9"/>
      <c r="AR286" s="648"/>
      <c r="AS286" s="9"/>
      <c r="AT286" s="45"/>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c r="DR286" s="9"/>
      <c r="DS286" s="9"/>
      <c r="DT286" s="9"/>
      <c r="DU286" s="9"/>
      <c r="DV286" s="9"/>
      <c r="DW286" s="14"/>
      <c r="DX286" s="9"/>
      <c r="DY286" s="9"/>
      <c r="DZ286" s="9"/>
      <c r="EA286" s="9"/>
      <c r="EB286" s="9"/>
      <c r="EC286" s="9"/>
      <c r="ED286" s="9"/>
      <c r="EE286" s="9"/>
      <c r="EF286" s="9"/>
      <c r="EG286" s="9"/>
      <c r="EH286" s="9"/>
      <c r="EI286" s="9"/>
    </row>
    <row r="287" spans="2:139" ht="75" customHeight="1">
      <c r="B287" s="9"/>
      <c r="C287" s="648"/>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648"/>
      <c r="AN287" s="9"/>
      <c r="AO287" s="9"/>
      <c r="AP287" s="9"/>
      <c r="AQ287" s="9"/>
      <c r="AR287" s="648"/>
      <c r="AS287" s="9"/>
      <c r="AT287" s="45"/>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14"/>
      <c r="DX287" s="9"/>
      <c r="DY287" s="9"/>
      <c r="DZ287" s="9"/>
      <c r="EA287" s="9"/>
      <c r="EB287" s="9"/>
      <c r="EC287" s="9"/>
      <c r="ED287" s="9"/>
      <c r="EE287" s="9"/>
      <c r="EF287" s="9"/>
      <c r="EG287" s="9"/>
      <c r="EH287" s="9"/>
      <c r="EI287" s="9"/>
    </row>
    <row r="288" spans="2:139" ht="75" customHeight="1">
      <c r="B288" s="9"/>
      <c r="C288" s="648"/>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648"/>
      <c r="AN288" s="9"/>
      <c r="AO288" s="9"/>
      <c r="AP288" s="9"/>
      <c r="AQ288" s="9"/>
      <c r="AR288" s="648"/>
      <c r="AS288" s="9"/>
      <c r="AT288" s="45"/>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c r="DI288" s="9"/>
      <c r="DJ288" s="9"/>
      <c r="DK288" s="9"/>
      <c r="DL288" s="9"/>
      <c r="DM288" s="9"/>
      <c r="DN288" s="9"/>
      <c r="DO288" s="9"/>
      <c r="DP288" s="9"/>
      <c r="DQ288" s="9"/>
      <c r="DR288" s="9"/>
      <c r="DS288" s="9"/>
      <c r="DT288" s="9"/>
      <c r="DU288" s="9"/>
      <c r="DV288" s="9"/>
      <c r="DW288" s="14"/>
      <c r="DX288" s="9"/>
      <c r="DY288" s="9"/>
      <c r="DZ288" s="9"/>
      <c r="EA288" s="9"/>
      <c r="EB288" s="9"/>
      <c r="EC288" s="9"/>
      <c r="ED288" s="9"/>
      <c r="EE288" s="9"/>
      <c r="EF288" s="9"/>
      <c r="EG288" s="9"/>
      <c r="EH288" s="9"/>
      <c r="EI288" s="9"/>
    </row>
    <row r="289" spans="2:139" ht="75" customHeight="1">
      <c r="B289" s="9"/>
      <c r="C289" s="648"/>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648"/>
      <c r="AN289" s="9"/>
      <c r="AO289" s="9"/>
      <c r="AP289" s="9"/>
      <c r="AQ289" s="9"/>
      <c r="AR289" s="648"/>
      <c r="AS289" s="9"/>
      <c r="AT289" s="45"/>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c r="DU289" s="9"/>
      <c r="DV289" s="9"/>
      <c r="DW289" s="14"/>
      <c r="DX289" s="9"/>
      <c r="DY289" s="9"/>
      <c r="DZ289" s="9"/>
      <c r="EA289" s="9"/>
      <c r="EB289" s="9"/>
      <c r="EC289" s="9"/>
      <c r="ED289" s="9"/>
      <c r="EE289" s="9"/>
      <c r="EF289" s="9"/>
      <c r="EG289" s="9"/>
      <c r="EH289" s="9"/>
      <c r="EI289" s="9"/>
    </row>
    <row r="290" spans="2:139" ht="75" customHeight="1">
      <c r="B290" s="9"/>
      <c r="C290" s="648"/>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648"/>
      <c r="AN290" s="9"/>
      <c r="AO290" s="9"/>
      <c r="AP290" s="9"/>
      <c r="AQ290" s="9"/>
      <c r="AR290" s="648"/>
      <c r="AS290" s="9"/>
      <c r="AT290" s="45"/>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c r="DR290" s="9"/>
      <c r="DS290" s="9"/>
      <c r="DT290" s="9"/>
      <c r="DU290" s="9"/>
      <c r="DV290" s="9"/>
      <c r="DW290" s="14"/>
      <c r="DX290" s="9"/>
      <c r="DY290" s="9"/>
      <c r="DZ290" s="9"/>
      <c r="EA290" s="9"/>
      <c r="EB290" s="9"/>
      <c r="EC290" s="9"/>
      <c r="ED290" s="9"/>
      <c r="EE290" s="9"/>
      <c r="EF290" s="9"/>
      <c r="EG290" s="9"/>
      <c r="EH290" s="9"/>
      <c r="EI290" s="9"/>
    </row>
    <row r="291" spans="2:139" ht="75" customHeight="1">
      <c r="B291" s="9"/>
      <c r="C291" s="648"/>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648"/>
      <c r="AN291" s="9"/>
      <c r="AO291" s="9"/>
      <c r="AP291" s="9"/>
      <c r="AQ291" s="9"/>
      <c r="AR291" s="648"/>
      <c r="AS291" s="9"/>
      <c r="AT291" s="45"/>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c r="DR291" s="9"/>
      <c r="DS291" s="9"/>
      <c r="DT291" s="9"/>
      <c r="DU291" s="9"/>
      <c r="DV291" s="9"/>
      <c r="DW291" s="14"/>
      <c r="DX291" s="9"/>
      <c r="DY291" s="9"/>
      <c r="DZ291" s="9"/>
      <c r="EA291" s="9"/>
      <c r="EB291" s="9"/>
      <c r="EC291" s="9"/>
      <c r="ED291" s="9"/>
      <c r="EE291" s="9"/>
      <c r="EF291" s="9"/>
      <c r="EG291" s="9"/>
      <c r="EH291" s="9"/>
      <c r="EI291" s="9"/>
    </row>
    <row r="292" spans="2:139" ht="75" customHeight="1">
      <c r="B292" s="9"/>
      <c r="C292" s="648"/>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648"/>
      <c r="AN292" s="9"/>
      <c r="AO292" s="9"/>
      <c r="AP292" s="9"/>
      <c r="AQ292" s="9"/>
      <c r="AR292" s="648"/>
      <c r="AS292" s="9"/>
      <c r="AT292" s="45"/>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c r="DR292" s="9"/>
      <c r="DS292" s="9"/>
      <c r="DT292" s="9"/>
      <c r="DU292" s="9"/>
      <c r="DV292" s="9"/>
      <c r="DW292" s="14"/>
      <c r="DX292" s="9"/>
      <c r="DY292" s="9"/>
      <c r="DZ292" s="9"/>
      <c r="EA292" s="9"/>
      <c r="EB292" s="9"/>
      <c r="EC292" s="9"/>
      <c r="ED292" s="9"/>
      <c r="EE292" s="9"/>
      <c r="EF292" s="9"/>
      <c r="EG292" s="9"/>
      <c r="EH292" s="9"/>
      <c r="EI292" s="9"/>
    </row>
    <row r="293" spans="2:139" ht="75" customHeight="1">
      <c r="B293" s="9"/>
      <c r="C293" s="648"/>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648"/>
      <c r="AN293" s="9"/>
      <c r="AO293" s="9"/>
      <c r="AP293" s="9"/>
      <c r="AQ293" s="9"/>
      <c r="AR293" s="648"/>
      <c r="AS293" s="9"/>
      <c r="AT293" s="45"/>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c r="DR293" s="9"/>
      <c r="DS293" s="9"/>
      <c r="DT293" s="9"/>
      <c r="DU293" s="9"/>
      <c r="DV293" s="9"/>
      <c r="DW293" s="14"/>
      <c r="DX293" s="9"/>
      <c r="DY293" s="9"/>
      <c r="DZ293" s="9"/>
      <c r="EA293" s="9"/>
      <c r="EB293" s="9"/>
      <c r="EC293" s="9"/>
      <c r="ED293" s="9"/>
      <c r="EE293" s="9"/>
      <c r="EF293" s="9"/>
      <c r="EG293" s="9"/>
      <c r="EH293" s="9"/>
      <c r="EI293" s="9"/>
    </row>
    <row r="294" spans="2:139" ht="75" customHeight="1">
      <c r="B294" s="9"/>
      <c r="C294" s="648"/>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648"/>
      <c r="AN294" s="9"/>
      <c r="AO294" s="9"/>
      <c r="AP294" s="9"/>
      <c r="AQ294" s="9"/>
      <c r="AR294" s="648"/>
      <c r="AS294" s="9"/>
      <c r="AT294" s="45"/>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14"/>
      <c r="DX294" s="9"/>
      <c r="DY294" s="9"/>
      <c r="DZ294" s="9"/>
      <c r="EA294" s="9"/>
      <c r="EB294" s="9"/>
      <c r="EC294" s="9"/>
      <c r="ED294" s="9"/>
      <c r="EE294" s="9"/>
      <c r="EF294" s="9"/>
      <c r="EG294" s="9"/>
      <c r="EH294" s="9"/>
      <c r="EI294" s="9"/>
    </row>
    <row r="295" spans="2:139" ht="75" customHeight="1">
      <c r="B295" s="9"/>
      <c r="C295" s="648"/>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648"/>
      <c r="AN295" s="9"/>
      <c r="AO295" s="9"/>
      <c r="AP295" s="9"/>
      <c r="AQ295" s="9"/>
      <c r="AR295" s="648"/>
      <c r="AS295" s="9"/>
      <c r="AT295" s="45"/>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c r="DR295" s="9"/>
      <c r="DS295" s="9"/>
      <c r="DT295" s="9"/>
      <c r="DU295" s="9"/>
      <c r="DV295" s="9"/>
      <c r="DW295" s="14"/>
      <c r="DX295" s="9"/>
      <c r="DY295" s="9"/>
      <c r="DZ295" s="9"/>
      <c r="EA295" s="9"/>
      <c r="EB295" s="9"/>
      <c r="EC295" s="9"/>
      <c r="ED295" s="9"/>
      <c r="EE295" s="9"/>
      <c r="EF295" s="9"/>
      <c r="EG295" s="9"/>
      <c r="EH295" s="9"/>
      <c r="EI295" s="9"/>
    </row>
    <row r="296" spans="2:139" ht="75" customHeight="1">
      <c r="B296" s="9"/>
      <c r="C296" s="648"/>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648"/>
      <c r="AN296" s="9"/>
      <c r="AO296" s="9"/>
      <c r="AP296" s="9"/>
      <c r="AQ296" s="9"/>
      <c r="AR296" s="648"/>
      <c r="AS296" s="9"/>
      <c r="AT296" s="45"/>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14"/>
      <c r="DX296" s="9"/>
      <c r="DY296" s="9"/>
      <c r="DZ296" s="9"/>
      <c r="EA296" s="9"/>
      <c r="EB296" s="9"/>
      <c r="EC296" s="9"/>
      <c r="ED296" s="9"/>
      <c r="EE296" s="9"/>
      <c r="EF296" s="9"/>
      <c r="EG296" s="9"/>
      <c r="EH296" s="9"/>
      <c r="EI296" s="9"/>
    </row>
    <row r="297" spans="2:139" ht="75" customHeight="1">
      <c r="B297" s="9"/>
      <c r="C297" s="648"/>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648"/>
      <c r="AN297" s="9"/>
      <c r="AO297" s="9"/>
      <c r="AP297" s="9"/>
      <c r="AQ297" s="9"/>
      <c r="AR297" s="648"/>
      <c r="AS297" s="9"/>
      <c r="AT297" s="45"/>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c r="DI297" s="9"/>
      <c r="DJ297" s="9"/>
      <c r="DK297" s="9"/>
      <c r="DL297" s="9"/>
      <c r="DM297" s="9"/>
      <c r="DN297" s="9"/>
      <c r="DO297" s="9"/>
      <c r="DP297" s="9"/>
      <c r="DQ297" s="9"/>
      <c r="DR297" s="9"/>
      <c r="DS297" s="9"/>
      <c r="DT297" s="9"/>
      <c r="DU297" s="9"/>
      <c r="DV297" s="9"/>
      <c r="DW297" s="14"/>
      <c r="DX297" s="9"/>
      <c r="DY297" s="9"/>
      <c r="DZ297" s="9"/>
      <c r="EA297" s="9"/>
      <c r="EB297" s="9"/>
      <c r="EC297" s="9"/>
      <c r="ED297" s="9"/>
      <c r="EE297" s="9"/>
      <c r="EF297" s="9"/>
      <c r="EG297" s="9"/>
      <c r="EH297" s="9"/>
      <c r="EI297" s="9"/>
    </row>
    <row r="298" spans="2:139" ht="75" customHeight="1">
      <c r="B298" s="9"/>
      <c r="C298" s="648"/>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648"/>
      <c r="AN298" s="9"/>
      <c r="AO298" s="9"/>
      <c r="AP298" s="9"/>
      <c r="AQ298" s="9"/>
      <c r="AR298" s="648"/>
      <c r="AS298" s="9"/>
      <c r="AT298" s="45"/>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c r="DI298" s="9"/>
      <c r="DJ298" s="9"/>
      <c r="DK298" s="9"/>
      <c r="DL298" s="9"/>
      <c r="DM298" s="9"/>
      <c r="DN298" s="9"/>
      <c r="DO298" s="9"/>
      <c r="DP298" s="9"/>
      <c r="DQ298" s="9"/>
      <c r="DR298" s="9"/>
      <c r="DS298" s="9"/>
      <c r="DT298" s="9"/>
      <c r="DU298" s="9"/>
      <c r="DV298" s="9"/>
      <c r="DW298" s="14"/>
      <c r="DX298" s="9"/>
      <c r="DY298" s="9"/>
      <c r="DZ298" s="9"/>
      <c r="EA298" s="9"/>
      <c r="EB298" s="9"/>
      <c r="EC298" s="9"/>
      <c r="ED298" s="9"/>
      <c r="EE298" s="9"/>
      <c r="EF298" s="9"/>
      <c r="EG298" s="9"/>
      <c r="EH298" s="9"/>
      <c r="EI298" s="9"/>
    </row>
    <row r="299" spans="2:139" ht="75" customHeight="1">
      <c r="B299" s="9"/>
      <c r="C299" s="648"/>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648"/>
      <c r="AN299" s="9"/>
      <c r="AO299" s="9"/>
      <c r="AP299" s="9"/>
      <c r="AQ299" s="9"/>
      <c r="AR299" s="648"/>
      <c r="AS299" s="9"/>
      <c r="AT299" s="45"/>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c r="DI299" s="9"/>
      <c r="DJ299" s="9"/>
      <c r="DK299" s="9"/>
      <c r="DL299" s="9"/>
      <c r="DM299" s="9"/>
      <c r="DN299" s="9"/>
      <c r="DO299" s="9"/>
      <c r="DP299" s="9"/>
      <c r="DQ299" s="9"/>
      <c r="DR299" s="9"/>
      <c r="DS299" s="9"/>
      <c r="DT299" s="9"/>
      <c r="DU299" s="9"/>
      <c r="DV299" s="9"/>
      <c r="DW299" s="14"/>
      <c r="DX299" s="9"/>
      <c r="DY299" s="9"/>
      <c r="DZ299" s="9"/>
      <c r="EA299" s="9"/>
      <c r="EB299" s="9"/>
      <c r="EC299" s="9"/>
      <c r="ED299" s="9"/>
      <c r="EE299" s="9"/>
      <c r="EF299" s="9"/>
      <c r="EG299" s="9"/>
      <c r="EH299" s="9"/>
      <c r="EI299" s="9"/>
    </row>
    <row r="300" spans="2:139" ht="75" customHeight="1">
      <c r="B300" s="9"/>
      <c r="C300" s="648"/>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648"/>
      <c r="AN300" s="9"/>
      <c r="AO300" s="9"/>
      <c r="AP300" s="9"/>
      <c r="AQ300" s="9"/>
      <c r="AR300" s="648"/>
      <c r="AS300" s="9"/>
      <c r="AT300" s="45"/>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c r="DH300" s="9"/>
      <c r="DI300" s="9"/>
      <c r="DJ300" s="9"/>
      <c r="DK300" s="9"/>
      <c r="DL300" s="9"/>
      <c r="DM300" s="9"/>
      <c r="DN300" s="9"/>
      <c r="DO300" s="9"/>
      <c r="DP300" s="9"/>
      <c r="DQ300" s="9"/>
      <c r="DR300" s="9"/>
      <c r="DS300" s="9"/>
      <c r="DT300" s="9"/>
      <c r="DU300" s="9"/>
      <c r="DV300" s="9"/>
      <c r="DW300" s="14"/>
      <c r="DX300" s="9"/>
      <c r="DY300" s="9"/>
      <c r="DZ300" s="9"/>
      <c r="EA300" s="9"/>
      <c r="EB300" s="9"/>
      <c r="EC300" s="9"/>
      <c r="ED300" s="9"/>
      <c r="EE300" s="9"/>
      <c r="EF300" s="9"/>
      <c r="EG300" s="9"/>
      <c r="EH300" s="9"/>
      <c r="EI300" s="9"/>
    </row>
    <row r="301" spans="2:139" ht="75" customHeight="1">
      <c r="B301" s="9"/>
      <c r="C301" s="648"/>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648"/>
      <c r="AN301" s="9"/>
      <c r="AO301" s="9"/>
      <c r="AP301" s="9"/>
      <c r="AQ301" s="9"/>
      <c r="AR301" s="648"/>
      <c r="AS301" s="9"/>
      <c r="AT301" s="45"/>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c r="DH301" s="9"/>
      <c r="DI301" s="9"/>
      <c r="DJ301" s="9"/>
      <c r="DK301" s="9"/>
      <c r="DL301" s="9"/>
      <c r="DM301" s="9"/>
      <c r="DN301" s="9"/>
      <c r="DO301" s="9"/>
      <c r="DP301" s="9"/>
      <c r="DQ301" s="9"/>
      <c r="DR301" s="9"/>
      <c r="DS301" s="9"/>
      <c r="DT301" s="9"/>
      <c r="DU301" s="9"/>
      <c r="DV301" s="9"/>
      <c r="DW301" s="14"/>
      <c r="DX301" s="9"/>
      <c r="DY301" s="9"/>
      <c r="DZ301" s="9"/>
      <c r="EA301" s="9"/>
      <c r="EB301" s="9"/>
      <c r="EC301" s="9"/>
      <c r="ED301" s="9"/>
      <c r="EE301" s="9"/>
      <c r="EF301" s="9"/>
      <c r="EG301" s="9"/>
      <c r="EH301" s="9"/>
      <c r="EI301" s="9"/>
    </row>
    <row r="302" spans="2:139" ht="75" customHeight="1">
      <c r="B302" s="9"/>
      <c r="C302" s="648"/>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648"/>
      <c r="AN302" s="9"/>
      <c r="AO302" s="9"/>
      <c r="AP302" s="9"/>
      <c r="AQ302" s="9"/>
      <c r="AR302" s="648"/>
      <c r="AS302" s="9"/>
      <c r="AT302" s="45"/>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c r="DI302" s="9"/>
      <c r="DJ302" s="9"/>
      <c r="DK302" s="9"/>
      <c r="DL302" s="9"/>
      <c r="DM302" s="9"/>
      <c r="DN302" s="9"/>
      <c r="DO302" s="9"/>
      <c r="DP302" s="9"/>
      <c r="DQ302" s="9"/>
      <c r="DR302" s="9"/>
      <c r="DS302" s="9"/>
      <c r="DT302" s="9"/>
      <c r="DU302" s="9"/>
      <c r="DV302" s="9"/>
      <c r="DW302" s="14"/>
      <c r="DX302" s="9"/>
      <c r="DY302" s="9"/>
      <c r="DZ302" s="9"/>
      <c r="EA302" s="9"/>
      <c r="EB302" s="9"/>
      <c r="EC302" s="9"/>
      <c r="ED302" s="9"/>
      <c r="EE302" s="9"/>
      <c r="EF302" s="9"/>
      <c r="EG302" s="9"/>
      <c r="EH302" s="9"/>
      <c r="EI302" s="9"/>
    </row>
    <row r="303" spans="2:139" ht="75" customHeight="1">
      <c r="B303" s="9"/>
      <c r="C303" s="648"/>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648"/>
      <c r="AN303" s="9"/>
      <c r="AO303" s="9"/>
      <c r="AP303" s="9"/>
      <c r="AQ303" s="9"/>
      <c r="AR303" s="648"/>
      <c r="AS303" s="9"/>
      <c r="AT303" s="45"/>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14"/>
      <c r="DX303" s="9"/>
      <c r="DY303" s="9"/>
      <c r="DZ303" s="9"/>
      <c r="EA303" s="9"/>
      <c r="EB303" s="9"/>
      <c r="EC303" s="9"/>
      <c r="ED303" s="9"/>
      <c r="EE303" s="9"/>
      <c r="EF303" s="9"/>
      <c r="EG303" s="9"/>
      <c r="EH303" s="9"/>
      <c r="EI303" s="9"/>
    </row>
    <row r="304" spans="2:139" ht="75" customHeight="1">
      <c r="B304" s="9"/>
      <c r="C304" s="648"/>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648"/>
      <c r="AN304" s="9"/>
      <c r="AO304" s="9"/>
      <c r="AP304" s="9"/>
      <c r="AQ304" s="9"/>
      <c r="AR304" s="648"/>
      <c r="AS304" s="9"/>
      <c r="AT304" s="45"/>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c r="CZ304" s="9"/>
      <c r="DA304" s="9"/>
      <c r="DB304" s="9"/>
      <c r="DC304" s="9"/>
      <c r="DD304" s="9"/>
      <c r="DE304" s="9"/>
      <c r="DF304" s="9"/>
      <c r="DG304" s="9"/>
      <c r="DH304" s="9"/>
      <c r="DI304" s="9"/>
      <c r="DJ304" s="9"/>
      <c r="DK304" s="9"/>
      <c r="DL304" s="9"/>
      <c r="DM304" s="9"/>
      <c r="DN304" s="9"/>
      <c r="DO304" s="9"/>
      <c r="DP304" s="9"/>
      <c r="DQ304" s="9"/>
      <c r="DR304" s="9"/>
      <c r="DS304" s="9"/>
      <c r="DT304" s="9"/>
      <c r="DU304" s="9"/>
      <c r="DV304" s="9"/>
      <c r="DW304" s="14"/>
      <c r="DX304" s="9"/>
      <c r="DY304" s="9"/>
      <c r="DZ304" s="9"/>
      <c r="EA304" s="9"/>
      <c r="EB304" s="9"/>
      <c r="EC304" s="9"/>
      <c r="ED304" s="9"/>
      <c r="EE304" s="9"/>
      <c r="EF304" s="9"/>
      <c r="EG304" s="9"/>
      <c r="EH304" s="9"/>
      <c r="EI304" s="9"/>
    </row>
    <row r="305" spans="2:139" ht="75" customHeight="1">
      <c r="B305" s="9"/>
      <c r="C305" s="648"/>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648"/>
      <c r="AN305" s="9"/>
      <c r="AO305" s="9"/>
      <c r="AP305" s="9"/>
      <c r="AQ305" s="9"/>
      <c r="AR305" s="648"/>
      <c r="AS305" s="9"/>
      <c r="AT305" s="45"/>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c r="DI305" s="9"/>
      <c r="DJ305" s="9"/>
      <c r="DK305" s="9"/>
      <c r="DL305" s="9"/>
      <c r="DM305" s="9"/>
      <c r="DN305" s="9"/>
      <c r="DO305" s="9"/>
      <c r="DP305" s="9"/>
      <c r="DQ305" s="9"/>
      <c r="DR305" s="9"/>
      <c r="DS305" s="9"/>
      <c r="DT305" s="9"/>
      <c r="DU305" s="9"/>
      <c r="DV305" s="9"/>
      <c r="DW305" s="14"/>
      <c r="DX305" s="9"/>
      <c r="DY305" s="9"/>
      <c r="DZ305" s="9"/>
      <c r="EA305" s="9"/>
      <c r="EB305" s="9"/>
      <c r="EC305" s="9"/>
      <c r="ED305" s="9"/>
      <c r="EE305" s="9"/>
      <c r="EF305" s="9"/>
      <c r="EG305" s="9"/>
      <c r="EH305" s="9"/>
      <c r="EI305" s="9"/>
    </row>
    <row r="306" spans="2:139" ht="75" customHeight="1">
      <c r="B306" s="9"/>
      <c r="C306" s="648"/>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648"/>
      <c r="AN306" s="9"/>
      <c r="AO306" s="9"/>
      <c r="AP306" s="9"/>
      <c r="AQ306" s="9"/>
      <c r="AR306" s="648"/>
      <c r="AS306" s="9"/>
      <c r="AT306" s="45"/>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c r="CZ306" s="9"/>
      <c r="DA306" s="9"/>
      <c r="DB306" s="9"/>
      <c r="DC306" s="9"/>
      <c r="DD306" s="9"/>
      <c r="DE306" s="9"/>
      <c r="DF306" s="9"/>
      <c r="DG306" s="9"/>
      <c r="DH306" s="9"/>
      <c r="DI306" s="9"/>
      <c r="DJ306" s="9"/>
      <c r="DK306" s="9"/>
      <c r="DL306" s="9"/>
      <c r="DM306" s="9"/>
      <c r="DN306" s="9"/>
      <c r="DO306" s="9"/>
      <c r="DP306" s="9"/>
      <c r="DQ306" s="9"/>
      <c r="DR306" s="9"/>
      <c r="DS306" s="9"/>
      <c r="DT306" s="9"/>
      <c r="DU306" s="9"/>
      <c r="DV306" s="9"/>
      <c r="DW306" s="14"/>
      <c r="DX306" s="9"/>
      <c r="DY306" s="9"/>
      <c r="DZ306" s="9"/>
      <c r="EA306" s="9"/>
      <c r="EB306" s="9"/>
      <c r="EC306" s="9"/>
      <c r="ED306" s="9"/>
      <c r="EE306" s="9"/>
      <c r="EF306" s="9"/>
      <c r="EG306" s="9"/>
      <c r="EH306" s="9"/>
      <c r="EI306" s="9"/>
    </row>
    <row r="307" spans="2:139" ht="75" customHeight="1">
      <c r="B307" s="9"/>
      <c r="C307" s="648"/>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648"/>
      <c r="AN307" s="9"/>
      <c r="AO307" s="9"/>
      <c r="AP307" s="9"/>
      <c r="AQ307" s="9"/>
      <c r="AR307" s="648"/>
      <c r="AS307" s="9"/>
      <c r="AT307" s="45"/>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c r="DH307" s="9"/>
      <c r="DI307" s="9"/>
      <c r="DJ307" s="9"/>
      <c r="DK307" s="9"/>
      <c r="DL307" s="9"/>
      <c r="DM307" s="9"/>
      <c r="DN307" s="9"/>
      <c r="DO307" s="9"/>
      <c r="DP307" s="9"/>
      <c r="DQ307" s="9"/>
      <c r="DR307" s="9"/>
      <c r="DS307" s="9"/>
      <c r="DT307" s="9"/>
      <c r="DU307" s="9"/>
      <c r="DV307" s="9"/>
      <c r="DW307" s="14"/>
      <c r="DX307" s="9"/>
      <c r="DY307" s="9"/>
      <c r="DZ307" s="9"/>
      <c r="EA307" s="9"/>
      <c r="EB307" s="9"/>
      <c r="EC307" s="9"/>
      <c r="ED307" s="9"/>
      <c r="EE307" s="9"/>
      <c r="EF307" s="9"/>
      <c r="EG307" s="9"/>
      <c r="EH307" s="9"/>
      <c r="EI307" s="9"/>
    </row>
    <row r="308" spans="2:139" ht="75" customHeight="1">
      <c r="B308" s="9"/>
      <c r="C308" s="648"/>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648"/>
      <c r="AN308" s="9"/>
      <c r="AO308" s="9"/>
      <c r="AP308" s="9"/>
      <c r="AQ308" s="9"/>
      <c r="AR308" s="648"/>
      <c r="AS308" s="9"/>
      <c r="AT308" s="45"/>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c r="CZ308" s="9"/>
      <c r="DA308" s="9"/>
      <c r="DB308" s="9"/>
      <c r="DC308" s="9"/>
      <c r="DD308" s="9"/>
      <c r="DE308" s="9"/>
      <c r="DF308" s="9"/>
      <c r="DG308" s="9"/>
      <c r="DH308" s="9"/>
      <c r="DI308" s="9"/>
      <c r="DJ308" s="9"/>
      <c r="DK308" s="9"/>
      <c r="DL308" s="9"/>
      <c r="DM308" s="9"/>
      <c r="DN308" s="9"/>
      <c r="DO308" s="9"/>
      <c r="DP308" s="9"/>
      <c r="DQ308" s="9"/>
      <c r="DR308" s="9"/>
      <c r="DS308" s="9"/>
      <c r="DT308" s="9"/>
      <c r="DU308" s="9"/>
      <c r="DV308" s="9"/>
      <c r="DW308" s="14"/>
      <c r="DX308" s="9"/>
      <c r="DY308" s="9"/>
      <c r="DZ308" s="9"/>
      <c r="EA308" s="9"/>
      <c r="EB308" s="9"/>
      <c r="EC308" s="9"/>
      <c r="ED308" s="9"/>
      <c r="EE308" s="9"/>
      <c r="EF308" s="9"/>
      <c r="EG308" s="9"/>
      <c r="EH308" s="9"/>
      <c r="EI308" s="9"/>
    </row>
    <row r="309" spans="2:139" ht="75" customHeight="1">
      <c r="B309" s="9"/>
      <c r="C309" s="648"/>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648"/>
      <c r="AN309" s="9"/>
      <c r="AO309" s="9"/>
      <c r="AP309" s="9"/>
      <c r="AQ309" s="9"/>
      <c r="AR309" s="648"/>
      <c r="AS309" s="9"/>
      <c r="AT309" s="45"/>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c r="DI309" s="9"/>
      <c r="DJ309" s="9"/>
      <c r="DK309" s="9"/>
      <c r="DL309" s="9"/>
      <c r="DM309" s="9"/>
      <c r="DN309" s="9"/>
      <c r="DO309" s="9"/>
      <c r="DP309" s="9"/>
      <c r="DQ309" s="9"/>
      <c r="DR309" s="9"/>
      <c r="DS309" s="9"/>
      <c r="DT309" s="9"/>
      <c r="DU309" s="9"/>
      <c r="DV309" s="9"/>
      <c r="DW309" s="14"/>
      <c r="DX309" s="9"/>
      <c r="DY309" s="9"/>
      <c r="DZ309" s="9"/>
      <c r="EA309" s="9"/>
      <c r="EB309" s="9"/>
      <c r="EC309" s="9"/>
      <c r="ED309" s="9"/>
      <c r="EE309" s="9"/>
      <c r="EF309" s="9"/>
      <c r="EG309" s="9"/>
      <c r="EH309" s="9"/>
      <c r="EI309" s="9"/>
    </row>
    <row r="310" spans="2:139" ht="75" customHeight="1">
      <c r="B310" s="9"/>
      <c r="C310" s="648"/>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648"/>
      <c r="AN310" s="9"/>
      <c r="AO310" s="9"/>
      <c r="AP310" s="9"/>
      <c r="AQ310" s="9"/>
      <c r="AR310" s="648"/>
      <c r="AS310" s="9"/>
      <c r="AT310" s="45"/>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c r="DU310" s="9"/>
      <c r="DV310" s="9"/>
      <c r="DW310" s="14"/>
      <c r="DX310" s="9"/>
      <c r="DY310" s="9"/>
      <c r="DZ310" s="9"/>
      <c r="EA310" s="9"/>
      <c r="EB310" s="9"/>
      <c r="EC310" s="9"/>
      <c r="ED310" s="9"/>
      <c r="EE310" s="9"/>
      <c r="EF310" s="9"/>
      <c r="EG310" s="9"/>
      <c r="EH310" s="9"/>
      <c r="EI310" s="9"/>
    </row>
    <row r="311" spans="2:139" ht="75" customHeight="1">
      <c r="B311" s="9"/>
      <c r="C311" s="648"/>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648"/>
      <c r="AN311" s="9"/>
      <c r="AO311" s="9"/>
      <c r="AP311" s="9"/>
      <c r="AQ311" s="9"/>
      <c r="AR311" s="648"/>
      <c r="AS311" s="9"/>
      <c r="AT311" s="45"/>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c r="DI311" s="9"/>
      <c r="DJ311" s="9"/>
      <c r="DK311" s="9"/>
      <c r="DL311" s="9"/>
      <c r="DM311" s="9"/>
      <c r="DN311" s="9"/>
      <c r="DO311" s="9"/>
      <c r="DP311" s="9"/>
      <c r="DQ311" s="9"/>
      <c r="DR311" s="9"/>
      <c r="DS311" s="9"/>
      <c r="DT311" s="9"/>
      <c r="DU311" s="9"/>
      <c r="DV311" s="9"/>
      <c r="DW311" s="14"/>
      <c r="DX311" s="9"/>
      <c r="DY311" s="9"/>
      <c r="DZ311" s="9"/>
      <c r="EA311" s="9"/>
      <c r="EB311" s="9"/>
      <c r="EC311" s="9"/>
      <c r="ED311" s="9"/>
      <c r="EE311" s="9"/>
      <c r="EF311" s="9"/>
      <c r="EG311" s="9"/>
      <c r="EH311" s="9"/>
      <c r="EI311" s="9"/>
    </row>
    <row r="312" spans="2:139" ht="75" customHeight="1">
      <c r="B312" s="9"/>
      <c r="C312" s="648"/>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648"/>
      <c r="AN312" s="9"/>
      <c r="AO312" s="9"/>
      <c r="AP312" s="9"/>
      <c r="AQ312" s="9"/>
      <c r="AR312" s="648"/>
      <c r="AS312" s="9"/>
      <c r="AT312" s="45"/>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c r="CZ312" s="9"/>
      <c r="DA312" s="9"/>
      <c r="DB312" s="9"/>
      <c r="DC312" s="9"/>
      <c r="DD312" s="9"/>
      <c r="DE312" s="9"/>
      <c r="DF312" s="9"/>
      <c r="DG312" s="9"/>
      <c r="DH312" s="9"/>
      <c r="DI312" s="9"/>
      <c r="DJ312" s="9"/>
      <c r="DK312" s="9"/>
      <c r="DL312" s="9"/>
      <c r="DM312" s="9"/>
      <c r="DN312" s="9"/>
      <c r="DO312" s="9"/>
      <c r="DP312" s="9"/>
      <c r="DQ312" s="9"/>
      <c r="DR312" s="9"/>
      <c r="DS312" s="9"/>
      <c r="DT312" s="9"/>
      <c r="DU312" s="9"/>
      <c r="DV312" s="9"/>
      <c r="DW312" s="14"/>
      <c r="DX312" s="9"/>
      <c r="DY312" s="9"/>
      <c r="DZ312" s="9"/>
      <c r="EA312" s="9"/>
      <c r="EB312" s="9"/>
      <c r="EC312" s="9"/>
      <c r="ED312" s="9"/>
      <c r="EE312" s="9"/>
      <c r="EF312" s="9"/>
      <c r="EG312" s="9"/>
      <c r="EH312" s="9"/>
      <c r="EI312" s="9"/>
    </row>
    <row r="313" spans="2:139" ht="75" customHeight="1">
      <c r="B313" s="9"/>
      <c r="C313" s="648"/>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648"/>
      <c r="AN313" s="9"/>
      <c r="AO313" s="9"/>
      <c r="AP313" s="9"/>
      <c r="AQ313" s="9"/>
      <c r="AR313" s="648"/>
      <c r="AS313" s="9"/>
      <c r="AT313" s="45"/>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c r="CZ313" s="9"/>
      <c r="DA313" s="9"/>
      <c r="DB313" s="9"/>
      <c r="DC313" s="9"/>
      <c r="DD313" s="9"/>
      <c r="DE313" s="9"/>
      <c r="DF313" s="9"/>
      <c r="DG313" s="9"/>
      <c r="DH313" s="9"/>
      <c r="DI313" s="9"/>
      <c r="DJ313" s="9"/>
      <c r="DK313" s="9"/>
      <c r="DL313" s="9"/>
      <c r="DM313" s="9"/>
      <c r="DN313" s="9"/>
      <c r="DO313" s="9"/>
      <c r="DP313" s="9"/>
      <c r="DQ313" s="9"/>
      <c r="DR313" s="9"/>
      <c r="DS313" s="9"/>
      <c r="DT313" s="9"/>
      <c r="DU313" s="9"/>
      <c r="DV313" s="9"/>
      <c r="DW313" s="14"/>
      <c r="DX313" s="9"/>
      <c r="DY313" s="9"/>
      <c r="DZ313" s="9"/>
      <c r="EA313" s="9"/>
      <c r="EB313" s="9"/>
      <c r="EC313" s="9"/>
      <c r="ED313" s="9"/>
      <c r="EE313" s="9"/>
      <c r="EF313" s="9"/>
      <c r="EG313" s="9"/>
      <c r="EH313" s="9"/>
      <c r="EI313" s="9"/>
    </row>
    <row r="314" spans="2:139" ht="75" customHeight="1">
      <c r="B314" s="9"/>
      <c r="C314" s="648"/>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648"/>
      <c r="AN314" s="9"/>
      <c r="AO314" s="9"/>
      <c r="AP314" s="9"/>
      <c r="AQ314" s="9"/>
      <c r="AR314" s="648"/>
      <c r="AS314" s="9"/>
      <c r="AT314" s="45"/>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c r="DI314" s="9"/>
      <c r="DJ314" s="9"/>
      <c r="DK314" s="9"/>
      <c r="DL314" s="9"/>
      <c r="DM314" s="9"/>
      <c r="DN314" s="9"/>
      <c r="DO314" s="9"/>
      <c r="DP314" s="9"/>
      <c r="DQ314" s="9"/>
      <c r="DR314" s="9"/>
      <c r="DS314" s="9"/>
      <c r="DT314" s="9"/>
      <c r="DU314" s="9"/>
      <c r="DV314" s="9"/>
      <c r="DW314" s="14"/>
      <c r="DX314" s="9"/>
      <c r="DY314" s="9"/>
      <c r="DZ314" s="9"/>
      <c r="EA314" s="9"/>
      <c r="EB314" s="9"/>
      <c r="EC314" s="9"/>
      <c r="ED314" s="9"/>
      <c r="EE314" s="9"/>
      <c r="EF314" s="9"/>
      <c r="EG314" s="9"/>
      <c r="EH314" s="9"/>
      <c r="EI314" s="9"/>
    </row>
    <row r="315" spans="2:139" ht="75" customHeight="1">
      <c r="B315" s="9"/>
      <c r="C315" s="648"/>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648"/>
      <c r="AN315" s="9"/>
      <c r="AO315" s="9"/>
      <c r="AP315" s="9"/>
      <c r="AQ315" s="9"/>
      <c r="AR315" s="648"/>
      <c r="AS315" s="9"/>
      <c r="AT315" s="45"/>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c r="CZ315" s="9"/>
      <c r="DA315" s="9"/>
      <c r="DB315" s="9"/>
      <c r="DC315" s="9"/>
      <c r="DD315" s="9"/>
      <c r="DE315" s="9"/>
      <c r="DF315" s="9"/>
      <c r="DG315" s="9"/>
      <c r="DH315" s="9"/>
      <c r="DI315" s="9"/>
      <c r="DJ315" s="9"/>
      <c r="DK315" s="9"/>
      <c r="DL315" s="9"/>
      <c r="DM315" s="9"/>
      <c r="DN315" s="9"/>
      <c r="DO315" s="9"/>
      <c r="DP315" s="9"/>
      <c r="DQ315" s="9"/>
      <c r="DR315" s="9"/>
      <c r="DS315" s="9"/>
      <c r="DT315" s="9"/>
      <c r="DU315" s="9"/>
      <c r="DV315" s="9"/>
      <c r="DW315" s="14"/>
      <c r="DX315" s="9"/>
      <c r="DY315" s="9"/>
      <c r="DZ315" s="9"/>
      <c r="EA315" s="9"/>
      <c r="EB315" s="9"/>
      <c r="EC315" s="9"/>
      <c r="ED315" s="9"/>
      <c r="EE315" s="9"/>
      <c r="EF315" s="9"/>
      <c r="EG315" s="9"/>
      <c r="EH315" s="9"/>
      <c r="EI315" s="9"/>
    </row>
    <row r="316" spans="2:139" ht="75" customHeight="1">
      <c r="B316" s="9"/>
      <c r="C316" s="648"/>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648"/>
      <c r="AN316" s="9"/>
      <c r="AO316" s="9"/>
      <c r="AP316" s="9"/>
      <c r="AQ316" s="9"/>
      <c r="AR316" s="648"/>
      <c r="AS316" s="9"/>
      <c r="AT316" s="45"/>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c r="CZ316" s="9"/>
      <c r="DA316" s="9"/>
      <c r="DB316" s="9"/>
      <c r="DC316" s="9"/>
      <c r="DD316" s="9"/>
      <c r="DE316" s="9"/>
      <c r="DF316" s="9"/>
      <c r="DG316" s="9"/>
      <c r="DH316" s="9"/>
      <c r="DI316" s="9"/>
      <c r="DJ316" s="9"/>
      <c r="DK316" s="9"/>
      <c r="DL316" s="9"/>
      <c r="DM316" s="9"/>
      <c r="DN316" s="9"/>
      <c r="DO316" s="9"/>
      <c r="DP316" s="9"/>
      <c r="DQ316" s="9"/>
      <c r="DR316" s="9"/>
      <c r="DS316" s="9"/>
      <c r="DT316" s="9"/>
      <c r="DU316" s="9"/>
      <c r="DV316" s="9"/>
      <c r="DW316" s="14"/>
      <c r="DX316" s="9"/>
      <c r="DY316" s="9"/>
      <c r="DZ316" s="9"/>
      <c r="EA316" s="9"/>
      <c r="EB316" s="9"/>
      <c r="EC316" s="9"/>
      <c r="ED316" s="9"/>
      <c r="EE316" s="9"/>
      <c r="EF316" s="9"/>
      <c r="EG316" s="9"/>
      <c r="EH316" s="9"/>
      <c r="EI316" s="9"/>
    </row>
    <row r="317" spans="2:139" ht="75" customHeight="1">
      <c r="B317" s="9"/>
      <c r="C317" s="648"/>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648"/>
      <c r="AN317" s="9"/>
      <c r="AO317" s="9"/>
      <c r="AP317" s="9"/>
      <c r="AQ317" s="9"/>
      <c r="AR317" s="648"/>
      <c r="AS317" s="9"/>
      <c r="AT317" s="45"/>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c r="DI317" s="9"/>
      <c r="DJ317" s="9"/>
      <c r="DK317" s="9"/>
      <c r="DL317" s="9"/>
      <c r="DM317" s="9"/>
      <c r="DN317" s="9"/>
      <c r="DO317" s="9"/>
      <c r="DP317" s="9"/>
      <c r="DQ317" s="9"/>
      <c r="DR317" s="9"/>
      <c r="DS317" s="9"/>
      <c r="DT317" s="9"/>
      <c r="DU317" s="9"/>
      <c r="DV317" s="9"/>
      <c r="DW317" s="14"/>
      <c r="DX317" s="9"/>
      <c r="DY317" s="9"/>
      <c r="DZ317" s="9"/>
      <c r="EA317" s="9"/>
      <c r="EB317" s="9"/>
      <c r="EC317" s="9"/>
      <c r="ED317" s="9"/>
      <c r="EE317" s="9"/>
      <c r="EF317" s="9"/>
      <c r="EG317" s="9"/>
      <c r="EH317" s="9"/>
      <c r="EI317" s="9"/>
    </row>
    <row r="318" spans="2:139" ht="75" customHeight="1">
      <c r="B318" s="9"/>
      <c r="C318" s="648"/>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648"/>
      <c r="AN318" s="9"/>
      <c r="AO318" s="9"/>
      <c r="AP318" s="9"/>
      <c r="AQ318" s="9"/>
      <c r="AR318" s="648"/>
      <c r="AS318" s="9"/>
      <c r="AT318" s="45"/>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c r="DU318" s="9"/>
      <c r="DV318" s="9"/>
      <c r="DW318" s="14"/>
      <c r="DX318" s="9"/>
      <c r="DY318" s="9"/>
      <c r="DZ318" s="9"/>
      <c r="EA318" s="9"/>
      <c r="EB318" s="9"/>
      <c r="EC318" s="9"/>
      <c r="ED318" s="9"/>
      <c r="EE318" s="9"/>
      <c r="EF318" s="9"/>
      <c r="EG318" s="9"/>
      <c r="EH318" s="9"/>
      <c r="EI318" s="9"/>
    </row>
    <row r="319" spans="2:139" ht="75" customHeight="1">
      <c r="B319" s="9"/>
      <c r="C319" s="648"/>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648"/>
      <c r="AN319" s="9"/>
      <c r="AO319" s="9"/>
      <c r="AP319" s="9"/>
      <c r="AQ319" s="9"/>
      <c r="AR319" s="648"/>
      <c r="AS319" s="9"/>
      <c r="AT319" s="45"/>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c r="DI319" s="9"/>
      <c r="DJ319" s="9"/>
      <c r="DK319" s="9"/>
      <c r="DL319" s="9"/>
      <c r="DM319" s="9"/>
      <c r="DN319" s="9"/>
      <c r="DO319" s="9"/>
      <c r="DP319" s="9"/>
      <c r="DQ319" s="9"/>
      <c r="DR319" s="9"/>
      <c r="DS319" s="9"/>
      <c r="DT319" s="9"/>
      <c r="DU319" s="9"/>
      <c r="DV319" s="9"/>
      <c r="DW319" s="14"/>
      <c r="DX319" s="9"/>
      <c r="DY319" s="9"/>
      <c r="DZ319" s="9"/>
      <c r="EA319" s="9"/>
      <c r="EB319" s="9"/>
      <c r="EC319" s="9"/>
      <c r="ED319" s="9"/>
      <c r="EE319" s="9"/>
      <c r="EF319" s="9"/>
      <c r="EG319" s="9"/>
      <c r="EH319" s="9"/>
      <c r="EI319" s="9"/>
    </row>
    <row r="320" spans="2:139" ht="75" customHeight="1">
      <c r="B320" s="9"/>
      <c r="C320" s="648"/>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648"/>
      <c r="AN320" s="9"/>
      <c r="AO320" s="9"/>
      <c r="AP320" s="9"/>
      <c r="AQ320" s="9"/>
      <c r="AR320" s="648"/>
      <c r="AS320" s="9"/>
      <c r="AT320" s="45"/>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c r="DI320" s="9"/>
      <c r="DJ320" s="9"/>
      <c r="DK320" s="9"/>
      <c r="DL320" s="9"/>
      <c r="DM320" s="9"/>
      <c r="DN320" s="9"/>
      <c r="DO320" s="9"/>
      <c r="DP320" s="9"/>
      <c r="DQ320" s="9"/>
      <c r="DR320" s="9"/>
      <c r="DS320" s="9"/>
      <c r="DT320" s="9"/>
      <c r="DU320" s="9"/>
      <c r="DV320" s="9"/>
      <c r="DW320" s="14"/>
      <c r="DX320" s="9"/>
      <c r="DY320" s="9"/>
      <c r="DZ320" s="9"/>
      <c r="EA320" s="9"/>
      <c r="EB320" s="9"/>
      <c r="EC320" s="9"/>
      <c r="ED320" s="9"/>
      <c r="EE320" s="9"/>
      <c r="EF320" s="9"/>
      <c r="EG320" s="9"/>
      <c r="EH320" s="9"/>
      <c r="EI320" s="9"/>
    </row>
    <row r="321" spans="2:139" ht="75" customHeight="1">
      <c r="B321" s="9"/>
      <c r="C321" s="648"/>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648"/>
      <c r="AN321" s="9"/>
      <c r="AO321" s="9"/>
      <c r="AP321" s="9"/>
      <c r="AQ321" s="9"/>
      <c r="AR321" s="648"/>
      <c r="AS321" s="9"/>
      <c r="AT321" s="45"/>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c r="CZ321" s="9"/>
      <c r="DA321" s="9"/>
      <c r="DB321" s="9"/>
      <c r="DC321" s="9"/>
      <c r="DD321" s="9"/>
      <c r="DE321" s="9"/>
      <c r="DF321" s="9"/>
      <c r="DG321" s="9"/>
      <c r="DH321" s="9"/>
      <c r="DI321" s="9"/>
      <c r="DJ321" s="9"/>
      <c r="DK321" s="9"/>
      <c r="DL321" s="9"/>
      <c r="DM321" s="9"/>
      <c r="DN321" s="9"/>
      <c r="DO321" s="9"/>
      <c r="DP321" s="9"/>
      <c r="DQ321" s="9"/>
      <c r="DR321" s="9"/>
      <c r="DS321" s="9"/>
      <c r="DT321" s="9"/>
      <c r="DU321" s="9"/>
      <c r="DV321" s="9"/>
      <c r="DW321" s="14"/>
      <c r="DX321" s="9"/>
      <c r="DY321" s="9"/>
      <c r="DZ321" s="9"/>
      <c r="EA321" s="9"/>
      <c r="EB321" s="9"/>
      <c r="EC321" s="9"/>
      <c r="ED321" s="9"/>
      <c r="EE321" s="9"/>
      <c r="EF321" s="9"/>
      <c r="EG321" s="9"/>
      <c r="EH321" s="9"/>
      <c r="EI321" s="9"/>
    </row>
    <row r="322" spans="2:139" ht="75" customHeight="1">
      <c r="B322" s="9"/>
      <c r="C322" s="648"/>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648"/>
      <c r="AN322" s="9"/>
      <c r="AO322" s="9"/>
      <c r="AP322" s="9"/>
      <c r="AQ322" s="9"/>
      <c r="AR322" s="648"/>
      <c r="AS322" s="9"/>
      <c r="AT322" s="45"/>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H322" s="9"/>
      <c r="DI322" s="9"/>
      <c r="DJ322" s="9"/>
      <c r="DK322" s="9"/>
      <c r="DL322" s="9"/>
      <c r="DM322" s="9"/>
      <c r="DN322" s="9"/>
      <c r="DO322" s="9"/>
      <c r="DP322" s="9"/>
      <c r="DQ322" s="9"/>
      <c r="DR322" s="9"/>
      <c r="DS322" s="9"/>
      <c r="DT322" s="9"/>
      <c r="DU322" s="9"/>
      <c r="DV322" s="9"/>
      <c r="DW322" s="14"/>
      <c r="DX322" s="9"/>
      <c r="DY322" s="9"/>
      <c r="DZ322" s="9"/>
      <c r="EA322" s="9"/>
      <c r="EB322" s="9"/>
      <c r="EC322" s="9"/>
      <c r="ED322" s="9"/>
      <c r="EE322" s="9"/>
      <c r="EF322" s="9"/>
      <c r="EG322" s="9"/>
      <c r="EH322" s="9"/>
      <c r="EI322" s="9"/>
    </row>
    <row r="323" spans="2:139" ht="75" customHeight="1">
      <c r="B323" s="9"/>
      <c r="C323" s="648"/>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648"/>
      <c r="AN323" s="9"/>
      <c r="AO323" s="9"/>
      <c r="AP323" s="9"/>
      <c r="AQ323" s="9"/>
      <c r="AR323" s="648"/>
      <c r="AS323" s="9"/>
      <c r="AT323" s="45"/>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c r="CZ323" s="9"/>
      <c r="DA323" s="9"/>
      <c r="DB323" s="9"/>
      <c r="DC323" s="9"/>
      <c r="DD323" s="9"/>
      <c r="DE323" s="9"/>
      <c r="DF323" s="9"/>
      <c r="DG323" s="9"/>
      <c r="DH323" s="9"/>
      <c r="DI323" s="9"/>
      <c r="DJ323" s="9"/>
      <c r="DK323" s="9"/>
      <c r="DL323" s="9"/>
      <c r="DM323" s="9"/>
      <c r="DN323" s="9"/>
      <c r="DO323" s="9"/>
      <c r="DP323" s="9"/>
      <c r="DQ323" s="9"/>
      <c r="DR323" s="9"/>
      <c r="DS323" s="9"/>
      <c r="DT323" s="9"/>
      <c r="DU323" s="9"/>
      <c r="DV323" s="9"/>
      <c r="DW323" s="14"/>
      <c r="DX323" s="9"/>
      <c r="DY323" s="9"/>
      <c r="DZ323" s="9"/>
      <c r="EA323" s="9"/>
      <c r="EB323" s="9"/>
      <c r="EC323" s="9"/>
      <c r="ED323" s="9"/>
      <c r="EE323" s="9"/>
      <c r="EF323" s="9"/>
      <c r="EG323" s="9"/>
      <c r="EH323" s="9"/>
      <c r="EI323" s="9"/>
    </row>
    <row r="324" spans="2:139" ht="75" customHeight="1">
      <c r="B324" s="9"/>
      <c r="C324" s="648"/>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648"/>
      <c r="AN324" s="9"/>
      <c r="AO324" s="9"/>
      <c r="AP324" s="9"/>
      <c r="AQ324" s="9"/>
      <c r="AR324" s="648"/>
      <c r="AS324" s="9"/>
      <c r="AT324" s="45"/>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c r="CZ324" s="9"/>
      <c r="DA324" s="9"/>
      <c r="DB324" s="9"/>
      <c r="DC324" s="9"/>
      <c r="DD324" s="9"/>
      <c r="DE324" s="9"/>
      <c r="DF324" s="9"/>
      <c r="DG324" s="9"/>
      <c r="DH324" s="9"/>
      <c r="DI324" s="9"/>
      <c r="DJ324" s="9"/>
      <c r="DK324" s="9"/>
      <c r="DL324" s="9"/>
      <c r="DM324" s="9"/>
      <c r="DN324" s="9"/>
      <c r="DO324" s="9"/>
      <c r="DP324" s="9"/>
      <c r="DQ324" s="9"/>
      <c r="DR324" s="9"/>
      <c r="DS324" s="9"/>
      <c r="DT324" s="9"/>
      <c r="DU324" s="9"/>
      <c r="DV324" s="9"/>
      <c r="DW324" s="14"/>
      <c r="DX324" s="9"/>
      <c r="DY324" s="9"/>
      <c r="DZ324" s="9"/>
      <c r="EA324" s="9"/>
      <c r="EB324" s="9"/>
      <c r="EC324" s="9"/>
      <c r="ED324" s="9"/>
      <c r="EE324" s="9"/>
      <c r="EF324" s="9"/>
      <c r="EG324" s="9"/>
      <c r="EH324" s="9"/>
      <c r="EI324" s="9"/>
    </row>
    <row r="325" spans="2:139" ht="75" customHeight="1">
      <c r="B325" s="9"/>
      <c r="C325" s="648"/>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648"/>
      <c r="AN325" s="9"/>
      <c r="AO325" s="9"/>
      <c r="AP325" s="9"/>
      <c r="AQ325" s="9"/>
      <c r="AR325" s="648"/>
      <c r="AS325" s="9"/>
      <c r="AT325" s="45"/>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c r="CZ325" s="9"/>
      <c r="DA325" s="9"/>
      <c r="DB325" s="9"/>
      <c r="DC325" s="9"/>
      <c r="DD325" s="9"/>
      <c r="DE325" s="9"/>
      <c r="DF325" s="9"/>
      <c r="DG325" s="9"/>
      <c r="DH325" s="9"/>
      <c r="DI325" s="9"/>
      <c r="DJ325" s="9"/>
      <c r="DK325" s="9"/>
      <c r="DL325" s="9"/>
      <c r="DM325" s="9"/>
      <c r="DN325" s="9"/>
      <c r="DO325" s="9"/>
      <c r="DP325" s="9"/>
      <c r="DQ325" s="9"/>
      <c r="DR325" s="9"/>
      <c r="DS325" s="9"/>
      <c r="DT325" s="9"/>
      <c r="DU325" s="9"/>
      <c r="DV325" s="9"/>
      <c r="DW325" s="14"/>
      <c r="DX325" s="9"/>
      <c r="DY325" s="9"/>
      <c r="DZ325" s="9"/>
      <c r="EA325" s="9"/>
      <c r="EB325" s="9"/>
      <c r="EC325" s="9"/>
      <c r="ED325" s="9"/>
      <c r="EE325" s="9"/>
      <c r="EF325" s="9"/>
      <c r="EG325" s="9"/>
      <c r="EH325" s="9"/>
      <c r="EI325" s="9"/>
    </row>
    <row r="326" spans="2:139" ht="75" customHeight="1">
      <c r="B326" s="9"/>
      <c r="C326" s="648"/>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648"/>
      <c r="AN326" s="9"/>
      <c r="AO326" s="9"/>
      <c r="AP326" s="9"/>
      <c r="AQ326" s="9"/>
      <c r="AR326" s="648"/>
      <c r="AS326" s="9"/>
      <c r="AT326" s="45"/>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c r="CZ326" s="9"/>
      <c r="DA326" s="9"/>
      <c r="DB326" s="9"/>
      <c r="DC326" s="9"/>
      <c r="DD326" s="9"/>
      <c r="DE326" s="9"/>
      <c r="DF326" s="9"/>
      <c r="DG326" s="9"/>
      <c r="DH326" s="9"/>
      <c r="DI326" s="9"/>
      <c r="DJ326" s="9"/>
      <c r="DK326" s="9"/>
      <c r="DL326" s="9"/>
      <c r="DM326" s="9"/>
      <c r="DN326" s="9"/>
      <c r="DO326" s="9"/>
      <c r="DP326" s="9"/>
      <c r="DQ326" s="9"/>
      <c r="DR326" s="9"/>
      <c r="DS326" s="9"/>
      <c r="DT326" s="9"/>
      <c r="DU326" s="9"/>
      <c r="DV326" s="9"/>
      <c r="DW326" s="14"/>
      <c r="DX326" s="9"/>
      <c r="DY326" s="9"/>
      <c r="DZ326" s="9"/>
      <c r="EA326" s="9"/>
      <c r="EB326" s="9"/>
      <c r="EC326" s="9"/>
      <c r="ED326" s="9"/>
      <c r="EE326" s="9"/>
      <c r="EF326" s="9"/>
      <c r="EG326" s="9"/>
      <c r="EH326" s="9"/>
      <c r="EI326" s="9"/>
    </row>
    <row r="327" spans="2:139" ht="75" customHeight="1">
      <c r="B327" s="9"/>
      <c r="C327" s="648"/>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648"/>
      <c r="AN327" s="9"/>
      <c r="AO327" s="9"/>
      <c r="AP327" s="9"/>
      <c r="AQ327" s="9"/>
      <c r="AR327" s="648"/>
      <c r="AS327" s="9"/>
      <c r="AT327" s="45"/>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c r="CZ327" s="9"/>
      <c r="DA327" s="9"/>
      <c r="DB327" s="9"/>
      <c r="DC327" s="9"/>
      <c r="DD327" s="9"/>
      <c r="DE327" s="9"/>
      <c r="DF327" s="9"/>
      <c r="DG327" s="9"/>
      <c r="DH327" s="9"/>
      <c r="DI327" s="9"/>
      <c r="DJ327" s="9"/>
      <c r="DK327" s="9"/>
      <c r="DL327" s="9"/>
      <c r="DM327" s="9"/>
      <c r="DN327" s="9"/>
      <c r="DO327" s="9"/>
      <c r="DP327" s="9"/>
      <c r="DQ327" s="9"/>
      <c r="DR327" s="9"/>
      <c r="DS327" s="9"/>
      <c r="DT327" s="9"/>
      <c r="DU327" s="9"/>
      <c r="DV327" s="9"/>
      <c r="DW327" s="14"/>
      <c r="DX327" s="9"/>
      <c r="DY327" s="9"/>
      <c r="DZ327" s="9"/>
      <c r="EA327" s="9"/>
      <c r="EB327" s="9"/>
      <c r="EC327" s="9"/>
      <c r="ED327" s="9"/>
      <c r="EE327" s="9"/>
      <c r="EF327" s="9"/>
      <c r="EG327" s="9"/>
      <c r="EH327" s="9"/>
      <c r="EI327" s="9"/>
    </row>
    <row r="328" spans="2:139" ht="75" customHeight="1">
      <c r="B328" s="9"/>
      <c r="C328" s="648"/>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648"/>
      <c r="AN328" s="9"/>
      <c r="AO328" s="9"/>
      <c r="AP328" s="9"/>
      <c r="AQ328" s="9"/>
      <c r="AR328" s="648"/>
      <c r="AS328" s="9"/>
      <c r="AT328" s="45"/>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c r="CZ328" s="9"/>
      <c r="DA328" s="9"/>
      <c r="DB328" s="9"/>
      <c r="DC328" s="9"/>
      <c r="DD328" s="9"/>
      <c r="DE328" s="9"/>
      <c r="DF328" s="9"/>
      <c r="DG328" s="9"/>
      <c r="DH328" s="9"/>
      <c r="DI328" s="9"/>
      <c r="DJ328" s="9"/>
      <c r="DK328" s="9"/>
      <c r="DL328" s="9"/>
      <c r="DM328" s="9"/>
      <c r="DN328" s="9"/>
      <c r="DO328" s="9"/>
      <c r="DP328" s="9"/>
      <c r="DQ328" s="9"/>
      <c r="DR328" s="9"/>
      <c r="DS328" s="9"/>
      <c r="DT328" s="9"/>
      <c r="DU328" s="9"/>
      <c r="DV328" s="9"/>
      <c r="DW328" s="14"/>
      <c r="DX328" s="9"/>
      <c r="DY328" s="9"/>
      <c r="DZ328" s="9"/>
      <c r="EA328" s="9"/>
      <c r="EB328" s="9"/>
      <c r="EC328" s="9"/>
      <c r="ED328" s="9"/>
      <c r="EE328" s="9"/>
      <c r="EF328" s="9"/>
      <c r="EG328" s="9"/>
      <c r="EH328" s="9"/>
      <c r="EI328" s="9"/>
    </row>
    <row r="329" spans="2:139" ht="75" customHeight="1">
      <c r="B329" s="9"/>
      <c r="C329" s="648"/>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648"/>
      <c r="AN329" s="9"/>
      <c r="AO329" s="9"/>
      <c r="AP329" s="9"/>
      <c r="AQ329" s="9"/>
      <c r="AR329" s="648"/>
      <c r="AS329" s="9"/>
      <c r="AT329" s="45"/>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c r="CZ329" s="9"/>
      <c r="DA329" s="9"/>
      <c r="DB329" s="9"/>
      <c r="DC329" s="9"/>
      <c r="DD329" s="9"/>
      <c r="DE329" s="9"/>
      <c r="DF329" s="9"/>
      <c r="DG329" s="9"/>
      <c r="DH329" s="9"/>
      <c r="DI329" s="9"/>
      <c r="DJ329" s="9"/>
      <c r="DK329" s="9"/>
      <c r="DL329" s="9"/>
      <c r="DM329" s="9"/>
      <c r="DN329" s="9"/>
      <c r="DO329" s="9"/>
      <c r="DP329" s="9"/>
      <c r="DQ329" s="9"/>
      <c r="DR329" s="9"/>
      <c r="DS329" s="9"/>
      <c r="DT329" s="9"/>
      <c r="DU329" s="9"/>
      <c r="DV329" s="9"/>
      <c r="DW329" s="14"/>
      <c r="DX329" s="9"/>
      <c r="DY329" s="9"/>
      <c r="DZ329" s="9"/>
      <c r="EA329" s="9"/>
      <c r="EB329" s="9"/>
      <c r="EC329" s="9"/>
      <c r="ED329" s="9"/>
      <c r="EE329" s="9"/>
      <c r="EF329" s="9"/>
      <c r="EG329" s="9"/>
      <c r="EH329" s="9"/>
      <c r="EI329" s="9"/>
    </row>
    <row r="330" spans="2:139" ht="75" customHeight="1">
      <c r="B330" s="9"/>
      <c r="C330" s="648"/>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648"/>
      <c r="AN330" s="9"/>
      <c r="AO330" s="9"/>
      <c r="AP330" s="9"/>
      <c r="AQ330" s="9"/>
      <c r="AR330" s="648"/>
      <c r="AS330" s="9"/>
      <c r="AT330" s="45"/>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c r="CZ330" s="9"/>
      <c r="DA330" s="9"/>
      <c r="DB330" s="9"/>
      <c r="DC330" s="9"/>
      <c r="DD330" s="9"/>
      <c r="DE330" s="9"/>
      <c r="DF330" s="9"/>
      <c r="DG330" s="9"/>
      <c r="DH330" s="9"/>
      <c r="DI330" s="9"/>
      <c r="DJ330" s="9"/>
      <c r="DK330" s="9"/>
      <c r="DL330" s="9"/>
      <c r="DM330" s="9"/>
      <c r="DN330" s="9"/>
      <c r="DO330" s="9"/>
      <c r="DP330" s="9"/>
      <c r="DQ330" s="9"/>
      <c r="DR330" s="9"/>
      <c r="DS330" s="9"/>
      <c r="DT330" s="9"/>
      <c r="DU330" s="9"/>
      <c r="DV330" s="9"/>
      <c r="DW330" s="14"/>
      <c r="DX330" s="9"/>
      <c r="DY330" s="9"/>
      <c r="DZ330" s="9"/>
      <c r="EA330" s="9"/>
      <c r="EB330" s="9"/>
      <c r="EC330" s="9"/>
      <c r="ED330" s="9"/>
      <c r="EE330" s="9"/>
      <c r="EF330" s="9"/>
      <c r="EG330" s="9"/>
      <c r="EH330" s="9"/>
      <c r="EI330" s="9"/>
    </row>
    <row r="331" spans="2:139" ht="75" customHeight="1">
      <c r="B331" s="9"/>
      <c r="C331" s="648"/>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648"/>
      <c r="AN331" s="9"/>
      <c r="AO331" s="9"/>
      <c r="AP331" s="9"/>
      <c r="AQ331" s="9"/>
      <c r="AR331" s="648"/>
      <c r="AS331" s="9"/>
      <c r="AT331" s="45"/>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c r="DN331" s="9"/>
      <c r="DO331" s="9"/>
      <c r="DP331" s="9"/>
      <c r="DQ331" s="9"/>
      <c r="DR331" s="9"/>
      <c r="DS331" s="9"/>
      <c r="DT331" s="9"/>
      <c r="DU331" s="9"/>
      <c r="DV331" s="9"/>
      <c r="DW331" s="14"/>
      <c r="DX331" s="9"/>
      <c r="DY331" s="9"/>
      <c r="DZ331" s="9"/>
      <c r="EA331" s="9"/>
      <c r="EB331" s="9"/>
      <c r="EC331" s="9"/>
      <c r="ED331" s="9"/>
      <c r="EE331" s="9"/>
      <c r="EF331" s="9"/>
      <c r="EG331" s="9"/>
      <c r="EH331" s="9"/>
      <c r="EI331" s="9"/>
    </row>
    <row r="332" spans="2:139" ht="75" customHeight="1">
      <c r="B332" s="9"/>
      <c r="C332" s="648"/>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648"/>
      <c r="AN332" s="9"/>
      <c r="AO332" s="9"/>
      <c r="AP332" s="9"/>
      <c r="AQ332" s="9"/>
      <c r="AR332" s="648"/>
      <c r="AS332" s="9"/>
      <c r="AT332" s="45"/>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c r="DN332" s="9"/>
      <c r="DO332" s="9"/>
      <c r="DP332" s="9"/>
      <c r="DQ332" s="9"/>
      <c r="DR332" s="9"/>
      <c r="DS332" s="9"/>
      <c r="DT332" s="9"/>
      <c r="DU332" s="9"/>
      <c r="DV332" s="9"/>
      <c r="DW332" s="14"/>
      <c r="DX332" s="9"/>
      <c r="DY332" s="9"/>
      <c r="DZ332" s="9"/>
      <c r="EA332" s="9"/>
      <c r="EB332" s="9"/>
      <c r="EC332" s="9"/>
      <c r="ED332" s="9"/>
      <c r="EE332" s="9"/>
      <c r="EF332" s="9"/>
      <c r="EG332" s="9"/>
      <c r="EH332" s="9"/>
      <c r="EI332" s="9"/>
    </row>
    <row r="333" spans="2:139" ht="75" customHeight="1">
      <c r="B333" s="9"/>
      <c r="C333" s="648"/>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648"/>
      <c r="AN333" s="9"/>
      <c r="AO333" s="9"/>
      <c r="AP333" s="9"/>
      <c r="AQ333" s="9"/>
      <c r="AR333" s="648"/>
      <c r="AS333" s="9"/>
      <c r="AT333" s="45"/>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c r="DI333" s="9"/>
      <c r="DJ333" s="9"/>
      <c r="DK333" s="9"/>
      <c r="DL333" s="9"/>
      <c r="DM333" s="9"/>
      <c r="DN333" s="9"/>
      <c r="DO333" s="9"/>
      <c r="DP333" s="9"/>
      <c r="DQ333" s="9"/>
      <c r="DR333" s="9"/>
      <c r="DS333" s="9"/>
      <c r="DT333" s="9"/>
      <c r="DU333" s="9"/>
      <c r="DV333" s="9"/>
      <c r="DW333" s="14"/>
      <c r="DX333" s="9"/>
      <c r="DY333" s="9"/>
      <c r="DZ333" s="9"/>
      <c r="EA333" s="9"/>
      <c r="EB333" s="9"/>
      <c r="EC333" s="9"/>
      <c r="ED333" s="9"/>
      <c r="EE333" s="9"/>
      <c r="EF333" s="9"/>
      <c r="EG333" s="9"/>
      <c r="EH333" s="9"/>
      <c r="EI333" s="9"/>
    </row>
    <row r="334" spans="2:139" ht="75" customHeight="1">
      <c r="B334" s="9"/>
      <c r="C334" s="648"/>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648"/>
      <c r="AN334" s="9"/>
      <c r="AO334" s="9"/>
      <c r="AP334" s="9"/>
      <c r="AQ334" s="9"/>
      <c r="AR334" s="648"/>
      <c r="AS334" s="9"/>
      <c r="AT334" s="45"/>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c r="CZ334" s="9"/>
      <c r="DA334" s="9"/>
      <c r="DB334" s="9"/>
      <c r="DC334" s="9"/>
      <c r="DD334" s="9"/>
      <c r="DE334" s="9"/>
      <c r="DF334" s="9"/>
      <c r="DG334" s="9"/>
      <c r="DH334" s="9"/>
      <c r="DI334" s="9"/>
      <c r="DJ334" s="9"/>
      <c r="DK334" s="9"/>
      <c r="DL334" s="9"/>
      <c r="DM334" s="9"/>
      <c r="DN334" s="9"/>
      <c r="DO334" s="9"/>
      <c r="DP334" s="9"/>
      <c r="DQ334" s="9"/>
      <c r="DR334" s="9"/>
      <c r="DS334" s="9"/>
      <c r="DT334" s="9"/>
      <c r="DU334" s="9"/>
      <c r="DV334" s="9"/>
      <c r="DW334" s="14"/>
      <c r="DX334" s="9"/>
      <c r="DY334" s="9"/>
      <c r="DZ334" s="9"/>
      <c r="EA334" s="9"/>
      <c r="EB334" s="9"/>
      <c r="EC334" s="9"/>
      <c r="ED334" s="9"/>
      <c r="EE334" s="9"/>
      <c r="EF334" s="9"/>
      <c r="EG334" s="9"/>
      <c r="EH334" s="9"/>
      <c r="EI334" s="9"/>
    </row>
    <row r="335" spans="2:139" ht="75" customHeight="1">
      <c r="B335" s="9"/>
      <c r="C335" s="648"/>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648"/>
      <c r="AN335" s="9"/>
      <c r="AO335" s="9"/>
      <c r="AP335" s="9"/>
      <c r="AQ335" s="9"/>
      <c r="AR335" s="648"/>
      <c r="AS335" s="9"/>
      <c r="AT335" s="45"/>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c r="CZ335" s="9"/>
      <c r="DA335" s="9"/>
      <c r="DB335" s="9"/>
      <c r="DC335" s="9"/>
      <c r="DD335" s="9"/>
      <c r="DE335" s="9"/>
      <c r="DF335" s="9"/>
      <c r="DG335" s="9"/>
      <c r="DH335" s="9"/>
      <c r="DI335" s="9"/>
      <c r="DJ335" s="9"/>
      <c r="DK335" s="9"/>
      <c r="DL335" s="9"/>
      <c r="DM335" s="9"/>
      <c r="DN335" s="9"/>
      <c r="DO335" s="9"/>
      <c r="DP335" s="9"/>
      <c r="DQ335" s="9"/>
      <c r="DR335" s="9"/>
      <c r="DS335" s="9"/>
      <c r="DT335" s="9"/>
      <c r="DU335" s="9"/>
      <c r="DV335" s="9"/>
      <c r="DW335" s="14"/>
      <c r="DX335" s="9"/>
      <c r="DY335" s="9"/>
      <c r="DZ335" s="9"/>
      <c r="EA335" s="9"/>
      <c r="EB335" s="9"/>
      <c r="EC335" s="9"/>
      <c r="ED335" s="9"/>
      <c r="EE335" s="9"/>
      <c r="EF335" s="9"/>
      <c r="EG335" s="9"/>
      <c r="EH335" s="9"/>
      <c r="EI335" s="9"/>
    </row>
    <row r="336" spans="2:139" ht="75" customHeight="1">
      <c r="B336" s="9"/>
      <c r="C336" s="648"/>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648"/>
      <c r="AN336" s="9"/>
      <c r="AO336" s="9"/>
      <c r="AP336" s="9"/>
      <c r="AQ336" s="9"/>
      <c r="AR336" s="648"/>
      <c r="AS336" s="9"/>
      <c r="AT336" s="45"/>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c r="CZ336" s="9"/>
      <c r="DA336" s="9"/>
      <c r="DB336" s="9"/>
      <c r="DC336" s="9"/>
      <c r="DD336" s="9"/>
      <c r="DE336" s="9"/>
      <c r="DF336" s="9"/>
      <c r="DG336" s="9"/>
      <c r="DH336" s="9"/>
      <c r="DI336" s="9"/>
      <c r="DJ336" s="9"/>
      <c r="DK336" s="9"/>
      <c r="DL336" s="9"/>
      <c r="DM336" s="9"/>
      <c r="DN336" s="9"/>
      <c r="DO336" s="9"/>
      <c r="DP336" s="9"/>
      <c r="DQ336" s="9"/>
      <c r="DR336" s="9"/>
      <c r="DS336" s="9"/>
      <c r="DT336" s="9"/>
      <c r="DU336" s="9"/>
      <c r="DV336" s="9"/>
      <c r="DW336" s="14"/>
      <c r="DX336" s="9"/>
      <c r="DY336" s="9"/>
      <c r="DZ336" s="9"/>
      <c r="EA336" s="9"/>
      <c r="EB336" s="9"/>
      <c r="EC336" s="9"/>
      <c r="ED336" s="9"/>
      <c r="EE336" s="9"/>
      <c r="EF336" s="9"/>
      <c r="EG336" s="9"/>
      <c r="EH336" s="9"/>
      <c r="EI336" s="9"/>
    </row>
    <row r="337" spans="2:139" ht="75" customHeight="1">
      <c r="B337" s="9"/>
      <c r="C337" s="648"/>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648"/>
      <c r="AN337" s="9"/>
      <c r="AO337" s="9"/>
      <c r="AP337" s="9"/>
      <c r="AQ337" s="9"/>
      <c r="AR337" s="648"/>
      <c r="AS337" s="9"/>
      <c r="AT337" s="45"/>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c r="DU337" s="9"/>
      <c r="DV337" s="9"/>
      <c r="DW337" s="14"/>
      <c r="DX337" s="9"/>
      <c r="DY337" s="9"/>
      <c r="DZ337" s="9"/>
      <c r="EA337" s="9"/>
      <c r="EB337" s="9"/>
      <c r="EC337" s="9"/>
      <c r="ED337" s="9"/>
      <c r="EE337" s="9"/>
      <c r="EF337" s="9"/>
      <c r="EG337" s="9"/>
      <c r="EH337" s="9"/>
      <c r="EI337" s="9"/>
    </row>
    <row r="338" spans="2:139" ht="75" customHeight="1">
      <c r="B338" s="9"/>
      <c r="C338" s="648"/>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648"/>
      <c r="AN338" s="9"/>
      <c r="AO338" s="9"/>
      <c r="AP338" s="9"/>
      <c r="AQ338" s="9"/>
      <c r="AR338" s="648"/>
      <c r="AS338" s="9"/>
      <c r="AT338" s="45"/>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c r="CZ338" s="9"/>
      <c r="DA338" s="9"/>
      <c r="DB338" s="9"/>
      <c r="DC338" s="9"/>
      <c r="DD338" s="9"/>
      <c r="DE338" s="9"/>
      <c r="DF338" s="9"/>
      <c r="DG338" s="9"/>
      <c r="DH338" s="9"/>
      <c r="DI338" s="9"/>
      <c r="DJ338" s="9"/>
      <c r="DK338" s="9"/>
      <c r="DL338" s="9"/>
      <c r="DM338" s="9"/>
      <c r="DN338" s="9"/>
      <c r="DO338" s="9"/>
      <c r="DP338" s="9"/>
      <c r="DQ338" s="9"/>
      <c r="DR338" s="9"/>
      <c r="DS338" s="9"/>
      <c r="DT338" s="9"/>
      <c r="DU338" s="9"/>
      <c r="DV338" s="9"/>
      <c r="DW338" s="14"/>
      <c r="DX338" s="9"/>
      <c r="DY338" s="9"/>
      <c r="DZ338" s="9"/>
      <c r="EA338" s="9"/>
      <c r="EB338" s="9"/>
      <c r="EC338" s="9"/>
      <c r="ED338" s="9"/>
      <c r="EE338" s="9"/>
      <c r="EF338" s="9"/>
      <c r="EG338" s="9"/>
      <c r="EH338" s="9"/>
      <c r="EI338" s="9"/>
    </row>
    <row r="339" spans="2:139" ht="75" customHeight="1">
      <c r="B339" s="9"/>
      <c r="C339" s="648"/>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648"/>
      <c r="AN339" s="9"/>
      <c r="AO339" s="9"/>
      <c r="AP339" s="9"/>
      <c r="AQ339" s="9"/>
      <c r="AR339" s="648"/>
      <c r="AS339" s="9"/>
      <c r="AT339" s="45"/>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c r="CZ339" s="9"/>
      <c r="DA339" s="9"/>
      <c r="DB339" s="9"/>
      <c r="DC339" s="9"/>
      <c r="DD339" s="9"/>
      <c r="DE339" s="9"/>
      <c r="DF339" s="9"/>
      <c r="DG339" s="9"/>
      <c r="DH339" s="9"/>
      <c r="DI339" s="9"/>
      <c r="DJ339" s="9"/>
      <c r="DK339" s="9"/>
      <c r="DL339" s="9"/>
      <c r="DM339" s="9"/>
      <c r="DN339" s="9"/>
      <c r="DO339" s="9"/>
      <c r="DP339" s="9"/>
      <c r="DQ339" s="9"/>
      <c r="DR339" s="9"/>
      <c r="DS339" s="9"/>
      <c r="DT339" s="9"/>
      <c r="DU339" s="9"/>
      <c r="DV339" s="9"/>
      <c r="DW339" s="14"/>
      <c r="DX339" s="9"/>
      <c r="DY339" s="9"/>
      <c r="DZ339" s="9"/>
      <c r="EA339" s="9"/>
      <c r="EB339" s="9"/>
      <c r="EC339" s="9"/>
      <c r="ED339" s="9"/>
      <c r="EE339" s="9"/>
      <c r="EF339" s="9"/>
      <c r="EG339" s="9"/>
      <c r="EH339" s="9"/>
      <c r="EI339" s="9"/>
    </row>
    <row r="340" spans="2:139" ht="75" customHeight="1">
      <c r="B340" s="9"/>
      <c r="C340" s="648"/>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648"/>
      <c r="AN340" s="9"/>
      <c r="AO340" s="9"/>
      <c r="AP340" s="9"/>
      <c r="AQ340" s="9"/>
      <c r="AR340" s="648"/>
      <c r="AS340" s="9"/>
      <c r="AT340" s="45"/>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c r="CZ340" s="9"/>
      <c r="DA340" s="9"/>
      <c r="DB340" s="9"/>
      <c r="DC340" s="9"/>
      <c r="DD340" s="9"/>
      <c r="DE340" s="9"/>
      <c r="DF340" s="9"/>
      <c r="DG340" s="9"/>
      <c r="DH340" s="9"/>
      <c r="DI340" s="9"/>
      <c r="DJ340" s="9"/>
      <c r="DK340" s="9"/>
      <c r="DL340" s="9"/>
      <c r="DM340" s="9"/>
      <c r="DN340" s="9"/>
      <c r="DO340" s="9"/>
      <c r="DP340" s="9"/>
      <c r="DQ340" s="9"/>
      <c r="DR340" s="9"/>
      <c r="DS340" s="9"/>
      <c r="DT340" s="9"/>
      <c r="DU340" s="9"/>
      <c r="DV340" s="9"/>
      <c r="DW340" s="14"/>
      <c r="DX340" s="9"/>
      <c r="DY340" s="9"/>
      <c r="DZ340" s="9"/>
      <c r="EA340" s="9"/>
      <c r="EB340" s="9"/>
      <c r="EC340" s="9"/>
      <c r="ED340" s="9"/>
      <c r="EE340" s="9"/>
      <c r="EF340" s="9"/>
      <c r="EG340" s="9"/>
      <c r="EH340" s="9"/>
      <c r="EI340" s="9"/>
    </row>
    <row r="341" spans="2:139" ht="75" customHeight="1">
      <c r="B341" s="9"/>
      <c r="C341" s="648"/>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648"/>
      <c r="AN341" s="9"/>
      <c r="AO341" s="9"/>
      <c r="AP341" s="9"/>
      <c r="AQ341" s="9"/>
      <c r="AR341" s="648"/>
      <c r="AS341" s="9"/>
      <c r="AT341" s="45"/>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c r="DI341" s="9"/>
      <c r="DJ341" s="9"/>
      <c r="DK341" s="9"/>
      <c r="DL341" s="9"/>
      <c r="DM341" s="9"/>
      <c r="DN341" s="9"/>
      <c r="DO341" s="9"/>
      <c r="DP341" s="9"/>
      <c r="DQ341" s="9"/>
      <c r="DR341" s="9"/>
      <c r="DS341" s="9"/>
      <c r="DT341" s="9"/>
      <c r="DU341" s="9"/>
      <c r="DV341" s="9"/>
      <c r="DW341" s="14"/>
      <c r="DX341" s="9"/>
      <c r="DY341" s="9"/>
      <c r="DZ341" s="9"/>
      <c r="EA341" s="9"/>
      <c r="EB341" s="9"/>
      <c r="EC341" s="9"/>
      <c r="ED341" s="9"/>
      <c r="EE341" s="9"/>
      <c r="EF341" s="9"/>
      <c r="EG341" s="9"/>
      <c r="EH341" s="9"/>
      <c r="EI341" s="9"/>
    </row>
    <row r="342" spans="2:139" ht="75" customHeight="1">
      <c r="B342" s="9"/>
      <c r="C342" s="648"/>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648"/>
      <c r="AN342" s="9"/>
      <c r="AO342" s="9"/>
      <c r="AP342" s="9"/>
      <c r="AQ342" s="9"/>
      <c r="AR342" s="648"/>
      <c r="AS342" s="9"/>
      <c r="AT342" s="45"/>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c r="DI342" s="9"/>
      <c r="DJ342" s="9"/>
      <c r="DK342" s="9"/>
      <c r="DL342" s="9"/>
      <c r="DM342" s="9"/>
      <c r="DN342" s="9"/>
      <c r="DO342" s="9"/>
      <c r="DP342" s="9"/>
      <c r="DQ342" s="9"/>
      <c r="DR342" s="9"/>
      <c r="DS342" s="9"/>
      <c r="DT342" s="9"/>
      <c r="DU342" s="9"/>
      <c r="DV342" s="9"/>
      <c r="DW342" s="14"/>
      <c r="DX342" s="9"/>
      <c r="DY342" s="9"/>
      <c r="DZ342" s="9"/>
      <c r="EA342" s="9"/>
      <c r="EB342" s="9"/>
      <c r="EC342" s="9"/>
      <c r="ED342" s="9"/>
      <c r="EE342" s="9"/>
      <c r="EF342" s="9"/>
      <c r="EG342" s="9"/>
      <c r="EH342" s="9"/>
      <c r="EI342" s="9"/>
    </row>
    <row r="343" spans="2:139" ht="75" customHeight="1">
      <c r="B343" s="9"/>
      <c r="C343" s="648"/>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648"/>
      <c r="AN343" s="9"/>
      <c r="AO343" s="9"/>
      <c r="AP343" s="9"/>
      <c r="AQ343" s="9"/>
      <c r="AR343" s="648"/>
      <c r="AS343" s="9"/>
      <c r="AT343" s="45"/>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c r="CZ343" s="9"/>
      <c r="DA343" s="9"/>
      <c r="DB343" s="9"/>
      <c r="DC343" s="9"/>
      <c r="DD343" s="9"/>
      <c r="DE343" s="9"/>
      <c r="DF343" s="9"/>
      <c r="DG343" s="9"/>
      <c r="DH343" s="9"/>
      <c r="DI343" s="9"/>
      <c r="DJ343" s="9"/>
      <c r="DK343" s="9"/>
      <c r="DL343" s="9"/>
      <c r="DM343" s="9"/>
      <c r="DN343" s="9"/>
      <c r="DO343" s="9"/>
      <c r="DP343" s="9"/>
      <c r="DQ343" s="9"/>
      <c r="DR343" s="9"/>
      <c r="DS343" s="9"/>
      <c r="DT343" s="9"/>
      <c r="DU343" s="9"/>
      <c r="DV343" s="9"/>
      <c r="DW343" s="14"/>
      <c r="DX343" s="9"/>
      <c r="DY343" s="9"/>
      <c r="DZ343" s="9"/>
      <c r="EA343" s="9"/>
      <c r="EB343" s="9"/>
      <c r="EC343" s="9"/>
      <c r="ED343" s="9"/>
      <c r="EE343" s="9"/>
      <c r="EF343" s="9"/>
      <c r="EG343" s="9"/>
      <c r="EH343" s="9"/>
      <c r="EI343" s="9"/>
    </row>
    <row r="344" spans="2:139" ht="75" customHeight="1">
      <c r="B344" s="9"/>
      <c r="C344" s="648"/>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648"/>
      <c r="AN344" s="9"/>
      <c r="AO344" s="9"/>
      <c r="AP344" s="9"/>
      <c r="AQ344" s="9"/>
      <c r="AR344" s="648"/>
      <c r="AS344" s="9"/>
      <c r="AT344" s="45"/>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c r="CZ344" s="9"/>
      <c r="DA344" s="9"/>
      <c r="DB344" s="9"/>
      <c r="DC344" s="9"/>
      <c r="DD344" s="9"/>
      <c r="DE344" s="9"/>
      <c r="DF344" s="9"/>
      <c r="DG344" s="9"/>
      <c r="DH344" s="9"/>
      <c r="DI344" s="9"/>
      <c r="DJ344" s="9"/>
      <c r="DK344" s="9"/>
      <c r="DL344" s="9"/>
      <c r="DM344" s="9"/>
      <c r="DN344" s="9"/>
      <c r="DO344" s="9"/>
      <c r="DP344" s="9"/>
      <c r="DQ344" s="9"/>
      <c r="DR344" s="9"/>
      <c r="DS344" s="9"/>
      <c r="DT344" s="9"/>
      <c r="DU344" s="9"/>
      <c r="DV344" s="9"/>
      <c r="DW344" s="14"/>
      <c r="DX344" s="9"/>
      <c r="DY344" s="9"/>
      <c r="DZ344" s="9"/>
      <c r="EA344" s="9"/>
      <c r="EB344" s="9"/>
      <c r="EC344" s="9"/>
      <c r="ED344" s="9"/>
      <c r="EE344" s="9"/>
      <c r="EF344" s="9"/>
      <c r="EG344" s="9"/>
      <c r="EH344" s="9"/>
      <c r="EI344" s="9"/>
    </row>
    <row r="345" spans="2:139" ht="75" customHeight="1">
      <c r="B345" s="9"/>
      <c r="C345" s="648"/>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648"/>
      <c r="AN345" s="9"/>
      <c r="AO345" s="9"/>
      <c r="AP345" s="9"/>
      <c r="AQ345" s="9"/>
      <c r="AR345" s="648"/>
      <c r="AS345" s="9"/>
      <c r="AT345" s="45"/>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c r="CZ345" s="9"/>
      <c r="DA345" s="9"/>
      <c r="DB345" s="9"/>
      <c r="DC345" s="9"/>
      <c r="DD345" s="9"/>
      <c r="DE345" s="9"/>
      <c r="DF345" s="9"/>
      <c r="DG345" s="9"/>
      <c r="DH345" s="9"/>
      <c r="DI345" s="9"/>
      <c r="DJ345" s="9"/>
      <c r="DK345" s="9"/>
      <c r="DL345" s="9"/>
      <c r="DM345" s="9"/>
      <c r="DN345" s="9"/>
      <c r="DO345" s="9"/>
      <c r="DP345" s="9"/>
      <c r="DQ345" s="9"/>
      <c r="DR345" s="9"/>
      <c r="DS345" s="9"/>
      <c r="DT345" s="9"/>
      <c r="DU345" s="9"/>
      <c r="DV345" s="9"/>
      <c r="DW345" s="14"/>
      <c r="DX345" s="9"/>
      <c r="DY345" s="9"/>
      <c r="DZ345" s="9"/>
      <c r="EA345" s="9"/>
      <c r="EB345" s="9"/>
      <c r="EC345" s="9"/>
      <c r="ED345" s="9"/>
      <c r="EE345" s="9"/>
      <c r="EF345" s="9"/>
      <c r="EG345" s="9"/>
      <c r="EH345" s="9"/>
      <c r="EI345" s="9"/>
    </row>
    <row r="346" spans="2:139" ht="75" customHeight="1">
      <c r="B346" s="9"/>
      <c r="C346" s="648"/>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648"/>
      <c r="AN346" s="9"/>
      <c r="AO346" s="9"/>
      <c r="AP346" s="9"/>
      <c r="AQ346" s="9"/>
      <c r="AR346" s="648"/>
      <c r="AS346" s="9"/>
      <c r="AT346" s="45"/>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c r="CZ346" s="9"/>
      <c r="DA346" s="9"/>
      <c r="DB346" s="9"/>
      <c r="DC346" s="9"/>
      <c r="DD346" s="9"/>
      <c r="DE346" s="9"/>
      <c r="DF346" s="9"/>
      <c r="DG346" s="9"/>
      <c r="DH346" s="9"/>
      <c r="DI346" s="9"/>
      <c r="DJ346" s="9"/>
      <c r="DK346" s="9"/>
      <c r="DL346" s="9"/>
      <c r="DM346" s="9"/>
      <c r="DN346" s="9"/>
      <c r="DO346" s="9"/>
      <c r="DP346" s="9"/>
      <c r="DQ346" s="9"/>
      <c r="DR346" s="9"/>
      <c r="DS346" s="9"/>
      <c r="DT346" s="9"/>
      <c r="DU346" s="9"/>
      <c r="DV346" s="9"/>
      <c r="DW346" s="14"/>
      <c r="DX346" s="9"/>
      <c r="DY346" s="9"/>
      <c r="DZ346" s="9"/>
      <c r="EA346" s="9"/>
      <c r="EB346" s="9"/>
      <c r="EC346" s="9"/>
      <c r="ED346" s="9"/>
      <c r="EE346" s="9"/>
      <c r="EF346" s="9"/>
      <c r="EG346" s="9"/>
      <c r="EH346" s="9"/>
      <c r="EI346" s="9"/>
    </row>
    <row r="347" spans="2:139" ht="75" customHeight="1">
      <c r="B347" s="9"/>
      <c r="C347" s="648"/>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648"/>
      <c r="AN347" s="9"/>
      <c r="AO347" s="9"/>
      <c r="AP347" s="9"/>
      <c r="AQ347" s="9"/>
      <c r="AR347" s="648"/>
      <c r="AS347" s="9"/>
      <c r="AT347" s="45"/>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c r="CZ347" s="9"/>
      <c r="DA347" s="9"/>
      <c r="DB347" s="9"/>
      <c r="DC347" s="9"/>
      <c r="DD347" s="9"/>
      <c r="DE347" s="9"/>
      <c r="DF347" s="9"/>
      <c r="DG347" s="9"/>
      <c r="DH347" s="9"/>
      <c r="DI347" s="9"/>
      <c r="DJ347" s="9"/>
      <c r="DK347" s="9"/>
      <c r="DL347" s="9"/>
      <c r="DM347" s="9"/>
      <c r="DN347" s="9"/>
      <c r="DO347" s="9"/>
      <c r="DP347" s="9"/>
      <c r="DQ347" s="9"/>
      <c r="DR347" s="9"/>
      <c r="DS347" s="9"/>
      <c r="DT347" s="9"/>
      <c r="DU347" s="9"/>
      <c r="DV347" s="9"/>
      <c r="DW347" s="14"/>
      <c r="DX347" s="9"/>
      <c r="DY347" s="9"/>
      <c r="DZ347" s="9"/>
      <c r="EA347" s="9"/>
      <c r="EB347" s="9"/>
      <c r="EC347" s="9"/>
      <c r="ED347" s="9"/>
      <c r="EE347" s="9"/>
      <c r="EF347" s="9"/>
      <c r="EG347" s="9"/>
      <c r="EH347" s="9"/>
      <c r="EI347" s="9"/>
    </row>
    <row r="348" spans="2:139" ht="75" customHeight="1">
      <c r="B348" s="9"/>
      <c r="C348" s="648"/>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648"/>
      <c r="AN348" s="9"/>
      <c r="AO348" s="9"/>
      <c r="AP348" s="9"/>
      <c r="AQ348" s="9"/>
      <c r="AR348" s="648"/>
      <c r="AS348" s="9"/>
      <c r="AT348" s="45"/>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c r="CZ348" s="9"/>
      <c r="DA348" s="9"/>
      <c r="DB348" s="9"/>
      <c r="DC348" s="9"/>
      <c r="DD348" s="9"/>
      <c r="DE348" s="9"/>
      <c r="DF348" s="9"/>
      <c r="DG348" s="9"/>
      <c r="DH348" s="9"/>
      <c r="DI348" s="9"/>
      <c r="DJ348" s="9"/>
      <c r="DK348" s="9"/>
      <c r="DL348" s="9"/>
      <c r="DM348" s="9"/>
      <c r="DN348" s="9"/>
      <c r="DO348" s="9"/>
      <c r="DP348" s="9"/>
      <c r="DQ348" s="9"/>
      <c r="DR348" s="9"/>
      <c r="DS348" s="9"/>
      <c r="DT348" s="9"/>
      <c r="DU348" s="9"/>
      <c r="DV348" s="9"/>
      <c r="DW348" s="14"/>
      <c r="DX348" s="9"/>
      <c r="DY348" s="9"/>
      <c r="DZ348" s="9"/>
      <c r="EA348" s="9"/>
      <c r="EB348" s="9"/>
      <c r="EC348" s="9"/>
      <c r="ED348" s="9"/>
      <c r="EE348" s="9"/>
      <c r="EF348" s="9"/>
      <c r="EG348" s="9"/>
      <c r="EH348" s="9"/>
      <c r="EI348" s="9"/>
    </row>
    <row r="349" spans="2:139" ht="75" customHeight="1">
      <c r="B349" s="9"/>
      <c r="C349" s="648"/>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648"/>
      <c r="AN349" s="9"/>
      <c r="AO349" s="9"/>
      <c r="AP349" s="9"/>
      <c r="AQ349" s="9"/>
      <c r="AR349" s="648"/>
      <c r="AS349" s="9"/>
      <c r="AT349" s="45"/>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c r="CZ349" s="9"/>
      <c r="DA349" s="9"/>
      <c r="DB349" s="9"/>
      <c r="DC349" s="9"/>
      <c r="DD349" s="9"/>
      <c r="DE349" s="9"/>
      <c r="DF349" s="9"/>
      <c r="DG349" s="9"/>
      <c r="DH349" s="9"/>
      <c r="DI349" s="9"/>
      <c r="DJ349" s="9"/>
      <c r="DK349" s="9"/>
      <c r="DL349" s="9"/>
      <c r="DM349" s="9"/>
      <c r="DN349" s="9"/>
      <c r="DO349" s="9"/>
      <c r="DP349" s="9"/>
      <c r="DQ349" s="9"/>
      <c r="DR349" s="9"/>
      <c r="DS349" s="9"/>
      <c r="DT349" s="9"/>
      <c r="DU349" s="9"/>
      <c r="DV349" s="9"/>
      <c r="DW349" s="14"/>
      <c r="DX349" s="9"/>
      <c r="DY349" s="9"/>
      <c r="DZ349" s="9"/>
      <c r="EA349" s="9"/>
      <c r="EB349" s="9"/>
      <c r="EC349" s="9"/>
      <c r="ED349" s="9"/>
      <c r="EE349" s="9"/>
      <c r="EF349" s="9"/>
      <c r="EG349" s="9"/>
      <c r="EH349" s="9"/>
      <c r="EI349" s="9"/>
    </row>
    <row r="350" spans="2:139" ht="75" customHeight="1">
      <c r="B350" s="9"/>
      <c r="C350" s="648"/>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648"/>
      <c r="AN350" s="9"/>
      <c r="AO350" s="9"/>
      <c r="AP350" s="9"/>
      <c r="AQ350" s="9"/>
      <c r="AR350" s="648"/>
      <c r="AS350" s="9"/>
      <c r="AT350" s="45"/>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c r="DI350" s="9"/>
      <c r="DJ350" s="9"/>
      <c r="DK350" s="9"/>
      <c r="DL350" s="9"/>
      <c r="DM350" s="9"/>
      <c r="DN350" s="9"/>
      <c r="DO350" s="9"/>
      <c r="DP350" s="9"/>
      <c r="DQ350" s="9"/>
      <c r="DR350" s="9"/>
      <c r="DS350" s="9"/>
      <c r="DT350" s="9"/>
      <c r="DU350" s="9"/>
      <c r="DV350" s="9"/>
      <c r="DW350" s="14"/>
      <c r="DX350" s="9"/>
      <c r="DY350" s="9"/>
      <c r="DZ350" s="9"/>
      <c r="EA350" s="9"/>
      <c r="EB350" s="9"/>
      <c r="EC350" s="9"/>
      <c r="ED350" s="9"/>
      <c r="EE350" s="9"/>
      <c r="EF350" s="9"/>
      <c r="EG350" s="9"/>
      <c r="EH350" s="9"/>
      <c r="EI350" s="9"/>
    </row>
    <row r="351" spans="2:139" ht="75" customHeight="1">
      <c r="B351" s="9"/>
      <c r="C351" s="648"/>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648"/>
      <c r="AN351" s="9"/>
      <c r="AO351" s="9"/>
      <c r="AP351" s="9"/>
      <c r="AQ351" s="9"/>
      <c r="AR351" s="648"/>
      <c r="AS351" s="9"/>
      <c r="AT351" s="45"/>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c r="CZ351" s="9"/>
      <c r="DA351" s="9"/>
      <c r="DB351" s="9"/>
      <c r="DC351" s="9"/>
      <c r="DD351" s="9"/>
      <c r="DE351" s="9"/>
      <c r="DF351" s="9"/>
      <c r="DG351" s="9"/>
      <c r="DH351" s="9"/>
      <c r="DI351" s="9"/>
      <c r="DJ351" s="9"/>
      <c r="DK351" s="9"/>
      <c r="DL351" s="9"/>
      <c r="DM351" s="9"/>
      <c r="DN351" s="9"/>
      <c r="DO351" s="9"/>
      <c r="DP351" s="9"/>
      <c r="DQ351" s="9"/>
      <c r="DR351" s="9"/>
      <c r="DS351" s="9"/>
      <c r="DT351" s="9"/>
      <c r="DU351" s="9"/>
      <c r="DV351" s="9"/>
      <c r="DW351" s="14"/>
      <c r="DX351" s="9"/>
      <c r="DY351" s="9"/>
      <c r="DZ351" s="9"/>
      <c r="EA351" s="9"/>
      <c r="EB351" s="9"/>
      <c r="EC351" s="9"/>
      <c r="ED351" s="9"/>
      <c r="EE351" s="9"/>
      <c r="EF351" s="9"/>
      <c r="EG351" s="9"/>
      <c r="EH351" s="9"/>
      <c r="EI351" s="9"/>
    </row>
    <row r="352" spans="2:139" ht="75" customHeight="1">
      <c r="B352" s="9"/>
      <c r="C352" s="648"/>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648"/>
      <c r="AN352" s="9"/>
      <c r="AO352" s="9"/>
      <c r="AP352" s="9"/>
      <c r="AQ352" s="9"/>
      <c r="AR352" s="648"/>
      <c r="AS352" s="9"/>
      <c r="AT352" s="45"/>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c r="CZ352" s="9"/>
      <c r="DA352" s="9"/>
      <c r="DB352" s="9"/>
      <c r="DC352" s="9"/>
      <c r="DD352" s="9"/>
      <c r="DE352" s="9"/>
      <c r="DF352" s="9"/>
      <c r="DG352" s="9"/>
      <c r="DH352" s="9"/>
      <c r="DI352" s="9"/>
      <c r="DJ352" s="9"/>
      <c r="DK352" s="9"/>
      <c r="DL352" s="9"/>
      <c r="DM352" s="9"/>
      <c r="DN352" s="9"/>
      <c r="DO352" s="9"/>
      <c r="DP352" s="9"/>
      <c r="DQ352" s="9"/>
      <c r="DR352" s="9"/>
      <c r="DS352" s="9"/>
      <c r="DT352" s="9"/>
      <c r="DU352" s="9"/>
      <c r="DV352" s="9"/>
      <c r="DW352" s="14"/>
      <c r="DX352" s="9"/>
      <c r="DY352" s="9"/>
      <c r="DZ352" s="9"/>
      <c r="EA352" s="9"/>
      <c r="EB352" s="9"/>
      <c r="EC352" s="9"/>
      <c r="ED352" s="9"/>
      <c r="EE352" s="9"/>
      <c r="EF352" s="9"/>
      <c r="EG352" s="9"/>
      <c r="EH352" s="9"/>
      <c r="EI352" s="9"/>
    </row>
    <row r="353" spans="2:139" ht="75" customHeight="1">
      <c r="B353" s="9"/>
      <c r="C353" s="648"/>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648"/>
      <c r="AN353" s="9"/>
      <c r="AO353" s="9"/>
      <c r="AP353" s="9"/>
      <c r="AQ353" s="9"/>
      <c r="AR353" s="648"/>
      <c r="AS353" s="9"/>
      <c r="AT353" s="45"/>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c r="CZ353" s="9"/>
      <c r="DA353" s="9"/>
      <c r="DB353" s="9"/>
      <c r="DC353" s="9"/>
      <c r="DD353" s="9"/>
      <c r="DE353" s="9"/>
      <c r="DF353" s="9"/>
      <c r="DG353" s="9"/>
      <c r="DH353" s="9"/>
      <c r="DI353" s="9"/>
      <c r="DJ353" s="9"/>
      <c r="DK353" s="9"/>
      <c r="DL353" s="9"/>
      <c r="DM353" s="9"/>
      <c r="DN353" s="9"/>
      <c r="DO353" s="9"/>
      <c r="DP353" s="9"/>
      <c r="DQ353" s="9"/>
      <c r="DR353" s="9"/>
      <c r="DS353" s="9"/>
      <c r="DT353" s="9"/>
      <c r="DU353" s="9"/>
      <c r="DV353" s="9"/>
      <c r="DW353" s="14"/>
      <c r="DX353" s="9"/>
      <c r="DY353" s="9"/>
      <c r="DZ353" s="9"/>
      <c r="EA353" s="9"/>
      <c r="EB353" s="9"/>
      <c r="EC353" s="9"/>
      <c r="ED353" s="9"/>
      <c r="EE353" s="9"/>
      <c r="EF353" s="9"/>
      <c r="EG353" s="9"/>
      <c r="EH353" s="9"/>
      <c r="EI353" s="9"/>
    </row>
    <row r="354" spans="2:139" ht="75" customHeight="1">
      <c r="B354" s="9"/>
      <c r="C354" s="648"/>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648"/>
      <c r="AN354" s="9"/>
      <c r="AO354" s="9"/>
      <c r="AP354" s="9"/>
      <c r="AQ354" s="9"/>
      <c r="AR354" s="648"/>
      <c r="AS354" s="9"/>
      <c r="AT354" s="45"/>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c r="CZ354" s="9"/>
      <c r="DA354" s="9"/>
      <c r="DB354" s="9"/>
      <c r="DC354" s="9"/>
      <c r="DD354" s="9"/>
      <c r="DE354" s="9"/>
      <c r="DF354" s="9"/>
      <c r="DG354" s="9"/>
      <c r="DH354" s="9"/>
      <c r="DI354" s="9"/>
      <c r="DJ354" s="9"/>
      <c r="DK354" s="9"/>
      <c r="DL354" s="9"/>
      <c r="DM354" s="9"/>
      <c r="DN354" s="9"/>
      <c r="DO354" s="9"/>
      <c r="DP354" s="9"/>
      <c r="DQ354" s="9"/>
      <c r="DR354" s="9"/>
      <c r="DS354" s="9"/>
      <c r="DT354" s="9"/>
      <c r="DU354" s="9"/>
      <c r="DV354" s="9"/>
      <c r="DW354" s="14"/>
      <c r="DX354" s="9"/>
      <c r="DY354" s="9"/>
      <c r="DZ354" s="9"/>
      <c r="EA354" s="9"/>
      <c r="EB354" s="9"/>
      <c r="EC354" s="9"/>
      <c r="ED354" s="9"/>
      <c r="EE354" s="9"/>
      <c r="EF354" s="9"/>
      <c r="EG354" s="9"/>
      <c r="EH354" s="9"/>
      <c r="EI354" s="9"/>
    </row>
    <row r="355" spans="2:139" ht="75" customHeight="1">
      <c r="B355" s="9"/>
      <c r="C355" s="648"/>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648"/>
      <c r="AN355" s="9"/>
      <c r="AO355" s="9"/>
      <c r="AP355" s="9"/>
      <c r="AQ355" s="9"/>
      <c r="AR355" s="648"/>
      <c r="AS355" s="9"/>
      <c r="AT355" s="45"/>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c r="CZ355" s="9"/>
      <c r="DA355" s="9"/>
      <c r="DB355" s="9"/>
      <c r="DC355" s="9"/>
      <c r="DD355" s="9"/>
      <c r="DE355" s="9"/>
      <c r="DF355" s="9"/>
      <c r="DG355" s="9"/>
      <c r="DH355" s="9"/>
      <c r="DI355" s="9"/>
      <c r="DJ355" s="9"/>
      <c r="DK355" s="9"/>
      <c r="DL355" s="9"/>
      <c r="DM355" s="9"/>
      <c r="DN355" s="9"/>
      <c r="DO355" s="9"/>
      <c r="DP355" s="9"/>
      <c r="DQ355" s="9"/>
      <c r="DR355" s="9"/>
      <c r="DS355" s="9"/>
      <c r="DT355" s="9"/>
      <c r="DU355" s="9"/>
      <c r="DV355" s="9"/>
      <c r="DW355" s="14"/>
      <c r="DX355" s="9"/>
      <c r="DY355" s="9"/>
      <c r="DZ355" s="9"/>
      <c r="EA355" s="9"/>
      <c r="EB355" s="9"/>
      <c r="EC355" s="9"/>
      <c r="ED355" s="9"/>
      <c r="EE355" s="9"/>
      <c r="EF355" s="9"/>
      <c r="EG355" s="9"/>
      <c r="EH355" s="9"/>
      <c r="EI355" s="9"/>
    </row>
    <row r="356" spans="2:139" ht="75" customHeight="1">
      <c r="B356" s="9"/>
      <c r="C356" s="648"/>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648"/>
      <c r="AN356" s="9"/>
      <c r="AO356" s="9"/>
      <c r="AP356" s="9"/>
      <c r="AQ356" s="9"/>
      <c r="AR356" s="648"/>
      <c r="AS356" s="9"/>
      <c r="AT356" s="45"/>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c r="CZ356" s="9"/>
      <c r="DA356" s="9"/>
      <c r="DB356" s="9"/>
      <c r="DC356" s="9"/>
      <c r="DD356" s="9"/>
      <c r="DE356" s="9"/>
      <c r="DF356" s="9"/>
      <c r="DG356" s="9"/>
      <c r="DH356" s="9"/>
      <c r="DI356" s="9"/>
      <c r="DJ356" s="9"/>
      <c r="DK356" s="9"/>
      <c r="DL356" s="9"/>
      <c r="DM356" s="9"/>
      <c r="DN356" s="9"/>
      <c r="DO356" s="9"/>
      <c r="DP356" s="9"/>
      <c r="DQ356" s="9"/>
      <c r="DR356" s="9"/>
      <c r="DS356" s="9"/>
      <c r="DT356" s="9"/>
      <c r="DU356" s="9"/>
      <c r="DV356" s="9"/>
      <c r="DW356" s="14"/>
      <c r="DX356" s="9"/>
      <c r="DY356" s="9"/>
      <c r="DZ356" s="9"/>
      <c r="EA356" s="9"/>
      <c r="EB356" s="9"/>
      <c r="EC356" s="9"/>
      <c r="ED356" s="9"/>
      <c r="EE356" s="9"/>
      <c r="EF356" s="9"/>
      <c r="EG356" s="9"/>
      <c r="EH356" s="9"/>
      <c r="EI356" s="9"/>
    </row>
    <row r="357" spans="2:139" ht="75" customHeight="1">
      <c r="B357" s="9"/>
      <c r="C357" s="648"/>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648"/>
      <c r="AN357" s="9"/>
      <c r="AO357" s="9"/>
      <c r="AP357" s="9"/>
      <c r="AQ357" s="9"/>
      <c r="AR357" s="648"/>
      <c r="AS357" s="9"/>
      <c r="AT357" s="45"/>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c r="CZ357" s="9"/>
      <c r="DA357" s="9"/>
      <c r="DB357" s="9"/>
      <c r="DC357" s="9"/>
      <c r="DD357" s="9"/>
      <c r="DE357" s="9"/>
      <c r="DF357" s="9"/>
      <c r="DG357" s="9"/>
      <c r="DH357" s="9"/>
      <c r="DI357" s="9"/>
      <c r="DJ357" s="9"/>
      <c r="DK357" s="9"/>
      <c r="DL357" s="9"/>
      <c r="DM357" s="9"/>
      <c r="DN357" s="9"/>
      <c r="DO357" s="9"/>
      <c r="DP357" s="9"/>
      <c r="DQ357" s="9"/>
      <c r="DR357" s="9"/>
      <c r="DS357" s="9"/>
      <c r="DT357" s="9"/>
      <c r="DU357" s="9"/>
      <c r="DV357" s="9"/>
      <c r="DW357" s="14"/>
      <c r="DX357" s="9"/>
      <c r="DY357" s="9"/>
      <c r="DZ357" s="9"/>
      <c r="EA357" s="9"/>
      <c r="EB357" s="9"/>
      <c r="EC357" s="9"/>
      <c r="ED357" s="9"/>
      <c r="EE357" s="9"/>
      <c r="EF357" s="9"/>
      <c r="EG357" s="9"/>
      <c r="EH357" s="9"/>
      <c r="EI357" s="9"/>
    </row>
    <row r="358" spans="2:139" ht="75" customHeight="1">
      <c r="B358" s="9"/>
      <c r="C358" s="648"/>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648"/>
      <c r="AN358" s="9"/>
      <c r="AO358" s="9"/>
      <c r="AP358" s="9"/>
      <c r="AQ358" s="9"/>
      <c r="AR358" s="648"/>
      <c r="AS358" s="9"/>
      <c r="AT358" s="45"/>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c r="CZ358" s="9"/>
      <c r="DA358" s="9"/>
      <c r="DB358" s="9"/>
      <c r="DC358" s="9"/>
      <c r="DD358" s="9"/>
      <c r="DE358" s="9"/>
      <c r="DF358" s="9"/>
      <c r="DG358" s="9"/>
      <c r="DH358" s="9"/>
      <c r="DI358" s="9"/>
      <c r="DJ358" s="9"/>
      <c r="DK358" s="9"/>
      <c r="DL358" s="9"/>
      <c r="DM358" s="9"/>
      <c r="DN358" s="9"/>
      <c r="DO358" s="9"/>
      <c r="DP358" s="9"/>
      <c r="DQ358" s="9"/>
      <c r="DR358" s="9"/>
      <c r="DS358" s="9"/>
      <c r="DT358" s="9"/>
      <c r="DU358" s="9"/>
      <c r="DV358" s="9"/>
      <c r="DW358" s="14"/>
      <c r="DX358" s="9"/>
      <c r="DY358" s="9"/>
      <c r="DZ358" s="9"/>
      <c r="EA358" s="9"/>
      <c r="EB358" s="9"/>
      <c r="EC358" s="9"/>
      <c r="ED358" s="9"/>
      <c r="EE358" s="9"/>
      <c r="EF358" s="9"/>
      <c r="EG358" s="9"/>
      <c r="EH358" s="9"/>
      <c r="EI358" s="9"/>
    </row>
    <row r="359" spans="2:139" ht="75" customHeight="1">
      <c r="B359" s="9"/>
      <c r="C359" s="648"/>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648"/>
      <c r="AN359" s="9"/>
      <c r="AO359" s="9"/>
      <c r="AP359" s="9"/>
      <c r="AQ359" s="9"/>
      <c r="AR359" s="648"/>
      <c r="AS359" s="9"/>
      <c r="AT359" s="45"/>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c r="CZ359" s="9"/>
      <c r="DA359" s="9"/>
      <c r="DB359" s="9"/>
      <c r="DC359" s="9"/>
      <c r="DD359" s="9"/>
      <c r="DE359" s="9"/>
      <c r="DF359" s="9"/>
      <c r="DG359" s="9"/>
      <c r="DH359" s="9"/>
      <c r="DI359" s="9"/>
      <c r="DJ359" s="9"/>
      <c r="DK359" s="9"/>
      <c r="DL359" s="9"/>
      <c r="DM359" s="9"/>
      <c r="DN359" s="9"/>
      <c r="DO359" s="9"/>
      <c r="DP359" s="9"/>
      <c r="DQ359" s="9"/>
      <c r="DR359" s="9"/>
      <c r="DS359" s="9"/>
      <c r="DT359" s="9"/>
      <c r="DU359" s="9"/>
      <c r="DV359" s="9"/>
      <c r="DW359" s="14"/>
      <c r="DX359" s="9"/>
      <c r="DY359" s="9"/>
      <c r="DZ359" s="9"/>
      <c r="EA359" s="9"/>
      <c r="EB359" s="9"/>
      <c r="EC359" s="9"/>
      <c r="ED359" s="9"/>
      <c r="EE359" s="9"/>
      <c r="EF359" s="9"/>
      <c r="EG359" s="9"/>
      <c r="EH359" s="9"/>
      <c r="EI359" s="9"/>
    </row>
    <row r="360" spans="2:139" ht="75" customHeight="1">
      <c r="B360" s="9"/>
      <c r="C360" s="648"/>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648"/>
      <c r="AN360" s="9"/>
      <c r="AO360" s="9"/>
      <c r="AP360" s="9"/>
      <c r="AQ360" s="9"/>
      <c r="AR360" s="648"/>
      <c r="AS360" s="9"/>
      <c r="AT360" s="45"/>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c r="CZ360" s="9"/>
      <c r="DA360" s="9"/>
      <c r="DB360" s="9"/>
      <c r="DC360" s="9"/>
      <c r="DD360" s="9"/>
      <c r="DE360" s="9"/>
      <c r="DF360" s="9"/>
      <c r="DG360" s="9"/>
      <c r="DH360" s="9"/>
      <c r="DI360" s="9"/>
      <c r="DJ360" s="9"/>
      <c r="DK360" s="9"/>
      <c r="DL360" s="9"/>
      <c r="DM360" s="9"/>
      <c r="DN360" s="9"/>
      <c r="DO360" s="9"/>
      <c r="DP360" s="9"/>
      <c r="DQ360" s="9"/>
      <c r="DR360" s="9"/>
      <c r="DS360" s="9"/>
      <c r="DT360" s="9"/>
      <c r="DU360" s="9"/>
      <c r="DV360" s="9"/>
      <c r="DW360" s="14"/>
      <c r="DX360" s="9"/>
      <c r="DY360" s="9"/>
      <c r="DZ360" s="9"/>
      <c r="EA360" s="9"/>
      <c r="EB360" s="9"/>
      <c r="EC360" s="9"/>
      <c r="ED360" s="9"/>
      <c r="EE360" s="9"/>
      <c r="EF360" s="9"/>
      <c r="EG360" s="9"/>
      <c r="EH360" s="9"/>
      <c r="EI360" s="9"/>
    </row>
    <row r="361" spans="2:139" ht="75" customHeight="1">
      <c r="B361" s="9"/>
      <c r="C361" s="648"/>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648"/>
      <c r="AN361" s="9"/>
      <c r="AO361" s="9"/>
      <c r="AP361" s="9"/>
      <c r="AQ361" s="9"/>
      <c r="AR361" s="648"/>
      <c r="AS361" s="9"/>
      <c r="AT361" s="45"/>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c r="CZ361" s="9"/>
      <c r="DA361" s="9"/>
      <c r="DB361" s="9"/>
      <c r="DC361" s="9"/>
      <c r="DD361" s="9"/>
      <c r="DE361" s="9"/>
      <c r="DF361" s="9"/>
      <c r="DG361" s="9"/>
      <c r="DH361" s="9"/>
      <c r="DI361" s="9"/>
      <c r="DJ361" s="9"/>
      <c r="DK361" s="9"/>
      <c r="DL361" s="9"/>
      <c r="DM361" s="9"/>
      <c r="DN361" s="9"/>
      <c r="DO361" s="9"/>
      <c r="DP361" s="9"/>
      <c r="DQ361" s="9"/>
      <c r="DR361" s="9"/>
      <c r="DS361" s="9"/>
      <c r="DT361" s="9"/>
      <c r="DU361" s="9"/>
      <c r="DV361" s="9"/>
      <c r="DW361" s="14"/>
      <c r="DX361" s="9"/>
      <c r="DY361" s="9"/>
      <c r="DZ361" s="9"/>
      <c r="EA361" s="9"/>
      <c r="EB361" s="9"/>
      <c r="EC361" s="9"/>
      <c r="ED361" s="9"/>
      <c r="EE361" s="9"/>
      <c r="EF361" s="9"/>
      <c r="EG361" s="9"/>
      <c r="EH361" s="9"/>
      <c r="EI361" s="9"/>
    </row>
    <row r="362" spans="2:139" ht="75" customHeight="1">
      <c r="B362" s="9"/>
      <c r="C362" s="648"/>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648"/>
      <c r="AN362" s="9"/>
      <c r="AO362" s="9"/>
      <c r="AP362" s="9"/>
      <c r="AQ362" s="9"/>
      <c r="AR362" s="648"/>
      <c r="AS362" s="9"/>
      <c r="AT362" s="45"/>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c r="CZ362" s="9"/>
      <c r="DA362" s="9"/>
      <c r="DB362" s="9"/>
      <c r="DC362" s="9"/>
      <c r="DD362" s="9"/>
      <c r="DE362" s="9"/>
      <c r="DF362" s="9"/>
      <c r="DG362" s="9"/>
      <c r="DH362" s="9"/>
      <c r="DI362" s="9"/>
      <c r="DJ362" s="9"/>
      <c r="DK362" s="9"/>
      <c r="DL362" s="9"/>
      <c r="DM362" s="9"/>
      <c r="DN362" s="9"/>
      <c r="DO362" s="9"/>
      <c r="DP362" s="9"/>
      <c r="DQ362" s="9"/>
      <c r="DR362" s="9"/>
      <c r="DS362" s="9"/>
      <c r="DT362" s="9"/>
      <c r="DU362" s="9"/>
      <c r="DV362" s="9"/>
      <c r="DW362" s="14"/>
      <c r="DX362" s="9"/>
      <c r="DY362" s="9"/>
      <c r="DZ362" s="9"/>
      <c r="EA362" s="9"/>
      <c r="EB362" s="9"/>
      <c r="EC362" s="9"/>
      <c r="ED362" s="9"/>
      <c r="EE362" s="9"/>
      <c r="EF362" s="9"/>
      <c r="EG362" s="9"/>
      <c r="EH362" s="9"/>
      <c r="EI362" s="9"/>
    </row>
    <row r="363" spans="2:139" ht="75" customHeight="1">
      <c r="B363" s="9"/>
      <c r="C363" s="648"/>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648"/>
      <c r="AN363" s="9"/>
      <c r="AO363" s="9"/>
      <c r="AP363" s="9"/>
      <c r="AQ363" s="9"/>
      <c r="AR363" s="648"/>
      <c r="AS363" s="9"/>
      <c r="AT363" s="45"/>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c r="DR363" s="9"/>
      <c r="DS363" s="9"/>
      <c r="DT363" s="9"/>
      <c r="DU363" s="9"/>
      <c r="DV363" s="9"/>
      <c r="DW363" s="14"/>
      <c r="DX363" s="9"/>
      <c r="DY363" s="9"/>
      <c r="DZ363" s="9"/>
      <c r="EA363" s="9"/>
      <c r="EB363" s="9"/>
      <c r="EC363" s="9"/>
      <c r="ED363" s="9"/>
      <c r="EE363" s="9"/>
      <c r="EF363" s="9"/>
      <c r="EG363" s="9"/>
      <c r="EH363" s="9"/>
      <c r="EI363" s="9"/>
    </row>
    <row r="364" spans="2:139" ht="75" customHeight="1">
      <c r="B364" s="9"/>
      <c r="C364" s="648"/>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648"/>
      <c r="AN364" s="9"/>
      <c r="AO364" s="9"/>
      <c r="AP364" s="9"/>
      <c r="AQ364" s="9"/>
      <c r="AR364" s="648"/>
      <c r="AS364" s="9"/>
      <c r="AT364" s="45"/>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c r="CZ364" s="9"/>
      <c r="DA364" s="9"/>
      <c r="DB364" s="9"/>
      <c r="DC364" s="9"/>
      <c r="DD364" s="9"/>
      <c r="DE364" s="9"/>
      <c r="DF364" s="9"/>
      <c r="DG364" s="9"/>
      <c r="DH364" s="9"/>
      <c r="DI364" s="9"/>
      <c r="DJ364" s="9"/>
      <c r="DK364" s="9"/>
      <c r="DL364" s="9"/>
      <c r="DM364" s="9"/>
      <c r="DN364" s="9"/>
      <c r="DO364" s="9"/>
      <c r="DP364" s="9"/>
      <c r="DQ364" s="9"/>
      <c r="DR364" s="9"/>
      <c r="DS364" s="9"/>
      <c r="DT364" s="9"/>
      <c r="DU364" s="9"/>
      <c r="DV364" s="9"/>
      <c r="DW364" s="14"/>
      <c r="DX364" s="9"/>
      <c r="DY364" s="9"/>
      <c r="DZ364" s="9"/>
      <c r="EA364" s="9"/>
      <c r="EB364" s="9"/>
      <c r="EC364" s="9"/>
      <c r="ED364" s="9"/>
      <c r="EE364" s="9"/>
      <c r="EF364" s="9"/>
      <c r="EG364" s="9"/>
      <c r="EH364" s="9"/>
      <c r="EI364" s="9"/>
    </row>
    <row r="365" spans="2:139" ht="75" customHeight="1">
      <c r="B365" s="9"/>
      <c r="C365" s="648"/>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648"/>
      <c r="AN365" s="9"/>
      <c r="AO365" s="9"/>
      <c r="AP365" s="9"/>
      <c r="AQ365" s="9"/>
      <c r="AR365" s="648"/>
      <c r="AS365" s="9"/>
      <c r="AT365" s="45"/>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c r="CZ365" s="9"/>
      <c r="DA365" s="9"/>
      <c r="DB365" s="9"/>
      <c r="DC365" s="9"/>
      <c r="DD365" s="9"/>
      <c r="DE365" s="9"/>
      <c r="DF365" s="9"/>
      <c r="DG365" s="9"/>
      <c r="DH365" s="9"/>
      <c r="DI365" s="9"/>
      <c r="DJ365" s="9"/>
      <c r="DK365" s="9"/>
      <c r="DL365" s="9"/>
      <c r="DM365" s="9"/>
      <c r="DN365" s="9"/>
      <c r="DO365" s="9"/>
      <c r="DP365" s="9"/>
      <c r="DQ365" s="9"/>
      <c r="DR365" s="9"/>
      <c r="DS365" s="9"/>
      <c r="DT365" s="9"/>
      <c r="DU365" s="9"/>
      <c r="DV365" s="9"/>
      <c r="DW365" s="14"/>
      <c r="DX365" s="9"/>
      <c r="DY365" s="9"/>
      <c r="DZ365" s="9"/>
      <c r="EA365" s="9"/>
      <c r="EB365" s="9"/>
      <c r="EC365" s="9"/>
      <c r="ED365" s="9"/>
      <c r="EE365" s="9"/>
      <c r="EF365" s="9"/>
      <c r="EG365" s="9"/>
      <c r="EH365" s="9"/>
      <c r="EI365" s="9"/>
    </row>
    <row r="366" spans="2:139" ht="75" customHeight="1">
      <c r="B366" s="9"/>
      <c r="C366" s="648"/>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648"/>
      <c r="AN366" s="9"/>
      <c r="AO366" s="9"/>
      <c r="AP366" s="9"/>
      <c r="AQ366" s="9"/>
      <c r="AR366" s="648"/>
      <c r="AS366" s="9"/>
      <c r="AT366" s="45"/>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c r="CZ366" s="9"/>
      <c r="DA366" s="9"/>
      <c r="DB366" s="9"/>
      <c r="DC366" s="9"/>
      <c r="DD366" s="9"/>
      <c r="DE366" s="9"/>
      <c r="DF366" s="9"/>
      <c r="DG366" s="9"/>
      <c r="DH366" s="9"/>
      <c r="DI366" s="9"/>
      <c r="DJ366" s="9"/>
      <c r="DK366" s="9"/>
      <c r="DL366" s="9"/>
      <c r="DM366" s="9"/>
      <c r="DN366" s="9"/>
      <c r="DO366" s="9"/>
      <c r="DP366" s="9"/>
      <c r="DQ366" s="9"/>
      <c r="DR366" s="9"/>
      <c r="DS366" s="9"/>
      <c r="DT366" s="9"/>
      <c r="DU366" s="9"/>
      <c r="DV366" s="9"/>
      <c r="DW366" s="14"/>
      <c r="DX366" s="9"/>
      <c r="DY366" s="9"/>
      <c r="DZ366" s="9"/>
      <c r="EA366" s="9"/>
      <c r="EB366" s="9"/>
      <c r="EC366" s="9"/>
      <c r="ED366" s="9"/>
      <c r="EE366" s="9"/>
      <c r="EF366" s="9"/>
      <c r="EG366" s="9"/>
      <c r="EH366" s="9"/>
      <c r="EI366" s="9"/>
    </row>
    <row r="367" spans="2:139" ht="75" customHeight="1">
      <c r="B367" s="9"/>
      <c r="C367" s="648"/>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648"/>
      <c r="AN367" s="9"/>
      <c r="AO367" s="9"/>
      <c r="AP367" s="9"/>
      <c r="AQ367" s="9"/>
      <c r="AR367" s="648"/>
      <c r="AS367" s="9"/>
      <c r="AT367" s="45"/>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c r="CZ367" s="9"/>
      <c r="DA367" s="9"/>
      <c r="DB367" s="9"/>
      <c r="DC367" s="9"/>
      <c r="DD367" s="9"/>
      <c r="DE367" s="9"/>
      <c r="DF367" s="9"/>
      <c r="DG367" s="9"/>
      <c r="DH367" s="9"/>
      <c r="DI367" s="9"/>
      <c r="DJ367" s="9"/>
      <c r="DK367" s="9"/>
      <c r="DL367" s="9"/>
      <c r="DM367" s="9"/>
      <c r="DN367" s="9"/>
      <c r="DO367" s="9"/>
      <c r="DP367" s="9"/>
      <c r="DQ367" s="9"/>
      <c r="DR367" s="9"/>
      <c r="DS367" s="9"/>
      <c r="DT367" s="9"/>
      <c r="DU367" s="9"/>
      <c r="DV367" s="9"/>
      <c r="DW367" s="14"/>
      <c r="DX367" s="9"/>
      <c r="DY367" s="9"/>
      <c r="DZ367" s="9"/>
      <c r="EA367" s="9"/>
      <c r="EB367" s="9"/>
      <c r="EC367" s="9"/>
      <c r="ED367" s="9"/>
      <c r="EE367" s="9"/>
      <c r="EF367" s="9"/>
      <c r="EG367" s="9"/>
      <c r="EH367" s="9"/>
      <c r="EI367" s="9"/>
    </row>
    <row r="368" spans="2:139" ht="75" customHeight="1">
      <c r="B368" s="9"/>
      <c r="C368" s="648"/>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648"/>
      <c r="AN368" s="9"/>
      <c r="AO368" s="9"/>
      <c r="AP368" s="9"/>
      <c r="AQ368" s="9"/>
      <c r="AR368" s="648"/>
      <c r="AS368" s="9"/>
      <c r="AT368" s="45"/>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c r="CZ368" s="9"/>
      <c r="DA368" s="9"/>
      <c r="DB368" s="9"/>
      <c r="DC368" s="9"/>
      <c r="DD368" s="9"/>
      <c r="DE368" s="9"/>
      <c r="DF368" s="9"/>
      <c r="DG368" s="9"/>
      <c r="DH368" s="9"/>
      <c r="DI368" s="9"/>
      <c r="DJ368" s="9"/>
      <c r="DK368" s="9"/>
      <c r="DL368" s="9"/>
      <c r="DM368" s="9"/>
      <c r="DN368" s="9"/>
      <c r="DO368" s="9"/>
      <c r="DP368" s="9"/>
      <c r="DQ368" s="9"/>
      <c r="DR368" s="9"/>
      <c r="DS368" s="9"/>
      <c r="DT368" s="9"/>
      <c r="DU368" s="9"/>
      <c r="DV368" s="9"/>
      <c r="DW368" s="14"/>
      <c r="DX368" s="9"/>
      <c r="DY368" s="9"/>
      <c r="DZ368" s="9"/>
      <c r="EA368" s="9"/>
      <c r="EB368" s="9"/>
      <c r="EC368" s="9"/>
      <c r="ED368" s="9"/>
      <c r="EE368" s="9"/>
      <c r="EF368" s="9"/>
      <c r="EG368" s="9"/>
      <c r="EH368" s="9"/>
      <c r="EI368" s="9"/>
    </row>
    <row r="369" spans="2:139" ht="75" customHeight="1">
      <c r="B369" s="9"/>
      <c r="C369" s="648"/>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648"/>
      <c r="AN369" s="9"/>
      <c r="AO369" s="9"/>
      <c r="AP369" s="9"/>
      <c r="AQ369" s="9"/>
      <c r="AR369" s="648"/>
      <c r="AS369" s="9"/>
      <c r="AT369" s="45"/>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c r="CZ369" s="9"/>
      <c r="DA369" s="9"/>
      <c r="DB369" s="9"/>
      <c r="DC369" s="9"/>
      <c r="DD369" s="9"/>
      <c r="DE369" s="9"/>
      <c r="DF369" s="9"/>
      <c r="DG369" s="9"/>
      <c r="DH369" s="9"/>
      <c r="DI369" s="9"/>
      <c r="DJ369" s="9"/>
      <c r="DK369" s="9"/>
      <c r="DL369" s="9"/>
      <c r="DM369" s="9"/>
      <c r="DN369" s="9"/>
      <c r="DO369" s="9"/>
      <c r="DP369" s="9"/>
      <c r="DQ369" s="9"/>
      <c r="DR369" s="9"/>
      <c r="DS369" s="9"/>
      <c r="DT369" s="9"/>
      <c r="DU369" s="9"/>
      <c r="DV369" s="9"/>
      <c r="DW369" s="14"/>
      <c r="DX369" s="9"/>
      <c r="DY369" s="9"/>
      <c r="DZ369" s="9"/>
      <c r="EA369" s="9"/>
      <c r="EB369" s="9"/>
      <c r="EC369" s="9"/>
      <c r="ED369" s="9"/>
      <c r="EE369" s="9"/>
      <c r="EF369" s="9"/>
      <c r="EG369" s="9"/>
      <c r="EH369" s="9"/>
      <c r="EI369" s="9"/>
    </row>
    <row r="370" spans="2:139" ht="75" customHeight="1">
      <c r="B370" s="9"/>
      <c r="C370" s="648"/>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648"/>
      <c r="AN370" s="9"/>
      <c r="AO370" s="9"/>
      <c r="AP370" s="9"/>
      <c r="AQ370" s="9"/>
      <c r="AR370" s="648"/>
      <c r="AS370" s="9"/>
      <c r="AT370" s="45"/>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c r="CZ370" s="9"/>
      <c r="DA370" s="9"/>
      <c r="DB370" s="9"/>
      <c r="DC370" s="9"/>
      <c r="DD370" s="9"/>
      <c r="DE370" s="9"/>
      <c r="DF370" s="9"/>
      <c r="DG370" s="9"/>
      <c r="DH370" s="9"/>
      <c r="DI370" s="9"/>
      <c r="DJ370" s="9"/>
      <c r="DK370" s="9"/>
      <c r="DL370" s="9"/>
      <c r="DM370" s="9"/>
      <c r="DN370" s="9"/>
      <c r="DO370" s="9"/>
      <c r="DP370" s="9"/>
      <c r="DQ370" s="9"/>
      <c r="DR370" s="9"/>
      <c r="DS370" s="9"/>
      <c r="DT370" s="9"/>
      <c r="DU370" s="9"/>
      <c r="DV370" s="9"/>
      <c r="DW370" s="14"/>
      <c r="DX370" s="9"/>
      <c r="DY370" s="9"/>
      <c r="DZ370" s="9"/>
      <c r="EA370" s="9"/>
      <c r="EB370" s="9"/>
      <c r="EC370" s="9"/>
      <c r="ED370" s="9"/>
      <c r="EE370" s="9"/>
      <c r="EF370" s="9"/>
      <c r="EG370" s="9"/>
      <c r="EH370" s="9"/>
      <c r="EI370" s="9"/>
    </row>
    <row r="371" spans="2:139" ht="75" customHeight="1">
      <c r="B371" s="9"/>
      <c r="C371" s="648"/>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648"/>
      <c r="AN371" s="9"/>
      <c r="AO371" s="9"/>
      <c r="AP371" s="9"/>
      <c r="AQ371" s="9"/>
      <c r="AR371" s="648"/>
      <c r="AS371" s="9"/>
      <c r="AT371" s="45"/>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c r="CZ371" s="9"/>
      <c r="DA371" s="9"/>
      <c r="DB371" s="9"/>
      <c r="DC371" s="9"/>
      <c r="DD371" s="9"/>
      <c r="DE371" s="9"/>
      <c r="DF371" s="9"/>
      <c r="DG371" s="9"/>
      <c r="DH371" s="9"/>
      <c r="DI371" s="9"/>
      <c r="DJ371" s="9"/>
      <c r="DK371" s="9"/>
      <c r="DL371" s="9"/>
      <c r="DM371" s="9"/>
      <c r="DN371" s="9"/>
      <c r="DO371" s="9"/>
      <c r="DP371" s="9"/>
      <c r="DQ371" s="9"/>
      <c r="DR371" s="9"/>
      <c r="DS371" s="9"/>
      <c r="DT371" s="9"/>
      <c r="DU371" s="9"/>
      <c r="DV371" s="9"/>
      <c r="DW371" s="14"/>
      <c r="DX371" s="9"/>
      <c r="DY371" s="9"/>
      <c r="DZ371" s="9"/>
      <c r="EA371" s="9"/>
      <c r="EB371" s="9"/>
      <c r="EC371" s="9"/>
      <c r="ED371" s="9"/>
      <c r="EE371" s="9"/>
      <c r="EF371" s="9"/>
      <c r="EG371" s="9"/>
      <c r="EH371" s="9"/>
      <c r="EI371" s="9"/>
    </row>
    <row r="372" spans="2:139" ht="75" customHeight="1">
      <c r="B372" s="9"/>
      <c r="C372" s="648"/>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648"/>
      <c r="AN372" s="9"/>
      <c r="AO372" s="9"/>
      <c r="AP372" s="9"/>
      <c r="AQ372" s="9"/>
      <c r="AR372" s="648"/>
      <c r="AS372" s="9"/>
      <c r="AT372" s="45"/>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c r="CZ372" s="9"/>
      <c r="DA372" s="9"/>
      <c r="DB372" s="9"/>
      <c r="DC372" s="9"/>
      <c r="DD372" s="9"/>
      <c r="DE372" s="9"/>
      <c r="DF372" s="9"/>
      <c r="DG372" s="9"/>
      <c r="DH372" s="9"/>
      <c r="DI372" s="9"/>
      <c r="DJ372" s="9"/>
      <c r="DK372" s="9"/>
      <c r="DL372" s="9"/>
      <c r="DM372" s="9"/>
      <c r="DN372" s="9"/>
      <c r="DO372" s="9"/>
      <c r="DP372" s="9"/>
      <c r="DQ372" s="9"/>
      <c r="DR372" s="9"/>
      <c r="DS372" s="9"/>
      <c r="DT372" s="9"/>
      <c r="DU372" s="9"/>
      <c r="DV372" s="9"/>
      <c r="DW372" s="14"/>
      <c r="DX372" s="9"/>
      <c r="DY372" s="9"/>
      <c r="DZ372" s="9"/>
      <c r="EA372" s="9"/>
      <c r="EB372" s="9"/>
      <c r="EC372" s="9"/>
      <c r="ED372" s="9"/>
      <c r="EE372" s="9"/>
      <c r="EF372" s="9"/>
      <c r="EG372" s="9"/>
      <c r="EH372" s="9"/>
      <c r="EI372" s="9"/>
    </row>
    <row r="373" spans="2:139" ht="75" customHeight="1">
      <c r="B373" s="9"/>
      <c r="C373" s="648"/>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648"/>
      <c r="AN373" s="9"/>
      <c r="AO373" s="9"/>
      <c r="AP373" s="9"/>
      <c r="AQ373" s="9"/>
      <c r="AR373" s="648"/>
      <c r="AS373" s="9"/>
      <c r="AT373" s="45"/>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c r="CZ373" s="9"/>
      <c r="DA373" s="9"/>
      <c r="DB373" s="9"/>
      <c r="DC373" s="9"/>
      <c r="DD373" s="9"/>
      <c r="DE373" s="9"/>
      <c r="DF373" s="9"/>
      <c r="DG373" s="9"/>
      <c r="DH373" s="9"/>
      <c r="DI373" s="9"/>
      <c r="DJ373" s="9"/>
      <c r="DK373" s="9"/>
      <c r="DL373" s="9"/>
      <c r="DM373" s="9"/>
      <c r="DN373" s="9"/>
      <c r="DO373" s="9"/>
      <c r="DP373" s="9"/>
      <c r="DQ373" s="9"/>
      <c r="DR373" s="9"/>
      <c r="DS373" s="9"/>
      <c r="DT373" s="9"/>
      <c r="DU373" s="9"/>
      <c r="DV373" s="9"/>
      <c r="DW373" s="14"/>
      <c r="DX373" s="9"/>
      <c r="DY373" s="9"/>
      <c r="DZ373" s="9"/>
      <c r="EA373" s="9"/>
      <c r="EB373" s="9"/>
      <c r="EC373" s="9"/>
      <c r="ED373" s="9"/>
      <c r="EE373" s="9"/>
      <c r="EF373" s="9"/>
      <c r="EG373" s="9"/>
      <c r="EH373" s="9"/>
      <c r="EI373" s="9"/>
    </row>
    <row r="374" spans="2:139" ht="75" customHeight="1">
      <c r="B374" s="9"/>
      <c r="C374" s="648"/>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648"/>
      <c r="AN374" s="9"/>
      <c r="AO374" s="9"/>
      <c r="AP374" s="9"/>
      <c r="AQ374" s="9"/>
      <c r="AR374" s="648"/>
      <c r="AS374" s="9"/>
      <c r="AT374" s="45"/>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c r="CZ374" s="9"/>
      <c r="DA374" s="9"/>
      <c r="DB374" s="9"/>
      <c r="DC374" s="9"/>
      <c r="DD374" s="9"/>
      <c r="DE374" s="9"/>
      <c r="DF374" s="9"/>
      <c r="DG374" s="9"/>
      <c r="DH374" s="9"/>
      <c r="DI374" s="9"/>
      <c r="DJ374" s="9"/>
      <c r="DK374" s="9"/>
      <c r="DL374" s="9"/>
      <c r="DM374" s="9"/>
      <c r="DN374" s="9"/>
      <c r="DO374" s="9"/>
      <c r="DP374" s="9"/>
      <c r="DQ374" s="9"/>
      <c r="DR374" s="9"/>
      <c r="DS374" s="9"/>
      <c r="DT374" s="9"/>
      <c r="DU374" s="9"/>
      <c r="DV374" s="9"/>
      <c r="DW374" s="14"/>
      <c r="DX374" s="9"/>
      <c r="DY374" s="9"/>
      <c r="DZ374" s="9"/>
      <c r="EA374" s="9"/>
      <c r="EB374" s="9"/>
      <c r="EC374" s="9"/>
      <c r="ED374" s="9"/>
      <c r="EE374" s="9"/>
      <c r="EF374" s="9"/>
      <c r="EG374" s="9"/>
      <c r="EH374" s="9"/>
      <c r="EI374" s="9"/>
    </row>
    <row r="375" spans="2:139" ht="75" customHeight="1">
      <c r="B375" s="9"/>
      <c r="C375" s="648"/>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648"/>
      <c r="AN375" s="9"/>
      <c r="AO375" s="9"/>
      <c r="AP375" s="9"/>
      <c r="AQ375" s="9"/>
      <c r="AR375" s="648"/>
      <c r="AS375" s="9"/>
      <c r="AT375" s="45"/>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c r="CZ375" s="9"/>
      <c r="DA375" s="9"/>
      <c r="DB375" s="9"/>
      <c r="DC375" s="9"/>
      <c r="DD375" s="9"/>
      <c r="DE375" s="9"/>
      <c r="DF375" s="9"/>
      <c r="DG375" s="9"/>
      <c r="DH375" s="9"/>
      <c r="DI375" s="9"/>
      <c r="DJ375" s="9"/>
      <c r="DK375" s="9"/>
      <c r="DL375" s="9"/>
      <c r="DM375" s="9"/>
      <c r="DN375" s="9"/>
      <c r="DO375" s="9"/>
      <c r="DP375" s="9"/>
      <c r="DQ375" s="9"/>
      <c r="DR375" s="9"/>
      <c r="DS375" s="9"/>
      <c r="DT375" s="9"/>
      <c r="DU375" s="9"/>
      <c r="DV375" s="9"/>
      <c r="DW375" s="14"/>
      <c r="DX375" s="9"/>
      <c r="DY375" s="9"/>
      <c r="DZ375" s="9"/>
      <c r="EA375" s="9"/>
      <c r="EB375" s="9"/>
      <c r="EC375" s="9"/>
      <c r="ED375" s="9"/>
      <c r="EE375" s="9"/>
      <c r="EF375" s="9"/>
      <c r="EG375" s="9"/>
      <c r="EH375" s="9"/>
      <c r="EI375" s="9"/>
    </row>
    <row r="376" spans="2:139" ht="75" customHeight="1">
      <c r="B376" s="9"/>
      <c r="C376" s="648"/>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648"/>
      <c r="AN376" s="9"/>
      <c r="AO376" s="9"/>
      <c r="AP376" s="9"/>
      <c r="AQ376" s="9"/>
      <c r="AR376" s="648"/>
      <c r="AS376" s="9"/>
      <c r="AT376" s="45"/>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c r="CZ376" s="9"/>
      <c r="DA376" s="9"/>
      <c r="DB376" s="9"/>
      <c r="DC376" s="9"/>
      <c r="DD376" s="9"/>
      <c r="DE376" s="9"/>
      <c r="DF376" s="9"/>
      <c r="DG376" s="9"/>
      <c r="DH376" s="9"/>
      <c r="DI376" s="9"/>
      <c r="DJ376" s="9"/>
      <c r="DK376" s="9"/>
      <c r="DL376" s="9"/>
      <c r="DM376" s="9"/>
      <c r="DN376" s="9"/>
      <c r="DO376" s="9"/>
      <c r="DP376" s="9"/>
      <c r="DQ376" s="9"/>
      <c r="DR376" s="9"/>
      <c r="DS376" s="9"/>
      <c r="DT376" s="9"/>
      <c r="DU376" s="9"/>
      <c r="DV376" s="9"/>
      <c r="DW376" s="14"/>
      <c r="DX376" s="9"/>
      <c r="DY376" s="9"/>
      <c r="DZ376" s="9"/>
      <c r="EA376" s="9"/>
      <c r="EB376" s="9"/>
      <c r="EC376" s="9"/>
      <c r="ED376" s="9"/>
      <c r="EE376" s="9"/>
      <c r="EF376" s="9"/>
      <c r="EG376" s="9"/>
      <c r="EH376" s="9"/>
      <c r="EI376" s="9"/>
    </row>
    <row r="377" spans="2:139" ht="75" customHeight="1">
      <c r="B377" s="9"/>
      <c r="C377" s="648"/>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648"/>
      <c r="AN377" s="9"/>
      <c r="AO377" s="9"/>
      <c r="AP377" s="9"/>
      <c r="AQ377" s="9"/>
      <c r="AR377" s="648"/>
      <c r="AS377" s="9"/>
      <c r="AT377" s="45"/>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c r="CZ377" s="9"/>
      <c r="DA377" s="9"/>
      <c r="DB377" s="9"/>
      <c r="DC377" s="9"/>
      <c r="DD377" s="9"/>
      <c r="DE377" s="9"/>
      <c r="DF377" s="9"/>
      <c r="DG377" s="9"/>
      <c r="DH377" s="9"/>
      <c r="DI377" s="9"/>
      <c r="DJ377" s="9"/>
      <c r="DK377" s="9"/>
      <c r="DL377" s="9"/>
      <c r="DM377" s="9"/>
      <c r="DN377" s="9"/>
      <c r="DO377" s="9"/>
      <c r="DP377" s="9"/>
      <c r="DQ377" s="9"/>
      <c r="DR377" s="9"/>
      <c r="DS377" s="9"/>
      <c r="DT377" s="9"/>
      <c r="DU377" s="9"/>
      <c r="DV377" s="9"/>
      <c r="DW377" s="14"/>
      <c r="DX377" s="9"/>
      <c r="DY377" s="9"/>
      <c r="DZ377" s="9"/>
      <c r="EA377" s="9"/>
      <c r="EB377" s="9"/>
      <c r="EC377" s="9"/>
      <c r="ED377" s="9"/>
      <c r="EE377" s="9"/>
      <c r="EF377" s="9"/>
      <c r="EG377" s="9"/>
      <c r="EH377" s="9"/>
      <c r="EI377" s="9"/>
    </row>
    <row r="378" spans="2:139" ht="75" customHeight="1">
      <c r="B378" s="9"/>
      <c r="C378" s="648"/>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648"/>
      <c r="AN378" s="9"/>
      <c r="AO378" s="9"/>
      <c r="AP378" s="9"/>
      <c r="AQ378" s="9"/>
      <c r="AR378" s="648"/>
      <c r="AS378" s="9"/>
      <c r="AT378" s="45"/>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c r="CZ378" s="9"/>
      <c r="DA378" s="9"/>
      <c r="DB378" s="9"/>
      <c r="DC378" s="9"/>
      <c r="DD378" s="9"/>
      <c r="DE378" s="9"/>
      <c r="DF378" s="9"/>
      <c r="DG378" s="9"/>
      <c r="DH378" s="9"/>
      <c r="DI378" s="9"/>
      <c r="DJ378" s="9"/>
      <c r="DK378" s="9"/>
      <c r="DL378" s="9"/>
      <c r="DM378" s="9"/>
      <c r="DN378" s="9"/>
      <c r="DO378" s="9"/>
      <c r="DP378" s="9"/>
      <c r="DQ378" s="9"/>
      <c r="DR378" s="9"/>
      <c r="DS378" s="9"/>
      <c r="DT378" s="9"/>
      <c r="DU378" s="9"/>
      <c r="DV378" s="9"/>
      <c r="DW378" s="14"/>
      <c r="DX378" s="9"/>
      <c r="DY378" s="9"/>
      <c r="DZ378" s="9"/>
      <c r="EA378" s="9"/>
      <c r="EB378" s="9"/>
      <c r="EC378" s="9"/>
      <c r="ED378" s="9"/>
      <c r="EE378" s="9"/>
      <c r="EF378" s="9"/>
      <c r="EG378" s="9"/>
      <c r="EH378" s="9"/>
      <c r="EI378" s="9"/>
    </row>
    <row r="379" spans="2:139" ht="75" customHeight="1">
      <c r="B379" s="9"/>
      <c r="C379" s="648"/>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648"/>
      <c r="AN379" s="9"/>
      <c r="AO379" s="9"/>
      <c r="AP379" s="9"/>
      <c r="AQ379" s="9"/>
      <c r="AR379" s="648"/>
      <c r="AS379" s="9"/>
      <c r="AT379" s="45"/>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c r="CZ379" s="9"/>
      <c r="DA379" s="9"/>
      <c r="DB379" s="9"/>
      <c r="DC379" s="9"/>
      <c r="DD379" s="9"/>
      <c r="DE379" s="9"/>
      <c r="DF379" s="9"/>
      <c r="DG379" s="9"/>
      <c r="DH379" s="9"/>
      <c r="DI379" s="9"/>
      <c r="DJ379" s="9"/>
      <c r="DK379" s="9"/>
      <c r="DL379" s="9"/>
      <c r="DM379" s="9"/>
      <c r="DN379" s="9"/>
      <c r="DO379" s="9"/>
      <c r="DP379" s="9"/>
      <c r="DQ379" s="9"/>
      <c r="DR379" s="9"/>
      <c r="DS379" s="9"/>
      <c r="DT379" s="9"/>
      <c r="DU379" s="9"/>
      <c r="DV379" s="9"/>
      <c r="DW379" s="14"/>
      <c r="DX379" s="9"/>
      <c r="DY379" s="9"/>
      <c r="DZ379" s="9"/>
      <c r="EA379" s="9"/>
      <c r="EB379" s="9"/>
      <c r="EC379" s="9"/>
      <c r="ED379" s="9"/>
      <c r="EE379" s="9"/>
      <c r="EF379" s="9"/>
      <c r="EG379" s="9"/>
      <c r="EH379" s="9"/>
      <c r="EI379" s="9"/>
    </row>
    <row r="380" spans="2:139" ht="75" customHeight="1">
      <c r="B380" s="9"/>
      <c r="C380" s="648"/>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648"/>
      <c r="AN380" s="9"/>
      <c r="AO380" s="9"/>
      <c r="AP380" s="9"/>
      <c r="AQ380" s="9"/>
      <c r="AR380" s="648"/>
      <c r="AS380" s="9"/>
      <c r="AT380" s="45"/>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c r="CZ380" s="9"/>
      <c r="DA380" s="9"/>
      <c r="DB380" s="9"/>
      <c r="DC380" s="9"/>
      <c r="DD380" s="9"/>
      <c r="DE380" s="9"/>
      <c r="DF380" s="9"/>
      <c r="DG380" s="9"/>
      <c r="DH380" s="9"/>
      <c r="DI380" s="9"/>
      <c r="DJ380" s="9"/>
      <c r="DK380" s="9"/>
      <c r="DL380" s="9"/>
      <c r="DM380" s="9"/>
      <c r="DN380" s="9"/>
      <c r="DO380" s="9"/>
      <c r="DP380" s="9"/>
      <c r="DQ380" s="9"/>
      <c r="DR380" s="9"/>
      <c r="DS380" s="9"/>
      <c r="DT380" s="9"/>
      <c r="DU380" s="9"/>
      <c r="DV380" s="9"/>
      <c r="DW380" s="14"/>
      <c r="DX380" s="9"/>
      <c r="DY380" s="9"/>
      <c r="DZ380" s="9"/>
      <c r="EA380" s="9"/>
      <c r="EB380" s="9"/>
      <c r="EC380" s="9"/>
      <c r="ED380" s="9"/>
      <c r="EE380" s="9"/>
      <c r="EF380" s="9"/>
      <c r="EG380" s="9"/>
      <c r="EH380" s="9"/>
      <c r="EI380" s="9"/>
    </row>
    <row r="381" spans="2:139" ht="75" customHeight="1">
      <c r="B381" s="9"/>
      <c r="C381" s="648"/>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648"/>
      <c r="AN381" s="9"/>
      <c r="AO381" s="9"/>
      <c r="AP381" s="9"/>
      <c r="AQ381" s="9"/>
      <c r="AR381" s="648"/>
      <c r="AS381" s="9"/>
      <c r="AT381" s="45"/>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c r="CZ381" s="9"/>
      <c r="DA381" s="9"/>
      <c r="DB381" s="9"/>
      <c r="DC381" s="9"/>
      <c r="DD381" s="9"/>
      <c r="DE381" s="9"/>
      <c r="DF381" s="9"/>
      <c r="DG381" s="9"/>
      <c r="DH381" s="9"/>
      <c r="DI381" s="9"/>
      <c r="DJ381" s="9"/>
      <c r="DK381" s="9"/>
      <c r="DL381" s="9"/>
      <c r="DM381" s="9"/>
      <c r="DN381" s="9"/>
      <c r="DO381" s="9"/>
      <c r="DP381" s="9"/>
      <c r="DQ381" s="9"/>
      <c r="DR381" s="9"/>
      <c r="DS381" s="9"/>
      <c r="DT381" s="9"/>
      <c r="DU381" s="9"/>
      <c r="DV381" s="9"/>
      <c r="DW381" s="14"/>
      <c r="DX381" s="9"/>
      <c r="DY381" s="9"/>
      <c r="DZ381" s="9"/>
      <c r="EA381" s="9"/>
      <c r="EB381" s="9"/>
      <c r="EC381" s="9"/>
      <c r="ED381" s="9"/>
      <c r="EE381" s="9"/>
      <c r="EF381" s="9"/>
      <c r="EG381" s="9"/>
      <c r="EH381" s="9"/>
      <c r="EI381" s="9"/>
    </row>
    <row r="382" spans="2:139" ht="75" customHeight="1">
      <c r="B382" s="9"/>
      <c r="C382" s="648"/>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648"/>
      <c r="AN382" s="9"/>
      <c r="AO382" s="9"/>
      <c r="AP382" s="9"/>
      <c r="AQ382" s="9"/>
      <c r="AR382" s="648"/>
      <c r="AS382" s="9"/>
      <c r="AT382" s="45"/>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c r="CZ382" s="9"/>
      <c r="DA382" s="9"/>
      <c r="DB382" s="9"/>
      <c r="DC382" s="9"/>
      <c r="DD382" s="9"/>
      <c r="DE382" s="9"/>
      <c r="DF382" s="9"/>
      <c r="DG382" s="9"/>
      <c r="DH382" s="9"/>
      <c r="DI382" s="9"/>
      <c r="DJ382" s="9"/>
      <c r="DK382" s="9"/>
      <c r="DL382" s="9"/>
      <c r="DM382" s="9"/>
      <c r="DN382" s="9"/>
      <c r="DO382" s="9"/>
      <c r="DP382" s="9"/>
      <c r="DQ382" s="9"/>
      <c r="DR382" s="9"/>
      <c r="DS382" s="9"/>
      <c r="DT382" s="9"/>
      <c r="DU382" s="9"/>
      <c r="DV382" s="9"/>
      <c r="DW382" s="14"/>
      <c r="DX382" s="9"/>
      <c r="DY382" s="9"/>
      <c r="DZ382" s="9"/>
      <c r="EA382" s="9"/>
      <c r="EB382" s="9"/>
      <c r="EC382" s="9"/>
      <c r="ED382" s="9"/>
      <c r="EE382" s="9"/>
      <c r="EF382" s="9"/>
      <c r="EG382" s="9"/>
      <c r="EH382" s="9"/>
      <c r="EI382" s="9"/>
    </row>
    <row r="383" spans="2:139" ht="75" customHeight="1">
      <c r="B383" s="9"/>
      <c r="C383" s="648"/>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648"/>
      <c r="AN383" s="9"/>
      <c r="AO383" s="9"/>
      <c r="AP383" s="9"/>
      <c r="AQ383" s="9"/>
      <c r="AR383" s="648"/>
      <c r="AS383" s="9"/>
      <c r="AT383" s="45"/>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c r="CZ383" s="9"/>
      <c r="DA383" s="9"/>
      <c r="DB383" s="9"/>
      <c r="DC383" s="9"/>
      <c r="DD383" s="9"/>
      <c r="DE383" s="9"/>
      <c r="DF383" s="9"/>
      <c r="DG383" s="9"/>
      <c r="DH383" s="9"/>
      <c r="DI383" s="9"/>
      <c r="DJ383" s="9"/>
      <c r="DK383" s="9"/>
      <c r="DL383" s="9"/>
      <c r="DM383" s="9"/>
      <c r="DN383" s="9"/>
      <c r="DO383" s="9"/>
      <c r="DP383" s="9"/>
      <c r="DQ383" s="9"/>
      <c r="DR383" s="9"/>
      <c r="DS383" s="9"/>
      <c r="DT383" s="9"/>
      <c r="DU383" s="9"/>
      <c r="DV383" s="9"/>
      <c r="DW383" s="14"/>
      <c r="DX383" s="9"/>
      <c r="DY383" s="9"/>
      <c r="DZ383" s="9"/>
      <c r="EA383" s="9"/>
      <c r="EB383" s="9"/>
      <c r="EC383" s="9"/>
      <c r="ED383" s="9"/>
      <c r="EE383" s="9"/>
      <c r="EF383" s="9"/>
      <c r="EG383" s="9"/>
      <c r="EH383" s="9"/>
      <c r="EI383" s="9"/>
    </row>
    <row r="384" spans="2:139" ht="75" customHeight="1">
      <c r="B384" s="9"/>
      <c r="C384" s="648"/>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648"/>
      <c r="AN384" s="9"/>
      <c r="AO384" s="9"/>
      <c r="AP384" s="9"/>
      <c r="AQ384" s="9"/>
      <c r="AR384" s="648"/>
      <c r="AS384" s="9"/>
      <c r="AT384" s="45"/>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c r="CZ384" s="9"/>
      <c r="DA384" s="9"/>
      <c r="DB384" s="9"/>
      <c r="DC384" s="9"/>
      <c r="DD384" s="9"/>
      <c r="DE384" s="9"/>
      <c r="DF384" s="9"/>
      <c r="DG384" s="9"/>
      <c r="DH384" s="9"/>
      <c r="DI384" s="9"/>
      <c r="DJ384" s="9"/>
      <c r="DK384" s="9"/>
      <c r="DL384" s="9"/>
      <c r="DM384" s="9"/>
      <c r="DN384" s="9"/>
      <c r="DO384" s="9"/>
      <c r="DP384" s="9"/>
      <c r="DQ384" s="9"/>
      <c r="DR384" s="9"/>
      <c r="DS384" s="9"/>
      <c r="DT384" s="9"/>
      <c r="DU384" s="9"/>
      <c r="DV384" s="9"/>
      <c r="DW384" s="14"/>
      <c r="DX384" s="9"/>
      <c r="DY384" s="9"/>
      <c r="DZ384" s="9"/>
      <c r="EA384" s="9"/>
      <c r="EB384" s="9"/>
      <c r="EC384" s="9"/>
      <c r="ED384" s="9"/>
      <c r="EE384" s="9"/>
      <c r="EF384" s="9"/>
      <c r="EG384" s="9"/>
      <c r="EH384" s="9"/>
      <c r="EI384" s="9"/>
    </row>
    <row r="385" spans="2:139" ht="75" customHeight="1">
      <c r="B385" s="9"/>
      <c r="C385" s="648"/>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648"/>
      <c r="AN385" s="9"/>
      <c r="AO385" s="9"/>
      <c r="AP385" s="9"/>
      <c r="AQ385" s="9"/>
      <c r="AR385" s="648"/>
      <c r="AS385" s="9"/>
      <c r="AT385" s="45"/>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c r="CZ385" s="9"/>
      <c r="DA385" s="9"/>
      <c r="DB385" s="9"/>
      <c r="DC385" s="9"/>
      <c r="DD385" s="9"/>
      <c r="DE385" s="9"/>
      <c r="DF385" s="9"/>
      <c r="DG385" s="9"/>
      <c r="DH385" s="9"/>
      <c r="DI385" s="9"/>
      <c r="DJ385" s="9"/>
      <c r="DK385" s="9"/>
      <c r="DL385" s="9"/>
      <c r="DM385" s="9"/>
      <c r="DN385" s="9"/>
      <c r="DO385" s="9"/>
      <c r="DP385" s="9"/>
      <c r="DQ385" s="9"/>
      <c r="DR385" s="9"/>
      <c r="DS385" s="9"/>
      <c r="DT385" s="9"/>
      <c r="DU385" s="9"/>
      <c r="DV385" s="9"/>
      <c r="DW385" s="14"/>
      <c r="DX385" s="9"/>
      <c r="DY385" s="9"/>
      <c r="DZ385" s="9"/>
      <c r="EA385" s="9"/>
      <c r="EB385" s="9"/>
      <c r="EC385" s="9"/>
      <c r="ED385" s="9"/>
      <c r="EE385" s="9"/>
      <c r="EF385" s="9"/>
      <c r="EG385" s="9"/>
      <c r="EH385" s="9"/>
      <c r="EI385" s="9"/>
    </row>
    <row r="386" spans="2:139" ht="75" customHeight="1">
      <c r="B386" s="9"/>
      <c r="C386" s="648"/>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648"/>
      <c r="AN386" s="9"/>
      <c r="AO386" s="9"/>
      <c r="AP386" s="9"/>
      <c r="AQ386" s="9"/>
      <c r="AR386" s="648"/>
      <c r="AS386" s="9"/>
      <c r="AT386" s="45"/>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c r="CZ386" s="9"/>
      <c r="DA386" s="9"/>
      <c r="DB386" s="9"/>
      <c r="DC386" s="9"/>
      <c r="DD386" s="9"/>
      <c r="DE386" s="9"/>
      <c r="DF386" s="9"/>
      <c r="DG386" s="9"/>
      <c r="DH386" s="9"/>
      <c r="DI386" s="9"/>
      <c r="DJ386" s="9"/>
      <c r="DK386" s="9"/>
      <c r="DL386" s="9"/>
      <c r="DM386" s="9"/>
      <c r="DN386" s="9"/>
      <c r="DO386" s="9"/>
      <c r="DP386" s="9"/>
      <c r="DQ386" s="9"/>
      <c r="DR386" s="9"/>
      <c r="DS386" s="9"/>
      <c r="DT386" s="9"/>
      <c r="DU386" s="9"/>
      <c r="DV386" s="9"/>
      <c r="DW386" s="14"/>
      <c r="DX386" s="9"/>
      <c r="DY386" s="9"/>
      <c r="DZ386" s="9"/>
      <c r="EA386" s="9"/>
      <c r="EB386" s="9"/>
      <c r="EC386" s="9"/>
      <c r="ED386" s="9"/>
      <c r="EE386" s="9"/>
      <c r="EF386" s="9"/>
      <c r="EG386" s="9"/>
      <c r="EH386" s="9"/>
      <c r="EI386" s="9"/>
    </row>
    <row r="387" spans="2:139" ht="75" customHeight="1">
      <c r="B387" s="9"/>
      <c r="C387" s="648"/>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648"/>
      <c r="AN387" s="9"/>
      <c r="AO387" s="9"/>
      <c r="AP387" s="9"/>
      <c r="AQ387" s="9"/>
      <c r="AR387" s="648"/>
      <c r="AS387" s="9"/>
      <c r="AT387" s="45"/>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c r="CZ387" s="9"/>
      <c r="DA387" s="9"/>
      <c r="DB387" s="9"/>
      <c r="DC387" s="9"/>
      <c r="DD387" s="9"/>
      <c r="DE387" s="9"/>
      <c r="DF387" s="9"/>
      <c r="DG387" s="9"/>
      <c r="DH387" s="9"/>
      <c r="DI387" s="9"/>
      <c r="DJ387" s="9"/>
      <c r="DK387" s="9"/>
      <c r="DL387" s="9"/>
      <c r="DM387" s="9"/>
      <c r="DN387" s="9"/>
      <c r="DO387" s="9"/>
      <c r="DP387" s="9"/>
      <c r="DQ387" s="9"/>
      <c r="DR387" s="9"/>
      <c r="DS387" s="9"/>
      <c r="DT387" s="9"/>
      <c r="DU387" s="9"/>
      <c r="DV387" s="9"/>
      <c r="DW387" s="14"/>
      <c r="DX387" s="9"/>
      <c r="DY387" s="9"/>
      <c r="DZ387" s="9"/>
      <c r="EA387" s="9"/>
      <c r="EB387" s="9"/>
      <c r="EC387" s="9"/>
      <c r="ED387" s="9"/>
      <c r="EE387" s="9"/>
      <c r="EF387" s="9"/>
      <c r="EG387" s="9"/>
      <c r="EH387" s="9"/>
      <c r="EI387" s="9"/>
    </row>
    <row r="388" spans="2:139" ht="75" customHeight="1">
      <c r="B388" s="9"/>
      <c r="C388" s="648"/>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648"/>
      <c r="AN388" s="9"/>
      <c r="AO388" s="9"/>
      <c r="AP388" s="9"/>
      <c r="AQ388" s="9"/>
      <c r="AR388" s="648"/>
      <c r="AS388" s="9"/>
      <c r="AT388" s="45"/>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c r="CZ388" s="9"/>
      <c r="DA388" s="9"/>
      <c r="DB388" s="9"/>
      <c r="DC388" s="9"/>
      <c r="DD388" s="9"/>
      <c r="DE388" s="9"/>
      <c r="DF388" s="9"/>
      <c r="DG388" s="9"/>
      <c r="DH388" s="9"/>
      <c r="DI388" s="9"/>
      <c r="DJ388" s="9"/>
      <c r="DK388" s="9"/>
      <c r="DL388" s="9"/>
      <c r="DM388" s="9"/>
      <c r="DN388" s="9"/>
      <c r="DO388" s="9"/>
      <c r="DP388" s="9"/>
      <c r="DQ388" s="9"/>
      <c r="DR388" s="9"/>
      <c r="DS388" s="9"/>
      <c r="DT388" s="9"/>
      <c r="DU388" s="9"/>
      <c r="DV388" s="9"/>
      <c r="DW388" s="14"/>
      <c r="DX388" s="9"/>
      <c r="DY388" s="9"/>
      <c r="DZ388" s="9"/>
      <c r="EA388" s="9"/>
      <c r="EB388" s="9"/>
      <c r="EC388" s="9"/>
      <c r="ED388" s="9"/>
      <c r="EE388" s="9"/>
      <c r="EF388" s="9"/>
      <c r="EG388" s="9"/>
      <c r="EH388" s="9"/>
      <c r="EI388" s="9"/>
    </row>
    <row r="389" spans="2:139" ht="75" customHeight="1">
      <c r="B389" s="9"/>
      <c r="C389" s="648"/>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648"/>
      <c r="AN389" s="9"/>
      <c r="AO389" s="9"/>
      <c r="AP389" s="9"/>
      <c r="AQ389" s="9"/>
      <c r="AR389" s="648"/>
      <c r="AS389" s="9"/>
      <c r="AT389" s="45"/>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c r="CZ389" s="9"/>
      <c r="DA389" s="9"/>
      <c r="DB389" s="9"/>
      <c r="DC389" s="9"/>
      <c r="DD389" s="9"/>
      <c r="DE389" s="9"/>
      <c r="DF389" s="9"/>
      <c r="DG389" s="9"/>
      <c r="DH389" s="9"/>
      <c r="DI389" s="9"/>
      <c r="DJ389" s="9"/>
      <c r="DK389" s="9"/>
      <c r="DL389" s="9"/>
      <c r="DM389" s="9"/>
      <c r="DN389" s="9"/>
      <c r="DO389" s="9"/>
      <c r="DP389" s="9"/>
      <c r="DQ389" s="9"/>
      <c r="DR389" s="9"/>
      <c r="DS389" s="9"/>
      <c r="DT389" s="9"/>
      <c r="DU389" s="9"/>
      <c r="DV389" s="9"/>
      <c r="DW389" s="14"/>
      <c r="DX389" s="9"/>
      <c r="DY389" s="9"/>
      <c r="DZ389" s="9"/>
      <c r="EA389" s="9"/>
      <c r="EB389" s="9"/>
      <c r="EC389" s="9"/>
      <c r="ED389" s="9"/>
      <c r="EE389" s="9"/>
      <c r="EF389" s="9"/>
      <c r="EG389" s="9"/>
      <c r="EH389" s="9"/>
      <c r="EI389" s="9"/>
    </row>
    <row r="390" spans="2:139" ht="75" customHeight="1">
      <c r="B390" s="9"/>
      <c r="C390" s="648"/>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648"/>
      <c r="AN390" s="9"/>
      <c r="AO390" s="9"/>
      <c r="AP390" s="9"/>
      <c r="AQ390" s="9"/>
      <c r="AR390" s="648"/>
      <c r="AS390" s="9"/>
      <c r="AT390" s="45"/>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c r="CZ390" s="9"/>
      <c r="DA390" s="9"/>
      <c r="DB390" s="9"/>
      <c r="DC390" s="9"/>
      <c r="DD390" s="9"/>
      <c r="DE390" s="9"/>
      <c r="DF390" s="9"/>
      <c r="DG390" s="9"/>
      <c r="DH390" s="9"/>
      <c r="DI390" s="9"/>
      <c r="DJ390" s="9"/>
      <c r="DK390" s="9"/>
      <c r="DL390" s="9"/>
      <c r="DM390" s="9"/>
      <c r="DN390" s="9"/>
      <c r="DO390" s="9"/>
      <c r="DP390" s="9"/>
      <c r="DQ390" s="9"/>
      <c r="DR390" s="9"/>
      <c r="DS390" s="9"/>
      <c r="DT390" s="9"/>
      <c r="DU390" s="9"/>
      <c r="DV390" s="9"/>
      <c r="DW390" s="14"/>
      <c r="DX390" s="9"/>
      <c r="DY390" s="9"/>
      <c r="DZ390" s="9"/>
      <c r="EA390" s="9"/>
      <c r="EB390" s="9"/>
      <c r="EC390" s="9"/>
      <c r="ED390" s="9"/>
      <c r="EE390" s="9"/>
      <c r="EF390" s="9"/>
      <c r="EG390" s="9"/>
      <c r="EH390" s="9"/>
      <c r="EI390" s="9"/>
    </row>
    <row r="391" spans="2:139" ht="75" customHeight="1">
      <c r="B391" s="9"/>
      <c r="C391" s="648"/>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648"/>
      <c r="AN391" s="9"/>
      <c r="AO391" s="9"/>
      <c r="AP391" s="9"/>
      <c r="AQ391" s="9"/>
      <c r="AR391" s="648"/>
      <c r="AS391" s="9"/>
      <c r="AT391" s="45"/>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c r="CZ391" s="9"/>
      <c r="DA391" s="9"/>
      <c r="DB391" s="9"/>
      <c r="DC391" s="9"/>
      <c r="DD391" s="9"/>
      <c r="DE391" s="9"/>
      <c r="DF391" s="9"/>
      <c r="DG391" s="9"/>
      <c r="DH391" s="9"/>
      <c r="DI391" s="9"/>
      <c r="DJ391" s="9"/>
      <c r="DK391" s="9"/>
      <c r="DL391" s="9"/>
      <c r="DM391" s="9"/>
      <c r="DN391" s="9"/>
      <c r="DO391" s="9"/>
      <c r="DP391" s="9"/>
      <c r="DQ391" s="9"/>
      <c r="DR391" s="9"/>
      <c r="DS391" s="9"/>
      <c r="DT391" s="9"/>
      <c r="DU391" s="9"/>
      <c r="DV391" s="9"/>
      <c r="DW391" s="14"/>
      <c r="DX391" s="9"/>
      <c r="DY391" s="9"/>
      <c r="DZ391" s="9"/>
      <c r="EA391" s="9"/>
      <c r="EB391" s="9"/>
      <c r="EC391" s="9"/>
      <c r="ED391" s="9"/>
      <c r="EE391" s="9"/>
      <c r="EF391" s="9"/>
      <c r="EG391" s="9"/>
      <c r="EH391" s="9"/>
      <c r="EI391" s="9"/>
    </row>
    <row r="392" spans="2:139" ht="75" customHeight="1">
      <c r="B392" s="9"/>
      <c r="C392" s="648"/>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648"/>
      <c r="AN392" s="9"/>
      <c r="AO392" s="9"/>
      <c r="AP392" s="9"/>
      <c r="AQ392" s="9"/>
      <c r="AR392" s="648"/>
      <c r="AS392" s="9"/>
      <c r="AT392" s="45"/>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c r="CZ392" s="9"/>
      <c r="DA392" s="9"/>
      <c r="DB392" s="9"/>
      <c r="DC392" s="9"/>
      <c r="DD392" s="9"/>
      <c r="DE392" s="9"/>
      <c r="DF392" s="9"/>
      <c r="DG392" s="9"/>
      <c r="DH392" s="9"/>
      <c r="DI392" s="9"/>
      <c r="DJ392" s="9"/>
      <c r="DK392" s="9"/>
      <c r="DL392" s="9"/>
      <c r="DM392" s="9"/>
      <c r="DN392" s="9"/>
      <c r="DO392" s="9"/>
      <c r="DP392" s="9"/>
      <c r="DQ392" s="9"/>
      <c r="DR392" s="9"/>
      <c r="DS392" s="9"/>
      <c r="DT392" s="9"/>
      <c r="DU392" s="9"/>
      <c r="DV392" s="9"/>
      <c r="DW392" s="14"/>
      <c r="DX392" s="9"/>
      <c r="DY392" s="9"/>
      <c r="DZ392" s="9"/>
      <c r="EA392" s="9"/>
      <c r="EB392" s="9"/>
      <c r="EC392" s="9"/>
      <c r="ED392" s="9"/>
      <c r="EE392" s="9"/>
      <c r="EF392" s="9"/>
      <c r="EG392" s="9"/>
      <c r="EH392" s="9"/>
      <c r="EI392" s="9"/>
    </row>
    <row r="393" spans="2:139" ht="75" customHeight="1">
      <c r="B393" s="9"/>
      <c r="C393" s="648"/>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648"/>
      <c r="AN393" s="9"/>
      <c r="AO393" s="9"/>
      <c r="AP393" s="9"/>
      <c r="AQ393" s="9"/>
      <c r="AR393" s="648"/>
      <c r="AS393" s="9"/>
      <c r="AT393" s="45"/>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c r="CZ393" s="9"/>
      <c r="DA393" s="9"/>
      <c r="DB393" s="9"/>
      <c r="DC393" s="9"/>
      <c r="DD393" s="9"/>
      <c r="DE393" s="9"/>
      <c r="DF393" s="9"/>
      <c r="DG393" s="9"/>
      <c r="DH393" s="9"/>
      <c r="DI393" s="9"/>
      <c r="DJ393" s="9"/>
      <c r="DK393" s="9"/>
      <c r="DL393" s="9"/>
      <c r="DM393" s="9"/>
      <c r="DN393" s="9"/>
      <c r="DO393" s="9"/>
      <c r="DP393" s="9"/>
      <c r="DQ393" s="9"/>
      <c r="DR393" s="9"/>
      <c r="DS393" s="9"/>
      <c r="DT393" s="9"/>
      <c r="DU393" s="9"/>
      <c r="DV393" s="9"/>
      <c r="DW393" s="14"/>
      <c r="DX393" s="9"/>
      <c r="DY393" s="9"/>
      <c r="DZ393" s="9"/>
      <c r="EA393" s="9"/>
      <c r="EB393" s="9"/>
      <c r="EC393" s="9"/>
      <c r="ED393" s="9"/>
      <c r="EE393" s="9"/>
      <c r="EF393" s="9"/>
      <c r="EG393" s="9"/>
      <c r="EH393" s="9"/>
      <c r="EI393" s="9"/>
    </row>
    <row r="394" spans="2:139" ht="75" customHeight="1">
      <c r="B394" s="9"/>
      <c r="C394" s="648"/>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648"/>
      <c r="AN394" s="9"/>
      <c r="AO394" s="9"/>
      <c r="AP394" s="9"/>
      <c r="AQ394" s="9"/>
      <c r="AR394" s="648"/>
      <c r="AS394" s="9"/>
      <c r="AT394" s="45"/>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c r="CZ394" s="9"/>
      <c r="DA394" s="9"/>
      <c r="DB394" s="9"/>
      <c r="DC394" s="9"/>
      <c r="DD394" s="9"/>
      <c r="DE394" s="9"/>
      <c r="DF394" s="9"/>
      <c r="DG394" s="9"/>
      <c r="DH394" s="9"/>
      <c r="DI394" s="9"/>
      <c r="DJ394" s="9"/>
      <c r="DK394" s="9"/>
      <c r="DL394" s="9"/>
      <c r="DM394" s="9"/>
      <c r="DN394" s="9"/>
      <c r="DO394" s="9"/>
      <c r="DP394" s="9"/>
      <c r="DQ394" s="9"/>
      <c r="DR394" s="9"/>
      <c r="DS394" s="9"/>
      <c r="DT394" s="9"/>
      <c r="DU394" s="9"/>
      <c r="DV394" s="9"/>
      <c r="DW394" s="14"/>
      <c r="DX394" s="9"/>
      <c r="DY394" s="9"/>
      <c r="DZ394" s="9"/>
      <c r="EA394" s="9"/>
      <c r="EB394" s="9"/>
      <c r="EC394" s="9"/>
      <c r="ED394" s="9"/>
      <c r="EE394" s="9"/>
      <c r="EF394" s="9"/>
      <c r="EG394" s="9"/>
      <c r="EH394" s="9"/>
      <c r="EI394" s="9"/>
    </row>
    <row r="395" spans="2:139" ht="75" customHeight="1">
      <c r="B395" s="9"/>
      <c r="C395" s="648"/>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648"/>
      <c r="AN395" s="9"/>
      <c r="AO395" s="9"/>
      <c r="AP395" s="9"/>
      <c r="AQ395" s="9"/>
      <c r="AR395" s="648"/>
      <c r="AS395" s="9"/>
      <c r="AT395" s="45"/>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c r="CZ395" s="9"/>
      <c r="DA395" s="9"/>
      <c r="DB395" s="9"/>
      <c r="DC395" s="9"/>
      <c r="DD395" s="9"/>
      <c r="DE395" s="9"/>
      <c r="DF395" s="9"/>
      <c r="DG395" s="9"/>
      <c r="DH395" s="9"/>
      <c r="DI395" s="9"/>
      <c r="DJ395" s="9"/>
      <c r="DK395" s="9"/>
      <c r="DL395" s="9"/>
      <c r="DM395" s="9"/>
      <c r="DN395" s="9"/>
      <c r="DO395" s="9"/>
      <c r="DP395" s="9"/>
      <c r="DQ395" s="9"/>
      <c r="DR395" s="9"/>
      <c r="DS395" s="9"/>
      <c r="DT395" s="9"/>
      <c r="DU395" s="9"/>
      <c r="DV395" s="9"/>
      <c r="DW395" s="14"/>
      <c r="DX395" s="9"/>
      <c r="DY395" s="9"/>
      <c r="DZ395" s="9"/>
      <c r="EA395" s="9"/>
      <c r="EB395" s="9"/>
      <c r="EC395" s="9"/>
      <c r="ED395" s="9"/>
      <c r="EE395" s="9"/>
      <c r="EF395" s="9"/>
      <c r="EG395" s="9"/>
      <c r="EH395" s="9"/>
      <c r="EI395" s="9"/>
    </row>
    <row r="396" spans="2:139" ht="75" customHeight="1">
      <c r="B396" s="9"/>
      <c r="C396" s="648"/>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648"/>
      <c r="AN396" s="9"/>
      <c r="AO396" s="9"/>
      <c r="AP396" s="9"/>
      <c r="AQ396" s="9"/>
      <c r="AR396" s="648"/>
      <c r="AS396" s="9"/>
      <c r="AT396" s="45"/>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c r="CZ396" s="9"/>
      <c r="DA396" s="9"/>
      <c r="DB396" s="9"/>
      <c r="DC396" s="9"/>
      <c r="DD396" s="9"/>
      <c r="DE396" s="9"/>
      <c r="DF396" s="9"/>
      <c r="DG396" s="9"/>
      <c r="DH396" s="9"/>
      <c r="DI396" s="9"/>
      <c r="DJ396" s="9"/>
      <c r="DK396" s="9"/>
      <c r="DL396" s="9"/>
      <c r="DM396" s="9"/>
      <c r="DN396" s="9"/>
      <c r="DO396" s="9"/>
      <c r="DP396" s="9"/>
      <c r="DQ396" s="9"/>
      <c r="DR396" s="9"/>
      <c r="DS396" s="9"/>
      <c r="DT396" s="9"/>
      <c r="DU396" s="9"/>
      <c r="DV396" s="9"/>
      <c r="DW396" s="14"/>
      <c r="DX396" s="9"/>
      <c r="DY396" s="9"/>
      <c r="DZ396" s="9"/>
      <c r="EA396" s="9"/>
      <c r="EB396" s="9"/>
      <c r="EC396" s="9"/>
      <c r="ED396" s="9"/>
      <c r="EE396" s="9"/>
      <c r="EF396" s="9"/>
      <c r="EG396" s="9"/>
      <c r="EH396" s="9"/>
      <c r="EI396" s="9"/>
    </row>
    <row r="397" spans="2:139" ht="75" customHeight="1">
      <c r="B397" s="9"/>
      <c r="C397" s="648"/>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648"/>
      <c r="AN397" s="9"/>
      <c r="AO397" s="9"/>
      <c r="AP397" s="9"/>
      <c r="AQ397" s="9"/>
      <c r="AR397" s="648"/>
      <c r="AS397" s="9"/>
      <c r="AT397" s="45"/>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c r="CZ397" s="9"/>
      <c r="DA397" s="9"/>
      <c r="DB397" s="9"/>
      <c r="DC397" s="9"/>
      <c r="DD397" s="9"/>
      <c r="DE397" s="9"/>
      <c r="DF397" s="9"/>
      <c r="DG397" s="9"/>
      <c r="DH397" s="9"/>
      <c r="DI397" s="9"/>
      <c r="DJ397" s="9"/>
      <c r="DK397" s="9"/>
      <c r="DL397" s="9"/>
      <c r="DM397" s="9"/>
      <c r="DN397" s="9"/>
      <c r="DO397" s="9"/>
      <c r="DP397" s="9"/>
      <c r="DQ397" s="9"/>
      <c r="DR397" s="9"/>
      <c r="DS397" s="9"/>
      <c r="DT397" s="9"/>
      <c r="DU397" s="9"/>
      <c r="DV397" s="9"/>
      <c r="DW397" s="14"/>
      <c r="DX397" s="9"/>
      <c r="DY397" s="9"/>
      <c r="DZ397" s="9"/>
      <c r="EA397" s="9"/>
      <c r="EB397" s="9"/>
      <c r="EC397" s="9"/>
      <c r="ED397" s="9"/>
      <c r="EE397" s="9"/>
      <c r="EF397" s="9"/>
      <c r="EG397" s="9"/>
      <c r="EH397" s="9"/>
      <c r="EI397" s="9"/>
    </row>
    <row r="398" spans="2:139" ht="75" customHeight="1">
      <c r="B398" s="9"/>
      <c r="C398" s="648"/>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648"/>
      <c r="AN398" s="9"/>
      <c r="AO398" s="9"/>
      <c r="AP398" s="9"/>
      <c r="AQ398" s="9"/>
      <c r="AR398" s="648"/>
      <c r="AS398" s="9"/>
      <c r="AT398" s="45"/>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c r="CZ398" s="9"/>
      <c r="DA398" s="9"/>
      <c r="DB398" s="9"/>
      <c r="DC398" s="9"/>
      <c r="DD398" s="9"/>
      <c r="DE398" s="9"/>
      <c r="DF398" s="9"/>
      <c r="DG398" s="9"/>
      <c r="DH398" s="9"/>
      <c r="DI398" s="9"/>
      <c r="DJ398" s="9"/>
      <c r="DK398" s="9"/>
      <c r="DL398" s="9"/>
      <c r="DM398" s="9"/>
      <c r="DN398" s="9"/>
      <c r="DO398" s="9"/>
      <c r="DP398" s="9"/>
      <c r="DQ398" s="9"/>
      <c r="DR398" s="9"/>
      <c r="DS398" s="9"/>
      <c r="DT398" s="9"/>
      <c r="DU398" s="9"/>
      <c r="DV398" s="9"/>
      <c r="DW398" s="14"/>
      <c r="DX398" s="9"/>
      <c r="DY398" s="9"/>
      <c r="DZ398" s="9"/>
      <c r="EA398" s="9"/>
      <c r="EB398" s="9"/>
      <c r="EC398" s="9"/>
      <c r="ED398" s="9"/>
      <c r="EE398" s="9"/>
      <c r="EF398" s="9"/>
      <c r="EG398" s="9"/>
      <c r="EH398" s="9"/>
      <c r="EI398" s="9"/>
    </row>
    <row r="399" spans="2:139" ht="75" customHeight="1">
      <c r="B399" s="9"/>
      <c r="C399" s="648"/>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648"/>
      <c r="AN399" s="9"/>
      <c r="AO399" s="9"/>
      <c r="AP399" s="9"/>
      <c r="AQ399" s="9"/>
      <c r="AR399" s="648"/>
      <c r="AS399" s="9"/>
      <c r="AT399" s="45"/>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c r="CZ399" s="9"/>
      <c r="DA399" s="9"/>
      <c r="DB399" s="9"/>
      <c r="DC399" s="9"/>
      <c r="DD399" s="9"/>
      <c r="DE399" s="9"/>
      <c r="DF399" s="9"/>
      <c r="DG399" s="9"/>
      <c r="DH399" s="9"/>
      <c r="DI399" s="9"/>
      <c r="DJ399" s="9"/>
      <c r="DK399" s="9"/>
      <c r="DL399" s="9"/>
      <c r="DM399" s="9"/>
      <c r="DN399" s="9"/>
      <c r="DO399" s="9"/>
      <c r="DP399" s="9"/>
      <c r="DQ399" s="9"/>
      <c r="DR399" s="9"/>
      <c r="DS399" s="9"/>
      <c r="DT399" s="9"/>
      <c r="DU399" s="9"/>
      <c r="DV399" s="9"/>
      <c r="DW399" s="14"/>
      <c r="DX399" s="9"/>
      <c r="DY399" s="9"/>
      <c r="DZ399" s="9"/>
      <c r="EA399" s="9"/>
      <c r="EB399" s="9"/>
      <c r="EC399" s="9"/>
      <c r="ED399" s="9"/>
      <c r="EE399" s="9"/>
      <c r="EF399" s="9"/>
      <c r="EG399" s="9"/>
      <c r="EH399" s="9"/>
      <c r="EI399" s="9"/>
    </row>
    <row r="400" spans="2:139" ht="75" customHeight="1">
      <c r="B400" s="9"/>
      <c r="C400" s="648"/>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648"/>
      <c r="AN400" s="9"/>
      <c r="AO400" s="9"/>
      <c r="AP400" s="9"/>
      <c r="AQ400" s="9"/>
      <c r="AR400" s="648"/>
      <c r="AS400" s="9"/>
      <c r="AT400" s="45"/>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c r="CZ400" s="9"/>
      <c r="DA400" s="9"/>
      <c r="DB400" s="9"/>
      <c r="DC400" s="9"/>
      <c r="DD400" s="9"/>
      <c r="DE400" s="9"/>
      <c r="DF400" s="9"/>
      <c r="DG400" s="9"/>
      <c r="DH400" s="9"/>
      <c r="DI400" s="9"/>
      <c r="DJ400" s="9"/>
      <c r="DK400" s="9"/>
      <c r="DL400" s="9"/>
      <c r="DM400" s="9"/>
      <c r="DN400" s="9"/>
      <c r="DO400" s="9"/>
      <c r="DP400" s="9"/>
      <c r="DQ400" s="9"/>
      <c r="DR400" s="9"/>
      <c r="DS400" s="9"/>
      <c r="DT400" s="9"/>
      <c r="DU400" s="9"/>
      <c r="DV400" s="9"/>
      <c r="DW400" s="14"/>
      <c r="DX400" s="9"/>
      <c r="DY400" s="9"/>
      <c r="DZ400" s="9"/>
      <c r="EA400" s="9"/>
      <c r="EB400" s="9"/>
      <c r="EC400" s="9"/>
      <c r="ED400" s="9"/>
      <c r="EE400" s="9"/>
      <c r="EF400" s="9"/>
      <c r="EG400" s="9"/>
      <c r="EH400" s="9"/>
      <c r="EI400" s="9"/>
    </row>
    <row r="401" spans="2:139" ht="75" customHeight="1">
      <c r="B401" s="9"/>
      <c r="C401" s="648"/>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648"/>
      <c r="AN401" s="9"/>
      <c r="AO401" s="9"/>
      <c r="AP401" s="9"/>
      <c r="AQ401" s="9"/>
      <c r="AR401" s="648"/>
      <c r="AS401" s="9"/>
      <c r="AT401" s="45"/>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c r="CZ401" s="9"/>
      <c r="DA401" s="9"/>
      <c r="DB401" s="9"/>
      <c r="DC401" s="9"/>
      <c r="DD401" s="9"/>
      <c r="DE401" s="9"/>
      <c r="DF401" s="9"/>
      <c r="DG401" s="9"/>
      <c r="DH401" s="9"/>
      <c r="DI401" s="9"/>
      <c r="DJ401" s="9"/>
      <c r="DK401" s="9"/>
      <c r="DL401" s="9"/>
      <c r="DM401" s="9"/>
      <c r="DN401" s="9"/>
      <c r="DO401" s="9"/>
      <c r="DP401" s="9"/>
      <c r="DQ401" s="9"/>
      <c r="DR401" s="9"/>
      <c r="DS401" s="9"/>
      <c r="DT401" s="9"/>
      <c r="DU401" s="9"/>
      <c r="DV401" s="9"/>
      <c r="DW401" s="14"/>
      <c r="DX401" s="9"/>
      <c r="DY401" s="9"/>
      <c r="DZ401" s="9"/>
      <c r="EA401" s="9"/>
      <c r="EB401" s="9"/>
      <c r="EC401" s="9"/>
      <c r="ED401" s="9"/>
      <c r="EE401" s="9"/>
      <c r="EF401" s="9"/>
      <c r="EG401" s="9"/>
      <c r="EH401" s="9"/>
      <c r="EI401" s="9"/>
    </row>
    <row r="402" spans="2:139" ht="75" customHeight="1">
      <c r="B402" s="9"/>
      <c r="C402" s="648"/>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648"/>
      <c r="AN402" s="9"/>
      <c r="AO402" s="9"/>
      <c r="AP402" s="9"/>
      <c r="AQ402" s="9"/>
      <c r="AR402" s="648"/>
      <c r="AS402" s="9"/>
      <c r="AT402" s="45"/>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c r="CZ402" s="9"/>
      <c r="DA402" s="9"/>
      <c r="DB402" s="9"/>
      <c r="DC402" s="9"/>
      <c r="DD402" s="9"/>
      <c r="DE402" s="9"/>
      <c r="DF402" s="9"/>
      <c r="DG402" s="9"/>
      <c r="DH402" s="9"/>
      <c r="DI402" s="9"/>
      <c r="DJ402" s="9"/>
      <c r="DK402" s="9"/>
      <c r="DL402" s="9"/>
      <c r="DM402" s="9"/>
      <c r="DN402" s="9"/>
      <c r="DO402" s="9"/>
      <c r="DP402" s="9"/>
      <c r="DQ402" s="9"/>
      <c r="DR402" s="9"/>
      <c r="DS402" s="9"/>
      <c r="DT402" s="9"/>
      <c r="DU402" s="9"/>
      <c r="DV402" s="9"/>
      <c r="DW402" s="14"/>
      <c r="DX402" s="9"/>
      <c r="DY402" s="9"/>
      <c r="DZ402" s="9"/>
      <c r="EA402" s="9"/>
      <c r="EB402" s="9"/>
      <c r="EC402" s="9"/>
      <c r="ED402" s="9"/>
      <c r="EE402" s="9"/>
      <c r="EF402" s="9"/>
      <c r="EG402" s="9"/>
      <c r="EH402" s="9"/>
      <c r="EI402" s="9"/>
    </row>
    <row r="403" spans="2:139" ht="75" customHeight="1">
      <c r="B403" s="9"/>
      <c r="C403" s="648"/>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648"/>
      <c r="AN403" s="9"/>
      <c r="AO403" s="9"/>
      <c r="AP403" s="9"/>
      <c r="AQ403" s="9"/>
      <c r="AR403" s="648"/>
      <c r="AS403" s="9"/>
      <c r="AT403" s="45"/>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c r="CZ403" s="9"/>
      <c r="DA403" s="9"/>
      <c r="DB403" s="9"/>
      <c r="DC403" s="9"/>
      <c r="DD403" s="9"/>
      <c r="DE403" s="9"/>
      <c r="DF403" s="9"/>
      <c r="DG403" s="9"/>
      <c r="DH403" s="9"/>
      <c r="DI403" s="9"/>
      <c r="DJ403" s="9"/>
      <c r="DK403" s="9"/>
      <c r="DL403" s="9"/>
      <c r="DM403" s="9"/>
      <c r="DN403" s="9"/>
      <c r="DO403" s="9"/>
      <c r="DP403" s="9"/>
      <c r="DQ403" s="9"/>
      <c r="DR403" s="9"/>
      <c r="DS403" s="9"/>
      <c r="DT403" s="9"/>
      <c r="DU403" s="9"/>
      <c r="DV403" s="9"/>
      <c r="DW403" s="14"/>
      <c r="DX403" s="9"/>
      <c r="DY403" s="9"/>
      <c r="DZ403" s="9"/>
      <c r="EA403" s="9"/>
      <c r="EB403" s="9"/>
      <c r="EC403" s="9"/>
      <c r="ED403" s="9"/>
      <c r="EE403" s="9"/>
      <c r="EF403" s="9"/>
      <c r="EG403" s="9"/>
      <c r="EH403" s="9"/>
      <c r="EI403" s="9"/>
    </row>
    <row r="404" spans="2:139" ht="75" customHeight="1">
      <c r="B404" s="9"/>
      <c r="C404" s="648"/>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648"/>
      <c r="AN404" s="9"/>
      <c r="AO404" s="9"/>
      <c r="AP404" s="9"/>
      <c r="AQ404" s="9"/>
      <c r="AR404" s="648"/>
      <c r="AS404" s="9"/>
      <c r="AT404" s="45"/>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c r="CZ404" s="9"/>
      <c r="DA404" s="9"/>
      <c r="DB404" s="9"/>
      <c r="DC404" s="9"/>
      <c r="DD404" s="9"/>
      <c r="DE404" s="9"/>
      <c r="DF404" s="9"/>
      <c r="DG404" s="9"/>
      <c r="DH404" s="9"/>
      <c r="DI404" s="9"/>
      <c r="DJ404" s="9"/>
      <c r="DK404" s="9"/>
      <c r="DL404" s="9"/>
      <c r="DM404" s="9"/>
      <c r="DN404" s="9"/>
      <c r="DO404" s="9"/>
      <c r="DP404" s="9"/>
      <c r="DQ404" s="9"/>
      <c r="DR404" s="9"/>
      <c r="DS404" s="9"/>
      <c r="DT404" s="9"/>
      <c r="DU404" s="9"/>
      <c r="DV404" s="9"/>
      <c r="DW404" s="14"/>
      <c r="DX404" s="9"/>
      <c r="DY404" s="9"/>
      <c r="DZ404" s="9"/>
      <c r="EA404" s="9"/>
      <c r="EB404" s="9"/>
      <c r="EC404" s="9"/>
      <c r="ED404" s="9"/>
      <c r="EE404" s="9"/>
      <c r="EF404" s="9"/>
      <c r="EG404" s="9"/>
      <c r="EH404" s="9"/>
      <c r="EI404" s="9"/>
    </row>
    <row r="405" spans="2:139" ht="75" customHeight="1">
      <c r="B405" s="9"/>
      <c r="C405" s="648"/>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648"/>
      <c r="AN405" s="9"/>
      <c r="AO405" s="9"/>
      <c r="AP405" s="9"/>
      <c r="AQ405" s="9"/>
      <c r="AR405" s="648"/>
      <c r="AS405" s="9"/>
      <c r="AT405" s="45"/>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c r="CZ405" s="9"/>
      <c r="DA405" s="9"/>
      <c r="DB405" s="9"/>
      <c r="DC405" s="9"/>
      <c r="DD405" s="9"/>
      <c r="DE405" s="9"/>
      <c r="DF405" s="9"/>
      <c r="DG405" s="9"/>
      <c r="DH405" s="9"/>
      <c r="DI405" s="9"/>
      <c r="DJ405" s="9"/>
      <c r="DK405" s="9"/>
      <c r="DL405" s="9"/>
      <c r="DM405" s="9"/>
      <c r="DN405" s="9"/>
      <c r="DO405" s="9"/>
      <c r="DP405" s="9"/>
      <c r="DQ405" s="9"/>
      <c r="DR405" s="9"/>
      <c r="DS405" s="9"/>
      <c r="DT405" s="9"/>
      <c r="DU405" s="9"/>
      <c r="DV405" s="9"/>
      <c r="DW405" s="14"/>
      <c r="DX405" s="9"/>
      <c r="DY405" s="9"/>
      <c r="DZ405" s="9"/>
      <c r="EA405" s="9"/>
      <c r="EB405" s="9"/>
      <c r="EC405" s="9"/>
      <c r="ED405" s="9"/>
      <c r="EE405" s="9"/>
      <c r="EF405" s="9"/>
      <c r="EG405" s="9"/>
      <c r="EH405" s="9"/>
      <c r="EI405" s="9"/>
    </row>
    <row r="406" spans="2:139" ht="75" customHeight="1">
      <c r="B406" s="9"/>
      <c r="C406" s="648"/>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648"/>
      <c r="AN406" s="9"/>
      <c r="AO406" s="9"/>
      <c r="AP406" s="9"/>
      <c r="AQ406" s="9"/>
      <c r="AR406" s="648"/>
      <c r="AS406" s="9"/>
      <c r="AT406" s="45"/>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c r="CZ406" s="9"/>
      <c r="DA406" s="9"/>
      <c r="DB406" s="9"/>
      <c r="DC406" s="9"/>
      <c r="DD406" s="9"/>
      <c r="DE406" s="9"/>
      <c r="DF406" s="9"/>
      <c r="DG406" s="9"/>
      <c r="DH406" s="9"/>
      <c r="DI406" s="9"/>
      <c r="DJ406" s="9"/>
      <c r="DK406" s="9"/>
      <c r="DL406" s="9"/>
      <c r="DM406" s="9"/>
      <c r="DN406" s="9"/>
      <c r="DO406" s="9"/>
      <c r="DP406" s="9"/>
      <c r="DQ406" s="9"/>
      <c r="DR406" s="9"/>
      <c r="DS406" s="9"/>
      <c r="DT406" s="9"/>
      <c r="DU406" s="9"/>
      <c r="DV406" s="9"/>
      <c r="DW406" s="14"/>
      <c r="DX406" s="9"/>
      <c r="DY406" s="9"/>
      <c r="DZ406" s="9"/>
      <c r="EA406" s="9"/>
      <c r="EB406" s="9"/>
      <c r="EC406" s="9"/>
      <c r="ED406" s="9"/>
      <c r="EE406" s="9"/>
      <c r="EF406" s="9"/>
      <c r="EG406" s="9"/>
      <c r="EH406" s="9"/>
      <c r="EI406" s="9"/>
    </row>
    <row r="407" spans="2:139" ht="75" customHeight="1">
      <c r="B407" s="9"/>
      <c r="C407" s="648"/>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648"/>
      <c r="AN407" s="9"/>
      <c r="AO407" s="9"/>
      <c r="AP407" s="9"/>
      <c r="AQ407" s="9"/>
      <c r="AR407" s="648"/>
      <c r="AS407" s="9"/>
      <c r="AT407" s="45"/>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c r="CZ407" s="9"/>
      <c r="DA407" s="9"/>
      <c r="DB407" s="9"/>
      <c r="DC407" s="9"/>
      <c r="DD407" s="9"/>
      <c r="DE407" s="9"/>
      <c r="DF407" s="9"/>
      <c r="DG407" s="9"/>
      <c r="DH407" s="9"/>
      <c r="DI407" s="9"/>
      <c r="DJ407" s="9"/>
      <c r="DK407" s="9"/>
      <c r="DL407" s="9"/>
      <c r="DM407" s="9"/>
      <c r="DN407" s="9"/>
      <c r="DO407" s="9"/>
      <c r="DP407" s="9"/>
      <c r="DQ407" s="9"/>
      <c r="DR407" s="9"/>
      <c r="DS407" s="9"/>
      <c r="DT407" s="9"/>
      <c r="DU407" s="9"/>
      <c r="DV407" s="9"/>
      <c r="DW407" s="14"/>
      <c r="DX407" s="9"/>
      <c r="DY407" s="9"/>
      <c r="DZ407" s="9"/>
      <c r="EA407" s="9"/>
      <c r="EB407" s="9"/>
      <c r="EC407" s="9"/>
      <c r="ED407" s="9"/>
      <c r="EE407" s="9"/>
      <c r="EF407" s="9"/>
      <c r="EG407" s="9"/>
      <c r="EH407" s="9"/>
      <c r="EI407" s="9"/>
    </row>
    <row r="408" spans="2:139" ht="75" customHeight="1">
      <c r="B408" s="9"/>
      <c r="C408" s="648"/>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648"/>
      <c r="AN408" s="9"/>
      <c r="AO408" s="9"/>
      <c r="AP408" s="9"/>
      <c r="AQ408" s="9"/>
      <c r="AR408" s="648"/>
      <c r="AS408" s="9"/>
      <c r="AT408" s="45"/>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c r="CZ408" s="9"/>
      <c r="DA408" s="9"/>
      <c r="DB408" s="9"/>
      <c r="DC408" s="9"/>
      <c r="DD408" s="9"/>
      <c r="DE408" s="9"/>
      <c r="DF408" s="9"/>
      <c r="DG408" s="9"/>
      <c r="DH408" s="9"/>
      <c r="DI408" s="9"/>
      <c r="DJ408" s="9"/>
      <c r="DK408" s="9"/>
      <c r="DL408" s="9"/>
      <c r="DM408" s="9"/>
      <c r="DN408" s="9"/>
      <c r="DO408" s="9"/>
      <c r="DP408" s="9"/>
      <c r="DQ408" s="9"/>
      <c r="DR408" s="9"/>
      <c r="DS408" s="9"/>
      <c r="DT408" s="9"/>
      <c r="DU408" s="9"/>
      <c r="DV408" s="9"/>
      <c r="DW408" s="14"/>
      <c r="DX408" s="9"/>
      <c r="DY408" s="9"/>
      <c r="DZ408" s="9"/>
      <c r="EA408" s="9"/>
      <c r="EB408" s="9"/>
      <c r="EC408" s="9"/>
      <c r="ED408" s="9"/>
      <c r="EE408" s="9"/>
      <c r="EF408" s="9"/>
      <c r="EG408" s="9"/>
      <c r="EH408" s="9"/>
      <c r="EI408" s="9"/>
    </row>
    <row r="409" spans="2:139" ht="75" customHeight="1">
      <c r="B409" s="9"/>
      <c r="C409" s="648"/>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648"/>
      <c r="AN409" s="9"/>
      <c r="AO409" s="9"/>
      <c r="AP409" s="9"/>
      <c r="AQ409" s="9"/>
      <c r="AR409" s="648"/>
      <c r="AS409" s="9"/>
      <c r="AT409" s="45"/>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c r="CZ409" s="9"/>
      <c r="DA409" s="9"/>
      <c r="DB409" s="9"/>
      <c r="DC409" s="9"/>
      <c r="DD409" s="9"/>
      <c r="DE409" s="9"/>
      <c r="DF409" s="9"/>
      <c r="DG409" s="9"/>
      <c r="DH409" s="9"/>
      <c r="DI409" s="9"/>
      <c r="DJ409" s="9"/>
      <c r="DK409" s="9"/>
      <c r="DL409" s="9"/>
      <c r="DM409" s="9"/>
      <c r="DN409" s="9"/>
      <c r="DO409" s="9"/>
      <c r="DP409" s="9"/>
      <c r="DQ409" s="9"/>
      <c r="DR409" s="9"/>
      <c r="DS409" s="9"/>
      <c r="DT409" s="9"/>
      <c r="DU409" s="9"/>
      <c r="DV409" s="9"/>
      <c r="DW409" s="14"/>
      <c r="DX409" s="9"/>
      <c r="DY409" s="9"/>
      <c r="DZ409" s="9"/>
      <c r="EA409" s="9"/>
      <c r="EB409" s="9"/>
      <c r="EC409" s="9"/>
      <c r="ED409" s="9"/>
      <c r="EE409" s="9"/>
      <c r="EF409" s="9"/>
      <c r="EG409" s="9"/>
      <c r="EH409" s="9"/>
      <c r="EI409" s="9"/>
    </row>
    <row r="410" spans="2:139" ht="75" customHeight="1">
      <c r="B410" s="9"/>
      <c r="C410" s="648"/>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648"/>
      <c r="AN410" s="9"/>
      <c r="AO410" s="9"/>
      <c r="AP410" s="9"/>
      <c r="AQ410" s="9"/>
      <c r="AR410" s="648"/>
      <c r="AS410" s="9"/>
      <c r="AT410" s="45"/>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c r="CZ410" s="9"/>
      <c r="DA410" s="9"/>
      <c r="DB410" s="9"/>
      <c r="DC410" s="9"/>
      <c r="DD410" s="9"/>
      <c r="DE410" s="9"/>
      <c r="DF410" s="9"/>
      <c r="DG410" s="9"/>
      <c r="DH410" s="9"/>
      <c r="DI410" s="9"/>
      <c r="DJ410" s="9"/>
      <c r="DK410" s="9"/>
      <c r="DL410" s="9"/>
      <c r="DM410" s="9"/>
      <c r="DN410" s="9"/>
      <c r="DO410" s="9"/>
      <c r="DP410" s="9"/>
      <c r="DQ410" s="9"/>
      <c r="DR410" s="9"/>
      <c r="DS410" s="9"/>
      <c r="DT410" s="9"/>
      <c r="DU410" s="9"/>
      <c r="DV410" s="9"/>
      <c r="DW410" s="14"/>
      <c r="DX410" s="9"/>
      <c r="DY410" s="9"/>
      <c r="DZ410" s="9"/>
      <c r="EA410" s="9"/>
      <c r="EB410" s="9"/>
      <c r="EC410" s="9"/>
      <c r="ED410" s="9"/>
      <c r="EE410" s="9"/>
      <c r="EF410" s="9"/>
      <c r="EG410" s="9"/>
      <c r="EH410" s="9"/>
      <c r="EI410" s="9"/>
    </row>
    <row r="411" spans="2:139" ht="75" customHeight="1">
      <c r="B411" s="9"/>
      <c r="C411" s="648"/>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648"/>
      <c r="AN411" s="9"/>
      <c r="AO411" s="9"/>
      <c r="AP411" s="9"/>
      <c r="AQ411" s="9"/>
      <c r="AR411" s="648"/>
      <c r="AS411" s="9"/>
      <c r="AT411" s="45"/>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c r="CZ411" s="9"/>
      <c r="DA411" s="9"/>
      <c r="DB411" s="9"/>
      <c r="DC411" s="9"/>
      <c r="DD411" s="9"/>
      <c r="DE411" s="9"/>
      <c r="DF411" s="9"/>
      <c r="DG411" s="9"/>
      <c r="DH411" s="9"/>
      <c r="DI411" s="9"/>
      <c r="DJ411" s="9"/>
      <c r="DK411" s="9"/>
      <c r="DL411" s="9"/>
      <c r="DM411" s="9"/>
      <c r="DN411" s="9"/>
      <c r="DO411" s="9"/>
      <c r="DP411" s="9"/>
      <c r="DQ411" s="9"/>
      <c r="DR411" s="9"/>
      <c r="DS411" s="9"/>
      <c r="DT411" s="9"/>
      <c r="DU411" s="9"/>
      <c r="DV411" s="9"/>
      <c r="DW411" s="14"/>
      <c r="DX411" s="9"/>
      <c r="DY411" s="9"/>
      <c r="DZ411" s="9"/>
      <c r="EA411" s="9"/>
      <c r="EB411" s="9"/>
      <c r="EC411" s="9"/>
      <c r="ED411" s="9"/>
      <c r="EE411" s="9"/>
      <c r="EF411" s="9"/>
      <c r="EG411" s="9"/>
      <c r="EH411" s="9"/>
      <c r="EI411" s="9"/>
    </row>
    <row r="412" spans="2:139" ht="75" customHeight="1">
      <c r="B412" s="9"/>
      <c r="C412" s="648"/>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648"/>
      <c r="AN412" s="9"/>
      <c r="AO412" s="9"/>
      <c r="AP412" s="9"/>
      <c r="AQ412" s="9"/>
      <c r="AR412" s="648"/>
      <c r="AS412" s="9"/>
      <c r="AT412" s="45"/>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c r="CZ412" s="9"/>
      <c r="DA412" s="9"/>
      <c r="DB412" s="9"/>
      <c r="DC412" s="9"/>
      <c r="DD412" s="9"/>
      <c r="DE412" s="9"/>
      <c r="DF412" s="9"/>
      <c r="DG412" s="9"/>
      <c r="DH412" s="9"/>
      <c r="DI412" s="9"/>
      <c r="DJ412" s="9"/>
      <c r="DK412" s="9"/>
      <c r="DL412" s="9"/>
      <c r="DM412" s="9"/>
      <c r="DN412" s="9"/>
      <c r="DO412" s="9"/>
      <c r="DP412" s="9"/>
      <c r="DQ412" s="9"/>
      <c r="DR412" s="9"/>
      <c r="DS412" s="9"/>
      <c r="DT412" s="9"/>
      <c r="DU412" s="9"/>
      <c r="DV412" s="9"/>
      <c r="DW412" s="14"/>
      <c r="DX412" s="9"/>
      <c r="DY412" s="9"/>
      <c r="DZ412" s="9"/>
      <c r="EA412" s="9"/>
      <c r="EB412" s="9"/>
      <c r="EC412" s="9"/>
      <c r="ED412" s="9"/>
      <c r="EE412" s="9"/>
      <c r="EF412" s="9"/>
      <c r="EG412" s="9"/>
      <c r="EH412" s="9"/>
      <c r="EI412" s="9"/>
    </row>
    <row r="413" spans="2:139" ht="75" customHeight="1">
      <c r="B413" s="9"/>
      <c r="C413" s="648"/>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648"/>
      <c r="AN413" s="9"/>
      <c r="AO413" s="9"/>
      <c r="AP413" s="9"/>
      <c r="AQ413" s="9"/>
      <c r="AR413" s="648"/>
      <c r="AS413" s="9"/>
      <c r="AT413" s="45"/>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c r="CZ413" s="9"/>
      <c r="DA413" s="9"/>
      <c r="DB413" s="9"/>
      <c r="DC413" s="9"/>
      <c r="DD413" s="9"/>
      <c r="DE413" s="9"/>
      <c r="DF413" s="9"/>
      <c r="DG413" s="9"/>
      <c r="DH413" s="9"/>
      <c r="DI413" s="9"/>
      <c r="DJ413" s="9"/>
      <c r="DK413" s="9"/>
      <c r="DL413" s="9"/>
      <c r="DM413" s="9"/>
      <c r="DN413" s="9"/>
      <c r="DO413" s="9"/>
      <c r="DP413" s="9"/>
      <c r="DQ413" s="9"/>
      <c r="DR413" s="9"/>
      <c r="DS413" s="9"/>
      <c r="DT413" s="9"/>
      <c r="DU413" s="9"/>
      <c r="DV413" s="9"/>
      <c r="DW413" s="14"/>
      <c r="DX413" s="9"/>
      <c r="DY413" s="9"/>
      <c r="DZ413" s="9"/>
      <c r="EA413" s="9"/>
      <c r="EB413" s="9"/>
      <c r="EC413" s="9"/>
      <c r="ED413" s="9"/>
      <c r="EE413" s="9"/>
      <c r="EF413" s="9"/>
      <c r="EG413" s="9"/>
      <c r="EH413" s="9"/>
      <c r="EI413" s="9"/>
    </row>
    <row r="414" spans="2:139" ht="75" customHeight="1">
      <c r="B414" s="9"/>
      <c r="C414" s="648"/>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648"/>
      <c r="AN414" s="9"/>
      <c r="AO414" s="9"/>
      <c r="AP414" s="9"/>
      <c r="AQ414" s="9"/>
      <c r="AR414" s="648"/>
      <c r="AS414" s="9"/>
      <c r="AT414" s="45"/>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c r="CZ414" s="9"/>
      <c r="DA414" s="9"/>
      <c r="DB414" s="9"/>
      <c r="DC414" s="9"/>
      <c r="DD414" s="9"/>
      <c r="DE414" s="9"/>
      <c r="DF414" s="9"/>
      <c r="DG414" s="9"/>
      <c r="DH414" s="9"/>
      <c r="DI414" s="9"/>
      <c r="DJ414" s="9"/>
      <c r="DK414" s="9"/>
      <c r="DL414" s="9"/>
      <c r="DM414" s="9"/>
      <c r="DN414" s="9"/>
      <c r="DO414" s="9"/>
      <c r="DP414" s="9"/>
      <c r="DQ414" s="9"/>
      <c r="DR414" s="9"/>
      <c r="DS414" s="9"/>
      <c r="DT414" s="9"/>
      <c r="DU414" s="9"/>
      <c r="DV414" s="9"/>
      <c r="DW414" s="14"/>
      <c r="DX414" s="9"/>
      <c r="DY414" s="9"/>
      <c r="DZ414" s="9"/>
      <c r="EA414" s="9"/>
      <c r="EB414" s="9"/>
      <c r="EC414" s="9"/>
      <c r="ED414" s="9"/>
      <c r="EE414" s="9"/>
      <c r="EF414" s="9"/>
      <c r="EG414" s="9"/>
      <c r="EH414" s="9"/>
      <c r="EI414" s="9"/>
    </row>
    <row r="415" spans="2:139" ht="75" customHeight="1">
      <c r="B415" s="9"/>
      <c r="C415" s="648"/>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648"/>
      <c r="AN415" s="9"/>
      <c r="AO415" s="9"/>
      <c r="AP415" s="9"/>
      <c r="AQ415" s="9"/>
      <c r="AR415" s="648"/>
      <c r="AS415" s="9"/>
      <c r="AT415" s="45"/>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c r="CZ415" s="9"/>
      <c r="DA415" s="9"/>
      <c r="DB415" s="9"/>
      <c r="DC415" s="9"/>
      <c r="DD415" s="9"/>
      <c r="DE415" s="9"/>
      <c r="DF415" s="9"/>
      <c r="DG415" s="9"/>
      <c r="DH415" s="9"/>
      <c r="DI415" s="9"/>
      <c r="DJ415" s="9"/>
      <c r="DK415" s="9"/>
      <c r="DL415" s="9"/>
      <c r="DM415" s="9"/>
      <c r="DN415" s="9"/>
      <c r="DO415" s="9"/>
      <c r="DP415" s="9"/>
      <c r="DQ415" s="9"/>
      <c r="DR415" s="9"/>
      <c r="DS415" s="9"/>
      <c r="DT415" s="9"/>
      <c r="DU415" s="9"/>
      <c r="DV415" s="9"/>
      <c r="DW415" s="14"/>
      <c r="DX415" s="9"/>
      <c r="DY415" s="9"/>
      <c r="DZ415" s="9"/>
      <c r="EA415" s="9"/>
      <c r="EB415" s="9"/>
      <c r="EC415" s="9"/>
      <c r="ED415" s="9"/>
      <c r="EE415" s="9"/>
      <c r="EF415" s="9"/>
      <c r="EG415" s="9"/>
      <c r="EH415" s="9"/>
      <c r="EI415" s="9"/>
    </row>
    <row r="416" spans="2:139" ht="75" customHeight="1">
      <c r="B416" s="9"/>
      <c r="C416" s="648"/>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648"/>
      <c r="AN416" s="9"/>
      <c r="AO416" s="9"/>
      <c r="AP416" s="9"/>
      <c r="AQ416" s="9"/>
      <c r="AR416" s="648"/>
      <c r="AS416" s="9"/>
      <c r="AT416" s="45"/>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c r="CZ416" s="9"/>
      <c r="DA416" s="9"/>
      <c r="DB416" s="9"/>
      <c r="DC416" s="9"/>
      <c r="DD416" s="9"/>
      <c r="DE416" s="9"/>
      <c r="DF416" s="9"/>
      <c r="DG416" s="9"/>
      <c r="DH416" s="9"/>
      <c r="DI416" s="9"/>
      <c r="DJ416" s="9"/>
      <c r="DK416" s="9"/>
      <c r="DL416" s="9"/>
      <c r="DM416" s="9"/>
      <c r="DN416" s="9"/>
      <c r="DO416" s="9"/>
      <c r="DP416" s="9"/>
      <c r="DQ416" s="9"/>
      <c r="DR416" s="9"/>
      <c r="DS416" s="9"/>
      <c r="DT416" s="9"/>
      <c r="DU416" s="9"/>
      <c r="DV416" s="9"/>
      <c r="DW416" s="14"/>
      <c r="DX416" s="9"/>
      <c r="DY416" s="9"/>
      <c r="DZ416" s="9"/>
      <c r="EA416" s="9"/>
      <c r="EB416" s="9"/>
      <c r="EC416" s="9"/>
      <c r="ED416" s="9"/>
      <c r="EE416" s="9"/>
      <c r="EF416" s="9"/>
      <c r="EG416" s="9"/>
      <c r="EH416" s="9"/>
      <c r="EI416" s="9"/>
    </row>
    <row r="417" spans="2:139" ht="75" customHeight="1">
      <c r="B417" s="9"/>
      <c r="C417" s="648"/>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648"/>
      <c r="AN417" s="9"/>
      <c r="AO417" s="9"/>
      <c r="AP417" s="9"/>
      <c r="AQ417" s="9"/>
      <c r="AR417" s="648"/>
      <c r="AS417" s="9"/>
      <c r="AT417" s="45"/>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c r="CZ417" s="9"/>
      <c r="DA417" s="9"/>
      <c r="DB417" s="9"/>
      <c r="DC417" s="9"/>
      <c r="DD417" s="9"/>
      <c r="DE417" s="9"/>
      <c r="DF417" s="9"/>
      <c r="DG417" s="9"/>
      <c r="DH417" s="9"/>
      <c r="DI417" s="9"/>
      <c r="DJ417" s="9"/>
      <c r="DK417" s="9"/>
      <c r="DL417" s="9"/>
      <c r="DM417" s="9"/>
      <c r="DN417" s="9"/>
      <c r="DO417" s="9"/>
      <c r="DP417" s="9"/>
      <c r="DQ417" s="9"/>
      <c r="DR417" s="9"/>
      <c r="DS417" s="9"/>
      <c r="DT417" s="9"/>
      <c r="DU417" s="9"/>
      <c r="DV417" s="9"/>
      <c r="DW417" s="14"/>
      <c r="DX417" s="9"/>
      <c r="DY417" s="9"/>
      <c r="DZ417" s="9"/>
      <c r="EA417" s="9"/>
      <c r="EB417" s="9"/>
      <c r="EC417" s="9"/>
      <c r="ED417" s="9"/>
      <c r="EE417" s="9"/>
      <c r="EF417" s="9"/>
      <c r="EG417" s="9"/>
      <c r="EH417" s="9"/>
      <c r="EI417" s="9"/>
    </row>
    <row r="418" spans="2:139" ht="75" customHeight="1">
      <c r="B418" s="9"/>
      <c r="C418" s="648"/>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648"/>
      <c r="AN418" s="9"/>
      <c r="AO418" s="9"/>
      <c r="AP418" s="9"/>
      <c r="AQ418" s="9"/>
      <c r="AR418" s="648"/>
      <c r="AS418" s="9"/>
      <c r="AT418" s="45"/>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c r="CZ418" s="9"/>
      <c r="DA418" s="9"/>
      <c r="DB418" s="9"/>
      <c r="DC418" s="9"/>
      <c r="DD418" s="9"/>
      <c r="DE418" s="9"/>
      <c r="DF418" s="9"/>
      <c r="DG418" s="9"/>
      <c r="DH418" s="9"/>
      <c r="DI418" s="9"/>
      <c r="DJ418" s="9"/>
      <c r="DK418" s="9"/>
      <c r="DL418" s="9"/>
      <c r="DM418" s="9"/>
      <c r="DN418" s="9"/>
      <c r="DO418" s="9"/>
      <c r="DP418" s="9"/>
      <c r="DQ418" s="9"/>
      <c r="DR418" s="9"/>
      <c r="DS418" s="9"/>
      <c r="DT418" s="9"/>
      <c r="DU418" s="9"/>
      <c r="DV418" s="9"/>
      <c r="DW418" s="14"/>
      <c r="DX418" s="9"/>
      <c r="DY418" s="9"/>
      <c r="DZ418" s="9"/>
      <c r="EA418" s="9"/>
      <c r="EB418" s="9"/>
      <c r="EC418" s="9"/>
      <c r="ED418" s="9"/>
      <c r="EE418" s="9"/>
      <c r="EF418" s="9"/>
      <c r="EG418" s="9"/>
      <c r="EH418" s="9"/>
      <c r="EI418" s="9"/>
    </row>
    <row r="419" spans="2:139" ht="75" customHeight="1">
      <c r="B419" s="9"/>
      <c r="C419" s="648"/>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648"/>
      <c r="AN419" s="9"/>
      <c r="AO419" s="9"/>
      <c r="AP419" s="9"/>
      <c r="AQ419" s="9"/>
      <c r="AR419" s="648"/>
      <c r="AS419" s="9"/>
      <c r="AT419" s="45"/>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c r="CZ419" s="9"/>
      <c r="DA419" s="9"/>
      <c r="DB419" s="9"/>
      <c r="DC419" s="9"/>
      <c r="DD419" s="9"/>
      <c r="DE419" s="9"/>
      <c r="DF419" s="9"/>
      <c r="DG419" s="9"/>
      <c r="DH419" s="9"/>
      <c r="DI419" s="9"/>
      <c r="DJ419" s="9"/>
      <c r="DK419" s="9"/>
      <c r="DL419" s="9"/>
      <c r="DM419" s="9"/>
      <c r="DN419" s="9"/>
      <c r="DO419" s="9"/>
      <c r="DP419" s="9"/>
      <c r="DQ419" s="9"/>
      <c r="DR419" s="9"/>
      <c r="DS419" s="9"/>
      <c r="DT419" s="9"/>
      <c r="DU419" s="9"/>
      <c r="DV419" s="9"/>
      <c r="DW419" s="14"/>
      <c r="DX419" s="9"/>
      <c r="DY419" s="9"/>
      <c r="DZ419" s="9"/>
      <c r="EA419" s="9"/>
      <c r="EB419" s="9"/>
      <c r="EC419" s="9"/>
      <c r="ED419" s="9"/>
      <c r="EE419" s="9"/>
      <c r="EF419" s="9"/>
      <c r="EG419" s="9"/>
      <c r="EH419" s="9"/>
      <c r="EI419" s="9"/>
    </row>
    <row r="420" spans="2:139" ht="75" customHeight="1">
      <c r="B420" s="9"/>
      <c r="C420" s="648"/>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648"/>
      <c r="AN420" s="9"/>
      <c r="AO420" s="9"/>
      <c r="AP420" s="9"/>
      <c r="AQ420" s="9"/>
      <c r="AR420" s="648"/>
      <c r="AS420" s="9"/>
      <c r="AT420" s="45"/>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c r="CZ420" s="9"/>
      <c r="DA420" s="9"/>
      <c r="DB420" s="9"/>
      <c r="DC420" s="9"/>
      <c r="DD420" s="9"/>
      <c r="DE420" s="9"/>
      <c r="DF420" s="9"/>
      <c r="DG420" s="9"/>
      <c r="DH420" s="9"/>
      <c r="DI420" s="9"/>
      <c r="DJ420" s="9"/>
      <c r="DK420" s="9"/>
      <c r="DL420" s="9"/>
      <c r="DM420" s="9"/>
      <c r="DN420" s="9"/>
      <c r="DO420" s="9"/>
      <c r="DP420" s="9"/>
      <c r="DQ420" s="9"/>
      <c r="DR420" s="9"/>
      <c r="DS420" s="9"/>
      <c r="DT420" s="9"/>
      <c r="DU420" s="9"/>
      <c r="DV420" s="9"/>
      <c r="DW420" s="14"/>
      <c r="DX420" s="9"/>
      <c r="DY420" s="9"/>
      <c r="DZ420" s="9"/>
      <c r="EA420" s="9"/>
      <c r="EB420" s="9"/>
      <c r="EC420" s="9"/>
      <c r="ED420" s="9"/>
      <c r="EE420" s="9"/>
      <c r="EF420" s="9"/>
      <c r="EG420" s="9"/>
      <c r="EH420" s="9"/>
      <c r="EI420" s="9"/>
    </row>
    <row r="421" spans="2:139" ht="75" customHeight="1">
      <c r="B421" s="9"/>
      <c r="C421" s="648"/>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648"/>
      <c r="AN421" s="9"/>
      <c r="AO421" s="9"/>
      <c r="AP421" s="9"/>
      <c r="AQ421" s="9"/>
      <c r="AR421" s="648"/>
      <c r="AS421" s="9"/>
      <c r="AT421" s="45"/>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c r="DU421" s="9"/>
      <c r="DV421" s="9"/>
      <c r="DW421" s="14"/>
      <c r="DX421" s="9"/>
      <c r="DY421" s="9"/>
      <c r="DZ421" s="9"/>
      <c r="EA421" s="9"/>
      <c r="EB421" s="9"/>
      <c r="EC421" s="9"/>
      <c r="ED421" s="9"/>
      <c r="EE421" s="9"/>
      <c r="EF421" s="9"/>
      <c r="EG421" s="9"/>
      <c r="EH421" s="9"/>
      <c r="EI421" s="9"/>
    </row>
    <row r="422" spans="2:139" ht="75" customHeight="1">
      <c r="B422" s="9"/>
      <c r="C422" s="648"/>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648"/>
      <c r="AN422" s="9"/>
      <c r="AO422" s="9"/>
      <c r="AP422" s="9"/>
      <c r="AQ422" s="9"/>
      <c r="AR422" s="648"/>
      <c r="AS422" s="9"/>
      <c r="AT422" s="45"/>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c r="DU422" s="9"/>
      <c r="DV422" s="9"/>
      <c r="DW422" s="14"/>
      <c r="DX422" s="9"/>
      <c r="DY422" s="9"/>
      <c r="DZ422" s="9"/>
      <c r="EA422" s="9"/>
      <c r="EB422" s="9"/>
      <c r="EC422" s="9"/>
      <c r="ED422" s="9"/>
      <c r="EE422" s="9"/>
      <c r="EF422" s="9"/>
      <c r="EG422" s="9"/>
      <c r="EH422" s="9"/>
      <c r="EI422" s="9"/>
    </row>
    <row r="423" spans="2:139" ht="75" customHeight="1">
      <c r="B423" s="9"/>
      <c r="C423" s="648"/>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648"/>
      <c r="AN423" s="9"/>
      <c r="AO423" s="9"/>
      <c r="AP423" s="9"/>
      <c r="AQ423" s="9"/>
      <c r="AR423" s="648"/>
      <c r="AS423" s="9"/>
      <c r="AT423" s="45"/>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c r="CZ423" s="9"/>
      <c r="DA423" s="9"/>
      <c r="DB423" s="9"/>
      <c r="DC423" s="9"/>
      <c r="DD423" s="9"/>
      <c r="DE423" s="9"/>
      <c r="DF423" s="9"/>
      <c r="DG423" s="9"/>
      <c r="DH423" s="9"/>
      <c r="DI423" s="9"/>
      <c r="DJ423" s="9"/>
      <c r="DK423" s="9"/>
      <c r="DL423" s="9"/>
      <c r="DM423" s="9"/>
      <c r="DN423" s="9"/>
      <c r="DO423" s="9"/>
      <c r="DP423" s="9"/>
      <c r="DQ423" s="9"/>
      <c r="DR423" s="9"/>
      <c r="DS423" s="9"/>
      <c r="DT423" s="9"/>
      <c r="DU423" s="9"/>
      <c r="DV423" s="9"/>
      <c r="DW423" s="14"/>
      <c r="DX423" s="9"/>
      <c r="DY423" s="9"/>
      <c r="DZ423" s="9"/>
      <c r="EA423" s="9"/>
      <c r="EB423" s="9"/>
      <c r="EC423" s="9"/>
      <c r="ED423" s="9"/>
      <c r="EE423" s="9"/>
      <c r="EF423" s="9"/>
      <c r="EG423" s="9"/>
      <c r="EH423" s="9"/>
      <c r="EI423" s="9"/>
    </row>
    <row r="424" spans="2:139" ht="75" customHeight="1">
      <c r="B424" s="9"/>
      <c r="C424" s="648"/>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648"/>
      <c r="AN424" s="9"/>
      <c r="AO424" s="9"/>
      <c r="AP424" s="9"/>
      <c r="AQ424" s="9"/>
      <c r="AR424" s="648"/>
      <c r="AS424" s="9"/>
      <c r="AT424" s="45"/>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c r="CZ424" s="9"/>
      <c r="DA424" s="9"/>
      <c r="DB424" s="9"/>
      <c r="DC424" s="9"/>
      <c r="DD424" s="9"/>
      <c r="DE424" s="9"/>
      <c r="DF424" s="9"/>
      <c r="DG424" s="9"/>
      <c r="DH424" s="9"/>
      <c r="DI424" s="9"/>
      <c r="DJ424" s="9"/>
      <c r="DK424" s="9"/>
      <c r="DL424" s="9"/>
      <c r="DM424" s="9"/>
      <c r="DN424" s="9"/>
      <c r="DO424" s="9"/>
      <c r="DP424" s="9"/>
      <c r="DQ424" s="9"/>
      <c r="DR424" s="9"/>
      <c r="DS424" s="9"/>
      <c r="DT424" s="9"/>
      <c r="DU424" s="9"/>
      <c r="DV424" s="9"/>
      <c r="DW424" s="14"/>
      <c r="DX424" s="9"/>
      <c r="DY424" s="9"/>
      <c r="DZ424" s="9"/>
      <c r="EA424" s="9"/>
      <c r="EB424" s="9"/>
      <c r="EC424" s="9"/>
      <c r="ED424" s="9"/>
      <c r="EE424" s="9"/>
      <c r="EF424" s="9"/>
      <c r="EG424" s="9"/>
      <c r="EH424" s="9"/>
      <c r="EI424" s="9"/>
    </row>
    <row r="425" spans="2:139" ht="75" customHeight="1">
      <c r="B425" s="9"/>
      <c r="C425" s="648"/>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648"/>
      <c r="AN425" s="9"/>
      <c r="AO425" s="9"/>
      <c r="AP425" s="9"/>
      <c r="AQ425" s="9"/>
      <c r="AR425" s="648"/>
      <c r="AS425" s="9"/>
      <c r="AT425" s="45"/>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c r="CZ425" s="9"/>
      <c r="DA425" s="9"/>
      <c r="DB425" s="9"/>
      <c r="DC425" s="9"/>
      <c r="DD425" s="9"/>
      <c r="DE425" s="9"/>
      <c r="DF425" s="9"/>
      <c r="DG425" s="9"/>
      <c r="DH425" s="9"/>
      <c r="DI425" s="9"/>
      <c r="DJ425" s="9"/>
      <c r="DK425" s="9"/>
      <c r="DL425" s="9"/>
      <c r="DM425" s="9"/>
      <c r="DN425" s="9"/>
      <c r="DO425" s="9"/>
      <c r="DP425" s="9"/>
      <c r="DQ425" s="9"/>
      <c r="DR425" s="9"/>
      <c r="DS425" s="9"/>
      <c r="DT425" s="9"/>
      <c r="DU425" s="9"/>
      <c r="DV425" s="9"/>
      <c r="DW425" s="14"/>
      <c r="DX425" s="9"/>
      <c r="DY425" s="9"/>
      <c r="DZ425" s="9"/>
      <c r="EA425" s="9"/>
      <c r="EB425" s="9"/>
      <c r="EC425" s="9"/>
      <c r="ED425" s="9"/>
      <c r="EE425" s="9"/>
      <c r="EF425" s="9"/>
      <c r="EG425" s="9"/>
      <c r="EH425" s="9"/>
      <c r="EI425" s="9"/>
    </row>
    <row r="426" spans="2:139" ht="75" customHeight="1">
      <c r="B426" s="9"/>
      <c r="C426" s="648"/>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648"/>
      <c r="AN426" s="9"/>
      <c r="AO426" s="9"/>
      <c r="AP426" s="9"/>
      <c r="AQ426" s="9"/>
      <c r="AR426" s="648"/>
      <c r="AS426" s="9"/>
      <c r="AT426" s="45"/>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c r="CZ426" s="9"/>
      <c r="DA426" s="9"/>
      <c r="DB426" s="9"/>
      <c r="DC426" s="9"/>
      <c r="DD426" s="9"/>
      <c r="DE426" s="9"/>
      <c r="DF426" s="9"/>
      <c r="DG426" s="9"/>
      <c r="DH426" s="9"/>
      <c r="DI426" s="9"/>
      <c r="DJ426" s="9"/>
      <c r="DK426" s="9"/>
      <c r="DL426" s="9"/>
      <c r="DM426" s="9"/>
      <c r="DN426" s="9"/>
      <c r="DO426" s="9"/>
      <c r="DP426" s="9"/>
      <c r="DQ426" s="9"/>
      <c r="DR426" s="9"/>
      <c r="DS426" s="9"/>
      <c r="DT426" s="9"/>
      <c r="DU426" s="9"/>
      <c r="DV426" s="9"/>
      <c r="DW426" s="14"/>
      <c r="DX426" s="9"/>
      <c r="DY426" s="9"/>
      <c r="DZ426" s="9"/>
      <c r="EA426" s="9"/>
      <c r="EB426" s="9"/>
      <c r="EC426" s="9"/>
      <c r="ED426" s="9"/>
      <c r="EE426" s="9"/>
      <c r="EF426" s="9"/>
      <c r="EG426" s="9"/>
      <c r="EH426" s="9"/>
      <c r="EI426" s="9"/>
    </row>
    <row r="427" spans="2:139" ht="75" customHeight="1">
      <c r="B427" s="9"/>
      <c r="C427" s="648"/>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648"/>
      <c r="AN427" s="9"/>
      <c r="AO427" s="9"/>
      <c r="AP427" s="9"/>
      <c r="AQ427" s="9"/>
      <c r="AR427" s="648"/>
      <c r="AS427" s="9"/>
      <c r="AT427" s="45"/>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c r="CZ427" s="9"/>
      <c r="DA427" s="9"/>
      <c r="DB427" s="9"/>
      <c r="DC427" s="9"/>
      <c r="DD427" s="9"/>
      <c r="DE427" s="9"/>
      <c r="DF427" s="9"/>
      <c r="DG427" s="9"/>
      <c r="DH427" s="9"/>
      <c r="DI427" s="9"/>
      <c r="DJ427" s="9"/>
      <c r="DK427" s="9"/>
      <c r="DL427" s="9"/>
      <c r="DM427" s="9"/>
      <c r="DN427" s="9"/>
      <c r="DO427" s="9"/>
      <c r="DP427" s="9"/>
      <c r="DQ427" s="9"/>
      <c r="DR427" s="9"/>
      <c r="DS427" s="9"/>
      <c r="DT427" s="9"/>
      <c r="DU427" s="9"/>
      <c r="DV427" s="9"/>
      <c r="DW427" s="14"/>
      <c r="DX427" s="9"/>
      <c r="DY427" s="9"/>
      <c r="DZ427" s="9"/>
      <c r="EA427" s="9"/>
      <c r="EB427" s="9"/>
      <c r="EC427" s="9"/>
      <c r="ED427" s="9"/>
      <c r="EE427" s="9"/>
      <c r="EF427" s="9"/>
      <c r="EG427" s="9"/>
      <c r="EH427" s="9"/>
      <c r="EI427" s="9"/>
    </row>
    <row r="428" spans="2:139" ht="75" customHeight="1">
      <c r="B428" s="9"/>
      <c r="C428" s="648"/>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648"/>
      <c r="AN428" s="9"/>
      <c r="AO428" s="9"/>
      <c r="AP428" s="9"/>
      <c r="AQ428" s="9"/>
      <c r="AR428" s="648"/>
      <c r="AS428" s="9"/>
      <c r="AT428" s="45"/>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c r="CZ428" s="9"/>
      <c r="DA428" s="9"/>
      <c r="DB428" s="9"/>
      <c r="DC428" s="9"/>
      <c r="DD428" s="9"/>
      <c r="DE428" s="9"/>
      <c r="DF428" s="9"/>
      <c r="DG428" s="9"/>
      <c r="DH428" s="9"/>
      <c r="DI428" s="9"/>
      <c r="DJ428" s="9"/>
      <c r="DK428" s="9"/>
      <c r="DL428" s="9"/>
      <c r="DM428" s="9"/>
      <c r="DN428" s="9"/>
      <c r="DO428" s="9"/>
      <c r="DP428" s="9"/>
      <c r="DQ428" s="9"/>
      <c r="DR428" s="9"/>
      <c r="DS428" s="9"/>
      <c r="DT428" s="9"/>
      <c r="DU428" s="9"/>
      <c r="DV428" s="9"/>
      <c r="DW428" s="14"/>
      <c r="DX428" s="9"/>
      <c r="DY428" s="9"/>
      <c r="DZ428" s="9"/>
      <c r="EA428" s="9"/>
      <c r="EB428" s="9"/>
      <c r="EC428" s="9"/>
      <c r="ED428" s="9"/>
      <c r="EE428" s="9"/>
      <c r="EF428" s="9"/>
      <c r="EG428" s="9"/>
      <c r="EH428" s="9"/>
      <c r="EI428" s="9"/>
    </row>
    <row r="429" spans="2:139" ht="75" customHeight="1">
      <c r="B429" s="9"/>
      <c r="C429" s="648"/>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648"/>
      <c r="AN429" s="9"/>
      <c r="AO429" s="9"/>
      <c r="AP429" s="9"/>
      <c r="AQ429" s="9"/>
      <c r="AR429" s="648"/>
      <c r="AS429" s="9"/>
      <c r="AT429" s="45"/>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c r="CZ429" s="9"/>
      <c r="DA429" s="9"/>
      <c r="DB429" s="9"/>
      <c r="DC429" s="9"/>
      <c r="DD429" s="9"/>
      <c r="DE429" s="9"/>
      <c r="DF429" s="9"/>
      <c r="DG429" s="9"/>
      <c r="DH429" s="9"/>
      <c r="DI429" s="9"/>
      <c r="DJ429" s="9"/>
      <c r="DK429" s="9"/>
      <c r="DL429" s="9"/>
      <c r="DM429" s="9"/>
      <c r="DN429" s="9"/>
      <c r="DO429" s="9"/>
      <c r="DP429" s="9"/>
      <c r="DQ429" s="9"/>
      <c r="DR429" s="9"/>
      <c r="DS429" s="9"/>
      <c r="DT429" s="9"/>
      <c r="DU429" s="9"/>
      <c r="DV429" s="9"/>
      <c r="DW429" s="14"/>
      <c r="DX429" s="9"/>
      <c r="DY429" s="9"/>
      <c r="DZ429" s="9"/>
      <c r="EA429" s="9"/>
      <c r="EB429" s="9"/>
      <c r="EC429" s="9"/>
      <c r="ED429" s="9"/>
      <c r="EE429" s="9"/>
      <c r="EF429" s="9"/>
      <c r="EG429" s="9"/>
      <c r="EH429" s="9"/>
      <c r="EI429" s="9"/>
    </row>
    <row r="430" spans="2:139" ht="75" customHeight="1">
      <c r="B430" s="9"/>
      <c r="C430" s="648"/>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648"/>
      <c r="AN430" s="9"/>
      <c r="AO430" s="9"/>
      <c r="AP430" s="9"/>
      <c r="AQ430" s="9"/>
      <c r="AR430" s="648"/>
      <c r="AS430" s="9"/>
      <c r="AT430" s="45"/>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c r="CZ430" s="9"/>
      <c r="DA430" s="9"/>
      <c r="DB430" s="9"/>
      <c r="DC430" s="9"/>
      <c r="DD430" s="9"/>
      <c r="DE430" s="9"/>
      <c r="DF430" s="9"/>
      <c r="DG430" s="9"/>
      <c r="DH430" s="9"/>
      <c r="DI430" s="9"/>
      <c r="DJ430" s="9"/>
      <c r="DK430" s="9"/>
      <c r="DL430" s="9"/>
      <c r="DM430" s="9"/>
      <c r="DN430" s="9"/>
      <c r="DO430" s="9"/>
      <c r="DP430" s="9"/>
      <c r="DQ430" s="9"/>
      <c r="DR430" s="9"/>
      <c r="DS430" s="9"/>
      <c r="DT430" s="9"/>
      <c r="DU430" s="9"/>
      <c r="DV430" s="9"/>
      <c r="DW430" s="14"/>
      <c r="DX430" s="9"/>
      <c r="DY430" s="9"/>
      <c r="DZ430" s="9"/>
      <c r="EA430" s="9"/>
      <c r="EB430" s="9"/>
      <c r="EC430" s="9"/>
      <c r="ED430" s="9"/>
      <c r="EE430" s="9"/>
      <c r="EF430" s="9"/>
      <c r="EG430" s="9"/>
      <c r="EH430" s="9"/>
      <c r="EI430" s="9"/>
    </row>
    <row r="431" spans="2:139" ht="75" customHeight="1">
      <c r="B431" s="9"/>
      <c r="C431" s="648"/>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648"/>
      <c r="AN431" s="9"/>
      <c r="AO431" s="9"/>
      <c r="AP431" s="9"/>
      <c r="AQ431" s="9"/>
      <c r="AR431" s="648"/>
      <c r="AS431" s="9"/>
      <c r="AT431" s="45"/>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c r="DU431" s="9"/>
      <c r="DV431" s="9"/>
      <c r="DW431" s="14"/>
      <c r="DX431" s="9"/>
      <c r="DY431" s="9"/>
      <c r="DZ431" s="9"/>
      <c r="EA431" s="9"/>
      <c r="EB431" s="9"/>
      <c r="EC431" s="9"/>
      <c r="ED431" s="9"/>
      <c r="EE431" s="9"/>
      <c r="EF431" s="9"/>
      <c r="EG431" s="9"/>
      <c r="EH431" s="9"/>
      <c r="EI431" s="9"/>
    </row>
    <row r="432" spans="2:139" ht="75" customHeight="1">
      <c r="B432" s="9"/>
      <c r="C432" s="648"/>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648"/>
      <c r="AN432" s="9"/>
      <c r="AO432" s="9"/>
      <c r="AP432" s="9"/>
      <c r="AQ432" s="9"/>
      <c r="AR432" s="648"/>
      <c r="AS432" s="9"/>
      <c r="AT432" s="45"/>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c r="DR432" s="9"/>
      <c r="DS432" s="9"/>
      <c r="DT432" s="9"/>
      <c r="DU432" s="9"/>
      <c r="DV432" s="9"/>
      <c r="DW432" s="14"/>
      <c r="DX432" s="9"/>
      <c r="DY432" s="9"/>
      <c r="DZ432" s="9"/>
      <c r="EA432" s="9"/>
      <c r="EB432" s="9"/>
      <c r="EC432" s="9"/>
      <c r="ED432" s="9"/>
      <c r="EE432" s="9"/>
      <c r="EF432" s="9"/>
      <c r="EG432" s="9"/>
      <c r="EH432" s="9"/>
      <c r="EI432" s="9"/>
    </row>
    <row r="433" spans="2:139" ht="75" customHeight="1">
      <c r="B433" s="9"/>
      <c r="C433" s="648"/>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648"/>
      <c r="AN433" s="9"/>
      <c r="AO433" s="9"/>
      <c r="AP433" s="9"/>
      <c r="AQ433" s="9"/>
      <c r="AR433" s="648"/>
      <c r="AS433" s="9"/>
      <c r="AT433" s="45"/>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c r="DR433" s="9"/>
      <c r="DS433" s="9"/>
      <c r="DT433" s="9"/>
      <c r="DU433" s="9"/>
      <c r="DV433" s="9"/>
      <c r="DW433" s="14"/>
      <c r="DX433" s="9"/>
      <c r="DY433" s="9"/>
      <c r="DZ433" s="9"/>
      <c r="EA433" s="9"/>
      <c r="EB433" s="9"/>
      <c r="EC433" s="9"/>
      <c r="ED433" s="9"/>
      <c r="EE433" s="9"/>
      <c r="EF433" s="9"/>
      <c r="EG433" s="9"/>
      <c r="EH433" s="9"/>
      <c r="EI433" s="9"/>
    </row>
    <row r="434" spans="2:139" ht="75" customHeight="1">
      <c r="B434" s="9"/>
      <c r="C434" s="648"/>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648"/>
      <c r="AN434" s="9"/>
      <c r="AO434" s="9"/>
      <c r="AP434" s="9"/>
      <c r="AQ434" s="9"/>
      <c r="AR434" s="648"/>
      <c r="AS434" s="9"/>
      <c r="AT434" s="45"/>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c r="CZ434" s="9"/>
      <c r="DA434" s="9"/>
      <c r="DB434" s="9"/>
      <c r="DC434" s="9"/>
      <c r="DD434" s="9"/>
      <c r="DE434" s="9"/>
      <c r="DF434" s="9"/>
      <c r="DG434" s="9"/>
      <c r="DH434" s="9"/>
      <c r="DI434" s="9"/>
      <c r="DJ434" s="9"/>
      <c r="DK434" s="9"/>
      <c r="DL434" s="9"/>
      <c r="DM434" s="9"/>
      <c r="DN434" s="9"/>
      <c r="DO434" s="9"/>
      <c r="DP434" s="9"/>
      <c r="DQ434" s="9"/>
      <c r="DR434" s="9"/>
      <c r="DS434" s="9"/>
      <c r="DT434" s="9"/>
      <c r="DU434" s="9"/>
      <c r="DV434" s="9"/>
      <c r="DW434" s="14"/>
      <c r="DX434" s="9"/>
      <c r="DY434" s="9"/>
      <c r="DZ434" s="9"/>
      <c r="EA434" s="9"/>
      <c r="EB434" s="9"/>
      <c r="EC434" s="9"/>
      <c r="ED434" s="9"/>
      <c r="EE434" s="9"/>
      <c r="EF434" s="9"/>
      <c r="EG434" s="9"/>
      <c r="EH434" s="9"/>
      <c r="EI434" s="9"/>
    </row>
    <row r="435" spans="2:139" ht="75" customHeight="1">
      <c r="B435" s="9"/>
      <c r="C435" s="648"/>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648"/>
      <c r="AN435" s="9"/>
      <c r="AO435" s="9"/>
      <c r="AP435" s="9"/>
      <c r="AQ435" s="9"/>
      <c r="AR435" s="648"/>
      <c r="AS435" s="9"/>
      <c r="AT435" s="45"/>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c r="CZ435" s="9"/>
      <c r="DA435" s="9"/>
      <c r="DB435" s="9"/>
      <c r="DC435" s="9"/>
      <c r="DD435" s="9"/>
      <c r="DE435" s="9"/>
      <c r="DF435" s="9"/>
      <c r="DG435" s="9"/>
      <c r="DH435" s="9"/>
      <c r="DI435" s="9"/>
      <c r="DJ435" s="9"/>
      <c r="DK435" s="9"/>
      <c r="DL435" s="9"/>
      <c r="DM435" s="9"/>
      <c r="DN435" s="9"/>
      <c r="DO435" s="9"/>
      <c r="DP435" s="9"/>
      <c r="DQ435" s="9"/>
      <c r="DR435" s="9"/>
      <c r="DS435" s="9"/>
      <c r="DT435" s="9"/>
      <c r="DU435" s="9"/>
      <c r="DV435" s="9"/>
      <c r="DW435" s="14"/>
      <c r="DX435" s="9"/>
      <c r="DY435" s="9"/>
      <c r="DZ435" s="9"/>
      <c r="EA435" s="9"/>
      <c r="EB435" s="9"/>
      <c r="EC435" s="9"/>
      <c r="ED435" s="9"/>
      <c r="EE435" s="9"/>
      <c r="EF435" s="9"/>
      <c r="EG435" s="9"/>
      <c r="EH435" s="9"/>
      <c r="EI435" s="9"/>
    </row>
    <row r="436" spans="2:139" ht="75" customHeight="1">
      <c r="B436" s="9"/>
      <c r="C436" s="648"/>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648"/>
      <c r="AN436" s="9"/>
      <c r="AO436" s="9"/>
      <c r="AP436" s="9"/>
      <c r="AQ436" s="9"/>
      <c r="AR436" s="648"/>
      <c r="AS436" s="9"/>
      <c r="AT436" s="45"/>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c r="CZ436" s="9"/>
      <c r="DA436" s="9"/>
      <c r="DB436" s="9"/>
      <c r="DC436" s="9"/>
      <c r="DD436" s="9"/>
      <c r="DE436" s="9"/>
      <c r="DF436" s="9"/>
      <c r="DG436" s="9"/>
      <c r="DH436" s="9"/>
      <c r="DI436" s="9"/>
      <c r="DJ436" s="9"/>
      <c r="DK436" s="9"/>
      <c r="DL436" s="9"/>
      <c r="DM436" s="9"/>
      <c r="DN436" s="9"/>
      <c r="DO436" s="9"/>
      <c r="DP436" s="9"/>
      <c r="DQ436" s="9"/>
      <c r="DR436" s="9"/>
      <c r="DS436" s="9"/>
      <c r="DT436" s="9"/>
      <c r="DU436" s="9"/>
      <c r="DV436" s="9"/>
      <c r="DW436" s="14"/>
      <c r="DX436" s="9"/>
      <c r="DY436" s="9"/>
      <c r="DZ436" s="9"/>
      <c r="EA436" s="9"/>
      <c r="EB436" s="9"/>
      <c r="EC436" s="9"/>
      <c r="ED436" s="9"/>
      <c r="EE436" s="9"/>
      <c r="EF436" s="9"/>
      <c r="EG436" s="9"/>
      <c r="EH436" s="9"/>
      <c r="EI436" s="9"/>
    </row>
    <row r="437" spans="2:139" ht="75" customHeight="1">
      <c r="B437" s="9"/>
      <c r="C437" s="648"/>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648"/>
      <c r="AN437" s="9"/>
      <c r="AO437" s="9"/>
      <c r="AP437" s="9"/>
      <c r="AQ437" s="9"/>
      <c r="AR437" s="648"/>
      <c r="AS437" s="9"/>
      <c r="AT437" s="45"/>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c r="CZ437" s="9"/>
      <c r="DA437" s="9"/>
      <c r="DB437" s="9"/>
      <c r="DC437" s="9"/>
      <c r="DD437" s="9"/>
      <c r="DE437" s="9"/>
      <c r="DF437" s="9"/>
      <c r="DG437" s="9"/>
      <c r="DH437" s="9"/>
      <c r="DI437" s="9"/>
      <c r="DJ437" s="9"/>
      <c r="DK437" s="9"/>
      <c r="DL437" s="9"/>
      <c r="DM437" s="9"/>
      <c r="DN437" s="9"/>
      <c r="DO437" s="9"/>
      <c r="DP437" s="9"/>
      <c r="DQ437" s="9"/>
      <c r="DR437" s="9"/>
      <c r="DS437" s="9"/>
      <c r="DT437" s="9"/>
      <c r="DU437" s="9"/>
      <c r="DV437" s="9"/>
      <c r="DW437" s="14"/>
      <c r="DX437" s="9"/>
      <c r="DY437" s="9"/>
      <c r="DZ437" s="9"/>
      <c r="EA437" s="9"/>
      <c r="EB437" s="9"/>
      <c r="EC437" s="9"/>
      <c r="ED437" s="9"/>
      <c r="EE437" s="9"/>
      <c r="EF437" s="9"/>
      <c r="EG437" s="9"/>
      <c r="EH437" s="9"/>
      <c r="EI437" s="9"/>
    </row>
    <row r="438" spans="2:139" ht="75" customHeight="1">
      <c r="B438" s="9"/>
      <c r="C438" s="648"/>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648"/>
      <c r="AN438" s="9"/>
      <c r="AO438" s="9"/>
      <c r="AP438" s="9"/>
      <c r="AQ438" s="9"/>
      <c r="AR438" s="648"/>
      <c r="AS438" s="9"/>
      <c r="AT438" s="45"/>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c r="CZ438" s="9"/>
      <c r="DA438" s="9"/>
      <c r="DB438" s="9"/>
      <c r="DC438" s="9"/>
      <c r="DD438" s="9"/>
      <c r="DE438" s="9"/>
      <c r="DF438" s="9"/>
      <c r="DG438" s="9"/>
      <c r="DH438" s="9"/>
      <c r="DI438" s="9"/>
      <c r="DJ438" s="9"/>
      <c r="DK438" s="9"/>
      <c r="DL438" s="9"/>
      <c r="DM438" s="9"/>
      <c r="DN438" s="9"/>
      <c r="DO438" s="9"/>
      <c r="DP438" s="9"/>
      <c r="DQ438" s="9"/>
      <c r="DR438" s="9"/>
      <c r="DS438" s="9"/>
      <c r="DT438" s="9"/>
      <c r="DU438" s="9"/>
      <c r="DV438" s="9"/>
      <c r="DW438" s="14"/>
      <c r="DX438" s="9"/>
      <c r="DY438" s="9"/>
      <c r="DZ438" s="9"/>
      <c r="EA438" s="9"/>
      <c r="EB438" s="9"/>
      <c r="EC438" s="9"/>
      <c r="ED438" s="9"/>
      <c r="EE438" s="9"/>
      <c r="EF438" s="9"/>
      <c r="EG438" s="9"/>
      <c r="EH438" s="9"/>
      <c r="EI438" s="9"/>
    </row>
    <row r="439" spans="2:139" ht="75" customHeight="1">
      <c r="B439" s="9"/>
      <c r="C439" s="648"/>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648"/>
      <c r="AN439" s="9"/>
      <c r="AO439" s="9"/>
      <c r="AP439" s="9"/>
      <c r="AQ439" s="9"/>
      <c r="AR439" s="648"/>
      <c r="AS439" s="9"/>
      <c r="AT439" s="45"/>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c r="CZ439" s="9"/>
      <c r="DA439" s="9"/>
      <c r="DB439" s="9"/>
      <c r="DC439" s="9"/>
      <c r="DD439" s="9"/>
      <c r="DE439" s="9"/>
      <c r="DF439" s="9"/>
      <c r="DG439" s="9"/>
      <c r="DH439" s="9"/>
      <c r="DI439" s="9"/>
      <c r="DJ439" s="9"/>
      <c r="DK439" s="9"/>
      <c r="DL439" s="9"/>
      <c r="DM439" s="9"/>
      <c r="DN439" s="9"/>
      <c r="DO439" s="9"/>
      <c r="DP439" s="9"/>
      <c r="DQ439" s="9"/>
      <c r="DR439" s="9"/>
      <c r="DS439" s="9"/>
      <c r="DT439" s="9"/>
      <c r="DU439" s="9"/>
      <c r="DV439" s="9"/>
      <c r="DW439" s="14"/>
      <c r="DX439" s="9"/>
      <c r="DY439" s="9"/>
      <c r="DZ439" s="9"/>
      <c r="EA439" s="9"/>
      <c r="EB439" s="9"/>
      <c r="EC439" s="9"/>
      <c r="ED439" s="9"/>
      <c r="EE439" s="9"/>
      <c r="EF439" s="9"/>
      <c r="EG439" s="9"/>
      <c r="EH439" s="9"/>
      <c r="EI439" s="9"/>
    </row>
    <row r="440" spans="2:139" ht="75" customHeight="1">
      <c r="B440" s="9"/>
      <c r="C440" s="648"/>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648"/>
      <c r="AN440" s="9"/>
      <c r="AO440" s="9"/>
      <c r="AP440" s="9"/>
      <c r="AQ440" s="9"/>
      <c r="AR440" s="648"/>
      <c r="AS440" s="9"/>
      <c r="AT440" s="45"/>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c r="CZ440" s="9"/>
      <c r="DA440" s="9"/>
      <c r="DB440" s="9"/>
      <c r="DC440" s="9"/>
      <c r="DD440" s="9"/>
      <c r="DE440" s="9"/>
      <c r="DF440" s="9"/>
      <c r="DG440" s="9"/>
      <c r="DH440" s="9"/>
      <c r="DI440" s="9"/>
      <c r="DJ440" s="9"/>
      <c r="DK440" s="9"/>
      <c r="DL440" s="9"/>
      <c r="DM440" s="9"/>
      <c r="DN440" s="9"/>
      <c r="DO440" s="9"/>
      <c r="DP440" s="9"/>
      <c r="DQ440" s="9"/>
      <c r="DR440" s="9"/>
      <c r="DS440" s="9"/>
      <c r="DT440" s="9"/>
      <c r="DU440" s="9"/>
      <c r="DV440" s="9"/>
      <c r="DW440" s="14"/>
      <c r="DX440" s="9"/>
      <c r="DY440" s="9"/>
      <c r="DZ440" s="9"/>
      <c r="EA440" s="9"/>
      <c r="EB440" s="9"/>
      <c r="EC440" s="9"/>
      <c r="ED440" s="9"/>
      <c r="EE440" s="9"/>
      <c r="EF440" s="9"/>
      <c r="EG440" s="9"/>
      <c r="EH440" s="9"/>
      <c r="EI440" s="9"/>
    </row>
    <row r="441" spans="2:139" ht="75" customHeight="1">
      <c r="B441" s="9"/>
      <c r="C441" s="648"/>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648"/>
      <c r="AN441" s="9"/>
      <c r="AO441" s="9"/>
      <c r="AP441" s="9"/>
      <c r="AQ441" s="9"/>
      <c r="AR441" s="648"/>
      <c r="AS441" s="9"/>
      <c r="AT441" s="45"/>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c r="CZ441" s="9"/>
      <c r="DA441" s="9"/>
      <c r="DB441" s="9"/>
      <c r="DC441" s="9"/>
      <c r="DD441" s="9"/>
      <c r="DE441" s="9"/>
      <c r="DF441" s="9"/>
      <c r="DG441" s="9"/>
      <c r="DH441" s="9"/>
      <c r="DI441" s="9"/>
      <c r="DJ441" s="9"/>
      <c r="DK441" s="9"/>
      <c r="DL441" s="9"/>
      <c r="DM441" s="9"/>
      <c r="DN441" s="9"/>
      <c r="DO441" s="9"/>
      <c r="DP441" s="9"/>
      <c r="DQ441" s="9"/>
      <c r="DR441" s="9"/>
      <c r="DS441" s="9"/>
      <c r="DT441" s="9"/>
      <c r="DU441" s="9"/>
      <c r="DV441" s="9"/>
      <c r="DW441" s="14"/>
      <c r="DX441" s="9"/>
      <c r="DY441" s="9"/>
      <c r="DZ441" s="9"/>
      <c r="EA441" s="9"/>
      <c r="EB441" s="9"/>
      <c r="EC441" s="9"/>
      <c r="ED441" s="9"/>
      <c r="EE441" s="9"/>
      <c r="EF441" s="9"/>
      <c r="EG441" s="9"/>
      <c r="EH441" s="9"/>
      <c r="EI441" s="9"/>
    </row>
    <row r="442" spans="2:139" ht="75" customHeight="1">
      <c r="B442" s="9"/>
      <c r="C442" s="648"/>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648"/>
      <c r="AN442" s="9"/>
      <c r="AO442" s="9"/>
      <c r="AP442" s="9"/>
      <c r="AQ442" s="9"/>
      <c r="AR442" s="648"/>
      <c r="AS442" s="9"/>
      <c r="AT442" s="45"/>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c r="CZ442" s="9"/>
      <c r="DA442" s="9"/>
      <c r="DB442" s="9"/>
      <c r="DC442" s="9"/>
      <c r="DD442" s="9"/>
      <c r="DE442" s="9"/>
      <c r="DF442" s="9"/>
      <c r="DG442" s="9"/>
      <c r="DH442" s="9"/>
      <c r="DI442" s="9"/>
      <c r="DJ442" s="9"/>
      <c r="DK442" s="9"/>
      <c r="DL442" s="9"/>
      <c r="DM442" s="9"/>
      <c r="DN442" s="9"/>
      <c r="DO442" s="9"/>
      <c r="DP442" s="9"/>
      <c r="DQ442" s="9"/>
      <c r="DR442" s="9"/>
      <c r="DS442" s="9"/>
      <c r="DT442" s="9"/>
      <c r="DU442" s="9"/>
      <c r="DV442" s="9"/>
      <c r="DW442" s="14"/>
      <c r="DX442" s="9"/>
      <c r="DY442" s="9"/>
      <c r="DZ442" s="9"/>
      <c r="EA442" s="9"/>
      <c r="EB442" s="9"/>
      <c r="EC442" s="9"/>
      <c r="ED442" s="9"/>
      <c r="EE442" s="9"/>
      <c r="EF442" s="9"/>
      <c r="EG442" s="9"/>
      <c r="EH442" s="9"/>
      <c r="EI442" s="9"/>
    </row>
    <row r="443" spans="2:139" ht="75" customHeight="1">
      <c r="B443" s="9"/>
      <c r="C443" s="648"/>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648"/>
      <c r="AN443" s="9"/>
      <c r="AO443" s="9"/>
      <c r="AP443" s="9"/>
      <c r="AQ443" s="9"/>
      <c r="AR443" s="648"/>
      <c r="AS443" s="9"/>
      <c r="AT443" s="45"/>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c r="CZ443" s="9"/>
      <c r="DA443" s="9"/>
      <c r="DB443" s="9"/>
      <c r="DC443" s="9"/>
      <c r="DD443" s="9"/>
      <c r="DE443" s="9"/>
      <c r="DF443" s="9"/>
      <c r="DG443" s="9"/>
      <c r="DH443" s="9"/>
      <c r="DI443" s="9"/>
      <c r="DJ443" s="9"/>
      <c r="DK443" s="9"/>
      <c r="DL443" s="9"/>
      <c r="DM443" s="9"/>
      <c r="DN443" s="9"/>
      <c r="DO443" s="9"/>
      <c r="DP443" s="9"/>
      <c r="DQ443" s="9"/>
      <c r="DR443" s="9"/>
      <c r="DS443" s="9"/>
      <c r="DT443" s="9"/>
      <c r="DU443" s="9"/>
      <c r="DV443" s="9"/>
      <c r="DW443" s="14"/>
      <c r="DX443" s="9"/>
      <c r="DY443" s="9"/>
      <c r="DZ443" s="9"/>
      <c r="EA443" s="9"/>
      <c r="EB443" s="9"/>
      <c r="EC443" s="9"/>
      <c r="ED443" s="9"/>
      <c r="EE443" s="9"/>
      <c r="EF443" s="9"/>
      <c r="EG443" s="9"/>
      <c r="EH443" s="9"/>
      <c r="EI443" s="9"/>
    </row>
    <row r="444" spans="2:139" ht="75" customHeight="1">
      <c r="B444" s="9"/>
      <c r="C444" s="648"/>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648"/>
      <c r="AN444" s="9"/>
      <c r="AO444" s="9"/>
      <c r="AP444" s="9"/>
      <c r="AQ444" s="9"/>
      <c r="AR444" s="648"/>
      <c r="AS444" s="9"/>
      <c r="AT444" s="45"/>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c r="CZ444" s="9"/>
      <c r="DA444" s="9"/>
      <c r="DB444" s="9"/>
      <c r="DC444" s="9"/>
      <c r="DD444" s="9"/>
      <c r="DE444" s="9"/>
      <c r="DF444" s="9"/>
      <c r="DG444" s="9"/>
      <c r="DH444" s="9"/>
      <c r="DI444" s="9"/>
      <c r="DJ444" s="9"/>
      <c r="DK444" s="9"/>
      <c r="DL444" s="9"/>
      <c r="DM444" s="9"/>
      <c r="DN444" s="9"/>
      <c r="DO444" s="9"/>
      <c r="DP444" s="9"/>
      <c r="DQ444" s="9"/>
      <c r="DR444" s="9"/>
      <c r="DS444" s="9"/>
      <c r="DT444" s="9"/>
      <c r="DU444" s="9"/>
      <c r="DV444" s="9"/>
      <c r="DW444" s="14"/>
      <c r="DX444" s="9"/>
      <c r="DY444" s="9"/>
      <c r="DZ444" s="9"/>
      <c r="EA444" s="9"/>
      <c r="EB444" s="9"/>
      <c r="EC444" s="9"/>
      <c r="ED444" s="9"/>
      <c r="EE444" s="9"/>
      <c r="EF444" s="9"/>
      <c r="EG444" s="9"/>
      <c r="EH444" s="9"/>
      <c r="EI444" s="9"/>
    </row>
    <row r="445" spans="2:139" ht="75" customHeight="1">
      <c r="B445" s="9"/>
      <c r="C445" s="648"/>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648"/>
      <c r="AN445" s="9"/>
      <c r="AO445" s="9"/>
      <c r="AP445" s="9"/>
      <c r="AQ445" s="9"/>
      <c r="AR445" s="648"/>
      <c r="AS445" s="9"/>
      <c r="AT445" s="45"/>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c r="CZ445" s="9"/>
      <c r="DA445" s="9"/>
      <c r="DB445" s="9"/>
      <c r="DC445" s="9"/>
      <c r="DD445" s="9"/>
      <c r="DE445" s="9"/>
      <c r="DF445" s="9"/>
      <c r="DG445" s="9"/>
      <c r="DH445" s="9"/>
      <c r="DI445" s="9"/>
      <c r="DJ445" s="9"/>
      <c r="DK445" s="9"/>
      <c r="DL445" s="9"/>
      <c r="DM445" s="9"/>
      <c r="DN445" s="9"/>
      <c r="DO445" s="9"/>
      <c r="DP445" s="9"/>
      <c r="DQ445" s="9"/>
      <c r="DR445" s="9"/>
      <c r="DS445" s="9"/>
      <c r="DT445" s="9"/>
      <c r="DU445" s="9"/>
      <c r="DV445" s="9"/>
      <c r="DW445" s="14"/>
      <c r="DX445" s="9"/>
      <c r="DY445" s="9"/>
      <c r="DZ445" s="9"/>
      <c r="EA445" s="9"/>
      <c r="EB445" s="9"/>
      <c r="EC445" s="9"/>
      <c r="ED445" s="9"/>
      <c r="EE445" s="9"/>
      <c r="EF445" s="9"/>
      <c r="EG445" s="9"/>
      <c r="EH445" s="9"/>
      <c r="EI445" s="9"/>
    </row>
    <row r="446" spans="2:139" ht="75" customHeight="1">
      <c r="B446" s="9"/>
      <c r="C446" s="648"/>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648"/>
      <c r="AN446" s="9"/>
      <c r="AO446" s="9"/>
      <c r="AP446" s="9"/>
      <c r="AQ446" s="9"/>
      <c r="AR446" s="648"/>
      <c r="AS446" s="9"/>
      <c r="AT446" s="45"/>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c r="CZ446" s="9"/>
      <c r="DA446" s="9"/>
      <c r="DB446" s="9"/>
      <c r="DC446" s="9"/>
      <c r="DD446" s="9"/>
      <c r="DE446" s="9"/>
      <c r="DF446" s="9"/>
      <c r="DG446" s="9"/>
      <c r="DH446" s="9"/>
      <c r="DI446" s="9"/>
      <c r="DJ446" s="9"/>
      <c r="DK446" s="9"/>
      <c r="DL446" s="9"/>
      <c r="DM446" s="9"/>
      <c r="DN446" s="9"/>
      <c r="DO446" s="9"/>
      <c r="DP446" s="9"/>
      <c r="DQ446" s="9"/>
      <c r="DR446" s="9"/>
      <c r="DS446" s="9"/>
      <c r="DT446" s="9"/>
      <c r="DU446" s="9"/>
      <c r="DV446" s="9"/>
      <c r="DW446" s="14"/>
      <c r="DX446" s="9"/>
      <c r="DY446" s="9"/>
      <c r="DZ446" s="9"/>
      <c r="EA446" s="9"/>
      <c r="EB446" s="9"/>
      <c r="EC446" s="9"/>
      <c r="ED446" s="9"/>
      <c r="EE446" s="9"/>
      <c r="EF446" s="9"/>
      <c r="EG446" s="9"/>
      <c r="EH446" s="9"/>
      <c r="EI446" s="9"/>
    </row>
    <row r="447" spans="2:139" ht="75" customHeight="1">
      <c r="B447" s="9"/>
      <c r="C447" s="648"/>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648"/>
      <c r="AN447" s="9"/>
      <c r="AO447" s="9"/>
      <c r="AP447" s="9"/>
      <c r="AQ447" s="9"/>
      <c r="AR447" s="648"/>
      <c r="AS447" s="9"/>
      <c r="AT447" s="45"/>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c r="CZ447" s="9"/>
      <c r="DA447" s="9"/>
      <c r="DB447" s="9"/>
      <c r="DC447" s="9"/>
      <c r="DD447" s="9"/>
      <c r="DE447" s="9"/>
      <c r="DF447" s="9"/>
      <c r="DG447" s="9"/>
      <c r="DH447" s="9"/>
      <c r="DI447" s="9"/>
      <c r="DJ447" s="9"/>
      <c r="DK447" s="9"/>
      <c r="DL447" s="9"/>
      <c r="DM447" s="9"/>
      <c r="DN447" s="9"/>
      <c r="DO447" s="9"/>
      <c r="DP447" s="9"/>
      <c r="DQ447" s="9"/>
      <c r="DR447" s="9"/>
      <c r="DS447" s="9"/>
      <c r="DT447" s="9"/>
      <c r="DU447" s="9"/>
      <c r="DV447" s="9"/>
      <c r="DW447" s="14"/>
      <c r="DX447" s="9"/>
      <c r="DY447" s="9"/>
      <c r="DZ447" s="9"/>
      <c r="EA447" s="9"/>
      <c r="EB447" s="9"/>
      <c r="EC447" s="9"/>
      <c r="ED447" s="9"/>
      <c r="EE447" s="9"/>
      <c r="EF447" s="9"/>
      <c r="EG447" s="9"/>
      <c r="EH447" s="9"/>
      <c r="EI447" s="9"/>
    </row>
    <row r="448" spans="2:139" ht="75" customHeight="1">
      <c r="B448" s="9"/>
      <c r="C448" s="648"/>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648"/>
      <c r="AN448" s="9"/>
      <c r="AO448" s="9"/>
      <c r="AP448" s="9"/>
      <c r="AQ448" s="9"/>
      <c r="AR448" s="648"/>
      <c r="AS448" s="9"/>
      <c r="AT448" s="45"/>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c r="CZ448" s="9"/>
      <c r="DA448" s="9"/>
      <c r="DB448" s="9"/>
      <c r="DC448" s="9"/>
      <c r="DD448" s="9"/>
      <c r="DE448" s="9"/>
      <c r="DF448" s="9"/>
      <c r="DG448" s="9"/>
      <c r="DH448" s="9"/>
      <c r="DI448" s="9"/>
      <c r="DJ448" s="9"/>
      <c r="DK448" s="9"/>
      <c r="DL448" s="9"/>
      <c r="DM448" s="9"/>
      <c r="DN448" s="9"/>
      <c r="DO448" s="9"/>
      <c r="DP448" s="9"/>
      <c r="DQ448" s="9"/>
      <c r="DR448" s="9"/>
      <c r="DS448" s="9"/>
      <c r="DT448" s="9"/>
      <c r="DU448" s="9"/>
      <c r="DV448" s="9"/>
      <c r="DW448" s="14"/>
      <c r="DX448" s="9"/>
      <c r="DY448" s="9"/>
      <c r="DZ448" s="9"/>
      <c r="EA448" s="9"/>
      <c r="EB448" s="9"/>
      <c r="EC448" s="9"/>
      <c r="ED448" s="9"/>
      <c r="EE448" s="9"/>
      <c r="EF448" s="9"/>
      <c r="EG448" s="9"/>
      <c r="EH448" s="9"/>
      <c r="EI448" s="9"/>
    </row>
    <row r="449" spans="2:139" ht="75" customHeight="1">
      <c r="B449" s="9"/>
      <c r="C449" s="648"/>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648"/>
      <c r="AN449" s="9"/>
      <c r="AO449" s="9"/>
      <c r="AP449" s="9"/>
      <c r="AQ449" s="9"/>
      <c r="AR449" s="648"/>
      <c r="AS449" s="9"/>
      <c r="AT449" s="45"/>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c r="CZ449" s="9"/>
      <c r="DA449" s="9"/>
      <c r="DB449" s="9"/>
      <c r="DC449" s="9"/>
      <c r="DD449" s="9"/>
      <c r="DE449" s="9"/>
      <c r="DF449" s="9"/>
      <c r="DG449" s="9"/>
      <c r="DH449" s="9"/>
      <c r="DI449" s="9"/>
      <c r="DJ449" s="9"/>
      <c r="DK449" s="9"/>
      <c r="DL449" s="9"/>
      <c r="DM449" s="9"/>
      <c r="DN449" s="9"/>
      <c r="DO449" s="9"/>
      <c r="DP449" s="9"/>
      <c r="DQ449" s="9"/>
      <c r="DR449" s="9"/>
      <c r="DS449" s="9"/>
      <c r="DT449" s="9"/>
      <c r="DU449" s="9"/>
      <c r="DV449" s="9"/>
      <c r="DW449" s="14"/>
      <c r="DX449" s="9"/>
      <c r="DY449" s="9"/>
      <c r="DZ449" s="9"/>
      <c r="EA449" s="9"/>
      <c r="EB449" s="9"/>
      <c r="EC449" s="9"/>
      <c r="ED449" s="9"/>
      <c r="EE449" s="9"/>
      <c r="EF449" s="9"/>
      <c r="EG449" s="9"/>
      <c r="EH449" s="9"/>
      <c r="EI449" s="9"/>
    </row>
    <row r="450" spans="2:139" ht="75" customHeight="1">
      <c r="B450" s="9"/>
      <c r="C450" s="648"/>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648"/>
      <c r="AN450" s="9"/>
      <c r="AO450" s="9"/>
      <c r="AP450" s="9"/>
      <c r="AQ450" s="9"/>
      <c r="AR450" s="648"/>
      <c r="AS450" s="9"/>
      <c r="AT450" s="45"/>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c r="CZ450" s="9"/>
      <c r="DA450" s="9"/>
      <c r="DB450" s="9"/>
      <c r="DC450" s="9"/>
      <c r="DD450" s="9"/>
      <c r="DE450" s="9"/>
      <c r="DF450" s="9"/>
      <c r="DG450" s="9"/>
      <c r="DH450" s="9"/>
      <c r="DI450" s="9"/>
      <c r="DJ450" s="9"/>
      <c r="DK450" s="9"/>
      <c r="DL450" s="9"/>
      <c r="DM450" s="9"/>
      <c r="DN450" s="9"/>
      <c r="DO450" s="9"/>
      <c r="DP450" s="9"/>
      <c r="DQ450" s="9"/>
      <c r="DR450" s="9"/>
      <c r="DS450" s="9"/>
      <c r="DT450" s="9"/>
      <c r="DU450" s="9"/>
      <c r="DV450" s="9"/>
      <c r="DW450" s="14"/>
      <c r="DX450" s="9"/>
      <c r="DY450" s="9"/>
      <c r="DZ450" s="9"/>
      <c r="EA450" s="9"/>
      <c r="EB450" s="9"/>
      <c r="EC450" s="9"/>
      <c r="ED450" s="9"/>
      <c r="EE450" s="9"/>
      <c r="EF450" s="9"/>
      <c r="EG450" s="9"/>
      <c r="EH450" s="9"/>
      <c r="EI450" s="9"/>
    </row>
    <row r="451" spans="2:139" ht="75" customHeight="1">
      <c r="B451" s="9"/>
      <c r="C451" s="648"/>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648"/>
      <c r="AN451" s="9"/>
      <c r="AO451" s="9"/>
      <c r="AP451" s="9"/>
      <c r="AQ451" s="9"/>
      <c r="AR451" s="648"/>
      <c r="AS451" s="9"/>
      <c r="AT451" s="45"/>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c r="CZ451" s="9"/>
      <c r="DA451" s="9"/>
      <c r="DB451" s="9"/>
      <c r="DC451" s="9"/>
      <c r="DD451" s="9"/>
      <c r="DE451" s="9"/>
      <c r="DF451" s="9"/>
      <c r="DG451" s="9"/>
      <c r="DH451" s="9"/>
      <c r="DI451" s="9"/>
      <c r="DJ451" s="9"/>
      <c r="DK451" s="9"/>
      <c r="DL451" s="9"/>
      <c r="DM451" s="9"/>
      <c r="DN451" s="9"/>
      <c r="DO451" s="9"/>
      <c r="DP451" s="9"/>
      <c r="DQ451" s="9"/>
      <c r="DR451" s="9"/>
      <c r="DS451" s="9"/>
      <c r="DT451" s="9"/>
      <c r="DU451" s="9"/>
      <c r="DV451" s="9"/>
      <c r="DW451" s="14"/>
      <c r="DX451" s="9"/>
      <c r="DY451" s="9"/>
      <c r="DZ451" s="9"/>
      <c r="EA451" s="9"/>
      <c r="EB451" s="9"/>
      <c r="EC451" s="9"/>
      <c r="ED451" s="9"/>
      <c r="EE451" s="9"/>
      <c r="EF451" s="9"/>
      <c r="EG451" s="9"/>
      <c r="EH451" s="9"/>
      <c r="EI451" s="9"/>
    </row>
    <row r="452" spans="2:139" ht="75" customHeight="1">
      <c r="B452" s="9"/>
      <c r="C452" s="648"/>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648"/>
      <c r="AN452" s="9"/>
      <c r="AO452" s="9"/>
      <c r="AP452" s="9"/>
      <c r="AQ452" s="9"/>
      <c r="AR452" s="648"/>
      <c r="AS452" s="9"/>
      <c r="AT452" s="45"/>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c r="CZ452" s="9"/>
      <c r="DA452" s="9"/>
      <c r="DB452" s="9"/>
      <c r="DC452" s="9"/>
      <c r="DD452" s="9"/>
      <c r="DE452" s="9"/>
      <c r="DF452" s="9"/>
      <c r="DG452" s="9"/>
      <c r="DH452" s="9"/>
      <c r="DI452" s="9"/>
      <c r="DJ452" s="9"/>
      <c r="DK452" s="9"/>
      <c r="DL452" s="9"/>
      <c r="DM452" s="9"/>
      <c r="DN452" s="9"/>
      <c r="DO452" s="9"/>
      <c r="DP452" s="9"/>
      <c r="DQ452" s="9"/>
      <c r="DR452" s="9"/>
      <c r="DS452" s="9"/>
      <c r="DT452" s="9"/>
      <c r="DU452" s="9"/>
      <c r="DV452" s="9"/>
      <c r="DW452" s="14"/>
      <c r="DX452" s="9"/>
      <c r="DY452" s="9"/>
      <c r="DZ452" s="9"/>
      <c r="EA452" s="9"/>
      <c r="EB452" s="9"/>
      <c r="EC452" s="9"/>
      <c r="ED452" s="9"/>
      <c r="EE452" s="9"/>
      <c r="EF452" s="9"/>
      <c r="EG452" s="9"/>
      <c r="EH452" s="9"/>
      <c r="EI452" s="9"/>
    </row>
    <row r="453" spans="2:139" ht="75" customHeight="1">
      <c r="B453" s="9"/>
      <c r="C453" s="648"/>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648"/>
      <c r="AN453" s="9"/>
      <c r="AO453" s="9"/>
      <c r="AP453" s="9"/>
      <c r="AQ453" s="9"/>
      <c r="AR453" s="648"/>
      <c r="AS453" s="9"/>
      <c r="AT453" s="45"/>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c r="CZ453" s="9"/>
      <c r="DA453" s="9"/>
      <c r="DB453" s="9"/>
      <c r="DC453" s="9"/>
      <c r="DD453" s="9"/>
      <c r="DE453" s="9"/>
      <c r="DF453" s="9"/>
      <c r="DG453" s="9"/>
      <c r="DH453" s="9"/>
      <c r="DI453" s="9"/>
      <c r="DJ453" s="9"/>
      <c r="DK453" s="9"/>
      <c r="DL453" s="9"/>
      <c r="DM453" s="9"/>
      <c r="DN453" s="9"/>
      <c r="DO453" s="9"/>
      <c r="DP453" s="9"/>
      <c r="DQ453" s="9"/>
      <c r="DR453" s="9"/>
      <c r="DS453" s="9"/>
      <c r="DT453" s="9"/>
      <c r="DU453" s="9"/>
      <c r="DV453" s="9"/>
      <c r="DW453" s="14"/>
      <c r="DX453" s="9"/>
      <c r="DY453" s="9"/>
      <c r="DZ453" s="9"/>
      <c r="EA453" s="9"/>
      <c r="EB453" s="9"/>
      <c r="EC453" s="9"/>
      <c r="ED453" s="9"/>
      <c r="EE453" s="9"/>
      <c r="EF453" s="9"/>
      <c r="EG453" s="9"/>
      <c r="EH453" s="9"/>
      <c r="EI453" s="9"/>
    </row>
    <row r="454" spans="2:139" ht="75" customHeight="1">
      <c r="B454" s="9"/>
      <c r="C454" s="648"/>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648"/>
      <c r="AN454" s="9"/>
      <c r="AO454" s="9"/>
      <c r="AP454" s="9"/>
      <c r="AQ454" s="9"/>
      <c r="AR454" s="648"/>
      <c r="AS454" s="9"/>
      <c r="AT454" s="45"/>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c r="CZ454" s="9"/>
      <c r="DA454" s="9"/>
      <c r="DB454" s="9"/>
      <c r="DC454" s="9"/>
      <c r="DD454" s="9"/>
      <c r="DE454" s="9"/>
      <c r="DF454" s="9"/>
      <c r="DG454" s="9"/>
      <c r="DH454" s="9"/>
      <c r="DI454" s="9"/>
      <c r="DJ454" s="9"/>
      <c r="DK454" s="9"/>
      <c r="DL454" s="9"/>
      <c r="DM454" s="9"/>
      <c r="DN454" s="9"/>
      <c r="DO454" s="9"/>
      <c r="DP454" s="9"/>
      <c r="DQ454" s="9"/>
      <c r="DR454" s="9"/>
      <c r="DS454" s="9"/>
      <c r="DT454" s="9"/>
      <c r="DU454" s="9"/>
      <c r="DV454" s="9"/>
      <c r="DW454" s="14"/>
      <c r="DX454" s="9"/>
      <c r="DY454" s="9"/>
      <c r="DZ454" s="9"/>
      <c r="EA454" s="9"/>
      <c r="EB454" s="9"/>
      <c r="EC454" s="9"/>
      <c r="ED454" s="9"/>
      <c r="EE454" s="9"/>
      <c r="EF454" s="9"/>
      <c r="EG454" s="9"/>
      <c r="EH454" s="9"/>
      <c r="EI454" s="9"/>
    </row>
    <row r="455" spans="2:139" ht="75" customHeight="1">
      <c r="B455" s="9"/>
      <c r="C455" s="648"/>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648"/>
      <c r="AN455" s="9"/>
      <c r="AO455" s="9"/>
      <c r="AP455" s="9"/>
      <c r="AQ455" s="9"/>
      <c r="AR455" s="648"/>
      <c r="AS455" s="9"/>
      <c r="AT455" s="45"/>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c r="CZ455" s="9"/>
      <c r="DA455" s="9"/>
      <c r="DB455" s="9"/>
      <c r="DC455" s="9"/>
      <c r="DD455" s="9"/>
      <c r="DE455" s="9"/>
      <c r="DF455" s="9"/>
      <c r="DG455" s="9"/>
      <c r="DH455" s="9"/>
      <c r="DI455" s="9"/>
      <c r="DJ455" s="9"/>
      <c r="DK455" s="9"/>
      <c r="DL455" s="9"/>
      <c r="DM455" s="9"/>
      <c r="DN455" s="9"/>
      <c r="DO455" s="9"/>
      <c r="DP455" s="9"/>
      <c r="DQ455" s="9"/>
      <c r="DR455" s="9"/>
      <c r="DS455" s="9"/>
      <c r="DT455" s="9"/>
      <c r="DU455" s="9"/>
      <c r="DV455" s="9"/>
      <c r="DW455" s="14"/>
      <c r="DX455" s="9"/>
      <c r="DY455" s="9"/>
      <c r="DZ455" s="9"/>
      <c r="EA455" s="9"/>
      <c r="EB455" s="9"/>
      <c r="EC455" s="9"/>
      <c r="ED455" s="9"/>
      <c r="EE455" s="9"/>
      <c r="EF455" s="9"/>
      <c r="EG455" s="9"/>
      <c r="EH455" s="9"/>
      <c r="EI455" s="9"/>
    </row>
    <row r="456" spans="2:139" ht="75" customHeight="1">
      <c r="B456" s="9"/>
      <c r="C456" s="648"/>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648"/>
      <c r="AN456" s="9"/>
      <c r="AO456" s="9"/>
      <c r="AP456" s="9"/>
      <c r="AQ456" s="9"/>
      <c r="AR456" s="648"/>
      <c r="AS456" s="9"/>
      <c r="AT456" s="45"/>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c r="CZ456" s="9"/>
      <c r="DA456" s="9"/>
      <c r="DB456" s="9"/>
      <c r="DC456" s="9"/>
      <c r="DD456" s="9"/>
      <c r="DE456" s="9"/>
      <c r="DF456" s="9"/>
      <c r="DG456" s="9"/>
      <c r="DH456" s="9"/>
      <c r="DI456" s="9"/>
      <c r="DJ456" s="9"/>
      <c r="DK456" s="9"/>
      <c r="DL456" s="9"/>
      <c r="DM456" s="9"/>
      <c r="DN456" s="9"/>
      <c r="DO456" s="9"/>
      <c r="DP456" s="9"/>
      <c r="DQ456" s="9"/>
      <c r="DR456" s="9"/>
      <c r="DS456" s="9"/>
      <c r="DT456" s="9"/>
      <c r="DU456" s="9"/>
      <c r="DV456" s="9"/>
      <c r="DW456" s="14"/>
      <c r="DX456" s="9"/>
      <c r="DY456" s="9"/>
      <c r="DZ456" s="9"/>
      <c r="EA456" s="9"/>
      <c r="EB456" s="9"/>
      <c r="EC456" s="9"/>
      <c r="ED456" s="9"/>
      <c r="EE456" s="9"/>
      <c r="EF456" s="9"/>
      <c r="EG456" s="9"/>
      <c r="EH456" s="9"/>
      <c r="EI456" s="9"/>
    </row>
    <row r="457" spans="2:139" ht="75" customHeight="1">
      <c r="B457" s="9"/>
      <c r="C457" s="648"/>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648"/>
      <c r="AN457" s="9"/>
      <c r="AO457" s="9"/>
      <c r="AP457" s="9"/>
      <c r="AQ457" s="9"/>
      <c r="AR457" s="648"/>
      <c r="AS457" s="9"/>
      <c r="AT457" s="45"/>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c r="CZ457" s="9"/>
      <c r="DA457" s="9"/>
      <c r="DB457" s="9"/>
      <c r="DC457" s="9"/>
      <c r="DD457" s="9"/>
      <c r="DE457" s="9"/>
      <c r="DF457" s="9"/>
      <c r="DG457" s="9"/>
      <c r="DH457" s="9"/>
      <c r="DI457" s="9"/>
      <c r="DJ457" s="9"/>
      <c r="DK457" s="9"/>
      <c r="DL457" s="9"/>
      <c r="DM457" s="9"/>
      <c r="DN457" s="9"/>
      <c r="DO457" s="9"/>
      <c r="DP457" s="9"/>
      <c r="DQ457" s="9"/>
      <c r="DR457" s="9"/>
      <c r="DS457" s="9"/>
      <c r="DT457" s="9"/>
      <c r="DU457" s="9"/>
      <c r="DV457" s="9"/>
      <c r="DW457" s="14"/>
      <c r="DX457" s="9"/>
      <c r="DY457" s="9"/>
      <c r="DZ457" s="9"/>
      <c r="EA457" s="9"/>
      <c r="EB457" s="9"/>
      <c r="EC457" s="9"/>
      <c r="ED457" s="9"/>
      <c r="EE457" s="9"/>
      <c r="EF457" s="9"/>
      <c r="EG457" s="9"/>
      <c r="EH457" s="9"/>
      <c r="EI457" s="9"/>
    </row>
    <row r="458" spans="2:139" ht="75" customHeight="1">
      <c r="B458" s="9"/>
      <c r="C458" s="648"/>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648"/>
      <c r="AN458" s="9"/>
      <c r="AO458" s="9"/>
      <c r="AP458" s="9"/>
      <c r="AQ458" s="9"/>
      <c r="AR458" s="648"/>
      <c r="AS458" s="9"/>
      <c r="AT458" s="45"/>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c r="CZ458" s="9"/>
      <c r="DA458" s="9"/>
      <c r="DB458" s="9"/>
      <c r="DC458" s="9"/>
      <c r="DD458" s="9"/>
      <c r="DE458" s="9"/>
      <c r="DF458" s="9"/>
      <c r="DG458" s="9"/>
      <c r="DH458" s="9"/>
      <c r="DI458" s="9"/>
      <c r="DJ458" s="9"/>
      <c r="DK458" s="9"/>
      <c r="DL458" s="9"/>
      <c r="DM458" s="9"/>
      <c r="DN458" s="9"/>
      <c r="DO458" s="9"/>
      <c r="DP458" s="9"/>
      <c r="DQ458" s="9"/>
      <c r="DR458" s="9"/>
      <c r="DS458" s="9"/>
      <c r="DT458" s="9"/>
      <c r="DU458" s="9"/>
      <c r="DV458" s="9"/>
      <c r="DW458" s="14"/>
      <c r="DX458" s="9"/>
      <c r="DY458" s="9"/>
      <c r="DZ458" s="9"/>
      <c r="EA458" s="9"/>
      <c r="EB458" s="9"/>
      <c r="EC458" s="9"/>
      <c r="ED458" s="9"/>
      <c r="EE458" s="9"/>
      <c r="EF458" s="9"/>
      <c r="EG458" s="9"/>
      <c r="EH458" s="9"/>
      <c r="EI458" s="9"/>
    </row>
    <row r="459" spans="2:139" ht="75" customHeight="1">
      <c r="B459" s="9"/>
      <c r="C459" s="648"/>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648"/>
      <c r="AN459" s="9"/>
      <c r="AO459" s="9"/>
      <c r="AP459" s="9"/>
      <c r="AQ459" s="9"/>
      <c r="AR459" s="648"/>
      <c r="AS459" s="9"/>
      <c r="AT459" s="45"/>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c r="CZ459" s="9"/>
      <c r="DA459" s="9"/>
      <c r="DB459" s="9"/>
      <c r="DC459" s="9"/>
      <c r="DD459" s="9"/>
      <c r="DE459" s="9"/>
      <c r="DF459" s="9"/>
      <c r="DG459" s="9"/>
      <c r="DH459" s="9"/>
      <c r="DI459" s="9"/>
      <c r="DJ459" s="9"/>
      <c r="DK459" s="9"/>
      <c r="DL459" s="9"/>
      <c r="DM459" s="9"/>
      <c r="DN459" s="9"/>
      <c r="DO459" s="9"/>
      <c r="DP459" s="9"/>
      <c r="DQ459" s="9"/>
      <c r="DR459" s="9"/>
      <c r="DS459" s="9"/>
      <c r="DT459" s="9"/>
      <c r="DU459" s="9"/>
      <c r="DV459" s="9"/>
      <c r="DW459" s="14"/>
      <c r="DX459" s="9"/>
      <c r="DY459" s="9"/>
      <c r="DZ459" s="9"/>
      <c r="EA459" s="9"/>
      <c r="EB459" s="9"/>
      <c r="EC459" s="9"/>
      <c r="ED459" s="9"/>
      <c r="EE459" s="9"/>
      <c r="EF459" s="9"/>
      <c r="EG459" s="9"/>
      <c r="EH459" s="9"/>
      <c r="EI459" s="9"/>
    </row>
    <row r="460" spans="2:139" ht="75" customHeight="1">
      <c r="B460" s="9"/>
      <c r="C460" s="648"/>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648"/>
      <c r="AN460" s="9"/>
      <c r="AO460" s="9"/>
      <c r="AP460" s="9"/>
      <c r="AQ460" s="9"/>
      <c r="AR460" s="648"/>
      <c r="AS460" s="9"/>
      <c r="AT460" s="45"/>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c r="CZ460" s="9"/>
      <c r="DA460" s="9"/>
      <c r="DB460" s="9"/>
      <c r="DC460" s="9"/>
      <c r="DD460" s="9"/>
      <c r="DE460" s="9"/>
      <c r="DF460" s="9"/>
      <c r="DG460" s="9"/>
      <c r="DH460" s="9"/>
      <c r="DI460" s="9"/>
      <c r="DJ460" s="9"/>
      <c r="DK460" s="9"/>
      <c r="DL460" s="9"/>
      <c r="DM460" s="9"/>
      <c r="DN460" s="9"/>
      <c r="DO460" s="9"/>
      <c r="DP460" s="9"/>
      <c r="DQ460" s="9"/>
      <c r="DR460" s="9"/>
      <c r="DS460" s="9"/>
      <c r="DT460" s="9"/>
      <c r="DU460" s="9"/>
      <c r="DV460" s="9"/>
      <c r="DW460" s="14"/>
      <c r="DX460" s="9"/>
      <c r="DY460" s="9"/>
      <c r="DZ460" s="9"/>
      <c r="EA460" s="9"/>
      <c r="EB460" s="9"/>
      <c r="EC460" s="9"/>
      <c r="ED460" s="9"/>
      <c r="EE460" s="9"/>
      <c r="EF460" s="9"/>
      <c r="EG460" s="9"/>
      <c r="EH460" s="9"/>
      <c r="EI460" s="9"/>
    </row>
    <row r="461" spans="2:139" ht="75" customHeight="1">
      <c r="B461" s="9"/>
      <c r="C461" s="648"/>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648"/>
      <c r="AN461" s="9"/>
      <c r="AO461" s="9"/>
      <c r="AP461" s="9"/>
      <c r="AQ461" s="9"/>
      <c r="AR461" s="648"/>
      <c r="AS461" s="9"/>
      <c r="AT461" s="45"/>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c r="CZ461" s="9"/>
      <c r="DA461" s="9"/>
      <c r="DB461" s="9"/>
      <c r="DC461" s="9"/>
      <c r="DD461" s="9"/>
      <c r="DE461" s="9"/>
      <c r="DF461" s="9"/>
      <c r="DG461" s="9"/>
      <c r="DH461" s="9"/>
      <c r="DI461" s="9"/>
      <c r="DJ461" s="9"/>
      <c r="DK461" s="9"/>
      <c r="DL461" s="9"/>
      <c r="DM461" s="9"/>
      <c r="DN461" s="9"/>
      <c r="DO461" s="9"/>
      <c r="DP461" s="9"/>
      <c r="DQ461" s="9"/>
      <c r="DR461" s="9"/>
      <c r="DS461" s="9"/>
      <c r="DT461" s="9"/>
      <c r="DU461" s="9"/>
      <c r="DV461" s="9"/>
      <c r="DW461" s="14"/>
      <c r="DX461" s="9"/>
      <c r="DY461" s="9"/>
      <c r="DZ461" s="9"/>
      <c r="EA461" s="9"/>
      <c r="EB461" s="9"/>
      <c r="EC461" s="9"/>
      <c r="ED461" s="9"/>
      <c r="EE461" s="9"/>
      <c r="EF461" s="9"/>
      <c r="EG461" s="9"/>
      <c r="EH461" s="9"/>
      <c r="EI461" s="9"/>
    </row>
    <row r="462" spans="2:139" ht="75" customHeight="1">
      <c r="B462" s="9"/>
      <c r="C462" s="648"/>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648"/>
      <c r="AN462" s="9"/>
      <c r="AO462" s="9"/>
      <c r="AP462" s="9"/>
      <c r="AQ462" s="9"/>
      <c r="AR462" s="648"/>
      <c r="AS462" s="9"/>
      <c r="AT462" s="45"/>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c r="CZ462" s="9"/>
      <c r="DA462" s="9"/>
      <c r="DB462" s="9"/>
      <c r="DC462" s="9"/>
      <c r="DD462" s="9"/>
      <c r="DE462" s="9"/>
      <c r="DF462" s="9"/>
      <c r="DG462" s="9"/>
      <c r="DH462" s="9"/>
      <c r="DI462" s="9"/>
      <c r="DJ462" s="9"/>
      <c r="DK462" s="9"/>
      <c r="DL462" s="9"/>
      <c r="DM462" s="9"/>
      <c r="DN462" s="9"/>
      <c r="DO462" s="9"/>
      <c r="DP462" s="9"/>
      <c r="DQ462" s="9"/>
      <c r="DR462" s="9"/>
      <c r="DS462" s="9"/>
      <c r="DT462" s="9"/>
      <c r="DU462" s="9"/>
      <c r="DV462" s="9"/>
      <c r="DW462" s="14"/>
      <c r="DX462" s="9"/>
      <c r="DY462" s="9"/>
      <c r="DZ462" s="9"/>
      <c r="EA462" s="9"/>
      <c r="EB462" s="9"/>
      <c r="EC462" s="9"/>
      <c r="ED462" s="9"/>
      <c r="EE462" s="9"/>
      <c r="EF462" s="9"/>
      <c r="EG462" s="9"/>
      <c r="EH462" s="9"/>
      <c r="EI462" s="9"/>
    </row>
    <row r="463" spans="2:139" ht="75" customHeight="1">
      <c r="B463" s="9"/>
      <c r="C463" s="648"/>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648"/>
      <c r="AN463" s="9"/>
      <c r="AO463" s="9"/>
      <c r="AP463" s="9"/>
      <c r="AQ463" s="9"/>
      <c r="AR463" s="648"/>
      <c r="AS463" s="9"/>
      <c r="AT463" s="45"/>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c r="CZ463" s="9"/>
      <c r="DA463" s="9"/>
      <c r="DB463" s="9"/>
      <c r="DC463" s="9"/>
      <c r="DD463" s="9"/>
      <c r="DE463" s="9"/>
      <c r="DF463" s="9"/>
      <c r="DG463" s="9"/>
      <c r="DH463" s="9"/>
      <c r="DI463" s="9"/>
      <c r="DJ463" s="9"/>
      <c r="DK463" s="9"/>
      <c r="DL463" s="9"/>
      <c r="DM463" s="9"/>
      <c r="DN463" s="9"/>
      <c r="DO463" s="9"/>
      <c r="DP463" s="9"/>
      <c r="DQ463" s="9"/>
      <c r="DR463" s="9"/>
      <c r="DS463" s="9"/>
      <c r="DT463" s="9"/>
      <c r="DU463" s="9"/>
      <c r="DV463" s="9"/>
      <c r="DW463" s="14"/>
      <c r="DX463" s="9"/>
      <c r="DY463" s="9"/>
      <c r="DZ463" s="9"/>
      <c r="EA463" s="9"/>
      <c r="EB463" s="9"/>
      <c r="EC463" s="9"/>
      <c r="ED463" s="9"/>
      <c r="EE463" s="9"/>
      <c r="EF463" s="9"/>
      <c r="EG463" s="9"/>
      <c r="EH463" s="9"/>
      <c r="EI463" s="9"/>
    </row>
    <row r="464" spans="2:139" ht="75" customHeight="1">
      <c r="B464" s="9"/>
      <c r="C464" s="648"/>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648"/>
      <c r="AN464" s="9"/>
      <c r="AO464" s="9"/>
      <c r="AP464" s="9"/>
      <c r="AQ464" s="9"/>
      <c r="AR464" s="648"/>
      <c r="AS464" s="9"/>
      <c r="AT464" s="45"/>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c r="CZ464" s="9"/>
      <c r="DA464" s="9"/>
      <c r="DB464" s="9"/>
      <c r="DC464" s="9"/>
      <c r="DD464" s="9"/>
      <c r="DE464" s="9"/>
      <c r="DF464" s="9"/>
      <c r="DG464" s="9"/>
      <c r="DH464" s="9"/>
      <c r="DI464" s="9"/>
      <c r="DJ464" s="9"/>
      <c r="DK464" s="9"/>
      <c r="DL464" s="9"/>
      <c r="DM464" s="9"/>
      <c r="DN464" s="9"/>
      <c r="DO464" s="9"/>
      <c r="DP464" s="9"/>
      <c r="DQ464" s="9"/>
      <c r="DR464" s="9"/>
      <c r="DS464" s="9"/>
      <c r="DT464" s="9"/>
      <c r="DU464" s="9"/>
      <c r="DV464" s="9"/>
      <c r="DW464" s="14"/>
      <c r="DX464" s="9"/>
      <c r="DY464" s="9"/>
      <c r="DZ464" s="9"/>
      <c r="EA464" s="9"/>
      <c r="EB464" s="9"/>
      <c r="EC464" s="9"/>
      <c r="ED464" s="9"/>
      <c r="EE464" s="9"/>
      <c r="EF464" s="9"/>
      <c r="EG464" s="9"/>
      <c r="EH464" s="9"/>
      <c r="EI464" s="9"/>
    </row>
    <row r="465" spans="2:139" ht="75" customHeight="1">
      <c r="B465" s="9"/>
      <c r="C465" s="648"/>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648"/>
      <c r="AN465" s="9"/>
      <c r="AO465" s="9"/>
      <c r="AP465" s="9"/>
      <c r="AQ465" s="9"/>
      <c r="AR465" s="648"/>
      <c r="AS465" s="9"/>
      <c r="AT465" s="45"/>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c r="CZ465" s="9"/>
      <c r="DA465" s="9"/>
      <c r="DB465" s="9"/>
      <c r="DC465" s="9"/>
      <c r="DD465" s="9"/>
      <c r="DE465" s="9"/>
      <c r="DF465" s="9"/>
      <c r="DG465" s="9"/>
      <c r="DH465" s="9"/>
      <c r="DI465" s="9"/>
      <c r="DJ465" s="9"/>
      <c r="DK465" s="9"/>
      <c r="DL465" s="9"/>
      <c r="DM465" s="9"/>
      <c r="DN465" s="9"/>
      <c r="DO465" s="9"/>
      <c r="DP465" s="9"/>
      <c r="DQ465" s="9"/>
      <c r="DR465" s="9"/>
      <c r="DS465" s="9"/>
      <c r="DT465" s="9"/>
      <c r="DU465" s="9"/>
      <c r="DV465" s="9"/>
      <c r="DW465" s="14"/>
      <c r="DX465" s="9"/>
      <c r="DY465" s="9"/>
      <c r="DZ465" s="9"/>
      <c r="EA465" s="9"/>
      <c r="EB465" s="9"/>
      <c r="EC465" s="9"/>
      <c r="ED465" s="9"/>
      <c r="EE465" s="9"/>
      <c r="EF465" s="9"/>
      <c r="EG465" s="9"/>
      <c r="EH465" s="9"/>
      <c r="EI465" s="9"/>
    </row>
    <row r="466" spans="2:139" ht="75" customHeight="1">
      <c r="B466" s="9"/>
      <c r="C466" s="648"/>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648"/>
      <c r="AN466" s="9"/>
      <c r="AO466" s="9"/>
      <c r="AP466" s="9"/>
      <c r="AQ466" s="9"/>
      <c r="AR466" s="648"/>
      <c r="AS466" s="9"/>
      <c r="AT466" s="45"/>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c r="CZ466" s="9"/>
      <c r="DA466" s="9"/>
      <c r="DB466" s="9"/>
      <c r="DC466" s="9"/>
      <c r="DD466" s="9"/>
      <c r="DE466" s="9"/>
      <c r="DF466" s="9"/>
      <c r="DG466" s="9"/>
      <c r="DH466" s="9"/>
      <c r="DI466" s="9"/>
      <c r="DJ466" s="9"/>
      <c r="DK466" s="9"/>
      <c r="DL466" s="9"/>
      <c r="DM466" s="9"/>
      <c r="DN466" s="9"/>
      <c r="DO466" s="9"/>
      <c r="DP466" s="9"/>
      <c r="DQ466" s="9"/>
      <c r="DR466" s="9"/>
      <c r="DS466" s="9"/>
      <c r="DT466" s="9"/>
      <c r="DU466" s="9"/>
      <c r="DV466" s="9"/>
      <c r="DW466" s="14"/>
      <c r="DX466" s="9"/>
      <c r="DY466" s="9"/>
      <c r="DZ466" s="9"/>
      <c r="EA466" s="9"/>
      <c r="EB466" s="9"/>
      <c r="EC466" s="9"/>
      <c r="ED466" s="9"/>
      <c r="EE466" s="9"/>
      <c r="EF466" s="9"/>
      <c r="EG466" s="9"/>
      <c r="EH466" s="9"/>
      <c r="EI466" s="9"/>
    </row>
    <row r="467" spans="2:139" ht="75" customHeight="1">
      <c r="B467" s="9"/>
      <c r="C467" s="648"/>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648"/>
      <c r="AN467" s="9"/>
      <c r="AO467" s="9"/>
      <c r="AP467" s="9"/>
      <c r="AQ467" s="9"/>
      <c r="AR467" s="648"/>
      <c r="AS467" s="9"/>
      <c r="AT467" s="45"/>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c r="CZ467" s="9"/>
      <c r="DA467" s="9"/>
      <c r="DB467" s="9"/>
      <c r="DC467" s="9"/>
      <c r="DD467" s="9"/>
      <c r="DE467" s="9"/>
      <c r="DF467" s="9"/>
      <c r="DG467" s="9"/>
      <c r="DH467" s="9"/>
      <c r="DI467" s="9"/>
      <c r="DJ467" s="9"/>
      <c r="DK467" s="9"/>
      <c r="DL467" s="9"/>
      <c r="DM467" s="9"/>
      <c r="DN467" s="9"/>
      <c r="DO467" s="9"/>
      <c r="DP467" s="9"/>
      <c r="DQ467" s="9"/>
      <c r="DR467" s="9"/>
      <c r="DS467" s="9"/>
      <c r="DT467" s="9"/>
      <c r="DU467" s="9"/>
      <c r="DV467" s="9"/>
      <c r="DW467" s="14"/>
      <c r="DX467" s="9"/>
      <c r="DY467" s="9"/>
      <c r="DZ467" s="9"/>
      <c r="EA467" s="9"/>
      <c r="EB467" s="9"/>
      <c r="EC467" s="9"/>
      <c r="ED467" s="9"/>
      <c r="EE467" s="9"/>
      <c r="EF467" s="9"/>
      <c r="EG467" s="9"/>
      <c r="EH467" s="9"/>
      <c r="EI467" s="9"/>
    </row>
    <row r="468" spans="2:139" ht="75" customHeight="1">
      <c r="B468" s="9"/>
      <c r="C468" s="648"/>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648"/>
      <c r="AN468" s="9"/>
      <c r="AO468" s="9"/>
      <c r="AP468" s="9"/>
      <c r="AQ468" s="9"/>
      <c r="AR468" s="648"/>
      <c r="AS468" s="9"/>
      <c r="AT468" s="45"/>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c r="CZ468" s="9"/>
      <c r="DA468" s="9"/>
      <c r="DB468" s="9"/>
      <c r="DC468" s="9"/>
      <c r="DD468" s="9"/>
      <c r="DE468" s="9"/>
      <c r="DF468" s="9"/>
      <c r="DG468" s="9"/>
      <c r="DH468" s="9"/>
      <c r="DI468" s="9"/>
      <c r="DJ468" s="9"/>
      <c r="DK468" s="9"/>
      <c r="DL468" s="9"/>
      <c r="DM468" s="9"/>
      <c r="DN468" s="9"/>
      <c r="DO468" s="9"/>
      <c r="DP468" s="9"/>
      <c r="DQ468" s="9"/>
      <c r="DR468" s="9"/>
      <c r="DS468" s="9"/>
      <c r="DT468" s="9"/>
      <c r="DU468" s="9"/>
      <c r="DV468" s="9"/>
      <c r="DW468" s="14"/>
      <c r="DX468" s="9"/>
      <c r="DY468" s="9"/>
      <c r="DZ468" s="9"/>
      <c r="EA468" s="9"/>
      <c r="EB468" s="9"/>
      <c r="EC468" s="9"/>
      <c r="ED468" s="9"/>
      <c r="EE468" s="9"/>
      <c r="EF468" s="9"/>
      <c r="EG468" s="9"/>
      <c r="EH468" s="9"/>
      <c r="EI468" s="9"/>
    </row>
    <row r="469" spans="2:139" ht="75" customHeight="1">
      <c r="B469" s="9"/>
      <c r="C469" s="648"/>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648"/>
      <c r="AN469" s="9"/>
      <c r="AO469" s="9"/>
      <c r="AP469" s="9"/>
      <c r="AQ469" s="9"/>
      <c r="AR469" s="648"/>
      <c r="AS469" s="9"/>
      <c r="AT469" s="45"/>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c r="CZ469" s="9"/>
      <c r="DA469" s="9"/>
      <c r="DB469" s="9"/>
      <c r="DC469" s="9"/>
      <c r="DD469" s="9"/>
      <c r="DE469" s="9"/>
      <c r="DF469" s="9"/>
      <c r="DG469" s="9"/>
      <c r="DH469" s="9"/>
      <c r="DI469" s="9"/>
      <c r="DJ469" s="9"/>
      <c r="DK469" s="9"/>
      <c r="DL469" s="9"/>
      <c r="DM469" s="9"/>
      <c r="DN469" s="9"/>
      <c r="DO469" s="9"/>
      <c r="DP469" s="9"/>
      <c r="DQ469" s="9"/>
      <c r="DR469" s="9"/>
      <c r="DS469" s="9"/>
      <c r="DT469" s="9"/>
      <c r="DU469" s="9"/>
      <c r="DV469" s="9"/>
      <c r="DW469" s="14"/>
      <c r="DX469" s="9"/>
      <c r="DY469" s="9"/>
      <c r="DZ469" s="9"/>
      <c r="EA469" s="9"/>
      <c r="EB469" s="9"/>
      <c r="EC469" s="9"/>
      <c r="ED469" s="9"/>
      <c r="EE469" s="9"/>
      <c r="EF469" s="9"/>
      <c r="EG469" s="9"/>
      <c r="EH469" s="9"/>
      <c r="EI469" s="9"/>
    </row>
    <row r="470" spans="2:139" ht="75" customHeight="1">
      <c r="B470" s="9"/>
      <c r="C470" s="648"/>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648"/>
      <c r="AN470" s="9"/>
      <c r="AO470" s="9"/>
      <c r="AP470" s="9"/>
      <c r="AQ470" s="9"/>
      <c r="AR470" s="648"/>
      <c r="AS470" s="9"/>
      <c r="AT470" s="45"/>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c r="CZ470" s="9"/>
      <c r="DA470" s="9"/>
      <c r="DB470" s="9"/>
      <c r="DC470" s="9"/>
      <c r="DD470" s="9"/>
      <c r="DE470" s="9"/>
      <c r="DF470" s="9"/>
      <c r="DG470" s="9"/>
      <c r="DH470" s="9"/>
      <c r="DI470" s="9"/>
      <c r="DJ470" s="9"/>
      <c r="DK470" s="9"/>
      <c r="DL470" s="9"/>
      <c r="DM470" s="9"/>
      <c r="DN470" s="9"/>
      <c r="DO470" s="9"/>
      <c r="DP470" s="9"/>
      <c r="DQ470" s="9"/>
      <c r="DR470" s="9"/>
      <c r="DS470" s="9"/>
      <c r="DT470" s="9"/>
      <c r="DU470" s="9"/>
      <c r="DV470" s="9"/>
      <c r="DW470" s="14"/>
      <c r="DX470" s="9"/>
      <c r="DY470" s="9"/>
      <c r="DZ470" s="9"/>
      <c r="EA470" s="9"/>
      <c r="EB470" s="9"/>
      <c r="EC470" s="9"/>
      <c r="ED470" s="9"/>
      <c r="EE470" s="9"/>
      <c r="EF470" s="9"/>
      <c r="EG470" s="9"/>
      <c r="EH470" s="9"/>
      <c r="EI470" s="9"/>
    </row>
    <row r="471" spans="2:139" ht="75" customHeight="1">
      <c r="B471" s="9"/>
      <c r="C471" s="648"/>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648"/>
      <c r="AN471" s="9"/>
      <c r="AO471" s="9"/>
      <c r="AP471" s="9"/>
      <c r="AQ471" s="9"/>
      <c r="AR471" s="648"/>
      <c r="AS471" s="9"/>
      <c r="AT471" s="45"/>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c r="CZ471" s="9"/>
      <c r="DA471" s="9"/>
      <c r="DB471" s="9"/>
      <c r="DC471" s="9"/>
      <c r="DD471" s="9"/>
      <c r="DE471" s="9"/>
      <c r="DF471" s="9"/>
      <c r="DG471" s="9"/>
      <c r="DH471" s="9"/>
      <c r="DI471" s="9"/>
      <c r="DJ471" s="9"/>
      <c r="DK471" s="9"/>
      <c r="DL471" s="9"/>
      <c r="DM471" s="9"/>
      <c r="DN471" s="9"/>
      <c r="DO471" s="9"/>
      <c r="DP471" s="9"/>
      <c r="DQ471" s="9"/>
      <c r="DR471" s="9"/>
      <c r="DS471" s="9"/>
      <c r="DT471" s="9"/>
      <c r="DU471" s="9"/>
      <c r="DV471" s="9"/>
      <c r="DW471" s="14"/>
      <c r="DX471" s="9"/>
      <c r="DY471" s="9"/>
      <c r="DZ471" s="9"/>
      <c r="EA471" s="9"/>
      <c r="EB471" s="9"/>
      <c r="EC471" s="9"/>
      <c r="ED471" s="9"/>
      <c r="EE471" s="9"/>
      <c r="EF471" s="9"/>
      <c r="EG471" s="9"/>
      <c r="EH471" s="9"/>
      <c r="EI471" s="9"/>
    </row>
    <row r="472" spans="2:139" ht="75" customHeight="1">
      <c r="B472" s="9"/>
      <c r="C472" s="648"/>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648"/>
      <c r="AN472" s="9"/>
      <c r="AO472" s="9"/>
      <c r="AP472" s="9"/>
      <c r="AQ472" s="9"/>
      <c r="AR472" s="648"/>
      <c r="AS472" s="9"/>
      <c r="AT472" s="45"/>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c r="CZ472" s="9"/>
      <c r="DA472" s="9"/>
      <c r="DB472" s="9"/>
      <c r="DC472" s="9"/>
      <c r="DD472" s="9"/>
      <c r="DE472" s="9"/>
      <c r="DF472" s="9"/>
      <c r="DG472" s="9"/>
      <c r="DH472" s="9"/>
      <c r="DI472" s="9"/>
      <c r="DJ472" s="9"/>
      <c r="DK472" s="9"/>
      <c r="DL472" s="9"/>
      <c r="DM472" s="9"/>
      <c r="DN472" s="9"/>
      <c r="DO472" s="9"/>
      <c r="DP472" s="9"/>
      <c r="DQ472" s="9"/>
      <c r="DR472" s="9"/>
      <c r="DS472" s="9"/>
      <c r="DT472" s="9"/>
      <c r="DU472" s="9"/>
      <c r="DV472" s="9"/>
      <c r="DW472" s="14"/>
      <c r="DX472" s="9"/>
      <c r="DY472" s="9"/>
      <c r="DZ472" s="9"/>
      <c r="EA472" s="9"/>
      <c r="EB472" s="9"/>
      <c r="EC472" s="9"/>
      <c r="ED472" s="9"/>
      <c r="EE472" s="9"/>
      <c r="EF472" s="9"/>
      <c r="EG472" s="9"/>
      <c r="EH472" s="9"/>
      <c r="EI472" s="9"/>
    </row>
    <row r="473" spans="2:139" ht="75" customHeight="1">
      <c r="B473" s="9"/>
      <c r="C473" s="648"/>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648"/>
      <c r="AN473" s="9"/>
      <c r="AO473" s="9"/>
      <c r="AP473" s="9"/>
      <c r="AQ473" s="9"/>
      <c r="AR473" s="648"/>
      <c r="AS473" s="9"/>
      <c r="AT473" s="45"/>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c r="CZ473" s="9"/>
      <c r="DA473" s="9"/>
      <c r="DB473" s="9"/>
      <c r="DC473" s="9"/>
      <c r="DD473" s="9"/>
      <c r="DE473" s="9"/>
      <c r="DF473" s="9"/>
      <c r="DG473" s="9"/>
      <c r="DH473" s="9"/>
      <c r="DI473" s="9"/>
      <c r="DJ473" s="9"/>
      <c r="DK473" s="9"/>
      <c r="DL473" s="9"/>
      <c r="DM473" s="9"/>
      <c r="DN473" s="9"/>
      <c r="DO473" s="9"/>
      <c r="DP473" s="9"/>
      <c r="DQ473" s="9"/>
      <c r="DR473" s="9"/>
      <c r="DS473" s="9"/>
      <c r="DT473" s="9"/>
      <c r="DU473" s="9"/>
      <c r="DV473" s="9"/>
      <c r="DW473" s="14"/>
      <c r="DX473" s="9"/>
      <c r="DY473" s="9"/>
      <c r="DZ473" s="9"/>
      <c r="EA473" s="9"/>
      <c r="EB473" s="9"/>
      <c r="EC473" s="9"/>
      <c r="ED473" s="9"/>
      <c r="EE473" s="9"/>
      <c r="EF473" s="9"/>
      <c r="EG473" s="9"/>
      <c r="EH473" s="9"/>
      <c r="EI473" s="9"/>
    </row>
    <row r="474" spans="2:139" ht="75" customHeight="1">
      <c r="B474" s="9"/>
      <c r="C474" s="648"/>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648"/>
      <c r="AN474" s="9"/>
      <c r="AO474" s="9"/>
      <c r="AP474" s="9"/>
      <c r="AQ474" s="9"/>
      <c r="AR474" s="648"/>
      <c r="AS474" s="9"/>
      <c r="AT474" s="45"/>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c r="CZ474" s="9"/>
      <c r="DA474" s="9"/>
      <c r="DB474" s="9"/>
      <c r="DC474" s="9"/>
      <c r="DD474" s="9"/>
      <c r="DE474" s="9"/>
      <c r="DF474" s="9"/>
      <c r="DG474" s="9"/>
      <c r="DH474" s="9"/>
      <c r="DI474" s="9"/>
      <c r="DJ474" s="9"/>
      <c r="DK474" s="9"/>
      <c r="DL474" s="9"/>
      <c r="DM474" s="9"/>
      <c r="DN474" s="9"/>
      <c r="DO474" s="9"/>
      <c r="DP474" s="9"/>
      <c r="DQ474" s="9"/>
      <c r="DR474" s="9"/>
      <c r="DS474" s="9"/>
      <c r="DT474" s="9"/>
      <c r="DU474" s="9"/>
      <c r="DV474" s="9"/>
      <c r="DW474" s="14"/>
      <c r="DX474" s="9"/>
      <c r="DY474" s="9"/>
      <c r="DZ474" s="9"/>
      <c r="EA474" s="9"/>
      <c r="EB474" s="9"/>
      <c r="EC474" s="9"/>
      <c r="ED474" s="9"/>
      <c r="EE474" s="9"/>
      <c r="EF474" s="9"/>
      <c r="EG474" s="9"/>
      <c r="EH474" s="9"/>
      <c r="EI474" s="9"/>
    </row>
    <row r="475" spans="2:139" ht="75" customHeight="1">
      <c r="B475" s="9"/>
      <c r="C475" s="648"/>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648"/>
      <c r="AN475" s="9"/>
      <c r="AO475" s="9"/>
      <c r="AP475" s="9"/>
      <c r="AQ475" s="9"/>
      <c r="AR475" s="648"/>
      <c r="AS475" s="9"/>
      <c r="AT475" s="45"/>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c r="CZ475" s="9"/>
      <c r="DA475" s="9"/>
      <c r="DB475" s="9"/>
      <c r="DC475" s="9"/>
      <c r="DD475" s="9"/>
      <c r="DE475" s="9"/>
      <c r="DF475" s="9"/>
      <c r="DG475" s="9"/>
      <c r="DH475" s="9"/>
      <c r="DI475" s="9"/>
      <c r="DJ475" s="9"/>
      <c r="DK475" s="9"/>
      <c r="DL475" s="9"/>
      <c r="DM475" s="9"/>
      <c r="DN475" s="9"/>
      <c r="DO475" s="9"/>
      <c r="DP475" s="9"/>
      <c r="DQ475" s="9"/>
      <c r="DR475" s="9"/>
      <c r="DS475" s="9"/>
      <c r="DT475" s="9"/>
      <c r="DU475" s="9"/>
      <c r="DV475" s="9"/>
      <c r="DW475" s="14"/>
      <c r="DX475" s="9"/>
      <c r="DY475" s="9"/>
      <c r="DZ475" s="9"/>
      <c r="EA475" s="9"/>
      <c r="EB475" s="9"/>
      <c r="EC475" s="9"/>
      <c r="ED475" s="9"/>
      <c r="EE475" s="9"/>
      <c r="EF475" s="9"/>
      <c r="EG475" s="9"/>
      <c r="EH475" s="9"/>
      <c r="EI475" s="9"/>
    </row>
    <row r="476" spans="2:139" ht="75" customHeight="1">
      <c r="B476" s="9"/>
      <c r="C476" s="648"/>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648"/>
      <c r="AN476" s="9"/>
      <c r="AO476" s="9"/>
      <c r="AP476" s="9"/>
      <c r="AQ476" s="9"/>
      <c r="AR476" s="648"/>
      <c r="AS476" s="9"/>
      <c r="AT476" s="45"/>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c r="CZ476" s="9"/>
      <c r="DA476" s="9"/>
      <c r="DB476" s="9"/>
      <c r="DC476" s="9"/>
      <c r="DD476" s="9"/>
      <c r="DE476" s="9"/>
      <c r="DF476" s="9"/>
      <c r="DG476" s="9"/>
      <c r="DH476" s="9"/>
      <c r="DI476" s="9"/>
      <c r="DJ476" s="9"/>
      <c r="DK476" s="9"/>
      <c r="DL476" s="9"/>
      <c r="DM476" s="9"/>
      <c r="DN476" s="9"/>
      <c r="DO476" s="9"/>
      <c r="DP476" s="9"/>
      <c r="DQ476" s="9"/>
      <c r="DR476" s="9"/>
      <c r="DS476" s="9"/>
      <c r="DT476" s="9"/>
      <c r="DU476" s="9"/>
      <c r="DV476" s="9"/>
      <c r="DW476" s="14"/>
      <c r="DX476" s="9"/>
      <c r="DY476" s="9"/>
      <c r="DZ476" s="9"/>
      <c r="EA476" s="9"/>
      <c r="EB476" s="9"/>
      <c r="EC476" s="9"/>
      <c r="ED476" s="9"/>
      <c r="EE476" s="9"/>
      <c r="EF476" s="9"/>
      <c r="EG476" s="9"/>
      <c r="EH476" s="9"/>
      <c r="EI476" s="9"/>
    </row>
    <row r="477" spans="2:139" ht="75" customHeight="1">
      <c r="B477" s="9"/>
      <c r="C477" s="648"/>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648"/>
      <c r="AN477" s="9"/>
      <c r="AO477" s="9"/>
      <c r="AP477" s="9"/>
      <c r="AQ477" s="9"/>
      <c r="AR477" s="648"/>
      <c r="AS477" s="9"/>
      <c r="AT477" s="45"/>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c r="CZ477" s="9"/>
      <c r="DA477" s="9"/>
      <c r="DB477" s="9"/>
      <c r="DC477" s="9"/>
      <c r="DD477" s="9"/>
      <c r="DE477" s="9"/>
      <c r="DF477" s="9"/>
      <c r="DG477" s="9"/>
      <c r="DH477" s="9"/>
      <c r="DI477" s="9"/>
      <c r="DJ477" s="9"/>
      <c r="DK477" s="9"/>
      <c r="DL477" s="9"/>
      <c r="DM477" s="9"/>
      <c r="DN477" s="9"/>
      <c r="DO477" s="9"/>
      <c r="DP477" s="9"/>
      <c r="DQ477" s="9"/>
      <c r="DR477" s="9"/>
      <c r="DS477" s="9"/>
      <c r="DT477" s="9"/>
      <c r="DU477" s="9"/>
      <c r="DV477" s="9"/>
      <c r="DW477" s="14"/>
      <c r="DX477" s="9"/>
      <c r="DY477" s="9"/>
      <c r="DZ477" s="9"/>
      <c r="EA477" s="9"/>
      <c r="EB477" s="9"/>
      <c r="EC477" s="9"/>
      <c r="ED477" s="9"/>
      <c r="EE477" s="9"/>
      <c r="EF477" s="9"/>
      <c r="EG477" s="9"/>
      <c r="EH477" s="9"/>
      <c r="EI477" s="9"/>
    </row>
    <row r="478" spans="2:139" ht="75" customHeight="1">
      <c r="B478" s="9"/>
      <c r="C478" s="648"/>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648"/>
      <c r="AN478" s="9"/>
      <c r="AO478" s="9"/>
      <c r="AP478" s="9"/>
      <c r="AQ478" s="9"/>
      <c r="AR478" s="648"/>
      <c r="AS478" s="9"/>
      <c r="AT478" s="45"/>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c r="CZ478" s="9"/>
      <c r="DA478" s="9"/>
      <c r="DB478" s="9"/>
      <c r="DC478" s="9"/>
      <c r="DD478" s="9"/>
      <c r="DE478" s="9"/>
      <c r="DF478" s="9"/>
      <c r="DG478" s="9"/>
      <c r="DH478" s="9"/>
      <c r="DI478" s="9"/>
      <c r="DJ478" s="9"/>
      <c r="DK478" s="9"/>
      <c r="DL478" s="9"/>
      <c r="DM478" s="9"/>
      <c r="DN478" s="9"/>
      <c r="DO478" s="9"/>
      <c r="DP478" s="9"/>
      <c r="DQ478" s="9"/>
      <c r="DR478" s="9"/>
      <c r="DS478" s="9"/>
      <c r="DT478" s="9"/>
      <c r="DU478" s="9"/>
      <c r="DV478" s="9"/>
      <c r="DW478" s="14"/>
      <c r="DX478" s="9"/>
      <c r="DY478" s="9"/>
      <c r="DZ478" s="9"/>
      <c r="EA478" s="9"/>
      <c r="EB478" s="9"/>
      <c r="EC478" s="9"/>
      <c r="ED478" s="9"/>
      <c r="EE478" s="9"/>
      <c r="EF478" s="9"/>
      <c r="EG478" s="9"/>
      <c r="EH478" s="9"/>
      <c r="EI478" s="9"/>
    </row>
    <row r="479" spans="2:139" ht="75" customHeight="1">
      <c r="B479" s="9"/>
      <c r="C479" s="648"/>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648"/>
      <c r="AN479" s="9"/>
      <c r="AO479" s="9"/>
      <c r="AP479" s="9"/>
      <c r="AQ479" s="9"/>
      <c r="AR479" s="648"/>
      <c r="AS479" s="9"/>
      <c r="AT479" s="45"/>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c r="CZ479" s="9"/>
      <c r="DA479" s="9"/>
      <c r="DB479" s="9"/>
      <c r="DC479" s="9"/>
      <c r="DD479" s="9"/>
      <c r="DE479" s="9"/>
      <c r="DF479" s="9"/>
      <c r="DG479" s="9"/>
      <c r="DH479" s="9"/>
      <c r="DI479" s="9"/>
      <c r="DJ479" s="9"/>
      <c r="DK479" s="9"/>
      <c r="DL479" s="9"/>
      <c r="DM479" s="9"/>
      <c r="DN479" s="9"/>
      <c r="DO479" s="9"/>
      <c r="DP479" s="9"/>
      <c r="DQ479" s="9"/>
      <c r="DR479" s="9"/>
      <c r="DS479" s="9"/>
      <c r="DT479" s="9"/>
      <c r="DU479" s="9"/>
      <c r="DV479" s="9"/>
      <c r="DW479" s="14"/>
      <c r="DX479" s="9"/>
      <c r="DY479" s="9"/>
      <c r="DZ479" s="9"/>
      <c r="EA479" s="9"/>
      <c r="EB479" s="9"/>
      <c r="EC479" s="9"/>
      <c r="ED479" s="9"/>
      <c r="EE479" s="9"/>
      <c r="EF479" s="9"/>
      <c r="EG479" s="9"/>
      <c r="EH479" s="9"/>
      <c r="EI479" s="9"/>
    </row>
    <row r="480" spans="2:139" ht="75" customHeight="1">
      <c r="B480" s="9"/>
      <c r="C480" s="648"/>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648"/>
      <c r="AN480" s="9"/>
      <c r="AO480" s="9"/>
      <c r="AP480" s="9"/>
      <c r="AQ480" s="9"/>
      <c r="AR480" s="648"/>
      <c r="AS480" s="9"/>
      <c r="AT480" s="45"/>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c r="CZ480" s="9"/>
      <c r="DA480" s="9"/>
      <c r="DB480" s="9"/>
      <c r="DC480" s="9"/>
      <c r="DD480" s="9"/>
      <c r="DE480" s="9"/>
      <c r="DF480" s="9"/>
      <c r="DG480" s="9"/>
      <c r="DH480" s="9"/>
      <c r="DI480" s="9"/>
      <c r="DJ480" s="9"/>
      <c r="DK480" s="9"/>
      <c r="DL480" s="9"/>
      <c r="DM480" s="9"/>
      <c r="DN480" s="9"/>
      <c r="DO480" s="9"/>
      <c r="DP480" s="9"/>
      <c r="DQ480" s="9"/>
      <c r="DR480" s="9"/>
      <c r="DS480" s="9"/>
      <c r="DT480" s="9"/>
      <c r="DU480" s="9"/>
      <c r="DV480" s="9"/>
      <c r="DW480" s="14"/>
      <c r="DX480" s="9"/>
      <c r="DY480" s="9"/>
      <c r="DZ480" s="9"/>
      <c r="EA480" s="9"/>
      <c r="EB480" s="9"/>
      <c r="EC480" s="9"/>
      <c r="ED480" s="9"/>
      <c r="EE480" s="9"/>
      <c r="EF480" s="9"/>
      <c r="EG480" s="9"/>
      <c r="EH480" s="9"/>
      <c r="EI480" s="9"/>
    </row>
    <row r="481" spans="2:139" ht="75" customHeight="1">
      <c r="B481" s="9"/>
      <c r="C481" s="648"/>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648"/>
      <c r="AN481" s="9"/>
      <c r="AO481" s="9"/>
      <c r="AP481" s="9"/>
      <c r="AQ481" s="9"/>
      <c r="AR481" s="648"/>
      <c r="AS481" s="9"/>
      <c r="AT481" s="45"/>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c r="CZ481" s="9"/>
      <c r="DA481" s="9"/>
      <c r="DB481" s="9"/>
      <c r="DC481" s="9"/>
      <c r="DD481" s="9"/>
      <c r="DE481" s="9"/>
      <c r="DF481" s="9"/>
      <c r="DG481" s="9"/>
      <c r="DH481" s="9"/>
      <c r="DI481" s="9"/>
      <c r="DJ481" s="9"/>
      <c r="DK481" s="9"/>
      <c r="DL481" s="9"/>
      <c r="DM481" s="9"/>
      <c r="DN481" s="9"/>
      <c r="DO481" s="9"/>
      <c r="DP481" s="9"/>
      <c r="DQ481" s="9"/>
      <c r="DR481" s="9"/>
      <c r="DS481" s="9"/>
      <c r="DT481" s="9"/>
      <c r="DU481" s="9"/>
      <c r="DV481" s="9"/>
      <c r="DW481" s="14"/>
      <c r="DX481" s="9"/>
      <c r="DY481" s="9"/>
      <c r="DZ481" s="9"/>
      <c r="EA481" s="9"/>
      <c r="EB481" s="9"/>
      <c r="EC481" s="9"/>
      <c r="ED481" s="9"/>
      <c r="EE481" s="9"/>
      <c r="EF481" s="9"/>
      <c r="EG481" s="9"/>
      <c r="EH481" s="9"/>
      <c r="EI481" s="9"/>
    </row>
    <row r="482" spans="2:139" ht="75" customHeight="1">
      <c r="B482" s="9"/>
      <c r="C482" s="648"/>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648"/>
      <c r="AN482" s="9"/>
      <c r="AO482" s="9"/>
      <c r="AP482" s="9"/>
      <c r="AQ482" s="9"/>
      <c r="AR482" s="648"/>
      <c r="AS482" s="9"/>
      <c r="AT482" s="45"/>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c r="CZ482" s="9"/>
      <c r="DA482" s="9"/>
      <c r="DB482" s="9"/>
      <c r="DC482" s="9"/>
      <c r="DD482" s="9"/>
      <c r="DE482" s="9"/>
      <c r="DF482" s="9"/>
      <c r="DG482" s="9"/>
      <c r="DH482" s="9"/>
      <c r="DI482" s="9"/>
      <c r="DJ482" s="9"/>
      <c r="DK482" s="9"/>
      <c r="DL482" s="9"/>
      <c r="DM482" s="9"/>
      <c r="DN482" s="9"/>
      <c r="DO482" s="9"/>
      <c r="DP482" s="9"/>
      <c r="DQ482" s="9"/>
      <c r="DR482" s="9"/>
      <c r="DS482" s="9"/>
      <c r="DT482" s="9"/>
      <c r="DU482" s="9"/>
      <c r="DV482" s="9"/>
      <c r="DW482" s="14"/>
      <c r="DX482" s="9"/>
      <c r="DY482" s="9"/>
      <c r="DZ482" s="9"/>
      <c r="EA482" s="9"/>
      <c r="EB482" s="9"/>
      <c r="EC482" s="9"/>
      <c r="ED482" s="9"/>
      <c r="EE482" s="9"/>
      <c r="EF482" s="9"/>
      <c r="EG482" s="9"/>
      <c r="EH482" s="9"/>
      <c r="EI482" s="9"/>
    </row>
    <row r="483" spans="2:139" ht="75" customHeight="1">
      <c r="B483" s="9"/>
      <c r="C483" s="648"/>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648"/>
      <c r="AN483" s="9"/>
      <c r="AO483" s="9"/>
      <c r="AP483" s="9"/>
      <c r="AQ483" s="9"/>
      <c r="AR483" s="648"/>
      <c r="AS483" s="9"/>
      <c r="AT483" s="45"/>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c r="CZ483" s="9"/>
      <c r="DA483" s="9"/>
      <c r="DB483" s="9"/>
      <c r="DC483" s="9"/>
      <c r="DD483" s="9"/>
      <c r="DE483" s="9"/>
      <c r="DF483" s="9"/>
      <c r="DG483" s="9"/>
      <c r="DH483" s="9"/>
      <c r="DI483" s="9"/>
      <c r="DJ483" s="9"/>
      <c r="DK483" s="9"/>
      <c r="DL483" s="9"/>
      <c r="DM483" s="9"/>
      <c r="DN483" s="9"/>
      <c r="DO483" s="9"/>
      <c r="DP483" s="9"/>
      <c r="DQ483" s="9"/>
      <c r="DR483" s="9"/>
      <c r="DS483" s="9"/>
      <c r="DT483" s="9"/>
      <c r="DU483" s="9"/>
      <c r="DV483" s="9"/>
      <c r="DW483" s="14"/>
      <c r="DX483" s="9"/>
      <c r="DY483" s="9"/>
      <c r="DZ483" s="9"/>
      <c r="EA483" s="9"/>
      <c r="EB483" s="9"/>
      <c r="EC483" s="9"/>
      <c r="ED483" s="9"/>
      <c r="EE483" s="9"/>
      <c r="EF483" s="9"/>
      <c r="EG483" s="9"/>
      <c r="EH483" s="9"/>
      <c r="EI483" s="9"/>
    </row>
    <row r="484" spans="2:139" ht="75" customHeight="1">
      <c r="B484" s="9"/>
      <c r="C484" s="648"/>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648"/>
      <c r="AN484" s="9"/>
      <c r="AO484" s="9"/>
      <c r="AP484" s="9"/>
      <c r="AQ484" s="9"/>
      <c r="AR484" s="648"/>
      <c r="AS484" s="9"/>
      <c r="AT484" s="45"/>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c r="CZ484" s="9"/>
      <c r="DA484" s="9"/>
      <c r="DB484" s="9"/>
      <c r="DC484" s="9"/>
      <c r="DD484" s="9"/>
      <c r="DE484" s="9"/>
      <c r="DF484" s="9"/>
      <c r="DG484" s="9"/>
      <c r="DH484" s="9"/>
      <c r="DI484" s="9"/>
      <c r="DJ484" s="9"/>
      <c r="DK484" s="9"/>
      <c r="DL484" s="9"/>
      <c r="DM484" s="9"/>
      <c r="DN484" s="9"/>
      <c r="DO484" s="9"/>
      <c r="DP484" s="9"/>
      <c r="DQ484" s="9"/>
      <c r="DR484" s="9"/>
      <c r="DS484" s="9"/>
      <c r="DT484" s="9"/>
      <c r="DU484" s="9"/>
      <c r="DV484" s="9"/>
      <c r="DW484" s="14"/>
      <c r="DX484" s="9"/>
      <c r="DY484" s="9"/>
      <c r="DZ484" s="9"/>
      <c r="EA484" s="9"/>
      <c r="EB484" s="9"/>
      <c r="EC484" s="9"/>
      <c r="ED484" s="9"/>
      <c r="EE484" s="9"/>
      <c r="EF484" s="9"/>
      <c r="EG484" s="9"/>
      <c r="EH484" s="9"/>
      <c r="EI484" s="9"/>
    </row>
    <row r="485" spans="2:139" ht="75" customHeight="1">
      <c r="B485" s="9"/>
      <c r="C485" s="648"/>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648"/>
      <c r="AN485" s="9"/>
      <c r="AO485" s="9"/>
      <c r="AP485" s="9"/>
      <c r="AQ485" s="9"/>
      <c r="AR485" s="648"/>
      <c r="AS485" s="9"/>
      <c r="AT485" s="45"/>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c r="CZ485" s="9"/>
      <c r="DA485" s="9"/>
      <c r="DB485" s="9"/>
      <c r="DC485" s="9"/>
      <c r="DD485" s="9"/>
      <c r="DE485" s="9"/>
      <c r="DF485" s="9"/>
      <c r="DG485" s="9"/>
      <c r="DH485" s="9"/>
      <c r="DI485" s="9"/>
      <c r="DJ485" s="9"/>
      <c r="DK485" s="9"/>
      <c r="DL485" s="9"/>
      <c r="DM485" s="9"/>
      <c r="DN485" s="9"/>
      <c r="DO485" s="9"/>
      <c r="DP485" s="9"/>
      <c r="DQ485" s="9"/>
      <c r="DR485" s="9"/>
      <c r="DS485" s="9"/>
      <c r="DT485" s="9"/>
      <c r="DU485" s="9"/>
      <c r="DV485" s="9"/>
      <c r="DW485" s="14"/>
      <c r="DX485" s="9"/>
      <c r="DY485" s="9"/>
      <c r="DZ485" s="9"/>
      <c r="EA485" s="9"/>
      <c r="EB485" s="9"/>
      <c r="EC485" s="9"/>
      <c r="ED485" s="9"/>
      <c r="EE485" s="9"/>
      <c r="EF485" s="9"/>
      <c r="EG485" s="9"/>
      <c r="EH485" s="9"/>
      <c r="EI485" s="9"/>
    </row>
    <row r="486" spans="2:139" ht="75" customHeight="1">
      <c r="B486" s="9"/>
      <c r="C486" s="648"/>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648"/>
      <c r="AN486" s="9"/>
      <c r="AO486" s="9"/>
      <c r="AP486" s="9"/>
      <c r="AQ486" s="9"/>
      <c r="AR486" s="648"/>
      <c r="AS486" s="9"/>
      <c r="AT486" s="45"/>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c r="CZ486" s="9"/>
      <c r="DA486" s="9"/>
      <c r="DB486" s="9"/>
      <c r="DC486" s="9"/>
      <c r="DD486" s="9"/>
      <c r="DE486" s="9"/>
      <c r="DF486" s="9"/>
      <c r="DG486" s="9"/>
      <c r="DH486" s="9"/>
      <c r="DI486" s="9"/>
      <c r="DJ486" s="9"/>
      <c r="DK486" s="9"/>
      <c r="DL486" s="9"/>
      <c r="DM486" s="9"/>
      <c r="DN486" s="9"/>
      <c r="DO486" s="9"/>
      <c r="DP486" s="9"/>
      <c r="DQ486" s="9"/>
      <c r="DR486" s="9"/>
      <c r="DS486" s="9"/>
      <c r="DT486" s="9"/>
      <c r="DU486" s="9"/>
      <c r="DV486" s="9"/>
      <c r="DW486" s="14"/>
      <c r="DX486" s="9"/>
      <c r="DY486" s="9"/>
      <c r="DZ486" s="9"/>
      <c r="EA486" s="9"/>
      <c r="EB486" s="9"/>
      <c r="EC486" s="9"/>
      <c r="ED486" s="9"/>
      <c r="EE486" s="9"/>
      <c r="EF486" s="9"/>
      <c r="EG486" s="9"/>
      <c r="EH486" s="9"/>
      <c r="EI486" s="9"/>
    </row>
    <row r="487" spans="2:139" ht="75" customHeight="1">
      <c r="B487" s="9"/>
      <c r="C487" s="648"/>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648"/>
      <c r="AN487" s="9"/>
      <c r="AO487" s="9"/>
      <c r="AP487" s="9"/>
      <c r="AQ487" s="9"/>
      <c r="AR487" s="648"/>
      <c r="AS487" s="9"/>
      <c r="AT487" s="45"/>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c r="CZ487" s="9"/>
      <c r="DA487" s="9"/>
      <c r="DB487" s="9"/>
      <c r="DC487" s="9"/>
      <c r="DD487" s="9"/>
      <c r="DE487" s="9"/>
      <c r="DF487" s="9"/>
      <c r="DG487" s="9"/>
      <c r="DH487" s="9"/>
      <c r="DI487" s="9"/>
      <c r="DJ487" s="9"/>
      <c r="DK487" s="9"/>
      <c r="DL487" s="9"/>
      <c r="DM487" s="9"/>
      <c r="DN487" s="9"/>
      <c r="DO487" s="9"/>
      <c r="DP487" s="9"/>
      <c r="DQ487" s="9"/>
      <c r="DR487" s="9"/>
      <c r="DS487" s="9"/>
      <c r="DT487" s="9"/>
      <c r="DU487" s="9"/>
      <c r="DV487" s="9"/>
      <c r="DW487" s="14"/>
      <c r="DX487" s="9"/>
      <c r="DY487" s="9"/>
      <c r="DZ487" s="9"/>
      <c r="EA487" s="9"/>
      <c r="EB487" s="9"/>
      <c r="EC487" s="9"/>
      <c r="ED487" s="9"/>
      <c r="EE487" s="9"/>
      <c r="EF487" s="9"/>
      <c r="EG487" s="9"/>
      <c r="EH487" s="9"/>
      <c r="EI487" s="9"/>
    </row>
    <row r="488" spans="2:139" ht="75" customHeight="1">
      <c r="B488" s="9"/>
      <c r="C488" s="648"/>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648"/>
      <c r="AN488" s="9"/>
      <c r="AO488" s="9"/>
      <c r="AP488" s="9"/>
      <c r="AQ488" s="9"/>
      <c r="AR488" s="648"/>
      <c r="AS488" s="9"/>
      <c r="AT488" s="45"/>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c r="CZ488" s="9"/>
      <c r="DA488" s="9"/>
      <c r="DB488" s="9"/>
      <c r="DC488" s="9"/>
      <c r="DD488" s="9"/>
      <c r="DE488" s="9"/>
      <c r="DF488" s="9"/>
      <c r="DG488" s="9"/>
      <c r="DH488" s="9"/>
      <c r="DI488" s="9"/>
      <c r="DJ488" s="9"/>
      <c r="DK488" s="9"/>
      <c r="DL488" s="9"/>
      <c r="DM488" s="9"/>
      <c r="DN488" s="9"/>
      <c r="DO488" s="9"/>
      <c r="DP488" s="9"/>
      <c r="DQ488" s="9"/>
      <c r="DR488" s="9"/>
      <c r="DS488" s="9"/>
      <c r="DT488" s="9"/>
      <c r="DU488" s="9"/>
      <c r="DV488" s="9"/>
      <c r="DW488" s="14"/>
      <c r="DX488" s="9"/>
      <c r="DY488" s="9"/>
      <c r="DZ488" s="9"/>
      <c r="EA488" s="9"/>
      <c r="EB488" s="9"/>
      <c r="EC488" s="9"/>
      <c r="ED488" s="9"/>
      <c r="EE488" s="9"/>
      <c r="EF488" s="9"/>
      <c r="EG488" s="9"/>
      <c r="EH488" s="9"/>
      <c r="EI488" s="9"/>
    </row>
    <row r="489" spans="2:139" ht="75" customHeight="1">
      <c r="B489" s="9"/>
      <c r="C489" s="648"/>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648"/>
      <c r="AN489" s="9"/>
      <c r="AO489" s="9"/>
      <c r="AP489" s="9"/>
      <c r="AQ489" s="9"/>
      <c r="AR489" s="648"/>
      <c r="AS489" s="9"/>
      <c r="AT489" s="45"/>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c r="CZ489" s="9"/>
      <c r="DA489" s="9"/>
      <c r="DB489" s="9"/>
      <c r="DC489" s="9"/>
      <c r="DD489" s="9"/>
      <c r="DE489" s="9"/>
      <c r="DF489" s="9"/>
      <c r="DG489" s="9"/>
      <c r="DH489" s="9"/>
      <c r="DI489" s="9"/>
      <c r="DJ489" s="9"/>
      <c r="DK489" s="9"/>
      <c r="DL489" s="9"/>
      <c r="DM489" s="9"/>
      <c r="DN489" s="9"/>
      <c r="DO489" s="9"/>
      <c r="DP489" s="9"/>
      <c r="DQ489" s="9"/>
      <c r="DR489" s="9"/>
      <c r="DS489" s="9"/>
      <c r="DT489" s="9"/>
      <c r="DU489" s="9"/>
      <c r="DV489" s="9"/>
      <c r="DW489" s="14"/>
      <c r="DX489" s="9"/>
      <c r="DY489" s="9"/>
      <c r="DZ489" s="9"/>
      <c r="EA489" s="9"/>
      <c r="EB489" s="9"/>
      <c r="EC489" s="9"/>
      <c r="ED489" s="9"/>
      <c r="EE489" s="9"/>
      <c r="EF489" s="9"/>
      <c r="EG489" s="9"/>
      <c r="EH489" s="9"/>
      <c r="EI489" s="9"/>
    </row>
    <row r="490" spans="2:139" ht="75" customHeight="1">
      <c r="B490" s="9"/>
      <c r="C490" s="648"/>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648"/>
      <c r="AN490" s="9"/>
      <c r="AO490" s="9"/>
      <c r="AP490" s="9"/>
      <c r="AQ490" s="9"/>
      <c r="AR490" s="648"/>
      <c r="AS490" s="9"/>
      <c r="AT490" s="45"/>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c r="CZ490" s="9"/>
      <c r="DA490" s="9"/>
      <c r="DB490" s="9"/>
      <c r="DC490" s="9"/>
      <c r="DD490" s="9"/>
      <c r="DE490" s="9"/>
      <c r="DF490" s="9"/>
      <c r="DG490" s="9"/>
      <c r="DH490" s="9"/>
      <c r="DI490" s="9"/>
      <c r="DJ490" s="9"/>
      <c r="DK490" s="9"/>
      <c r="DL490" s="9"/>
      <c r="DM490" s="9"/>
      <c r="DN490" s="9"/>
      <c r="DO490" s="9"/>
      <c r="DP490" s="9"/>
      <c r="DQ490" s="9"/>
      <c r="DR490" s="9"/>
      <c r="DS490" s="9"/>
      <c r="DT490" s="9"/>
      <c r="DU490" s="9"/>
      <c r="DV490" s="9"/>
      <c r="DW490" s="14"/>
      <c r="DX490" s="9"/>
      <c r="DY490" s="9"/>
      <c r="DZ490" s="9"/>
      <c r="EA490" s="9"/>
      <c r="EB490" s="9"/>
      <c r="EC490" s="9"/>
      <c r="ED490" s="9"/>
      <c r="EE490" s="9"/>
      <c r="EF490" s="9"/>
      <c r="EG490" s="9"/>
      <c r="EH490" s="9"/>
      <c r="EI490" s="9"/>
    </row>
    <row r="491" spans="2:139" ht="75" customHeight="1">
      <c r="B491" s="9"/>
      <c r="C491" s="648"/>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648"/>
      <c r="AN491" s="9"/>
      <c r="AO491" s="9"/>
      <c r="AP491" s="9"/>
      <c r="AQ491" s="9"/>
      <c r="AR491" s="648"/>
      <c r="AS491" s="9"/>
      <c r="AT491" s="45"/>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c r="CZ491" s="9"/>
      <c r="DA491" s="9"/>
      <c r="DB491" s="9"/>
      <c r="DC491" s="9"/>
      <c r="DD491" s="9"/>
      <c r="DE491" s="9"/>
      <c r="DF491" s="9"/>
      <c r="DG491" s="9"/>
      <c r="DH491" s="9"/>
      <c r="DI491" s="9"/>
      <c r="DJ491" s="9"/>
      <c r="DK491" s="9"/>
      <c r="DL491" s="9"/>
      <c r="DM491" s="9"/>
      <c r="DN491" s="9"/>
      <c r="DO491" s="9"/>
      <c r="DP491" s="9"/>
      <c r="DQ491" s="9"/>
      <c r="DR491" s="9"/>
      <c r="DS491" s="9"/>
      <c r="DT491" s="9"/>
      <c r="DU491" s="9"/>
      <c r="DV491" s="9"/>
      <c r="DW491" s="14"/>
      <c r="DX491" s="9"/>
      <c r="DY491" s="9"/>
      <c r="DZ491" s="9"/>
      <c r="EA491" s="9"/>
      <c r="EB491" s="9"/>
      <c r="EC491" s="9"/>
      <c r="ED491" s="9"/>
      <c r="EE491" s="9"/>
      <c r="EF491" s="9"/>
      <c r="EG491" s="9"/>
      <c r="EH491" s="9"/>
      <c r="EI491" s="9"/>
    </row>
    <row r="492" spans="2:139" ht="75" customHeight="1">
      <c r="B492" s="9"/>
      <c r="C492" s="648"/>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648"/>
      <c r="AN492" s="9"/>
      <c r="AO492" s="9"/>
      <c r="AP492" s="9"/>
      <c r="AQ492" s="9"/>
      <c r="AR492" s="648"/>
      <c r="AS492" s="9"/>
      <c r="AT492" s="45"/>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c r="CZ492" s="9"/>
      <c r="DA492" s="9"/>
      <c r="DB492" s="9"/>
      <c r="DC492" s="9"/>
      <c r="DD492" s="9"/>
      <c r="DE492" s="9"/>
      <c r="DF492" s="9"/>
      <c r="DG492" s="9"/>
      <c r="DH492" s="9"/>
      <c r="DI492" s="9"/>
      <c r="DJ492" s="9"/>
      <c r="DK492" s="9"/>
      <c r="DL492" s="9"/>
      <c r="DM492" s="9"/>
      <c r="DN492" s="9"/>
      <c r="DO492" s="9"/>
      <c r="DP492" s="9"/>
      <c r="DQ492" s="9"/>
      <c r="DR492" s="9"/>
      <c r="DS492" s="9"/>
      <c r="DT492" s="9"/>
      <c r="DU492" s="9"/>
      <c r="DV492" s="9"/>
      <c r="DW492" s="14"/>
      <c r="DX492" s="9"/>
      <c r="DY492" s="9"/>
      <c r="DZ492" s="9"/>
      <c r="EA492" s="9"/>
      <c r="EB492" s="9"/>
      <c r="EC492" s="9"/>
      <c r="ED492" s="9"/>
      <c r="EE492" s="9"/>
      <c r="EF492" s="9"/>
      <c r="EG492" s="9"/>
      <c r="EH492" s="9"/>
      <c r="EI492" s="9"/>
    </row>
    <row r="493" spans="2:139" ht="75" customHeight="1">
      <c r="B493" s="9"/>
      <c r="C493" s="648"/>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648"/>
      <c r="AN493" s="9"/>
      <c r="AO493" s="9"/>
      <c r="AP493" s="9"/>
      <c r="AQ493" s="9"/>
      <c r="AR493" s="648"/>
      <c r="AS493" s="9"/>
      <c r="AT493" s="45"/>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c r="CZ493" s="9"/>
      <c r="DA493" s="9"/>
      <c r="DB493" s="9"/>
      <c r="DC493" s="9"/>
      <c r="DD493" s="9"/>
      <c r="DE493" s="9"/>
      <c r="DF493" s="9"/>
      <c r="DG493" s="9"/>
      <c r="DH493" s="9"/>
      <c r="DI493" s="9"/>
      <c r="DJ493" s="9"/>
      <c r="DK493" s="9"/>
      <c r="DL493" s="9"/>
      <c r="DM493" s="9"/>
      <c r="DN493" s="9"/>
      <c r="DO493" s="9"/>
      <c r="DP493" s="9"/>
      <c r="DQ493" s="9"/>
      <c r="DR493" s="9"/>
      <c r="DS493" s="9"/>
      <c r="DT493" s="9"/>
      <c r="DU493" s="9"/>
      <c r="DV493" s="9"/>
      <c r="DW493" s="14"/>
      <c r="DX493" s="9"/>
      <c r="DY493" s="9"/>
      <c r="DZ493" s="9"/>
      <c r="EA493" s="9"/>
      <c r="EB493" s="9"/>
      <c r="EC493" s="9"/>
      <c r="ED493" s="9"/>
      <c r="EE493" s="9"/>
      <c r="EF493" s="9"/>
      <c r="EG493" s="9"/>
      <c r="EH493" s="9"/>
      <c r="EI493" s="9"/>
    </row>
    <row r="494" spans="2:139" ht="75" customHeight="1">
      <c r="B494" s="9"/>
      <c r="C494" s="648"/>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648"/>
      <c r="AN494" s="9"/>
      <c r="AO494" s="9"/>
      <c r="AP494" s="9"/>
      <c r="AQ494" s="9"/>
      <c r="AR494" s="648"/>
      <c r="AS494" s="9"/>
      <c r="AT494" s="45"/>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c r="CZ494" s="9"/>
      <c r="DA494" s="9"/>
      <c r="DB494" s="9"/>
      <c r="DC494" s="9"/>
      <c r="DD494" s="9"/>
      <c r="DE494" s="9"/>
      <c r="DF494" s="9"/>
      <c r="DG494" s="9"/>
      <c r="DH494" s="9"/>
      <c r="DI494" s="9"/>
      <c r="DJ494" s="9"/>
      <c r="DK494" s="9"/>
      <c r="DL494" s="9"/>
      <c r="DM494" s="9"/>
      <c r="DN494" s="9"/>
      <c r="DO494" s="9"/>
      <c r="DP494" s="9"/>
      <c r="DQ494" s="9"/>
      <c r="DR494" s="9"/>
      <c r="DS494" s="9"/>
      <c r="DT494" s="9"/>
      <c r="DU494" s="9"/>
      <c r="DV494" s="9"/>
      <c r="DW494" s="14"/>
      <c r="DX494" s="9"/>
      <c r="DY494" s="9"/>
      <c r="DZ494" s="9"/>
      <c r="EA494" s="9"/>
      <c r="EB494" s="9"/>
      <c r="EC494" s="9"/>
      <c r="ED494" s="9"/>
      <c r="EE494" s="9"/>
      <c r="EF494" s="9"/>
      <c r="EG494" s="9"/>
      <c r="EH494" s="9"/>
      <c r="EI494" s="9"/>
    </row>
    <row r="495" spans="2:139" ht="75" customHeight="1">
      <c r="B495" s="9"/>
      <c r="C495" s="648"/>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648"/>
      <c r="AN495" s="9"/>
      <c r="AO495" s="9"/>
      <c r="AP495" s="9"/>
      <c r="AQ495" s="9"/>
      <c r="AR495" s="648"/>
      <c r="AS495" s="9"/>
      <c r="AT495" s="45"/>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c r="CZ495" s="9"/>
      <c r="DA495" s="9"/>
      <c r="DB495" s="9"/>
      <c r="DC495" s="9"/>
      <c r="DD495" s="9"/>
      <c r="DE495" s="9"/>
      <c r="DF495" s="9"/>
      <c r="DG495" s="9"/>
      <c r="DH495" s="9"/>
      <c r="DI495" s="9"/>
      <c r="DJ495" s="9"/>
      <c r="DK495" s="9"/>
      <c r="DL495" s="9"/>
      <c r="DM495" s="9"/>
      <c r="DN495" s="9"/>
      <c r="DO495" s="9"/>
      <c r="DP495" s="9"/>
      <c r="DQ495" s="9"/>
      <c r="DR495" s="9"/>
      <c r="DS495" s="9"/>
      <c r="DT495" s="9"/>
      <c r="DU495" s="9"/>
      <c r="DV495" s="9"/>
      <c r="DW495" s="14"/>
      <c r="DX495" s="9"/>
      <c r="DY495" s="9"/>
      <c r="DZ495" s="9"/>
      <c r="EA495" s="9"/>
      <c r="EB495" s="9"/>
      <c r="EC495" s="9"/>
      <c r="ED495" s="9"/>
      <c r="EE495" s="9"/>
      <c r="EF495" s="9"/>
      <c r="EG495" s="9"/>
      <c r="EH495" s="9"/>
      <c r="EI495" s="9"/>
    </row>
    <row r="496" spans="2:139" ht="75" customHeight="1">
      <c r="B496" s="9"/>
      <c r="C496" s="648"/>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648"/>
      <c r="AN496" s="9"/>
      <c r="AO496" s="9"/>
      <c r="AP496" s="9"/>
      <c r="AQ496" s="9"/>
      <c r="AR496" s="648"/>
      <c r="AS496" s="9"/>
      <c r="AT496" s="45"/>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c r="CZ496" s="9"/>
      <c r="DA496" s="9"/>
      <c r="DB496" s="9"/>
      <c r="DC496" s="9"/>
      <c r="DD496" s="9"/>
      <c r="DE496" s="9"/>
      <c r="DF496" s="9"/>
      <c r="DG496" s="9"/>
      <c r="DH496" s="9"/>
      <c r="DI496" s="9"/>
      <c r="DJ496" s="9"/>
      <c r="DK496" s="9"/>
      <c r="DL496" s="9"/>
      <c r="DM496" s="9"/>
      <c r="DN496" s="9"/>
      <c r="DO496" s="9"/>
      <c r="DP496" s="9"/>
      <c r="DQ496" s="9"/>
      <c r="DR496" s="9"/>
      <c r="DS496" s="9"/>
      <c r="DT496" s="9"/>
      <c r="DU496" s="9"/>
      <c r="DV496" s="9"/>
      <c r="DW496" s="14"/>
      <c r="DX496" s="9"/>
      <c r="DY496" s="9"/>
      <c r="DZ496" s="9"/>
      <c r="EA496" s="9"/>
      <c r="EB496" s="9"/>
      <c r="EC496" s="9"/>
      <c r="ED496" s="9"/>
      <c r="EE496" s="9"/>
      <c r="EF496" s="9"/>
      <c r="EG496" s="9"/>
      <c r="EH496" s="9"/>
      <c r="EI496" s="9"/>
    </row>
    <row r="497" spans="2:139" ht="75" customHeight="1">
      <c r="B497" s="9"/>
      <c r="C497" s="648"/>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648"/>
      <c r="AN497" s="9"/>
      <c r="AO497" s="9"/>
      <c r="AP497" s="9"/>
      <c r="AQ497" s="9"/>
      <c r="AR497" s="648"/>
      <c r="AS497" s="9"/>
      <c r="AT497" s="45"/>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c r="CZ497" s="9"/>
      <c r="DA497" s="9"/>
      <c r="DB497" s="9"/>
      <c r="DC497" s="9"/>
      <c r="DD497" s="9"/>
      <c r="DE497" s="9"/>
      <c r="DF497" s="9"/>
      <c r="DG497" s="9"/>
      <c r="DH497" s="9"/>
      <c r="DI497" s="9"/>
      <c r="DJ497" s="9"/>
      <c r="DK497" s="9"/>
      <c r="DL497" s="9"/>
      <c r="DM497" s="9"/>
      <c r="DN497" s="9"/>
      <c r="DO497" s="9"/>
      <c r="DP497" s="9"/>
      <c r="DQ497" s="9"/>
      <c r="DR497" s="9"/>
      <c r="DS497" s="9"/>
      <c r="DT497" s="9"/>
      <c r="DU497" s="9"/>
      <c r="DV497" s="9"/>
      <c r="DW497" s="14"/>
      <c r="DX497" s="9"/>
      <c r="DY497" s="9"/>
      <c r="DZ497" s="9"/>
      <c r="EA497" s="9"/>
      <c r="EB497" s="9"/>
      <c r="EC497" s="9"/>
      <c r="ED497" s="9"/>
      <c r="EE497" s="9"/>
      <c r="EF497" s="9"/>
      <c r="EG497" s="9"/>
      <c r="EH497" s="9"/>
      <c r="EI497" s="9"/>
    </row>
    <row r="498" spans="2:139" ht="75" customHeight="1">
      <c r="B498" s="9"/>
      <c r="C498" s="648"/>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648"/>
      <c r="AN498" s="9"/>
      <c r="AO498" s="9"/>
      <c r="AP498" s="9"/>
      <c r="AQ498" s="9"/>
      <c r="AR498" s="648"/>
      <c r="AS498" s="9"/>
      <c r="AT498" s="45"/>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c r="CZ498" s="9"/>
      <c r="DA498" s="9"/>
      <c r="DB498" s="9"/>
      <c r="DC498" s="9"/>
      <c r="DD498" s="9"/>
      <c r="DE498" s="9"/>
      <c r="DF498" s="9"/>
      <c r="DG498" s="9"/>
      <c r="DH498" s="9"/>
      <c r="DI498" s="9"/>
      <c r="DJ498" s="9"/>
      <c r="DK498" s="9"/>
      <c r="DL498" s="9"/>
      <c r="DM498" s="9"/>
      <c r="DN498" s="9"/>
      <c r="DO498" s="9"/>
      <c r="DP498" s="9"/>
      <c r="DQ498" s="9"/>
      <c r="DR498" s="9"/>
      <c r="DS498" s="9"/>
      <c r="DT498" s="9"/>
      <c r="DU498" s="9"/>
      <c r="DV498" s="9"/>
      <c r="DW498" s="14"/>
      <c r="DX498" s="9"/>
      <c r="DY498" s="9"/>
      <c r="DZ498" s="9"/>
      <c r="EA498" s="9"/>
      <c r="EB498" s="9"/>
      <c r="EC498" s="9"/>
      <c r="ED498" s="9"/>
      <c r="EE498" s="9"/>
      <c r="EF498" s="9"/>
      <c r="EG498" s="9"/>
      <c r="EH498" s="9"/>
      <c r="EI498" s="9"/>
    </row>
    <row r="499" spans="2:139" ht="75" customHeight="1">
      <c r="B499" s="9"/>
      <c r="C499" s="648"/>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648"/>
      <c r="AN499" s="9"/>
      <c r="AO499" s="9"/>
      <c r="AP499" s="9"/>
      <c r="AQ499" s="9"/>
      <c r="AR499" s="648"/>
      <c r="AS499" s="9"/>
      <c r="AT499" s="45"/>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c r="CZ499" s="9"/>
      <c r="DA499" s="9"/>
      <c r="DB499" s="9"/>
      <c r="DC499" s="9"/>
      <c r="DD499" s="9"/>
      <c r="DE499" s="9"/>
      <c r="DF499" s="9"/>
      <c r="DG499" s="9"/>
      <c r="DH499" s="9"/>
      <c r="DI499" s="9"/>
      <c r="DJ499" s="9"/>
      <c r="DK499" s="9"/>
      <c r="DL499" s="9"/>
      <c r="DM499" s="9"/>
      <c r="DN499" s="9"/>
      <c r="DO499" s="9"/>
      <c r="DP499" s="9"/>
      <c r="DQ499" s="9"/>
      <c r="DR499" s="9"/>
      <c r="DS499" s="9"/>
      <c r="DT499" s="9"/>
      <c r="DU499" s="9"/>
      <c r="DV499" s="9"/>
      <c r="DW499" s="14"/>
      <c r="DX499" s="9"/>
      <c r="DY499" s="9"/>
      <c r="DZ499" s="9"/>
      <c r="EA499" s="9"/>
      <c r="EB499" s="9"/>
      <c r="EC499" s="9"/>
      <c r="ED499" s="9"/>
      <c r="EE499" s="9"/>
      <c r="EF499" s="9"/>
      <c r="EG499" s="9"/>
      <c r="EH499" s="9"/>
      <c r="EI499" s="9"/>
    </row>
    <row r="500" spans="2:139" ht="75" customHeight="1">
      <c r="B500" s="9"/>
      <c r="C500" s="648"/>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648"/>
      <c r="AN500" s="9"/>
      <c r="AO500" s="9"/>
      <c r="AP500" s="9"/>
      <c r="AQ500" s="9"/>
      <c r="AR500" s="648"/>
      <c r="AS500" s="9"/>
      <c r="AT500" s="45"/>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c r="CZ500" s="9"/>
      <c r="DA500" s="9"/>
      <c r="DB500" s="9"/>
      <c r="DC500" s="9"/>
      <c r="DD500" s="9"/>
      <c r="DE500" s="9"/>
      <c r="DF500" s="9"/>
      <c r="DG500" s="9"/>
      <c r="DH500" s="9"/>
      <c r="DI500" s="9"/>
      <c r="DJ500" s="9"/>
      <c r="DK500" s="9"/>
      <c r="DL500" s="9"/>
      <c r="DM500" s="9"/>
      <c r="DN500" s="9"/>
      <c r="DO500" s="9"/>
      <c r="DP500" s="9"/>
      <c r="DQ500" s="9"/>
      <c r="DR500" s="9"/>
      <c r="DS500" s="9"/>
      <c r="DT500" s="9"/>
      <c r="DU500" s="9"/>
      <c r="DV500" s="9"/>
      <c r="DW500" s="14"/>
      <c r="DX500" s="9"/>
      <c r="DY500" s="9"/>
      <c r="DZ500" s="9"/>
      <c r="EA500" s="9"/>
      <c r="EB500" s="9"/>
      <c r="EC500" s="9"/>
      <c r="ED500" s="9"/>
      <c r="EE500" s="9"/>
      <c r="EF500" s="9"/>
      <c r="EG500" s="9"/>
      <c r="EH500" s="9"/>
      <c r="EI500" s="9"/>
    </row>
    <row r="501" spans="2:139" ht="75" customHeight="1">
      <c r="B501" s="9"/>
      <c r="C501" s="648"/>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648"/>
      <c r="AN501" s="9"/>
      <c r="AO501" s="9"/>
      <c r="AP501" s="9"/>
      <c r="AQ501" s="9"/>
      <c r="AR501" s="648"/>
      <c r="AS501" s="9"/>
      <c r="AT501" s="45"/>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c r="CZ501" s="9"/>
      <c r="DA501" s="9"/>
      <c r="DB501" s="9"/>
      <c r="DC501" s="9"/>
      <c r="DD501" s="9"/>
      <c r="DE501" s="9"/>
      <c r="DF501" s="9"/>
      <c r="DG501" s="9"/>
      <c r="DH501" s="9"/>
      <c r="DI501" s="9"/>
      <c r="DJ501" s="9"/>
      <c r="DK501" s="9"/>
      <c r="DL501" s="9"/>
      <c r="DM501" s="9"/>
      <c r="DN501" s="9"/>
      <c r="DO501" s="9"/>
      <c r="DP501" s="9"/>
      <c r="DQ501" s="9"/>
      <c r="DR501" s="9"/>
      <c r="DS501" s="9"/>
      <c r="DT501" s="9"/>
      <c r="DU501" s="9"/>
      <c r="DV501" s="9"/>
      <c r="DW501" s="14"/>
      <c r="DX501" s="9"/>
      <c r="DY501" s="9"/>
      <c r="DZ501" s="9"/>
      <c r="EA501" s="9"/>
      <c r="EB501" s="9"/>
      <c r="EC501" s="9"/>
      <c r="ED501" s="9"/>
      <c r="EE501" s="9"/>
      <c r="EF501" s="9"/>
      <c r="EG501" s="9"/>
      <c r="EH501" s="9"/>
      <c r="EI501" s="9"/>
    </row>
    <row r="502" spans="2:139" ht="75" customHeight="1">
      <c r="B502" s="9"/>
      <c r="C502" s="648"/>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648"/>
      <c r="AN502" s="9"/>
      <c r="AO502" s="9"/>
      <c r="AP502" s="9"/>
      <c r="AQ502" s="9"/>
      <c r="AR502" s="648"/>
      <c r="AS502" s="9"/>
      <c r="AT502" s="45"/>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c r="CZ502" s="9"/>
      <c r="DA502" s="9"/>
      <c r="DB502" s="9"/>
      <c r="DC502" s="9"/>
      <c r="DD502" s="9"/>
      <c r="DE502" s="9"/>
      <c r="DF502" s="9"/>
      <c r="DG502" s="9"/>
      <c r="DH502" s="9"/>
      <c r="DI502" s="9"/>
      <c r="DJ502" s="9"/>
      <c r="DK502" s="9"/>
      <c r="DL502" s="9"/>
      <c r="DM502" s="9"/>
      <c r="DN502" s="9"/>
      <c r="DO502" s="9"/>
      <c r="DP502" s="9"/>
      <c r="DQ502" s="9"/>
      <c r="DR502" s="9"/>
      <c r="DS502" s="9"/>
      <c r="DT502" s="9"/>
      <c r="DU502" s="9"/>
      <c r="DV502" s="9"/>
      <c r="DW502" s="14"/>
      <c r="DX502" s="9"/>
      <c r="DY502" s="9"/>
      <c r="DZ502" s="9"/>
      <c r="EA502" s="9"/>
      <c r="EB502" s="9"/>
      <c r="EC502" s="9"/>
      <c r="ED502" s="9"/>
      <c r="EE502" s="9"/>
      <c r="EF502" s="9"/>
      <c r="EG502" s="9"/>
      <c r="EH502" s="9"/>
      <c r="EI502" s="9"/>
    </row>
    <row r="503" spans="2:139" ht="75" customHeight="1">
      <c r="B503" s="9"/>
      <c r="C503" s="648"/>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648"/>
      <c r="AN503" s="9"/>
      <c r="AO503" s="9"/>
      <c r="AP503" s="9"/>
      <c r="AQ503" s="9"/>
      <c r="AR503" s="648"/>
      <c r="AS503" s="9"/>
      <c r="AT503" s="45"/>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c r="CZ503" s="9"/>
      <c r="DA503" s="9"/>
      <c r="DB503" s="9"/>
      <c r="DC503" s="9"/>
      <c r="DD503" s="9"/>
      <c r="DE503" s="9"/>
      <c r="DF503" s="9"/>
      <c r="DG503" s="9"/>
      <c r="DH503" s="9"/>
      <c r="DI503" s="9"/>
      <c r="DJ503" s="9"/>
      <c r="DK503" s="9"/>
      <c r="DL503" s="9"/>
      <c r="DM503" s="9"/>
      <c r="DN503" s="9"/>
      <c r="DO503" s="9"/>
      <c r="DP503" s="9"/>
      <c r="DQ503" s="9"/>
      <c r="DR503" s="9"/>
      <c r="DS503" s="9"/>
      <c r="DT503" s="9"/>
      <c r="DU503" s="9"/>
      <c r="DV503" s="9"/>
      <c r="DW503" s="14"/>
      <c r="DX503" s="9"/>
      <c r="DY503" s="9"/>
      <c r="DZ503" s="9"/>
      <c r="EA503" s="9"/>
      <c r="EB503" s="9"/>
      <c r="EC503" s="9"/>
      <c r="ED503" s="9"/>
      <c r="EE503" s="9"/>
      <c r="EF503" s="9"/>
      <c r="EG503" s="9"/>
      <c r="EH503" s="9"/>
      <c r="EI503" s="9"/>
    </row>
    <row r="504" spans="2:139" ht="75" customHeight="1">
      <c r="B504" s="9"/>
      <c r="C504" s="648"/>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648"/>
      <c r="AN504" s="9"/>
      <c r="AO504" s="9"/>
      <c r="AP504" s="9"/>
      <c r="AQ504" s="9"/>
      <c r="AR504" s="648"/>
      <c r="AS504" s="9"/>
      <c r="AT504" s="45"/>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c r="CZ504" s="9"/>
      <c r="DA504" s="9"/>
      <c r="DB504" s="9"/>
      <c r="DC504" s="9"/>
      <c r="DD504" s="9"/>
      <c r="DE504" s="9"/>
      <c r="DF504" s="9"/>
      <c r="DG504" s="9"/>
      <c r="DH504" s="9"/>
      <c r="DI504" s="9"/>
      <c r="DJ504" s="9"/>
      <c r="DK504" s="9"/>
      <c r="DL504" s="9"/>
      <c r="DM504" s="9"/>
      <c r="DN504" s="9"/>
      <c r="DO504" s="9"/>
      <c r="DP504" s="9"/>
      <c r="DQ504" s="9"/>
      <c r="DR504" s="9"/>
      <c r="DS504" s="9"/>
      <c r="DT504" s="9"/>
      <c r="DU504" s="9"/>
      <c r="DV504" s="9"/>
      <c r="DW504" s="14"/>
      <c r="DX504" s="9"/>
      <c r="DY504" s="9"/>
      <c r="DZ504" s="9"/>
      <c r="EA504" s="9"/>
      <c r="EB504" s="9"/>
      <c r="EC504" s="9"/>
      <c r="ED504" s="9"/>
      <c r="EE504" s="9"/>
      <c r="EF504" s="9"/>
      <c r="EG504" s="9"/>
      <c r="EH504" s="9"/>
      <c r="EI504" s="9"/>
    </row>
    <row r="505" spans="2:139" ht="75" customHeight="1">
      <c r="B505" s="9"/>
      <c r="C505" s="648"/>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648"/>
      <c r="AN505" s="9"/>
      <c r="AO505" s="9"/>
      <c r="AP505" s="9"/>
      <c r="AQ505" s="9"/>
      <c r="AR505" s="648"/>
      <c r="AS505" s="9"/>
      <c r="AT505" s="45"/>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c r="CZ505" s="9"/>
      <c r="DA505" s="9"/>
      <c r="DB505" s="9"/>
      <c r="DC505" s="9"/>
      <c r="DD505" s="9"/>
      <c r="DE505" s="9"/>
      <c r="DF505" s="9"/>
      <c r="DG505" s="9"/>
      <c r="DH505" s="9"/>
      <c r="DI505" s="9"/>
      <c r="DJ505" s="9"/>
      <c r="DK505" s="9"/>
      <c r="DL505" s="9"/>
      <c r="DM505" s="9"/>
      <c r="DN505" s="9"/>
      <c r="DO505" s="9"/>
      <c r="DP505" s="9"/>
      <c r="DQ505" s="9"/>
      <c r="DR505" s="9"/>
      <c r="DS505" s="9"/>
      <c r="DT505" s="9"/>
      <c r="DU505" s="9"/>
      <c r="DV505" s="9"/>
      <c r="DW505" s="14"/>
      <c r="DX505" s="9"/>
      <c r="DY505" s="9"/>
      <c r="DZ505" s="9"/>
      <c r="EA505" s="9"/>
      <c r="EB505" s="9"/>
      <c r="EC505" s="9"/>
      <c r="ED505" s="9"/>
      <c r="EE505" s="9"/>
      <c r="EF505" s="9"/>
      <c r="EG505" s="9"/>
      <c r="EH505" s="9"/>
      <c r="EI505" s="9"/>
    </row>
    <row r="506" spans="2:139" ht="75" customHeight="1">
      <c r="B506" s="9"/>
      <c r="C506" s="648"/>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648"/>
      <c r="AN506" s="9"/>
      <c r="AO506" s="9"/>
      <c r="AP506" s="9"/>
      <c r="AQ506" s="9"/>
      <c r="AR506" s="648"/>
      <c r="AS506" s="9"/>
      <c r="AT506" s="45"/>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c r="CZ506" s="9"/>
      <c r="DA506" s="9"/>
      <c r="DB506" s="9"/>
      <c r="DC506" s="9"/>
      <c r="DD506" s="9"/>
      <c r="DE506" s="9"/>
      <c r="DF506" s="9"/>
      <c r="DG506" s="9"/>
      <c r="DH506" s="9"/>
      <c r="DI506" s="9"/>
      <c r="DJ506" s="9"/>
      <c r="DK506" s="9"/>
      <c r="DL506" s="9"/>
      <c r="DM506" s="9"/>
      <c r="DN506" s="9"/>
      <c r="DO506" s="9"/>
      <c r="DP506" s="9"/>
      <c r="DQ506" s="9"/>
      <c r="DR506" s="9"/>
      <c r="DS506" s="9"/>
      <c r="DT506" s="9"/>
      <c r="DU506" s="9"/>
      <c r="DV506" s="9"/>
      <c r="DW506" s="14"/>
      <c r="DX506" s="9"/>
      <c r="DY506" s="9"/>
      <c r="DZ506" s="9"/>
      <c r="EA506" s="9"/>
      <c r="EB506" s="9"/>
      <c r="EC506" s="9"/>
      <c r="ED506" s="9"/>
      <c r="EE506" s="9"/>
      <c r="EF506" s="9"/>
      <c r="EG506" s="9"/>
      <c r="EH506" s="9"/>
      <c r="EI506" s="9"/>
    </row>
    <row r="507" spans="2:139" ht="75" customHeight="1">
      <c r="B507" s="9"/>
      <c r="C507" s="648"/>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648"/>
      <c r="AN507" s="9"/>
      <c r="AO507" s="9"/>
      <c r="AP507" s="9"/>
      <c r="AQ507" s="9"/>
      <c r="AR507" s="648"/>
      <c r="AS507" s="9"/>
      <c r="AT507" s="45"/>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c r="CZ507" s="9"/>
      <c r="DA507" s="9"/>
      <c r="DB507" s="9"/>
      <c r="DC507" s="9"/>
      <c r="DD507" s="9"/>
      <c r="DE507" s="9"/>
      <c r="DF507" s="9"/>
      <c r="DG507" s="9"/>
      <c r="DH507" s="9"/>
      <c r="DI507" s="9"/>
      <c r="DJ507" s="9"/>
      <c r="DK507" s="9"/>
      <c r="DL507" s="9"/>
      <c r="DM507" s="9"/>
      <c r="DN507" s="9"/>
      <c r="DO507" s="9"/>
      <c r="DP507" s="9"/>
      <c r="DQ507" s="9"/>
      <c r="DR507" s="9"/>
      <c r="DS507" s="9"/>
      <c r="DT507" s="9"/>
      <c r="DU507" s="9"/>
      <c r="DV507" s="9"/>
      <c r="DW507" s="14"/>
      <c r="DX507" s="9"/>
      <c r="DY507" s="9"/>
      <c r="DZ507" s="9"/>
      <c r="EA507" s="9"/>
      <c r="EB507" s="9"/>
      <c r="EC507" s="9"/>
      <c r="ED507" s="9"/>
      <c r="EE507" s="9"/>
      <c r="EF507" s="9"/>
      <c r="EG507" s="9"/>
      <c r="EH507" s="9"/>
      <c r="EI507" s="9"/>
    </row>
    <row r="508" spans="2:139" ht="75" customHeight="1">
      <c r="B508" s="9"/>
      <c r="C508" s="648"/>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648"/>
      <c r="AN508" s="9"/>
      <c r="AO508" s="9"/>
      <c r="AP508" s="9"/>
      <c r="AQ508" s="9"/>
      <c r="AR508" s="648"/>
      <c r="AS508" s="9"/>
      <c r="AT508" s="45"/>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c r="CZ508" s="9"/>
      <c r="DA508" s="9"/>
      <c r="DB508" s="9"/>
      <c r="DC508" s="9"/>
      <c r="DD508" s="9"/>
      <c r="DE508" s="9"/>
      <c r="DF508" s="9"/>
      <c r="DG508" s="9"/>
      <c r="DH508" s="9"/>
      <c r="DI508" s="9"/>
      <c r="DJ508" s="9"/>
      <c r="DK508" s="9"/>
      <c r="DL508" s="9"/>
      <c r="DM508" s="9"/>
      <c r="DN508" s="9"/>
      <c r="DO508" s="9"/>
      <c r="DP508" s="9"/>
      <c r="DQ508" s="9"/>
      <c r="DR508" s="9"/>
      <c r="DS508" s="9"/>
      <c r="DT508" s="9"/>
      <c r="DU508" s="9"/>
      <c r="DV508" s="9"/>
      <c r="DW508" s="14"/>
      <c r="DX508" s="9"/>
      <c r="DY508" s="9"/>
      <c r="DZ508" s="9"/>
      <c r="EA508" s="9"/>
      <c r="EB508" s="9"/>
      <c r="EC508" s="9"/>
      <c r="ED508" s="9"/>
      <c r="EE508" s="9"/>
      <c r="EF508" s="9"/>
      <c r="EG508" s="9"/>
      <c r="EH508" s="9"/>
      <c r="EI508" s="9"/>
    </row>
    <row r="509" spans="2:139" ht="75" customHeight="1">
      <c r="B509" s="9"/>
      <c r="C509" s="648"/>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648"/>
      <c r="AN509" s="9"/>
      <c r="AO509" s="9"/>
      <c r="AP509" s="9"/>
      <c r="AQ509" s="9"/>
      <c r="AR509" s="648"/>
      <c r="AS509" s="9"/>
      <c r="AT509" s="45"/>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c r="CZ509" s="9"/>
      <c r="DA509" s="9"/>
      <c r="DB509" s="9"/>
      <c r="DC509" s="9"/>
      <c r="DD509" s="9"/>
      <c r="DE509" s="9"/>
      <c r="DF509" s="9"/>
      <c r="DG509" s="9"/>
      <c r="DH509" s="9"/>
      <c r="DI509" s="9"/>
      <c r="DJ509" s="9"/>
      <c r="DK509" s="9"/>
      <c r="DL509" s="9"/>
      <c r="DM509" s="9"/>
      <c r="DN509" s="9"/>
      <c r="DO509" s="9"/>
      <c r="DP509" s="9"/>
      <c r="DQ509" s="9"/>
      <c r="DR509" s="9"/>
      <c r="DS509" s="9"/>
      <c r="DT509" s="9"/>
      <c r="DU509" s="9"/>
      <c r="DV509" s="9"/>
      <c r="DW509" s="14"/>
      <c r="DX509" s="9"/>
      <c r="DY509" s="9"/>
      <c r="DZ509" s="9"/>
      <c r="EA509" s="9"/>
      <c r="EB509" s="9"/>
      <c r="EC509" s="9"/>
      <c r="ED509" s="9"/>
      <c r="EE509" s="9"/>
      <c r="EF509" s="9"/>
      <c r="EG509" s="9"/>
      <c r="EH509" s="9"/>
      <c r="EI509" s="9"/>
    </row>
    <row r="510" spans="2:139" ht="75" customHeight="1">
      <c r="B510" s="9"/>
      <c r="C510" s="648"/>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648"/>
      <c r="AN510" s="9"/>
      <c r="AO510" s="9"/>
      <c r="AP510" s="9"/>
      <c r="AQ510" s="9"/>
      <c r="AR510" s="648"/>
      <c r="AS510" s="9"/>
      <c r="AT510" s="45"/>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c r="CZ510" s="9"/>
      <c r="DA510" s="9"/>
      <c r="DB510" s="9"/>
      <c r="DC510" s="9"/>
      <c r="DD510" s="9"/>
      <c r="DE510" s="9"/>
      <c r="DF510" s="9"/>
      <c r="DG510" s="9"/>
      <c r="DH510" s="9"/>
      <c r="DI510" s="9"/>
      <c r="DJ510" s="9"/>
      <c r="DK510" s="9"/>
      <c r="DL510" s="9"/>
      <c r="DM510" s="9"/>
      <c r="DN510" s="9"/>
      <c r="DO510" s="9"/>
      <c r="DP510" s="9"/>
      <c r="DQ510" s="9"/>
      <c r="DR510" s="9"/>
      <c r="DS510" s="9"/>
      <c r="DT510" s="9"/>
      <c r="DU510" s="9"/>
      <c r="DV510" s="9"/>
      <c r="DW510" s="14"/>
      <c r="DX510" s="9"/>
      <c r="DY510" s="9"/>
      <c r="DZ510" s="9"/>
      <c r="EA510" s="9"/>
      <c r="EB510" s="9"/>
      <c r="EC510" s="9"/>
      <c r="ED510" s="9"/>
      <c r="EE510" s="9"/>
      <c r="EF510" s="9"/>
      <c r="EG510" s="9"/>
      <c r="EH510" s="9"/>
      <c r="EI510" s="9"/>
    </row>
    <row r="511" spans="2:139" ht="75" customHeight="1">
      <c r="B511" s="9"/>
      <c r="C511" s="648"/>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648"/>
      <c r="AN511" s="9"/>
      <c r="AO511" s="9"/>
      <c r="AP511" s="9"/>
      <c r="AQ511" s="9"/>
      <c r="AR511" s="648"/>
      <c r="AS511" s="9"/>
      <c r="AT511" s="45"/>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c r="CZ511" s="9"/>
      <c r="DA511" s="9"/>
      <c r="DB511" s="9"/>
      <c r="DC511" s="9"/>
      <c r="DD511" s="9"/>
      <c r="DE511" s="9"/>
      <c r="DF511" s="9"/>
      <c r="DG511" s="9"/>
      <c r="DH511" s="9"/>
      <c r="DI511" s="9"/>
      <c r="DJ511" s="9"/>
      <c r="DK511" s="9"/>
      <c r="DL511" s="9"/>
      <c r="DM511" s="9"/>
      <c r="DN511" s="9"/>
      <c r="DO511" s="9"/>
      <c r="DP511" s="9"/>
      <c r="DQ511" s="9"/>
      <c r="DR511" s="9"/>
      <c r="DS511" s="9"/>
      <c r="DT511" s="9"/>
      <c r="DU511" s="9"/>
      <c r="DV511" s="9"/>
      <c r="DW511" s="14"/>
      <c r="DX511" s="9"/>
      <c r="DY511" s="9"/>
      <c r="DZ511" s="9"/>
      <c r="EA511" s="9"/>
      <c r="EB511" s="9"/>
      <c r="EC511" s="9"/>
      <c r="ED511" s="9"/>
      <c r="EE511" s="9"/>
      <c r="EF511" s="9"/>
      <c r="EG511" s="9"/>
      <c r="EH511" s="9"/>
      <c r="EI511" s="9"/>
    </row>
    <row r="512" spans="2:139" ht="75" customHeight="1">
      <c r="B512" s="9"/>
      <c r="C512" s="648"/>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648"/>
      <c r="AN512" s="9"/>
      <c r="AO512" s="9"/>
      <c r="AP512" s="9"/>
      <c r="AQ512" s="9"/>
      <c r="AR512" s="648"/>
      <c r="AS512" s="9"/>
      <c r="AT512" s="45"/>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c r="CD512" s="9"/>
      <c r="CE512" s="9"/>
      <c r="CF512" s="9"/>
      <c r="CG512" s="9"/>
      <c r="CH512" s="9"/>
      <c r="CI512" s="9"/>
      <c r="CJ512" s="9"/>
      <c r="CK512" s="9"/>
      <c r="CL512" s="9"/>
      <c r="CM512" s="9"/>
      <c r="CN512" s="9"/>
      <c r="CO512" s="9"/>
      <c r="CP512" s="9"/>
      <c r="CQ512" s="9"/>
      <c r="CR512" s="9"/>
      <c r="CS512" s="9"/>
      <c r="CT512" s="9"/>
      <c r="CU512" s="9"/>
      <c r="CV512" s="9"/>
      <c r="CW512" s="9"/>
      <c r="CX512" s="9"/>
      <c r="CY512" s="9"/>
      <c r="CZ512" s="9"/>
      <c r="DA512" s="9"/>
      <c r="DB512" s="9"/>
      <c r="DC512" s="9"/>
      <c r="DD512" s="9"/>
      <c r="DE512" s="9"/>
      <c r="DF512" s="9"/>
      <c r="DG512" s="9"/>
      <c r="DH512" s="9"/>
      <c r="DI512" s="9"/>
      <c r="DJ512" s="9"/>
      <c r="DK512" s="9"/>
      <c r="DL512" s="9"/>
      <c r="DM512" s="9"/>
      <c r="DN512" s="9"/>
      <c r="DO512" s="9"/>
      <c r="DP512" s="9"/>
      <c r="DQ512" s="9"/>
      <c r="DR512" s="9"/>
      <c r="DS512" s="9"/>
      <c r="DT512" s="9"/>
      <c r="DU512" s="9"/>
      <c r="DV512" s="9"/>
      <c r="DW512" s="14"/>
      <c r="DX512" s="9"/>
      <c r="DY512" s="9"/>
      <c r="DZ512" s="9"/>
      <c r="EA512" s="9"/>
      <c r="EB512" s="9"/>
      <c r="EC512" s="9"/>
      <c r="ED512" s="9"/>
      <c r="EE512" s="9"/>
      <c r="EF512" s="9"/>
      <c r="EG512" s="9"/>
      <c r="EH512" s="9"/>
      <c r="EI512" s="9"/>
    </row>
    <row r="513" spans="2:139" ht="75" customHeight="1">
      <c r="B513" s="9"/>
      <c r="C513" s="648"/>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648"/>
      <c r="AN513" s="9"/>
      <c r="AO513" s="9"/>
      <c r="AP513" s="9"/>
      <c r="AQ513" s="9"/>
      <c r="AR513" s="648"/>
      <c r="AS513" s="9"/>
      <c r="AT513" s="45"/>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c r="CD513" s="9"/>
      <c r="CE513" s="9"/>
      <c r="CF513" s="9"/>
      <c r="CG513" s="9"/>
      <c r="CH513" s="9"/>
      <c r="CI513" s="9"/>
      <c r="CJ513" s="9"/>
      <c r="CK513" s="9"/>
      <c r="CL513" s="9"/>
      <c r="CM513" s="9"/>
      <c r="CN513" s="9"/>
      <c r="CO513" s="9"/>
      <c r="CP513" s="9"/>
      <c r="CQ513" s="9"/>
      <c r="CR513" s="9"/>
      <c r="CS513" s="9"/>
      <c r="CT513" s="9"/>
      <c r="CU513" s="9"/>
      <c r="CV513" s="9"/>
      <c r="CW513" s="9"/>
      <c r="CX513" s="9"/>
      <c r="CY513" s="9"/>
      <c r="CZ513" s="9"/>
      <c r="DA513" s="9"/>
      <c r="DB513" s="9"/>
      <c r="DC513" s="9"/>
      <c r="DD513" s="9"/>
      <c r="DE513" s="9"/>
      <c r="DF513" s="9"/>
      <c r="DG513" s="9"/>
      <c r="DH513" s="9"/>
      <c r="DI513" s="9"/>
      <c r="DJ513" s="9"/>
      <c r="DK513" s="9"/>
      <c r="DL513" s="9"/>
      <c r="DM513" s="9"/>
      <c r="DN513" s="9"/>
      <c r="DO513" s="9"/>
      <c r="DP513" s="9"/>
      <c r="DQ513" s="9"/>
      <c r="DR513" s="9"/>
      <c r="DS513" s="9"/>
      <c r="DT513" s="9"/>
      <c r="DU513" s="9"/>
      <c r="DV513" s="9"/>
      <c r="DW513" s="14"/>
      <c r="DX513" s="9"/>
      <c r="DY513" s="9"/>
      <c r="DZ513" s="9"/>
      <c r="EA513" s="9"/>
      <c r="EB513" s="9"/>
      <c r="EC513" s="9"/>
      <c r="ED513" s="9"/>
      <c r="EE513" s="9"/>
      <c r="EF513" s="9"/>
      <c r="EG513" s="9"/>
      <c r="EH513" s="9"/>
      <c r="EI513" s="9"/>
    </row>
    <row r="514" spans="2:139" ht="75" customHeight="1">
      <c r="B514" s="9"/>
      <c r="C514" s="648"/>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648"/>
      <c r="AN514" s="9"/>
      <c r="AO514" s="9"/>
      <c r="AP514" s="9"/>
      <c r="AQ514" s="9"/>
      <c r="AR514" s="648"/>
      <c r="AS514" s="9"/>
      <c r="AT514" s="45"/>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c r="CD514" s="9"/>
      <c r="CE514" s="9"/>
      <c r="CF514" s="9"/>
      <c r="CG514" s="9"/>
      <c r="CH514" s="9"/>
      <c r="CI514" s="9"/>
      <c r="CJ514" s="9"/>
      <c r="CK514" s="9"/>
      <c r="CL514" s="9"/>
      <c r="CM514" s="9"/>
      <c r="CN514" s="9"/>
      <c r="CO514" s="9"/>
      <c r="CP514" s="9"/>
      <c r="CQ514" s="9"/>
      <c r="CR514" s="9"/>
      <c r="CS514" s="9"/>
      <c r="CT514" s="9"/>
      <c r="CU514" s="9"/>
      <c r="CV514" s="9"/>
      <c r="CW514" s="9"/>
      <c r="CX514" s="9"/>
      <c r="CY514" s="9"/>
      <c r="CZ514" s="9"/>
      <c r="DA514" s="9"/>
      <c r="DB514" s="9"/>
      <c r="DC514" s="9"/>
      <c r="DD514" s="9"/>
      <c r="DE514" s="9"/>
      <c r="DF514" s="9"/>
      <c r="DG514" s="9"/>
      <c r="DH514" s="9"/>
      <c r="DI514" s="9"/>
      <c r="DJ514" s="9"/>
      <c r="DK514" s="9"/>
      <c r="DL514" s="9"/>
      <c r="DM514" s="9"/>
      <c r="DN514" s="9"/>
      <c r="DO514" s="9"/>
      <c r="DP514" s="9"/>
      <c r="DQ514" s="9"/>
      <c r="DR514" s="9"/>
      <c r="DS514" s="9"/>
      <c r="DT514" s="9"/>
      <c r="DU514" s="9"/>
      <c r="DV514" s="9"/>
      <c r="DW514" s="14"/>
      <c r="DX514" s="9"/>
      <c r="DY514" s="9"/>
      <c r="DZ514" s="9"/>
      <c r="EA514" s="9"/>
      <c r="EB514" s="9"/>
      <c r="EC514" s="9"/>
      <c r="ED514" s="9"/>
      <c r="EE514" s="9"/>
      <c r="EF514" s="9"/>
      <c r="EG514" s="9"/>
      <c r="EH514" s="9"/>
      <c r="EI514" s="9"/>
    </row>
    <row r="515" spans="2:139" ht="75" customHeight="1">
      <c r="B515" s="9"/>
      <c r="C515" s="648"/>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648"/>
      <c r="AN515" s="9"/>
      <c r="AO515" s="9"/>
      <c r="AP515" s="9"/>
      <c r="AQ515" s="9"/>
      <c r="AR515" s="648"/>
      <c r="AS515" s="9"/>
      <c r="AT515" s="45"/>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c r="CD515" s="9"/>
      <c r="CE515" s="9"/>
      <c r="CF515" s="9"/>
      <c r="CG515" s="9"/>
      <c r="CH515" s="9"/>
      <c r="CI515" s="9"/>
      <c r="CJ515" s="9"/>
      <c r="CK515" s="9"/>
      <c r="CL515" s="9"/>
      <c r="CM515" s="9"/>
      <c r="CN515" s="9"/>
      <c r="CO515" s="9"/>
      <c r="CP515" s="9"/>
      <c r="CQ515" s="9"/>
      <c r="CR515" s="9"/>
      <c r="CS515" s="9"/>
      <c r="CT515" s="9"/>
      <c r="CU515" s="9"/>
      <c r="CV515" s="9"/>
      <c r="CW515" s="9"/>
      <c r="CX515" s="9"/>
      <c r="CY515" s="9"/>
      <c r="CZ515" s="9"/>
      <c r="DA515" s="9"/>
      <c r="DB515" s="9"/>
      <c r="DC515" s="9"/>
      <c r="DD515" s="9"/>
      <c r="DE515" s="9"/>
      <c r="DF515" s="9"/>
      <c r="DG515" s="9"/>
      <c r="DH515" s="9"/>
      <c r="DI515" s="9"/>
      <c r="DJ515" s="9"/>
      <c r="DK515" s="9"/>
      <c r="DL515" s="9"/>
      <c r="DM515" s="9"/>
      <c r="DN515" s="9"/>
      <c r="DO515" s="9"/>
      <c r="DP515" s="9"/>
      <c r="DQ515" s="9"/>
      <c r="DR515" s="9"/>
      <c r="DS515" s="9"/>
      <c r="DT515" s="9"/>
      <c r="DU515" s="9"/>
      <c r="DV515" s="9"/>
      <c r="DW515" s="14"/>
      <c r="DX515" s="9"/>
      <c r="DY515" s="9"/>
      <c r="DZ515" s="9"/>
      <c r="EA515" s="9"/>
      <c r="EB515" s="9"/>
      <c r="EC515" s="9"/>
      <c r="ED515" s="9"/>
      <c r="EE515" s="9"/>
      <c r="EF515" s="9"/>
      <c r="EG515" s="9"/>
      <c r="EH515" s="9"/>
      <c r="EI515" s="9"/>
    </row>
    <row r="516" spans="2:139" ht="75" customHeight="1">
      <c r="B516" s="9"/>
      <c r="C516" s="648"/>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648"/>
      <c r="AN516" s="9"/>
      <c r="AO516" s="9"/>
      <c r="AP516" s="9"/>
      <c r="AQ516" s="9"/>
      <c r="AR516" s="648"/>
      <c r="AS516" s="9"/>
      <c r="AT516" s="45"/>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c r="CD516" s="9"/>
      <c r="CE516" s="9"/>
      <c r="CF516" s="9"/>
      <c r="CG516" s="9"/>
      <c r="CH516" s="9"/>
      <c r="CI516" s="9"/>
      <c r="CJ516" s="9"/>
      <c r="CK516" s="9"/>
      <c r="CL516" s="9"/>
      <c r="CM516" s="9"/>
      <c r="CN516" s="9"/>
      <c r="CO516" s="9"/>
      <c r="CP516" s="9"/>
      <c r="CQ516" s="9"/>
      <c r="CR516" s="9"/>
      <c r="CS516" s="9"/>
      <c r="CT516" s="9"/>
      <c r="CU516" s="9"/>
      <c r="CV516" s="9"/>
      <c r="CW516" s="9"/>
      <c r="CX516" s="9"/>
      <c r="CY516" s="9"/>
      <c r="CZ516" s="9"/>
      <c r="DA516" s="9"/>
      <c r="DB516" s="9"/>
      <c r="DC516" s="9"/>
      <c r="DD516" s="9"/>
      <c r="DE516" s="9"/>
      <c r="DF516" s="9"/>
      <c r="DG516" s="9"/>
      <c r="DH516" s="9"/>
      <c r="DI516" s="9"/>
      <c r="DJ516" s="9"/>
      <c r="DK516" s="9"/>
      <c r="DL516" s="9"/>
      <c r="DM516" s="9"/>
      <c r="DN516" s="9"/>
      <c r="DO516" s="9"/>
      <c r="DP516" s="9"/>
      <c r="DQ516" s="9"/>
      <c r="DR516" s="9"/>
      <c r="DS516" s="9"/>
      <c r="DT516" s="9"/>
      <c r="DU516" s="9"/>
      <c r="DV516" s="9"/>
      <c r="DW516" s="14"/>
      <c r="DX516" s="9"/>
      <c r="DY516" s="9"/>
      <c r="DZ516" s="9"/>
      <c r="EA516" s="9"/>
      <c r="EB516" s="9"/>
      <c r="EC516" s="9"/>
      <c r="ED516" s="9"/>
      <c r="EE516" s="9"/>
      <c r="EF516" s="9"/>
      <c r="EG516" s="9"/>
      <c r="EH516" s="9"/>
      <c r="EI516" s="9"/>
    </row>
    <row r="517" spans="2:139" ht="75" customHeight="1">
      <c r="B517" s="9"/>
      <c r="C517" s="648"/>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648"/>
      <c r="AN517" s="9"/>
      <c r="AO517" s="9"/>
      <c r="AP517" s="9"/>
      <c r="AQ517" s="9"/>
      <c r="AR517" s="648"/>
      <c r="AS517" s="9"/>
      <c r="AT517" s="45"/>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c r="CD517" s="9"/>
      <c r="CE517" s="9"/>
      <c r="CF517" s="9"/>
      <c r="CG517" s="9"/>
      <c r="CH517" s="9"/>
      <c r="CI517" s="9"/>
      <c r="CJ517" s="9"/>
      <c r="CK517" s="9"/>
      <c r="CL517" s="9"/>
      <c r="CM517" s="9"/>
      <c r="CN517" s="9"/>
      <c r="CO517" s="9"/>
      <c r="CP517" s="9"/>
      <c r="CQ517" s="9"/>
      <c r="CR517" s="9"/>
      <c r="CS517" s="9"/>
      <c r="CT517" s="9"/>
      <c r="CU517" s="9"/>
      <c r="CV517" s="9"/>
      <c r="CW517" s="9"/>
      <c r="CX517" s="9"/>
      <c r="CY517" s="9"/>
      <c r="CZ517" s="9"/>
      <c r="DA517" s="9"/>
      <c r="DB517" s="9"/>
      <c r="DC517" s="9"/>
      <c r="DD517" s="9"/>
      <c r="DE517" s="9"/>
      <c r="DF517" s="9"/>
      <c r="DG517" s="9"/>
      <c r="DH517" s="9"/>
      <c r="DI517" s="9"/>
      <c r="DJ517" s="9"/>
      <c r="DK517" s="9"/>
      <c r="DL517" s="9"/>
      <c r="DM517" s="9"/>
      <c r="DN517" s="9"/>
      <c r="DO517" s="9"/>
      <c r="DP517" s="9"/>
      <c r="DQ517" s="9"/>
      <c r="DR517" s="9"/>
      <c r="DS517" s="9"/>
      <c r="DT517" s="9"/>
      <c r="DU517" s="9"/>
      <c r="DV517" s="9"/>
      <c r="DW517" s="14"/>
      <c r="DX517" s="9"/>
      <c r="DY517" s="9"/>
      <c r="DZ517" s="9"/>
      <c r="EA517" s="9"/>
      <c r="EB517" s="9"/>
      <c r="EC517" s="9"/>
      <c r="ED517" s="9"/>
      <c r="EE517" s="9"/>
      <c r="EF517" s="9"/>
      <c r="EG517" s="9"/>
      <c r="EH517" s="9"/>
      <c r="EI517" s="9"/>
    </row>
    <row r="518" spans="2:139" ht="75" customHeight="1">
      <c r="B518" s="9"/>
      <c r="C518" s="648"/>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648"/>
      <c r="AN518" s="9"/>
      <c r="AO518" s="9"/>
      <c r="AP518" s="9"/>
      <c r="AQ518" s="9"/>
      <c r="AR518" s="648"/>
      <c r="AS518" s="9"/>
      <c r="AT518" s="45"/>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c r="CD518" s="9"/>
      <c r="CE518" s="9"/>
      <c r="CF518" s="9"/>
      <c r="CG518" s="9"/>
      <c r="CH518" s="9"/>
      <c r="CI518" s="9"/>
      <c r="CJ518" s="9"/>
      <c r="CK518" s="9"/>
      <c r="CL518" s="9"/>
      <c r="CM518" s="9"/>
      <c r="CN518" s="9"/>
      <c r="CO518" s="9"/>
      <c r="CP518" s="9"/>
      <c r="CQ518" s="9"/>
      <c r="CR518" s="9"/>
      <c r="CS518" s="9"/>
      <c r="CT518" s="9"/>
      <c r="CU518" s="9"/>
      <c r="CV518" s="9"/>
      <c r="CW518" s="9"/>
      <c r="CX518" s="9"/>
      <c r="CY518" s="9"/>
      <c r="CZ518" s="9"/>
      <c r="DA518" s="9"/>
      <c r="DB518" s="9"/>
      <c r="DC518" s="9"/>
      <c r="DD518" s="9"/>
      <c r="DE518" s="9"/>
      <c r="DF518" s="9"/>
      <c r="DG518" s="9"/>
      <c r="DH518" s="9"/>
      <c r="DI518" s="9"/>
      <c r="DJ518" s="9"/>
      <c r="DK518" s="9"/>
      <c r="DL518" s="9"/>
      <c r="DM518" s="9"/>
      <c r="DN518" s="9"/>
      <c r="DO518" s="9"/>
      <c r="DP518" s="9"/>
      <c r="DQ518" s="9"/>
      <c r="DR518" s="9"/>
      <c r="DS518" s="9"/>
      <c r="DT518" s="9"/>
      <c r="DU518" s="9"/>
      <c r="DV518" s="9"/>
      <c r="DW518" s="14"/>
      <c r="DX518" s="9"/>
      <c r="DY518" s="9"/>
      <c r="DZ518" s="9"/>
      <c r="EA518" s="9"/>
      <c r="EB518" s="9"/>
      <c r="EC518" s="9"/>
      <c r="ED518" s="9"/>
      <c r="EE518" s="9"/>
      <c r="EF518" s="9"/>
      <c r="EG518" s="9"/>
      <c r="EH518" s="9"/>
      <c r="EI518" s="9"/>
    </row>
    <row r="519" spans="2:139" ht="75" customHeight="1">
      <c r="B519" s="9"/>
      <c r="C519" s="648"/>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648"/>
      <c r="AN519" s="9"/>
      <c r="AO519" s="9"/>
      <c r="AP519" s="9"/>
      <c r="AQ519" s="9"/>
      <c r="AR519" s="648"/>
      <c r="AS519" s="9"/>
      <c r="AT519" s="45"/>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c r="CD519" s="9"/>
      <c r="CE519" s="9"/>
      <c r="CF519" s="9"/>
      <c r="CG519" s="9"/>
      <c r="CH519" s="9"/>
      <c r="CI519" s="9"/>
      <c r="CJ519" s="9"/>
      <c r="CK519" s="9"/>
      <c r="CL519" s="9"/>
      <c r="CM519" s="9"/>
      <c r="CN519" s="9"/>
      <c r="CO519" s="9"/>
      <c r="CP519" s="9"/>
      <c r="CQ519" s="9"/>
      <c r="CR519" s="9"/>
      <c r="CS519" s="9"/>
      <c r="CT519" s="9"/>
      <c r="CU519" s="9"/>
      <c r="CV519" s="9"/>
      <c r="CW519" s="9"/>
      <c r="CX519" s="9"/>
      <c r="CY519" s="9"/>
      <c r="CZ519" s="9"/>
      <c r="DA519" s="9"/>
      <c r="DB519" s="9"/>
      <c r="DC519" s="9"/>
      <c r="DD519" s="9"/>
      <c r="DE519" s="9"/>
      <c r="DF519" s="9"/>
      <c r="DG519" s="9"/>
      <c r="DH519" s="9"/>
      <c r="DI519" s="9"/>
      <c r="DJ519" s="9"/>
      <c r="DK519" s="9"/>
      <c r="DL519" s="9"/>
      <c r="DM519" s="9"/>
      <c r="DN519" s="9"/>
      <c r="DO519" s="9"/>
      <c r="DP519" s="9"/>
      <c r="DQ519" s="9"/>
      <c r="DR519" s="9"/>
      <c r="DS519" s="9"/>
      <c r="DT519" s="9"/>
      <c r="DU519" s="9"/>
      <c r="DV519" s="9"/>
      <c r="DW519" s="14"/>
      <c r="DX519" s="9"/>
      <c r="DY519" s="9"/>
      <c r="DZ519" s="9"/>
      <c r="EA519" s="9"/>
      <c r="EB519" s="9"/>
      <c r="EC519" s="9"/>
      <c r="ED519" s="9"/>
      <c r="EE519" s="9"/>
      <c r="EF519" s="9"/>
      <c r="EG519" s="9"/>
      <c r="EH519" s="9"/>
      <c r="EI519" s="9"/>
    </row>
    <row r="520" spans="2:139" ht="75" customHeight="1">
      <c r="B520" s="9"/>
      <c r="C520" s="648"/>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648"/>
      <c r="AN520" s="9"/>
      <c r="AO520" s="9"/>
      <c r="AP520" s="9"/>
      <c r="AQ520" s="9"/>
      <c r="AR520" s="648"/>
      <c r="AS520" s="9"/>
      <c r="AT520" s="45"/>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c r="CD520" s="9"/>
      <c r="CE520" s="9"/>
      <c r="CF520" s="9"/>
      <c r="CG520" s="9"/>
      <c r="CH520" s="9"/>
      <c r="CI520" s="9"/>
      <c r="CJ520" s="9"/>
      <c r="CK520" s="9"/>
      <c r="CL520" s="9"/>
      <c r="CM520" s="9"/>
      <c r="CN520" s="9"/>
      <c r="CO520" s="9"/>
      <c r="CP520" s="9"/>
      <c r="CQ520" s="9"/>
      <c r="CR520" s="9"/>
      <c r="CS520" s="9"/>
      <c r="CT520" s="9"/>
      <c r="CU520" s="9"/>
      <c r="CV520" s="9"/>
      <c r="CW520" s="9"/>
      <c r="CX520" s="9"/>
      <c r="CY520" s="9"/>
      <c r="CZ520" s="9"/>
      <c r="DA520" s="9"/>
      <c r="DB520" s="9"/>
      <c r="DC520" s="9"/>
      <c r="DD520" s="9"/>
      <c r="DE520" s="9"/>
      <c r="DF520" s="9"/>
      <c r="DG520" s="9"/>
      <c r="DH520" s="9"/>
      <c r="DI520" s="9"/>
      <c r="DJ520" s="9"/>
      <c r="DK520" s="9"/>
      <c r="DL520" s="9"/>
      <c r="DM520" s="9"/>
      <c r="DN520" s="9"/>
      <c r="DO520" s="9"/>
      <c r="DP520" s="9"/>
      <c r="DQ520" s="9"/>
      <c r="DR520" s="9"/>
      <c r="DS520" s="9"/>
      <c r="DT520" s="9"/>
      <c r="DU520" s="9"/>
      <c r="DV520" s="9"/>
      <c r="DW520" s="14"/>
      <c r="DX520" s="9"/>
      <c r="DY520" s="9"/>
      <c r="DZ520" s="9"/>
      <c r="EA520" s="9"/>
      <c r="EB520" s="9"/>
      <c r="EC520" s="9"/>
      <c r="ED520" s="9"/>
      <c r="EE520" s="9"/>
      <c r="EF520" s="9"/>
      <c r="EG520" s="9"/>
      <c r="EH520" s="9"/>
      <c r="EI520" s="9"/>
    </row>
    <row r="521" spans="2:139" ht="75" customHeight="1">
      <c r="B521" s="9"/>
      <c r="C521" s="648"/>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648"/>
      <c r="AN521" s="9"/>
      <c r="AO521" s="9"/>
      <c r="AP521" s="9"/>
      <c r="AQ521" s="9"/>
      <c r="AR521" s="648"/>
      <c r="AS521" s="9"/>
      <c r="AT521" s="45"/>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c r="CD521" s="9"/>
      <c r="CE521" s="9"/>
      <c r="CF521" s="9"/>
      <c r="CG521" s="9"/>
      <c r="CH521" s="9"/>
      <c r="CI521" s="9"/>
      <c r="CJ521" s="9"/>
      <c r="CK521" s="9"/>
      <c r="CL521" s="9"/>
      <c r="CM521" s="9"/>
      <c r="CN521" s="9"/>
      <c r="CO521" s="9"/>
      <c r="CP521" s="9"/>
      <c r="CQ521" s="9"/>
      <c r="CR521" s="9"/>
      <c r="CS521" s="9"/>
      <c r="CT521" s="9"/>
      <c r="CU521" s="9"/>
      <c r="CV521" s="9"/>
      <c r="CW521" s="9"/>
      <c r="CX521" s="9"/>
      <c r="CY521" s="9"/>
      <c r="CZ521" s="9"/>
      <c r="DA521" s="9"/>
      <c r="DB521" s="9"/>
      <c r="DC521" s="9"/>
      <c r="DD521" s="9"/>
      <c r="DE521" s="9"/>
      <c r="DF521" s="9"/>
      <c r="DG521" s="9"/>
      <c r="DH521" s="9"/>
      <c r="DI521" s="9"/>
      <c r="DJ521" s="9"/>
      <c r="DK521" s="9"/>
      <c r="DL521" s="9"/>
      <c r="DM521" s="9"/>
      <c r="DN521" s="9"/>
      <c r="DO521" s="9"/>
      <c r="DP521" s="9"/>
      <c r="DQ521" s="9"/>
      <c r="DR521" s="9"/>
      <c r="DS521" s="9"/>
      <c r="DT521" s="9"/>
      <c r="DU521" s="9"/>
      <c r="DV521" s="9"/>
      <c r="DW521" s="14"/>
      <c r="DX521" s="9"/>
      <c r="DY521" s="9"/>
      <c r="DZ521" s="9"/>
      <c r="EA521" s="9"/>
      <c r="EB521" s="9"/>
      <c r="EC521" s="9"/>
      <c r="ED521" s="9"/>
      <c r="EE521" s="9"/>
      <c r="EF521" s="9"/>
      <c r="EG521" s="9"/>
      <c r="EH521" s="9"/>
      <c r="EI521" s="9"/>
    </row>
    <row r="522" spans="2:139" ht="75" customHeight="1">
      <c r="B522" s="9"/>
      <c r="C522" s="648"/>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648"/>
      <c r="AN522" s="9"/>
      <c r="AO522" s="9"/>
      <c r="AP522" s="9"/>
      <c r="AQ522" s="9"/>
      <c r="AR522" s="648"/>
      <c r="AS522" s="9"/>
      <c r="AT522" s="45"/>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c r="CD522" s="9"/>
      <c r="CE522" s="9"/>
      <c r="CF522" s="9"/>
      <c r="CG522" s="9"/>
      <c r="CH522" s="9"/>
      <c r="CI522" s="9"/>
      <c r="CJ522" s="9"/>
      <c r="CK522" s="9"/>
      <c r="CL522" s="9"/>
      <c r="CM522" s="9"/>
      <c r="CN522" s="9"/>
      <c r="CO522" s="9"/>
      <c r="CP522" s="9"/>
      <c r="CQ522" s="9"/>
      <c r="CR522" s="9"/>
      <c r="CS522" s="9"/>
      <c r="CT522" s="9"/>
      <c r="CU522" s="9"/>
      <c r="CV522" s="9"/>
      <c r="CW522" s="9"/>
      <c r="CX522" s="9"/>
      <c r="CY522" s="9"/>
      <c r="CZ522" s="9"/>
      <c r="DA522" s="9"/>
      <c r="DB522" s="9"/>
      <c r="DC522" s="9"/>
      <c r="DD522" s="9"/>
      <c r="DE522" s="9"/>
      <c r="DF522" s="9"/>
      <c r="DG522" s="9"/>
      <c r="DH522" s="9"/>
      <c r="DI522" s="9"/>
      <c r="DJ522" s="9"/>
      <c r="DK522" s="9"/>
      <c r="DL522" s="9"/>
      <c r="DM522" s="9"/>
      <c r="DN522" s="9"/>
      <c r="DO522" s="9"/>
      <c r="DP522" s="9"/>
      <c r="DQ522" s="9"/>
      <c r="DR522" s="9"/>
      <c r="DS522" s="9"/>
      <c r="DT522" s="9"/>
      <c r="DU522" s="9"/>
      <c r="DV522" s="9"/>
      <c r="DW522" s="14"/>
      <c r="DX522" s="9"/>
      <c r="DY522" s="9"/>
      <c r="DZ522" s="9"/>
      <c r="EA522" s="9"/>
      <c r="EB522" s="9"/>
      <c r="EC522" s="9"/>
      <c r="ED522" s="9"/>
      <c r="EE522" s="9"/>
      <c r="EF522" s="9"/>
      <c r="EG522" s="9"/>
      <c r="EH522" s="9"/>
      <c r="EI522" s="9"/>
    </row>
    <row r="523" spans="2:139" ht="75" customHeight="1">
      <c r="B523" s="9"/>
      <c r="C523" s="648"/>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648"/>
      <c r="AN523" s="9"/>
      <c r="AO523" s="9"/>
      <c r="AP523" s="9"/>
      <c r="AQ523" s="9"/>
      <c r="AR523" s="648"/>
      <c r="AS523" s="9"/>
      <c r="AT523" s="45"/>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c r="CD523" s="9"/>
      <c r="CE523" s="9"/>
      <c r="CF523" s="9"/>
      <c r="CG523" s="9"/>
      <c r="CH523" s="9"/>
      <c r="CI523" s="9"/>
      <c r="CJ523" s="9"/>
      <c r="CK523" s="9"/>
      <c r="CL523" s="9"/>
      <c r="CM523" s="9"/>
      <c r="CN523" s="9"/>
      <c r="CO523" s="9"/>
      <c r="CP523" s="9"/>
      <c r="CQ523" s="9"/>
      <c r="CR523" s="9"/>
      <c r="CS523" s="9"/>
      <c r="CT523" s="9"/>
      <c r="CU523" s="9"/>
      <c r="CV523" s="9"/>
      <c r="CW523" s="9"/>
      <c r="CX523" s="9"/>
      <c r="CY523" s="9"/>
      <c r="CZ523" s="9"/>
      <c r="DA523" s="9"/>
      <c r="DB523" s="9"/>
      <c r="DC523" s="9"/>
      <c r="DD523" s="9"/>
      <c r="DE523" s="9"/>
      <c r="DF523" s="9"/>
      <c r="DG523" s="9"/>
      <c r="DH523" s="9"/>
      <c r="DI523" s="9"/>
      <c r="DJ523" s="9"/>
      <c r="DK523" s="9"/>
      <c r="DL523" s="9"/>
      <c r="DM523" s="9"/>
      <c r="DN523" s="9"/>
      <c r="DO523" s="9"/>
      <c r="DP523" s="9"/>
      <c r="DQ523" s="9"/>
      <c r="DR523" s="9"/>
      <c r="DS523" s="9"/>
      <c r="DT523" s="9"/>
      <c r="DU523" s="9"/>
      <c r="DV523" s="9"/>
      <c r="DW523" s="14"/>
      <c r="DX523" s="9"/>
      <c r="DY523" s="9"/>
      <c r="DZ523" s="9"/>
      <c r="EA523" s="9"/>
      <c r="EB523" s="9"/>
      <c r="EC523" s="9"/>
      <c r="ED523" s="9"/>
      <c r="EE523" s="9"/>
      <c r="EF523" s="9"/>
      <c r="EG523" s="9"/>
      <c r="EH523" s="9"/>
      <c r="EI523" s="9"/>
    </row>
    <row r="524" spans="2:139" ht="75" customHeight="1">
      <c r="B524" s="9"/>
      <c r="C524" s="648"/>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648"/>
      <c r="AN524" s="9"/>
      <c r="AO524" s="9"/>
      <c r="AP524" s="9"/>
      <c r="AQ524" s="9"/>
      <c r="AR524" s="648"/>
      <c r="AS524" s="9"/>
      <c r="AT524" s="45"/>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c r="CD524" s="9"/>
      <c r="CE524" s="9"/>
      <c r="CF524" s="9"/>
      <c r="CG524" s="9"/>
      <c r="CH524" s="9"/>
      <c r="CI524" s="9"/>
      <c r="CJ524" s="9"/>
      <c r="CK524" s="9"/>
      <c r="CL524" s="9"/>
      <c r="CM524" s="9"/>
      <c r="CN524" s="9"/>
      <c r="CO524" s="9"/>
      <c r="CP524" s="9"/>
      <c r="CQ524" s="9"/>
      <c r="CR524" s="9"/>
      <c r="CS524" s="9"/>
      <c r="CT524" s="9"/>
      <c r="CU524" s="9"/>
      <c r="CV524" s="9"/>
      <c r="CW524" s="9"/>
      <c r="CX524" s="9"/>
      <c r="CY524" s="9"/>
      <c r="CZ524" s="9"/>
      <c r="DA524" s="9"/>
      <c r="DB524" s="9"/>
      <c r="DC524" s="9"/>
      <c r="DD524" s="9"/>
      <c r="DE524" s="9"/>
      <c r="DF524" s="9"/>
      <c r="DG524" s="9"/>
      <c r="DH524" s="9"/>
      <c r="DI524" s="9"/>
      <c r="DJ524" s="9"/>
      <c r="DK524" s="9"/>
      <c r="DL524" s="9"/>
      <c r="DM524" s="9"/>
      <c r="DN524" s="9"/>
      <c r="DO524" s="9"/>
      <c r="DP524" s="9"/>
      <c r="DQ524" s="9"/>
      <c r="DR524" s="9"/>
      <c r="DS524" s="9"/>
      <c r="DT524" s="9"/>
      <c r="DU524" s="9"/>
      <c r="DV524" s="9"/>
      <c r="DW524" s="14"/>
      <c r="DX524" s="9"/>
      <c r="DY524" s="9"/>
      <c r="DZ524" s="9"/>
      <c r="EA524" s="9"/>
      <c r="EB524" s="9"/>
      <c r="EC524" s="9"/>
      <c r="ED524" s="9"/>
      <c r="EE524" s="9"/>
      <c r="EF524" s="9"/>
      <c r="EG524" s="9"/>
      <c r="EH524" s="9"/>
      <c r="EI524" s="9"/>
    </row>
    <row r="525" spans="2:139" ht="75" customHeight="1">
      <c r="B525" s="9"/>
      <c r="C525" s="648"/>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648"/>
      <c r="AN525" s="9"/>
      <c r="AO525" s="9"/>
      <c r="AP525" s="9"/>
      <c r="AQ525" s="9"/>
      <c r="AR525" s="648"/>
      <c r="AS525" s="9"/>
      <c r="AT525" s="45"/>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c r="CD525" s="9"/>
      <c r="CE525" s="9"/>
      <c r="CF525" s="9"/>
      <c r="CG525" s="9"/>
      <c r="CH525" s="9"/>
      <c r="CI525" s="9"/>
      <c r="CJ525" s="9"/>
      <c r="CK525" s="9"/>
      <c r="CL525" s="9"/>
      <c r="CM525" s="9"/>
      <c r="CN525" s="9"/>
      <c r="CO525" s="9"/>
      <c r="CP525" s="9"/>
      <c r="CQ525" s="9"/>
      <c r="CR525" s="9"/>
      <c r="CS525" s="9"/>
      <c r="CT525" s="9"/>
      <c r="CU525" s="9"/>
      <c r="CV525" s="9"/>
      <c r="CW525" s="9"/>
      <c r="CX525" s="9"/>
      <c r="CY525" s="9"/>
      <c r="CZ525" s="9"/>
      <c r="DA525" s="9"/>
      <c r="DB525" s="9"/>
      <c r="DC525" s="9"/>
      <c r="DD525" s="9"/>
      <c r="DE525" s="9"/>
      <c r="DF525" s="9"/>
      <c r="DG525" s="9"/>
      <c r="DH525" s="9"/>
      <c r="DI525" s="9"/>
      <c r="DJ525" s="9"/>
      <c r="DK525" s="9"/>
      <c r="DL525" s="9"/>
      <c r="DM525" s="9"/>
      <c r="DN525" s="9"/>
      <c r="DO525" s="9"/>
      <c r="DP525" s="9"/>
      <c r="DQ525" s="9"/>
      <c r="DR525" s="9"/>
      <c r="DS525" s="9"/>
      <c r="DT525" s="9"/>
      <c r="DU525" s="9"/>
      <c r="DV525" s="9"/>
      <c r="DW525" s="14"/>
      <c r="DX525" s="9"/>
      <c r="DY525" s="9"/>
      <c r="DZ525" s="9"/>
      <c r="EA525" s="9"/>
      <c r="EB525" s="9"/>
      <c r="EC525" s="9"/>
      <c r="ED525" s="9"/>
      <c r="EE525" s="9"/>
      <c r="EF525" s="9"/>
      <c r="EG525" s="9"/>
      <c r="EH525" s="9"/>
      <c r="EI525" s="9"/>
    </row>
    <row r="526" spans="2:139" ht="75" customHeight="1">
      <c r="B526" s="9"/>
      <c r="C526" s="648"/>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648"/>
      <c r="AN526" s="9"/>
      <c r="AO526" s="9"/>
      <c r="AP526" s="9"/>
      <c r="AQ526" s="9"/>
      <c r="AR526" s="648"/>
      <c r="AS526" s="9"/>
      <c r="AT526" s="45"/>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c r="CD526" s="9"/>
      <c r="CE526" s="9"/>
      <c r="CF526" s="9"/>
      <c r="CG526" s="9"/>
      <c r="CH526" s="9"/>
      <c r="CI526" s="9"/>
      <c r="CJ526" s="9"/>
      <c r="CK526" s="9"/>
      <c r="CL526" s="9"/>
      <c r="CM526" s="9"/>
      <c r="CN526" s="9"/>
      <c r="CO526" s="9"/>
      <c r="CP526" s="9"/>
      <c r="CQ526" s="9"/>
      <c r="CR526" s="9"/>
      <c r="CS526" s="9"/>
      <c r="CT526" s="9"/>
      <c r="CU526" s="9"/>
      <c r="CV526" s="9"/>
      <c r="CW526" s="9"/>
      <c r="CX526" s="9"/>
      <c r="CY526" s="9"/>
      <c r="CZ526" s="9"/>
      <c r="DA526" s="9"/>
      <c r="DB526" s="9"/>
      <c r="DC526" s="9"/>
      <c r="DD526" s="9"/>
      <c r="DE526" s="9"/>
      <c r="DF526" s="9"/>
      <c r="DG526" s="9"/>
      <c r="DH526" s="9"/>
      <c r="DI526" s="9"/>
      <c r="DJ526" s="9"/>
      <c r="DK526" s="9"/>
      <c r="DL526" s="9"/>
      <c r="DM526" s="9"/>
      <c r="DN526" s="9"/>
      <c r="DO526" s="9"/>
      <c r="DP526" s="9"/>
      <c r="DQ526" s="9"/>
      <c r="DR526" s="9"/>
      <c r="DS526" s="9"/>
      <c r="DT526" s="9"/>
      <c r="DU526" s="9"/>
      <c r="DV526" s="9"/>
      <c r="DW526" s="14"/>
      <c r="DX526" s="9"/>
      <c r="DY526" s="9"/>
      <c r="DZ526" s="9"/>
      <c r="EA526" s="9"/>
      <c r="EB526" s="9"/>
      <c r="EC526" s="9"/>
      <c r="ED526" s="9"/>
      <c r="EE526" s="9"/>
      <c r="EF526" s="9"/>
      <c r="EG526" s="9"/>
      <c r="EH526" s="9"/>
      <c r="EI526" s="9"/>
    </row>
    <row r="527" spans="2:139" ht="75" customHeight="1">
      <c r="B527" s="9"/>
      <c r="C527" s="648"/>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648"/>
      <c r="AN527" s="9"/>
      <c r="AO527" s="9"/>
      <c r="AP527" s="9"/>
      <c r="AQ527" s="9"/>
      <c r="AR527" s="648"/>
      <c r="AS527" s="9"/>
      <c r="AT527" s="45"/>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c r="CD527" s="9"/>
      <c r="CE527" s="9"/>
      <c r="CF527" s="9"/>
      <c r="CG527" s="9"/>
      <c r="CH527" s="9"/>
      <c r="CI527" s="9"/>
      <c r="CJ527" s="9"/>
      <c r="CK527" s="9"/>
      <c r="CL527" s="9"/>
      <c r="CM527" s="9"/>
      <c r="CN527" s="9"/>
      <c r="CO527" s="9"/>
      <c r="CP527" s="9"/>
      <c r="CQ527" s="9"/>
      <c r="CR527" s="9"/>
      <c r="CS527" s="9"/>
      <c r="CT527" s="9"/>
      <c r="CU527" s="9"/>
      <c r="CV527" s="9"/>
      <c r="CW527" s="9"/>
      <c r="CX527" s="9"/>
      <c r="CY527" s="9"/>
      <c r="CZ527" s="9"/>
      <c r="DA527" s="9"/>
      <c r="DB527" s="9"/>
      <c r="DC527" s="9"/>
      <c r="DD527" s="9"/>
      <c r="DE527" s="9"/>
      <c r="DF527" s="9"/>
      <c r="DG527" s="9"/>
      <c r="DH527" s="9"/>
      <c r="DI527" s="9"/>
      <c r="DJ527" s="9"/>
      <c r="DK527" s="9"/>
      <c r="DL527" s="9"/>
      <c r="DM527" s="9"/>
      <c r="DN527" s="9"/>
      <c r="DO527" s="9"/>
      <c r="DP527" s="9"/>
      <c r="DQ527" s="9"/>
      <c r="DR527" s="9"/>
      <c r="DS527" s="9"/>
      <c r="DT527" s="9"/>
      <c r="DU527" s="9"/>
      <c r="DV527" s="9"/>
      <c r="DW527" s="14"/>
      <c r="DX527" s="9"/>
      <c r="DY527" s="9"/>
      <c r="DZ527" s="9"/>
      <c r="EA527" s="9"/>
      <c r="EB527" s="9"/>
      <c r="EC527" s="9"/>
      <c r="ED527" s="9"/>
      <c r="EE527" s="9"/>
      <c r="EF527" s="9"/>
      <c r="EG527" s="9"/>
      <c r="EH527" s="9"/>
      <c r="EI527" s="9"/>
    </row>
    <row r="528" spans="2:139" ht="75" customHeight="1">
      <c r="B528" s="9"/>
      <c r="C528" s="648"/>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648"/>
      <c r="AN528" s="9"/>
      <c r="AO528" s="9"/>
      <c r="AP528" s="9"/>
      <c r="AQ528" s="9"/>
      <c r="AR528" s="648"/>
      <c r="AS528" s="9"/>
      <c r="AT528" s="45"/>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c r="CD528" s="9"/>
      <c r="CE528" s="9"/>
      <c r="CF528" s="9"/>
      <c r="CG528" s="9"/>
      <c r="CH528" s="9"/>
      <c r="CI528" s="9"/>
      <c r="CJ528" s="9"/>
      <c r="CK528" s="9"/>
      <c r="CL528" s="9"/>
      <c r="CM528" s="9"/>
      <c r="CN528" s="9"/>
      <c r="CO528" s="9"/>
      <c r="CP528" s="9"/>
      <c r="CQ528" s="9"/>
      <c r="CR528" s="9"/>
      <c r="CS528" s="9"/>
      <c r="CT528" s="9"/>
      <c r="CU528" s="9"/>
      <c r="CV528" s="9"/>
      <c r="CW528" s="9"/>
      <c r="CX528" s="9"/>
      <c r="CY528" s="9"/>
      <c r="CZ528" s="9"/>
      <c r="DA528" s="9"/>
      <c r="DB528" s="9"/>
      <c r="DC528" s="9"/>
      <c r="DD528" s="9"/>
      <c r="DE528" s="9"/>
      <c r="DF528" s="9"/>
      <c r="DG528" s="9"/>
      <c r="DH528" s="9"/>
      <c r="DI528" s="9"/>
      <c r="DJ528" s="9"/>
      <c r="DK528" s="9"/>
      <c r="DL528" s="9"/>
      <c r="DM528" s="9"/>
      <c r="DN528" s="9"/>
      <c r="DO528" s="9"/>
      <c r="DP528" s="9"/>
      <c r="DQ528" s="9"/>
      <c r="DR528" s="9"/>
      <c r="DS528" s="9"/>
      <c r="DT528" s="9"/>
      <c r="DU528" s="9"/>
      <c r="DV528" s="9"/>
      <c r="DW528" s="14"/>
      <c r="DX528" s="9"/>
      <c r="DY528" s="9"/>
      <c r="DZ528" s="9"/>
      <c r="EA528" s="9"/>
      <c r="EB528" s="9"/>
      <c r="EC528" s="9"/>
      <c r="ED528" s="9"/>
      <c r="EE528" s="9"/>
      <c r="EF528" s="9"/>
      <c r="EG528" s="9"/>
      <c r="EH528" s="9"/>
      <c r="EI528" s="9"/>
    </row>
    <row r="529" spans="2:139" ht="75" customHeight="1">
      <c r="B529" s="9"/>
      <c r="C529" s="648"/>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648"/>
      <c r="AN529" s="9"/>
      <c r="AO529" s="9"/>
      <c r="AP529" s="9"/>
      <c r="AQ529" s="9"/>
      <c r="AR529" s="648"/>
      <c r="AS529" s="9"/>
      <c r="AT529" s="45"/>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c r="CD529" s="9"/>
      <c r="CE529" s="9"/>
      <c r="CF529" s="9"/>
      <c r="CG529" s="9"/>
      <c r="CH529" s="9"/>
      <c r="CI529" s="9"/>
      <c r="CJ529" s="9"/>
      <c r="CK529" s="9"/>
      <c r="CL529" s="9"/>
      <c r="CM529" s="9"/>
      <c r="CN529" s="9"/>
      <c r="CO529" s="9"/>
      <c r="CP529" s="9"/>
      <c r="CQ529" s="9"/>
      <c r="CR529" s="9"/>
      <c r="CS529" s="9"/>
      <c r="CT529" s="9"/>
      <c r="CU529" s="9"/>
      <c r="CV529" s="9"/>
      <c r="CW529" s="9"/>
      <c r="CX529" s="9"/>
      <c r="CY529" s="9"/>
      <c r="CZ529" s="9"/>
      <c r="DA529" s="9"/>
      <c r="DB529" s="9"/>
      <c r="DC529" s="9"/>
      <c r="DD529" s="9"/>
      <c r="DE529" s="9"/>
      <c r="DF529" s="9"/>
      <c r="DG529" s="9"/>
      <c r="DH529" s="9"/>
      <c r="DI529" s="9"/>
      <c r="DJ529" s="9"/>
      <c r="DK529" s="9"/>
      <c r="DL529" s="9"/>
      <c r="DM529" s="9"/>
      <c r="DN529" s="9"/>
      <c r="DO529" s="9"/>
      <c r="DP529" s="9"/>
      <c r="DQ529" s="9"/>
      <c r="DR529" s="9"/>
      <c r="DS529" s="9"/>
      <c r="DT529" s="9"/>
      <c r="DU529" s="9"/>
      <c r="DV529" s="9"/>
      <c r="DW529" s="14"/>
      <c r="DX529" s="9"/>
      <c r="DY529" s="9"/>
      <c r="DZ529" s="9"/>
      <c r="EA529" s="9"/>
      <c r="EB529" s="9"/>
      <c r="EC529" s="9"/>
      <c r="ED529" s="9"/>
      <c r="EE529" s="9"/>
      <c r="EF529" s="9"/>
      <c r="EG529" s="9"/>
      <c r="EH529" s="9"/>
      <c r="EI529" s="9"/>
    </row>
    <row r="530" spans="2:139" ht="75" customHeight="1">
      <c r="B530" s="9"/>
      <c r="C530" s="648"/>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648"/>
      <c r="AN530" s="9"/>
      <c r="AO530" s="9"/>
      <c r="AP530" s="9"/>
      <c r="AQ530" s="9"/>
      <c r="AR530" s="648"/>
      <c r="AS530" s="9"/>
      <c r="AT530" s="45"/>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c r="CD530" s="9"/>
      <c r="CE530" s="9"/>
      <c r="CF530" s="9"/>
      <c r="CG530" s="9"/>
      <c r="CH530" s="9"/>
      <c r="CI530" s="9"/>
      <c r="CJ530" s="9"/>
      <c r="CK530" s="9"/>
      <c r="CL530" s="9"/>
      <c r="CM530" s="9"/>
      <c r="CN530" s="9"/>
      <c r="CO530" s="9"/>
      <c r="CP530" s="9"/>
      <c r="CQ530" s="9"/>
      <c r="CR530" s="9"/>
      <c r="CS530" s="9"/>
      <c r="CT530" s="9"/>
      <c r="CU530" s="9"/>
      <c r="CV530" s="9"/>
      <c r="CW530" s="9"/>
      <c r="CX530" s="9"/>
      <c r="CY530" s="9"/>
      <c r="CZ530" s="9"/>
      <c r="DA530" s="9"/>
      <c r="DB530" s="9"/>
      <c r="DC530" s="9"/>
      <c r="DD530" s="9"/>
      <c r="DE530" s="9"/>
      <c r="DF530" s="9"/>
      <c r="DG530" s="9"/>
      <c r="DH530" s="9"/>
      <c r="DI530" s="9"/>
      <c r="DJ530" s="9"/>
      <c r="DK530" s="9"/>
      <c r="DL530" s="9"/>
      <c r="DM530" s="9"/>
      <c r="DN530" s="9"/>
      <c r="DO530" s="9"/>
      <c r="DP530" s="9"/>
      <c r="DQ530" s="9"/>
      <c r="DR530" s="9"/>
      <c r="DS530" s="9"/>
      <c r="DT530" s="9"/>
      <c r="DU530" s="9"/>
      <c r="DV530" s="9"/>
      <c r="DW530" s="14"/>
      <c r="DX530" s="9"/>
      <c r="DY530" s="9"/>
      <c r="DZ530" s="9"/>
      <c r="EA530" s="9"/>
      <c r="EB530" s="9"/>
      <c r="EC530" s="9"/>
      <c r="ED530" s="9"/>
      <c r="EE530" s="9"/>
      <c r="EF530" s="9"/>
      <c r="EG530" s="9"/>
      <c r="EH530" s="9"/>
      <c r="EI530" s="9"/>
    </row>
    <row r="531" spans="2:139" ht="75" customHeight="1">
      <c r="B531" s="9"/>
      <c r="C531" s="648"/>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648"/>
      <c r="AN531" s="9"/>
      <c r="AO531" s="9"/>
      <c r="AP531" s="9"/>
      <c r="AQ531" s="9"/>
      <c r="AR531" s="648"/>
      <c r="AS531" s="9"/>
      <c r="AT531" s="45"/>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c r="CD531" s="9"/>
      <c r="CE531" s="9"/>
      <c r="CF531" s="9"/>
      <c r="CG531" s="9"/>
      <c r="CH531" s="9"/>
      <c r="CI531" s="9"/>
      <c r="CJ531" s="9"/>
      <c r="CK531" s="9"/>
      <c r="CL531" s="9"/>
      <c r="CM531" s="9"/>
      <c r="CN531" s="9"/>
      <c r="CO531" s="9"/>
      <c r="CP531" s="9"/>
      <c r="CQ531" s="9"/>
      <c r="CR531" s="9"/>
      <c r="CS531" s="9"/>
      <c r="CT531" s="9"/>
      <c r="CU531" s="9"/>
      <c r="CV531" s="9"/>
      <c r="CW531" s="9"/>
      <c r="CX531" s="9"/>
      <c r="CY531" s="9"/>
      <c r="CZ531" s="9"/>
      <c r="DA531" s="9"/>
      <c r="DB531" s="9"/>
      <c r="DC531" s="9"/>
      <c r="DD531" s="9"/>
      <c r="DE531" s="9"/>
      <c r="DF531" s="9"/>
      <c r="DG531" s="9"/>
      <c r="DH531" s="9"/>
      <c r="DI531" s="9"/>
      <c r="DJ531" s="9"/>
      <c r="DK531" s="9"/>
      <c r="DL531" s="9"/>
      <c r="DM531" s="9"/>
      <c r="DN531" s="9"/>
      <c r="DO531" s="9"/>
      <c r="DP531" s="9"/>
      <c r="DQ531" s="9"/>
      <c r="DR531" s="9"/>
      <c r="DS531" s="9"/>
      <c r="DT531" s="9"/>
      <c r="DU531" s="9"/>
      <c r="DV531" s="9"/>
      <c r="DW531" s="14"/>
      <c r="DX531" s="9"/>
      <c r="DY531" s="9"/>
      <c r="DZ531" s="9"/>
      <c r="EA531" s="9"/>
      <c r="EB531" s="9"/>
      <c r="EC531" s="9"/>
      <c r="ED531" s="9"/>
      <c r="EE531" s="9"/>
      <c r="EF531" s="9"/>
      <c r="EG531" s="9"/>
      <c r="EH531" s="9"/>
      <c r="EI531" s="9"/>
    </row>
    <row r="532" spans="2:139" ht="75" customHeight="1">
      <c r="B532" s="9"/>
      <c r="C532" s="648"/>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648"/>
      <c r="AN532" s="9"/>
      <c r="AO532" s="9"/>
      <c r="AP532" s="9"/>
      <c r="AQ532" s="9"/>
      <c r="AR532" s="648"/>
      <c r="AS532" s="9"/>
      <c r="AT532" s="45"/>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c r="CI532" s="9"/>
      <c r="CJ532" s="9"/>
      <c r="CK532" s="9"/>
      <c r="CL532" s="9"/>
      <c r="CM532" s="9"/>
      <c r="CN532" s="9"/>
      <c r="CO532" s="9"/>
      <c r="CP532" s="9"/>
      <c r="CQ532" s="9"/>
      <c r="CR532" s="9"/>
      <c r="CS532" s="9"/>
      <c r="CT532" s="9"/>
      <c r="CU532" s="9"/>
      <c r="CV532" s="9"/>
      <c r="CW532" s="9"/>
      <c r="CX532" s="9"/>
      <c r="CY532" s="9"/>
      <c r="CZ532" s="9"/>
      <c r="DA532" s="9"/>
      <c r="DB532" s="9"/>
      <c r="DC532" s="9"/>
      <c r="DD532" s="9"/>
      <c r="DE532" s="9"/>
      <c r="DF532" s="9"/>
      <c r="DG532" s="9"/>
      <c r="DH532" s="9"/>
      <c r="DI532" s="9"/>
      <c r="DJ532" s="9"/>
      <c r="DK532" s="9"/>
      <c r="DL532" s="9"/>
      <c r="DM532" s="9"/>
      <c r="DN532" s="9"/>
      <c r="DO532" s="9"/>
      <c r="DP532" s="9"/>
      <c r="DQ532" s="9"/>
      <c r="DR532" s="9"/>
      <c r="DS532" s="9"/>
      <c r="DT532" s="9"/>
      <c r="DU532" s="9"/>
      <c r="DV532" s="9"/>
      <c r="DW532" s="14"/>
      <c r="DX532" s="9"/>
      <c r="DY532" s="9"/>
      <c r="DZ532" s="9"/>
      <c r="EA532" s="9"/>
      <c r="EB532" s="9"/>
      <c r="EC532" s="9"/>
      <c r="ED532" s="9"/>
      <c r="EE532" s="9"/>
      <c r="EF532" s="9"/>
      <c r="EG532" s="9"/>
      <c r="EH532" s="9"/>
      <c r="EI532" s="9"/>
    </row>
    <row r="533" spans="2:139" ht="75" customHeight="1">
      <c r="B533" s="9"/>
      <c r="C533" s="648"/>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648"/>
      <c r="AN533" s="9"/>
      <c r="AO533" s="9"/>
      <c r="AP533" s="9"/>
      <c r="AQ533" s="9"/>
      <c r="AR533" s="648"/>
      <c r="AS533" s="9"/>
      <c r="AT533" s="45"/>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c r="CD533" s="9"/>
      <c r="CE533" s="9"/>
      <c r="CF533" s="9"/>
      <c r="CG533" s="9"/>
      <c r="CH533" s="9"/>
      <c r="CI533" s="9"/>
      <c r="CJ533" s="9"/>
      <c r="CK533" s="9"/>
      <c r="CL533" s="9"/>
      <c r="CM533" s="9"/>
      <c r="CN533" s="9"/>
      <c r="CO533" s="9"/>
      <c r="CP533" s="9"/>
      <c r="CQ533" s="9"/>
      <c r="CR533" s="9"/>
      <c r="CS533" s="9"/>
      <c r="CT533" s="9"/>
      <c r="CU533" s="9"/>
      <c r="CV533" s="9"/>
      <c r="CW533" s="9"/>
      <c r="CX533" s="9"/>
      <c r="CY533" s="9"/>
      <c r="CZ533" s="9"/>
      <c r="DA533" s="9"/>
      <c r="DB533" s="9"/>
      <c r="DC533" s="9"/>
      <c r="DD533" s="9"/>
      <c r="DE533" s="9"/>
      <c r="DF533" s="9"/>
      <c r="DG533" s="9"/>
      <c r="DH533" s="9"/>
      <c r="DI533" s="9"/>
      <c r="DJ533" s="9"/>
      <c r="DK533" s="9"/>
      <c r="DL533" s="9"/>
      <c r="DM533" s="9"/>
      <c r="DN533" s="9"/>
      <c r="DO533" s="9"/>
      <c r="DP533" s="9"/>
      <c r="DQ533" s="9"/>
      <c r="DR533" s="9"/>
      <c r="DS533" s="9"/>
      <c r="DT533" s="9"/>
      <c r="DU533" s="9"/>
      <c r="DV533" s="9"/>
      <c r="DW533" s="14"/>
      <c r="DX533" s="9"/>
      <c r="DY533" s="9"/>
      <c r="DZ533" s="9"/>
      <c r="EA533" s="9"/>
      <c r="EB533" s="9"/>
      <c r="EC533" s="9"/>
      <c r="ED533" s="9"/>
      <c r="EE533" s="9"/>
      <c r="EF533" s="9"/>
      <c r="EG533" s="9"/>
      <c r="EH533" s="9"/>
      <c r="EI533" s="9"/>
    </row>
    <row r="534" spans="2:139" ht="75" customHeight="1">
      <c r="B534" s="9"/>
      <c r="C534" s="648"/>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648"/>
      <c r="AN534" s="9"/>
      <c r="AO534" s="9"/>
      <c r="AP534" s="9"/>
      <c r="AQ534" s="9"/>
      <c r="AR534" s="648"/>
      <c r="AS534" s="9"/>
      <c r="AT534" s="45"/>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c r="CD534" s="9"/>
      <c r="CE534" s="9"/>
      <c r="CF534" s="9"/>
      <c r="CG534" s="9"/>
      <c r="CH534" s="9"/>
      <c r="CI534" s="9"/>
      <c r="CJ534" s="9"/>
      <c r="CK534" s="9"/>
      <c r="CL534" s="9"/>
      <c r="CM534" s="9"/>
      <c r="CN534" s="9"/>
      <c r="CO534" s="9"/>
      <c r="CP534" s="9"/>
      <c r="CQ534" s="9"/>
      <c r="CR534" s="9"/>
      <c r="CS534" s="9"/>
      <c r="CT534" s="9"/>
      <c r="CU534" s="9"/>
      <c r="CV534" s="9"/>
      <c r="CW534" s="9"/>
      <c r="CX534" s="9"/>
      <c r="CY534" s="9"/>
      <c r="CZ534" s="9"/>
      <c r="DA534" s="9"/>
      <c r="DB534" s="9"/>
      <c r="DC534" s="9"/>
      <c r="DD534" s="9"/>
      <c r="DE534" s="9"/>
      <c r="DF534" s="9"/>
      <c r="DG534" s="9"/>
      <c r="DH534" s="9"/>
      <c r="DI534" s="9"/>
      <c r="DJ534" s="9"/>
      <c r="DK534" s="9"/>
      <c r="DL534" s="9"/>
      <c r="DM534" s="9"/>
      <c r="DN534" s="9"/>
      <c r="DO534" s="9"/>
      <c r="DP534" s="9"/>
      <c r="DQ534" s="9"/>
      <c r="DR534" s="9"/>
      <c r="DS534" s="9"/>
      <c r="DT534" s="9"/>
      <c r="DU534" s="9"/>
      <c r="DV534" s="9"/>
      <c r="DW534" s="14"/>
      <c r="DX534" s="9"/>
      <c r="DY534" s="9"/>
      <c r="DZ534" s="9"/>
      <c r="EA534" s="9"/>
      <c r="EB534" s="9"/>
      <c r="EC534" s="9"/>
      <c r="ED534" s="9"/>
      <c r="EE534" s="9"/>
      <c r="EF534" s="9"/>
      <c r="EG534" s="9"/>
      <c r="EH534" s="9"/>
      <c r="EI534" s="9"/>
    </row>
    <row r="535" spans="2:139" ht="75" customHeight="1">
      <c r="B535" s="9"/>
      <c r="C535" s="648"/>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648"/>
      <c r="AN535" s="9"/>
      <c r="AO535" s="9"/>
      <c r="AP535" s="9"/>
      <c r="AQ535" s="9"/>
      <c r="AR535" s="648"/>
      <c r="AS535" s="9"/>
      <c r="AT535" s="45"/>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c r="CD535" s="9"/>
      <c r="CE535" s="9"/>
      <c r="CF535" s="9"/>
      <c r="CG535" s="9"/>
      <c r="CH535" s="9"/>
      <c r="CI535" s="9"/>
      <c r="CJ535" s="9"/>
      <c r="CK535" s="9"/>
      <c r="CL535" s="9"/>
      <c r="CM535" s="9"/>
      <c r="CN535" s="9"/>
      <c r="CO535" s="9"/>
      <c r="CP535" s="9"/>
      <c r="CQ535" s="9"/>
      <c r="CR535" s="9"/>
      <c r="CS535" s="9"/>
      <c r="CT535" s="9"/>
      <c r="CU535" s="9"/>
      <c r="CV535" s="9"/>
      <c r="CW535" s="9"/>
      <c r="CX535" s="9"/>
      <c r="CY535" s="9"/>
      <c r="CZ535" s="9"/>
      <c r="DA535" s="9"/>
      <c r="DB535" s="9"/>
      <c r="DC535" s="9"/>
      <c r="DD535" s="9"/>
      <c r="DE535" s="9"/>
      <c r="DF535" s="9"/>
      <c r="DG535" s="9"/>
      <c r="DH535" s="9"/>
      <c r="DI535" s="9"/>
      <c r="DJ535" s="9"/>
      <c r="DK535" s="9"/>
      <c r="DL535" s="9"/>
      <c r="DM535" s="9"/>
      <c r="DN535" s="9"/>
      <c r="DO535" s="9"/>
      <c r="DP535" s="9"/>
      <c r="DQ535" s="9"/>
      <c r="DR535" s="9"/>
      <c r="DS535" s="9"/>
      <c r="DT535" s="9"/>
      <c r="DU535" s="9"/>
      <c r="DV535" s="9"/>
      <c r="DW535" s="14"/>
      <c r="DX535" s="9"/>
      <c r="DY535" s="9"/>
      <c r="DZ535" s="9"/>
      <c r="EA535" s="9"/>
      <c r="EB535" s="9"/>
      <c r="EC535" s="9"/>
      <c r="ED535" s="9"/>
      <c r="EE535" s="9"/>
      <c r="EF535" s="9"/>
      <c r="EG535" s="9"/>
      <c r="EH535" s="9"/>
      <c r="EI535" s="9"/>
    </row>
    <row r="536" spans="2:139" ht="75" customHeight="1">
      <c r="B536" s="9"/>
      <c r="C536" s="648"/>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648"/>
      <c r="AN536" s="9"/>
      <c r="AO536" s="9"/>
      <c r="AP536" s="9"/>
      <c r="AQ536" s="9"/>
      <c r="AR536" s="648"/>
      <c r="AS536" s="9"/>
      <c r="AT536" s="45"/>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c r="CD536" s="9"/>
      <c r="CE536" s="9"/>
      <c r="CF536" s="9"/>
      <c r="CG536" s="9"/>
      <c r="CH536" s="9"/>
      <c r="CI536" s="9"/>
      <c r="CJ536" s="9"/>
      <c r="CK536" s="9"/>
      <c r="CL536" s="9"/>
      <c r="CM536" s="9"/>
      <c r="CN536" s="9"/>
      <c r="CO536" s="9"/>
      <c r="CP536" s="9"/>
      <c r="CQ536" s="9"/>
      <c r="CR536" s="9"/>
      <c r="CS536" s="9"/>
      <c r="CT536" s="9"/>
      <c r="CU536" s="9"/>
      <c r="CV536" s="9"/>
      <c r="CW536" s="9"/>
      <c r="CX536" s="9"/>
      <c r="CY536" s="9"/>
      <c r="CZ536" s="9"/>
      <c r="DA536" s="9"/>
      <c r="DB536" s="9"/>
      <c r="DC536" s="9"/>
      <c r="DD536" s="9"/>
      <c r="DE536" s="9"/>
      <c r="DF536" s="9"/>
      <c r="DG536" s="9"/>
      <c r="DH536" s="9"/>
      <c r="DI536" s="9"/>
      <c r="DJ536" s="9"/>
      <c r="DK536" s="9"/>
      <c r="DL536" s="9"/>
      <c r="DM536" s="9"/>
      <c r="DN536" s="9"/>
      <c r="DO536" s="9"/>
      <c r="DP536" s="9"/>
      <c r="DQ536" s="9"/>
      <c r="DR536" s="9"/>
      <c r="DS536" s="9"/>
      <c r="DT536" s="9"/>
      <c r="DU536" s="9"/>
      <c r="DV536" s="9"/>
      <c r="DW536" s="14"/>
      <c r="DX536" s="9"/>
      <c r="DY536" s="9"/>
      <c r="DZ536" s="9"/>
      <c r="EA536" s="9"/>
      <c r="EB536" s="9"/>
      <c r="EC536" s="9"/>
      <c r="ED536" s="9"/>
      <c r="EE536" s="9"/>
      <c r="EF536" s="9"/>
      <c r="EG536" s="9"/>
      <c r="EH536" s="9"/>
      <c r="EI536" s="9"/>
    </row>
    <row r="537" spans="2:139" ht="75" customHeight="1">
      <c r="B537" s="9"/>
      <c r="C537" s="648"/>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648"/>
      <c r="AN537" s="9"/>
      <c r="AO537" s="9"/>
      <c r="AP537" s="9"/>
      <c r="AQ537" s="9"/>
      <c r="AR537" s="648"/>
      <c r="AS537" s="9"/>
      <c r="AT537" s="45"/>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c r="CD537" s="9"/>
      <c r="CE537" s="9"/>
      <c r="CF537" s="9"/>
      <c r="CG537" s="9"/>
      <c r="CH537" s="9"/>
      <c r="CI537" s="9"/>
      <c r="CJ537" s="9"/>
      <c r="CK537" s="9"/>
      <c r="CL537" s="9"/>
      <c r="CM537" s="9"/>
      <c r="CN537" s="9"/>
      <c r="CO537" s="9"/>
      <c r="CP537" s="9"/>
      <c r="CQ537" s="9"/>
      <c r="CR537" s="9"/>
      <c r="CS537" s="9"/>
      <c r="CT537" s="9"/>
      <c r="CU537" s="9"/>
      <c r="CV537" s="9"/>
      <c r="CW537" s="9"/>
      <c r="CX537" s="9"/>
      <c r="CY537" s="9"/>
      <c r="CZ537" s="9"/>
      <c r="DA537" s="9"/>
      <c r="DB537" s="9"/>
      <c r="DC537" s="9"/>
      <c r="DD537" s="9"/>
      <c r="DE537" s="9"/>
      <c r="DF537" s="9"/>
      <c r="DG537" s="9"/>
      <c r="DH537" s="9"/>
      <c r="DI537" s="9"/>
      <c r="DJ537" s="9"/>
      <c r="DK537" s="9"/>
      <c r="DL537" s="9"/>
      <c r="DM537" s="9"/>
      <c r="DN537" s="9"/>
      <c r="DO537" s="9"/>
      <c r="DP537" s="9"/>
      <c r="DQ537" s="9"/>
      <c r="DR537" s="9"/>
      <c r="DS537" s="9"/>
      <c r="DT537" s="9"/>
      <c r="DU537" s="9"/>
      <c r="DV537" s="9"/>
      <c r="DW537" s="14"/>
      <c r="DX537" s="9"/>
      <c r="DY537" s="9"/>
      <c r="DZ537" s="9"/>
      <c r="EA537" s="9"/>
      <c r="EB537" s="9"/>
      <c r="EC537" s="9"/>
      <c r="ED537" s="9"/>
      <c r="EE537" s="9"/>
      <c r="EF537" s="9"/>
      <c r="EG537" s="9"/>
      <c r="EH537" s="9"/>
      <c r="EI537" s="9"/>
    </row>
    <row r="538" spans="2:139" ht="75" customHeight="1">
      <c r="B538" s="9"/>
      <c r="C538" s="648"/>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648"/>
      <c r="AN538" s="9"/>
      <c r="AO538" s="9"/>
      <c r="AP538" s="9"/>
      <c r="AQ538" s="9"/>
      <c r="AR538" s="648"/>
      <c r="AS538" s="9"/>
      <c r="AT538" s="45"/>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c r="CD538" s="9"/>
      <c r="CE538" s="9"/>
      <c r="CF538" s="9"/>
      <c r="CG538" s="9"/>
      <c r="CH538" s="9"/>
      <c r="CI538" s="9"/>
      <c r="CJ538" s="9"/>
      <c r="CK538" s="9"/>
      <c r="CL538" s="9"/>
      <c r="CM538" s="9"/>
      <c r="CN538" s="9"/>
      <c r="CO538" s="9"/>
      <c r="CP538" s="9"/>
      <c r="CQ538" s="9"/>
      <c r="CR538" s="9"/>
      <c r="CS538" s="9"/>
      <c r="CT538" s="9"/>
      <c r="CU538" s="9"/>
      <c r="CV538" s="9"/>
      <c r="CW538" s="9"/>
      <c r="CX538" s="9"/>
      <c r="CY538" s="9"/>
      <c r="CZ538" s="9"/>
      <c r="DA538" s="9"/>
      <c r="DB538" s="9"/>
      <c r="DC538" s="9"/>
      <c r="DD538" s="9"/>
      <c r="DE538" s="9"/>
      <c r="DF538" s="9"/>
      <c r="DG538" s="9"/>
      <c r="DH538" s="9"/>
      <c r="DI538" s="9"/>
      <c r="DJ538" s="9"/>
      <c r="DK538" s="9"/>
      <c r="DL538" s="9"/>
      <c r="DM538" s="9"/>
      <c r="DN538" s="9"/>
      <c r="DO538" s="9"/>
      <c r="DP538" s="9"/>
      <c r="DQ538" s="9"/>
      <c r="DR538" s="9"/>
      <c r="DS538" s="9"/>
      <c r="DT538" s="9"/>
      <c r="DU538" s="9"/>
      <c r="DV538" s="9"/>
      <c r="DW538" s="14"/>
      <c r="DX538" s="9"/>
      <c r="DY538" s="9"/>
      <c r="DZ538" s="9"/>
      <c r="EA538" s="9"/>
      <c r="EB538" s="9"/>
      <c r="EC538" s="9"/>
      <c r="ED538" s="9"/>
      <c r="EE538" s="9"/>
      <c r="EF538" s="9"/>
      <c r="EG538" s="9"/>
      <c r="EH538" s="9"/>
      <c r="EI538" s="9"/>
    </row>
    <row r="539" spans="2:139" ht="75" customHeight="1">
      <c r="B539" s="9"/>
      <c r="C539" s="648"/>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648"/>
      <c r="AN539" s="9"/>
      <c r="AO539" s="9"/>
      <c r="AP539" s="9"/>
      <c r="AQ539" s="9"/>
      <c r="AR539" s="648"/>
      <c r="AS539" s="9"/>
      <c r="AT539" s="45"/>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c r="CD539" s="9"/>
      <c r="CE539" s="9"/>
      <c r="CF539" s="9"/>
      <c r="CG539" s="9"/>
      <c r="CH539" s="9"/>
      <c r="CI539" s="9"/>
      <c r="CJ539" s="9"/>
      <c r="CK539" s="9"/>
      <c r="CL539" s="9"/>
      <c r="CM539" s="9"/>
      <c r="CN539" s="9"/>
      <c r="CO539" s="9"/>
      <c r="CP539" s="9"/>
      <c r="CQ539" s="9"/>
      <c r="CR539" s="9"/>
      <c r="CS539" s="9"/>
      <c r="CT539" s="9"/>
      <c r="CU539" s="9"/>
      <c r="CV539" s="9"/>
      <c r="CW539" s="9"/>
      <c r="CX539" s="9"/>
      <c r="CY539" s="9"/>
      <c r="CZ539" s="9"/>
      <c r="DA539" s="9"/>
      <c r="DB539" s="9"/>
      <c r="DC539" s="9"/>
      <c r="DD539" s="9"/>
      <c r="DE539" s="9"/>
      <c r="DF539" s="9"/>
      <c r="DG539" s="9"/>
      <c r="DH539" s="9"/>
      <c r="DI539" s="9"/>
      <c r="DJ539" s="9"/>
      <c r="DK539" s="9"/>
      <c r="DL539" s="9"/>
      <c r="DM539" s="9"/>
      <c r="DN539" s="9"/>
      <c r="DO539" s="9"/>
      <c r="DP539" s="9"/>
      <c r="DQ539" s="9"/>
      <c r="DR539" s="9"/>
      <c r="DS539" s="9"/>
      <c r="DT539" s="9"/>
      <c r="DU539" s="9"/>
      <c r="DV539" s="9"/>
      <c r="DW539" s="14"/>
      <c r="DX539" s="9"/>
      <c r="DY539" s="9"/>
      <c r="DZ539" s="9"/>
      <c r="EA539" s="9"/>
      <c r="EB539" s="9"/>
      <c r="EC539" s="9"/>
      <c r="ED539" s="9"/>
      <c r="EE539" s="9"/>
      <c r="EF539" s="9"/>
      <c r="EG539" s="9"/>
      <c r="EH539" s="9"/>
      <c r="EI539" s="9"/>
    </row>
    <row r="540" spans="2:139" ht="75" customHeight="1">
      <c r="B540" s="9"/>
      <c r="C540" s="648"/>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648"/>
      <c r="AN540" s="9"/>
      <c r="AO540" s="9"/>
      <c r="AP540" s="9"/>
      <c r="AQ540" s="9"/>
      <c r="AR540" s="648"/>
      <c r="AS540" s="9"/>
      <c r="AT540" s="45"/>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c r="CD540" s="9"/>
      <c r="CE540" s="9"/>
      <c r="CF540" s="9"/>
      <c r="CG540" s="9"/>
      <c r="CH540" s="9"/>
      <c r="CI540" s="9"/>
      <c r="CJ540" s="9"/>
      <c r="CK540" s="9"/>
      <c r="CL540" s="9"/>
      <c r="CM540" s="9"/>
      <c r="CN540" s="9"/>
      <c r="CO540" s="9"/>
      <c r="CP540" s="9"/>
      <c r="CQ540" s="9"/>
      <c r="CR540" s="9"/>
      <c r="CS540" s="9"/>
      <c r="CT540" s="9"/>
      <c r="CU540" s="9"/>
      <c r="CV540" s="9"/>
      <c r="CW540" s="9"/>
      <c r="CX540" s="9"/>
      <c r="CY540" s="9"/>
      <c r="CZ540" s="9"/>
      <c r="DA540" s="9"/>
      <c r="DB540" s="9"/>
      <c r="DC540" s="9"/>
      <c r="DD540" s="9"/>
      <c r="DE540" s="9"/>
      <c r="DF540" s="9"/>
      <c r="DG540" s="9"/>
      <c r="DH540" s="9"/>
      <c r="DI540" s="9"/>
      <c r="DJ540" s="9"/>
      <c r="DK540" s="9"/>
      <c r="DL540" s="9"/>
      <c r="DM540" s="9"/>
      <c r="DN540" s="9"/>
      <c r="DO540" s="9"/>
      <c r="DP540" s="9"/>
      <c r="DQ540" s="9"/>
      <c r="DR540" s="9"/>
      <c r="DS540" s="9"/>
      <c r="DT540" s="9"/>
      <c r="DU540" s="9"/>
      <c r="DV540" s="9"/>
      <c r="DW540" s="14"/>
      <c r="DX540" s="9"/>
      <c r="DY540" s="9"/>
      <c r="DZ540" s="9"/>
      <c r="EA540" s="9"/>
      <c r="EB540" s="9"/>
      <c r="EC540" s="9"/>
      <c r="ED540" s="9"/>
      <c r="EE540" s="9"/>
      <c r="EF540" s="9"/>
      <c r="EG540" s="9"/>
      <c r="EH540" s="9"/>
      <c r="EI540" s="9"/>
    </row>
    <row r="541" spans="2:139" ht="75" customHeight="1">
      <c r="B541" s="9"/>
      <c r="C541" s="648"/>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648"/>
      <c r="AN541" s="9"/>
      <c r="AO541" s="9"/>
      <c r="AP541" s="9"/>
      <c r="AQ541" s="9"/>
      <c r="AR541" s="648"/>
      <c r="AS541" s="9"/>
      <c r="AT541" s="45"/>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c r="CD541" s="9"/>
      <c r="CE541" s="9"/>
      <c r="CF541" s="9"/>
      <c r="CG541" s="9"/>
      <c r="CH541" s="9"/>
      <c r="CI541" s="9"/>
      <c r="CJ541" s="9"/>
      <c r="CK541" s="9"/>
      <c r="CL541" s="9"/>
      <c r="CM541" s="9"/>
      <c r="CN541" s="9"/>
      <c r="CO541" s="9"/>
      <c r="CP541" s="9"/>
      <c r="CQ541" s="9"/>
      <c r="CR541" s="9"/>
      <c r="CS541" s="9"/>
      <c r="CT541" s="9"/>
      <c r="CU541" s="9"/>
      <c r="CV541" s="9"/>
      <c r="CW541" s="9"/>
      <c r="CX541" s="9"/>
      <c r="CY541" s="9"/>
      <c r="CZ541" s="9"/>
      <c r="DA541" s="9"/>
      <c r="DB541" s="9"/>
      <c r="DC541" s="9"/>
      <c r="DD541" s="9"/>
      <c r="DE541" s="9"/>
      <c r="DF541" s="9"/>
      <c r="DG541" s="9"/>
      <c r="DH541" s="9"/>
      <c r="DI541" s="9"/>
      <c r="DJ541" s="9"/>
      <c r="DK541" s="9"/>
      <c r="DL541" s="9"/>
      <c r="DM541" s="9"/>
      <c r="DN541" s="9"/>
      <c r="DO541" s="9"/>
      <c r="DP541" s="9"/>
      <c r="DQ541" s="9"/>
      <c r="DR541" s="9"/>
      <c r="DS541" s="9"/>
      <c r="DT541" s="9"/>
      <c r="DU541" s="9"/>
      <c r="DV541" s="9"/>
      <c r="DW541" s="14"/>
      <c r="DX541" s="9"/>
      <c r="DY541" s="9"/>
      <c r="DZ541" s="9"/>
      <c r="EA541" s="9"/>
      <c r="EB541" s="9"/>
      <c r="EC541" s="9"/>
      <c r="ED541" s="9"/>
      <c r="EE541" s="9"/>
      <c r="EF541" s="9"/>
      <c r="EG541" s="9"/>
      <c r="EH541" s="9"/>
      <c r="EI541" s="9"/>
    </row>
    <row r="542" spans="2:139" ht="75" customHeight="1">
      <c r="B542" s="9"/>
      <c r="C542" s="648"/>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648"/>
      <c r="AN542" s="9"/>
      <c r="AO542" s="9"/>
      <c r="AP542" s="9"/>
      <c r="AQ542" s="9"/>
      <c r="AR542" s="648"/>
      <c r="AS542" s="9"/>
      <c r="AT542" s="45"/>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c r="CD542" s="9"/>
      <c r="CE542" s="9"/>
      <c r="CF542" s="9"/>
      <c r="CG542" s="9"/>
      <c r="CH542" s="9"/>
      <c r="CI542" s="9"/>
      <c r="CJ542" s="9"/>
      <c r="CK542" s="9"/>
      <c r="CL542" s="9"/>
      <c r="CM542" s="9"/>
      <c r="CN542" s="9"/>
      <c r="CO542" s="9"/>
      <c r="CP542" s="9"/>
      <c r="CQ542" s="9"/>
      <c r="CR542" s="9"/>
      <c r="CS542" s="9"/>
      <c r="CT542" s="9"/>
      <c r="CU542" s="9"/>
      <c r="CV542" s="9"/>
      <c r="CW542" s="9"/>
      <c r="CX542" s="9"/>
      <c r="CY542" s="9"/>
      <c r="CZ542" s="9"/>
      <c r="DA542" s="9"/>
      <c r="DB542" s="9"/>
      <c r="DC542" s="9"/>
      <c r="DD542" s="9"/>
      <c r="DE542" s="9"/>
      <c r="DF542" s="9"/>
      <c r="DG542" s="9"/>
      <c r="DH542" s="9"/>
      <c r="DI542" s="9"/>
      <c r="DJ542" s="9"/>
      <c r="DK542" s="9"/>
      <c r="DL542" s="9"/>
      <c r="DM542" s="9"/>
      <c r="DN542" s="9"/>
      <c r="DO542" s="9"/>
      <c r="DP542" s="9"/>
      <c r="DQ542" s="9"/>
      <c r="DR542" s="9"/>
      <c r="DS542" s="9"/>
      <c r="DT542" s="9"/>
      <c r="DU542" s="9"/>
      <c r="DV542" s="9"/>
      <c r="DW542" s="14"/>
      <c r="DX542" s="9"/>
      <c r="DY542" s="9"/>
      <c r="DZ542" s="9"/>
      <c r="EA542" s="9"/>
      <c r="EB542" s="9"/>
      <c r="EC542" s="9"/>
      <c r="ED542" s="9"/>
      <c r="EE542" s="9"/>
      <c r="EF542" s="9"/>
      <c r="EG542" s="9"/>
      <c r="EH542" s="9"/>
      <c r="EI542" s="9"/>
    </row>
    <row r="543" spans="2:139" ht="75" customHeight="1">
      <c r="B543" s="9"/>
      <c r="C543" s="648"/>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648"/>
      <c r="AN543" s="9"/>
      <c r="AO543" s="9"/>
      <c r="AP543" s="9"/>
      <c r="AQ543" s="9"/>
      <c r="AR543" s="648"/>
      <c r="AS543" s="9"/>
      <c r="AT543" s="45"/>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c r="CD543" s="9"/>
      <c r="CE543" s="9"/>
      <c r="CF543" s="9"/>
      <c r="CG543" s="9"/>
      <c r="CH543" s="9"/>
      <c r="CI543" s="9"/>
      <c r="CJ543" s="9"/>
      <c r="CK543" s="9"/>
      <c r="CL543" s="9"/>
      <c r="CM543" s="9"/>
      <c r="CN543" s="9"/>
      <c r="CO543" s="9"/>
      <c r="CP543" s="9"/>
      <c r="CQ543" s="9"/>
      <c r="CR543" s="9"/>
      <c r="CS543" s="9"/>
      <c r="CT543" s="9"/>
      <c r="CU543" s="9"/>
      <c r="CV543" s="9"/>
      <c r="CW543" s="9"/>
      <c r="CX543" s="9"/>
      <c r="CY543" s="9"/>
      <c r="CZ543" s="9"/>
      <c r="DA543" s="9"/>
      <c r="DB543" s="9"/>
      <c r="DC543" s="9"/>
      <c r="DD543" s="9"/>
      <c r="DE543" s="9"/>
      <c r="DF543" s="9"/>
      <c r="DG543" s="9"/>
      <c r="DH543" s="9"/>
      <c r="DI543" s="9"/>
      <c r="DJ543" s="9"/>
      <c r="DK543" s="9"/>
      <c r="DL543" s="9"/>
      <c r="DM543" s="9"/>
      <c r="DN543" s="9"/>
      <c r="DO543" s="9"/>
      <c r="DP543" s="9"/>
      <c r="DQ543" s="9"/>
      <c r="DR543" s="9"/>
      <c r="DS543" s="9"/>
      <c r="DT543" s="9"/>
      <c r="DU543" s="9"/>
      <c r="DV543" s="9"/>
      <c r="DW543" s="14"/>
      <c r="DX543" s="9"/>
      <c r="DY543" s="9"/>
      <c r="DZ543" s="9"/>
      <c r="EA543" s="9"/>
      <c r="EB543" s="9"/>
      <c r="EC543" s="9"/>
      <c r="ED543" s="9"/>
      <c r="EE543" s="9"/>
      <c r="EF543" s="9"/>
      <c r="EG543" s="9"/>
      <c r="EH543" s="9"/>
      <c r="EI543" s="9"/>
    </row>
    <row r="544" spans="2:139" ht="75" customHeight="1">
      <c r="B544" s="9"/>
      <c r="C544" s="648"/>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648"/>
      <c r="AN544" s="9"/>
      <c r="AO544" s="9"/>
      <c r="AP544" s="9"/>
      <c r="AQ544" s="9"/>
      <c r="AR544" s="648"/>
      <c r="AS544" s="9"/>
      <c r="AT544" s="45"/>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c r="CD544" s="9"/>
      <c r="CE544" s="9"/>
      <c r="CF544" s="9"/>
      <c r="CG544" s="9"/>
      <c r="CH544" s="9"/>
      <c r="CI544" s="9"/>
      <c r="CJ544" s="9"/>
      <c r="CK544" s="9"/>
      <c r="CL544" s="9"/>
      <c r="CM544" s="9"/>
      <c r="CN544" s="9"/>
      <c r="CO544" s="9"/>
      <c r="CP544" s="9"/>
      <c r="CQ544" s="9"/>
      <c r="CR544" s="9"/>
      <c r="CS544" s="9"/>
      <c r="CT544" s="9"/>
      <c r="CU544" s="9"/>
      <c r="CV544" s="9"/>
      <c r="CW544" s="9"/>
      <c r="CX544" s="9"/>
      <c r="CY544" s="9"/>
      <c r="CZ544" s="9"/>
      <c r="DA544" s="9"/>
      <c r="DB544" s="9"/>
      <c r="DC544" s="9"/>
      <c r="DD544" s="9"/>
      <c r="DE544" s="9"/>
      <c r="DF544" s="9"/>
      <c r="DG544" s="9"/>
      <c r="DH544" s="9"/>
      <c r="DI544" s="9"/>
      <c r="DJ544" s="9"/>
      <c r="DK544" s="9"/>
      <c r="DL544" s="9"/>
      <c r="DM544" s="9"/>
      <c r="DN544" s="9"/>
      <c r="DO544" s="9"/>
      <c r="DP544" s="9"/>
      <c r="DQ544" s="9"/>
      <c r="DR544" s="9"/>
      <c r="DS544" s="9"/>
      <c r="DT544" s="9"/>
      <c r="DU544" s="9"/>
      <c r="DV544" s="9"/>
      <c r="DW544" s="14"/>
      <c r="DX544" s="9"/>
      <c r="DY544" s="9"/>
      <c r="DZ544" s="9"/>
      <c r="EA544" s="9"/>
      <c r="EB544" s="9"/>
      <c r="EC544" s="9"/>
      <c r="ED544" s="9"/>
      <c r="EE544" s="9"/>
      <c r="EF544" s="9"/>
      <c r="EG544" s="9"/>
      <c r="EH544" s="9"/>
      <c r="EI544" s="9"/>
    </row>
    <row r="545" spans="2:139" ht="75" customHeight="1">
      <c r="B545" s="9"/>
      <c r="C545" s="648"/>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648"/>
      <c r="AN545" s="9"/>
      <c r="AO545" s="9"/>
      <c r="AP545" s="9"/>
      <c r="AQ545" s="9"/>
      <c r="AR545" s="648"/>
      <c r="AS545" s="9"/>
      <c r="AT545" s="45"/>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c r="CD545" s="9"/>
      <c r="CE545" s="9"/>
      <c r="CF545" s="9"/>
      <c r="CG545" s="9"/>
      <c r="CH545" s="9"/>
      <c r="CI545" s="9"/>
      <c r="CJ545" s="9"/>
      <c r="CK545" s="9"/>
      <c r="CL545" s="9"/>
      <c r="CM545" s="9"/>
      <c r="CN545" s="9"/>
      <c r="CO545" s="9"/>
      <c r="CP545" s="9"/>
      <c r="CQ545" s="9"/>
      <c r="CR545" s="9"/>
      <c r="CS545" s="9"/>
      <c r="CT545" s="9"/>
      <c r="CU545" s="9"/>
      <c r="CV545" s="9"/>
      <c r="CW545" s="9"/>
      <c r="CX545" s="9"/>
      <c r="CY545" s="9"/>
      <c r="CZ545" s="9"/>
      <c r="DA545" s="9"/>
      <c r="DB545" s="9"/>
      <c r="DC545" s="9"/>
      <c r="DD545" s="9"/>
      <c r="DE545" s="9"/>
      <c r="DF545" s="9"/>
      <c r="DG545" s="9"/>
      <c r="DH545" s="9"/>
      <c r="DI545" s="9"/>
      <c r="DJ545" s="9"/>
      <c r="DK545" s="9"/>
      <c r="DL545" s="9"/>
      <c r="DM545" s="9"/>
      <c r="DN545" s="9"/>
      <c r="DO545" s="9"/>
      <c r="DP545" s="9"/>
      <c r="DQ545" s="9"/>
      <c r="DR545" s="9"/>
      <c r="DS545" s="9"/>
      <c r="DT545" s="9"/>
      <c r="DU545" s="9"/>
      <c r="DV545" s="9"/>
      <c r="DW545" s="14"/>
      <c r="DX545" s="9"/>
      <c r="DY545" s="9"/>
      <c r="DZ545" s="9"/>
      <c r="EA545" s="9"/>
      <c r="EB545" s="9"/>
      <c r="EC545" s="9"/>
      <c r="ED545" s="9"/>
      <c r="EE545" s="9"/>
      <c r="EF545" s="9"/>
      <c r="EG545" s="9"/>
      <c r="EH545" s="9"/>
      <c r="EI545" s="9"/>
    </row>
    <row r="546" spans="2:139" ht="75" customHeight="1">
      <c r="B546" s="9"/>
      <c r="C546" s="648"/>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648"/>
      <c r="AN546" s="9"/>
      <c r="AO546" s="9"/>
      <c r="AP546" s="9"/>
      <c r="AQ546" s="9"/>
      <c r="AR546" s="648"/>
      <c r="AS546" s="9"/>
      <c r="AT546" s="45"/>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c r="CD546" s="9"/>
      <c r="CE546" s="9"/>
      <c r="CF546" s="9"/>
      <c r="CG546" s="9"/>
      <c r="CH546" s="9"/>
      <c r="CI546" s="9"/>
      <c r="CJ546" s="9"/>
      <c r="CK546" s="9"/>
      <c r="CL546" s="9"/>
      <c r="CM546" s="9"/>
      <c r="CN546" s="9"/>
      <c r="CO546" s="9"/>
      <c r="CP546" s="9"/>
      <c r="CQ546" s="9"/>
      <c r="CR546" s="9"/>
      <c r="CS546" s="9"/>
      <c r="CT546" s="9"/>
      <c r="CU546" s="9"/>
      <c r="CV546" s="9"/>
      <c r="CW546" s="9"/>
      <c r="CX546" s="9"/>
      <c r="CY546" s="9"/>
      <c r="CZ546" s="9"/>
      <c r="DA546" s="9"/>
      <c r="DB546" s="9"/>
      <c r="DC546" s="9"/>
      <c r="DD546" s="9"/>
      <c r="DE546" s="9"/>
      <c r="DF546" s="9"/>
      <c r="DG546" s="9"/>
      <c r="DH546" s="9"/>
      <c r="DI546" s="9"/>
      <c r="DJ546" s="9"/>
      <c r="DK546" s="9"/>
      <c r="DL546" s="9"/>
      <c r="DM546" s="9"/>
      <c r="DN546" s="9"/>
      <c r="DO546" s="9"/>
      <c r="DP546" s="9"/>
      <c r="DQ546" s="9"/>
      <c r="DR546" s="9"/>
      <c r="DS546" s="9"/>
      <c r="DT546" s="9"/>
      <c r="DU546" s="9"/>
      <c r="DV546" s="9"/>
      <c r="DW546" s="14"/>
      <c r="DX546" s="9"/>
      <c r="DY546" s="9"/>
      <c r="DZ546" s="9"/>
      <c r="EA546" s="9"/>
      <c r="EB546" s="9"/>
      <c r="EC546" s="9"/>
      <c r="ED546" s="9"/>
      <c r="EE546" s="9"/>
      <c r="EF546" s="9"/>
      <c r="EG546" s="9"/>
      <c r="EH546" s="9"/>
      <c r="EI546" s="9"/>
    </row>
    <row r="547" spans="2:139" ht="75" customHeight="1">
      <c r="B547" s="9"/>
      <c r="C547" s="648"/>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648"/>
      <c r="AN547" s="9"/>
      <c r="AO547" s="9"/>
      <c r="AP547" s="9"/>
      <c r="AQ547" s="9"/>
      <c r="AR547" s="648"/>
      <c r="AS547" s="9"/>
      <c r="AT547" s="45"/>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c r="CD547" s="9"/>
      <c r="CE547" s="9"/>
      <c r="CF547" s="9"/>
      <c r="CG547" s="9"/>
      <c r="CH547" s="9"/>
      <c r="CI547" s="9"/>
      <c r="CJ547" s="9"/>
      <c r="CK547" s="9"/>
      <c r="CL547" s="9"/>
      <c r="CM547" s="9"/>
      <c r="CN547" s="9"/>
      <c r="CO547" s="9"/>
      <c r="CP547" s="9"/>
      <c r="CQ547" s="9"/>
      <c r="CR547" s="9"/>
      <c r="CS547" s="9"/>
      <c r="CT547" s="9"/>
      <c r="CU547" s="9"/>
      <c r="CV547" s="9"/>
      <c r="CW547" s="9"/>
      <c r="CX547" s="9"/>
      <c r="CY547" s="9"/>
      <c r="CZ547" s="9"/>
      <c r="DA547" s="9"/>
      <c r="DB547" s="9"/>
      <c r="DC547" s="9"/>
      <c r="DD547" s="9"/>
      <c r="DE547" s="9"/>
      <c r="DF547" s="9"/>
      <c r="DG547" s="9"/>
      <c r="DH547" s="9"/>
      <c r="DI547" s="9"/>
      <c r="DJ547" s="9"/>
      <c r="DK547" s="9"/>
      <c r="DL547" s="9"/>
      <c r="DM547" s="9"/>
      <c r="DN547" s="9"/>
      <c r="DO547" s="9"/>
      <c r="DP547" s="9"/>
      <c r="DQ547" s="9"/>
      <c r="DR547" s="9"/>
      <c r="DS547" s="9"/>
      <c r="DT547" s="9"/>
      <c r="DU547" s="9"/>
      <c r="DV547" s="9"/>
      <c r="DW547" s="14"/>
      <c r="DX547" s="9"/>
      <c r="DY547" s="9"/>
      <c r="DZ547" s="9"/>
      <c r="EA547" s="9"/>
      <c r="EB547" s="9"/>
      <c r="EC547" s="9"/>
      <c r="ED547" s="9"/>
      <c r="EE547" s="9"/>
      <c r="EF547" s="9"/>
      <c r="EG547" s="9"/>
      <c r="EH547" s="9"/>
      <c r="EI547" s="9"/>
    </row>
    <row r="548" spans="2:139" ht="75" customHeight="1">
      <c r="B548" s="9"/>
      <c r="C548" s="648"/>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648"/>
      <c r="AN548" s="9"/>
      <c r="AO548" s="9"/>
      <c r="AP548" s="9"/>
      <c r="AQ548" s="9"/>
      <c r="AR548" s="648"/>
      <c r="AS548" s="9"/>
      <c r="AT548" s="45"/>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c r="CD548" s="9"/>
      <c r="CE548" s="9"/>
      <c r="CF548" s="9"/>
      <c r="CG548" s="9"/>
      <c r="CH548" s="9"/>
      <c r="CI548" s="9"/>
      <c r="CJ548" s="9"/>
      <c r="CK548" s="9"/>
      <c r="CL548" s="9"/>
      <c r="CM548" s="9"/>
      <c r="CN548" s="9"/>
      <c r="CO548" s="9"/>
      <c r="CP548" s="9"/>
      <c r="CQ548" s="9"/>
      <c r="CR548" s="9"/>
      <c r="CS548" s="9"/>
      <c r="CT548" s="9"/>
      <c r="CU548" s="9"/>
      <c r="CV548" s="9"/>
      <c r="CW548" s="9"/>
      <c r="CX548" s="9"/>
      <c r="CY548" s="9"/>
      <c r="CZ548" s="9"/>
      <c r="DA548" s="9"/>
      <c r="DB548" s="9"/>
      <c r="DC548" s="9"/>
      <c r="DD548" s="9"/>
      <c r="DE548" s="9"/>
      <c r="DF548" s="9"/>
      <c r="DG548" s="9"/>
      <c r="DH548" s="9"/>
      <c r="DI548" s="9"/>
      <c r="DJ548" s="9"/>
      <c r="DK548" s="9"/>
      <c r="DL548" s="9"/>
      <c r="DM548" s="9"/>
      <c r="DN548" s="9"/>
      <c r="DO548" s="9"/>
      <c r="DP548" s="9"/>
      <c r="DQ548" s="9"/>
      <c r="DR548" s="9"/>
      <c r="DS548" s="9"/>
      <c r="DT548" s="9"/>
      <c r="DU548" s="9"/>
      <c r="DV548" s="9"/>
      <c r="DW548" s="14"/>
      <c r="DX548" s="9"/>
      <c r="DY548" s="9"/>
      <c r="DZ548" s="9"/>
      <c r="EA548" s="9"/>
      <c r="EB548" s="9"/>
      <c r="EC548" s="9"/>
      <c r="ED548" s="9"/>
      <c r="EE548" s="9"/>
      <c r="EF548" s="9"/>
      <c r="EG548" s="9"/>
      <c r="EH548" s="9"/>
      <c r="EI548" s="9"/>
    </row>
    <row r="549" spans="2:139" ht="75" customHeight="1">
      <c r="B549" s="9"/>
      <c r="C549" s="648"/>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648"/>
      <c r="AN549" s="9"/>
      <c r="AO549" s="9"/>
      <c r="AP549" s="9"/>
      <c r="AQ549" s="9"/>
      <c r="AR549" s="648"/>
      <c r="AS549" s="9"/>
      <c r="AT549" s="45"/>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c r="CD549" s="9"/>
      <c r="CE549" s="9"/>
      <c r="CF549" s="9"/>
      <c r="CG549" s="9"/>
      <c r="CH549" s="9"/>
      <c r="CI549" s="9"/>
      <c r="CJ549" s="9"/>
      <c r="CK549" s="9"/>
      <c r="CL549" s="9"/>
      <c r="CM549" s="9"/>
      <c r="CN549" s="9"/>
      <c r="CO549" s="9"/>
      <c r="CP549" s="9"/>
      <c r="CQ549" s="9"/>
      <c r="CR549" s="9"/>
      <c r="CS549" s="9"/>
      <c r="CT549" s="9"/>
      <c r="CU549" s="9"/>
      <c r="CV549" s="9"/>
      <c r="CW549" s="9"/>
      <c r="CX549" s="9"/>
      <c r="CY549" s="9"/>
      <c r="CZ549" s="9"/>
      <c r="DA549" s="9"/>
      <c r="DB549" s="9"/>
      <c r="DC549" s="9"/>
      <c r="DD549" s="9"/>
      <c r="DE549" s="9"/>
      <c r="DF549" s="9"/>
      <c r="DG549" s="9"/>
      <c r="DH549" s="9"/>
      <c r="DI549" s="9"/>
      <c r="DJ549" s="9"/>
      <c r="DK549" s="9"/>
      <c r="DL549" s="9"/>
      <c r="DM549" s="9"/>
      <c r="DN549" s="9"/>
      <c r="DO549" s="9"/>
      <c r="DP549" s="9"/>
      <c r="DQ549" s="9"/>
      <c r="DR549" s="9"/>
      <c r="DS549" s="9"/>
      <c r="DT549" s="9"/>
      <c r="DU549" s="9"/>
      <c r="DV549" s="9"/>
      <c r="DW549" s="14"/>
      <c r="DX549" s="9"/>
      <c r="DY549" s="9"/>
      <c r="DZ549" s="9"/>
      <c r="EA549" s="9"/>
      <c r="EB549" s="9"/>
      <c r="EC549" s="9"/>
      <c r="ED549" s="9"/>
      <c r="EE549" s="9"/>
      <c r="EF549" s="9"/>
      <c r="EG549" s="9"/>
      <c r="EH549" s="9"/>
      <c r="EI549" s="9"/>
    </row>
    <row r="550" spans="2:139" ht="75" customHeight="1">
      <c r="B550" s="9"/>
      <c r="C550" s="648"/>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648"/>
      <c r="AN550" s="9"/>
      <c r="AO550" s="9"/>
      <c r="AP550" s="9"/>
      <c r="AQ550" s="9"/>
      <c r="AR550" s="648"/>
      <c r="AS550" s="9"/>
      <c r="AT550" s="45"/>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c r="CD550" s="9"/>
      <c r="CE550" s="9"/>
      <c r="CF550" s="9"/>
      <c r="CG550" s="9"/>
      <c r="CH550" s="9"/>
      <c r="CI550" s="9"/>
      <c r="CJ550" s="9"/>
      <c r="CK550" s="9"/>
      <c r="CL550" s="9"/>
      <c r="CM550" s="9"/>
      <c r="CN550" s="9"/>
      <c r="CO550" s="9"/>
      <c r="CP550" s="9"/>
      <c r="CQ550" s="9"/>
      <c r="CR550" s="9"/>
      <c r="CS550" s="9"/>
      <c r="CT550" s="9"/>
      <c r="CU550" s="9"/>
      <c r="CV550" s="9"/>
      <c r="CW550" s="9"/>
      <c r="CX550" s="9"/>
      <c r="CY550" s="9"/>
      <c r="CZ550" s="9"/>
      <c r="DA550" s="9"/>
      <c r="DB550" s="9"/>
      <c r="DC550" s="9"/>
      <c r="DD550" s="9"/>
      <c r="DE550" s="9"/>
      <c r="DF550" s="9"/>
      <c r="DG550" s="9"/>
      <c r="DH550" s="9"/>
      <c r="DI550" s="9"/>
      <c r="DJ550" s="9"/>
      <c r="DK550" s="9"/>
      <c r="DL550" s="9"/>
      <c r="DM550" s="9"/>
      <c r="DN550" s="9"/>
      <c r="DO550" s="9"/>
      <c r="DP550" s="9"/>
      <c r="DQ550" s="9"/>
      <c r="DR550" s="9"/>
      <c r="DS550" s="9"/>
      <c r="DT550" s="9"/>
      <c r="DU550" s="9"/>
      <c r="DV550" s="9"/>
      <c r="DW550" s="14"/>
      <c r="DX550" s="9"/>
      <c r="DY550" s="9"/>
      <c r="DZ550" s="9"/>
      <c r="EA550" s="9"/>
      <c r="EB550" s="9"/>
      <c r="EC550" s="9"/>
      <c r="ED550" s="9"/>
      <c r="EE550" s="9"/>
      <c r="EF550" s="9"/>
      <c r="EG550" s="9"/>
      <c r="EH550" s="9"/>
      <c r="EI550" s="9"/>
    </row>
    <row r="551" spans="2:139" ht="75" customHeight="1">
      <c r="B551" s="9"/>
      <c r="C551" s="648"/>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648"/>
      <c r="AN551" s="9"/>
      <c r="AO551" s="9"/>
      <c r="AP551" s="9"/>
      <c r="AQ551" s="9"/>
      <c r="AR551" s="648"/>
      <c r="AS551" s="9"/>
      <c r="AT551" s="45"/>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c r="CD551" s="9"/>
      <c r="CE551" s="9"/>
      <c r="CF551" s="9"/>
      <c r="CG551" s="9"/>
      <c r="CH551" s="9"/>
      <c r="CI551" s="9"/>
      <c r="CJ551" s="9"/>
      <c r="CK551" s="9"/>
      <c r="CL551" s="9"/>
      <c r="CM551" s="9"/>
      <c r="CN551" s="9"/>
      <c r="CO551" s="9"/>
      <c r="CP551" s="9"/>
      <c r="CQ551" s="9"/>
      <c r="CR551" s="9"/>
      <c r="CS551" s="9"/>
      <c r="CT551" s="9"/>
      <c r="CU551" s="9"/>
      <c r="CV551" s="9"/>
      <c r="CW551" s="9"/>
      <c r="CX551" s="9"/>
      <c r="CY551" s="9"/>
      <c r="CZ551" s="9"/>
      <c r="DA551" s="9"/>
      <c r="DB551" s="9"/>
      <c r="DC551" s="9"/>
      <c r="DD551" s="9"/>
      <c r="DE551" s="9"/>
      <c r="DF551" s="9"/>
      <c r="DG551" s="9"/>
      <c r="DH551" s="9"/>
      <c r="DI551" s="9"/>
      <c r="DJ551" s="9"/>
      <c r="DK551" s="9"/>
      <c r="DL551" s="9"/>
      <c r="DM551" s="9"/>
      <c r="DN551" s="9"/>
      <c r="DO551" s="9"/>
      <c r="DP551" s="9"/>
      <c r="DQ551" s="9"/>
      <c r="DR551" s="9"/>
      <c r="DS551" s="9"/>
      <c r="DT551" s="9"/>
      <c r="DU551" s="9"/>
      <c r="DV551" s="9"/>
      <c r="DW551" s="14"/>
      <c r="DX551" s="9"/>
      <c r="DY551" s="9"/>
      <c r="DZ551" s="9"/>
      <c r="EA551" s="9"/>
      <c r="EB551" s="9"/>
      <c r="EC551" s="9"/>
      <c r="ED551" s="9"/>
      <c r="EE551" s="9"/>
      <c r="EF551" s="9"/>
      <c r="EG551" s="9"/>
      <c r="EH551" s="9"/>
      <c r="EI551" s="9"/>
    </row>
    <row r="552" spans="2:139" ht="75" customHeight="1">
      <c r="B552" s="9"/>
      <c r="C552" s="648"/>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648"/>
      <c r="AN552" s="9"/>
      <c r="AO552" s="9"/>
      <c r="AP552" s="9"/>
      <c r="AQ552" s="9"/>
      <c r="AR552" s="648"/>
      <c r="AS552" s="9"/>
      <c r="AT552" s="45"/>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c r="CD552" s="9"/>
      <c r="CE552" s="9"/>
      <c r="CF552" s="9"/>
      <c r="CG552" s="9"/>
      <c r="CH552" s="9"/>
      <c r="CI552" s="9"/>
      <c r="CJ552" s="9"/>
      <c r="CK552" s="9"/>
      <c r="CL552" s="9"/>
      <c r="CM552" s="9"/>
      <c r="CN552" s="9"/>
      <c r="CO552" s="9"/>
      <c r="CP552" s="9"/>
      <c r="CQ552" s="9"/>
      <c r="CR552" s="9"/>
      <c r="CS552" s="9"/>
      <c r="CT552" s="9"/>
      <c r="CU552" s="9"/>
      <c r="CV552" s="9"/>
      <c r="CW552" s="9"/>
      <c r="CX552" s="9"/>
      <c r="CY552" s="9"/>
      <c r="CZ552" s="9"/>
      <c r="DA552" s="9"/>
      <c r="DB552" s="9"/>
      <c r="DC552" s="9"/>
      <c r="DD552" s="9"/>
      <c r="DE552" s="9"/>
      <c r="DF552" s="9"/>
      <c r="DG552" s="9"/>
      <c r="DH552" s="9"/>
      <c r="DI552" s="9"/>
      <c r="DJ552" s="9"/>
      <c r="DK552" s="9"/>
      <c r="DL552" s="9"/>
      <c r="DM552" s="9"/>
      <c r="DN552" s="9"/>
      <c r="DO552" s="9"/>
      <c r="DP552" s="9"/>
      <c r="DQ552" s="9"/>
      <c r="DR552" s="9"/>
      <c r="DS552" s="9"/>
      <c r="DT552" s="9"/>
      <c r="DU552" s="9"/>
      <c r="DV552" s="9"/>
      <c r="DW552" s="14"/>
      <c r="DX552" s="9"/>
      <c r="DY552" s="9"/>
      <c r="DZ552" s="9"/>
      <c r="EA552" s="9"/>
      <c r="EB552" s="9"/>
      <c r="EC552" s="9"/>
      <c r="ED552" s="9"/>
      <c r="EE552" s="9"/>
      <c r="EF552" s="9"/>
      <c r="EG552" s="9"/>
      <c r="EH552" s="9"/>
      <c r="EI552" s="9"/>
    </row>
    <row r="553" spans="2:139" ht="75" customHeight="1">
      <c r="B553" s="9"/>
      <c r="C553" s="648"/>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648"/>
      <c r="AN553" s="9"/>
      <c r="AO553" s="9"/>
      <c r="AP553" s="9"/>
      <c r="AQ553" s="9"/>
      <c r="AR553" s="648"/>
      <c r="AS553" s="9"/>
      <c r="AT553" s="45"/>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c r="CD553" s="9"/>
      <c r="CE553" s="9"/>
      <c r="CF553" s="9"/>
      <c r="CG553" s="9"/>
      <c r="CH553" s="9"/>
      <c r="CI553" s="9"/>
      <c r="CJ553" s="9"/>
      <c r="CK553" s="9"/>
      <c r="CL553" s="9"/>
      <c r="CM553" s="9"/>
      <c r="CN553" s="9"/>
      <c r="CO553" s="9"/>
      <c r="CP553" s="9"/>
      <c r="CQ553" s="9"/>
      <c r="CR553" s="9"/>
      <c r="CS553" s="9"/>
      <c r="CT553" s="9"/>
      <c r="CU553" s="9"/>
      <c r="CV553" s="9"/>
      <c r="CW553" s="9"/>
      <c r="CX553" s="9"/>
      <c r="CY553" s="9"/>
      <c r="CZ553" s="9"/>
      <c r="DA553" s="9"/>
      <c r="DB553" s="9"/>
      <c r="DC553" s="9"/>
      <c r="DD553" s="9"/>
      <c r="DE553" s="9"/>
      <c r="DF553" s="9"/>
      <c r="DG553" s="9"/>
      <c r="DH553" s="9"/>
      <c r="DI553" s="9"/>
      <c r="DJ553" s="9"/>
      <c r="DK553" s="9"/>
      <c r="DL553" s="9"/>
      <c r="DM553" s="9"/>
      <c r="DN553" s="9"/>
      <c r="DO553" s="9"/>
      <c r="DP553" s="9"/>
      <c r="DQ553" s="9"/>
      <c r="DR553" s="9"/>
      <c r="DS553" s="9"/>
      <c r="DT553" s="9"/>
      <c r="DU553" s="9"/>
      <c r="DV553" s="9"/>
      <c r="DW553" s="14"/>
      <c r="DX553" s="9"/>
      <c r="DY553" s="9"/>
      <c r="DZ553" s="9"/>
      <c r="EA553" s="9"/>
      <c r="EB553" s="9"/>
      <c r="EC553" s="9"/>
      <c r="ED553" s="9"/>
      <c r="EE553" s="9"/>
      <c r="EF553" s="9"/>
      <c r="EG553" s="9"/>
      <c r="EH553" s="9"/>
      <c r="EI553" s="9"/>
    </row>
    <row r="554" spans="2:139" ht="75" customHeight="1">
      <c r="B554" s="9"/>
      <c r="C554" s="648"/>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648"/>
      <c r="AN554" s="9"/>
      <c r="AO554" s="9"/>
      <c r="AP554" s="9"/>
      <c r="AQ554" s="9"/>
      <c r="AR554" s="648"/>
      <c r="AS554" s="9"/>
      <c r="AT554" s="45"/>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c r="CD554" s="9"/>
      <c r="CE554" s="9"/>
      <c r="CF554" s="9"/>
      <c r="CG554" s="9"/>
      <c r="CH554" s="9"/>
      <c r="CI554" s="9"/>
      <c r="CJ554" s="9"/>
      <c r="CK554" s="9"/>
      <c r="CL554" s="9"/>
      <c r="CM554" s="9"/>
      <c r="CN554" s="9"/>
      <c r="CO554" s="9"/>
      <c r="CP554" s="9"/>
      <c r="CQ554" s="9"/>
      <c r="CR554" s="9"/>
      <c r="CS554" s="9"/>
      <c r="CT554" s="9"/>
      <c r="CU554" s="9"/>
      <c r="CV554" s="9"/>
      <c r="CW554" s="9"/>
      <c r="CX554" s="9"/>
      <c r="CY554" s="9"/>
      <c r="CZ554" s="9"/>
      <c r="DA554" s="9"/>
      <c r="DB554" s="9"/>
      <c r="DC554" s="9"/>
      <c r="DD554" s="9"/>
      <c r="DE554" s="9"/>
      <c r="DF554" s="9"/>
      <c r="DG554" s="9"/>
      <c r="DH554" s="9"/>
      <c r="DI554" s="9"/>
      <c r="DJ554" s="9"/>
      <c r="DK554" s="9"/>
      <c r="DL554" s="9"/>
      <c r="DM554" s="9"/>
      <c r="DN554" s="9"/>
      <c r="DO554" s="9"/>
      <c r="DP554" s="9"/>
      <c r="DQ554" s="9"/>
      <c r="DR554" s="9"/>
      <c r="DS554" s="9"/>
      <c r="DT554" s="9"/>
      <c r="DU554" s="9"/>
      <c r="DV554" s="9"/>
      <c r="DW554" s="14"/>
      <c r="DX554" s="9"/>
      <c r="DY554" s="9"/>
      <c r="DZ554" s="9"/>
      <c r="EA554" s="9"/>
      <c r="EB554" s="9"/>
      <c r="EC554" s="9"/>
      <c r="ED554" s="9"/>
      <c r="EE554" s="9"/>
      <c r="EF554" s="9"/>
      <c r="EG554" s="9"/>
      <c r="EH554" s="9"/>
      <c r="EI554" s="9"/>
    </row>
    <row r="555" spans="2:139" ht="75" customHeight="1">
      <c r="B555" s="9"/>
      <c r="C555" s="648"/>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648"/>
      <c r="AN555" s="9"/>
      <c r="AO555" s="9"/>
      <c r="AP555" s="9"/>
      <c r="AQ555" s="9"/>
      <c r="AR555" s="648"/>
      <c r="AS555" s="9"/>
      <c r="AT555" s="45"/>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c r="CD555" s="9"/>
      <c r="CE555" s="9"/>
      <c r="CF555" s="9"/>
      <c r="CG555" s="9"/>
      <c r="CH555" s="9"/>
      <c r="CI555" s="9"/>
      <c r="CJ555" s="9"/>
      <c r="CK555" s="9"/>
      <c r="CL555" s="9"/>
      <c r="CM555" s="9"/>
      <c r="CN555" s="9"/>
      <c r="CO555" s="9"/>
      <c r="CP555" s="9"/>
      <c r="CQ555" s="9"/>
      <c r="CR555" s="9"/>
      <c r="CS555" s="9"/>
      <c r="CT555" s="9"/>
      <c r="CU555" s="9"/>
      <c r="CV555" s="9"/>
      <c r="CW555" s="9"/>
      <c r="CX555" s="9"/>
      <c r="CY555" s="9"/>
      <c r="CZ555" s="9"/>
      <c r="DA555" s="9"/>
      <c r="DB555" s="9"/>
      <c r="DC555" s="9"/>
      <c r="DD555" s="9"/>
      <c r="DE555" s="9"/>
      <c r="DF555" s="9"/>
      <c r="DG555" s="9"/>
      <c r="DH555" s="9"/>
      <c r="DI555" s="9"/>
      <c r="DJ555" s="9"/>
      <c r="DK555" s="9"/>
      <c r="DL555" s="9"/>
      <c r="DM555" s="9"/>
      <c r="DN555" s="9"/>
      <c r="DO555" s="9"/>
      <c r="DP555" s="9"/>
      <c r="DQ555" s="9"/>
      <c r="DR555" s="9"/>
      <c r="DS555" s="9"/>
      <c r="DT555" s="9"/>
      <c r="DU555" s="9"/>
      <c r="DV555" s="9"/>
      <c r="DW555" s="14"/>
      <c r="DX555" s="9"/>
      <c r="DY555" s="9"/>
      <c r="DZ555" s="9"/>
      <c r="EA555" s="9"/>
      <c r="EB555" s="9"/>
      <c r="EC555" s="9"/>
      <c r="ED555" s="9"/>
      <c r="EE555" s="9"/>
      <c r="EF555" s="9"/>
      <c r="EG555" s="9"/>
      <c r="EH555" s="9"/>
      <c r="EI555" s="9"/>
    </row>
    <row r="556" spans="2:139" ht="75" customHeight="1">
      <c r="B556" s="9"/>
      <c r="C556" s="648"/>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648"/>
      <c r="AN556" s="9"/>
      <c r="AO556" s="9"/>
      <c r="AP556" s="9"/>
      <c r="AQ556" s="9"/>
      <c r="AR556" s="648"/>
      <c r="AS556" s="9"/>
      <c r="AT556" s="45"/>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c r="CD556" s="9"/>
      <c r="CE556" s="9"/>
      <c r="CF556" s="9"/>
      <c r="CG556" s="9"/>
      <c r="CH556" s="9"/>
      <c r="CI556" s="9"/>
      <c r="CJ556" s="9"/>
      <c r="CK556" s="9"/>
      <c r="CL556" s="9"/>
      <c r="CM556" s="9"/>
      <c r="CN556" s="9"/>
      <c r="CO556" s="9"/>
      <c r="CP556" s="9"/>
      <c r="CQ556" s="9"/>
      <c r="CR556" s="9"/>
      <c r="CS556" s="9"/>
      <c r="CT556" s="9"/>
      <c r="CU556" s="9"/>
      <c r="CV556" s="9"/>
      <c r="CW556" s="9"/>
      <c r="CX556" s="9"/>
      <c r="CY556" s="9"/>
      <c r="CZ556" s="9"/>
      <c r="DA556" s="9"/>
      <c r="DB556" s="9"/>
      <c r="DC556" s="9"/>
      <c r="DD556" s="9"/>
      <c r="DE556" s="9"/>
      <c r="DF556" s="9"/>
      <c r="DG556" s="9"/>
      <c r="DH556" s="9"/>
      <c r="DI556" s="9"/>
      <c r="DJ556" s="9"/>
      <c r="DK556" s="9"/>
      <c r="DL556" s="9"/>
      <c r="DM556" s="9"/>
      <c r="DN556" s="9"/>
      <c r="DO556" s="9"/>
      <c r="DP556" s="9"/>
      <c r="DQ556" s="9"/>
      <c r="DR556" s="9"/>
      <c r="DS556" s="9"/>
      <c r="DT556" s="9"/>
      <c r="DU556" s="9"/>
      <c r="DV556" s="9"/>
      <c r="DW556" s="14"/>
      <c r="DX556" s="9"/>
      <c r="DY556" s="9"/>
      <c r="DZ556" s="9"/>
      <c r="EA556" s="9"/>
      <c r="EB556" s="9"/>
      <c r="EC556" s="9"/>
      <c r="ED556" s="9"/>
      <c r="EE556" s="9"/>
      <c r="EF556" s="9"/>
      <c r="EG556" s="9"/>
      <c r="EH556" s="9"/>
      <c r="EI556" s="9"/>
    </row>
    <row r="557" spans="2:139" ht="75" customHeight="1">
      <c r="B557" s="9"/>
      <c r="C557" s="648"/>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648"/>
      <c r="AN557" s="9"/>
      <c r="AO557" s="9"/>
      <c r="AP557" s="9"/>
      <c r="AQ557" s="9"/>
      <c r="AR557" s="648"/>
      <c r="AS557" s="9"/>
      <c r="AT557" s="45"/>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c r="CD557" s="9"/>
      <c r="CE557" s="9"/>
      <c r="CF557" s="9"/>
      <c r="CG557" s="9"/>
      <c r="CH557" s="9"/>
      <c r="CI557" s="9"/>
      <c r="CJ557" s="9"/>
      <c r="CK557" s="9"/>
      <c r="CL557" s="9"/>
      <c r="CM557" s="9"/>
      <c r="CN557" s="9"/>
      <c r="CO557" s="9"/>
      <c r="CP557" s="9"/>
      <c r="CQ557" s="9"/>
      <c r="CR557" s="9"/>
      <c r="CS557" s="9"/>
      <c r="CT557" s="9"/>
      <c r="CU557" s="9"/>
      <c r="CV557" s="9"/>
      <c r="CW557" s="9"/>
      <c r="CX557" s="9"/>
      <c r="CY557" s="9"/>
      <c r="CZ557" s="9"/>
      <c r="DA557" s="9"/>
      <c r="DB557" s="9"/>
      <c r="DC557" s="9"/>
      <c r="DD557" s="9"/>
      <c r="DE557" s="9"/>
      <c r="DF557" s="9"/>
      <c r="DG557" s="9"/>
      <c r="DH557" s="9"/>
      <c r="DI557" s="9"/>
      <c r="DJ557" s="9"/>
      <c r="DK557" s="9"/>
      <c r="DL557" s="9"/>
      <c r="DM557" s="9"/>
      <c r="DN557" s="9"/>
      <c r="DO557" s="9"/>
      <c r="DP557" s="9"/>
      <c r="DQ557" s="9"/>
      <c r="DR557" s="9"/>
      <c r="DS557" s="9"/>
      <c r="DT557" s="9"/>
      <c r="DU557" s="9"/>
      <c r="DV557" s="9"/>
      <c r="DW557" s="14"/>
      <c r="DX557" s="9"/>
      <c r="DY557" s="9"/>
      <c r="DZ557" s="9"/>
      <c r="EA557" s="9"/>
      <c r="EB557" s="9"/>
      <c r="EC557" s="9"/>
      <c r="ED557" s="9"/>
      <c r="EE557" s="9"/>
      <c r="EF557" s="9"/>
      <c r="EG557" s="9"/>
      <c r="EH557" s="9"/>
      <c r="EI557" s="9"/>
    </row>
    <row r="558" spans="2:139" ht="75" customHeight="1">
      <c r="B558" s="9"/>
      <c r="C558" s="648"/>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648"/>
      <c r="AN558" s="9"/>
      <c r="AO558" s="9"/>
      <c r="AP558" s="9"/>
      <c r="AQ558" s="9"/>
      <c r="AR558" s="648"/>
      <c r="AS558" s="9"/>
      <c r="AT558" s="45"/>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c r="CD558" s="9"/>
      <c r="CE558" s="9"/>
      <c r="CF558" s="9"/>
      <c r="CG558" s="9"/>
      <c r="CH558" s="9"/>
      <c r="CI558" s="9"/>
      <c r="CJ558" s="9"/>
      <c r="CK558" s="9"/>
      <c r="CL558" s="9"/>
      <c r="CM558" s="9"/>
      <c r="CN558" s="9"/>
      <c r="CO558" s="9"/>
      <c r="CP558" s="9"/>
      <c r="CQ558" s="9"/>
      <c r="CR558" s="9"/>
      <c r="CS558" s="9"/>
      <c r="CT558" s="9"/>
      <c r="CU558" s="9"/>
      <c r="CV558" s="9"/>
      <c r="CW558" s="9"/>
      <c r="CX558" s="9"/>
      <c r="CY558" s="9"/>
      <c r="CZ558" s="9"/>
      <c r="DA558" s="9"/>
      <c r="DB558" s="9"/>
      <c r="DC558" s="9"/>
      <c r="DD558" s="9"/>
      <c r="DE558" s="9"/>
      <c r="DF558" s="9"/>
      <c r="DG558" s="9"/>
      <c r="DH558" s="9"/>
      <c r="DI558" s="9"/>
      <c r="DJ558" s="9"/>
      <c r="DK558" s="9"/>
      <c r="DL558" s="9"/>
      <c r="DM558" s="9"/>
      <c r="DN558" s="9"/>
      <c r="DO558" s="9"/>
      <c r="DP558" s="9"/>
      <c r="DQ558" s="9"/>
      <c r="DR558" s="9"/>
      <c r="DS558" s="9"/>
      <c r="DT558" s="9"/>
      <c r="DU558" s="9"/>
      <c r="DV558" s="9"/>
      <c r="DW558" s="14"/>
      <c r="DX558" s="9"/>
      <c r="DY558" s="9"/>
      <c r="DZ558" s="9"/>
      <c r="EA558" s="9"/>
      <c r="EB558" s="9"/>
      <c r="EC558" s="9"/>
      <c r="ED558" s="9"/>
      <c r="EE558" s="9"/>
      <c r="EF558" s="9"/>
      <c r="EG558" s="9"/>
      <c r="EH558" s="9"/>
      <c r="EI558" s="9"/>
    </row>
    <row r="559" spans="2:139" ht="75" customHeight="1">
      <c r="B559" s="9"/>
      <c r="C559" s="648"/>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648"/>
      <c r="AN559" s="9"/>
      <c r="AO559" s="9"/>
      <c r="AP559" s="9"/>
      <c r="AQ559" s="9"/>
      <c r="AR559" s="648"/>
      <c r="AS559" s="9"/>
      <c r="AT559" s="45"/>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c r="CD559" s="9"/>
      <c r="CE559" s="9"/>
      <c r="CF559" s="9"/>
      <c r="CG559" s="9"/>
      <c r="CH559" s="9"/>
      <c r="CI559" s="9"/>
      <c r="CJ559" s="9"/>
      <c r="CK559" s="9"/>
      <c r="CL559" s="9"/>
      <c r="CM559" s="9"/>
      <c r="CN559" s="9"/>
      <c r="CO559" s="9"/>
      <c r="CP559" s="9"/>
      <c r="CQ559" s="9"/>
      <c r="CR559" s="9"/>
      <c r="CS559" s="9"/>
      <c r="CT559" s="9"/>
      <c r="CU559" s="9"/>
      <c r="CV559" s="9"/>
      <c r="CW559" s="9"/>
      <c r="CX559" s="9"/>
      <c r="CY559" s="9"/>
      <c r="CZ559" s="9"/>
      <c r="DA559" s="9"/>
      <c r="DB559" s="9"/>
      <c r="DC559" s="9"/>
      <c r="DD559" s="9"/>
      <c r="DE559" s="9"/>
      <c r="DF559" s="9"/>
      <c r="DG559" s="9"/>
      <c r="DH559" s="9"/>
      <c r="DI559" s="9"/>
      <c r="DJ559" s="9"/>
      <c r="DK559" s="9"/>
      <c r="DL559" s="9"/>
      <c r="DM559" s="9"/>
      <c r="DN559" s="9"/>
      <c r="DO559" s="9"/>
      <c r="DP559" s="9"/>
      <c r="DQ559" s="9"/>
      <c r="DR559" s="9"/>
      <c r="DS559" s="9"/>
      <c r="DT559" s="9"/>
      <c r="DU559" s="9"/>
      <c r="DV559" s="9"/>
      <c r="DW559" s="14"/>
      <c r="DX559" s="9"/>
      <c r="DY559" s="9"/>
      <c r="DZ559" s="9"/>
      <c r="EA559" s="9"/>
      <c r="EB559" s="9"/>
      <c r="EC559" s="9"/>
      <c r="ED559" s="9"/>
      <c r="EE559" s="9"/>
      <c r="EF559" s="9"/>
      <c r="EG559" s="9"/>
      <c r="EH559" s="9"/>
      <c r="EI559" s="9"/>
    </row>
    <row r="560" spans="2:139" ht="75" customHeight="1">
      <c r="B560" s="9"/>
      <c r="C560" s="648"/>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648"/>
      <c r="AN560" s="9"/>
      <c r="AO560" s="9"/>
      <c r="AP560" s="9"/>
      <c r="AQ560" s="9"/>
      <c r="AR560" s="648"/>
      <c r="AS560" s="9"/>
      <c r="AT560" s="45"/>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c r="CD560" s="9"/>
      <c r="CE560" s="9"/>
      <c r="CF560" s="9"/>
      <c r="CG560" s="9"/>
      <c r="CH560" s="9"/>
      <c r="CI560" s="9"/>
      <c r="CJ560" s="9"/>
      <c r="CK560" s="9"/>
      <c r="CL560" s="9"/>
      <c r="CM560" s="9"/>
      <c r="CN560" s="9"/>
      <c r="CO560" s="9"/>
      <c r="CP560" s="9"/>
      <c r="CQ560" s="9"/>
      <c r="CR560" s="9"/>
      <c r="CS560" s="9"/>
      <c r="CT560" s="9"/>
      <c r="CU560" s="9"/>
      <c r="CV560" s="9"/>
      <c r="CW560" s="9"/>
      <c r="CX560" s="9"/>
      <c r="CY560" s="9"/>
      <c r="CZ560" s="9"/>
      <c r="DA560" s="9"/>
      <c r="DB560" s="9"/>
      <c r="DC560" s="9"/>
      <c r="DD560" s="9"/>
      <c r="DE560" s="9"/>
      <c r="DF560" s="9"/>
      <c r="DG560" s="9"/>
      <c r="DH560" s="9"/>
      <c r="DI560" s="9"/>
      <c r="DJ560" s="9"/>
      <c r="DK560" s="9"/>
      <c r="DL560" s="9"/>
      <c r="DM560" s="9"/>
      <c r="DN560" s="9"/>
      <c r="DO560" s="9"/>
      <c r="DP560" s="9"/>
      <c r="DQ560" s="9"/>
      <c r="DR560" s="9"/>
      <c r="DS560" s="9"/>
      <c r="DT560" s="9"/>
      <c r="DU560" s="9"/>
      <c r="DV560" s="9"/>
      <c r="DW560" s="14"/>
      <c r="DX560" s="9"/>
      <c r="DY560" s="9"/>
      <c r="DZ560" s="9"/>
      <c r="EA560" s="9"/>
      <c r="EB560" s="9"/>
      <c r="EC560" s="9"/>
      <c r="ED560" s="9"/>
      <c r="EE560" s="9"/>
      <c r="EF560" s="9"/>
      <c r="EG560" s="9"/>
      <c r="EH560" s="9"/>
      <c r="EI560" s="9"/>
    </row>
    <row r="561" spans="2:139" ht="75" customHeight="1">
      <c r="B561" s="9"/>
      <c r="C561" s="648"/>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648"/>
      <c r="AN561" s="9"/>
      <c r="AO561" s="9"/>
      <c r="AP561" s="9"/>
      <c r="AQ561" s="9"/>
      <c r="AR561" s="648"/>
      <c r="AS561" s="9"/>
      <c r="AT561" s="45"/>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c r="CD561" s="9"/>
      <c r="CE561" s="9"/>
      <c r="CF561" s="9"/>
      <c r="CG561" s="9"/>
      <c r="CH561" s="9"/>
      <c r="CI561" s="9"/>
      <c r="CJ561" s="9"/>
      <c r="CK561" s="9"/>
      <c r="CL561" s="9"/>
      <c r="CM561" s="9"/>
      <c r="CN561" s="9"/>
      <c r="CO561" s="9"/>
      <c r="CP561" s="9"/>
      <c r="CQ561" s="9"/>
      <c r="CR561" s="9"/>
      <c r="CS561" s="9"/>
      <c r="CT561" s="9"/>
      <c r="CU561" s="9"/>
      <c r="CV561" s="9"/>
      <c r="CW561" s="9"/>
      <c r="CX561" s="9"/>
      <c r="CY561" s="9"/>
      <c r="CZ561" s="9"/>
      <c r="DA561" s="9"/>
      <c r="DB561" s="9"/>
      <c r="DC561" s="9"/>
      <c r="DD561" s="9"/>
      <c r="DE561" s="9"/>
      <c r="DF561" s="9"/>
      <c r="DG561" s="9"/>
      <c r="DH561" s="9"/>
      <c r="DI561" s="9"/>
      <c r="DJ561" s="9"/>
      <c r="DK561" s="9"/>
      <c r="DL561" s="9"/>
      <c r="DM561" s="9"/>
      <c r="DN561" s="9"/>
      <c r="DO561" s="9"/>
      <c r="DP561" s="9"/>
      <c r="DQ561" s="9"/>
      <c r="DR561" s="9"/>
      <c r="DS561" s="9"/>
      <c r="DT561" s="9"/>
      <c r="DU561" s="9"/>
      <c r="DV561" s="9"/>
      <c r="DW561" s="14"/>
      <c r="DX561" s="9"/>
      <c r="DY561" s="9"/>
      <c r="DZ561" s="9"/>
      <c r="EA561" s="9"/>
      <c r="EB561" s="9"/>
      <c r="EC561" s="9"/>
      <c r="ED561" s="9"/>
      <c r="EE561" s="9"/>
      <c r="EF561" s="9"/>
      <c r="EG561" s="9"/>
      <c r="EH561" s="9"/>
      <c r="EI561" s="9"/>
    </row>
    <row r="562" spans="2:139" ht="75" customHeight="1">
      <c r="B562" s="9"/>
      <c r="C562" s="648"/>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648"/>
      <c r="AN562" s="9"/>
      <c r="AO562" s="9"/>
      <c r="AP562" s="9"/>
      <c r="AQ562" s="9"/>
      <c r="AR562" s="648"/>
      <c r="AS562" s="9"/>
      <c r="AT562" s="45"/>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c r="CD562" s="9"/>
      <c r="CE562" s="9"/>
      <c r="CF562" s="9"/>
      <c r="CG562" s="9"/>
      <c r="CH562" s="9"/>
      <c r="CI562" s="9"/>
      <c r="CJ562" s="9"/>
      <c r="CK562" s="9"/>
      <c r="CL562" s="9"/>
      <c r="CM562" s="9"/>
      <c r="CN562" s="9"/>
      <c r="CO562" s="9"/>
      <c r="CP562" s="9"/>
      <c r="CQ562" s="9"/>
      <c r="CR562" s="9"/>
      <c r="CS562" s="9"/>
      <c r="CT562" s="9"/>
      <c r="CU562" s="9"/>
      <c r="CV562" s="9"/>
      <c r="CW562" s="9"/>
      <c r="CX562" s="9"/>
      <c r="CY562" s="9"/>
      <c r="CZ562" s="9"/>
      <c r="DA562" s="9"/>
      <c r="DB562" s="9"/>
      <c r="DC562" s="9"/>
      <c r="DD562" s="9"/>
      <c r="DE562" s="9"/>
      <c r="DF562" s="9"/>
      <c r="DG562" s="9"/>
      <c r="DH562" s="9"/>
      <c r="DI562" s="9"/>
      <c r="DJ562" s="9"/>
      <c r="DK562" s="9"/>
      <c r="DL562" s="9"/>
      <c r="DM562" s="9"/>
      <c r="DN562" s="9"/>
      <c r="DO562" s="9"/>
      <c r="DP562" s="9"/>
      <c r="DQ562" s="9"/>
      <c r="DR562" s="9"/>
      <c r="DS562" s="9"/>
      <c r="DT562" s="9"/>
      <c r="DU562" s="9"/>
      <c r="DV562" s="9"/>
      <c r="DW562" s="14"/>
      <c r="DX562" s="9"/>
      <c r="DY562" s="9"/>
      <c r="DZ562" s="9"/>
      <c r="EA562" s="9"/>
      <c r="EB562" s="9"/>
      <c r="EC562" s="9"/>
      <c r="ED562" s="9"/>
      <c r="EE562" s="9"/>
      <c r="EF562" s="9"/>
      <c r="EG562" s="9"/>
      <c r="EH562" s="9"/>
      <c r="EI562" s="9"/>
    </row>
    <row r="563" spans="2:139" ht="75" customHeight="1">
      <c r="B563" s="9"/>
      <c r="C563" s="648"/>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648"/>
      <c r="AN563" s="9"/>
      <c r="AO563" s="9"/>
      <c r="AP563" s="9"/>
      <c r="AQ563" s="9"/>
      <c r="AR563" s="648"/>
      <c r="AS563" s="9"/>
      <c r="AT563" s="45"/>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c r="CD563" s="9"/>
      <c r="CE563" s="9"/>
      <c r="CF563" s="9"/>
      <c r="CG563" s="9"/>
      <c r="CH563" s="9"/>
      <c r="CI563" s="9"/>
      <c r="CJ563" s="9"/>
      <c r="CK563" s="9"/>
      <c r="CL563" s="9"/>
      <c r="CM563" s="9"/>
      <c r="CN563" s="9"/>
      <c r="CO563" s="9"/>
      <c r="CP563" s="9"/>
      <c r="CQ563" s="9"/>
      <c r="CR563" s="9"/>
      <c r="CS563" s="9"/>
      <c r="CT563" s="9"/>
      <c r="CU563" s="9"/>
      <c r="CV563" s="9"/>
      <c r="CW563" s="9"/>
      <c r="CX563" s="9"/>
      <c r="CY563" s="9"/>
      <c r="CZ563" s="9"/>
      <c r="DA563" s="9"/>
      <c r="DB563" s="9"/>
      <c r="DC563" s="9"/>
      <c r="DD563" s="9"/>
      <c r="DE563" s="9"/>
      <c r="DF563" s="9"/>
      <c r="DG563" s="9"/>
      <c r="DH563" s="9"/>
      <c r="DI563" s="9"/>
      <c r="DJ563" s="9"/>
      <c r="DK563" s="9"/>
      <c r="DL563" s="9"/>
      <c r="DM563" s="9"/>
      <c r="DN563" s="9"/>
      <c r="DO563" s="9"/>
      <c r="DP563" s="9"/>
      <c r="DQ563" s="9"/>
      <c r="DR563" s="9"/>
      <c r="DS563" s="9"/>
      <c r="DT563" s="9"/>
      <c r="DU563" s="9"/>
      <c r="DV563" s="9"/>
      <c r="DW563" s="14"/>
      <c r="DX563" s="9"/>
      <c r="DY563" s="9"/>
      <c r="DZ563" s="9"/>
      <c r="EA563" s="9"/>
      <c r="EB563" s="9"/>
      <c r="EC563" s="9"/>
      <c r="ED563" s="9"/>
      <c r="EE563" s="9"/>
      <c r="EF563" s="9"/>
      <c r="EG563" s="9"/>
      <c r="EH563" s="9"/>
      <c r="EI563" s="9"/>
    </row>
    <row r="564" spans="2:139" ht="75" customHeight="1">
      <c r="B564" s="9"/>
      <c r="C564" s="648"/>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648"/>
      <c r="AN564" s="9"/>
      <c r="AO564" s="9"/>
      <c r="AP564" s="9"/>
      <c r="AQ564" s="9"/>
      <c r="AR564" s="648"/>
      <c r="AS564" s="9"/>
      <c r="AT564" s="45"/>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c r="CD564" s="9"/>
      <c r="CE564" s="9"/>
      <c r="CF564" s="9"/>
      <c r="CG564" s="9"/>
      <c r="CH564" s="9"/>
      <c r="CI564" s="9"/>
      <c r="CJ564" s="9"/>
      <c r="CK564" s="9"/>
      <c r="CL564" s="9"/>
      <c r="CM564" s="9"/>
      <c r="CN564" s="9"/>
      <c r="CO564" s="9"/>
      <c r="CP564" s="9"/>
      <c r="CQ564" s="9"/>
      <c r="CR564" s="9"/>
      <c r="CS564" s="9"/>
      <c r="CT564" s="9"/>
      <c r="CU564" s="9"/>
      <c r="CV564" s="9"/>
      <c r="CW564" s="9"/>
      <c r="CX564" s="9"/>
      <c r="CY564" s="9"/>
      <c r="CZ564" s="9"/>
      <c r="DA564" s="9"/>
      <c r="DB564" s="9"/>
      <c r="DC564" s="9"/>
      <c r="DD564" s="9"/>
      <c r="DE564" s="9"/>
      <c r="DF564" s="9"/>
      <c r="DG564" s="9"/>
      <c r="DH564" s="9"/>
      <c r="DI564" s="9"/>
      <c r="DJ564" s="9"/>
      <c r="DK564" s="9"/>
      <c r="DL564" s="9"/>
      <c r="DM564" s="9"/>
      <c r="DN564" s="9"/>
      <c r="DO564" s="9"/>
      <c r="DP564" s="9"/>
      <c r="DQ564" s="9"/>
      <c r="DR564" s="9"/>
      <c r="DS564" s="9"/>
      <c r="DT564" s="9"/>
      <c r="DU564" s="9"/>
      <c r="DV564" s="9"/>
      <c r="DW564" s="14"/>
      <c r="DX564" s="9"/>
      <c r="DY564" s="9"/>
      <c r="DZ564" s="9"/>
      <c r="EA564" s="9"/>
      <c r="EB564" s="9"/>
      <c r="EC564" s="9"/>
      <c r="ED564" s="9"/>
      <c r="EE564" s="9"/>
      <c r="EF564" s="9"/>
      <c r="EG564" s="9"/>
      <c r="EH564" s="9"/>
      <c r="EI564" s="9"/>
    </row>
    <row r="565" spans="2:139" ht="75" customHeight="1">
      <c r="B565" s="9"/>
      <c r="C565" s="648"/>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648"/>
      <c r="AN565" s="9"/>
      <c r="AO565" s="9"/>
      <c r="AP565" s="9"/>
      <c r="AQ565" s="9"/>
      <c r="AR565" s="648"/>
      <c r="AS565" s="9"/>
      <c r="AT565" s="45"/>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c r="CC565" s="9"/>
      <c r="CD565" s="9"/>
      <c r="CE565" s="9"/>
      <c r="CF565" s="9"/>
      <c r="CG565" s="9"/>
      <c r="CH565" s="9"/>
      <c r="CI565" s="9"/>
      <c r="CJ565" s="9"/>
      <c r="CK565" s="9"/>
      <c r="CL565" s="9"/>
      <c r="CM565" s="9"/>
      <c r="CN565" s="9"/>
      <c r="CO565" s="9"/>
      <c r="CP565" s="9"/>
      <c r="CQ565" s="9"/>
      <c r="CR565" s="9"/>
      <c r="CS565" s="9"/>
      <c r="CT565" s="9"/>
      <c r="CU565" s="9"/>
      <c r="CV565" s="9"/>
      <c r="CW565" s="9"/>
      <c r="CX565" s="9"/>
      <c r="CY565" s="9"/>
      <c r="CZ565" s="9"/>
      <c r="DA565" s="9"/>
      <c r="DB565" s="9"/>
      <c r="DC565" s="9"/>
      <c r="DD565" s="9"/>
      <c r="DE565" s="9"/>
      <c r="DF565" s="9"/>
      <c r="DG565" s="9"/>
      <c r="DH565" s="9"/>
      <c r="DI565" s="9"/>
      <c r="DJ565" s="9"/>
      <c r="DK565" s="9"/>
      <c r="DL565" s="9"/>
      <c r="DM565" s="9"/>
      <c r="DN565" s="9"/>
      <c r="DO565" s="9"/>
      <c r="DP565" s="9"/>
      <c r="DQ565" s="9"/>
      <c r="DR565" s="9"/>
      <c r="DS565" s="9"/>
      <c r="DT565" s="9"/>
      <c r="DU565" s="9"/>
      <c r="DV565" s="9"/>
      <c r="DW565" s="14"/>
      <c r="DX565" s="9"/>
      <c r="DY565" s="9"/>
      <c r="DZ565" s="9"/>
      <c r="EA565" s="9"/>
      <c r="EB565" s="9"/>
      <c r="EC565" s="9"/>
      <c r="ED565" s="9"/>
      <c r="EE565" s="9"/>
      <c r="EF565" s="9"/>
      <c r="EG565" s="9"/>
      <c r="EH565" s="9"/>
      <c r="EI565" s="9"/>
    </row>
    <row r="566" spans="2:139" ht="75" customHeight="1">
      <c r="B566" s="9"/>
      <c r="C566" s="648"/>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648"/>
      <c r="AN566" s="9"/>
      <c r="AO566" s="9"/>
      <c r="AP566" s="9"/>
      <c r="AQ566" s="9"/>
      <c r="AR566" s="648"/>
      <c r="AS566" s="9"/>
      <c r="AT566" s="45"/>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c r="CD566" s="9"/>
      <c r="CE566" s="9"/>
      <c r="CF566" s="9"/>
      <c r="CG566" s="9"/>
      <c r="CH566" s="9"/>
      <c r="CI566" s="9"/>
      <c r="CJ566" s="9"/>
      <c r="CK566" s="9"/>
      <c r="CL566" s="9"/>
      <c r="CM566" s="9"/>
      <c r="CN566" s="9"/>
      <c r="CO566" s="9"/>
      <c r="CP566" s="9"/>
      <c r="CQ566" s="9"/>
      <c r="CR566" s="9"/>
      <c r="CS566" s="9"/>
      <c r="CT566" s="9"/>
      <c r="CU566" s="9"/>
      <c r="CV566" s="9"/>
      <c r="CW566" s="9"/>
      <c r="CX566" s="9"/>
      <c r="CY566" s="9"/>
      <c r="CZ566" s="9"/>
      <c r="DA566" s="9"/>
      <c r="DB566" s="9"/>
      <c r="DC566" s="9"/>
      <c r="DD566" s="9"/>
      <c r="DE566" s="9"/>
      <c r="DF566" s="9"/>
      <c r="DG566" s="9"/>
      <c r="DH566" s="9"/>
      <c r="DI566" s="9"/>
      <c r="DJ566" s="9"/>
      <c r="DK566" s="9"/>
      <c r="DL566" s="9"/>
      <c r="DM566" s="9"/>
      <c r="DN566" s="9"/>
      <c r="DO566" s="9"/>
      <c r="DP566" s="9"/>
      <c r="DQ566" s="9"/>
      <c r="DR566" s="9"/>
      <c r="DS566" s="9"/>
      <c r="DT566" s="9"/>
      <c r="DU566" s="9"/>
      <c r="DV566" s="9"/>
      <c r="DW566" s="14"/>
      <c r="DX566" s="9"/>
      <c r="DY566" s="9"/>
      <c r="DZ566" s="9"/>
      <c r="EA566" s="9"/>
      <c r="EB566" s="9"/>
      <c r="EC566" s="9"/>
      <c r="ED566" s="9"/>
      <c r="EE566" s="9"/>
      <c r="EF566" s="9"/>
      <c r="EG566" s="9"/>
      <c r="EH566" s="9"/>
      <c r="EI566" s="9"/>
    </row>
    <row r="567" spans="2:139" ht="75" customHeight="1">
      <c r="B567" s="9"/>
      <c r="C567" s="648"/>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648"/>
      <c r="AN567" s="9"/>
      <c r="AO567" s="9"/>
      <c r="AP567" s="9"/>
      <c r="AQ567" s="9"/>
      <c r="AR567" s="648"/>
      <c r="AS567" s="9"/>
      <c r="AT567" s="45"/>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c r="CD567" s="9"/>
      <c r="CE567" s="9"/>
      <c r="CF567" s="9"/>
      <c r="CG567" s="9"/>
      <c r="CH567" s="9"/>
      <c r="CI567" s="9"/>
      <c r="CJ567" s="9"/>
      <c r="CK567" s="9"/>
      <c r="CL567" s="9"/>
      <c r="CM567" s="9"/>
      <c r="CN567" s="9"/>
      <c r="CO567" s="9"/>
      <c r="CP567" s="9"/>
      <c r="CQ567" s="9"/>
      <c r="CR567" s="9"/>
      <c r="CS567" s="9"/>
      <c r="CT567" s="9"/>
      <c r="CU567" s="9"/>
      <c r="CV567" s="9"/>
      <c r="CW567" s="9"/>
      <c r="CX567" s="9"/>
      <c r="CY567" s="9"/>
      <c r="CZ567" s="9"/>
      <c r="DA567" s="9"/>
      <c r="DB567" s="9"/>
      <c r="DC567" s="9"/>
      <c r="DD567" s="9"/>
      <c r="DE567" s="9"/>
      <c r="DF567" s="9"/>
      <c r="DG567" s="9"/>
      <c r="DH567" s="9"/>
      <c r="DI567" s="9"/>
      <c r="DJ567" s="9"/>
      <c r="DK567" s="9"/>
      <c r="DL567" s="9"/>
      <c r="DM567" s="9"/>
      <c r="DN567" s="9"/>
      <c r="DO567" s="9"/>
      <c r="DP567" s="9"/>
      <c r="DQ567" s="9"/>
      <c r="DR567" s="9"/>
      <c r="DS567" s="9"/>
      <c r="DT567" s="9"/>
      <c r="DU567" s="9"/>
      <c r="DV567" s="9"/>
      <c r="DW567" s="14"/>
      <c r="DX567" s="9"/>
      <c r="DY567" s="9"/>
      <c r="DZ567" s="9"/>
      <c r="EA567" s="9"/>
      <c r="EB567" s="9"/>
      <c r="EC567" s="9"/>
      <c r="ED567" s="9"/>
      <c r="EE567" s="9"/>
      <c r="EF567" s="9"/>
      <c r="EG567" s="9"/>
      <c r="EH567" s="9"/>
      <c r="EI567" s="9"/>
    </row>
    <row r="568" spans="2:139" ht="75" customHeight="1">
      <c r="B568" s="9"/>
      <c r="C568" s="648"/>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648"/>
      <c r="AN568" s="9"/>
      <c r="AO568" s="9"/>
      <c r="AP568" s="9"/>
      <c r="AQ568" s="9"/>
      <c r="AR568" s="648"/>
      <c r="AS568" s="9"/>
      <c r="AT568" s="45"/>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c r="CC568" s="9"/>
      <c r="CD568" s="9"/>
      <c r="CE568" s="9"/>
      <c r="CF568" s="9"/>
      <c r="CG568" s="9"/>
      <c r="CH568" s="9"/>
      <c r="CI568" s="9"/>
      <c r="CJ568" s="9"/>
      <c r="CK568" s="9"/>
      <c r="CL568" s="9"/>
      <c r="CM568" s="9"/>
      <c r="CN568" s="9"/>
      <c r="CO568" s="9"/>
      <c r="CP568" s="9"/>
      <c r="CQ568" s="9"/>
      <c r="CR568" s="9"/>
      <c r="CS568" s="9"/>
      <c r="CT568" s="9"/>
      <c r="CU568" s="9"/>
      <c r="CV568" s="9"/>
      <c r="CW568" s="9"/>
      <c r="CX568" s="9"/>
      <c r="CY568" s="9"/>
      <c r="CZ568" s="9"/>
      <c r="DA568" s="9"/>
      <c r="DB568" s="9"/>
      <c r="DC568" s="9"/>
      <c r="DD568" s="9"/>
      <c r="DE568" s="9"/>
      <c r="DF568" s="9"/>
      <c r="DG568" s="9"/>
      <c r="DH568" s="9"/>
      <c r="DI568" s="9"/>
      <c r="DJ568" s="9"/>
      <c r="DK568" s="9"/>
      <c r="DL568" s="9"/>
      <c r="DM568" s="9"/>
      <c r="DN568" s="9"/>
      <c r="DO568" s="9"/>
      <c r="DP568" s="9"/>
      <c r="DQ568" s="9"/>
      <c r="DR568" s="9"/>
      <c r="DS568" s="9"/>
      <c r="DT568" s="9"/>
      <c r="DU568" s="9"/>
      <c r="DV568" s="9"/>
      <c r="DW568" s="14"/>
      <c r="DX568" s="9"/>
      <c r="DY568" s="9"/>
      <c r="DZ568" s="9"/>
      <c r="EA568" s="9"/>
      <c r="EB568" s="9"/>
      <c r="EC568" s="9"/>
      <c r="ED568" s="9"/>
      <c r="EE568" s="9"/>
      <c r="EF568" s="9"/>
      <c r="EG568" s="9"/>
      <c r="EH568" s="9"/>
      <c r="EI568" s="9"/>
    </row>
    <row r="569" spans="2:139" ht="75" customHeight="1">
      <c r="B569" s="9"/>
      <c r="C569" s="648"/>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648"/>
      <c r="AN569" s="9"/>
      <c r="AO569" s="9"/>
      <c r="AP569" s="9"/>
      <c r="AQ569" s="9"/>
      <c r="AR569" s="648"/>
      <c r="AS569" s="9"/>
      <c r="AT569" s="45"/>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c r="CC569" s="9"/>
      <c r="CD569" s="9"/>
      <c r="CE569" s="9"/>
      <c r="CF569" s="9"/>
      <c r="CG569" s="9"/>
      <c r="CH569" s="9"/>
      <c r="CI569" s="9"/>
      <c r="CJ569" s="9"/>
      <c r="CK569" s="9"/>
      <c r="CL569" s="9"/>
      <c r="CM569" s="9"/>
      <c r="CN569" s="9"/>
      <c r="CO569" s="9"/>
      <c r="CP569" s="9"/>
      <c r="CQ569" s="9"/>
      <c r="CR569" s="9"/>
      <c r="CS569" s="9"/>
      <c r="CT569" s="9"/>
      <c r="CU569" s="9"/>
      <c r="CV569" s="9"/>
      <c r="CW569" s="9"/>
      <c r="CX569" s="9"/>
      <c r="CY569" s="9"/>
      <c r="CZ569" s="9"/>
      <c r="DA569" s="9"/>
      <c r="DB569" s="9"/>
      <c r="DC569" s="9"/>
      <c r="DD569" s="9"/>
      <c r="DE569" s="9"/>
      <c r="DF569" s="9"/>
      <c r="DG569" s="9"/>
      <c r="DH569" s="9"/>
      <c r="DI569" s="9"/>
      <c r="DJ569" s="9"/>
      <c r="DK569" s="9"/>
      <c r="DL569" s="9"/>
      <c r="DM569" s="9"/>
      <c r="DN569" s="9"/>
      <c r="DO569" s="9"/>
      <c r="DP569" s="9"/>
      <c r="DQ569" s="9"/>
      <c r="DR569" s="9"/>
      <c r="DS569" s="9"/>
      <c r="DT569" s="9"/>
      <c r="DU569" s="9"/>
      <c r="DV569" s="9"/>
      <c r="DW569" s="14"/>
      <c r="DX569" s="9"/>
      <c r="DY569" s="9"/>
      <c r="DZ569" s="9"/>
      <c r="EA569" s="9"/>
      <c r="EB569" s="9"/>
      <c r="EC569" s="9"/>
      <c r="ED569" s="9"/>
      <c r="EE569" s="9"/>
      <c r="EF569" s="9"/>
      <c r="EG569" s="9"/>
      <c r="EH569" s="9"/>
      <c r="EI569" s="9"/>
    </row>
    <row r="570" spans="2:139" ht="75" customHeight="1">
      <c r="B570" s="9"/>
      <c r="C570" s="648"/>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648"/>
      <c r="AN570" s="9"/>
      <c r="AO570" s="9"/>
      <c r="AP570" s="9"/>
      <c r="AQ570" s="9"/>
      <c r="AR570" s="648"/>
      <c r="AS570" s="9"/>
      <c r="AT570" s="45"/>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c r="CD570" s="9"/>
      <c r="CE570" s="9"/>
      <c r="CF570" s="9"/>
      <c r="CG570" s="9"/>
      <c r="CH570" s="9"/>
      <c r="CI570" s="9"/>
      <c r="CJ570" s="9"/>
      <c r="CK570" s="9"/>
      <c r="CL570" s="9"/>
      <c r="CM570" s="9"/>
      <c r="CN570" s="9"/>
      <c r="CO570" s="9"/>
      <c r="CP570" s="9"/>
      <c r="CQ570" s="9"/>
      <c r="CR570" s="9"/>
      <c r="CS570" s="9"/>
      <c r="CT570" s="9"/>
      <c r="CU570" s="9"/>
      <c r="CV570" s="9"/>
      <c r="CW570" s="9"/>
      <c r="CX570" s="9"/>
      <c r="CY570" s="9"/>
      <c r="CZ570" s="9"/>
      <c r="DA570" s="9"/>
      <c r="DB570" s="9"/>
      <c r="DC570" s="9"/>
      <c r="DD570" s="9"/>
      <c r="DE570" s="9"/>
      <c r="DF570" s="9"/>
      <c r="DG570" s="9"/>
      <c r="DH570" s="9"/>
      <c r="DI570" s="9"/>
      <c r="DJ570" s="9"/>
      <c r="DK570" s="9"/>
      <c r="DL570" s="9"/>
      <c r="DM570" s="9"/>
      <c r="DN570" s="9"/>
      <c r="DO570" s="9"/>
      <c r="DP570" s="9"/>
      <c r="DQ570" s="9"/>
      <c r="DR570" s="9"/>
      <c r="DS570" s="9"/>
      <c r="DT570" s="9"/>
      <c r="DU570" s="9"/>
      <c r="DV570" s="9"/>
      <c r="DW570" s="14"/>
      <c r="DX570" s="9"/>
      <c r="DY570" s="9"/>
      <c r="DZ570" s="9"/>
      <c r="EA570" s="9"/>
      <c r="EB570" s="9"/>
      <c r="EC570" s="9"/>
      <c r="ED570" s="9"/>
      <c r="EE570" s="9"/>
      <c r="EF570" s="9"/>
      <c r="EG570" s="9"/>
      <c r="EH570" s="9"/>
      <c r="EI570" s="9"/>
    </row>
    <row r="571" spans="2:139" ht="75" customHeight="1">
      <c r="B571" s="9"/>
      <c r="C571" s="648"/>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648"/>
      <c r="AN571" s="9"/>
      <c r="AO571" s="9"/>
      <c r="AP571" s="9"/>
      <c r="AQ571" s="9"/>
      <c r="AR571" s="648"/>
      <c r="AS571" s="9"/>
      <c r="AT571" s="45"/>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c r="CD571" s="9"/>
      <c r="CE571" s="9"/>
      <c r="CF571" s="9"/>
      <c r="CG571" s="9"/>
      <c r="CH571" s="9"/>
      <c r="CI571" s="9"/>
      <c r="CJ571" s="9"/>
      <c r="CK571" s="9"/>
      <c r="CL571" s="9"/>
      <c r="CM571" s="9"/>
      <c r="CN571" s="9"/>
      <c r="CO571" s="9"/>
      <c r="CP571" s="9"/>
      <c r="CQ571" s="9"/>
      <c r="CR571" s="9"/>
      <c r="CS571" s="9"/>
      <c r="CT571" s="9"/>
      <c r="CU571" s="9"/>
      <c r="CV571" s="9"/>
      <c r="CW571" s="9"/>
      <c r="CX571" s="9"/>
      <c r="CY571" s="9"/>
      <c r="CZ571" s="9"/>
      <c r="DA571" s="9"/>
      <c r="DB571" s="9"/>
      <c r="DC571" s="9"/>
      <c r="DD571" s="9"/>
      <c r="DE571" s="9"/>
      <c r="DF571" s="9"/>
      <c r="DG571" s="9"/>
      <c r="DH571" s="9"/>
      <c r="DI571" s="9"/>
      <c r="DJ571" s="9"/>
      <c r="DK571" s="9"/>
      <c r="DL571" s="9"/>
      <c r="DM571" s="9"/>
      <c r="DN571" s="9"/>
      <c r="DO571" s="9"/>
      <c r="DP571" s="9"/>
      <c r="DQ571" s="9"/>
      <c r="DR571" s="9"/>
      <c r="DS571" s="9"/>
      <c r="DT571" s="9"/>
      <c r="DU571" s="9"/>
      <c r="DV571" s="9"/>
      <c r="DW571" s="14"/>
      <c r="DX571" s="9"/>
      <c r="DY571" s="9"/>
      <c r="DZ571" s="9"/>
      <c r="EA571" s="9"/>
      <c r="EB571" s="9"/>
      <c r="EC571" s="9"/>
      <c r="ED571" s="9"/>
      <c r="EE571" s="9"/>
      <c r="EF571" s="9"/>
      <c r="EG571" s="9"/>
      <c r="EH571" s="9"/>
      <c r="EI571" s="9"/>
    </row>
    <row r="572" spans="2:139" ht="75" customHeight="1">
      <c r="B572" s="9"/>
      <c r="C572" s="648"/>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648"/>
      <c r="AN572" s="9"/>
      <c r="AO572" s="9"/>
      <c r="AP572" s="9"/>
      <c r="AQ572" s="9"/>
      <c r="AR572" s="648"/>
      <c r="AS572" s="9"/>
      <c r="AT572" s="45"/>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c r="CD572" s="9"/>
      <c r="CE572" s="9"/>
      <c r="CF572" s="9"/>
      <c r="CG572" s="9"/>
      <c r="CH572" s="9"/>
      <c r="CI572" s="9"/>
      <c r="CJ572" s="9"/>
      <c r="CK572" s="9"/>
      <c r="CL572" s="9"/>
      <c r="CM572" s="9"/>
      <c r="CN572" s="9"/>
      <c r="CO572" s="9"/>
      <c r="CP572" s="9"/>
      <c r="CQ572" s="9"/>
      <c r="CR572" s="9"/>
      <c r="CS572" s="9"/>
      <c r="CT572" s="9"/>
      <c r="CU572" s="9"/>
      <c r="CV572" s="9"/>
      <c r="CW572" s="9"/>
      <c r="CX572" s="9"/>
      <c r="CY572" s="9"/>
      <c r="CZ572" s="9"/>
      <c r="DA572" s="9"/>
      <c r="DB572" s="9"/>
      <c r="DC572" s="9"/>
      <c r="DD572" s="9"/>
      <c r="DE572" s="9"/>
      <c r="DF572" s="9"/>
      <c r="DG572" s="9"/>
      <c r="DH572" s="9"/>
      <c r="DI572" s="9"/>
      <c r="DJ572" s="9"/>
      <c r="DK572" s="9"/>
      <c r="DL572" s="9"/>
      <c r="DM572" s="9"/>
      <c r="DN572" s="9"/>
      <c r="DO572" s="9"/>
      <c r="DP572" s="9"/>
      <c r="DQ572" s="9"/>
      <c r="DR572" s="9"/>
      <c r="DS572" s="9"/>
      <c r="DT572" s="9"/>
      <c r="DU572" s="9"/>
      <c r="DV572" s="9"/>
      <c r="DW572" s="14"/>
      <c r="DX572" s="9"/>
      <c r="DY572" s="9"/>
      <c r="DZ572" s="9"/>
      <c r="EA572" s="9"/>
      <c r="EB572" s="9"/>
      <c r="EC572" s="9"/>
      <c r="ED572" s="9"/>
      <c r="EE572" s="9"/>
      <c r="EF572" s="9"/>
      <c r="EG572" s="9"/>
      <c r="EH572" s="9"/>
      <c r="EI572" s="9"/>
    </row>
    <row r="573" spans="2:139" ht="75" customHeight="1">
      <c r="B573" s="9"/>
      <c r="C573" s="648"/>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648"/>
      <c r="AN573" s="9"/>
      <c r="AO573" s="9"/>
      <c r="AP573" s="9"/>
      <c r="AQ573" s="9"/>
      <c r="AR573" s="648"/>
      <c r="AS573" s="9"/>
      <c r="AT573" s="45"/>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c r="CD573" s="9"/>
      <c r="CE573" s="9"/>
      <c r="CF573" s="9"/>
      <c r="CG573" s="9"/>
      <c r="CH573" s="9"/>
      <c r="CI573" s="9"/>
      <c r="CJ573" s="9"/>
      <c r="CK573" s="9"/>
      <c r="CL573" s="9"/>
      <c r="CM573" s="9"/>
      <c r="CN573" s="9"/>
      <c r="CO573" s="9"/>
      <c r="CP573" s="9"/>
      <c r="CQ573" s="9"/>
      <c r="CR573" s="9"/>
      <c r="CS573" s="9"/>
      <c r="CT573" s="9"/>
      <c r="CU573" s="9"/>
      <c r="CV573" s="9"/>
      <c r="CW573" s="9"/>
      <c r="CX573" s="9"/>
      <c r="CY573" s="9"/>
      <c r="CZ573" s="9"/>
      <c r="DA573" s="9"/>
      <c r="DB573" s="9"/>
      <c r="DC573" s="9"/>
      <c r="DD573" s="9"/>
      <c r="DE573" s="9"/>
      <c r="DF573" s="9"/>
      <c r="DG573" s="9"/>
      <c r="DH573" s="9"/>
      <c r="DI573" s="9"/>
      <c r="DJ573" s="9"/>
      <c r="DK573" s="9"/>
      <c r="DL573" s="9"/>
      <c r="DM573" s="9"/>
      <c r="DN573" s="9"/>
      <c r="DO573" s="9"/>
      <c r="DP573" s="9"/>
      <c r="DQ573" s="9"/>
      <c r="DR573" s="9"/>
      <c r="DS573" s="9"/>
      <c r="DT573" s="9"/>
      <c r="DU573" s="9"/>
      <c r="DV573" s="9"/>
      <c r="DW573" s="14"/>
      <c r="DX573" s="9"/>
      <c r="DY573" s="9"/>
      <c r="DZ573" s="9"/>
      <c r="EA573" s="9"/>
      <c r="EB573" s="9"/>
      <c r="EC573" s="9"/>
      <c r="ED573" s="9"/>
      <c r="EE573" s="9"/>
      <c r="EF573" s="9"/>
      <c r="EG573" s="9"/>
      <c r="EH573" s="9"/>
      <c r="EI573" s="9"/>
    </row>
    <row r="574" spans="2:139" ht="75" customHeight="1">
      <c r="B574" s="9"/>
      <c r="C574" s="648"/>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648"/>
      <c r="AN574" s="9"/>
      <c r="AO574" s="9"/>
      <c r="AP574" s="9"/>
      <c r="AQ574" s="9"/>
      <c r="AR574" s="648"/>
      <c r="AS574" s="9"/>
      <c r="AT574" s="45"/>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c r="CD574" s="9"/>
      <c r="CE574" s="9"/>
      <c r="CF574" s="9"/>
      <c r="CG574" s="9"/>
      <c r="CH574" s="9"/>
      <c r="CI574" s="9"/>
      <c r="CJ574" s="9"/>
      <c r="CK574" s="9"/>
      <c r="CL574" s="9"/>
      <c r="CM574" s="9"/>
      <c r="CN574" s="9"/>
      <c r="CO574" s="9"/>
      <c r="CP574" s="9"/>
      <c r="CQ574" s="9"/>
      <c r="CR574" s="9"/>
      <c r="CS574" s="9"/>
      <c r="CT574" s="9"/>
      <c r="CU574" s="9"/>
      <c r="CV574" s="9"/>
      <c r="CW574" s="9"/>
      <c r="CX574" s="9"/>
      <c r="CY574" s="9"/>
      <c r="CZ574" s="9"/>
      <c r="DA574" s="9"/>
      <c r="DB574" s="9"/>
      <c r="DC574" s="9"/>
      <c r="DD574" s="9"/>
      <c r="DE574" s="9"/>
      <c r="DF574" s="9"/>
      <c r="DG574" s="9"/>
      <c r="DH574" s="9"/>
      <c r="DI574" s="9"/>
      <c r="DJ574" s="9"/>
      <c r="DK574" s="9"/>
      <c r="DL574" s="9"/>
      <c r="DM574" s="9"/>
      <c r="DN574" s="9"/>
      <c r="DO574" s="9"/>
      <c r="DP574" s="9"/>
      <c r="DQ574" s="9"/>
      <c r="DR574" s="9"/>
      <c r="DS574" s="9"/>
      <c r="DT574" s="9"/>
      <c r="DU574" s="9"/>
      <c r="DV574" s="9"/>
      <c r="DW574" s="14"/>
      <c r="DX574" s="9"/>
      <c r="DY574" s="9"/>
      <c r="DZ574" s="9"/>
      <c r="EA574" s="9"/>
      <c r="EB574" s="9"/>
      <c r="EC574" s="9"/>
      <c r="ED574" s="9"/>
      <c r="EE574" s="9"/>
      <c r="EF574" s="9"/>
      <c r="EG574" s="9"/>
      <c r="EH574" s="9"/>
      <c r="EI574" s="9"/>
    </row>
    <row r="575" spans="2:139" ht="75" customHeight="1">
      <c r="B575" s="9"/>
      <c r="C575" s="648"/>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648"/>
      <c r="AN575" s="9"/>
      <c r="AO575" s="9"/>
      <c r="AP575" s="9"/>
      <c r="AQ575" s="9"/>
      <c r="AR575" s="648"/>
      <c r="AS575" s="9"/>
      <c r="AT575" s="45"/>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c r="CD575" s="9"/>
      <c r="CE575" s="9"/>
      <c r="CF575" s="9"/>
      <c r="CG575" s="9"/>
      <c r="CH575" s="9"/>
      <c r="CI575" s="9"/>
      <c r="CJ575" s="9"/>
      <c r="CK575" s="9"/>
      <c r="CL575" s="9"/>
      <c r="CM575" s="9"/>
      <c r="CN575" s="9"/>
      <c r="CO575" s="9"/>
      <c r="CP575" s="9"/>
      <c r="CQ575" s="9"/>
      <c r="CR575" s="9"/>
      <c r="CS575" s="9"/>
      <c r="CT575" s="9"/>
      <c r="CU575" s="9"/>
      <c r="CV575" s="9"/>
      <c r="CW575" s="9"/>
      <c r="CX575" s="9"/>
      <c r="CY575" s="9"/>
      <c r="CZ575" s="9"/>
      <c r="DA575" s="9"/>
      <c r="DB575" s="9"/>
      <c r="DC575" s="9"/>
      <c r="DD575" s="9"/>
      <c r="DE575" s="9"/>
      <c r="DF575" s="9"/>
      <c r="DG575" s="9"/>
      <c r="DH575" s="9"/>
      <c r="DI575" s="9"/>
      <c r="DJ575" s="9"/>
      <c r="DK575" s="9"/>
      <c r="DL575" s="9"/>
      <c r="DM575" s="9"/>
      <c r="DN575" s="9"/>
      <c r="DO575" s="9"/>
      <c r="DP575" s="9"/>
      <c r="DQ575" s="9"/>
      <c r="DR575" s="9"/>
      <c r="DS575" s="9"/>
      <c r="DT575" s="9"/>
      <c r="DU575" s="9"/>
      <c r="DV575" s="9"/>
      <c r="DW575" s="14"/>
      <c r="DX575" s="9"/>
      <c r="DY575" s="9"/>
      <c r="DZ575" s="9"/>
      <c r="EA575" s="9"/>
      <c r="EB575" s="9"/>
      <c r="EC575" s="9"/>
      <c r="ED575" s="9"/>
      <c r="EE575" s="9"/>
      <c r="EF575" s="9"/>
      <c r="EG575" s="9"/>
      <c r="EH575" s="9"/>
      <c r="EI575" s="9"/>
    </row>
    <row r="576" spans="2:139" ht="75" customHeight="1">
      <c r="B576" s="9"/>
      <c r="C576" s="648"/>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648"/>
      <c r="AN576" s="9"/>
      <c r="AO576" s="9"/>
      <c r="AP576" s="9"/>
      <c r="AQ576" s="9"/>
      <c r="AR576" s="648"/>
      <c r="AS576" s="9"/>
      <c r="AT576" s="45"/>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c r="CD576" s="9"/>
      <c r="CE576" s="9"/>
      <c r="CF576" s="9"/>
      <c r="CG576" s="9"/>
      <c r="CH576" s="9"/>
      <c r="CI576" s="9"/>
      <c r="CJ576" s="9"/>
      <c r="CK576" s="9"/>
      <c r="CL576" s="9"/>
      <c r="CM576" s="9"/>
      <c r="CN576" s="9"/>
      <c r="CO576" s="9"/>
      <c r="CP576" s="9"/>
      <c r="CQ576" s="9"/>
      <c r="CR576" s="9"/>
      <c r="CS576" s="9"/>
      <c r="CT576" s="9"/>
      <c r="CU576" s="9"/>
      <c r="CV576" s="9"/>
      <c r="CW576" s="9"/>
      <c r="CX576" s="9"/>
      <c r="CY576" s="9"/>
      <c r="CZ576" s="9"/>
      <c r="DA576" s="9"/>
      <c r="DB576" s="9"/>
      <c r="DC576" s="9"/>
      <c r="DD576" s="9"/>
      <c r="DE576" s="9"/>
      <c r="DF576" s="9"/>
      <c r="DG576" s="9"/>
      <c r="DH576" s="9"/>
      <c r="DI576" s="9"/>
      <c r="DJ576" s="9"/>
      <c r="DK576" s="9"/>
      <c r="DL576" s="9"/>
      <c r="DM576" s="9"/>
      <c r="DN576" s="9"/>
      <c r="DO576" s="9"/>
      <c r="DP576" s="9"/>
      <c r="DQ576" s="9"/>
      <c r="DR576" s="9"/>
      <c r="DS576" s="9"/>
      <c r="DT576" s="9"/>
      <c r="DU576" s="9"/>
      <c r="DV576" s="9"/>
      <c r="DW576" s="14"/>
      <c r="DX576" s="9"/>
      <c r="DY576" s="9"/>
      <c r="DZ576" s="9"/>
      <c r="EA576" s="9"/>
      <c r="EB576" s="9"/>
      <c r="EC576" s="9"/>
      <c r="ED576" s="9"/>
      <c r="EE576" s="9"/>
      <c r="EF576" s="9"/>
      <c r="EG576" s="9"/>
      <c r="EH576" s="9"/>
      <c r="EI576" s="9"/>
    </row>
    <row r="577" spans="2:139" ht="75" customHeight="1">
      <c r="B577" s="9"/>
      <c r="C577" s="648"/>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648"/>
      <c r="AN577" s="9"/>
      <c r="AO577" s="9"/>
      <c r="AP577" s="9"/>
      <c r="AQ577" s="9"/>
      <c r="AR577" s="648"/>
      <c r="AS577" s="9"/>
      <c r="AT577" s="45"/>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c r="CD577" s="9"/>
      <c r="CE577" s="9"/>
      <c r="CF577" s="9"/>
      <c r="CG577" s="9"/>
      <c r="CH577" s="9"/>
      <c r="CI577" s="9"/>
      <c r="CJ577" s="9"/>
      <c r="CK577" s="9"/>
      <c r="CL577" s="9"/>
      <c r="CM577" s="9"/>
      <c r="CN577" s="9"/>
      <c r="CO577" s="9"/>
      <c r="CP577" s="9"/>
      <c r="CQ577" s="9"/>
      <c r="CR577" s="9"/>
      <c r="CS577" s="9"/>
      <c r="CT577" s="9"/>
      <c r="CU577" s="9"/>
      <c r="CV577" s="9"/>
      <c r="CW577" s="9"/>
      <c r="CX577" s="9"/>
      <c r="CY577" s="9"/>
      <c r="CZ577" s="9"/>
      <c r="DA577" s="9"/>
      <c r="DB577" s="9"/>
      <c r="DC577" s="9"/>
      <c r="DD577" s="9"/>
      <c r="DE577" s="9"/>
      <c r="DF577" s="9"/>
      <c r="DG577" s="9"/>
      <c r="DH577" s="9"/>
      <c r="DI577" s="9"/>
      <c r="DJ577" s="9"/>
      <c r="DK577" s="9"/>
      <c r="DL577" s="9"/>
      <c r="DM577" s="9"/>
      <c r="DN577" s="9"/>
      <c r="DO577" s="9"/>
      <c r="DP577" s="9"/>
      <c r="DQ577" s="9"/>
      <c r="DR577" s="9"/>
      <c r="DS577" s="9"/>
      <c r="DT577" s="9"/>
      <c r="DU577" s="9"/>
      <c r="DV577" s="9"/>
      <c r="DW577" s="14"/>
      <c r="DX577" s="9"/>
      <c r="DY577" s="9"/>
      <c r="DZ577" s="9"/>
      <c r="EA577" s="9"/>
      <c r="EB577" s="9"/>
      <c r="EC577" s="9"/>
      <c r="ED577" s="9"/>
      <c r="EE577" s="9"/>
      <c r="EF577" s="9"/>
      <c r="EG577" s="9"/>
      <c r="EH577" s="9"/>
      <c r="EI577" s="9"/>
    </row>
    <row r="578" spans="2:139" ht="75" customHeight="1">
      <c r="B578" s="9"/>
      <c r="C578" s="648"/>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648"/>
      <c r="AN578" s="9"/>
      <c r="AO578" s="9"/>
      <c r="AP578" s="9"/>
      <c r="AQ578" s="9"/>
      <c r="AR578" s="648"/>
      <c r="AS578" s="9"/>
      <c r="AT578" s="45"/>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c r="CD578" s="9"/>
      <c r="CE578" s="9"/>
      <c r="CF578" s="9"/>
      <c r="CG578" s="9"/>
      <c r="CH578" s="9"/>
      <c r="CI578" s="9"/>
      <c r="CJ578" s="9"/>
      <c r="CK578" s="9"/>
      <c r="CL578" s="9"/>
      <c r="CM578" s="9"/>
      <c r="CN578" s="9"/>
      <c r="CO578" s="9"/>
      <c r="CP578" s="9"/>
      <c r="CQ578" s="9"/>
      <c r="CR578" s="9"/>
      <c r="CS578" s="9"/>
      <c r="CT578" s="9"/>
      <c r="CU578" s="9"/>
      <c r="CV578" s="9"/>
      <c r="CW578" s="9"/>
      <c r="CX578" s="9"/>
      <c r="CY578" s="9"/>
      <c r="CZ578" s="9"/>
      <c r="DA578" s="9"/>
      <c r="DB578" s="9"/>
      <c r="DC578" s="9"/>
      <c r="DD578" s="9"/>
      <c r="DE578" s="9"/>
      <c r="DF578" s="9"/>
      <c r="DG578" s="9"/>
      <c r="DH578" s="9"/>
      <c r="DI578" s="9"/>
      <c r="DJ578" s="9"/>
      <c r="DK578" s="9"/>
      <c r="DL578" s="9"/>
      <c r="DM578" s="9"/>
      <c r="DN578" s="9"/>
      <c r="DO578" s="9"/>
      <c r="DP578" s="9"/>
      <c r="DQ578" s="9"/>
      <c r="DR578" s="9"/>
      <c r="DS578" s="9"/>
      <c r="DT578" s="9"/>
      <c r="DU578" s="9"/>
      <c r="DV578" s="9"/>
      <c r="DW578" s="14"/>
      <c r="DX578" s="9"/>
      <c r="DY578" s="9"/>
      <c r="DZ578" s="9"/>
      <c r="EA578" s="9"/>
      <c r="EB578" s="9"/>
      <c r="EC578" s="9"/>
      <c r="ED578" s="9"/>
      <c r="EE578" s="9"/>
      <c r="EF578" s="9"/>
      <c r="EG578" s="9"/>
      <c r="EH578" s="9"/>
      <c r="EI578" s="9"/>
    </row>
    <row r="579" spans="2:139" ht="75" customHeight="1">
      <c r="B579" s="9"/>
      <c r="C579" s="648"/>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648"/>
      <c r="AN579" s="9"/>
      <c r="AO579" s="9"/>
      <c r="AP579" s="9"/>
      <c r="AQ579" s="9"/>
      <c r="AR579" s="648"/>
      <c r="AS579" s="9"/>
      <c r="AT579" s="45"/>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c r="CC579" s="9"/>
      <c r="CD579" s="9"/>
      <c r="CE579" s="9"/>
      <c r="CF579" s="9"/>
      <c r="CG579" s="9"/>
      <c r="CH579" s="9"/>
      <c r="CI579" s="9"/>
      <c r="CJ579" s="9"/>
      <c r="CK579" s="9"/>
      <c r="CL579" s="9"/>
      <c r="CM579" s="9"/>
      <c r="CN579" s="9"/>
      <c r="CO579" s="9"/>
      <c r="CP579" s="9"/>
      <c r="CQ579" s="9"/>
      <c r="CR579" s="9"/>
      <c r="CS579" s="9"/>
      <c r="CT579" s="9"/>
      <c r="CU579" s="9"/>
      <c r="CV579" s="9"/>
      <c r="CW579" s="9"/>
      <c r="CX579" s="9"/>
      <c r="CY579" s="9"/>
      <c r="CZ579" s="9"/>
      <c r="DA579" s="9"/>
      <c r="DB579" s="9"/>
      <c r="DC579" s="9"/>
      <c r="DD579" s="9"/>
      <c r="DE579" s="9"/>
      <c r="DF579" s="9"/>
      <c r="DG579" s="9"/>
      <c r="DH579" s="9"/>
      <c r="DI579" s="9"/>
      <c r="DJ579" s="9"/>
      <c r="DK579" s="9"/>
      <c r="DL579" s="9"/>
      <c r="DM579" s="9"/>
      <c r="DN579" s="9"/>
      <c r="DO579" s="9"/>
      <c r="DP579" s="9"/>
      <c r="DQ579" s="9"/>
      <c r="DR579" s="9"/>
      <c r="DS579" s="9"/>
      <c r="DT579" s="9"/>
      <c r="DU579" s="9"/>
      <c r="DV579" s="9"/>
      <c r="DW579" s="14"/>
      <c r="DX579" s="9"/>
      <c r="DY579" s="9"/>
      <c r="DZ579" s="9"/>
      <c r="EA579" s="9"/>
      <c r="EB579" s="9"/>
      <c r="EC579" s="9"/>
      <c r="ED579" s="9"/>
      <c r="EE579" s="9"/>
      <c r="EF579" s="9"/>
      <c r="EG579" s="9"/>
      <c r="EH579" s="9"/>
      <c r="EI579" s="9"/>
    </row>
    <row r="580" spans="2:139" ht="75" customHeight="1">
      <c r="B580" s="9"/>
      <c r="C580" s="648"/>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648"/>
      <c r="AN580" s="9"/>
      <c r="AO580" s="9"/>
      <c r="AP580" s="9"/>
      <c r="AQ580" s="9"/>
      <c r="AR580" s="648"/>
      <c r="AS580" s="9"/>
      <c r="AT580" s="45"/>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c r="CC580" s="9"/>
      <c r="CD580" s="9"/>
      <c r="CE580" s="9"/>
      <c r="CF580" s="9"/>
      <c r="CG580" s="9"/>
      <c r="CH580" s="9"/>
      <c r="CI580" s="9"/>
      <c r="CJ580" s="9"/>
      <c r="CK580" s="9"/>
      <c r="CL580" s="9"/>
      <c r="CM580" s="9"/>
      <c r="CN580" s="9"/>
      <c r="CO580" s="9"/>
      <c r="CP580" s="9"/>
      <c r="CQ580" s="9"/>
      <c r="CR580" s="9"/>
      <c r="CS580" s="9"/>
      <c r="CT580" s="9"/>
      <c r="CU580" s="9"/>
      <c r="CV580" s="9"/>
      <c r="CW580" s="9"/>
      <c r="CX580" s="9"/>
      <c r="CY580" s="9"/>
      <c r="CZ580" s="9"/>
      <c r="DA580" s="9"/>
      <c r="DB580" s="9"/>
      <c r="DC580" s="9"/>
      <c r="DD580" s="9"/>
      <c r="DE580" s="9"/>
      <c r="DF580" s="9"/>
      <c r="DG580" s="9"/>
      <c r="DH580" s="9"/>
      <c r="DI580" s="9"/>
      <c r="DJ580" s="9"/>
      <c r="DK580" s="9"/>
      <c r="DL580" s="9"/>
      <c r="DM580" s="9"/>
      <c r="DN580" s="9"/>
      <c r="DO580" s="9"/>
      <c r="DP580" s="9"/>
      <c r="DQ580" s="9"/>
      <c r="DR580" s="9"/>
      <c r="DS580" s="9"/>
      <c r="DT580" s="9"/>
      <c r="DU580" s="9"/>
      <c r="DV580" s="9"/>
      <c r="DW580" s="14"/>
      <c r="DX580" s="9"/>
      <c r="DY580" s="9"/>
      <c r="DZ580" s="9"/>
      <c r="EA580" s="9"/>
      <c r="EB580" s="9"/>
      <c r="EC580" s="9"/>
      <c r="ED580" s="9"/>
      <c r="EE580" s="9"/>
      <c r="EF580" s="9"/>
      <c r="EG580" s="9"/>
      <c r="EH580" s="9"/>
      <c r="EI580" s="9"/>
    </row>
    <row r="581" spans="2:139" ht="75" customHeight="1">
      <c r="B581" s="9"/>
      <c r="C581" s="648"/>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648"/>
      <c r="AN581" s="9"/>
      <c r="AO581" s="9"/>
      <c r="AP581" s="9"/>
      <c r="AQ581" s="9"/>
      <c r="AR581" s="648"/>
      <c r="AS581" s="9"/>
      <c r="AT581" s="45"/>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c r="CD581" s="9"/>
      <c r="CE581" s="9"/>
      <c r="CF581" s="9"/>
      <c r="CG581" s="9"/>
      <c r="CH581" s="9"/>
      <c r="CI581" s="9"/>
      <c r="CJ581" s="9"/>
      <c r="CK581" s="9"/>
      <c r="CL581" s="9"/>
      <c r="CM581" s="9"/>
      <c r="CN581" s="9"/>
      <c r="CO581" s="9"/>
      <c r="CP581" s="9"/>
      <c r="CQ581" s="9"/>
      <c r="CR581" s="9"/>
      <c r="CS581" s="9"/>
      <c r="CT581" s="9"/>
      <c r="CU581" s="9"/>
      <c r="CV581" s="9"/>
      <c r="CW581" s="9"/>
      <c r="CX581" s="9"/>
      <c r="CY581" s="9"/>
      <c r="CZ581" s="9"/>
      <c r="DA581" s="9"/>
      <c r="DB581" s="9"/>
      <c r="DC581" s="9"/>
      <c r="DD581" s="9"/>
      <c r="DE581" s="9"/>
      <c r="DF581" s="9"/>
      <c r="DG581" s="9"/>
      <c r="DH581" s="9"/>
      <c r="DI581" s="9"/>
      <c r="DJ581" s="9"/>
      <c r="DK581" s="9"/>
      <c r="DL581" s="9"/>
      <c r="DM581" s="9"/>
      <c r="DN581" s="9"/>
      <c r="DO581" s="9"/>
      <c r="DP581" s="9"/>
      <c r="DQ581" s="9"/>
      <c r="DR581" s="9"/>
      <c r="DS581" s="9"/>
      <c r="DT581" s="9"/>
      <c r="DU581" s="9"/>
      <c r="DV581" s="9"/>
      <c r="DW581" s="14"/>
      <c r="DX581" s="9"/>
      <c r="DY581" s="9"/>
      <c r="DZ581" s="9"/>
      <c r="EA581" s="9"/>
      <c r="EB581" s="9"/>
      <c r="EC581" s="9"/>
      <c r="ED581" s="9"/>
      <c r="EE581" s="9"/>
      <c r="EF581" s="9"/>
      <c r="EG581" s="9"/>
      <c r="EH581" s="9"/>
      <c r="EI581" s="9"/>
    </row>
    <row r="582" spans="2:139" ht="75" customHeight="1">
      <c r="B582" s="9"/>
      <c r="C582" s="648"/>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648"/>
      <c r="AN582" s="9"/>
      <c r="AO582" s="9"/>
      <c r="AP582" s="9"/>
      <c r="AQ582" s="9"/>
      <c r="AR582" s="648"/>
      <c r="AS582" s="9"/>
      <c r="AT582" s="45"/>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c r="CD582" s="9"/>
      <c r="CE582" s="9"/>
      <c r="CF582" s="9"/>
      <c r="CG582" s="9"/>
      <c r="CH582" s="9"/>
      <c r="CI582" s="9"/>
      <c r="CJ582" s="9"/>
      <c r="CK582" s="9"/>
      <c r="CL582" s="9"/>
      <c r="CM582" s="9"/>
      <c r="CN582" s="9"/>
      <c r="CO582" s="9"/>
      <c r="CP582" s="9"/>
      <c r="CQ582" s="9"/>
      <c r="CR582" s="9"/>
      <c r="CS582" s="9"/>
      <c r="CT582" s="9"/>
      <c r="CU582" s="9"/>
      <c r="CV582" s="9"/>
      <c r="CW582" s="9"/>
      <c r="CX582" s="9"/>
      <c r="CY582" s="9"/>
      <c r="CZ582" s="9"/>
      <c r="DA582" s="9"/>
      <c r="DB582" s="9"/>
      <c r="DC582" s="9"/>
      <c r="DD582" s="9"/>
      <c r="DE582" s="9"/>
      <c r="DF582" s="9"/>
      <c r="DG582" s="9"/>
      <c r="DH582" s="9"/>
      <c r="DI582" s="9"/>
      <c r="DJ582" s="9"/>
      <c r="DK582" s="9"/>
      <c r="DL582" s="9"/>
      <c r="DM582" s="9"/>
      <c r="DN582" s="9"/>
      <c r="DO582" s="9"/>
      <c r="DP582" s="9"/>
      <c r="DQ582" s="9"/>
      <c r="DR582" s="9"/>
      <c r="DS582" s="9"/>
      <c r="DT582" s="9"/>
      <c r="DU582" s="9"/>
      <c r="DV582" s="9"/>
      <c r="DW582" s="14"/>
      <c r="DX582" s="9"/>
      <c r="DY582" s="9"/>
      <c r="DZ582" s="9"/>
      <c r="EA582" s="9"/>
      <c r="EB582" s="9"/>
      <c r="EC582" s="9"/>
      <c r="ED582" s="9"/>
      <c r="EE582" s="9"/>
      <c r="EF582" s="9"/>
      <c r="EG582" s="9"/>
      <c r="EH582" s="9"/>
      <c r="EI582" s="9"/>
    </row>
    <row r="583" spans="2:139" ht="75" customHeight="1">
      <c r="B583" s="9"/>
      <c r="C583" s="648"/>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648"/>
      <c r="AN583" s="9"/>
      <c r="AO583" s="9"/>
      <c r="AP583" s="9"/>
      <c r="AQ583" s="9"/>
      <c r="AR583" s="648"/>
      <c r="AS583" s="9"/>
      <c r="AT583" s="45"/>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c r="CD583" s="9"/>
      <c r="CE583" s="9"/>
      <c r="CF583" s="9"/>
      <c r="CG583" s="9"/>
      <c r="CH583" s="9"/>
      <c r="CI583" s="9"/>
      <c r="CJ583" s="9"/>
      <c r="CK583" s="9"/>
      <c r="CL583" s="9"/>
      <c r="CM583" s="9"/>
      <c r="CN583" s="9"/>
      <c r="CO583" s="9"/>
      <c r="CP583" s="9"/>
      <c r="CQ583" s="9"/>
      <c r="CR583" s="9"/>
      <c r="CS583" s="9"/>
      <c r="CT583" s="9"/>
      <c r="CU583" s="9"/>
      <c r="CV583" s="9"/>
      <c r="CW583" s="9"/>
      <c r="CX583" s="9"/>
      <c r="CY583" s="9"/>
      <c r="CZ583" s="9"/>
      <c r="DA583" s="9"/>
      <c r="DB583" s="9"/>
      <c r="DC583" s="9"/>
      <c r="DD583" s="9"/>
      <c r="DE583" s="9"/>
      <c r="DF583" s="9"/>
      <c r="DG583" s="9"/>
      <c r="DH583" s="9"/>
      <c r="DI583" s="9"/>
      <c r="DJ583" s="9"/>
      <c r="DK583" s="9"/>
      <c r="DL583" s="9"/>
      <c r="DM583" s="9"/>
      <c r="DN583" s="9"/>
      <c r="DO583" s="9"/>
      <c r="DP583" s="9"/>
      <c r="DQ583" s="9"/>
      <c r="DR583" s="9"/>
      <c r="DS583" s="9"/>
      <c r="DT583" s="9"/>
      <c r="DU583" s="9"/>
      <c r="DV583" s="9"/>
      <c r="DW583" s="14"/>
      <c r="DX583" s="9"/>
      <c r="DY583" s="9"/>
      <c r="DZ583" s="9"/>
      <c r="EA583" s="9"/>
      <c r="EB583" s="9"/>
      <c r="EC583" s="9"/>
      <c r="ED583" s="9"/>
      <c r="EE583" s="9"/>
      <c r="EF583" s="9"/>
      <c r="EG583" s="9"/>
      <c r="EH583" s="9"/>
      <c r="EI583" s="9"/>
    </row>
    <row r="584" spans="2:139" ht="75" customHeight="1">
      <c r="B584" s="9"/>
      <c r="C584" s="648"/>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648"/>
      <c r="AN584" s="9"/>
      <c r="AO584" s="9"/>
      <c r="AP584" s="9"/>
      <c r="AQ584" s="9"/>
      <c r="AR584" s="648"/>
      <c r="AS584" s="9"/>
      <c r="AT584" s="45"/>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c r="CD584" s="9"/>
      <c r="CE584" s="9"/>
      <c r="CF584" s="9"/>
      <c r="CG584" s="9"/>
      <c r="CH584" s="9"/>
      <c r="CI584" s="9"/>
      <c r="CJ584" s="9"/>
      <c r="CK584" s="9"/>
      <c r="CL584" s="9"/>
      <c r="CM584" s="9"/>
      <c r="CN584" s="9"/>
      <c r="CO584" s="9"/>
      <c r="CP584" s="9"/>
      <c r="CQ584" s="9"/>
      <c r="CR584" s="9"/>
      <c r="CS584" s="9"/>
      <c r="CT584" s="9"/>
      <c r="CU584" s="9"/>
      <c r="CV584" s="9"/>
      <c r="CW584" s="9"/>
      <c r="CX584" s="9"/>
      <c r="CY584" s="9"/>
      <c r="CZ584" s="9"/>
      <c r="DA584" s="9"/>
      <c r="DB584" s="9"/>
      <c r="DC584" s="9"/>
      <c r="DD584" s="9"/>
      <c r="DE584" s="9"/>
      <c r="DF584" s="9"/>
      <c r="DG584" s="9"/>
      <c r="DH584" s="9"/>
      <c r="DI584" s="9"/>
      <c r="DJ584" s="9"/>
      <c r="DK584" s="9"/>
      <c r="DL584" s="9"/>
      <c r="DM584" s="9"/>
      <c r="DN584" s="9"/>
      <c r="DO584" s="9"/>
      <c r="DP584" s="9"/>
      <c r="DQ584" s="9"/>
      <c r="DR584" s="9"/>
      <c r="DS584" s="9"/>
      <c r="DT584" s="9"/>
      <c r="DU584" s="9"/>
      <c r="DV584" s="9"/>
      <c r="DW584" s="14"/>
      <c r="DX584" s="9"/>
      <c r="DY584" s="9"/>
      <c r="DZ584" s="9"/>
      <c r="EA584" s="9"/>
      <c r="EB584" s="9"/>
      <c r="EC584" s="9"/>
      <c r="ED584" s="9"/>
      <c r="EE584" s="9"/>
      <c r="EF584" s="9"/>
      <c r="EG584" s="9"/>
      <c r="EH584" s="9"/>
      <c r="EI584" s="9"/>
    </row>
    <row r="585" spans="2:139" ht="75" customHeight="1">
      <c r="B585" s="9"/>
      <c r="C585" s="648"/>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648"/>
      <c r="AN585" s="9"/>
      <c r="AO585" s="9"/>
      <c r="AP585" s="9"/>
      <c r="AQ585" s="9"/>
      <c r="AR585" s="648"/>
      <c r="AS585" s="9"/>
      <c r="AT585" s="45"/>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c r="CD585" s="9"/>
      <c r="CE585" s="9"/>
      <c r="CF585" s="9"/>
      <c r="CG585" s="9"/>
      <c r="CH585" s="9"/>
      <c r="CI585" s="9"/>
      <c r="CJ585" s="9"/>
      <c r="CK585" s="9"/>
      <c r="CL585" s="9"/>
      <c r="CM585" s="9"/>
      <c r="CN585" s="9"/>
      <c r="CO585" s="9"/>
      <c r="CP585" s="9"/>
      <c r="CQ585" s="9"/>
      <c r="CR585" s="9"/>
      <c r="CS585" s="9"/>
      <c r="CT585" s="9"/>
      <c r="CU585" s="9"/>
      <c r="CV585" s="9"/>
      <c r="CW585" s="9"/>
      <c r="CX585" s="9"/>
      <c r="CY585" s="9"/>
      <c r="CZ585" s="9"/>
      <c r="DA585" s="9"/>
      <c r="DB585" s="9"/>
      <c r="DC585" s="9"/>
      <c r="DD585" s="9"/>
      <c r="DE585" s="9"/>
      <c r="DF585" s="9"/>
      <c r="DG585" s="9"/>
      <c r="DH585" s="9"/>
      <c r="DI585" s="9"/>
      <c r="DJ585" s="9"/>
      <c r="DK585" s="9"/>
      <c r="DL585" s="9"/>
      <c r="DM585" s="9"/>
      <c r="DN585" s="9"/>
      <c r="DO585" s="9"/>
      <c r="DP585" s="9"/>
      <c r="DQ585" s="9"/>
      <c r="DR585" s="9"/>
      <c r="DS585" s="9"/>
      <c r="DT585" s="9"/>
      <c r="DU585" s="9"/>
      <c r="DV585" s="9"/>
      <c r="DW585" s="14"/>
      <c r="DX585" s="9"/>
      <c r="DY585" s="9"/>
      <c r="DZ585" s="9"/>
      <c r="EA585" s="9"/>
      <c r="EB585" s="9"/>
      <c r="EC585" s="9"/>
      <c r="ED585" s="9"/>
      <c r="EE585" s="9"/>
      <c r="EF585" s="9"/>
      <c r="EG585" s="9"/>
      <c r="EH585" s="9"/>
      <c r="EI585" s="9"/>
    </row>
    <row r="586" spans="2:139" ht="75" customHeight="1">
      <c r="B586" s="9"/>
      <c r="C586" s="648"/>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648"/>
      <c r="AN586" s="9"/>
      <c r="AO586" s="9"/>
      <c r="AP586" s="9"/>
      <c r="AQ586" s="9"/>
      <c r="AR586" s="648"/>
      <c r="AS586" s="9"/>
      <c r="AT586" s="45"/>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c r="CD586" s="9"/>
      <c r="CE586" s="9"/>
      <c r="CF586" s="9"/>
      <c r="CG586" s="9"/>
      <c r="CH586" s="9"/>
      <c r="CI586" s="9"/>
      <c r="CJ586" s="9"/>
      <c r="CK586" s="9"/>
      <c r="CL586" s="9"/>
      <c r="CM586" s="9"/>
      <c r="CN586" s="9"/>
      <c r="CO586" s="9"/>
      <c r="CP586" s="9"/>
      <c r="CQ586" s="9"/>
      <c r="CR586" s="9"/>
      <c r="CS586" s="9"/>
      <c r="CT586" s="9"/>
      <c r="CU586" s="9"/>
      <c r="CV586" s="9"/>
      <c r="CW586" s="9"/>
      <c r="CX586" s="9"/>
      <c r="CY586" s="9"/>
      <c r="CZ586" s="9"/>
      <c r="DA586" s="9"/>
      <c r="DB586" s="9"/>
      <c r="DC586" s="9"/>
      <c r="DD586" s="9"/>
      <c r="DE586" s="9"/>
      <c r="DF586" s="9"/>
      <c r="DG586" s="9"/>
      <c r="DH586" s="9"/>
      <c r="DI586" s="9"/>
      <c r="DJ586" s="9"/>
      <c r="DK586" s="9"/>
      <c r="DL586" s="9"/>
      <c r="DM586" s="9"/>
      <c r="DN586" s="9"/>
      <c r="DO586" s="9"/>
      <c r="DP586" s="9"/>
      <c r="DQ586" s="9"/>
      <c r="DR586" s="9"/>
      <c r="DS586" s="9"/>
      <c r="DT586" s="9"/>
      <c r="DU586" s="9"/>
      <c r="DV586" s="9"/>
      <c r="DW586" s="14"/>
      <c r="DX586" s="9"/>
      <c r="DY586" s="9"/>
      <c r="DZ586" s="9"/>
      <c r="EA586" s="9"/>
      <c r="EB586" s="9"/>
      <c r="EC586" s="9"/>
      <c r="ED586" s="9"/>
      <c r="EE586" s="9"/>
      <c r="EF586" s="9"/>
      <c r="EG586" s="9"/>
      <c r="EH586" s="9"/>
      <c r="EI586" s="9"/>
    </row>
    <row r="587" spans="2:139" ht="75" customHeight="1">
      <c r="B587" s="9"/>
      <c r="C587" s="648"/>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648"/>
      <c r="AN587" s="9"/>
      <c r="AO587" s="9"/>
      <c r="AP587" s="9"/>
      <c r="AQ587" s="9"/>
      <c r="AR587" s="648"/>
      <c r="AS587" s="9"/>
      <c r="AT587" s="45"/>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c r="CD587" s="9"/>
      <c r="CE587" s="9"/>
      <c r="CF587" s="9"/>
      <c r="CG587" s="9"/>
      <c r="CH587" s="9"/>
      <c r="CI587" s="9"/>
      <c r="CJ587" s="9"/>
      <c r="CK587" s="9"/>
      <c r="CL587" s="9"/>
      <c r="CM587" s="9"/>
      <c r="CN587" s="9"/>
      <c r="CO587" s="9"/>
      <c r="CP587" s="9"/>
      <c r="CQ587" s="9"/>
      <c r="CR587" s="9"/>
      <c r="CS587" s="9"/>
      <c r="CT587" s="9"/>
      <c r="CU587" s="9"/>
      <c r="CV587" s="9"/>
      <c r="CW587" s="9"/>
      <c r="CX587" s="9"/>
      <c r="CY587" s="9"/>
      <c r="CZ587" s="9"/>
      <c r="DA587" s="9"/>
      <c r="DB587" s="9"/>
      <c r="DC587" s="9"/>
      <c r="DD587" s="9"/>
      <c r="DE587" s="9"/>
      <c r="DF587" s="9"/>
      <c r="DG587" s="9"/>
      <c r="DH587" s="9"/>
      <c r="DI587" s="9"/>
      <c r="DJ587" s="9"/>
      <c r="DK587" s="9"/>
      <c r="DL587" s="9"/>
      <c r="DM587" s="9"/>
      <c r="DN587" s="9"/>
      <c r="DO587" s="9"/>
      <c r="DP587" s="9"/>
      <c r="DQ587" s="9"/>
      <c r="DR587" s="9"/>
      <c r="DS587" s="9"/>
      <c r="DT587" s="9"/>
      <c r="DU587" s="9"/>
      <c r="DV587" s="9"/>
      <c r="DW587" s="14"/>
      <c r="DX587" s="9"/>
      <c r="DY587" s="9"/>
      <c r="DZ587" s="9"/>
      <c r="EA587" s="9"/>
      <c r="EB587" s="9"/>
      <c r="EC587" s="9"/>
      <c r="ED587" s="9"/>
      <c r="EE587" s="9"/>
      <c r="EF587" s="9"/>
      <c r="EG587" s="9"/>
      <c r="EH587" s="9"/>
      <c r="EI587" s="9"/>
    </row>
    <row r="588" spans="2:139" ht="75" customHeight="1">
      <c r="B588" s="9"/>
      <c r="C588" s="648"/>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648"/>
      <c r="AN588" s="9"/>
      <c r="AO588" s="9"/>
      <c r="AP588" s="9"/>
      <c r="AQ588" s="9"/>
      <c r="AR588" s="648"/>
      <c r="AS588" s="9"/>
      <c r="AT588" s="45"/>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c r="CC588" s="9"/>
      <c r="CD588" s="9"/>
      <c r="CE588" s="9"/>
      <c r="CF588" s="9"/>
      <c r="CG588" s="9"/>
      <c r="CH588" s="9"/>
      <c r="CI588" s="9"/>
      <c r="CJ588" s="9"/>
      <c r="CK588" s="9"/>
      <c r="CL588" s="9"/>
      <c r="CM588" s="9"/>
      <c r="CN588" s="9"/>
      <c r="CO588" s="9"/>
      <c r="CP588" s="9"/>
      <c r="CQ588" s="9"/>
      <c r="CR588" s="9"/>
      <c r="CS588" s="9"/>
      <c r="CT588" s="9"/>
      <c r="CU588" s="9"/>
      <c r="CV588" s="9"/>
      <c r="CW588" s="9"/>
      <c r="CX588" s="9"/>
      <c r="CY588" s="9"/>
      <c r="CZ588" s="9"/>
      <c r="DA588" s="9"/>
      <c r="DB588" s="9"/>
      <c r="DC588" s="9"/>
      <c r="DD588" s="9"/>
      <c r="DE588" s="9"/>
      <c r="DF588" s="9"/>
      <c r="DG588" s="9"/>
      <c r="DH588" s="9"/>
      <c r="DI588" s="9"/>
      <c r="DJ588" s="9"/>
      <c r="DK588" s="9"/>
      <c r="DL588" s="9"/>
      <c r="DM588" s="9"/>
      <c r="DN588" s="9"/>
      <c r="DO588" s="9"/>
      <c r="DP588" s="9"/>
      <c r="DQ588" s="9"/>
      <c r="DR588" s="9"/>
      <c r="DS588" s="9"/>
      <c r="DT588" s="9"/>
      <c r="DU588" s="9"/>
      <c r="DV588" s="9"/>
      <c r="DW588" s="14"/>
      <c r="DX588" s="9"/>
      <c r="DY588" s="9"/>
      <c r="DZ588" s="9"/>
      <c r="EA588" s="9"/>
      <c r="EB588" s="9"/>
      <c r="EC588" s="9"/>
      <c r="ED588" s="9"/>
      <c r="EE588" s="9"/>
      <c r="EF588" s="9"/>
      <c r="EG588" s="9"/>
      <c r="EH588" s="9"/>
      <c r="EI588" s="9"/>
    </row>
    <row r="589" spans="2:139" ht="75" customHeight="1">
      <c r="B589" s="9"/>
      <c r="C589" s="648"/>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648"/>
      <c r="AN589" s="9"/>
      <c r="AO589" s="9"/>
      <c r="AP589" s="9"/>
      <c r="AQ589" s="9"/>
      <c r="AR589" s="648"/>
      <c r="AS589" s="9"/>
      <c r="AT589" s="45"/>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c r="CC589" s="9"/>
      <c r="CD589" s="9"/>
      <c r="CE589" s="9"/>
      <c r="CF589" s="9"/>
      <c r="CG589" s="9"/>
      <c r="CH589" s="9"/>
      <c r="CI589" s="9"/>
      <c r="CJ589" s="9"/>
      <c r="CK589" s="9"/>
      <c r="CL589" s="9"/>
      <c r="CM589" s="9"/>
      <c r="CN589" s="9"/>
      <c r="CO589" s="9"/>
      <c r="CP589" s="9"/>
      <c r="CQ589" s="9"/>
      <c r="CR589" s="9"/>
      <c r="CS589" s="9"/>
      <c r="CT589" s="9"/>
      <c r="CU589" s="9"/>
      <c r="CV589" s="9"/>
      <c r="CW589" s="9"/>
      <c r="CX589" s="9"/>
      <c r="CY589" s="9"/>
      <c r="CZ589" s="9"/>
      <c r="DA589" s="9"/>
      <c r="DB589" s="9"/>
      <c r="DC589" s="9"/>
      <c r="DD589" s="9"/>
      <c r="DE589" s="9"/>
      <c r="DF589" s="9"/>
      <c r="DG589" s="9"/>
      <c r="DH589" s="9"/>
      <c r="DI589" s="9"/>
      <c r="DJ589" s="9"/>
      <c r="DK589" s="9"/>
      <c r="DL589" s="9"/>
      <c r="DM589" s="9"/>
      <c r="DN589" s="9"/>
      <c r="DO589" s="9"/>
      <c r="DP589" s="9"/>
      <c r="DQ589" s="9"/>
      <c r="DR589" s="9"/>
      <c r="DS589" s="9"/>
      <c r="DT589" s="9"/>
      <c r="DU589" s="9"/>
      <c r="DV589" s="9"/>
      <c r="DW589" s="14"/>
      <c r="DX589" s="9"/>
      <c r="DY589" s="9"/>
      <c r="DZ589" s="9"/>
      <c r="EA589" s="9"/>
      <c r="EB589" s="9"/>
      <c r="EC589" s="9"/>
      <c r="ED589" s="9"/>
      <c r="EE589" s="9"/>
      <c r="EF589" s="9"/>
      <c r="EG589" s="9"/>
      <c r="EH589" s="9"/>
      <c r="EI589" s="9"/>
    </row>
    <row r="590" spans="2:139" ht="75" customHeight="1">
      <c r="B590" s="9"/>
      <c r="C590" s="648"/>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648"/>
      <c r="AN590" s="9"/>
      <c r="AO590" s="9"/>
      <c r="AP590" s="9"/>
      <c r="AQ590" s="9"/>
      <c r="AR590" s="648"/>
      <c r="AS590" s="9"/>
      <c r="AT590" s="45"/>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c r="CD590" s="9"/>
      <c r="CE590" s="9"/>
      <c r="CF590" s="9"/>
      <c r="CG590" s="9"/>
      <c r="CH590" s="9"/>
      <c r="CI590" s="9"/>
      <c r="CJ590" s="9"/>
      <c r="CK590" s="9"/>
      <c r="CL590" s="9"/>
      <c r="CM590" s="9"/>
      <c r="CN590" s="9"/>
      <c r="CO590" s="9"/>
      <c r="CP590" s="9"/>
      <c r="CQ590" s="9"/>
      <c r="CR590" s="9"/>
      <c r="CS590" s="9"/>
      <c r="CT590" s="9"/>
      <c r="CU590" s="9"/>
      <c r="CV590" s="9"/>
      <c r="CW590" s="9"/>
      <c r="CX590" s="9"/>
      <c r="CY590" s="9"/>
      <c r="CZ590" s="9"/>
      <c r="DA590" s="9"/>
      <c r="DB590" s="9"/>
      <c r="DC590" s="9"/>
      <c r="DD590" s="9"/>
      <c r="DE590" s="9"/>
      <c r="DF590" s="9"/>
      <c r="DG590" s="9"/>
      <c r="DH590" s="9"/>
      <c r="DI590" s="9"/>
      <c r="DJ590" s="9"/>
      <c r="DK590" s="9"/>
      <c r="DL590" s="9"/>
      <c r="DM590" s="9"/>
      <c r="DN590" s="9"/>
      <c r="DO590" s="9"/>
      <c r="DP590" s="9"/>
      <c r="DQ590" s="9"/>
      <c r="DR590" s="9"/>
      <c r="DS590" s="9"/>
      <c r="DT590" s="9"/>
      <c r="DU590" s="9"/>
      <c r="DV590" s="9"/>
      <c r="DW590" s="14"/>
      <c r="DX590" s="9"/>
      <c r="DY590" s="9"/>
      <c r="DZ590" s="9"/>
      <c r="EA590" s="9"/>
      <c r="EB590" s="9"/>
      <c r="EC590" s="9"/>
      <c r="ED590" s="9"/>
      <c r="EE590" s="9"/>
      <c r="EF590" s="9"/>
      <c r="EG590" s="9"/>
      <c r="EH590" s="9"/>
      <c r="EI590" s="9"/>
    </row>
    <row r="591" spans="2:139" ht="75" customHeight="1">
      <c r="B591" s="9"/>
      <c r="C591" s="648"/>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648"/>
      <c r="AN591" s="9"/>
      <c r="AO591" s="9"/>
      <c r="AP591" s="9"/>
      <c r="AQ591" s="9"/>
      <c r="AR591" s="648"/>
      <c r="AS591" s="9"/>
      <c r="AT591" s="45"/>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c r="CD591" s="9"/>
      <c r="CE591" s="9"/>
      <c r="CF591" s="9"/>
      <c r="CG591" s="9"/>
      <c r="CH591" s="9"/>
      <c r="CI591" s="9"/>
      <c r="CJ591" s="9"/>
      <c r="CK591" s="9"/>
      <c r="CL591" s="9"/>
      <c r="CM591" s="9"/>
      <c r="CN591" s="9"/>
      <c r="CO591" s="9"/>
      <c r="CP591" s="9"/>
      <c r="CQ591" s="9"/>
      <c r="CR591" s="9"/>
      <c r="CS591" s="9"/>
      <c r="CT591" s="9"/>
      <c r="CU591" s="9"/>
      <c r="CV591" s="9"/>
      <c r="CW591" s="9"/>
      <c r="CX591" s="9"/>
      <c r="CY591" s="9"/>
      <c r="CZ591" s="9"/>
      <c r="DA591" s="9"/>
      <c r="DB591" s="9"/>
      <c r="DC591" s="9"/>
      <c r="DD591" s="9"/>
      <c r="DE591" s="9"/>
      <c r="DF591" s="9"/>
      <c r="DG591" s="9"/>
      <c r="DH591" s="9"/>
      <c r="DI591" s="9"/>
      <c r="DJ591" s="9"/>
      <c r="DK591" s="9"/>
      <c r="DL591" s="9"/>
      <c r="DM591" s="9"/>
      <c r="DN591" s="9"/>
      <c r="DO591" s="9"/>
      <c r="DP591" s="9"/>
      <c r="DQ591" s="9"/>
      <c r="DR591" s="9"/>
      <c r="DS591" s="9"/>
      <c r="DT591" s="9"/>
      <c r="DU591" s="9"/>
      <c r="DV591" s="9"/>
      <c r="DW591" s="14"/>
      <c r="DX591" s="9"/>
      <c r="DY591" s="9"/>
      <c r="DZ591" s="9"/>
      <c r="EA591" s="9"/>
      <c r="EB591" s="9"/>
      <c r="EC591" s="9"/>
      <c r="ED591" s="9"/>
      <c r="EE591" s="9"/>
      <c r="EF591" s="9"/>
      <c r="EG591" s="9"/>
      <c r="EH591" s="9"/>
      <c r="EI591" s="9"/>
    </row>
    <row r="592" spans="2:139" ht="75" customHeight="1">
      <c r="B592" s="9"/>
      <c r="C592" s="648"/>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648"/>
      <c r="AN592" s="9"/>
      <c r="AO592" s="9"/>
      <c r="AP592" s="9"/>
      <c r="AQ592" s="9"/>
      <c r="AR592" s="648"/>
      <c r="AS592" s="9"/>
      <c r="AT592" s="45"/>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c r="CD592" s="9"/>
      <c r="CE592" s="9"/>
      <c r="CF592" s="9"/>
      <c r="CG592" s="9"/>
      <c r="CH592" s="9"/>
      <c r="CI592" s="9"/>
      <c r="CJ592" s="9"/>
      <c r="CK592" s="9"/>
      <c r="CL592" s="9"/>
      <c r="CM592" s="9"/>
      <c r="CN592" s="9"/>
      <c r="CO592" s="9"/>
      <c r="CP592" s="9"/>
      <c r="CQ592" s="9"/>
      <c r="CR592" s="9"/>
      <c r="CS592" s="9"/>
      <c r="CT592" s="9"/>
      <c r="CU592" s="9"/>
      <c r="CV592" s="9"/>
      <c r="CW592" s="9"/>
      <c r="CX592" s="9"/>
      <c r="CY592" s="9"/>
      <c r="CZ592" s="9"/>
      <c r="DA592" s="9"/>
      <c r="DB592" s="9"/>
      <c r="DC592" s="9"/>
      <c r="DD592" s="9"/>
      <c r="DE592" s="9"/>
      <c r="DF592" s="9"/>
      <c r="DG592" s="9"/>
      <c r="DH592" s="9"/>
      <c r="DI592" s="9"/>
      <c r="DJ592" s="9"/>
      <c r="DK592" s="9"/>
      <c r="DL592" s="9"/>
      <c r="DM592" s="9"/>
      <c r="DN592" s="9"/>
      <c r="DO592" s="9"/>
      <c r="DP592" s="9"/>
      <c r="DQ592" s="9"/>
      <c r="DR592" s="9"/>
      <c r="DS592" s="9"/>
      <c r="DT592" s="9"/>
      <c r="DU592" s="9"/>
      <c r="DV592" s="9"/>
      <c r="DW592" s="14"/>
      <c r="DX592" s="9"/>
      <c r="DY592" s="9"/>
      <c r="DZ592" s="9"/>
      <c r="EA592" s="9"/>
      <c r="EB592" s="9"/>
      <c r="EC592" s="9"/>
      <c r="ED592" s="9"/>
      <c r="EE592" s="9"/>
      <c r="EF592" s="9"/>
      <c r="EG592" s="9"/>
      <c r="EH592" s="9"/>
      <c r="EI592" s="9"/>
    </row>
    <row r="593" spans="2:139" ht="75" customHeight="1">
      <c r="B593" s="9"/>
      <c r="C593" s="648"/>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648"/>
      <c r="AN593" s="9"/>
      <c r="AO593" s="9"/>
      <c r="AP593" s="9"/>
      <c r="AQ593" s="9"/>
      <c r="AR593" s="648"/>
      <c r="AS593" s="9"/>
      <c r="AT593" s="45"/>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c r="CD593" s="9"/>
      <c r="CE593" s="9"/>
      <c r="CF593" s="9"/>
      <c r="CG593" s="9"/>
      <c r="CH593" s="9"/>
      <c r="CI593" s="9"/>
      <c r="CJ593" s="9"/>
      <c r="CK593" s="9"/>
      <c r="CL593" s="9"/>
      <c r="CM593" s="9"/>
      <c r="CN593" s="9"/>
      <c r="CO593" s="9"/>
      <c r="CP593" s="9"/>
      <c r="CQ593" s="9"/>
      <c r="CR593" s="9"/>
      <c r="CS593" s="9"/>
      <c r="CT593" s="9"/>
      <c r="CU593" s="9"/>
      <c r="CV593" s="9"/>
      <c r="CW593" s="9"/>
      <c r="CX593" s="9"/>
      <c r="CY593" s="9"/>
      <c r="CZ593" s="9"/>
      <c r="DA593" s="9"/>
      <c r="DB593" s="9"/>
      <c r="DC593" s="9"/>
      <c r="DD593" s="9"/>
      <c r="DE593" s="9"/>
      <c r="DF593" s="9"/>
      <c r="DG593" s="9"/>
      <c r="DH593" s="9"/>
      <c r="DI593" s="9"/>
      <c r="DJ593" s="9"/>
      <c r="DK593" s="9"/>
      <c r="DL593" s="9"/>
      <c r="DM593" s="9"/>
      <c r="DN593" s="9"/>
      <c r="DO593" s="9"/>
      <c r="DP593" s="9"/>
      <c r="DQ593" s="9"/>
      <c r="DR593" s="9"/>
      <c r="DS593" s="9"/>
      <c r="DT593" s="9"/>
      <c r="DU593" s="9"/>
      <c r="DV593" s="9"/>
      <c r="DW593" s="14"/>
      <c r="DX593" s="9"/>
      <c r="DY593" s="9"/>
      <c r="DZ593" s="9"/>
      <c r="EA593" s="9"/>
      <c r="EB593" s="9"/>
      <c r="EC593" s="9"/>
      <c r="ED593" s="9"/>
      <c r="EE593" s="9"/>
      <c r="EF593" s="9"/>
      <c r="EG593" s="9"/>
      <c r="EH593" s="9"/>
      <c r="EI593" s="9"/>
    </row>
    <row r="594" spans="2:139" ht="75" customHeight="1">
      <c r="B594" s="9"/>
      <c r="C594" s="648"/>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648"/>
      <c r="AN594" s="9"/>
      <c r="AO594" s="9"/>
      <c r="AP594" s="9"/>
      <c r="AQ594" s="9"/>
      <c r="AR594" s="648"/>
      <c r="AS594" s="9"/>
      <c r="AT594" s="45"/>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c r="CD594" s="9"/>
      <c r="CE594" s="9"/>
      <c r="CF594" s="9"/>
      <c r="CG594" s="9"/>
      <c r="CH594" s="9"/>
      <c r="CI594" s="9"/>
      <c r="CJ594" s="9"/>
      <c r="CK594" s="9"/>
      <c r="CL594" s="9"/>
      <c r="CM594" s="9"/>
      <c r="CN594" s="9"/>
      <c r="CO594" s="9"/>
      <c r="CP594" s="9"/>
      <c r="CQ594" s="9"/>
      <c r="CR594" s="9"/>
      <c r="CS594" s="9"/>
      <c r="CT594" s="9"/>
      <c r="CU594" s="9"/>
      <c r="CV594" s="9"/>
      <c r="CW594" s="9"/>
      <c r="CX594" s="9"/>
      <c r="CY594" s="9"/>
      <c r="CZ594" s="9"/>
      <c r="DA594" s="9"/>
      <c r="DB594" s="9"/>
      <c r="DC594" s="9"/>
      <c r="DD594" s="9"/>
      <c r="DE594" s="9"/>
      <c r="DF594" s="9"/>
      <c r="DG594" s="9"/>
      <c r="DH594" s="9"/>
      <c r="DI594" s="9"/>
      <c r="DJ594" s="9"/>
      <c r="DK594" s="9"/>
      <c r="DL594" s="9"/>
      <c r="DM594" s="9"/>
      <c r="DN594" s="9"/>
      <c r="DO594" s="9"/>
      <c r="DP594" s="9"/>
      <c r="DQ594" s="9"/>
      <c r="DR594" s="9"/>
      <c r="DS594" s="9"/>
      <c r="DT594" s="9"/>
      <c r="DU594" s="9"/>
      <c r="DV594" s="9"/>
      <c r="DW594" s="14"/>
      <c r="DX594" s="9"/>
      <c r="DY594" s="9"/>
      <c r="DZ594" s="9"/>
      <c r="EA594" s="9"/>
      <c r="EB594" s="9"/>
      <c r="EC594" s="9"/>
      <c r="ED594" s="9"/>
      <c r="EE594" s="9"/>
      <c r="EF594" s="9"/>
      <c r="EG594" s="9"/>
      <c r="EH594" s="9"/>
      <c r="EI594" s="9"/>
    </row>
    <row r="595" spans="2:139" ht="75" customHeight="1">
      <c r="B595" s="9"/>
      <c r="C595" s="648"/>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648"/>
      <c r="AN595" s="9"/>
      <c r="AO595" s="9"/>
      <c r="AP595" s="9"/>
      <c r="AQ595" s="9"/>
      <c r="AR595" s="648"/>
      <c r="AS595" s="9"/>
      <c r="AT595" s="45"/>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c r="CD595" s="9"/>
      <c r="CE595" s="9"/>
      <c r="CF595" s="9"/>
      <c r="CG595" s="9"/>
      <c r="CH595" s="9"/>
      <c r="CI595" s="9"/>
      <c r="CJ595" s="9"/>
      <c r="CK595" s="9"/>
      <c r="CL595" s="9"/>
      <c r="CM595" s="9"/>
      <c r="CN595" s="9"/>
      <c r="CO595" s="9"/>
      <c r="CP595" s="9"/>
      <c r="CQ595" s="9"/>
      <c r="CR595" s="9"/>
      <c r="CS595" s="9"/>
      <c r="CT595" s="9"/>
      <c r="CU595" s="9"/>
      <c r="CV595" s="9"/>
      <c r="CW595" s="9"/>
      <c r="CX595" s="9"/>
      <c r="CY595" s="9"/>
      <c r="CZ595" s="9"/>
      <c r="DA595" s="9"/>
      <c r="DB595" s="9"/>
      <c r="DC595" s="9"/>
      <c r="DD595" s="9"/>
      <c r="DE595" s="9"/>
      <c r="DF595" s="9"/>
      <c r="DG595" s="9"/>
      <c r="DH595" s="9"/>
      <c r="DI595" s="9"/>
      <c r="DJ595" s="9"/>
      <c r="DK595" s="9"/>
      <c r="DL595" s="9"/>
      <c r="DM595" s="9"/>
      <c r="DN595" s="9"/>
      <c r="DO595" s="9"/>
      <c r="DP595" s="9"/>
      <c r="DQ595" s="9"/>
      <c r="DR595" s="9"/>
      <c r="DS595" s="9"/>
      <c r="DT595" s="9"/>
      <c r="DU595" s="9"/>
      <c r="DV595" s="9"/>
      <c r="DW595" s="14"/>
      <c r="DX595" s="9"/>
      <c r="DY595" s="9"/>
      <c r="DZ595" s="9"/>
      <c r="EA595" s="9"/>
      <c r="EB595" s="9"/>
      <c r="EC595" s="9"/>
      <c r="ED595" s="9"/>
      <c r="EE595" s="9"/>
      <c r="EF595" s="9"/>
      <c r="EG595" s="9"/>
      <c r="EH595" s="9"/>
      <c r="EI595" s="9"/>
    </row>
    <row r="596" spans="2:139" ht="75" customHeight="1">
      <c r="B596" s="9"/>
      <c r="C596" s="648"/>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648"/>
      <c r="AN596" s="9"/>
      <c r="AO596" s="9"/>
      <c r="AP596" s="9"/>
      <c r="AQ596" s="9"/>
      <c r="AR596" s="648"/>
      <c r="AS596" s="9"/>
      <c r="AT596" s="45"/>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c r="CD596" s="9"/>
      <c r="CE596" s="9"/>
      <c r="CF596" s="9"/>
      <c r="CG596" s="9"/>
      <c r="CH596" s="9"/>
      <c r="CI596" s="9"/>
      <c r="CJ596" s="9"/>
      <c r="CK596" s="9"/>
      <c r="CL596" s="9"/>
      <c r="CM596" s="9"/>
      <c r="CN596" s="9"/>
      <c r="CO596" s="9"/>
      <c r="CP596" s="9"/>
      <c r="CQ596" s="9"/>
      <c r="CR596" s="9"/>
      <c r="CS596" s="9"/>
      <c r="CT596" s="9"/>
      <c r="CU596" s="9"/>
      <c r="CV596" s="9"/>
      <c r="CW596" s="9"/>
      <c r="CX596" s="9"/>
      <c r="CY596" s="9"/>
      <c r="CZ596" s="9"/>
      <c r="DA596" s="9"/>
      <c r="DB596" s="9"/>
      <c r="DC596" s="9"/>
      <c r="DD596" s="9"/>
      <c r="DE596" s="9"/>
      <c r="DF596" s="9"/>
      <c r="DG596" s="9"/>
      <c r="DH596" s="9"/>
      <c r="DI596" s="9"/>
      <c r="DJ596" s="9"/>
      <c r="DK596" s="9"/>
      <c r="DL596" s="9"/>
      <c r="DM596" s="9"/>
      <c r="DN596" s="9"/>
      <c r="DO596" s="9"/>
      <c r="DP596" s="9"/>
      <c r="DQ596" s="9"/>
      <c r="DR596" s="9"/>
      <c r="DS596" s="9"/>
      <c r="DT596" s="9"/>
      <c r="DU596" s="9"/>
      <c r="DV596" s="9"/>
      <c r="DW596" s="14"/>
      <c r="DX596" s="9"/>
      <c r="DY596" s="9"/>
      <c r="DZ596" s="9"/>
      <c r="EA596" s="9"/>
      <c r="EB596" s="9"/>
      <c r="EC596" s="9"/>
      <c r="ED596" s="9"/>
      <c r="EE596" s="9"/>
      <c r="EF596" s="9"/>
      <c r="EG596" s="9"/>
      <c r="EH596" s="9"/>
      <c r="EI596" s="9"/>
    </row>
    <row r="597" spans="2:139" ht="75" customHeight="1">
      <c r="B597" s="9"/>
      <c r="C597" s="648"/>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648"/>
      <c r="AN597" s="9"/>
      <c r="AO597" s="9"/>
      <c r="AP597" s="9"/>
      <c r="AQ597" s="9"/>
      <c r="AR597" s="648"/>
      <c r="AS597" s="9"/>
      <c r="AT597" s="45"/>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c r="CC597" s="9"/>
      <c r="CD597" s="9"/>
      <c r="CE597" s="9"/>
      <c r="CF597" s="9"/>
      <c r="CG597" s="9"/>
      <c r="CH597" s="9"/>
      <c r="CI597" s="9"/>
      <c r="CJ597" s="9"/>
      <c r="CK597" s="9"/>
      <c r="CL597" s="9"/>
      <c r="CM597" s="9"/>
      <c r="CN597" s="9"/>
      <c r="CO597" s="9"/>
      <c r="CP597" s="9"/>
      <c r="CQ597" s="9"/>
      <c r="CR597" s="9"/>
      <c r="CS597" s="9"/>
      <c r="CT597" s="9"/>
      <c r="CU597" s="9"/>
      <c r="CV597" s="9"/>
      <c r="CW597" s="9"/>
      <c r="CX597" s="9"/>
      <c r="CY597" s="9"/>
      <c r="CZ597" s="9"/>
      <c r="DA597" s="9"/>
      <c r="DB597" s="9"/>
      <c r="DC597" s="9"/>
      <c r="DD597" s="9"/>
      <c r="DE597" s="9"/>
      <c r="DF597" s="9"/>
      <c r="DG597" s="9"/>
      <c r="DH597" s="9"/>
      <c r="DI597" s="9"/>
      <c r="DJ597" s="9"/>
      <c r="DK597" s="9"/>
      <c r="DL597" s="9"/>
      <c r="DM597" s="9"/>
      <c r="DN597" s="9"/>
      <c r="DO597" s="9"/>
      <c r="DP597" s="9"/>
      <c r="DQ597" s="9"/>
      <c r="DR597" s="9"/>
      <c r="DS597" s="9"/>
      <c r="DT597" s="9"/>
      <c r="DU597" s="9"/>
      <c r="DV597" s="9"/>
      <c r="DW597" s="14"/>
      <c r="DX597" s="9"/>
      <c r="DY597" s="9"/>
      <c r="DZ597" s="9"/>
      <c r="EA597" s="9"/>
      <c r="EB597" s="9"/>
      <c r="EC597" s="9"/>
      <c r="ED597" s="9"/>
      <c r="EE597" s="9"/>
      <c r="EF597" s="9"/>
      <c r="EG597" s="9"/>
      <c r="EH597" s="9"/>
      <c r="EI597" s="9"/>
    </row>
    <row r="598" spans="2:139" ht="75" customHeight="1">
      <c r="B598" s="9"/>
      <c r="C598" s="648"/>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648"/>
      <c r="AN598" s="9"/>
      <c r="AO598" s="9"/>
      <c r="AP598" s="9"/>
      <c r="AQ598" s="9"/>
      <c r="AR598" s="648"/>
      <c r="AS598" s="9"/>
      <c r="AT598" s="45"/>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c r="CD598" s="9"/>
      <c r="CE598" s="9"/>
      <c r="CF598" s="9"/>
      <c r="CG598" s="9"/>
      <c r="CH598" s="9"/>
      <c r="CI598" s="9"/>
      <c r="CJ598" s="9"/>
      <c r="CK598" s="9"/>
      <c r="CL598" s="9"/>
      <c r="CM598" s="9"/>
      <c r="CN598" s="9"/>
      <c r="CO598" s="9"/>
      <c r="CP598" s="9"/>
      <c r="CQ598" s="9"/>
      <c r="CR598" s="9"/>
      <c r="CS598" s="9"/>
      <c r="CT598" s="9"/>
      <c r="CU598" s="9"/>
      <c r="CV598" s="9"/>
      <c r="CW598" s="9"/>
      <c r="CX598" s="9"/>
      <c r="CY598" s="9"/>
      <c r="CZ598" s="9"/>
      <c r="DA598" s="9"/>
      <c r="DB598" s="9"/>
      <c r="DC598" s="9"/>
      <c r="DD598" s="9"/>
      <c r="DE598" s="9"/>
      <c r="DF598" s="9"/>
      <c r="DG598" s="9"/>
      <c r="DH598" s="9"/>
      <c r="DI598" s="9"/>
      <c r="DJ598" s="9"/>
      <c r="DK598" s="9"/>
      <c r="DL598" s="9"/>
      <c r="DM598" s="9"/>
      <c r="DN598" s="9"/>
      <c r="DO598" s="9"/>
      <c r="DP598" s="9"/>
      <c r="DQ598" s="9"/>
      <c r="DR598" s="9"/>
      <c r="DS598" s="9"/>
      <c r="DT598" s="9"/>
      <c r="DU598" s="9"/>
      <c r="DV598" s="9"/>
      <c r="DW598" s="14"/>
      <c r="DX598" s="9"/>
      <c r="DY598" s="9"/>
      <c r="DZ598" s="9"/>
      <c r="EA598" s="9"/>
      <c r="EB598" s="9"/>
      <c r="EC598" s="9"/>
      <c r="ED598" s="9"/>
      <c r="EE598" s="9"/>
      <c r="EF598" s="9"/>
      <c r="EG598" s="9"/>
      <c r="EH598" s="9"/>
      <c r="EI598" s="9"/>
    </row>
    <row r="599" spans="2:139" ht="75" customHeight="1">
      <c r="B599" s="9"/>
      <c r="C599" s="648"/>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648"/>
      <c r="AN599" s="9"/>
      <c r="AO599" s="9"/>
      <c r="AP599" s="9"/>
      <c r="AQ599" s="9"/>
      <c r="AR599" s="648"/>
      <c r="AS599" s="9"/>
      <c r="AT599" s="45"/>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c r="CC599" s="9"/>
      <c r="CD599" s="9"/>
      <c r="CE599" s="9"/>
      <c r="CF599" s="9"/>
      <c r="CG599" s="9"/>
      <c r="CH599" s="9"/>
      <c r="CI599" s="9"/>
      <c r="CJ599" s="9"/>
      <c r="CK599" s="9"/>
      <c r="CL599" s="9"/>
      <c r="CM599" s="9"/>
      <c r="CN599" s="9"/>
      <c r="CO599" s="9"/>
      <c r="CP599" s="9"/>
      <c r="CQ599" s="9"/>
      <c r="CR599" s="9"/>
      <c r="CS599" s="9"/>
      <c r="CT599" s="9"/>
      <c r="CU599" s="9"/>
      <c r="CV599" s="9"/>
      <c r="CW599" s="9"/>
      <c r="CX599" s="9"/>
      <c r="CY599" s="9"/>
      <c r="CZ599" s="9"/>
      <c r="DA599" s="9"/>
      <c r="DB599" s="9"/>
      <c r="DC599" s="9"/>
      <c r="DD599" s="9"/>
      <c r="DE599" s="9"/>
      <c r="DF599" s="9"/>
      <c r="DG599" s="9"/>
      <c r="DH599" s="9"/>
      <c r="DI599" s="9"/>
      <c r="DJ599" s="9"/>
      <c r="DK599" s="9"/>
      <c r="DL599" s="9"/>
      <c r="DM599" s="9"/>
      <c r="DN599" s="9"/>
      <c r="DO599" s="9"/>
      <c r="DP599" s="9"/>
      <c r="DQ599" s="9"/>
      <c r="DR599" s="9"/>
      <c r="DS599" s="9"/>
      <c r="DT599" s="9"/>
      <c r="DU599" s="9"/>
      <c r="DV599" s="9"/>
      <c r="DW599" s="14"/>
      <c r="DX599" s="9"/>
      <c r="DY599" s="9"/>
      <c r="DZ599" s="9"/>
      <c r="EA599" s="9"/>
      <c r="EB599" s="9"/>
      <c r="EC599" s="9"/>
      <c r="ED599" s="9"/>
      <c r="EE599" s="9"/>
      <c r="EF599" s="9"/>
      <c r="EG599" s="9"/>
      <c r="EH599" s="9"/>
      <c r="EI599" s="9"/>
    </row>
    <row r="600" spans="2:139" ht="75" customHeight="1">
      <c r="B600" s="9"/>
      <c r="C600" s="648"/>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648"/>
      <c r="AN600" s="9"/>
      <c r="AO600" s="9"/>
      <c r="AP600" s="9"/>
      <c r="AQ600" s="9"/>
      <c r="AR600" s="648"/>
      <c r="AS600" s="9"/>
      <c r="AT600" s="45"/>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c r="CD600" s="9"/>
      <c r="CE600" s="9"/>
      <c r="CF600" s="9"/>
      <c r="CG600" s="9"/>
      <c r="CH600" s="9"/>
      <c r="CI600" s="9"/>
      <c r="CJ600" s="9"/>
      <c r="CK600" s="9"/>
      <c r="CL600" s="9"/>
      <c r="CM600" s="9"/>
      <c r="CN600" s="9"/>
      <c r="CO600" s="9"/>
      <c r="CP600" s="9"/>
      <c r="CQ600" s="9"/>
      <c r="CR600" s="9"/>
      <c r="CS600" s="9"/>
      <c r="CT600" s="9"/>
      <c r="CU600" s="9"/>
      <c r="CV600" s="9"/>
      <c r="CW600" s="9"/>
      <c r="CX600" s="9"/>
      <c r="CY600" s="9"/>
      <c r="CZ600" s="9"/>
      <c r="DA600" s="9"/>
      <c r="DB600" s="9"/>
      <c r="DC600" s="9"/>
      <c r="DD600" s="9"/>
      <c r="DE600" s="9"/>
      <c r="DF600" s="9"/>
      <c r="DG600" s="9"/>
      <c r="DH600" s="9"/>
      <c r="DI600" s="9"/>
      <c r="DJ600" s="9"/>
      <c r="DK600" s="9"/>
      <c r="DL600" s="9"/>
      <c r="DM600" s="9"/>
      <c r="DN600" s="9"/>
      <c r="DO600" s="9"/>
      <c r="DP600" s="9"/>
      <c r="DQ600" s="9"/>
      <c r="DR600" s="9"/>
      <c r="DS600" s="9"/>
      <c r="DT600" s="9"/>
      <c r="DU600" s="9"/>
      <c r="DV600" s="9"/>
      <c r="DW600" s="14"/>
      <c r="DX600" s="9"/>
      <c r="DY600" s="9"/>
      <c r="DZ600" s="9"/>
      <c r="EA600" s="9"/>
      <c r="EB600" s="9"/>
      <c r="EC600" s="9"/>
      <c r="ED600" s="9"/>
      <c r="EE600" s="9"/>
      <c r="EF600" s="9"/>
      <c r="EG600" s="9"/>
      <c r="EH600" s="9"/>
      <c r="EI600" s="9"/>
    </row>
    <row r="601" spans="2:139" ht="75" customHeight="1">
      <c r="B601" s="9"/>
      <c r="C601" s="648"/>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648"/>
      <c r="AN601" s="9"/>
      <c r="AO601" s="9"/>
      <c r="AP601" s="9"/>
      <c r="AQ601" s="9"/>
      <c r="AR601" s="648"/>
      <c r="AS601" s="9"/>
      <c r="AT601" s="45"/>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c r="CC601" s="9"/>
      <c r="CD601" s="9"/>
      <c r="CE601" s="9"/>
      <c r="CF601" s="9"/>
      <c r="CG601" s="9"/>
      <c r="CH601" s="9"/>
      <c r="CI601" s="9"/>
      <c r="CJ601" s="9"/>
      <c r="CK601" s="9"/>
      <c r="CL601" s="9"/>
      <c r="CM601" s="9"/>
      <c r="CN601" s="9"/>
      <c r="CO601" s="9"/>
      <c r="CP601" s="9"/>
      <c r="CQ601" s="9"/>
      <c r="CR601" s="9"/>
      <c r="CS601" s="9"/>
      <c r="CT601" s="9"/>
      <c r="CU601" s="9"/>
      <c r="CV601" s="9"/>
      <c r="CW601" s="9"/>
      <c r="CX601" s="9"/>
      <c r="CY601" s="9"/>
      <c r="CZ601" s="9"/>
      <c r="DA601" s="9"/>
      <c r="DB601" s="9"/>
      <c r="DC601" s="9"/>
      <c r="DD601" s="9"/>
      <c r="DE601" s="9"/>
      <c r="DF601" s="9"/>
      <c r="DG601" s="9"/>
      <c r="DH601" s="9"/>
      <c r="DI601" s="9"/>
      <c r="DJ601" s="9"/>
      <c r="DK601" s="9"/>
      <c r="DL601" s="9"/>
      <c r="DM601" s="9"/>
      <c r="DN601" s="9"/>
      <c r="DO601" s="9"/>
      <c r="DP601" s="9"/>
      <c r="DQ601" s="9"/>
      <c r="DR601" s="9"/>
      <c r="DS601" s="9"/>
      <c r="DT601" s="9"/>
      <c r="DU601" s="9"/>
      <c r="DV601" s="9"/>
      <c r="DW601" s="14"/>
      <c r="DX601" s="9"/>
      <c r="DY601" s="9"/>
      <c r="DZ601" s="9"/>
      <c r="EA601" s="9"/>
      <c r="EB601" s="9"/>
      <c r="EC601" s="9"/>
      <c r="ED601" s="9"/>
      <c r="EE601" s="9"/>
      <c r="EF601" s="9"/>
      <c r="EG601" s="9"/>
      <c r="EH601" s="9"/>
      <c r="EI601" s="9"/>
    </row>
    <row r="602" spans="2:139" ht="75" customHeight="1">
      <c r="B602" s="9"/>
      <c r="C602" s="648"/>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648"/>
      <c r="AN602" s="9"/>
      <c r="AO602" s="9"/>
      <c r="AP602" s="9"/>
      <c r="AQ602" s="9"/>
      <c r="AR602" s="648"/>
      <c r="AS602" s="9"/>
      <c r="AT602" s="45"/>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c r="CD602" s="9"/>
      <c r="CE602" s="9"/>
      <c r="CF602" s="9"/>
      <c r="CG602" s="9"/>
      <c r="CH602" s="9"/>
      <c r="CI602" s="9"/>
      <c r="CJ602" s="9"/>
      <c r="CK602" s="9"/>
      <c r="CL602" s="9"/>
      <c r="CM602" s="9"/>
      <c r="CN602" s="9"/>
      <c r="CO602" s="9"/>
      <c r="CP602" s="9"/>
      <c r="CQ602" s="9"/>
      <c r="CR602" s="9"/>
      <c r="CS602" s="9"/>
      <c r="CT602" s="9"/>
      <c r="CU602" s="9"/>
      <c r="CV602" s="9"/>
      <c r="CW602" s="9"/>
      <c r="CX602" s="9"/>
      <c r="CY602" s="9"/>
      <c r="CZ602" s="9"/>
      <c r="DA602" s="9"/>
      <c r="DB602" s="9"/>
      <c r="DC602" s="9"/>
      <c r="DD602" s="9"/>
      <c r="DE602" s="9"/>
      <c r="DF602" s="9"/>
      <c r="DG602" s="9"/>
      <c r="DH602" s="9"/>
      <c r="DI602" s="9"/>
      <c r="DJ602" s="9"/>
      <c r="DK602" s="9"/>
      <c r="DL602" s="9"/>
      <c r="DM602" s="9"/>
      <c r="DN602" s="9"/>
      <c r="DO602" s="9"/>
      <c r="DP602" s="9"/>
      <c r="DQ602" s="9"/>
      <c r="DR602" s="9"/>
      <c r="DS602" s="9"/>
      <c r="DT602" s="9"/>
      <c r="DU602" s="9"/>
      <c r="DV602" s="9"/>
      <c r="DW602" s="14"/>
      <c r="DX602" s="9"/>
      <c r="DY602" s="9"/>
      <c r="DZ602" s="9"/>
      <c r="EA602" s="9"/>
      <c r="EB602" s="9"/>
      <c r="EC602" s="9"/>
      <c r="ED602" s="9"/>
      <c r="EE602" s="9"/>
      <c r="EF602" s="9"/>
      <c r="EG602" s="9"/>
      <c r="EH602" s="9"/>
      <c r="EI602" s="9"/>
    </row>
    <row r="603" spans="2:139" ht="75" customHeight="1">
      <c r="B603" s="9"/>
      <c r="C603" s="648"/>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648"/>
      <c r="AN603" s="9"/>
      <c r="AO603" s="9"/>
      <c r="AP603" s="9"/>
      <c r="AQ603" s="9"/>
      <c r="AR603" s="648"/>
      <c r="AS603" s="9"/>
      <c r="AT603" s="45"/>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c r="CD603" s="9"/>
      <c r="CE603" s="9"/>
      <c r="CF603" s="9"/>
      <c r="CG603" s="9"/>
      <c r="CH603" s="9"/>
      <c r="CI603" s="9"/>
      <c r="CJ603" s="9"/>
      <c r="CK603" s="9"/>
      <c r="CL603" s="9"/>
      <c r="CM603" s="9"/>
      <c r="CN603" s="9"/>
      <c r="CO603" s="9"/>
      <c r="CP603" s="9"/>
      <c r="CQ603" s="9"/>
      <c r="CR603" s="9"/>
      <c r="CS603" s="9"/>
      <c r="CT603" s="9"/>
      <c r="CU603" s="9"/>
      <c r="CV603" s="9"/>
      <c r="CW603" s="9"/>
      <c r="CX603" s="9"/>
      <c r="CY603" s="9"/>
      <c r="CZ603" s="9"/>
      <c r="DA603" s="9"/>
      <c r="DB603" s="9"/>
      <c r="DC603" s="9"/>
      <c r="DD603" s="9"/>
      <c r="DE603" s="9"/>
      <c r="DF603" s="9"/>
      <c r="DG603" s="9"/>
      <c r="DH603" s="9"/>
      <c r="DI603" s="9"/>
      <c r="DJ603" s="9"/>
      <c r="DK603" s="9"/>
      <c r="DL603" s="9"/>
      <c r="DM603" s="9"/>
      <c r="DN603" s="9"/>
      <c r="DO603" s="9"/>
      <c r="DP603" s="9"/>
      <c r="DQ603" s="9"/>
      <c r="DR603" s="9"/>
      <c r="DS603" s="9"/>
      <c r="DT603" s="9"/>
      <c r="DU603" s="9"/>
      <c r="DV603" s="9"/>
      <c r="DW603" s="14"/>
      <c r="DX603" s="9"/>
      <c r="DY603" s="9"/>
      <c r="DZ603" s="9"/>
      <c r="EA603" s="9"/>
      <c r="EB603" s="9"/>
      <c r="EC603" s="9"/>
      <c r="ED603" s="9"/>
      <c r="EE603" s="9"/>
      <c r="EF603" s="9"/>
      <c r="EG603" s="9"/>
      <c r="EH603" s="9"/>
      <c r="EI603" s="9"/>
    </row>
    <row r="604" spans="2:139" ht="75" customHeight="1">
      <c r="B604" s="9"/>
      <c r="C604" s="648"/>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648"/>
      <c r="AN604" s="9"/>
      <c r="AO604" s="9"/>
      <c r="AP604" s="9"/>
      <c r="AQ604" s="9"/>
      <c r="AR604" s="648"/>
      <c r="AS604" s="9"/>
      <c r="AT604" s="45"/>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c r="CD604" s="9"/>
      <c r="CE604" s="9"/>
      <c r="CF604" s="9"/>
      <c r="CG604" s="9"/>
      <c r="CH604" s="9"/>
      <c r="CI604" s="9"/>
      <c r="CJ604" s="9"/>
      <c r="CK604" s="9"/>
      <c r="CL604" s="9"/>
      <c r="CM604" s="9"/>
      <c r="CN604" s="9"/>
      <c r="CO604" s="9"/>
      <c r="CP604" s="9"/>
      <c r="CQ604" s="9"/>
      <c r="CR604" s="9"/>
      <c r="CS604" s="9"/>
      <c r="CT604" s="9"/>
      <c r="CU604" s="9"/>
      <c r="CV604" s="9"/>
      <c r="CW604" s="9"/>
      <c r="CX604" s="9"/>
      <c r="CY604" s="9"/>
      <c r="CZ604" s="9"/>
      <c r="DA604" s="9"/>
      <c r="DB604" s="9"/>
      <c r="DC604" s="9"/>
      <c r="DD604" s="9"/>
      <c r="DE604" s="9"/>
      <c r="DF604" s="9"/>
      <c r="DG604" s="9"/>
      <c r="DH604" s="9"/>
      <c r="DI604" s="9"/>
      <c r="DJ604" s="9"/>
      <c r="DK604" s="9"/>
      <c r="DL604" s="9"/>
      <c r="DM604" s="9"/>
      <c r="DN604" s="9"/>
      <c r="DO604" s="9"/>
      <c r="DP604" s="9"/>
      <c r="DQ604" s="9"/>
      <c r="DR604" s="9"/>
      <c r="DS604" s="9"/>
      <c r="DT604" s="9"/>
      <c r="DU604" s="9"/>
      <c r="DV604" s="9"/>
      <c r="DW604" s="14"/>
      <c r="DX604" s="9"/>
      <c r="DY604" s="9"/>
      <c r="DZ604" s="9"/>
      <c r="EA604" s="9"/>
      <c r="EB604" s="9"/>
      <c r="EC604" s="9"/>
      <c r="ED604" s="9"/>
      <c r="EE604" s="9"/>
      <c r="EF604" s="9"/>
      <c r="EG604" s="9"/>
      <c r="EH604" s="9"/>
      <c r="EI604" s="9"/>
    </row>
    <row r="605" spans="2:139" ht="75" customHeight="1">
      <c r="B605" s="9"/>
      <c r="C605" s="648"/>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648"/>
      <c r="AN605" s="9"/>
      <c r="AO605" s="9"/>
      <c r="AP605" s="9"/>
      <c r="AQ605" s="9"/>
      <c r="AR605" s="648"/>
      <c r="AS605" s="9"/>
      <c r="AT605" s="45"/>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c r="CD605" s="9"/>
      <c r="CE605" s="9"/>
      <c r="CF605" s="9"/>
      <c r="CG605" s="9"/>
      <c r="CH605" s="9"/>
      <c r="CI605" s="9"/>
      <c r="CJ605" s="9"/>
      <c r="CK605" s="9"/>
      <c r="CL605" s="9"/>
      <c r="CM605" s="9"/>
      <c r="CN605" s="9"/>
      <c r="CO605" s="9"/>
      <c r="CP605" s="9"/>
      <c r="CQ605" s="9"/>
      <c r="CR605" s="9"/>
      <c r="CS605" s="9"/>
      <c r="CT605" s="9"/>
      <c r="CU605" s="9"/>
      <c r="CV605" s="9"/>
      <c r="CW605" s="9"/>
      <c r="CX605" s="9"/>
      <c r="CY605" s="9"/>
      <c r="CZ605" s="9"/>
      <c r="DA605" s="9"/>
      <c r="DB605" s="9"/>
      <c r="DC605" s="9"/>
      <c r="DD605" s="9"/>
      <c r="DE605" s="9"/>
      <c r="DF605" s="9"/>
      <c r="DG605" s="9"/>
      <c r="DH605" s="9"/>
      <c r="DI605" s="9"/>
      <c r="DJ605" s="9"/>
      <c r="DK605" s="9"/>
      <c r="DL605" s="9"/>
      <c r="DM605" s="9"/>
      <c r="DN605" s="9"/>
      <c r="DO605" s="9"/>
      <c r="DP605" s="9"/>
      <c r="DQ605" s="9"/>
      <c r="DR605" s="9"/>
      <c r="DS605" s="9"/>
      <c r="DT605" s="9"/>
      <c r="DU605" s="9"/>
      <c r="DV605" s="9"/>
      <c r="DW605" s="14"/>
      <c r="DX605" s="9"/>
      <c r="DY605" s="9"/>
      <c r="DZ605" s="9"/>
      <c r="EA605" s="9"/>
      <c r="EB605" s="9"/>
      <c r="EC605" s="9"/>
      <c r="ED605" s="9"/>
      <c r="EE605" s="9"/>
      <c r="EF605" s="9"/>
      <c r="EG605" s="9"/>
      <c r="EH605" s="9"/>
      <c r="EI605" s="9"/>
    </row>
    <row r="606" spans="2:139" ht="75" customHeight="1">
      <c r="B606" s="9"/>
      <c r="C606" s="648"/>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648"/>
      <c r="AN606" s="9"/>
      <c r="AO606" s="9"/>
      <c r="AP606" s="9"/>
      <c r="AQ606" s="9"/>
      <c r="AR606" s="648"/>
      <c r="AS606" s="9"/>
      <c r="AT606" s="45"/>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c r="CD606" s="9"/>
      <c r="CE606" s="9"/>
      <c r="CF606" s="9"/>
      <c r="CG606" s="9"/>
      <c r="CH606" s="9"/>
      <c r="CI606" s="9"/>
      <c r="CJ606" s="9"/>
      <c r="CK606" s="9"/>
      <c r="CL606" s="9"/>
      <c r="CM606" s="9"/>
      <c r="CN606" s="9"/>
      <c r="CO606" s="9"/>
      <c r="CP606" s="9"/>
      <c r="CQ606" s="9"/>
      <c r="CR606" s="9"/>
      <c r="CS606" s="9"/>
      <c r="CT606" s="9"/>
      <c r="CU606" s="9"/>
      <c r="CV606" s="9"/>
      <c r="CW606" s="9"/>
      <c r="CX606" s="9"/>
      <c r="CY606" s="9"/>
      <c r="CZ606" s="9"/>
      <c r="DA606" s="9"/>
      <c r="DB606" s="9"/>
      <c r="DC606" s="9"/>
      <c r="DD606" s="9"/>
      <c r="DE606" s="9"/>
      <c r="DF606" s="9"/>
      <c r="DG606" s="9"/>
      <c r="DH606" s="9"/>
      <c r="DI606" s="9"/>
      <c r="DJ606" s="9"/>
      <c r="DK606" s="9"/>
      <c r="DL606" s="9"/>
      <c r="DM606" s="9"/>
      <c r="DN606" s="9"/>
      <c r="DO606" s="9"/>
      <c r="DP606" s="9"/>
      <c r="DQ606" s="9"/>
      <c r="DR606" s="9"/>
      <c r="DS606" s="9"/>
      <c r="DT606" s="9"/>
      <c r="DU606" s="9"/>
      <c r="DV606" s="9"/>
      <c r="DW606" s="14"/>
      <c r="DX606" s="9"/>
      <c r="DY606" s="9"/>
      <c r="DZ606" s="9"/>
      <c r="EA606" s="9"/>
      <c r="EB606" s="9"/>
      <c r="EC606" s="9"/>
      <c r="ED606" s="9"/>
      <c r="EE606" s="9"/>
      <c r="EF606" s="9"/>
      <c r="EG606" s="9"/>
      <c r="EH606" s="9"/>
      <c r="EI606" s="9"/>
    </row>
    <row r="607" spans="2:139" ht="75" customHeight="1">
      <c r="B607" s="9"/>
      <c r="C607" s="648"/>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648"/>
      <c r="AN607" s="9"/>
      <c r="AO607" s="9"/>
      <c r="AP607" s="9"/>
      <c r="AQ607" s="9"/>
      <c r="AR607" s="648"/>
      <c r="AS607" s="9"/>
      <c r="AT607" s="45"/>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c r="CD607" s="9"/>
      <c r="CE607" s="9"/>
      <c r="CF607" s="9"/>
      <c r="CG607" s="9"/>
      <c r="CH607" s="9"/>
      <c r="CI607" s="9"/>
      <c r="CJ607" s="9"/>
      <c r="CK607" s="9"/>
      <c r="CL607" s="9"/>
      <c r="CM607" s="9"/>
      <c r="CN607" s="9"/>
      <c r="CO607" s="9"/>
      <c r="CP607" s="9"/>
      <c r="CQ607" s="9"/>
      <c r="CR607" s="9"/>
      <c r="CS607" s="9"/>
      <c r="CT607" s="9"/>
      <c r="CU607" s="9"/>
      <c r="CV607" s="9"/>
      <c r="CW607" s="9"/>
      <c r="CX607" s="9"/>
      <c r="CY607" s="9"/>
      <c r="CZ607" s="9"/>
      <c r="DA607" s="9"/>
      <c r="DB607" s="9"/>
      <c r="DC607" s="9"/>
      <c r="DD607" s="9"/>
      <c r="DE607" s="9"/>
      <c r="DF607" s="9"/>
      <c r="DG607" s="9"/>
      <c r="DH607" s="9"/>
      <c r="DI607" s="9"/>
      <c r="DJ607" s="9"/>
      <c r="DK607" s="9"/>
      <c r="DL607" s="9"/>
      <c r="DM607" s="9"/>
      <c r="DN607" s="9"/>
      <c r="DO607" s="9"/>
      <c r="DP607" s="9"/>
      <c r="DQ607" s="9"/>
      <c r="DR607" s="9"/>
      <c r="DS607" s="9"/>
      <c r="DT607" s="9"/>
      <c r="DU607" s="9"/>
      <c r="DV607" s="9"/>
      <c r="DW607" s="14"/>
      <c r="DX607" s="9"/>
      <c r="DY607" s="9"/>
      <c r="DZ607" s="9"/>
      <c r="EA607" s="9"/>
      <c r="EB607" s="9"/>
      <c r="EC607" s="9"/>
      <c r="ED607" s="9"/>
      <c r="EE607" s="9"/>
      <c r="EF607" s="9"/>
      <c r="EG607" s="9"/>
      <c r="EH607" s="9"/>
      <c r="EI607" s="9"/>
    </row>
    <row r="608" spans="2:139" ht="75" customHeight="1">
      <c r="B608" s="9"/>
      <c r="C608" s="648"/>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648"/>
      <c r="AN608" s="9"/>
      <c r="AO608" s="9"/>
      <c r="AP608" s="9"/>
      <c r="AQ608" s="9"/>
      <c r="AR608" s="648"/>
      <c r="AS608" s="9"/>
      <c r="AT608" s="45"/>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c r="CD608" s="9"/>
      <c r="CE608" s="9"/>
      <c r="CF608" s="9"/>
      <c r="CG608" s="9"/>
      <c r="CH608" s="9"/>
      <c r="CI608" s="9"/>
      <c r="CJ608" s="9"/>
      <c r="CK608" s="9"/>
      <c r="CL608" s="9"/>
      <c r="CM608" s="9"/>
      <c r="CN608" s="9"/>
      <c r="CO608" s="9"/>
      <c r="CP608" s="9"/>
      <c r="CQ608" s="9"/>
      <c r="CR608" s="9"/>
      <c r="CS608" s="9"/>
      <c r="CT608" s="9"/>
      <c r="CU608" s="9"/>
      <c r="CV608" s="9"/>
      <c r="CW608" s="9"/>
      <c r="CX608" s="9"/>
      <c r="CY608" s="9"/>
      <c r="CZ608" s="9"/>
      <c r="DA608" s="9"/>
      <c r="DB608" s="9"/>
      <c r="DC608" s="9"/>
      <c r="DD608" s="9"/>
      <c r="DE608" s="9"/>
      <c r="DF608" s="9"/>
      <c r="DG608" s="9"/>
      <c r="DH608" s="9"/>
      <c r="DI608" s="9"/>
      <c r="DJ608" s="9"/>
      <c r="DK608" s="9"/>
      <c r="DL608" s="9"/>
      <c r="DM608" s="9"/>
      <c r="DN608" s="9"/>
      <c r="DO608" s="9"/>
      <c r="DP608" s="9"/>
      <c r="DQ608" s="9"/>
      <c r="DR608" s="9"/>
      <c r="DS608" s="9"/>
      <c r="DT608" s="9"/>
      <c r="DU608" s="9"/>
      <c r="DV608" s="9"/>
      <c r="DW608" s="14"/>
      <c r="DX608" s="9"/>
      <c r="DY608" s="9"/>
      <c r="DZ608" s="9"/>
      <c r="EA608" s="9"/>
      <c r="EB608" s="9"/>
      <c r="EC608" s="9"/>
      <c r="ED608" s="9"/>
      <c r="EE608" s="9"/>
      <c r="EF608" s="9"/>
      <c r="EG608" s="9"/>
      <c r="EH608" s="9"/>
      <c r="EI608" s="9"/>
    </row>
    <row r="609" spans="2:139" ht="75" customHeight="1">
      <c r="B609" s="9"/>
      <c r="C609" s="648"/>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648"/>
      <c r="AN609" s="9"/>
      <c r="AO609" s="9"/>
      <c r="AP609" s="9"/>
      <c r="AQ609" s="9"/>
      <c r="AR609" s="648"/>
      <c r="AS609" s="9"/>
      <c r="AT609" s="45"/>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c r="CD609" s="9"/>
      <c r="CE609" s="9"/>
      <c r="CF609" s="9"/>
      <c r="CG609" s="9"/>
      <c r="CH609" s="9"/>
      <c r="CI609" s="9"/>
      <c r="CJ609" s="9"/>
      <c r="CK609" s="9"/>
      <c r="CL609" s="9"/>
      <c r="CM609" s="9"/>
      <c r="CN609" s="9"/>
      <c r="CO609" s="9"/>
      <c r="CP609" s="9"/>
      <c r="CQ609" s="9"/>
      <c r="CR609" s="9"/>
      <c r="CS609" s="9"/>
      <c r="CT609" s="9"/>
      <c r="CU609" s="9"/>
      <c r="CV609" s="9"/>
      <c r="CW609" s="9"/>
      <c r="CX609" s="9"/>
      <c r="CY609" s="9"/>
      <c r="CZ609" s="9"/>
      <c r="DA609" s="9"/>
      <c r="DB609" s="9"/>
      <c r="DC609" s="9"/>
      <c r="DD609" s="9"/>
      <c r="DE609" s="9"/>
      <c r="DF609" s="9"/>
      <c r="DG609" s="9"/>
      <c r="DH609" s="9"/>
      <c r="DI609" s="9"/>
      <c r="DJ609" s="9"/>
      <c r="DK609" s="9"/>
      <c r="DL609" s="9"/>
      <c r="DM609" s="9"/>
      <c r="DN609" s="9"/>
      <c r="DO609" s="9"/>
      <c r="DP609" s="9"/>
      <c r="DQ609" s="9"/>
      <c r="DR609" s="9"/>
      <c r="DS609" s="9"/>
      <c r="DT609" s="9"/>
      <c r="DU609" s="9"/>
      <c r="DV609" s="9"/>
      <c r="DW609" s="14"/>
      <c r="DX609" s="9"/>
      <c r="DY609" s="9"/>
      <c r="DZ609" s="9"/>
      <c r="EA609" s="9"/>
      <c r="EB609" s="9"/>
      <c r="EC609" s="9"/>
      <c r="ED609" s="9"/>
      <c r="EE609" s="9"/>
      <c r="EF609" s="9"/>
      <c r="EG609" s="9"/>
      <c r="EH609" s="9"/>
      <c r="EI609" s="9"/>
    </row>
    <row r="610" spans="2:139" ht="75" customHeight="1">
      <c r="B610" s="9"/>
      <c r="C610" s="648"/>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648"/>
      <c r="AN610" s="9"/>
      <c r="AO610" s="9"/>
      <c r="AP610" s="9"/>
      <c r="AQ610" s="9"/>
      <c r="AR610" s="648"/>
      <c r="AS610" s="9"/>
      <c r="AT610" s="45"/>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c r="CD610" s="9"/>
      <c r="CE610" s="9"/>
      <c r="CF610" s="9"/>
      <c r="CG610" s="9"/>
      <c r="CH610" s="9"/>
      <c r="CI610" s="9"/>
      <c r="CJ610" s="9"/>
      <c r="CK610" s="9"/>
      <c r="CL610" s="9"/>
      <c r="CM610" s="9"/>
      <c r="CN610" s="9"/>
      <c r="CO610" s="9"/>
      <c r="CP610" s="9"/>
      <c r="CQ610" s="9"/>
      <c r="CR610" s="9"/>
      <c r="CS610" s="9"/>
      <c r="CT610" s="9"/>
      <c r="CU610" s="9"/>
      <c r="CV610" s="9"/>
      <c r="CW610" s="9"/>
      <c r="CX610" s="9"/>
      <c r="CY610" s="9"/>
      <c r="CZ610" s="9"/>
      <c r="DA610" s="9"/>
      <c r="DB610" s="9"/>
      <c r="DC610" s="9"/>
      <c r="DD610" s="9"/>
      <c r="DE610" s="9"/>
      <c r="DF610" s="9"/>
      <c r="DG610" s="9"/>
      <c r="DH610" s="9"/>
      <c r="DI610" s="9"/>
      <c r="DJ610" s="9"/>
      <c r="DK610" s="9"/>
      <c r="DL610" s="9"/>
      <c r="DM610" s="9"/>
      <c r="DN610" s="9"/>
      <c r="DO610" s="9"/>
      <c r="DP610" s="9"/>
      <c r="DQ610" s="9"/>
      <c r="DR610" s="9"/>
      <c r="DS610" s="9"/>
      <c r="DT610" s="9"/>
      <c r="DU610" s="9"/>
      <c r="DV610" s="9"/>
      <c r="DW610" s="14"/>
      <c r="DX610" s="9"/>
      <c r="DY610" s="9"/>
      <c r="DZ610" s="9"/>
      <c r="EA610" s="9"/>
      <c r="EB610" s="9"/>
      <c r="EC610" s="9"/>
      <c r="ED610" s="9"/>
      <c r="EE610" s="9"/>
      <c r="EF610" s="9"/>
      <c r="EG610" s="9"/>
      <c r="EH610" s="9"/>
      <c r="EI610" s="9"/>
    </row>
    <row r="611" spans="2:139" ht="75" customHeight="1">
      <c r="B611" s="9"/>
      <c r="C611" s="648"/>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648"/>
      <c r="AN611" s="9"/>
      <c r="AO611" s="9"/>
      <c r="AP611" s="9"/>
      <c r="AQ611" s="9"/>
      <c r="AR611" s="648"/>
      <c r="AS611" s="9"/>
      <c r="AT611" s="45"/>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c r="CD611" s="9"/>
      <c r="CE611" s="9"/>
      <c r="CF611" s="9"/>
      <c r="CG611" s="9"/>
      <c r="CH611" s="9"/>
      <c r="CI611" s="9"/>
      <c r="CJ611" s="9"/>
      <c r="CK611" s="9"/>
      <c r="CL611" s="9"/>
      <c r="CM611" s="9"/>
      <c r="CN611" s="9"/>
      <c r="CO611" s="9"/>
      <c r="CP611" s="9"/>
      <c r="CQ611" s="9"/>
      <c r="CR611" s="9"/>
      <c r="CS611" s="9"/>
      <c r="CT611" s="9"/>
      <c r="CU611" s="9"/>
      <c r="CV611" s="9"/>
      <c r="CW611" s="9"/>
      <c r="CX611" s="9"/>
      <c r="CY611" s="9"/>
      <c r="CZ611" s="9"/>
      <c r="DA611" s="9"/>
      <c r="DB611" s="9"/>
      <c r="DC611" s="9"/>
      <c r="DD611" s="9"/>
      <c r="DE611" s="9"/>
      <c r="DF611" s="9"/>
      <c r="DG611" s="9"/>
      <c r="DH611" s="9"/>
      <c r="DI611" s="9"/>
      <c r="DJ611" s="9"/>
      <c r="DK611" s="9"/>
      <c r="DL611" s="9"/>
      <c r="DM611" s="9"/>
      <c r="DN611" s="9"/>
      <c r="DO611" s="9"/>
      <c r="DP611" s="9"/>
      <c r="DQ611" s="9"/>
      <c r="DR611" s="9"/>
      <c r="DS611" s="9"/>
      <c r="DT611" s="9"/>
      <c r="DU611" s="9"/>
      <c r="DV611" s="9"/>
      <c r="DW611" s="14"/>
      <c r="DX611" s="9"/>
      <c r="DY611" s="9"/>
      <c r="DZ611" s="9"/>
      <c r="EA611" s="9"/>
      <c r="EB611" s="9"/>
      <c r="EC611" s="9"/>
      <c r="ED611" s="9"/>
      <c r="EE611" s="9"/>
      <c r="EF611" s="9"/>
      <c r="EG611" s="9"/>
      <c r="EH611" s="9"/>
      <c r="EI611" s="9"/>
    </row>
    <row r="612" spans="2:139" ht="75" customHeight="1">
      <c r="B612" s="9"/>
      <c r="C612" s="648"/>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648"/>
      <c r="AN612" s="9"/>
      <c r="AO612" s="9"/>
      <c r="AP612" s="9"/>
      <c r="AQ612" s="9"/>
      <c r="AR612" s="648"/>
      <c r="AS612" s="9"/>
      <c r="AT612" s="45"/>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c r="CD612" s="9"/>
      <c r="CE612" s="9"/>
      <c r="CF612" s="9"/>
      <c r="CG612" s="9"/>
      <c r="CH612" s="9"/>
      <c r="CI612" s="9"/>
      <c r="CJ612" s="9"/>
      <c r="CK612" s="9"/>
      <c r="CL612" s="9"/>
      <c r="CM612" s="9"/>
      <c r="CN612" s="9"/>
      <c r="CO612" s="9"/>
      <c r="CP612" s="9"/>
      <c r="CQ612" s="9"/>
      <c r="CR612" s="9"/>
      <c r="CS612" s="9"/>
      <c r="CT612" s="9"/>
      <c r="CU612" s="9"/>
      <c r="CV612" s="9"/>
      <c r="CW612" s="9"/>
      <c r="CX612" s="9"/>
      <c r="CY612" s="9"/>
      <c r="CZ612" s="9"/>
      <c r="DA612" s="9"/>
      <c r="DB612" s="9"/>
      <c r="DC612" s="9"/>
      <c r="DD612" s="9"/>
      <c r="DE612" s="9"/>
      <c r="DF612" s="9"/>
      <c r="DG612" s="9"/>
      <c r="DH612" s="9"/>
      <c r="DI612" s="9"/>
      <c r="DJ612" s="9"/>
      <c r="DK612" s="9"/>
      <c r="DL612" s="9"/>
      <c r="DM612" s="9"/>
      <c r="DN612" s="9"/>
      <c r="DO612" s="9"/>
      <c r="DP612" s="9"/>
      <c r="DQ612" s="9"/>
      <c r="DR612" s="9"/>
      <c r="DS612" s="9"/>
      <c r="DT612" s="9"/>
      <c r="DU612" s="9"/>
      <c r="DV612" s="9"/>
      <c r="DW612" s="14"/>
      <c r="DX612" s="9"/>
      <c r="DY612" s="9"/>
      <c r="DZ612" s="9"/>
      <c r="EA612" s="9"/>
      <c r="EB612" s="9"/>
      <c r="EC612" s="9"/>
      <c r="ED612" s="9"/>
      <c r="EE612" s="9"/>
      <c r="EF612" s="9"/>
      <c r="EG612" s="9"/>
      <c r="EH612" s="9"/>
      <c r="EI612" s="9"/>
    </row>
    <row r="613" spans="2:139" ht="75" customHeight="1">
      <c r="B613" s="9"/>
      <c r="C613" s="648"/>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648"/>
      <c r="AN613" s="9"/>
      <c r="AO613" s="9"/>
      <c r="AP613" s="9"/>
      <c r="AQ613" s="9"/>
      <c r="AR613" s="648"/>
      <c r="AS613" s="9"/>
      <c r="AT613" s="45"/>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c r="CC613" s="9"/>
      <c r="CD613" s="9"/>
      <c r="CE613" s="9"/>
      <c r="CF613" s="9"/>
      <c r="CG613" s="9"/>
      <c r="CH613" s="9"/>
      <c r="CI613" s="9"/>
      <c r="CJ613" s="9"/>
      <c r="CK613" s="9"/>
      <c r="CL613" s="9"/>
      <c r="CM613" s="9"/>
      <c r="CN613" s="9"/>
      <c r="CO613" s="9"/>
      <c r="CP613" s="9"/>
      <c r="CQ613" s="9"/>
      <c r="CR613" s="9"/>
      <c r="CS613" s="9"/>
      <c r="CT613" s="9"/>
      <c r="CU613" s="9"/>
      <c r="CV613" s="9"/>
      <c r="CW613" s="9"/>
      <c r="CX613" s="9"/>
      <c r="CY613" s="9"/>
      <c r="CZ613" s="9"/>
      <c r="DA613" s="9"/>
      <c r="DB613" s="9"/>
      <c r="DC613" s="9"/>
      <c r="DD613" s="9"/>
      <c r="DE613" s="9"/>
      <c r="DF613" s="9"/>
      <c r="DG613" s="9"/>
      <c r="DH613" s="9"/>
      <c r="DI613" s="9"/>
      <c r="DJ613" s="9"/>
      <c r="DK613" s="9"/>
      <c r="DL613" s="9"/>
      <c r="DM613" s="9"/>
      <c r="DN613" s="9"/>
      <c r="DO613" s="9"/>
      <c r="DP613" s="9"/>
      <c r="DQ613" s="9"/>
      <c r="DR613" s="9"/>
      <c r="DS613" s="9"/>
      <c r="DT613" s="9"/>
      <c r="DU613" s="9"/>
      <c r="DV613" s="9"/>
      <c r="DW613" s="14"/>
      <c r="DX613" s="9"/>
      <c r="DY613" s="9"/>
      <c r="DZ613" s="9"/>
      <c r="EA613" s="9"/>
      <c r="EB613" s="9"/>
      <c r="EC613" s="9"/>
      <c r="ED613" s="9"/>
      <c r="EE613" s="9"/>
      <c r="EF613" s="9"/>
      <c r="EG613" s="9"/>
      <c r="EH613" s="9"/>
      <c r="EI613" s="9"/>
    </row>
    <row r="614" spans="2:139" ht="75" customHeight="1">
      <c r="B614" s="9"/>
      <c r="C614" s="648"/>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648"/>
      <c r="AN614" s="9"/>
      <c r="AO614" s="9"/>
      <c r="AP614" s="9"/>
      <c r="AQ614" s="9"/>
      <c r="AR614" s="648"/>
      <c r="AS614" s="9"/>
      <c r="AT614" s="45"/>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c r="CD614" s="9"/>
      <c r="CE614" s="9"/>
      <c r="CF614" s="9"/>
      <c r="CG614" s="9"/>
      <c r="CH614" s="9"/>
      <c r="CI614" s="9"/>
      <c r="CJ614" s="9"/>
      <c r="CK614" s="9"/>
      <c r="CL614" s="9"/>
      <c r="CM614" s="9"/>
      <c r="CN614" s="9"/>
      <c r="CO614" s="9"/>
      <c r="CP614" s="9"/>
      <c r="CQ614" s="9"/>
      <c r="CR614" s="9"/>
      <c r="CS614" s="9"/>
      <c r="CT614" s="9"/>
      <c r="CU614" s="9"/>
      <c r="CV614" s="9"/>
      <c r="CW614" s="9"/>
      <c r="CX614" s="9"/>
      <c r="CY614" s="9"/>
      <c r="CZ614" s="9"/>
      <c r="DA614" s="9"/>
      <c r="DB614" s="9"/>
      <c r="DC614" s="9"/>
      <c r="DD614" s="9"/>
      <c r="DE614" s="9"/>
      <c r="DF614" s="9"/>
      <c r="DG614" s="9"/>
      <c r="DH614" s="9"/>
      <c r="DI614" s="9"/>
      <c r="DJ614" s="9"/>
      <c r="DK614" s="9"/>
      <c r="DL614" s="9"/>
      <c r="DM614" s="9"/>
      <c r="DN614" s="9"/>
      <c r="DO614" s="9"/>
      <c r="DP614" s="9"/>
      <c r="DQ614" s="9"/>
      <c r="DR614" s="9"/>
      <c r="DS614" s="9"/>
      <c r="DT614" s="9"/>
      <c r="DU614" s="9"/>
      <c r="DV614" s="9"/>
      <c r="DW614" s="14"/>
      <c r="DX614" s="9"/>
      <c r="DY614" s="9"/>
      <c r="DZ614" s="9"/>
      <c r="EA614" s="9"/>
      <c r="EB614" s="9"/>
      <c r="EC614" s="9"/>
      <c r="ED614" s="9"/>
      <c r="EE614" s="9"/>
      <c r="EF614" s="9"/>
      <c r="EG614" s="9"/>
      <c r="EH614" s="9"/>
      <c r="EI614" s="9"/>
    </row>
    <row r="615" spans="2:139" ht="75" customHeight="1">
      <c r="B615" s="9"/>
      <c r="C615" s="648"/>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648"/>
      <c r="AN615" s="9"/>
      <c r="AO615" s="9"/>
      <c r="AP615" s="9"/>
      <c r="AQ615" s="9"/>
      <c r="AR615" s="648"/>
      <c r="AS615" s="9"/>
      <c r="AT615" s="45"/>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c r="CD615" s="9"/>
      <c r="CE615" s="9"/>
      <c r="CF615" s="9"/>
      <c r="CG615" s="9"/>
      <c r="CH615" s="9"/>
      <c r="CI615" s="9"/>
      <c r="CJ615" s="9"/>
      <c r="CK615" s="9"/>
      <c r="CL615" s="9"/>
      <c r="CM615" s="9"/>
      <c r="CN615" s="9"/>
      <c r="CO615" s="9"/>
      <c r="CP615" s="9"/>
      <c r="CQ615" s="9"/>
      <c r="CR615" s="9"/>
      <c r="CS615" s="9"/>
      <c r="CT615" s="9"/>
      <c r="CU615" s="9"/>
      <c r="CV615" s="9"/>
      <c r="CW615" s="9"/>
      <c r="CX615" s="9"/>
      <c r="CY615" s="9"/>
      <c r="CZ615" s="9"/>
      <c r="DA615" s="9"/>
      <c r="DB615" s="9"/>
      <c r="DC615" s="9"/>
      <c r="DD615" s="9"/>
      <c r="DE615" s="9"/>
      <c r="DF615" s="9"/>
      <c r="DG615" s="9"/>
      <c r="DH615" s="9"/>
      <c r="DI615" s="9"/>
      <c r="DJ615" s="9"/>
      <c r="DK615" s="9"/>
      <c r="DL615" s="9"/>
      <c r="DM615" s="9"/>
      <c r="DN615" s="9"/>
      <c r="DO615" s="9"/>
      <c r="DP615" s="9"/>
      <c r="DQ615" s="9"/>
      <c r="DR615" s="9"/>
      <c r="DS615" s="9"/>
      <c r="DT615" s="9"/>
      <c r="DU615" s="9"/>
      <c r="DV615" s="9"/>
      <c r="DW615" s="14"/>
      <c r="DX615" s="9"/>
      <c r="DY615" s="9"/>
      <c r="DZ615" s="9"/>
      <c r="EA615" s="9"/>
      <c r="EB615" s="9"/>
      <c r="EC615" s="9"/>
      <c r="ED615" s="9"/>
      <c r="EE615" s="9"/>
      <c r="EF615" s="9"/>
      <c r="EG615" s="9"/>
      <c r="EH615" s="9"/>
      <c r="EI615" s="9"/>
    </row>
    <row r="616" spans="2:139" ht="75" customHeight="1">
      <c r="B616" s="9"/>
      <c r="C616" s="648"/>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648"/>
      <c r="AN616" s="9"/>
      <c r="AO616" s="9"/>
      <c r="AP616" s="9"/>
      <c r="AQ616" s="9"/>
      <c r="AR616" s="648"/>
      <c r="AS616" s="9"/>
      <c r="AT616" s="45"/>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c r="CD616" s="9"/>
      <c r="CE616" s="9"/>
      <c r="CF616" s="9"/>
      <c r="CG616" s="9"/>
      <c r="CH616" s="9"/>
      <c r="CI616" s="9"/>
      <c r="CJ616" s="9"/>
      <c r="CK616" s="9"/>
      <c r="CL616" s="9"/>
      <c r="CM616" s="9"/>
      <c r="CN616" s="9"/>
      <c r="CO616" s="9"/>
      <c r="CP616" s="9"/>
      <c r="CQ616" s="9"/>
      <c r="CR616" s="9"/>
      <c r="CS616" s="9"/>
      <c r="CT616" s="9"/>
      <c r="CU616" s="9"/>
      <c r="CV616" s="9"/>
      <c r="CW616" s="9"/>
      <c r="CX616" s="9"/>
      <c r="CY616" s="9"/>
      <c r="CZ616" s="9"/>
      <c r="DA616" s="9"/>
      <c r="DB616" s="9"/>
      <c r="DC616" s="9"/>
      <c r="DD616" s="9"/>
      <c r="DE616" s="9"/>
      <c r="DF616" s="9"/>
      <c r="DG616" s="9"/>
      <c r="DH616" s="9"/>
      <c r="DI616" s="9"/>
      <c r="DJ616" s="9"/>
      <c r="DK616" s="9"/>
      <c r="DL616" s="9"/>
      <c r="DM616" s="9"/>
      <c r="DN616" s="9"/>
      <c r="DO616" s="9"/>
      <c r="DP616" s="9"/>
      <c r="DQ616" s="9"/>
      <c r="DR616" s="9"/>
      <c r="DS616" s="9"/>
      <c r="DT616" s="9"/>
      <c r="DU616" s="9"/>
      <c r="DV616" s="9"/>
      <c r="DW616" s="14"/>
      <c r="DX616" s="9"/>
      <c r="DY616" s="9"/>
      <c r="DZ616" s="9"/>
      <c r="EA616" s="9"/>
      <c r="EB616" s="9"/>
      <c r="EC616" s="9"/>
      <c r="ED616" s="9"/>
      <c r="EE616" s="9"/>
      <c r="EF616" s="9"/>
      <c r="EG616" s="9"/>
      <c r="EH616" s="9"/>
      <c r="EI616" s="9"/>
    </row>
    <row r="617" spans="2:139" ht="75" customHeight="1">
      <c r="B617" s="9"/>
      <c r="C617" s="648"/>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648"/>
      <c r="AN617" s="9"/>
      <c r="AO617" s="9"/>
      <c r="AP617" s="9"/>
      <c r="AQ617" s="9"/>
      <c r="AR617" s="648"/>
      <c r="AS617" s="9"/>
      <c r="AT617" s="45"/>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c r="CD617" s="9"/>
      <c r="CE617" s="9"/>
      <c r="CF617" s="9"/>
      <c r="CG617" s="9"/>
      <c r="CH617" s="9"/>
      <c r="CI617" s="9"/>
      <c r="CJ617" s="9"/>
      <c r="CK617" s="9"/>
      <c r="CL617" s="9"/>
      <c r="CM617" s="9"/>
      <c r="CN617" s="9"/>
      <c r="CO617" s="9"/>
      <c r="CP617" s="9"/>
      <c r="CQ617" s="9"/>
      <c r="CR617" s="9"/>
      <c r="CS617" s="9"/>
      <c r="CT617" s="9"/>
      <c r="CU617" s="9"/>
      <c r="CV617" s="9"/>
      <c r="CW617" s="9"/>
      <c r="CX617" s="9"/>
      <c r="CY617" s="9"/>
      <c r="CZ617" s="9"/>
      <c r="DA617" s="9"/>
      <c r="DB617" s="9"/>
      <c r="DC617" s="9"/>
      <c r="DD617" s="9"/>
      <c r="DE617" s="9"/>
      <c r="DF617" s="9"/>
      <c r="DG617" s="9"/>
      <c r="DH617" s="9"/>
      <c r="DI617" s="9"/>
      <c r="DJ617" s="9"/>
      <c r="DK617" s="9"/>
      <c r="DL617" s="9"/>
      <c r="DM617" s="9"/>
      <c r="DN617" s="9"/>
      <c r="DO617" s="9"/>
      <c r="DP617" s="9"/>
      <c r="DQ617" s="9"/>
      <c r="DR617" s="9"/>
      <c r="DS617" s="9"/>
      <c r="DT617" s="9"/>
      <c r="DU617" s="9"/>
      <c r="DV617" s="9"/>
      <c r="DW617" s="14"/>
      <c r="DX617" s="9"/>
      <c r="DY617" s="9"/>
      <c r="DZ617" s="9"/>
      <c r="EA617" s="9"/>
      <c r="EB617" s="9"/>
      <c r="EC617" s="9"/>
      <c r="ED617" s="9"/>
      <c r="EE617" s="9"/>
      <c r="EF617" s="9"/>
      <c r="EG617" s="9"/>
      <c r="EH617" s="9"/>
      <c r="EI617" s="9"/>
    </row>
    <row r="618" spans="2:139" ht="75" customHeight="1">
      <c r="B618" s="9"/>
      <c r="C618" s="648"/>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648"/>
      <c r="AN618" s="9"/>
      <c r="AO618" s="9"/>
      <c r="AP618" s="9"/>
      <c r="AQ618" s="9"/>
      <c r="AR618" s="648"/>
      <c r="AS618" s="9"/>
      <c r="AT618" s="45"/>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c r="CD618" s="9"/>
      <c r="CE618" s="9"/>
      <c r="CF618" s="9"/>
      <c r="CG618" s="9"/>
      <c r="CH618" s="9"/>
      <c r="CI618" s="9"/>
      <c r="CJ618" s="9"/>
      <c r="CK618" s="9"/>
      <c r="CL618" s="9"/>
      <c r="CM618" s="9"/>
      <c r="CN618" s="9"/>
      <c r="CO618" s="9"/>
      <c r="CP618" s="9"/>
      <c r="CQ618" s="9"/>
      <c r="CR618" s="9"/>
      <c r="CS618" s="9"/>
      <c r="CT618" s="9"/>
      <c r="CU618" s="9"/>
      <c r="CV618" s="9"/>
      <c r="CW618" s="9"/>
      <c r="CX618" s="9"/>
      <c r="CY618" s="9"/>
      <c r="CZ618" s="9"/>
      <c r="DA618" s="9"/>
      <c r="DB618" s="9"/>
      <c r="DC618" s="9"/>
      <c r="DD618" s="9"/>
      <c r="DE618" s="9"/>
      <c r="DF618" s="9"/>
      <c r="DG618" s="9"/>
      <c r="DH618" s="9"/>
      <c r="DI618" s="9"/>
      <c r="DJ618" s="9"/>
      <c r="DK618" s="9"/>
      <c r="DL618" s="9"/>
      <c r="DM618" s="9"/>
      <c r="DN618" s="9"/>
      <c r="DO618" s="9"/>
      <c r="DP618" s="9"/>
      <c r="DQ618" s="9"/>
      <c r="DR618" s="9"/>
      <c r="DS618" s="9"/>
      <c r="DT618" s="9"/>
      <c r="DU618" s="9"/>
      <c r="DV618" s="9"/>
      <c r="DW618" s="14"/>
      <c r="DX618" s="9"/>
      <c r="DY618" s="9"/>
      <c r="DZ618" s="9"/>
      <c r="EA618" s="9"/>
      <c r="EB618" s="9"/>
      <c r="EC618" s="9"/>
      <c r="ED618" s="9"/>
      <c r="EE618" s="9"/>
      <c r="EF618" s="9"/>
      <c r="EG618" s="9"/>
      <c r="EH618" s="9"/>
      <c r="EI618" s="9"/>
    </row>
    <row r="619" spans="2:139" ht="75" customHeight="1">
      <c r="B619" s="9"/>
      <c r="C619" s="648"/>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648"/>
      <c r="AN619" s="9"/>
      <c r="AO619" s="9"/>
      <c r="AP619" s="9"/>
      <c r="AQ619" s="9"/>
      <c r="AR619" s="648"/>
      <c r="AS619" s="9"/>
      <c r="AT619" s="45"/>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c r="CD619" s="9"/>
      <c r="CE619" s="9"/>
      <c r="CF619" s="9"/>
      <c r="CG619" s="9"/>
      <c r="CH619" s="9"/>
      <c r="CI619" s="9"/>
      <c r="CJ619" s="9"/>
      <c r="CK619" s="9"/>
      <c r="CL619" s="9"/>
      <c r="CM619" s="9"/>
      <c r="CN619" s="9"/>
      <c r="CO619" s="9"/>
      <c r="CP619" s="9"/>
      <c r="CQ619" s="9"/>
      <c r="CR619" s="9"/>
      <c r="CS619" s="9"/>
      <c r="CT619" s="9"/>
      <c r="CU619" s="9"/>
      <c r="CV619" s="9"/>
      <c r="CW619" s="9"/>
      <c r="CX619" s="9"/>
      <c r="CY619" s="9"/>
      <c r="CZ619" s="9"/>
      <c r="DA619" s="9"/>
      <c r="DB619" s="9"/>
      <c r="DC619" s="9"/>
      <c r="DD619" s="9"/>
      <c r="DE619" s="9"/>
      <c r="DF619" s="9"/>
      <c r="DG619" s="9"/>
      <c r="DH619" s="9"/>
      <c r="DI619" s="9"/>
      <c r="DJ619" s="9"/>
      <c r="DK619" s="9"/>
      <c r="DL619" s="9"/>
      <c r="DM619" s="9"/>
      <c r="DN619" s="9"/>
      <c r="DO619" s="9"/>
      <c r="DP619" s="9"/>
      <c r="DQ619" s="9"/>
      <c r="DR619" s="9"/>
      <c r="DS619" s="9"/>
      <c r="DT619" s="9"/>
      <c r="DU619" s="9"/>
      <c r="DV619" s="9"/>
      <c r="DW619" s="14"/>
      <c r="DX619" s="9"/>
      <c r="DY619" s="9"/>
      <c r="DZ619" s="9"/>
      <c r="EA619" s="9"/>
      <c r="EB619" s="9"/>
      <c r="EC619" s="9"/>
      <c r="ED619" s="9"/>
      <c r="EE619" s="9"/>
      <c r="EF619" s="9"/>
      <c r="EG619" s="9"/>
      <c r="EH619" s="9"/>
      <c r="EI619" s="9"/>
    </row>
    <row r="620" spans="2:139" ht="75" customHeight="1">
      <c r="B620" s="9"/>
      <c r="C620" s="648"/>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648"/>
      <c r="AN620" s="9"/>
      <c r="AO620" s="9"/>
      <c r="AP620" s="9"/>
      <c r="AQ620" s="9"/>
      <c r="AR620" s="648"/>
      <c r="AS620" s="9"/>
      <c r="AT620" s="45"/>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c r="CD620" s="9"/>
      <c r="CE620" s="9"/>
      <c r="CF620" s="9"/>
      <c r="CG620" s="9"/>
      <c r="CH620" s="9"/>
      <c r="CI620" s="9"/>
      <c r="CJ620" s="9"/>
      <c r="CK620" s="9"/>
      <c r="CL620" s="9"/>
      <c r="CM620" s="9"/>
      <c r="CN620" s="9"/>
      <c r="CO620" s="9"/>
      <c r="CP620" s="9"/>
      <c r="CQ620" s="9"/>
      <c r="CR620" s="9"/>
      <c r="CS620" s="9"/>
      <c r="CT620" s="9"/>
      <c r="CU620" s="9"/>
      <c r="CV620" s="9"/>
      <c r="CW620" s="9"/>
      <c r="CX620" s="9"/>
      <c r="CY620" s="9"/>
      <c r="CZ620" s="9"/>
      <c r="DA620" s="9"/>
      <c r="DB620" s="9"/>
      <c r="DC620" s="9"/>
      <c r="DD620" s="9"/>
      <c r="DE620" s="9"/>
      <c r="DF620" s="9"/>
      <c r="DG620" s="9"/>
      <c r="DH620" s="9"/>
      <c r="DI620" s="9"/>
      <c r="DJ620" s="9"/>
      <c r="DK620" s="9"/>
      <c r="DL620" s="9"/>
      <c r="DM620" s="9"/>
      <c r="DN620" s="9"/>
      <c r="DO620" s="9"/>
      <c r="DP620" s="9"/>
      <c r="DQ620" s="9"/>
      <c r="DR620" s="9"/>
      <c r="DS620" s="9"/>
      <c r="DT620" s="9"/>
      <c r="DU620" s="9"/>
      <c r="DV620" s="9"/>
      <c r="DW620" s="14"/>
      <c r="DX620" s="9"/>
      <c r="DY620" s="9"/>
      <c r="DZ620" s="9"/>
      <c r="EA620" s="9"/>
      <c r="EB620" s="9"/>
      <c r="EC620" s="9"/>
      <c r="ED620" s="9"/>
      <c r="EE620" s="9"/>
      <c r="EF620" s="9"/>
      <c r="EG620" s="9"/>
      <c r="EH620" s="9"/>
      <c r="EI620" s="9"/>
    </row>
    <row r="621" spans="2:139" ht="75" customHeight="1">
      <c r="B621" s="9"/>
      <c r="C621" s="648"/>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648"/>
      <c r="AN621" s="9"/>
      <c r="AO621" s="9"/>
      <c r="AP621" s="9"/>
      <c r="AQ621" s="9"/>
      <c r="AR621" s="648"/>
      <c r="AS621" s="9"/>
      <c r="AT621" s="45"/>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c r="CD621" s="9"/>
      <c r="CE621" s="9"/>
      <c r="CF621" s="9"/>
      <c r="CG621" s="9"/>
      <c r="CH621" s="9"/>
      <c r="CI621" s="9"/>
      <c r="CJ621" s="9"/>
      <c r="CK621" s="9"/>
      <c r="CL621" s="9"/>
      <c r="CM621" s="9"/>
      <c r="CN621" s="9"/>
      <c r="CO621" s="9"/>
      <c r="CP621" s="9"/>
      <c r="CQ621" s="9"/>
      <c r="CR621" s="9"/>
      <c r="CS621" s="9"/>
      <c r="CT621" s="9"/>
      <c r="CU621" s="9"/>
      <c r="CV621" s="9"/>
      <c r="CW621" s="9"/>
      <c r="CX621" s="9"/>
      <c r="CY621" s="9"/>
      <c r="CZ621" s="9"/>
      <c r="DA621" s="9"/>
      <c r="DB621" s="9"/>
      <c r="DC621" s="9"/>
      <c r="DD621" s="9"/>
      <c r="DE621" s="9"/>
      <c r="DF621" s="9"/>
      <c r="DG621" s="9"/>
      <c r="DH621" s="9"/>
      <c r="DI621" s="9"/>
      <c r="DJ621" s="9"/>
      <c r="DK621" s="9"/>
      <c r="DL621" s="9"/>
      <c r="DM621" s="9"/>
      <c r="DN621" s="9"/>
      <c r="DO621" s="9"/>
      <c r="DP621" s="9"/>
      <c r="DQ621" s="9"/>
      <c r="DR621" s="9"/>
      <c r="DS621" s="9"/>
      <c r="DT621" s="9"/>
      <c r="DU621" s="9"/>
      <c r="DV621" s="9"/>
      <c r="DW621" s="14"/>
      <c r="DX621" s="9"/>
      <c r="DY621" s="9"/>
      <c r="DZ621" s="9"/>
      <c r="EA621" s="9"/>
      <c r="EB621" s="9"/>
      <c r="EC621" s="9"/>
      <c r="ED621" s="9"/>
      <c r="EE621" s="9"/>
      <c r="EF621" s="9"/>
      <c r="EG621" s="9"/>
      <c r="EH621" s="9"/>
      <c r="EI621" s="9"/>
    </row>
    <row r="622" spans="2:139" ht="75" customHeight="1">
      <c r="B622" s="9"/>
      <c r="C622" s="648"/>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648"/>
      <c r="AN622" s="9"/>
      <c r="AO622" s="9"/>
      <c r="AP622" s="9"/>
      <c r="AQ622" s="9"/>
      <c r="AR622" s="648"/>
      <c r="AS622" s="9"/>
      <c r="AT622" s="45"/>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c r="CD622" s="9"/>
      <c r="CE622" s="9"/>
      <c r="CF622" s="9"/>
      <c r="CG622" s="9"/>
      <c r="CH622" s="9"/>
      <c r="CI622" s="9"/>
      <c r="CJ622" s="9"/>
      <c r="CK622" s="9"/>
      <c r="CL622" s="9"/>
      <c r="CM622" s="9"/>
      <c r="CN622" s="9"/>
      <c r="CO622" s="9"/>
      <c r="CP622" s="9"/>
      <c r="CQ622" s="9"/>
      <c r="CR622" s="9"/>
      <c r="CS622" s="9"/>
      <c r="CT622" s="9"/>
      <c r="CU622" s="9"/>
      <c r="CV622" s="9"/>
      <c r="CW622" s="9"/>
      <c r="CX622" s="9"/>
      <c r="CY622" s="9"/>
      <c r="CZ622" s="9"/>
      <c r="DA622" s="9"/>
      <c r="DB622" s="9"/>
      <c r="DC622" s="9"/>
      <c r="DD622" s="9"/>
      <c r="DE622" s="9"/>
      <c r="DF622" s="9"/>
      <c r="DG622" s="9"/>
      <c r="DH622" s="9"/>
      <c r="DI622" s="9"/>
      <c r="DJ622" s="9"/>
      <c r="DK622" s="9"/>
      <c r="DL622" s="9"/>
      <c r="DM622" s="9"/>
      <c r="DN622" s="9"/>
      <c r="DO622" s="9"/>
      <c r="DP622" s="9"/>
      <c r="DQ622" s="9"/>
      <c r="DR622" s="9"/>
      <c r="DS622" s="9"/>
      <c r="DT622" s="9"/>
      <c r="DU622" s="9"/>
      <c r="DV622" s="9"/>
      <c r="DW622" s="14"/>
      <c r="DX622" s="9"/>
      <c r="DY622" s="9"/>
      <c r="DZ622" s="9"/>
      <c r="EA622" s="9"/>
      <c r="EB622" s="9"/>
      <c r="EC622" s="9"/>
      <c r="ED622" s="9"/>
      <c r="EE622" s="9"/>
      <c r="EF622" s="9"/>
      <c r="EG622" s="9"/>
      <c r="EH622" s="9"/>
      <c r="EI622" s="9"/>
    </row>
    <row r="623" spans="2:139" ht="75" customHeight="1">
      <c r="B623" s="9"/>
      <c r="C623" s="648"/>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648"/>
      <c r="AN623" s="9"/>
      <c r="AO623" s="9"/>
      <c r="AP623" s="9"/>
      <c r="AQ623" s="9"/>
      <c r="AR623" s="648"/>
      <c r="AS623" s="9"/>
      <c r="AT623" s="45"/>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c r="CC623" s="9"/>
      <c r="CD623" s="9"/>
      <c r="CE623" s="9"/>
      <c r="CF623" s="9"/>
      <c r="CG623" s="9"/>
      <c r="CH623" s="9"/>
      <c r="CI623" s="9"/>
      <c r="CJ623" s="9"/>
      <c r="CK623" s="9"/>
      <c r="CL623" s="9"/>
      <c r="CM623" s="9"/>
      <c r="CN623" s="9"/>
      <c r="CO623" s="9"/>
      <c r="CP623" s="9"/>
      <c r="CQ623" s="9"/>
      <c r="CR623" s="9"/>
      <c r="CS623" s="9"/>
      <c r="CT623" s="9"/>
      <c r="CU623" s="9"/>
      <c r="CV623" s="9"/>
      <c r="CW623" s="9"/>
      <c r="CX623" s="9"/>
      <c r="CY623" s="9"/>
      <c r="CZ623" s="9"/>
      <c r="DA623" s="9"/>
      <c r="DB623" s="9"/>
      <c r="DC623" s="9"/>
      <c r="DD623" s="9"/>
      <c r="DE623" s="9"/>
      <c r="DF623" s="9"/>
      <c r="DG623" s="9"/>
      <c r="DH623" s="9"/>
      <c r="DI623" s="9"/>
      <c r="DJ623" s="9"/>
      <c r="DK623" s="9"/>
      <c r="DL623" s="9"/>
      <c r="DM623" s="9"/>
      <c r="DN623" s="9"/>
      <c r="DO623" s="9"/>
      <c r="DP623" s="9"/>
      <c r="DQ623" s="9"/>
      <c r="DR623" s="9"/>
      <c r="DS623" s="9"/>
      <c r="DT623" s="9"/>
      <c r="DU623" s="9"/>
      <c r="DV623" s="9"/>
      <c r="DW623" s="14"/>
      <c r="DX623" s="9"/>
      <c r="DY623" s="9"/>
      <c r="DZ623" s="9"/>
      <c r="EA623" s="9"/>
      <c r="EB623" s="9"/>
      <c r="EC623" s="9"/>
      <c r="ED623" s="9"/>
      <c r="EE623" s="9"/>
      <c r="EF623" s="9"/>
      <c r="EG623" s="9"/>
      <c r="EH623" s="9"/>
      <c r="EI623" s="9"/>
    </row>
    <row r="624" spans="2:139" ht="75" customHeight="1">
      <c r="B624" s="9"/>
      <c r="C624" s="648"/>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648"/>
      <c r="AN624" s="9"/>
      <c r="AO624" s="9"/>
      <c r="AP624" s="9"/>
      <c r="AQ624" s="9"/>
      <c r="AR624" s="648"/>
      <c r="AS624" s="9"/>
      <c r="AT624" s="45"/>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c r="CD624" s="9"/>
      <c r="CE624" s="9"/>
      <c r="CF624" s="9"/>
      <c r="CG624" s="9"/>
      <c r="CH624" s="9"/>
      <c r="CI624" s="9"/>
      <c r="CJ624" s="9"/>
      <c r="CK624" s="9"/>
      <c r="CL624" s="9"/>
      <c r="CM624" s="9"/>
      <c r="CN624" s="9"/>
      <c r="CO624" s="9"/>
      <c r="CP624" s="9"/>
      <c r="CQ624" s="9"/>
      <c r="CR624" s="9"/>
      <c r="CS624" s="9"/>
      <c r="CT624" s="9"/>
      <c r="CU624" s="9"/>
      <c r="CV624" s="9"/>
      <c r="CW624" s="9"/>
      <c r="CX624" s="9"/>
      <c r="CY624" s="9"/>
      <c r="CZ624" s="9"/>
      <c r="DA624" s="9"/>
      <c r="DB624" s="9"/>
      <c r="DC624" s="9"/>
      <c r="DD624" s="9"/>
      <c r="DE624" s="9"/>
      <c r="DF624" s="9"/>
      <c r="DG624" s="9"/>
      <c r="DH624" s="9"/>
      <c r="DI624" s="9"/>
      <c r="DJ624" s="9"/>
      <c r="DK624" s="9"/>
      <c r="DL624" s="9"/>
      <c r="DM624" s="9"/>
      <c r="DN624" s="9"/>
      <c r="DO624" s="9"/>
      <c r="DP624" s="9"/>
      <c r="DQ624" s="9"/>
      <c r="DR624" s="9"/>
      <c r="DS624" s="9"/>
      <c r="DT624" s="9"/>
      <c r="DU624" s="9"/>
      <c r="DV624" s="9"/>
      <c r="DW624" s="14"/>
      <c r="DX624" s="9"/>
      <c r="DY624" s="9"/>
      <c r="DZ624" s="9"/>
      <c r="EA624" s="9"/>
      <c r="EB624" s="9"/>
      <c r="EC624" s="9"/>
      <c r="ED624" s="9"/>
      <c r="EE624" s="9"/>
      <c r="EF624" s="9"/>
      <c r="EG624" s="9"/>
      <c r="EH624" s="9"/>
      <c r="EI624" s="9"/>
    </row>
    <row r="625" spans="2:139" ht="75" customHeight="1">
      <c r="B625" s="9"/>
      <c r="C625" s="648"/>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648"/>
      <c r="AN625" s="9"/>
      <c r="AO625" s="9"/>
      <c r="AP625" s="9"/>
      <c r="AQ625" s="9"/>
      <c r="AR625" s="648"/>
      <c r="AS625" s="9"/>
      <c r="AT625" s="45"/>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c r="CD625" s="9"/>
      <c r="CE625" s="9"/>
      <c r="CF625" s="9"/>
      <c r="CG625" s="9"/>
      <c r="CH625" s="9"/>
      <c r="CI625" s="9"/>
      <c r="CJ625" s="9"/>
      <c r="CK625" s="9"/>
      <c r="CL625" s="9"/>
      <c r="CM625" s="9"/>
      <c r="CN625" s="9"/>
      <c r="CO625" s="9"/>
      <c r="CP625" s="9"/>
      <c r="CQ625" s="9"/>
      <c r="CR625" s="9"/>
      <c r="CS625" s="9"/>
      <c r="CT625" s="9"/>
      <c r="CU625" s="9"/>
      <c r="CV625" s="9"/>
      <c r="CW625" s="9"/>
      <c r="CX625" s="9"/>
      <c r="CY625" s="9"/>
      <c r="CZ625" s="9"/>
      <c r="DA625" s="9"/>
      <c r="DB625" s="9"/>
      <c r="DC625" s="9"/>
      <c r="DD625" s="9"/>
      <c r="DE625" s="9"/>
      <c r="DF625" s="9"/>
      <c r="DG625" s="9"/>
      <c r="DH625" s="9"/>
      <c r="DI625" s="9"/>
      <c r="DJ625" s="9"/>
      <c r="DK625" s="9"/>
      <c r="DL625" s="9"/>
      <c r="DM625" s="9"/>
      <c r="DN625" s="9"/>
      <c r="DO625" s="9"/>
      <c r="DP625" s="9"/>
      <c r="DQ625" s="9"/>
      <c r="DR625" s="9"/>
      <c r="DS625" s="9"/>
      <c r="DT625" s="9"/>
      <c r="DU625" s="9"/>
      <c r="DV625" s="9"/>
      <c r="DW625" s="14"/>
      <c r="DX625" s="9"/>
      <c r="DY625" s="9"/>
      <c r="DZ625" s="9"/>
      <c r="EA625" s="9"/>
      <c r="EB625" s="9"/>
      <c r="EC625" s="9"/>
      <c r="ED625" s="9"/>
      <c r="EE625" s="9"/>
      <c r="EF625" s="9"/>
      <c r="EG625" s="9"/>
      <c r="EH625" s="9"/>
      <c r="EI625" s="9"/>
    </row>
    <row r="626" spans="2:139" ht="75" customHeight="1">
      <c r="B626" s="9"/>
      <c r="C626" s="648"/>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648"/>
      <c r="AN626" s="9"/>
      <c r="AO626" s="9"/>
      <c r="AP626" s="9"/>
      <c r="AQ626" s="9"/>
      <c r="AR626" s="648"/>
      <c r="AS626" s="9"/>
      <c r="AT626" s="45"/>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c r="CD626" s="9"/>
      <c r="CE626" s="9"/>
      <c r="CF626" s="9"/>
      <c r="CG626" s="9"/>
      <c r="CH626" s="9"/>
      <c r="CI626" s="9"/>
      <c r="CJ626" s="9"/>
      <c r="CK626" s="9"/>
      <c r="CL626" s="9"/>
      <c r="CM626" s="9"/>
      <c r="CN626" s="9"/>
      <c r="CO626" s="9"/>
      <c r="CP626" s="9"/>
      <c r="CQ626" s="9"/>
      <c r="CR626" s="9"/>
      <c r="CS626" s="9"/>
      <c r="CT626" s="9"/>
      <c r="CU626" s="9"/>
      <c r="CV626" s="9"/>
      <c r="CW626" s="9"/>
      <c r="CX626" s="9"/>
      <c r="CY626" s="9"/>
      <c r="CZ626" s="9"/>
      <c r="DA626" s="9"/>
      <c r="DB626" s="9"/>
      <c r="DC626" s="9"/>
      <c r="DD626" s="9"/>
      <c r="DE626" s="9"/>
      <c r="DF626" s="9"/>
      <c r="DG626" s="9"/>
      <c r="DH626" s="9"/>
      <c r="DI626" s="9"/>
      <c r="DJ626" s="9"/>
      <c r="DK626" s="9"/>
      <c r="DL626" s="9"/>
      <c r="DM626" s="9"/>
      <c r="DN626" s="9"/>
      <c r="DO626" s="9"/>
      <c r="DP626" s="9"/>
      <c r="DQ626" s="9"/>
      <c r="DR626" s="9"/>
      <c r="DS626" s="9"/>
      <c r="DT626" s="9"/>
      <c r="DU626" s="9"/>
      <c r="DV626" s="9"/>
      <c r="DW626" s="14"/>
      <c r="DX626" s="9"/>
      <c r="DY626" s="9"/>
      <c r="DZ626" s="9"/>
      <c r="EA626" s="9"/>
      <c r="EB626" s="9"/>
      <c r="EC626" s="9"/>
      <c r="ED626" s="9"/>
      <c r="EE626" s="9"/>
      <c r="EF626" s="9"/>
      <c r="EG626" s="9"/>
      <c r="EH626" s="9"/>
      <c r="EI626" s="9"/>
    </row>
    <row r="627" spans="2:139" ht="75" customHeight="1">
      <c r="B627" s="9"/>
      <c r="C627" s="648"/>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648"/>
      <c r="AN627" s="9"/>
      <c r="AO627" s="9"/>
      <c r="AP627" s="9"/>
      <c r="AQ627" s="9"/>
      <c r="AR627" s="648"/>
      <c r="AS627" s="9"/>
      <c r="AT627" s="45"/>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c r="CD627" s="9"/>
      <c r="CE627" s="9"/>
      <c r="CF627" s="9"/>
      <c r="CG627" s="9"/>
      <c r="CH627" s="9"/>
      <c r="CI627" s="9"/>
      <c r="CJ627" s="9"/>
      <c r="CK627" s="9"/>
      <c r="CL627" s="9"/>
      <c r="CM627" s="9"/>
      <c r="CN627" s="9"/>
      <c r="CO627" s="9"/>
      <c r="CP627" s="9"/>
      <c r="CQ627" s="9"/>
      <c r="CR627" s="9"/>
      <c r="CS627" s="9"/>
      <c r="CT627" s="9"/>
      <c r="CU627" s="9"/>
      <c r="CV627" s="9"/>
      <c r="CW627" s="9"/>
      <c r="CX627" s="9"/>
      <c r="CY627" s="9"/>
      <c r="CZ627" s="9"/>
      <c r="DA627" s="9"/>
      <c r="DB627" s="9"/>
      <c r="DC627" s="9"/>
      <c r="DD627" s="9"/>
      <c r="DE627" s="9"/>
      <c r="DF627" s="9"/>
      <c r="DG627" s="9"/>
      <c r="DH627" s="9"/>
      <c r="DI627" s="9"/>
      <c r="DJ627" s="9"/>
      <c r="DK627" s="9"/>
      <c r="DL627" s="9"/>
      <c r="DM627" s="9"/>
      <c r="DN627" s="9"/>
      <c r="DO627" s="9"/>
      <c r="DP627" s="9"/>
      <c r="DQ627" s="9"/>
      <c r="DR627" s="9"/>
      <c r="DS627" s="9"/>
      <c r="DT627" s="9"/>
      <c r="DU627" s="9"/>
      <c r="DV627" s="9"/>
      <c r="DW627" s="14"/>
      <c r="DX627" s="9"/>
      <c r="DY627" s="9"/>
      <c r="DZ627" s="9"/>
      <c r="EA627" s="9"/>
      <c r="EB627" s="9"/>
      <c r="EC627" s="9"/>
      <c r="ED627" s="9"/>
      <c r="EE627" s="9"/>
      <c r="EF627" s="9"/>
      <c r="EG627" s="9"/>
      <c r="EH627" s="9"/>
      <c r="EI627" s="9"/>
    </row>
    <row r="628" spans="2:139" ht="75" customHeight="1">
      <c r="B628" s="9"/>
      <c r="C628" s="648"/>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648"/>
      <c r="AN628" s="9"/>
      <c r="AO628" s="9"/>
      <c r="AP628" s="9"/>
      <c r="AQ628" s="9"/>
      <c r="AR628" s="648"/>
      <c r="AS628" s="9"/>
      <c r="AT628" s="45"/>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c r="CD628" s="9"/>
      <c r="CE628" s="9"/>
      <c r="CF628" s="9"/>
      <c r="CG628" s="9"/>
      <c r="CH628" s="9"/>
      <c r="CI628" s="9"/>
      <c r="CJ628" s="9"/>
      <c r="CK628" s="9"/>
      <c r="CL628" s="9"/>
      <c r="CM628" s="9"/>
      <c r="CN628" s="9"/>
      <c r="CO628" s="9"/>
      <c r="CP628" s="9"/>
      <c r="CQ628" s="9"/>
      <c r="CR628" s="9"/>
      <c r="CS628" s="9"/>
      <c r="CT628" s="9"/>
      <c r="CU628" s="9"/>
      <c r="CV628" s="9"/>
      <c r="CW628" s="9"/>
      <c r="CX628" s="9"/>
      <c r="CY628" s="9"/>
      <c r="CZ628" s="9"/>
      <c r="DA628" s="9"/>
      <c r="DB628" s="9"/>
      <c r="DC628" s="9"/>
      <c r="DD628" s="9"/>
      <c r="DE628" s="9"/>
      <c r="DF628" s="9"/>
      <c r="DG628" s="9"/>
      <c r="DH628" s="9"/>
      <c r="DI628" s="9"/>
      <c r="DJ628" s="9"/>
      <c r="DK628" s="9"/>
      <c r="DL628" s="9"/>
      <c r="DM628" s="9"/>
      <c r="DN628" s="9"/>
      <c r="DO628" s="9"/>
      <c r="DP628" s="9"/>
      <c r="DQ628" s="9"/>
      <c r="DR628" s="9"/>
      <c r="DS628" s="9"/>
      <c r="DT628" s="9"/>
      <c r="DU628" s="9"/>
      <c r="DV628" s="9"/>
      <c r="DW628" s="14"/>
      <c r="DX628" s="9"/>
      <c r="DY628" s="9"/>
      <c r="DZ628" s="9"/>
      <c r="EA628" s="9"/>
      <c r="EB628" s="9"/>
      <c r="EC628" s="9"/>
      <c r="ED628" s="9"/>
      <c r="EE628" s="9"/>
      <c r="EF628" s="9"/>
      <c r="EG628" s="9"/>
      <c r="EH628" s="9"/>
      <c r="EI628" s="9"/>
    </row>
    <row r="629" spans="2:139" ht="75" customHeight="1">
      <c r="B629" s="9"/>
      <c r="C629" s="648"/>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648"/>
      <c r="AN629" s="9"/>
      <c r="AO629" s="9"/>
      <c r="AP629" s="9"/>
      <c r="AQ629" s="9"/>
      <c r="AR629" s="648"/>
      <c r="AS629" s="9"/>
      <c r="AT629" s="45"/>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c r="CD629" s="9"/>
      <c r="CE629" s="9"/>
      <c r="CF629" s="9"/>
      <c r="CG629" s="9"/>
      <c r="CH629" s="9"/>
      <c r="CI629" s="9"/>
      <c r="CJ629" s="9"/>
      <c r="CK629" s="9"/>
      <c r="CL629" s="9"/>
      <c r="CM629" s="9"/>
      <c r="CN629" s="9"/>
      <c r="CO629" s="9"/>
      <c r="CP629" s="9"/>
      <c r="CQ629" s="9"/>
      <c r="CR629" s="9"/>
      <c r="CS629" s="9"/>
      <c r="CT629" s="9"/>
      <c r="CU629" s="9"/>
      <c r="CV629" s="9"/>
      <c r="CW629" s="9"/>
      <c r="CX629" s="9"/>
      <c r="CY629" s="9"/>
      <c r="CZ629" s="9"/>
      <c r="DA629" s="9"/>
      <c r="DB629" s="9"/>
      <c r="DC629" s="9"/>
      <c r="DD629" s="9"/>
      <c r="DE629" s="9"/>
      <c r="DF629" s="9"/>
      <c r="DG629" s="9"/>
      <c r="DH629" s="9"/>
      <c r="DI629" s="9"/>
      <c r="DJ629" s="9"/>
      <c r="DK629" s="9"/>
      <c r="DL629" s="9"/>
      <c r="DM629" s="9"/>
      <c r="DN629" s="9"/>
      <c r="DO629" s="9"/>
      <c r="DP629" s="9"/>
      <c r="DQ629" s="9"/>
      <c r="DR629" s="9"/>
      <c r="DS629" s="9"/>
      <c r="DT629" s="9"/>
      <c r="DU629" s="9"/>
      <c r="DV629" s="9"/>
      <c r="DW629" s="14"/>
      <c r="DX629" s="9"/>
      <c r="DY629" s="9"/>
      <c r="DZ629" s="9"/>
      <c r="EA629" s="9"/>
      <c r="EB629" s="9"/>
      <c r="EC629" s="9"/>
      <c r="ED629" s="9"/>
      <c r="EE629" s="9"/>
      <c r="EF629" s="9"/>
      <c r="EG629" s="9"/>
      <c r="EH629" s="9"/>
      <c r="EI629" s="9"/>
    </row>
    <row r="630" spans="2:139" ht="75" customHeight="1">
      <c r="B630" s="9"/>
      <c r="C630" s="648"/>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648"/>
      <c r="AN630" s="9"/>
      <c r="AO630" s="9"/>
      <c r="AP630" s="9"/>
      <c r="AQ630" s="9"/>
      <c r="AR630" s="648"/>
      <c r="AS630" s="9"/>
      <c r="AT630" s="45"/>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c r="CD630" s="9"/>
      <c r="CE630" s="9"/>
      <c r="CF630" s="9"/>
      <c r="CG630" s="9"/>
      <c r="CH630" s="9"/>
      <c r="CI630" s="9"/>
      <c r="CJ630" s="9"/>
      <c r="CK630" s="9"/>
      <c r="CL630" s="9"/>
      <c r="CM630" s="9"/>
      <c r="CN630" s="9"/>
      <c r="CO630" s="9"/>
      <c r="CP630" s="9"/>
      <c r="CQ630" s="9"/>
      <c r="CR630" s="9"/>
      <c r="CS630" s="9"/>
      <c r="CT630" s="9"/>
      <c r="CU630" s="9"/>
      <c r="CV630" s="9"/>
      <c r="CW630" s="9"/>
      <c r="CX630" s="9"/>
      <c r="CY630" s="9"/>
      <c r="CZ630" s="9"/>
      <c r="DA630" s="9"/>
      <c r="DB630" s="9"/>
      <c r="DC630" s="9"/>
      <c r="DD630" s="9"/>
      <c r="DE630" s="9"/>
      <c r="DF630" s="9"/>
      <c r="DG630" s="9"/>
      <c r="DH630" s="9"/>
      <c r="DI630" s="9"/>
      <c r="DJ630" s="9"/>
      <c r="DK630" s="9"/>
      <c r="DL630" s="9"/>
      <c r="DM630" s="9"/>
      <c r="DN630" s="9"/>
      <c r="DO630" s="9"/>
      <c r="DP630" s="9"/>
      <c r="DQ630" s="9"/>
      <c r="DR630" s="9"/>
      <c r="DS630" s="9"/>
      <c r="DT630" s="9"/>
      <c r="DU630" s="9"/>
      <c r="DV630" s="9"/>
      <c r="DW630" s="14"/>
      <c r="DX630" s="9"/>
      <c r="DY630" s="9"/>
      <c r="DZ630" s="9"/>
      <c r="EA630" s="9"/>
      <c r="EB630" s="9"/>
      <c r="EC630" s="9"/>
      <c r="ED630" s="9"/>
      <c r="EE630" s="9"/>
      <c r="EF630" s="9"/>
      <c r="EG630" s="9"/>
      <c r="EH630" s="9"/>
      <c r="EI630" s="9"/>
    </row>
    <row r="631" spans="2:139" ht="75" customHeight="1">
      <c r="B631" s="9"/>
      <c r="C631" s="648"/>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648"/>
      <c r="AN631" s="9"/>
      <c r="AO631" s="9"/>
      <c r="AP631" s="9"/>
      <c r="AQ631" s="9"/>
      <c r="AR631" s="648"/>
      <c r="AS631" s="9"/>
      <c r="AT631" s="45"/>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c r="CD631" s="9"/>
      <c r="CE631" s="9"/>
      <c r="CF631" s="9"/>
      <c r="CG631" s="9"/>
      <c r="CH631" s="9"/>
      <c r="CI631" s="9"/>
      <c r="CJ631" s="9"/>
      <c r="CK631" s="9"/>
      <c r="CL631" s="9"/>
      <c r="CM631" s="9"/>
      <c r="CN631" s="9"/>
      <c r="CO631" s="9"/>
      <c r="CP631" s="9"/>
      <c r="CQ631" s="9"/>
      <c r="CR631" s="9"/>
      <c r="CS631" s="9"/>
      <c r="CT631" s="9"/>
      <c r="CU631" s="9"/>
      <c r="CV631" s="9"/>
      <c r="CW631" s="9"/>
      <c r="CX631" s="9"/>
      <c r="CY631" s="9"/>
      <c r="CZ631" s="9"/>
      <c r="DA631" s="9"/>
      <c r="DB631" s="9"/>
      <c r="DC631" s="9"/>
      <c r="DD631" s="9"/>
      <c r="DE631" s="9"/>
      <c r="DF631" s="9"/>
      <c r="DG631" s="9"/>
      <c r="DH631" s="9"/>
      <c r="DI631" s="9"/>
      <c r="DJ631" s="9"/>
      <c r="DK631" s="9"/>
      <c r="DL631" s="9"/>
      <c r="DM631" s="9"/>
      <c r="DN631" s="9"/>
      <c r="DO631" s="9"/>
      <c r="DP631" s="9"/>
      <c r="DQ631" s="9"/>
      <c r="DR631" s="9"/>
      <c r="DS631" s="9"/>
      <c r="DT631" s="9"/>
      <c r="DU631" s="9"/>
      <c r="DV631" s="9"/>
      <c r="DW631" s="14"/>
      <c r="DX631" s="9"/>
      <c r="DY631" s="9"/>
      <c r="DZ631" s="9"/>
      <c r="EA631" s="9"/>
      <c r="EB631" s="9"/>
      <c r="EC631" s="9"/>
      <c r="ED631" s="9"/>
      <c r="EE631" s="9"/>
      <c r="EF631" s="9"/>
      <c r="EG631" s="9"/>
      <c r="EH631" s="9"/>
      <c r="EI631" s="9"/>
    </row>
    <row r="632" spans="2:139" ht="75" customHeight="1">
      <c r="B632" s="9"/>
      <c r="C632" s="648"/>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648"/>
      <c r="AN632" s="9"/>
      <c r="AO632" s="9"/>
      <c r="AP632" s="9"/>
      <c r="AQ632" s="9"/>
      <c r="AR632" s="648"/>
      <c r="AS632" s="9"/>
      <c r="AT632" s="45"/>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c r="CD632" s="9"/>
      <c r="CE632" s="9"/>
      <c r="CF632" s="9"/>
      <c r="CG632" s="9"/>
      <c r="CH632" s="9"/>
      <c r="CI632" s="9"/>
      <c r="CJ632" s="9"/>
      <c r="CK632" s="9"/>
      <c r="CL632" s="9"/>
      <c r="CM632" s="9"/>
      <c r="CN632" s="9"/>
      <c r="CO632" s="9"/>
      <c r="CP632" s="9"/>
      <c r="CQ632" s="9"/>
      <c r="CR632" s="9"/>
      <c r="CS632" s="9"/>
      <c r="CT632" s="9"/>
      <c r="CU632" s="9"/>
      <c r="CV632" s="9"/>
      <c r="CW632" s="9"/>
      <c r="CX632" s="9"/>
      <c r="CY632" s="9"/>
      <c r="CZ632" s="9"/>
      <c r="DA632" s="9"/>
      <c r="DB632" s="9"/>
      <c r="DC632" s="9"/>
      <c r="DD632" s="9"/>
      <c r="DE632" s="9"/>
      <c r="DF632" s="9"/>
      <c r="DG632" s="9"/>
      <c r="DH632" s="9"/>
      <c r="DI632" s="9"/>
      <c r="DJ632" s="9"/>
      <c r="DK632" s="9"/>
      <c r="DL632" s="9"/>
      <c r="DM632" s="9"/>
      <c r="DN632" s="9"/>
      <c r="DO632" s="9"/>
      <c r="DP632" s="9"/>
      <c r="DQ632" s="9"/>
      <c r="DR632" s="9"/>
      <c r="DS632" s="9"/>
      <c r="DT632" s="9"/>
      <c r="DU632" s="9"/>
      <c r="DV632" s="9"/>
      <c r="DW632" s="14"/>
      <c r="DX632" s="9"/>
      <c r="DY632" s="9"/>
      <c r="DZ632" s="9"/>
      <c r="EA632" s="9"/>
      <c r="EB632" s="9"/>
      <c r="EC632" s="9"/>
      <c r="ED632" s="9"/>
      <c r="EE632" s="9"/>
      <c r="EF632" s="9"/>
      <c r="EG632" s="9"/>
      <c r="EH632" s="9"/>
      <c r="EI632" s="9"/>
    </row>
    <row r="633" spans="2:139" ht="75" customHeight="1">
      <c r="B633" s="9"/>
      <c r="C633" s="648"/>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648"/>
      <c r="AN633" s="9"/>
      <c r="AO633" s="9"/>
      <c r="AP633" s="9"/>
      <c r="AQ633" s="9"/>
      <c r="AR633" s="648"/>
      <c r="AS633" s="9"/>
      <c r="AT633" s="45"/>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c r="CD633" s="9"/>
      <c r="CE633" s="9"/>
      <c r="CF633" s="9"/>
      <c r="CG633" s="9"/>
      <c r="CH633" s="9"/>
      <c r="CI633" s="9"/>
      <c r="CJ633" s="9"/>
      <c r="CK633" s="9"/>
      <c r="CL633" s="9"/>
      <c r="CM633" s="9"/>
      <c r="CN633" s="9"/>
      <c r="CO633" s="9"/>
      <c r="CP633" s="9"/>
      <c r="CQ633" s="9"/>
      <c r="CR633" s="9"/>
      <c r="CS633" s="9"/>
      <c r="CT633" s="9"/>
      <c r="CU633" s="9"/>
      <c r="CV633" s="9"/>
      <c r="CW633" s="9"/>
      <c r="CX633" s="9"/>
      <c r="CY633" s="9"/>
      <c r="CZ633" s="9"/>
      <c r="DA633" s="9"/>
      <c r="DB633" s="9"/>
      <c r="DC633" s="9"/>
      <c r="DD633" s="9"/>
      <c r="DE633" s="9"/>
      <c r="DF633" s="9"/>
      <c r="DG633" s="9"/>
      <c r="DH633" s="9"/>
      <c r="DI633" s="9"/>
      <c r="DJ633" s="9"/>
      <c r="DK633" s="9"/>
      <c r="DL633" s="9"/>
      <c r="DM633" s="9"/>
      <c r="DN633" s="9"/>
      <c r="DO633" s="9"/>
      <c r="DP633" s="9"/>
      <c r="DQ633" s="9"/>
      <c r="DR633" s="9"/>
      <c r="DS633" s="9"/>
      <c r="DT633" s="9"/>
      <c r="DU633" s="9"/>
      <c r="DV633" s="9"/>
      <c r="DW633" s="14"/>
      <c r="DX633" s="9"/>
      <c r="DY633" s="9"/>
      <c r="DZ633" s="9"/>
      <c r="EA633" s="9"/>
      <c r="EB633" s="9"/>
      <c r="EC633" s="9"/>
      <c r="ED633" s="9"/>
      <c r="EE633" s="9"/>
      <c r="EF633" s="9"/>
      <c r="EG633" s="9"/>
      <c r="EH633" s="9"/>
      <c r="EI633" s="9"/>
    </row>
    <row r="634" spans="2:139" ht="75" customHeight="1">
      <c r="B634" s="9"/>
      <c r="C634" s="648"/>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648"/>
      <c r="AN634" s="9"/>
      <c r="AO634" s="9"/>
      <c r="AP634" s="9"/>
      <c r="AQ634" s="9"/>
      <c r="AR634" s="648"/>
      <c r="AS634" s="9"/>
      <c r="AT634" s="45"/>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c r="CD634" s="9"/>
      <c r="CE634" s="9"/>
      <c r="CF634" s="9"/>
      <c r="CG634" s="9"/>
      <c r="CH634" s="9"/>
      <c r="CI634" s="9"/>
      <c r="CJ634" s="9"/>
      <c r="CK634" s="9"/>
      <c r="CL634" s="9"/>
      <c r="CM634" s="9"/>
      <c r="CN634" s="9"/>
      <c r="CO634" s="9"/>
      <c r="CP634" s="9"/>
      <c r="CQ634" s="9"/>
      <c r="CR634" s="9"/>
      <c r="CS634" s="9"/>
      <c r="CT634" s="9"/>
      <c r="CU634" s="9"/>
      <c r="CV634" s="9"/>
      <c r="CW634" s="9"/>
      <c r="CX634" s="9"/>
      <c r="CY634" s="9"/>
      <c r="CZ634" s="9"/>
      <c r="DA634" s="9"/>
      <c r="DB634" s="9"/>
      <c r="DC634" s="9"/>
      <c r="DD634" s="9"/>
      <c r="DE634" s="9"/>
      <c r="DF634" s="9"/>
      <c r="DG634" s="9"/>
      <c r="DH634" s="9"/>
      <c r="DI634" s="9"/>
      <c r="DJ634" s="9"/>
      <c r="DK634" s="9"/>
      <c r="DL634" s="9"/>
      <c r="DM634" s="9"/>
      <c r="DN634" s="9"/>
      <c r="DO634" s="9"/>
      <c r="DP634" s="9"/>
      <c r="DQ634" s="9"/>
      <c r="DR634" s="9"/>
      <c r="DS634" s="9"/>
      <c r="DT634" s="9"/>
      <c r="DU634" s="9"/>
      <c r="DV634" s="9"/>
      <c r="DW634" s="14"/>
      <c r="DX634" s="9"/>
      <c r="DY634" s="9"/>
      <c r="DZ634" s="9"/>
      <c r="EA634" s="9"/>
      <c r="EB634" s="9"/>
      <c r="EC634" s="9"/>
      <c r="ED634" s="9"/>
      <c r="EE634" s="9"/>
      <c r="EF634" s="9"/>
      <c r="EG634" s="9"/>
      <c r="EH634" s="9"/>
      <c r="EI634" s="9"/>
    </row>
    <row r="635" spans="2:139" ht="75" customHeight="1">
      <c r="B635" s="9"/>
      <c r="C635" s="648"/>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648"/>
      <c r="AN635" s="9"/>
      <c r="AO635" s="9"/>
      <c r="AP635" s="9"/>
      <c r="AQ635" s="9"/>
      <c r="AR635" s="648"/>
      <c r="AS635" s="9"/>
      <c r="AT635" s="45"/>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c r="CC635" s="9"/>
      <c r="CD635" s="9"/>
      <c r="CE635" s="9"/>
      <c r="CF635" s="9"/>
      <c r="CG635" s="9"/>
      <c r="CH635" s="9"/>
      <c r="CI635" s="9"/>
      <c r="CJ635" s="9"/>
      <c r="CK635" s="9"/>
      <c r="CL635" s="9"/>
      <c r="CM635" s="9"/>
      <c r="CN635" s="9"/>
      <c r="CO635" s="9"/>
      <c r="CP635" s="9"/>
      <c r="CQ635" s="9"/>
      <c r="CR635" s="9"/>
      <c r="CS635" s="9"/>
      <c r="CT635" s="9"/>
      <c r="CU635" s="9"/>
      <c r="CV635" s="9"/>
      <c r="CW635" s="9"/>
      <c r="CX635" s="9"/>
      <c r="CY635" s="9"/>
      <c r="CZ635" s="9"/>
      <c r="DA635" s="9"/>
      <c r="DB635" s="9"/>
      <c r="DC635" s="9"/>
      <c r="DD635" s="9"/>
      <c r="DE635" s="9"/>
      <c r="DF635" s="9"/>
      <c r="DG635" s="9"/>
      <c r="DH635" s="9"/>
      <c r="DI635" s="9"/>
      <c r="DJ635" s="9"/>
      <c r="DK635" s="9"/>
      <c r="DL635" s="9"/>
      <c r="DM635" s="9"/>
      <c r="DN635" s="9"/>
      <c r="DO635" s="9"/>
      <c r="DP635" s="9"/>
      <c r="DQ635" s="9"/>
      <c r="DR635" s="9"/>
      <c r="DS635" s="9"/>
      <c r="DT635" s="9"/>
      <c r="DU635" s="9"/>
      <c r="DV635" s="9"/>
      <c r="DW635" s="14"/>
      <c r="DX635" s="9"/>
      <c r="DY635" s="9"/>
      <c r="DZ635" s="9"/>
      <c r="EA635" s="9"/>
      <c r="EB635" s="9"/>
      <c r="EC635" s="9"/>
      <c r="ED635" s="9"/>
      <c r="EE635" s="9"/>
      <c r="EF635" s="9"/>
      <c r="EG635" s="9"/>
      <c r="EH635" s="9"/>
      <c r="EI635" s="9"/>
    </row>
    <row r="636" spans="2:139" ht="75" customHeight="1">
      <c r="B636" s="9"/>
      <c r="C636" s="648"/>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648"/>
      <c r="AN636" s="9"/>
      <c r="AO636" s="9"/>
      <c r="AP636" s="9"/>
      <c r="AQ636" s="9"/>
      <c r="AR636" s="648"/>
      <c r="AS636" s="9"/>
      <c r="AT636" s="45"/>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c r="CD636" s="9"/>
      <c r="CE636" s="9"/>
      <c r="CF636" s="9"/>
      <c r="CG636" s="9"/>
      <c r="CH636" s="9"/>
      <c r="CI636" s="9"/>
      <c r="CJ636" s="9"/>
      <c r="CK636" s="9"/>
      <c r="CL636" s="9"/>
      <c r="CM636" s="9"/>
      <c r="CN636" s="9"/>
      <c r="CO636" s="9"/>
      <c r="CP636" s="9"/>
      <c r="CQ636" s="9"/>
      <c r="CR636" s="9"/>
      <c r="CS636" s="9"/>
      <c r="CT636" s="9"/>
      <c r="CU636" s="9"/>
      <c r="CV636" s="9"/>
      <c r="CW636" s="9"/>
      <c r="CX636" s="9"/>
      <c r="CY636" s="9"/>
      <c r="CZ636" s="9"/>
      <c r="DA636" s="9"/>
      <c r="DB636" s="9"/>
      <c r="DC636" s="9"/>
      <c r="DD636" s="9"/>
      <c r="DE636" s="9"/>
      <c r="DF636" s="9"/>
      <c r="DG636" s="9"/>
      <c r="DH636" s="9"/>
      <c r="DI636" s="9"/>
      <c r="DJ636" s="9"/>
      <c r="DK636" s="9"/>
      <c r="DL636" s="9"/>
      <c r="DM636" s="9"/>
      <c r="DN636" s="9"/>
      <c r="DO636" s="9"/>
      <c r="DP636" s="9"/>
      <c r="DQ636" s="9"/>
      <c r="DR636" s="9"/>
      <c r="DS636" s="9"/>
      <c r="DT636" s="9"/>
      <c r="DU636" s="9"/>
      <c r="DV636" s="9"/>
      <c r="DW636" s="14"/>
      <c r="DX636" s="9"/>
      <c r="DY636" s="9"/>
      <c r="DZ636" s="9"/>
      <c r="EA636" s="9"/>
      <c r="EB636" s="9"/>
      <c r="EC636" s="9"/>
      <c r="ED636" s="9"/>
      <c r="EE636" s="9"/>
      <c r="EF636" s="9"/>
      <c r="EG636" s="9"/>
      <c r="EH636" s="9"/>
      <c r="EI636" s="9"/>
    </row>
    <row r="637" spans="2:139" ht="75" customHeight="1">
      <c r="B637" s="9"/>
      <c r="C637" s="648"/>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648"/>
      <c r="AN637" s="9"/>
      <c r="AO637" s="9"/>
      <c r="AP637" s="9"/>
      <c r="AQ637" s="9"/>
      <c r="AR637" s="648"/>
      <c r="AS637" s="9"/>
      <c r="AT637" s="45"/>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c r="CD637" s="9"/>
      <c r="CE637" s="9"/>
      <c r="CF637" s="9"/>
      <c r="CG637" s="9"/>
      <c r="CH637" s="9"/>
      <c r="CI637" s="9"/>
      <c r="CJ637" s="9"/>
      <c r="CK637" s="9"/>
      <c r="CL637" s="9"/>
      <c r="CM637" s="9"/>
      <c r="CN637" s="9"/>
      <c r="CO637" s="9"/>
      <c r="CP637" s="9"/>
      <c r="CQ637" s="9"/>
      <c r="CR637" s="9"/>
      <c r="CS637" s="9"/>
      <c r="CT637" s="9"/>
      <c r="CU637" s="9"/>
      <c r="CV637" s="9"/>
      <c r="CW637" s="9"/>
      <c r="CX637" s="9"/>
      <c r="CY637" s="9"/>
      <c r="CZ637" s="9"/>
      <c r="DA637" s="9"/>
      <c r="DB637" s="9"/>
      <c r="DC637" s="9"/>
      <c r="DD637" s="9"/>
      <c r="DE637" s="9"/>
      <c r="DF637" s="9"/>
      <c r="DG637" s="9"/>
      <c r="DH637" s="9"/>
      <c r="DI637" s="9"/>
      <c r="DJ637" s="9"/>
      <c r="DK637" s="9"/>
      <c r="DL637" s="9"/>
      <c r="DM637" s="9"/>
      <c r="DN637" s="9"/>
      <c r="DO637" s="9"/>
      <c r="DP637" s="9"/>
      <c r="DQ637" s="9"/>
      <c r="DR637" s="9"/>
      <c r="DS637" s="9"/>
      <c r="DT637" s="9"/>
      <c r="DU637" s="9"/>
      <c r="DV637" s="9"/>
      <c r="DW637" s="14"/>
      <c r="DX637" s="9"/>
      <c r="DY637" s="9"/>
      <c r="DZ637" s="9"/>
      <c r="EA637" s="9"/>
      <c r="EB637" s="9"/>
      <c r="EC637" s="9"/>
      <c r="ED637" s="9"/>
      <c r="EE637" s="9"/>
      <c r="EF637" s="9"/>
      <c r="EG637" s="9"/>
      <c r="EH637" s="9"/>
      <c r="EI637" s="9"/>
    </row>
    <row r="638" spans="2:139" ht="75" customHeight="1">
      <c r="B638" s="9"/>
      <c r="C638" s="648"/>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648"/>
      <c r="AN638" s="9"/>
      <c r="AO638" s="9"/>
      <c r="AP638" s="9"/>
      <c r="AQ638" s="9"/>
      <c r="AR638" s="648"/>
      <c r="AS638" s="9"/>
      <c r="AT638" s="45"/>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c r="CD638" s="9"/>
      <c r="CE638" s="9"/>
      <c r="CF638" s="9"/>
      <c r="CG638" s="9"/>
      <c r="CH638" s="9"/>
      <c r="CI638" s="9"/>
      <c r="CJ638" s="9"/>
      <c r="CK638" s="9"/>
      <c r="CL638" s="9"/>
      <c r="CM638" s="9"/>
      <c r="CN638" s="9"/>
      <c r="CO638" s="9"/>
      <c r="CP638" s="9"/>
      <c r="CQ638" s="9"/>
      <c r="CR638" s="9"/>
      <c r="CS638" s="9"/>
      <c r="CT638" s="9"/>
      <c r="CU638" s="9"/>
      <c r="CV638" s="9"/>
      <c r="CW638" s="9"/>
      <c r="CX638" s="9"/>
      <c r="CY638" s="9"/>
      <c r="CZ638" s="9"/>
      <c r="DA638" s="9"/>
      <c r="DB638" s="9"/>
      <c r="DC638" s="9"/>
      <c r="DD638" s="9"/>
      <c r="DE638" s="9"/>
      <c r="DF638" s="9"/>
      <c r="DG638" s="9"/>
      <c r="DH638" s="9"/>
      <c r="DI638" s="9"/>
      <c r="DJ638" s="9"/>
      <c r="DK638" s="9"/>
      <c r="DL638" s="9"/>
      <c r="DM638" s="9"/>
      <c r="DN638" s="9"/>
      <c r="DO638" s="9"/>
      <c r="DP638" s="9"/>
      <c r="DQ638" s="9"/>
      <c r="DR638" s="9"/>
      <c r="DS638" s="9"/>
      <c r="DT638" s="9"/>
      <c r="DU638" s="9"/>
      <c r="DV638" s="9"/>
      <c r="DW638" s="14"/>
      <c r="DX638" s="9"/>
      <c r="DY638" s="9"/>
      <c r="DZ638" s="9"/>
      <c r="EA638" s="9"/>
      <c r="EB638" s="9"/>
      <c r="EC638" s="9"/>
      <c r="ED638" s="9"/>
      <c r="EE638" s="9"/>
      <c r="EF638" s="9"/>
      <c r="EG638" s="9"/>
      <c r="EH638" s="9"/>
      <c r="EI638" s="9"/>
    </row>
    <row r="639" spans="2:139" ht="75" customHeight="1">
      <c r="B639" s="9"/>
      <c r="C639" s="648"/>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648"/>
      <c r="AN639" s="9"/>
      <c r="AO639" s="9"/>
      <c r="AP639" s="9"/>
      <c r="AQ639" s="9"/>
      <c r="AR639" s="648"/>
      <c r="AS639" s="9"/>
      <c r="AT639" s="45"/>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c r="CD639" s="9"/>
      <c r="CE639" s="9"/>
      <c r="CF639" s="9"/>
      <c r="CG639" s="9"/>
      <c r="CH639" s="9"/>
      <c r="CI639" s="9"/>
      <c r="CJ639" s="9"/>
      <c r="CK639" s="9"/>
      <c r="CL639" s="9"/>
      <c r="CM639" s="9"/>
      <c r="CN639" s="9"/>
      <c r="CO639" s="9"/>
      <c r="CP639" s="9"/>
      <c r="CQ639" s="9"/>
      <c r="CR639" s="9"/>
      <c r="CS639" s="9"/>
      <c r="CT639" s="9"/>
      <c r="CU639" s="9"/>
      <c r="CV639" s="9"/>
      <c r="CW639" s="9"/>
      <c r="CX639" s="9"/>
      <c r="CY639" s="9"/>
      <c r="CZ639" s="9"/>
      <c r="DA639" s="9"/>
      <c r="DB639" s="9"/>
      <c r="DC639" s="9"/>
      <c r="DD639" s="9"/>
      <c r="DE639" s="9"/>
      <c r="DF639" s="9"/>
      <c r="DG639" s="9"/>
      <c r="DH639" s="9"/>
      <c r="DI639" s="9"/>
      <c r="DJ639" s="9"/>
      <c r="DK639" s="9"/>
      <c r="DL639" s="9"/>
      <c r="DM639" s="9"/>
      <c r="DN639" s="9"/>
      <c r="DO639" s="9"/>
      <c r="DP639" s="9"/>
      <c r="DQ639" s="9"/>
      <c r="DR639" s="9"/>
      <c r="DS639" s="9"/>
      <c r="DT639" s="9"/>
      <c r="DU639" s="9"/>
      <c r="DV639" s="9"/>
      <c r="DW639" s="14"/>
      <c r="DX639" s="9"/>
      <c r="DY639" s="9"/>
      <c r="DZ639" s="9"/>
      <c r="EA639" s="9"/>
      <c r="EB639" s="9"/>
      <c r="EC639" s="9"/>
      <c r="ED639" s="9"/>
      <c r="EE639" s="9"/>
      <c r="EF639" s="9"/>
      <c r="EG639" s="9"/>
      <c r="EH639" s="9"/>
      <c r="EI639" s="9"/>
    </row>
    <row r="640" spans="2:139" ht="75" customHeight="1">
      <c r="B640" s="9"/>
      <c r="C640" s="648"/>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648"/>
      <c r="AN640" s="9"/>
      <c r="AO640" s="9"/>
      <c r="AP640" s="9"/>
      <c r="AQ640" s="9"/>
      <c r="AR640" s="648"/>
      <c r="AS640" s="9"/>
      <c r="AT640" s="45"/>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c r="CD640" s="9"/>
      <c r="CE640" s="9"/>
      <c r="CF640" s="9"/>
      <c r="CG640" s="9"/>
      <c r="CH640" s="9"/>
      <c r="CI640" s="9"/>
      <c r="CJ640" s="9"/>
      <c r="CK640" s="9"/>
      <c r="CL640" s="9"/>
      <c r="CM640" s="9"/>
      <c r="CN640" s="9"/>
      <c r="CO640" s="9"/>
      <c r="CP640" s="9"/>
      <c r="CQ640" s="9"/>
      <c r="CR640" s="9"/>
      <c r="CS640" s="9"/>
      <c r="CT640" s="9"/>
      <c r="CU640" s="9"/>
      <c r="CV640" s="9"/>
      <c r="CW640" s="9"/>
      <c r="CX640" s="9"/>
      <c r="CY640" s="9"/>
      <c r="CZ640" s="9"/>
      <c r="DA640" s="9"/>
      <c r="DB640" s="9"/>
      <c r="DC640" s="9"/>
      <c r="DD640" s="9"/>
      <c r="DE640" s="9"/>
      <c r="DF640" s="9"/>
      <c r="DG640" s="9"/>
      <c r="DH640" s="9"/>
      <c r="DI640" s="9"/>
      <c r="DJ640" s="9"/>
      <c r="DK640" s="9"/>
      <c r="DL640" s="9"/>
      <c r="DM640" s="9"/>
      <c r="DN640" s="9"/>
      <c r="DO640" s="9"/>
      <c r="DP640" s="9"/>
      <c r="DQ640" s="9"/>
      <c r="DR640" s="9"/>
      <c r="DS640" s="9"/>
      <c r="DT640" s="9"/>
      <c r="DU640" s="9"/>
      <c r="DV640" s="9"/>
      <c r="DW640" s="14"/>
      <c r="DX640" s="9"/>
      <c r="DY640" s="9"/>
      <c r="DZ640" s="9"/>
      <c r="EA640" s="9"/>
      <c r="EB640" s="9"/>
      <c r="EC640" s="9"/>
      <c r="ED640" s="9"/>
      <c r="EE640" s="9"/>
      <c r="EF640" s="9"/>
      <c r="EG640" s="9"/>
      <c r="EH640" s="9"/>
      <c r="EI640" s="9"/>
    </row>
    <row r="641" spans="2:139" ht="75" customHeight="1">
      <c r="B641" s="9"/>
      <c r="C641" s="648"/>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648"/>
      <c r="AN641" s="9"/>
      <c r="AO641" s="9"/>
      <c r="AP641" s="9"/>
      <c r="AQ641" s="9"/>
      <c r="AR641" s="648"/>
      <c r="AS641" s="9"/>
      <c r="AT641" s="45"/>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c r="CD641" s="9"/>
      <c r="CE641" s="9"/>
      <c r="CF641" s="9"/>
      <c r="CG641" s="9"/>
      <c r="CH641" s="9"/>
      <c r="CI641" s="9"/>
      <c r="CJ641" s="9"/>
      <c r="CK641" s="9"/>
      <c r="CL641" s="9"/>
      <c r="CM641" s="9"/>
      <c r="CN641" s="9"/>
      <c r="CO641" s="9"/>
      <c r="CP641" s="9"/>
      <c r="CQ641" s="9"/>
      <c r="CR641" s="9"/>
      <c r="CS641" s="9"/>
      <c r="CT641" s="9"/>
      <c r="CU641" s="9"/>
      <c r="CV641" s="9"/>
      <c r="CW641" s="9"/>
      <c r="CX641" s="9"/>
      <c r="CY641" s="9"/>
      <c r="CZ641" s="9"/>
      <c r="DA641" s="9"/>
      <c r="DB641" s="9"/>
      <c r="DC641" s="9"/>
      <c r="DD641" s="9"/>
      <c r="DE641" s="9"/>
      <c r="DF641" s="9"/>
      <c r="DG641" s="9"/>
      <c r="DH641" s="9"/>
      <c r="DI641" s="9"/>
      <c r="DJ641" s="9"/>
      <c r="DK641" s="9"/>
      <c r="DL641" s="9"/>
      <c r="DM641" s="9"/>
      <c r="DN641" s="9"/>
      <c r="DO641" s="9"/>
      <c r="DP641" s="9"/>
      <c r="DQ641" s="9"/>
      <c r="DR641" s="9"/>
      <c r="DS641" s="9"/>
      <c r="DT641" s="9"/>
      <c r="DU641" s="9"/>
      <c r="DV641" s="9"/>
      <c r="DW641" s="14"/>
      <c r="DX641" s="9"/>
      <c r="DY641" s="9"/>
      <c r="DZ641" s="9"/>
      <c r="EA641" s="9"/>
      <c r="EB641" s="9"/>
      <c r="EC641" s="9"/>
      <c r="ED641" s="9"/>
      <c r="EE641" s="9"/>
      <c r="EF641" s="9"/>
      <c r="EG641" s="9"/>
      <c r="EH641" s="9"/>
      <c r="EI641" s="9"/>
    </row>
    <row r="642" spans="2:139" ht="75" customHeight="1">
      <c r="B642" s="9"/>
      <c r="C642" s="648"/>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648"/>
      <c r="AN642" s="9"/>
      <c r="AO642" s="9"/>
      <c r="AP642" s="9"/>
      <c r="AQ642" s="9"/>
      <c r="AR642" s="648"/>
      <c r="AS642" s="9"/>
      <c r="AT642" s="45"/>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c r="CD642" s="9"/>
      <c r="CE642" s="9"/>
      <c r="CF642" s="9"/>
      <c r="CG642" s="9"/>
      <c r="CH642" s="9"/>
      <c r="CI642" s="9"/>
      <c r="CJ642" s="9"/>
      <c r="CK642" s="9"/>
      <c r="CL642" s="9"/>
      <c r="CM642" s="9"/>
      <c r="CN642" s="9"/>
      <c r="CO642" s="9"/>
      <c r="CP642" s="9"/>
      <c r="CQ642" s="9"/>
      <c r="CR642" s="9"/>
      <c r="CS642" s="9"/>
      <c r="CT642" s="9"/>
      <c r="CU642" s="9"/>
      <c r="CV642" s="9"/>
      <c r="CW642" s="9"/>
      <c r="CX642" s="9"/>
      <c r="CY642" s="9"/>
      <c r="CZ642" s="9"/>
      <c r="DA642" s="9"/>
      <c r="DB642" s="9"/>
      <c r="DC642" s="9"/>
      <c r="DD642" s="9"/>
      <c r="DE642" s="9"/>
      <c r="DF642" s="9"/>
      <c r="DG642" s="9"/>
      <c r="DH642" s="9"/>
      <c r="DI642" s="9"/>
      <c r="DJ642" s="9"/>
      <c r="DK642" s="9"/>
      <c r="DL642" s="9"/>
      <c r="DM642" s="9"/>
      <c r="DN642" s="9"/>
      <c r="DO642" s="9"/>
      <c r="DP642" s="9"/>
      <c r="DQ642" s="9"/>
      <c r="DR642" s="9"/>
      <c r="DS642" s="9"/>
      <c r="DT642" s="9"/>
      <c r="DU642" s="9"/>
      <c r="DV642" s="9"/>
      <c r="DW642" s="14"/>
      <c r="DX642" s="9"/>
      <c r="DY642" s="9"/>
      <c r="DZ642" s="9"/>
      <c r="EA642" s="9"/>
      <c r="EB642" s="9"/>
      <c r="EC642" s="9"/>
      <c r="ED642" s="9"/>
      <c r="EE642" s="9"/>
      <c r="EF642" s="9"/>
      <c r="EG642" s="9"/>
      <c r="EH642" s="9"/>
      <c r="EI642" s="9"/>
    </row>
    <row r="643" spans="2:139" ht="75" customHeight="1">
      <c r="B643" s="9"/>
      <c r="C643" s="648"/>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648"/>
      <c r="AN643" s="9"/>
      <c r="AO643" s="9"/>
      <c r="AP643" s="9"/>
      <c r="AQ643" s="9"/>
      <c r="AR643" s="648"/>
      <c r="AS643" s="9"/>
      <c r="AT643" s="45"/>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c r="CC643" s="9"/>
      <c r="CD643" s="9"/>
      <c r="CE643" s="9"/>
      <c r="CF643" s="9"/>
      <c r="CG643" s="9"/>
      <c r="CH643" s="9"/>
      <c r="CI643" s="9"/>
      <c r="CJ643" s="9"/>
      <c r="CK643" s="9"/>
      <c r="CL643" s="9"/>
      <c r="CM643" s="9"/>
      <c r="CN643" s="9"/>
      <c r="CO643" s="9"/>
      <c r="CP643" s="9"/>
      <c r="CQ643" s="9"/>
      <c r="CR643" s="9"/>
      <c r="CS643" s="9"/>
      <c r="CT643" s="9"/>
      <c r="CU643" s="9"/>
      <c r="CV643" s="9"/>
      <c r="CW643" s="9"/>
      <c r="CX643" s="9"/>
      <c r="CY643" s="9"/>
      <c r="CZ643" s="9"/>
      <c r="DA643" s="9"/>
      <c r="DB643" s="9"/>
      <c r="DC643" s="9"/>
      <c r="DD643" s="9"/>
      <c r="DE643" s="9"/>
      <c r="DF643" s="9"/>
      <c r="DG643" s="9"/>
      <c r="DH643" s="9"/>
      <c r="DI643" s="9"/>
      <c r="DJ643" s="9"/>
      <c r="DK643" s="9"/>
      <c r="DL643" s="9"/>
      <c r="DM643" s="9"/>
      <c r="DN643" s="9"/>
      <c r="DO643" s="9"/>
      <c r="DP643" s="9"/>
      <c r="DQ643" s="9"/>
      <c r="DR643" s="9"/>
      <c r="DS643" s="9"/>
      <c r="DT643" s="9"/>
      <c r="DU643" s="9"/>
      <c r="DV643" s="9"/>
      <c r="DW643" s="14"/>
      <c r="DX643" s="9"/>
      <c r="DY643" s="9"/>
      <c r="DZ643" s="9"/>
      <c r="EA643" s="9"/>
      <c r="EB643" s="9"/>
      <c r="EC643" s="9"/>
      <c r="ED643" s="9"/>
      <c r="EE643" s="9"/>
      <c r="EF643" s="9"/>
      <c r="EG643" s="9"/>
      <c r="EH643" s="9"/>
      <c r="EI643" s="9"/>
    </row>
    <row r="644" spans="2:139" ht="75" customHeight="1">
      <c r="B644" s="9"/>
      <c r="C644" s="648"/>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648"/>
      <c r="AN644" s="9"/>
      <c r="AO644" s="9"/>
      <c r="AP644" s="9"/>
      <c r="AQ644" s="9"/>
      <c r="AR644" s="648"/>
      <c r="AS644" s="9"/>
      <c r="AT644" s="45"/>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c r="CC644" s="9"/>
      <c r="CD644" s="9"/>
      <c r="CE644" s="9"/>
      <c r="CF644" s="9"/>
      <c r="CG644" s="9"/>
      <c r="CH644" s="9"/>
      <c r="CI644" s="9"/>
      <c r="CJ644" s="9"/>
      <c r="CK644" s="9"/>
      <c r="CL644" s="9"/>
      <c r="CM644" s="9"/>
      <c r="CN644" s="9"/>
      <c r="CO644" s="9"/>
      <c r="CP644" s="9"/>
      <c r="CQ644" s="9"/>
      <c r="CR644" s="9"/>
      <c r="CS644" s="9"/>
      <c r="CT644" s="9"/>
      <c r="CU644" s="9"/>
      <c r="CV644" s="9"/>
      <c r="CW644" s="9"/>
      <c r="CX644" s="9"/>
      <c r="CY644" s="9"/>
      <c r="CZ644" s="9"/>
      <c r="DA644" s="9"/>
      <c r="DB644" s="9"/>
      <c r="DC644" s="9"/>
      <c r="DD644" s="9"/>
      <c r="DE644" s="9"/>
      <c r="DF644" s="9"/>
      <c r="DG644" s="9"/>
      <c r="DH644" s="9"/>
      <c r="DI644" s="9"/>
      <c r="DJ644" s="9"/>
      <c r="DK644" s="9"/>
      <c r="DL644" s="9"/>
      <c r="DM644" s="9"/>
      <c r="DN644" s="9"/>
      <c r="DO644" s="9"/>
      <c r="DP644" s="9"/>
      <c r="DQ644" s="9"/>
      <c r="DR644" s="9"/>
      <c r="DS644" s="9"/>
      <c r="DT644" s="9"/>
      <c r="DU644" s="9"/>
      <c r="DV644" s="9"/>
      <c r="DW644" s="14"/>
      <c r="DX644" s="9"/>
      <c r="DY644" s="9"/>
      <c r="DZ644" s="9"/>
      <c r="EA644" s="9"/>
      <c r="EB644" s="9"/>
      <c r="EC644" s="9"/>
      <c r="ED644" s="9"/>
      <c r="EE644" s="9"/>
      <c r="EF644" s="9"/>
      <c r="EG644" s="9"/>
      <c r="EH644" s="9"/>
      <c r="EI644" s="9"/>
    </row>
    <row r="645" spans="2:139" ht="75" customHeight="1">
      <c r="B645" s="9"/>
      <c r="C645" s="648"/>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648"/>
      <c r="AN645" s="9"/>
      <c r="AO645" s="9"/>
      <c r="AP645" s="9"/>
      <c r="AQ645" s="9"/>
      <c r="AR645" s="648"/>
      <c r="AS645" s="9"/>
      <c r="AT645" s="45"/>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c r="CD645" s="9"/>
      <c r="CE645" s="9"/>
      <c r="CF645" s="9"/>
      <c r="CG645" s="9"/>
      <c r="CH645" s="9"/>
      <c r="CI645" s="9"/>
      <c r="CJ645" s="9"/>
      <c r="CK645" s="9"/>
      <c r="CL645" s="9"/>
      <c r="CM645" s="9"/>
      <c r="CN645" s="9"/>
      <c r="CO645" s="9"/>
      <c r="CP645" s="9"/>
      <c r="CQ645" s="9"/>
      <c r="CR645" s="9"/>
      <c r="CS645" s="9"/>
      <c r="CT645" s="9"/>
      <c r="CU645" s="9"/>
      <c r="CV645" s="9"/>
      <c r="CW645" s="9"/>
      <c r="CX645" s="9"/>
      <c r="CY645" s="9"/>
      <c r="CZ645" s="9"/>
      <c r="DA645" s="9"/>
      <c r="DB645" s="9"/>
      <c r="DC645" s="9"/>
      <c r="DD645" s="9"/>
      <c r="DE645" s="9"/>
      <c r="DF645" s="9"/>
      <c r="DG645" s="9"/>
      <c r="DH645" s="9"/>
      <c r="DI645" s="9"/>
      <c r="DJ645" s="9"/>
      <c r="DK645" s="9"/>
      <c r="DL645" s="9"/>
      <c r="DM645" s="9"/>
      <c r="DN645" s="9"/>
      <c r="DO645" s="9"/>
      <c r="DP645" s="9"/>
      <c r="DQ645" s="9"/>
      <c r="DR645" s="9"/>
      <c r="DS645" s="9"/>
      <c r="DT645" s="9"/>
      <c r="DU645" s="9"/>
      <c r="DV645" s="9"/>
      <c r="DW645" s="14"/>
      <c r="DX645" s="9"/>
      <c r="DY645" s="9"/>
      <c r="DZ645" s="9"/>
      <c r="EA645" s="9"/>
      <c r="EB645" s="9"/>
      <c r="EC645" s="9"/>
      <c r="ED645" s="9"/>
      <c r="EE645" s="9"/>
      <c r="EF645" s="9"/>
      <c r="EG645" s="9"/>
      <c r="EH645" s="9"/>
      <c r="EI645" s="9"/>
    </row>
    <row r="646" spans="2:139" ht="75" customHeight="1">
      <c r="B646" s="9"/>
      <c r="C646" s="648"/>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648"/>
      <c r="AN646" s="9"/>
      <c r="AO646" s="9"/>
      <c r="AP646" s="9"/>
      <c r="AQ646" s="9"/>
      <c r="AR646" s="648"/>
      <c r="AS646" s="9"/>
      <c r="AT646" s="45"/>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c r="CD646" s="9"/>
      <c r="CE646" s="9"/>
      <c r="CF646" s="9"/>
      <c r="CG646" s="9"/>
      <c r="CH646" s="9"/>
      <c r="CI646" s="9"/>
      <c r="CJ646" s="9"/>
      <c r="CK646" s="9"/>
      <c r="CL646" s="9"/>
      <c r="CM646" s="9"/>
      <c r="CN646" s="9"/>
      <c r="CO646" s="9"/>
      <c r="CP646" s="9"/>
      <c r="CQ646" s="9"/>
      <c r="CR646" s="9"/>
      <c r="CS646" s="9"/>
      <c r="CT646" s="9"/>
      <c r="CU646" s="9"/>
      <c r="CV646" s="9"/>
      <c r="CW646" s="9"/>
      <c r="CX646" s="9"/>
      <c r="CY646" s="9"/>
      <c r="CZ646" s="9"/>
      <c r="DA646" s="9"/>
      <c r="DB646" s="9"/>
      <c r="DC646" s="9"/>
      <c r="DD646" s="9"/>
      <c r="DE646" s="9"/>
      <c r="DF646" s="9"/>
      <c r="DG646" s="9"/>
      <c r="DH646" s="9"/>
      <c r="DI646" s="9"/>
      <c r="DJ646" s="9"/>
      <c r="DK646" s="9"/>
      <c r="DL646" s="9"/>
      <c r="DM646" s="9"/>
      <c r="DN646" s="9"/>
      <c r="DO646" s="9"/>
      <c r="DP646" s="9"/>
      <c r="DQ646" s="9"/>
      <c r="DR646" s="9"/>
      <c r="DS646" s="9"/>
      <c r="DT646" s="9"/>
      <c r="DU646" s="9"/>
      <c r="DV646" s="9"/>
      <c r="DW646" s="14"/>
      <c r="DX646" s="9"/>
      <c r="DY646" s="9"/>
      <c r="DZ646" s="9"/>
      <c r="EA646" s="9"/>
      <c r="EB646" s="9"/>
      <c r="EC646" s="9"/>
      <c r="ED646" s="9"/>
      <c r="EE646" s="9"/>
      <c r="EF646" s="9"/>
      <c r="EG646" s="9"/>
      <c r="EH646" s="9"/>
      <c r="EI646" s="9"/>
    </row>
    <row r="647" spans="2:139" ht="75" customHeight="1">
      <c r="B647" s="9"/>
      <c r="C647" s="648"/>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648"/>
      <c r="AN647" s="9"/>
      <c r="AO647" s="9"/>
      <c r="AP647" s="9"/>
      <c r="AQ647" s="9"/>
      <c r="AR647" s="648"/>
      <c r="AS647" s="9"/>
      <c r="AT647" s="45"/>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c r="CD647" s="9"/>
      <c r="CE647" s="9"/>
      <c r="CF647" s="9"/>
      <c r="CG647" s="9"/>
      <c r="CH647" s="9"/>
      <c r="CI647" s="9"/>
      <c r="CJ647" s="9"/>
      <c r="CK647" s="9"/>
      <c r="CL647" s="9"/>
      <c r="CM647" s="9"/>
      <c r="CN647" s="9"/>
      <c r="CO647" s="9"/>
      <c r="CP647" s="9"/>
      <c r="CQ647" s="9"/>
      <c r="CR647" s="9"/>
      <c r="CS647" s="9"/>
      <c r="CT647" s="9"/>
      <c r="CU647" s="9"/>
      <c r="CV647" s="9"/>
      <c r="CW647" s="9"/>
      <c r="CX647" s="9"/>
      <c r="CY647" s="9"/>
      <c r="CZ647" s="9"/>
      <c r="DA647" s="9"/>
      <c r="DB647" s="9"/>
      <c r="DC647" s="9"/>
      <c r="DD647" s="9"/>
      <c r="DE647" s="9"/>
      <c r="DF647" s="9"/>
      <c r="DG647" s="9"/>
      <c r="DH647" s="9"/>
      <c r="DI647" s="9"/>
      <c r="DJ647" s="9"/>
      <c r="DK647" s="9"/>
      <c r="DL647" s="9"/>
      <c r="DM647" s="9"/>
      <c r="DN647" s="9"/>
      <c r="DO647" s="9"/>
      <c r="DP647" s="9"/>
      <c r="DQ647" s="9"/>
      <c r="DR647" s="9"/>
      <c r="DS647" s="9"/>
      <c r="DT647" s="9"/>
      <c r="DU647" s="9"/>
      <c r="DV647" s="9"/>
      <c r="DW647" s="14"/>
      <c r="DX647" s="9"/>
      <c r="DY647" s="9"/>
      <c r="DZ647" s="9"/>
      <c r="EA647" s="9"/>
      <c r="EB647" s="9"/>
      <c r="EC647" s="9"/>
      <c r="ED647" s="9"/>
      <c r="EE647" s="9"/>
      <c r="EF647" s="9"/>
      <c r="EG647" s="9"/>
      <c r="EH647" s="9"/>
      <c r="EI647" s="9"/>
    </row>
    <row r="648" spans="2:139" ht="75" customHeight="1">
      <c r="B648" s="9"/>
      <c r="C648" s="648"/>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648"/>
      <c r="AN648" s="9"/>
      <c r="AO648" s="9"/>
      <c r="AP648" s="9"/>
      <c r="AQ648" s="9"/>
      <c r="AR648" s="648"/>
      <c r="AS648" s="9"/>
      <c r="AT648" s="45"/>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c r="CD648" s="9"/>
      <c r="CE648" s="9"/>
      <c r="CF648" s="9"/>
      <c r="CG648" s="9"/>
      <c r="CH648" s="9"/>
      <c r="CI648" s="9"/>
      <c r="CJ648" s="9"/>
      <c r="CK648" s="9"/>
      <c r="CL648" s="9"/>
      <c r="CM648" s="9"/>
      <c r="CN648" s="9"/>
      <c r="CO648" s="9"/>
      <c r="CP648" s="9"/>
      <c r="CQ648" s="9"/>
      <c r="CR648" s="9"/>
      <c r="CS648" s="9"/>
      <c r="CT648" s="9"/>
      <c r="CU648" s="9"/>
      <c r="CV648" s="9"/>
      <c r="CW648" s="9"/>
      <c r="CX648" s="9"/>
      <c r="CY648" s="9"/>
      <c r="CZ648" s="9"/>
      <c r="DA648" s="9"/>
      <c r="DB648" s="9"/>
      <c r="DC648" s="9"/>
      <c r="DD648" s="9"/>
      <c r="DE648" s="9"/>
      <c r="DF648" s="9"/>
      <c r="DG648" s="9"/>
      <c r="DH648" s="9"/>
      <c r="DI648" s="9"/>
      <c r="DJ648" s="9"/>
      <c r="DK648" s="9"/>
      <c r="DL648" s="9"/>
      <c r="DM648" s="9"/>
      <c r="DN648" s="9"/>
      <c r="DO648" s="9"/>
      <c r="DP648" s="9"/>
      <c r="DQ648" s="9"/>
      <c r="DR648" s="9"/>
      <c r="DS648" s="9"/>
      <c r="DT648" s="9"/>
      <c r="DU648" s="9"/>
      <c r="DV648" s="9"/>
      <c r="DW648" s="14"/>
      <c r="DX648" s="9"/>
      <c r="DY648" s="9"/>
      <c r="DZ648" s="9"/>
      <c r="EA648" s="9"/>
      <c r="EB648" s="9"/>
      <c r="EC648" s="9"/>
      <c r="ED648" s="9"/>
      <c r="EE648" s="9"/>
      <c r="EF648" s="9"/>
      <c r="EG648" s="9"/>
      <c r="EH648" s="9"/>
      <c r="EI648" s="9"/>
    </row>
    <row r="649" spans="2:139" ht="75" customHeight="1">
      <c r="B649" s="9"/>
      <c r="C649" s="648"/>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648"/>
      <c r="AN649" s="9"/>
      <c r="AO649" s="9"/>
      <c r="AP649" s="9"/>
      <c r="AQ649" s="9"/>
      <c r="AR649" s="648"/>
      <c r="AS649" s="9"/>
      <c r="AT649" s="45"/>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c r="CD649" s="9"/>
      <c r="CE649" s="9"/>
      <c r="CF649" s="9"/>
      <c r="CG649" s="9"/>
      <c r="CH649" s="9"/>
      <c r="CI649" s="9"/>
      <c r="CJ649" s="9"/>
      <c r="CK649" s="9"/>
      <c r="CL649" s="9"/>
      <c r="CM649" s="9"/>
      <c r="CN649" s="9"/>
      <c r="CO649" s="9"/>
      <c r="CP649" s="9"/>
      <c r="CQ649" s="9"/>
      <c r="CR649" s="9"/>
      <c r="CS649" s="9"/>
      <c r="CT649" s="9"/>
      <c r="CU649" s="9"/>
      <c r="CV649" s="9"/>
      <c r="CW649" s="9"/>
      <c r="CX649" s="9"/>
      <c r="CY649" s="9"/>
      <c r="CZ649" s="9"/>
      <c r="DA649" s="9"/>
      <c r="DB649" s="9"/>
      <c r="DC649" s="9"/>
      <c r="DD649" s="9"/>
      <c r="DE649" s="9"/>
      <c r="DF649" s="9"/>
      <c r="DG649" s="9"/>
      <c r="DH649" s="9"/>
      <c r="DI649" s="9"/>
      <c r="DJ649" s="9"/>
      <c r="DK649" s="9"/>
      <c r="DL649" s="9"/>
      <c r="DM649" s="9"/>
      <c r="DN649" s="9"/>
      <c r="DO649" s="9"/>
      <c r="DP649" s="9"/>
      <c r="DQ649" s="9"/>
      <c r="DR649" s="9"/>
      <c r="DS649" s="9"/>
      <c r="DT649" s="9"/>
      <c r="DU649" s="9"/>
      <c r="DV649" s="9"/>
      <c r="DW649" s="14"/>
      <c r="DX649" s="9"/>
      <c r="DY649" s="9"/>
      <c r="DZ649" s="9"/>
      <c r="EA649" s="9"/>
      <c r="EB649" s="9"/>
      <c r="EC649" s="9"/>
      <c r="ED649" s="9"/>
      <c r="EE649" s="9"/>
      <c r="EF649" s="9"/>
      <c r="EG649" s="9"/>
      <c r="EH649" s="9"/>
      <c r="EI649" s="9"/>
    </row>
    <row r="650" spans="2:139" ht="75" customHeight="1">
      <c r="B650" s="9"/>
      <c r="C650" s="648"/>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648"/>
      <c r="AN650" s="9"/>
      <c r="AO650" s="9"/>
      <c r="AP650" s="9"/>
      <c r="AQ650" s="9"/>
      <c r="AR650" s="648"/>
      <c r="AS650" s="9"/>
      <c r="AT650" s="45"/>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c r="CD650" s="9"/>
      <c r="CE650" s="9"/>
      <c r="CF650" s="9"/>
      <c r="CG650" s="9"/>
      <c r="CH650" s="9"/>
      <c r="CI650" s="9"/>
      <c r="CJ650" s="9"/>
      <c r="CK650" s="9"/>
      <c r="CL650" s="9"/>
      <c r="CM650" s="9"/>
      <c r="CN650" s="9"/>
      <c r="CO650" s="9"/>
      <c r="CP650" s="9"/>
      <c r="CQ650" s="9"/>
      <c r="CR650" s="9"/>
      <c r="CS650" s="9"/>
      <c r="CT650" s="9"/>
      <c r="CU650" s="9"/>
      <c r="CV650" s="9"/>
      <c r="CW650" s="9"/>
      <c r="CX650" s="9"/>
      <c r="CY650" s="9"/>
      <c r="CZ650" s="9"/>
      <c r="DA650" s="9"/>
      <c r="DB650" s="9"/>
      <c r="DC650" s="9"/>
      <c r="DD650" s="9"/>
      <c r="DE650" s="9"/>
      <c r="DF650" s="9"/>
      <c r="DG650" s="9"/>
      <c r="DH650" s="9"/>
      <c r="DI650" s="9"/>
      <c r="DJ650" s="9"/>
      <c r="DK650" s="9"/>
      <c r="DL650" s="9"/>
      <c r="DM650" s="9"/>
      <c r="DN650" s="9"/>
      <c r="DO650" s="9"/>
      <c r="DP650" s="9"/>
      <c r="DQ650" s="9"/>
      <c r="DR650" s="9"/>
      <c r="DS650" s="9"/>
      <c r="DT650" s="9"/>
      <c r="DU650" s="9"/>
      <c r="DV650" s="9"/>
      <c r="DW650" s="14"/>
      <c r="DX650" s="9"/>
      <c r="DY650" s="9"/>
      <c r="DZ650" s="9"/>
      <c r="EA650" s="9"/>
      <c r="EB650" s="9"/>
      <c r="EC650" s="9"/>
      <c r="ED650" s="9"/>
      <c r="EE650" s="9"/>
      <c r="EF650" s="9"/>
      <c r="EG650" s="9"/>
      <c r="EH650" s="9"/>
      <c r="EI650" s="9"/>
    </row>
    <row r="651" spans="2:139" ht="75" customHeight="1">
      <c r="B651" s="9"/>
      <c r="C651" s="648"/>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648"/>
      <c r="AN651" s="9"/>
      <c r="AO651" s="9"/>
      <c r="AP651" s="9"/>
      <c r="AQ651" s="9"/>
      <c r="AR651" s="648"/>
      <c r="AS651" s="9"/>
      <c r="AT651" s="45"/>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c r="CC651" s="9"/>
      <c r="CD651" s="9"/>
      <c r="CE651" s="9"/>
      <c r="CF651" s="9"/>
      <c r="CG651" s="9"/>
      <c r="CH651" s="9"/>
      <c r="CI651" s="9"/>
      <c r="CJ651" s="9"/>
      <c r="CK651" s="9"/>
      <c r="CL651" s="9"/>
      <c r="CM651" s="9"/>
      <c r="CN651" s="9"/>
      <c r="CO651" s="9"/>
      <c r="CP651" s="9"/>
      <c r="CQ651" s="9"/>
      <c r="CR651" s="9"/>
      <c r="CS651" s="9"/>
      <c r="CT651" s="9"/>
      <c r="CU651" s="9"/>
      <c r="CV651" s="9"/>
      <c r="CW651" s="9"/>
      <c r="CX651" s="9"/>
      <c r="CY651" s="9"/>
      <c r="CZ651" s="9"/>
      <c r="DA651" s="9"/>
      <c r="DB651" s="9"/>
      <c r="DC651" s="9"/>
      <c r="DD651" s="9"/>
      <c r="DE651" s="9"/>
      <c r="DF651" s="9"/>
      <c r="DG651" s="9"/>
      <c r="DH651" s="9"/>
      <c r="DI651" s="9"/>
      <c r="DJ651" s="9"/>
      <c r="DK651" s="9"/>
      <c r="DL651" s="9"/>
      <c r="DM651" s="9"/>
      <c r="DN651" s="9"/>
      <c r="DO651" s="9"/>
      <c r="DP651" s="9"/>
      <c r="DQ651" s="9"/>
      <c r="DR651" s="9"/>
      <c r="DS651" s="9"/>
      <c r="DT651" s="9"/>
      <c r="DU651" s="9"/>
      <c r="DV651" s="9"/>
      <c r="DW651" s="14"/>
      <c r="DX651" s="9"/>
      <c r="DY651" s="9"/>
      <c r="DZ651" s="9"/>
      <c r="EA651" s="9"/>
      <c r="EB651" s="9"/>
      <c r="EC651" s="9"/>
      <c r="ED651" s="9"/>
      <c r="EE651" s="9"/>
      <c r="EF651" s="9"/>
      <c r="EG651" s="9"/>
      <c r="EH651" s="9"/>
      <c r="EI651" s="9"/>
    </row>
    <row r="652" spans="2:139" ht="75" customHeight="1">
      <c r="B652" s="9"/>
      <c r="C652" s="648"/>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648"/>
      <c r="AN652" s="9"/>
      <c r="AO652" s="9"/>
      <c r="AP652" s="9"/>
      <c r="AQ652" s="9"/>
      <c r="AR652" s="648"/>
      <c r="AS652" s="9"/>
      <c r="AT652" s="45"/>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c r="CD652" s="9"/>
      <c r="CE652" s="9"/>
      <c r="CF652" s="9"/>
      <c r="CG652" s="9"/>
      <c r="CH652" s="9"/>
      <c r="CI652" s="9"/>
      <c r="CJ652" s="9"/>
      <c r="CK652" s="9"/>
      <c r="CL652" s="9"/>
      <c r="CM652" s="9"/>
      <c r="CN652" s="9"/>
      <c r="CO652" s="9"/>
      <c r="CP652" s="9"/>
      <c r="CQ652" s="9"/>
      <c r="CR652" s="9"/>
      <c r="CS652" s="9"/>
      <c r="CT652" s="9"/>
      <c r="CU652" s="9"/>
      <c r="CV652" s="9"/>
      <c r="CW652" s="9"/>
      <c r="CX652" s="9"/>
      <c r="CY652" s="9"/>
      <c r="CZ652" s="9"/>
      <c r="DA652" s="9"/>
      <c r="DB652" s="9"/>
      <c r="DC652" s="9"/>
      <c r="DD652" s="9"/>
      <c r="DE652" s="9"/>
      <c r="DF652" s="9"/>
      <c r="DG652" s="9"/>
      <c r="DH652" s="9"/>
      <c r="DI652" s="9"/>
      <c r="DJ652" s="9"/>
      <c r="DK652" s="9"/>
      <c r="DL652" s="9"/>
      <c r="DM652" s="9"/>
      <c r="DN652" s="9"/>
      <c r="DO652" s="9"/>
      <c r="DP652" s="9"/>
      <c r="DQ652" s="9"/>
      <c r="DR652" s="9"/>
      <c r="DS652" s="9"/>
      <c r="DT652" s="9"/>
      <c r="DU652" s="9"/>
      <c r="DV652" s="9"/>
      <c r="DW652" s="14"/>
      <c r="DX652" s="9"/>
      <c r="DY652" s="9"/>
      <c r="DZ652" s="9"/>
      <c r="EA652" s="9"/>
      <c r="EB652" s="9"/>
      <c r="EC652" s="9"/>
      <c r="ED652" s="9"/>
      <c r="EE652" s="9"/>
      <c r="EF652" s="9"/>
      <c r="EG652" s="9"/>
      <c r="EH652" s="9"/>
      <c r="EI652" s="9"/>
    </row>
    <row r="653" spans="2:139" ht="75" customHeight="1">
      <c r="B653" s="9"/>
      <c r="C653" s="648"/>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648"/>
      <c r="AN653" s="9"/>
      <c r="AO653" s="9"/>
      <c r="AP653" s="9"/>
      <c r="AQ653" s="9"/>
      <c r="AR653" s="648"/>
      <c r="AS653" s="9"/>
      <c r="AT653" s="45"/>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c r="CD653" s="9"/>
      <c r="CE653" s="9"/>
      <c r="CF653" s="9"/>
      <c r="CG653" s="9"/>
      <c r="CH653" s="9"/>
      <c r="CI653" s="9"/>
      <c r="CJ653" s="9"/>
      <c r="CK653" s="9"/>
      <c r="CL653" s="9"/>
      <c r="CM653" s="9"/>
      <c r="CN653" s="9"/>
      <c r="CO653" s="9"/>
      <c r="CP653" s="9"/>
      <c r="CQ653" s="9"/>
      <c r="CR653" s="9"/>
      <c r="CS653" s="9"/>
      <c r="CT653" s="9"/>
      <c r="CU653" s="9"/>
      <c r="CV653" s="9"/>
      <c r="CW653" s="9"/>
      <c r="CX653" s="9"/>
      <c r="CY653" s="9"/>
      <c r="CZ653" s="9"/>
      <c r="DA653" s="9"/>
      <c r="DB653" s="9"/>
      <c r="DC653" s="9"/>
      <c r="DD653" s="9"/>
      <c r="DE653" s="9"/>
      <c r="DF653" s="9"/>
      <c r="DG653" s="9"/>
      <c r="DH653" s="9"/>
      <c r="DI653" s="9"/>
      <c r="DJ653" s="9"/>
      <c r="DK653" s="9"/>
      <c r="DL653" s="9"/>
      <c r="DM653" s="9"/>
      <c r="DN653" s="9"/>
      <c r="DO653" s="9"/>
      <c r="DP653" s="9"/>
      <c r="DQ653" s="9"/>
      <c r="DR653" s="9"/>
      <c r="DS653" s="9"/>
      <c r="DT653" s="9"/>
      <c r="DU653" s="9"/>
      <c r="DV653" s="9"/>
      <c r="DW653" s="14"/>
      <c r="DX653" s="9"/>
      <c r="DY653" s="9"/>
      <c r="DZ653" s="9"/>
      <c r="EA653" s="9"/>
      <c r="EB653" s="9"/>
      <c r="EC653" s="9"/>
      <c r="ED653" s="9"/>
      <c r="EE653" s="9"/>
      <c r="EF653" s="9"/>
      <c r="EG653" s="9"/>
      <c r="EH653" s="9"/>
      <c r="EI653" s="9"/>
    </row>
    <row r="654" spans="2:139" ht="75" customHeight="1">
      <c r="B654" s="9"/>
      <c r="C654" s="648"/>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648"/>
      <c r="AN654" s="9"/>
      <c r="AO654" s="9"/>
      <c r="AP654" s="9"/>
      <c r="AQ654" s="9"/>
      <c r="AR654" s="648"/>
      <c r="AS654" s="9"/>
      <c r="AT654" s="45"/>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c r="CD654" s="9"/>
      <c r="CE654" s="9"/>
      <c r="CF654" s="9"/>
      <c r="CG654" s="9"/>
      <c r="CH654" s="9"/>
      <c r="CI654" s="9"/>
      <c r="CJ654" s="9"/>
      <c r="CK654" s="9"/>
      <c r="CL654" s="9"/>
      <c r="CM654" s="9"/>
      <c r="CN654" s="9"/>
      <c r="CO654" s="9"/>
      <c r="CP654" s="9"/>
      <c r="CQ654" s="9"/>
      <c r="CR654" s="9"/>
      <c r="CS654" s="9"/>
      <c r="CT654" s="9"/>
      <c r="CU654" s="9"/>
      <c r="CV654" s="9"/>
      <c r="CW654" s="9"/>
      <c r="CX654" s="9"/>
      <c r="CY654" s="9"/>
      <c r="CZ654" s="9"/>
      <c r="DA654" s="9"/>
      <c r="DB654" s="9"/>
      <c r="DC654" s="9"/>
      <c r="DD654" s="9"/>
      <c r="DE654" s="9"/>
      <c r="DF654" s="9"/>
      <c r="DG654" s="9"/>
      <c r="DH654" s="9"/>
      <c r="DI654" s="9"/>
      <c r="DJ654" s="9"/>
      <c r="DK654" s="9"/>
      <c r="DL654" s="9"/>
      <c r="DM654" s="9"/>
      <c r="DN654" s="9"/>
      <c r="DO654" s="9"/>
      <c r="DP654" s="9"/>
      <c r="DQ654" s="9"/>
      <c r="DR654" s="9"/>
      <c r="DS654" s="9"/>
      <c r="DT654" s="9"/>
      <c r="DU654" s="9"/>
      <c r="DV654" s="9"/>
      <c r="DW654" s="14"/>
      <c r="DX654" s="9"/>
      <c r="DY654" s="9"/>
      <c r="DZ654" s="9"/>
      <c r="EA654" s="9"/>
      <c r="EB654" s="9"/>
      <c r="EC654" s="9"/>
      <c r="ED654" s="9"/>
      <c r="EE654" s="9"/>
      <c r="EF654" s="9"/>
      <c r="EG654" s="9"/>
      <c r="EH654" s="9"/>
      <c r="EI654" s="9"/>
    </row>
    <row r="655" spans="2:139" ht="75" customHeight="1">
      <c r="B655" s="9"/>
      <c r="C655" s="648"/>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648"/>
      <c r="AN655" s="9"/>
      <c r="AO655" s="9"/>
      <c r="AP655" s="9"/>
      <c r="AQ655" s="9"/>
      <c r="AR655" s="648"/>
      <c r="AS655" s="9"/>
      <c r="AT655" s="45"/>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c r="CD655" s="9"/>
      <c r="CE655" s="9"/>
      <c r="CF655" s="9"/>
      <c r="CG655" s="9"/>
      <c r="CH655" s="9"/>
      <c r="CI655" s="9"/>
      <c r="CJ655" s="9"/>
      <c r="CK655" s="9"/>
      <c r="CL655" s="9"/>
      <c r="CM655" s="9"/>
      <c r="CN655" s="9"/>
      <c r="CO655" s="9"/>
      <c r="CP655" s="9"/>
      <c r="CQ655" s="9"/>
      <c r="CR655" s="9"/>
      <c r="CS655" s="9"/>
      <c r="CT655" s="9"/>
      <c r="CU655" s="9"/>
      <c r="CV655" s="9"/>
      <c r="CW655" s="9"/>
      <c r="CX655" s="9"/>
      <c r="CY655" s="9"/>
      <c r="CZ655" s="9"/>
      <c r="DA655" s="9"/>
      <c r="DB655" s="9"/>
      <c r="DC655" s="9"/>
      <c r="DD655" s="9"/>
      <c r="DE655" s="9"/>
      <c r="DF655" s="9"/>
      <c r="DG655" s="9"/>
      <c r="DH655" s="9"/>
      <c r="DI655" s="9"/>
      <c r="DJ655" s="9"/>
      <c r="DK655" s="9"/>
      <c r="DL655" s="9"/>
      <c r="DM655" s="9"/>
      <c r="DN655" s="9"/>
      <c r="DO655" s="9"/>
      <c r="DP655" s="9"/>
      <c r="DQ655" s="9"/>
      <c r="DR655" s="9"/>
      <c r="DS655" s="9"/>
      <c r="DT655" s="9"/>
      <c r="DU655" s="9"/>
      <c r="DV655" s="9"/>
      <c r="DW655" s="14"/>
      <c r="DX655" s="9"/>
      <c r="DY655" s="9"/>
      <c r="DZ655" s="9"/>
      <c r="EA655" s="9"/>
      <c r="EB655" s="9"/>
      <c r="EC655" s="9"/>
      <c r="ED655" s="9"/>
      <c r="EE655" s="9"/>
      <c r="EF655" s="9"/>
      <c r="EG655" s="9"/>
      <c r="EH655" s="9"/>
      <c r="EI655" s="9"/>
    </row>
    <row r="656" spans="2:139" ht="75" customHeight="1">
      <c r="B656" s="9"/>
      <c r="C656" s="648"/>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648"/>
      <c r="AN656" s="9"/>
      <c r="AO656" s="9"/>
      <c r="AP656" s="9"/>
      <c r="AQ656" s="9"/>
      <c r="AR656" s="648"/>
      <c r="AS656" s="9"/>
      <c r="AT656" s="45"/>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c r="CD656" s="9"/>
      <c r="CE656" s="9"/>
      <c r="CF656" s="9"/>
      <c r="CG656" s="9"/>
      <c r="CH656" s="9"/>
      <c r="CI656" s="9"/>
      <c r="CJ656" s="9"/>
      <c r="CK656" s="9"/>
      <c r="CL656" s="9"/>
      <c r="CM656" s="9"/>
      <c r="CN656" s="9"/>
      <c r="CO656" s="9"/>
      <c r="CP656" s="9"/>
      <c r="CQ656" s="9"/>
      <c r="CR656" s="9"/>
      <c r="CS656" s="9"/>
      <c r="CT656" s="9"/>
      <c r="CU656" s="9"/>
      <c r="CV656" s="9"/>
      <c r="CW656" s="9"/>
      <c r="CX656" s="9"/>
      <c r="CY656" s="9"/>
      <c r="CZ656" s="9"/>
      <c r="DA656" s="9"/>
      <c r="DB656" s="9"/>
      <c r="DC656" s="9"/>
      <c r="DD656" s="9"/>
      <c r="DE656" s="9"/>
      <c r="DF656" s="9"/>
      <c r="DG656" s="9"/>
      <c r="DH656" s="9"/>
      <c r="DI656" s="9"/>
      <c r="DJ656" s="9"/>
      <c r="DK656" s="9"/>
      <c r="DL656" s="9"/>
      <c r="DM656" s="9"/>
      <c r="DN656" s="9"/>
      <c r="DO656" s="9"/>
      <c r="DP656" s="9"/>
      <c r="DQ656" s="9"/>
      <c r="DR656" s="9"/>
      <c r="DS656" s="9"/>
      <c r="DT656" s="9"/>
      <c r="DU656" s="9"/>
      <c r="DV656" s="9"/>
      <c r="DW656" s="14"/>
      <c r="DX656" s="9"/>
      <c r="DY656" s="9"/>
      <c r="DZ656" s="9"/>
      <c r="EA656" s="9"/>
      <c r="EB656" s="9"/>
      <c r="EC656" s="9"/>
      <c r="ED656" s="9"/>
      <c r="EE656" s="9"/>
      <c r="EF656" s="9"/>
      <c r="EG656" s="9"/>
      <c r="EH656" s="9"/>
      <c r="EI656" s="9"/>
    </row>
    <row r="657" spans="2:139" ht="75" customHeight="1">
      <c r="B657" s="9"/>
      <c r="C657" s="648"/>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648"/>
      <c r="AN657" s="9"/>
      <c r="AO657" s="9"/>
      <c r="AP657" s="9"/>
      <c r="AQ657" s="9"/>
      <c r="AR657" s="648"/>
      <c r="AS657" s="9"/>
      <c r="AT657" s="45"/>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c r="CD657" s="9"/>
      <c r="CE657" s="9"/>
      <c r="CF657" s="9"/>
      <c r="CG657" s="9"/>
      <c r="CH657" s="9"/>
      <c r="CI657" s="9"/>
      <c r="CJ657" s="9"/>
      <c r="CK657" s="9"/>
      <c r="CL657" s="9"/>
      <c r="CM657" s="9"/>
      <c r="CN657" s="9"/>
      <c r="CO657" s="9"/>
      <c r="CP657" s="9"/>
      <c r="CQ657" s="9"/>
      <c r="CR657" s="9"/>
      <c r="CS657" s="9"/>
      <c r="CT657" s="9"/>
      <c r="CU657" s="9"/>
      <c r="CV657" s="9"/>
      <c r="CW657" s="9"/>
      <c r="CX657" s="9"/>
      <c r="CY657" s="9"/>
      <c r="CZ657" s="9"/>
      <c r="DA657" s="9"/>
      <c r="DB657" s="9"/>
      <c r="DC657" s="9"/>
      <c r="DD657" s="9"/>
      <c r="DE657" s="9"/>
      <c r="DF657" s="9"/>
      <c r="DG657" s="9"/>
      <c r="DH657" s="9"/>
      <c r="DI657" s="9"/>
      <c r="DJ657" s="9"/>
      <c r="DK657" s="9"/>
      <c r="DL657" s="9"/>
      <c r="DM657" s="9"/>
      <c r="DN657" s="9"/>
      <c r="DO657" s="9"/>
      <c r="DP657" s="9"/>
      <c r="DQ657" s="9"/>
      <c r="DR657" s="9"/>
      <c r="DS657" s="9"/>
      <c r="DT657" s="9"/>
      <c r="DU657" s="9"/>
      <c r="DV657" s="9"/>
      <c r="DW657" s="14"/>
      <c r="DX657" s="9"/>
      <c r="DY657" s="9"/>
      <c r="DZ657" s="9"/>
      <c r="EA657" s="9"/>
      <c r="EB657" s="9"/>
      <c r="EC657" s="9"/>
      <c r="ED657" s="9"/>
      <c r="EE657" s="9"/>
      <c r="EF657" s="9"/>
      <c r="EG657" s="9"/>
      <c r="EH657" s="9"/>
      <c r="EI657" s="9"/>
    </row>
    <row r="658" spans="2:139" ht="75" customHeight="1">
      <c r="B658" s="9"/>
      <c r="C658" s="648"/>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648"/>
      <c r="AN658" s="9"/>
      <c r="AO658" s="9"/>
      <c r="AP658" s="9"/>
      <c r="AQ658" s="9"/>
      <c r="AR658" s="648"/>
      <c r="AS658" s="9"/>
      <c r="AT658" s="45"/>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c r="CD658" s="9"/>
      <c r="CE658" s="9"/>
      <c r="CF658" s="9"/>
      <c r="CG658" s="9"/>
      <c r="CH658" s="9"/>
      <c r="CI658" s="9"/>
      <c r="CJ658" s="9"/>
      <c r="CK658" s="9"/>
      <c r="CL658" s="9"/>
      <c r="CM658" s="9"/>
      <c r="CN658" s="9"/>
      <c r="CO658" s="9"/>
      <c r="CP658" s="9"/>
      <c r="CQ658" s="9"/>
      <c r="CR658" s="9"/>
      <c r="CS658" s="9"/>
      <c r="CT658" s="9"/>
      <c r="CU658" s="9"/>
      <c r="CV658" s="9"/>
      <c r="CW658" s="9"/>
      <c r="CX658" s="9"/>
      <c r="CY658" s="9"/>
      <c r="CZ658" s="9"/>
      <c r="DA658" s="9"/>
      <c r="DB658" s="9"/>
      <c r="DC658" s="9"/>
      <c r="DD658" s="9"/>
      <c r="DE658" s="9"/>
      <c r="DF658" s="9"/>
      <c r="DG658" s="9"/>
      <c r="DH658" s="9"/>
      <c r="DI658" s="9"/>
      <c r="DJ658" s="9"/>
      <c r="DK658" s="9"/>
      <c r="DL658" s="9"/>
      <c r="DM658" s="9"/>
      <c r="DN658" s="9"/>
      <c r="DO658" s="9"/>
      <c r="DP658" s="9"/>
      <c r="DQ658" s="9"/>
      <c r="DR658" s="9"/>
      <c r="DS658" s="9"/>
      <c r="DT658" s="9"/>
      <c r="DU658" s="9"/>
      <c r="DV658" s="9"/>
      <c r="DW658" s="14"/>
      <c r="DX658" s="9"/>
      <c r="DY658" s="9"/>
      <c r="DZ658" s="9"/>
      <c r="EA658" s="9"/>
      <c r="EB658" s="9"/>
      <c r="EC658" s="9"/>
      <c r="ED658" s="9"/>
      <c r="EE658" s="9"/>
      <c r="EF658" s="9"/>
      <c r="EG658" s="9"/>
      <c r="EH658" s="9"/>
      <c r="EI658" s="9"/>
    </row>
    <row r="659" spans="2:139" ht="75" customHeight="1">
      <c r="B659" s="9"/>
      <c r="C659" s="648"/>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648"/>
      <c r="AN659" s="9"/>
      <c r="AO659" s="9"/>
      <c r="AP659" s="9"/>
      <c r="AQ659" s="9"/>
      <c r="AR659" s="648"/>
      <c r="AS659" s="9"/>
      <c r="AT659" s="45"/>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c r="CD659" s="9"/>
      <c r="CE659" s="9"/>
      <c r="CF659" s="9"/>
      <c r="CG659" s="9"/>
      <c r="CH659" s="9"/>
      <c r="CI659" s="9"/>
      <c r="CJ659" s="9"/>
      <c r="CK659" s="9"/>
      <c r="CL659" s="9"/>
      <c r="CM659" s="9"/>
      <c r="CN659" s="9"/>
      <c r="CO659" s="9"/>
      <c r="CP659" s="9"/>
      <c r="CQ659" s="9"/>
      <c r="CR659" s="9"/>
      <c r="CS659" s="9"/>
      <c r="CT659" s="9"/>
      <c r="CU659" s="9"/>
      <c r="CV659" s="9"/>
      <c r="CW659" s="9"/>
      <c r="CX659" s="9"/>
      <c r="CY659" s="9"/>
      <c r="CZ659" s="9"/>
      <c r="DA659" s="9"/>
      <c r="DB659" s="9"/>
      <c r="DC659" s="9"/>
      <c r="DD659" s="9"/>
      <c r="DE659" s="9"/>
      <c r="DF659" s="9"/>
      <c r="DG659" s="9"/>
      <c r="DH659" s="9"/>
      <c r="DI659" s="9"/>
      <c r="DJ659" s="9"/>
      <c r="DK659" s="9"/>
      <c r="DL659" s="9"/>
      <c r="DM659" s="9"/>
      <c r="DN659" s="9"/>
      <c r="DO659" s="9"/>
      <c r="DP659" s="9"/>
      <c r="DQ659" s="9"/>
      <c r="DR659" s="9"/>
      <c r="DS659" s="9"/>
      <c r="DT659" s="9"/>
      <c r="DU659" s="9"/>
      <c r="DV659" s="9"/>
      <c r="DW659" s="14"/>
      <c r="DX659" s="9"/>
      <c r="DY659" s="9"/>
      <c r="DZ659" s="9"/>
      <c r="EA659" s="9"/>
      <c r="EB659" s="9"/>
      <c r="EC659" s="9"/>
      <c r="ED659" s="9"/>
      <c r="EE659" s="9"/>
      <c r="EF659" s="9"/>
      <c r="EG659" s="9"/>
      <c r="EH659" s="9"/>
      <c r="EI659" s="9"/>
    </row>
    <row r="660" spans="2:139" ht="75" customHeight="1">
      <c r="B660" s="9"/>
      <c r="C660" s="648"/>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648"/>
      <c r="AN660" s="9"/>
      <c r="AO660" s="9"/>
      <c r="AP660" s="9"/>
      <c r="AQ660" s="9"/>
      <c r="AR660" s="648"/>
      <c r="AS660" s="9"/>
      <c r="AT660" s="45"/>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c r="CC660" s="9"/>
      <c r="CD660" s="9"/>
      <c r="CE660" s="9"/>
      <c r="CF660" s="9"/>
      <c r="CG660" s="9"/>
      <c r="CH660" s="9"/>
      <c r="CI660" s="9"/>
      <c r="CJ660" s="9"/>
      <c r="CK660" s="9"/>
      <c r="CL660" s="9"/>
      <c r="CM660" s="9"/>
      <c r="CN660" s="9"/>
      <c r="CO660" s="9"/>
      <c r="CP660" s="9"/>
      <c r="CQ660" s="9"/>
      <c r="CR660" s="9"/>
      <c r="CS660" s="9"/>
      <c r="CT660" s="9"/>
      <c r="CU660" s="9"/>
      <c r="CV660" s="9"/>
      <c r="CW660" s="9"/>
      <c r="CX660" s="9"/>
      <c r="CY660" s="9"/>
      <c r="CZ660" s="9"/>
      <c r="DA660" s="9"/>
      <c r="DB660" s="9"/>
      <c r="DC660" s="9"/>
      <c r="DD660" s="9"/>
      <c r="DE660" s="9"/>
      <c r="DF660" s="9"/>
      <c r="DG660" s="9"/>
      <c r="DH660" s="9"/>
      <c r="DI660" s="9"/>
      <c r="DJ660" s="9"/>
      <c r="DK660" s="9"/>
      <c r="DL660" s="9"/>
      <c r="DM660" s="9"/>
      <c r="DN660" s="9"/>
      <c r="DO660" s="9"/>
      <c r="DP660" s="9"/>
      <c r="DQ660" s="9"/>
      <c r="DR660" s="9"/>
      <c r="DS660" s="9"/>
      <c r="DT660" s="9"/>
      <c r="DU660" s="9"/>
      <c r="DV660" s="9"/>
      <c r="DW660" s="14"/>
      <c r="DX660" s="9"/>
      <c r="DY660" s="9"/>
      <c r="DZ660" s="9"/>
      <c r="EA660" s="9"/>
      <c r="EB660" s="9"/>
      <c r="EC660" s="9"/>
      <c r="ED660" s="9"/>
      <c r="EE660" s="9"/>
      <c r="EF660" s="9"/>
      <c r="EG660" s="9"/>
      <c r="EH660" s="9"/>
      <c r="EI660" s="9"/>
    </row>
    <row r="661" spans="2:139" ht="75" customHeight="1">
      <c r="B661" s="9"/>
      <c r="C661" s="648"/>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648"/>
      <c r="AN661" s="9"/>
      <c r="AO661" s="9"/>
      <c r="AP661" s="9"/>
      <c r="AQ661" s="9"/>
      <c r="AR661" s="648"/>
      <c r="AS661" s="9"/>
      <c r="AT661" s="45"/>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c r="CC661" s="9"/>
      <c r="CD661" s="9"/>
      <c r="CE661" s="9"/>
      <c r="CF661" s="9"/>
      <c r="CG661" s="9"/>
      <c r="CH661" s="9"/>
      <c r="CI661" s="9"/>
      <c r="CJ661" s="9"/>
      <c r="CK661" s="9"/>
      <c r="CL661" s="9"/>
      <c r="CM661" s="9"/>
      <c r="CN661" s="9"/>
      <c r="CO661" s="9"/>
      <c r="CP661" s="9"/>
      <c r="CQ661" s="9"/>
      <c r="CR661" s="9"/>
      <c r="CS661" s="9"/>
      <c r="CT661" s="9"/>
      <c r="CU661" s="9"/>
      <c r="CV661" s="9"/>
      <c r="CW661" s="9"/>
      <c r="CX661" s="9"/>
      <c r="CY661" s="9"/>
      <c r="CZ661" s="9"/>
      <c r="DA661" s="9"/>
      <c r="DB661" s="9"/>
      <c r="DC661" s="9"/>
      <c r="DD661" s="9"/>
      <c r="DE661" s="9"/>
      <c r="DF661" s="9"/>
      <c r="DG661" s="9"/>
      <c r="DH661" s="9"/>
      <c r="DI661" s="9"/>
      <c r="DJ661" s="9"/>
      <c r="DK661" s="9"/>
      <c r="DL661" s="9"/>
      <c r="DM661" s="9"/>
      <c r="DN661" s="9"/>
      <c r="DO661" s="9"/>
      <c r="DP661" s="9"/>
      <c r="DQ661" s="9"/>
      <c r="DR661" s="9"/>
      <c r="DS661" s="9"/>
      <c r="DT661" s="9"/>
      <c r="DU661" s="9"/>
      <c r="DV661" s="9"/>
      <c r="DW661" s="14"/>
      <c r="DX661" s="9"/>
      <c r="DY661" s="9"/>
      <c r="DZ661" s="9"/>
      <c r="EA661" s="9"/>
      <c r="EB661" s="9"/>
      <c r="EC661" s="9"/>
      <c r="ED661" s="9"/>
      <c r="EE661" s="9"/>
      <c r="EF661" s="9"/>
      <c r="EG661" s="9"/>
      <c r="EH661" s="9"/>
      <c r="EI661" s="9"/>
    </row>
    <row r="662" spans="2:139" ht="75" customHeight="1">
      <c r="B662" s="9"/>
      <c r="C662" s="648"/>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648"/>
      <c r="AN662" s="9"/>
      <c r="AO662" s="9"/>
      <c r="AP662" s="9"/>
      <c r="AQ662" s="9"/>
      <c r="AR662" s="648"/>
      <c r="AS662" s="9"/>
      <c r="AT662" s="45"/>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c r="CD662" s="9"/>
      <c r="CE662" s="9"/>
      <c r="CF662" s="9"/>
      <c r="CG662" s="9"/>
      <c r="CH662" s="9"/>
      <c r="CI662" s="9"/>
      <c r="CJ662" s="9"/>
      <c r="CK662" s="9"/>
      <c r="CL662" s="9"/>
      <c r="CM662" s="9"/>
      <c r="CN662" s="9"/>
      <c r="CO662" s="9"/>
      <c r="CP662" s="9"/>
      <c r="CQ662" s="9"/>
      <c r="CR662" s="9"/>
      <c r="CS662" s="9"/>
      <c r="CT662" s="9"/>
      <c r="CU662" s="9"/>
      <c r="CV662" s="9"/>
      <c r="CW662" s="9"/>
      <c r="CX662" s="9"/>
      <c r="CY662" s="9"/>
      <c r="CZ662" s="9"/>
      <c r="DA662" s="9"/>
      <c r="DB662" s="9"/>
      <c r="DC662" s="9"/>
      <c r="DD662" s="9"/>
      <c r="DE662" s="9"/>
      <c r="DF662" s="9"/>
      <c r="DG662" s="9"/>
      <c r="DH662" s="9"/>
      <c r="DI662" s="9"/>
      <c r="DJ662" s="9"/>
      <c r="DK662" s="9"/>
      <c r="DL662" s="9"/>
      <c r="DM662" s="9"/>
      <c r="DN662" s="9"/>
      <c r="DO662" s="9"/>
      <c r="DP662" s="9"/>
      <c r="DQ662" s="9"/>
      <c r="DR662" s="9"/>
      <c r="DS662" s="9"/>
      <c r="DT662" s="9"/>
      <c r="DU662" s="9"/>
      <c r="DV662" s="9"/>
      <c r="DW662" s="14"/>
      <c r="DX662" s="9"/>
      <c r="DY662" s="9"/>
      <c r="DZ662" s="9"/>
      <c r="EA662" s="9"/>
      <c r="EB662" s="9"/>
      <c r="EC662" s="9"/>
      <c r="ED662" s="9"/>
      <c r="EE662" s="9"/>
      <c r="EF662" s="9"/>
      <c r="EG662" s="9"/>
      <c r="EH662" s="9"/>
      <c r="EI662" s="9"/>
    </row>
    <row r="663" spans="2:139" ht="75" customHeight="1">
      <c r="B663" s="9"/>
      <c r="C663" s="648"/>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648"/>
      <c r="AN663" s="9"/>
      <c r="AO663" s="9"/>
      <c r="AP663" s="9"/>
      <c r="AQ663" s="9"/>
      <c r="AR663" s="648"/>
      <c r="AS663" s="9"/>
      <c r="AT663" s="45"/>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c r="CC663" s="9"/>
      <c r="CD663" s="9"/>
      <c r="CE663" s="9"/>
      <c r="CF663" s="9"/>
      <c r="CG663" s="9"/>
      <c r="CH663" s="9"/>
      <c r="CI663" s="9"/>
      <c r="CJ663" s="9"/>
      <c r="CK663" s="9"/>
      <c r="CL663" s="9"/>
      <c r="CM663" s="9"/>
      <c r="CN663" s="9"/>
      <c r="CO663" s="9"/>
      <c r="CP663" s="9"/>
      <c r="CQ663" s="9"/>
      <c r="CR663" s="9"/>
      <c r="CS663" s="9"/>
      <c r="CT663" s="9"/>
      <c r="CU663" s="9"/>
      <c r="CV663" s="9"/>
      <c r="CW663" s="9"/>
      <c r="CX663" s="9"/>
      <c r="CY663" s="9"/>
      <c r="CZ663" s="9"/>
      <c r="DA663" s="9"/>
      <c r="DB663" s="9"/>
      <c r="DC663" s="9"/>
      <c r="DD663" s="9"/>
      <c r="DE663" s="9"/>
      <c r="DF663" s="9"/>
      <c r="DG663" s="9"/>
      <c r="DH663" s="9"/>
      <c r="DI663" s="9"/>
      <c r="DJ663" s="9"/>
      <c r="DK663" s="9"/>
      <c r="DL663" s="9"/>
      <c r="DM663" s="9"/>
      <c r="DN663" s="9"/>
      <c r="DO663" s="9"/>
      <c r="DP663" s="9"/>
      <c r="DQ663" s="9"/>
      <c r="DR663" s="9"/>
      <c r="DS663" s="9"/>
      <c r="DT663" s="9"/>
      <c r="DU663" s="9"/>
      <c r="DV663" s="9"/>
      <c r="DW663" s="14"/>
      <c r="DX663" s="9"/>
      <c r="DY663" s="9"/>
      <c r="DZ663" s="9"/>
      <c r="EA663" s="9"/>
      <c r="EB663" s="9"/>
      <c r="EC663" s="9"/>
      <c r="ED663" s="9"/>
      <c r="EE663" s="9"/>
      <c r="EF663" s="9"/>
      <c r="EG663" s="9"/>
      <c r="EH663" s="9"/>
      <c r="EI663" s="9"/>
    </row>
    <row r="664" spans="2:139" ht="75" customHeight="1">
      <c r="B664" s="9"/>
      <c r="C664" s="648"/>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648"/>
      <c r="AN664" s="9"/>
      <c r="AO664" s="9"/>
      <c r="AP664" s="9"/>
      <c r="AQ664" s="9"/>
      <c r="AR664" s="648"/>
      <c r="AS664" s="9"/>
      <c r="AT664" s="45"/>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c r="CC664" s="9"/>
      <c r="CD664" s="9"/>
      <c r="CE664" s="9"/>
      <c r="CF664" s="9"/>
      <c r="CG664" s="9"/>
      <c r="CH664" s="9"/>
      <c r="CI664" s="9"/>
      <c r="CJ664" s="9"/>
      <c r="CK664" s="9"/>
      <c r="CL664" s="9"/>
      <c r="CM664" s="9"/>
      <c r="CN664" s="9"/>
      <c r="CO664" s="9"/>
      <c r="CP664" s="9"/>
      <c r="CQ664" s="9"/>
      <c r="CR664" s="9"/>
      <c r="CS664" s="9"/>
      <c r="CT664" s="9"/>
      <c r="CU664" s="9"/>
      <c r="CV664" s="9"/>
      <c r="CW664" s="9"/>
      <c r="CX664" s="9"/>
      <c r="CY664" s="9"/>
      <c r="CZ664" s="9"/>
      <c r="DA664" s="9"/>
      <c r="DB664" s="9"/>
      <c r="DC664" s="9"/>
      <c r="DD664" s="9"/>
      <c r="DE664" s="9"/>
      <c r="DF664" s="9"/>
      <c r="DG664" s="9"/>
      <c r="DH664" s="9"/>
      <c r="DI664" s="9"/>
      <c r="DJ664" s="9"/>
      <c r="DK664" s="9"/>
      <c r="DL664" s="9"/>
      <c r="DM664" s="9"/>
      <c r="DN664" s="9"/>
      <c r="DO664" s="9"/>
      <c r="DP664" s="9"/>
      <c r="DQ664" s="9"/>
      <c r="DR664" s="9"/>
      <c r="DS664" s="9"/>
      <c r="DT664" s="9"/>
      <c r="DU664" s="9"/>
      <c r="DV664" s="9"/>
      <c r="DW664" s="14"/>
      <c r="DX664" s="9"/>
      <c r="DY664" s="9"/>
      <c r="DZ664" s="9"/>
      <c r="EA664" s="9"/>
      <c r="EB664" s="9"/>
      <c r="EC664" s="9"/>
      <c r="ED664" s="9"/>
      <c r="EE664" s="9"/>
      <c r="EF664" s="9"/>
      <c r="EG664" s="9"/>
      <c r="EH664" s="9"/>
      <c r="EI664" s="9"/>
    </row>
    <row r="665" spans="2:139" ht="75" customHeight="1">
      <c r="B665" s="9"/>
      <c r="C665" s="648"/>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648"/>
      <c r="AN665" s="9"/>
      <c r="AO665" s="9"/>
      <c r="AP665" s="9"/>
      <c r="AQ665" s="9"/>
      <c r="AR665" s="648"/>
      <c r="AS665" s="9"/>
      <c r="AT665" s="45"/>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c r="CD665" s="9"/>
      <c r="CE665" s="9"/>
      <c r="CF665" s="9"/>
      <c r="CG665" s="9"/>
      <c r="CH665" s="9"/>
      <c r="CI665" s="9"/>
      <c r="CJ665" s="9"/>
      <c r="CK665" s="9"/>
      <c r="CL665" s="9"/>
      <c r="CM665" s="9"/>
      <c r="CN665" s="9"/>
      <c r="CO665" s="9"/>
      <c r="CP665" s="9"/>
      <c r="CQ665" s="9"/>
      <c r="CR665" s="9"/>
      <c r="CS665" s="9"/>
      <c r="CT665" s="9"/>
      <c r="CU665" s="9"/>
      <c r="CV665" s="9"/>
      <c r="CW665" s="9"/>
      <c r="CX665" s="9"/>
      <c r="CY665" s="9"/>
      <c r="CZ665" s="9"/>
      <c r="DA665" s="9"/>
      <c r="DB665" s="9"/>
      <c r="DC665" s="9"/>
      <c r="DD665" s="9"/>
      <c r="DE665" s="9"/>
      <c r="DF665" s="9"/>
      <c r="DG665" s="9"/>
      <c r="DH665" s="9"/>
      <c r="DI665" s="9"/>
      <c r="DJ665" s="9"/>
      <c r="DK665" s="9"/>
      <c r="DL665" s="9"/>
      <c r="DM665" s="9"/>
      <c r="DN665" s="9"/>
      <c r="DO665" s="9"/>
      <c r="DP665" s="9"/>
      <c r="DQ665" s="9"/>
      <c r="DR665" s="9"/>
      <c r="DS665" s="9"/>
      <c r="DT665" s="9"/>
      <c r="DU665" s="9"/>
      <c r="DV665" s="9"/>
      <c r="DW665" s="14"/>
      <c r="DX665" s="9"/>
      <c r="DY665" s="9"/>
      <c r="DZ665" s="9"/>
      <c r="EA665" s="9"/>
      <c r="EB665" s="9"/>
      <c r="EC665" s="9"/>
      <c r="ED665" s="9"/>
      <c r="EE665" s="9"/>
      <c r="EF665" s="9"/>
      <c r="EG665" s="9"/>
      <c r="EH665" s="9"/>
      <c r="EI665" s="9"/>
    </row>
    <row r="666" spans="2:139" ht="75" customHeight="1">
      <c r="B666" s="9"/>
      <c r="C666" s="648"/>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648"/>
      <c r="AN666" s="9"/>
      <c r="AO666" s="9"/>
      <c r="AP666" s="9"/>
      <c r="AQ666" s="9"/>
      <c r="AR666" s="648"/>
      <c r="AS666" s="9"/>
      <c r="AT666" s="45"/>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c r="CD666" s="9"/>
      <c r="CE666" s="9"/>
      <c r="CF666" s="9"/>
      <c r="CG666" s="9"/>
      <c r="CH666" s="9"/>
      <c r="CI666" s="9"/>
      <c r="CJ666" s="9"/>
      <c r="CK666" s="9"/>
      <c r="CL666" s="9"/>
      <c r="CM666" s="9"/>
      <c r="CN666" s="9"/>
      <c r="CO666" s="9"/>
      <c r="CP666" s="9"/>
      <c r="CQ666" s="9"/>
      <c r="CR666" s="9"/>
      <c r="CS666" s="9"/>
      <c r="CT666" s="9"/>
      <c r="CU666" s="9"/>
      <c r="CV666" s="9"/>
      <c r="CW666" s="9"/>
      <c r="CX666" s="9"/>
      <c r="CY666" s="9"/>
      <c r="CZ666" s="9"/>
      <c r="DA666" s="9"/>
      <c r="DB666" s="9"/>
      <c r="DC666" s="9"/>
      <c r="DD666" s="9"/>
      <c r="DE666" s="9"/>
      <c r="DF666" s="9"/>
      <c r="DG666" s="9"/>
      <c r="DH666" s="9"/>
      <c r="DI666" s="9"/>
      <c r="DJ666" s="9"/>
      <c r="DK666" s="9"/>
      <c r="DL666" s="9"/>
      <c r="DM666" s="9"/>
      <c r="DN666" s="9"/>
      <c r="DO666" s="9"/>
      <c r="DP666" s="9"/>
      <c r="DQ666" s="9"/>
      <c r="DR666" s="9"/>
      <c r="DS666" s="9"/>
      <c r="DT666" s="9"/>
      <c r="DU666" s="9"/>
      <c r="DV666" s="9"/>
      <c r="DW666" s="14"/>
      <c r="DX666" s="9"/>
      <c r="DY666" s="9"/>
      <c r="DZ666" s="9"/>
      <c r="EA666" s="9"/>
      <c r="EB666" s="9"/>
      <c r="EC666" s="9"/>
      <c r="ED666" s="9"/>
      <c r="EE666" s="9"/>
      <c r="EF666" s="9"/>
      <c r="EG666" s="9"/>
      <c r="EH666" s="9"/>
      <c r="EI666" s="9"/>
    </row>
    <row r="667" spans="2:139" ht="75" customHeight="1">
      <c r="B667" s="9"/>
      <c r="C667" s="648"/>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648"/>
      <c r="AN667" s="9"/>
      <c r="AO667" s="9"/>
      <c r="AP667" s="9"/>
      <c r="AQ667" s="9"/>
      <c r="AR667" s="648"/>
      <c r="AS667" s="9"/>
      <c r="AT667" s="45"/>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c r="CD667" s="9"/>
      <c r="CE667" s="9"/>
      <c r="CF667" s="9"/>
      <c r="CG667" s="9"/>
      <c r="CH667" s="9"/>
      <c r="CI667" s="9"/>
      <c r="CJ667" s="9"/>
      <c r="CK667" s="9"/>
      <c r="CL667" s="9"/>
      <c r="CM667" s="9"/>
      <c r="CN667" s="9"/>
      <c r="CO667" s="9"/>
      <c r="CP667" s="9"/>
      <c r="CQ667" s="9"/>
      <c r="CR667" s="9"/>
      <c r="CS667" s="9"/>
      <c r="CT667" s="9"/>
      <c r="CU667" s="9"/>
      <c r="CV667" s="9"/>
      <c r="CW667" s="9"/>
      <c r="CX667" s="9"/>
      <c r="CY667" s="9"/>
      <c r="CZ667" s="9"/>
      <c r="DA667" s="9"/>
      <c r="DB667" s="9"/>
      <c r="DC667" s="9"/>
      <c r="DD667" s="9"/>
      <c r="DE667" s="9"/>
      <c r="DF667" s="9"/>
      <c r="DG667" s="9"/>
      <c r="DH667" s="9"/>
      <c r="DI667" s="9"/>
      <c r="DJ667" s="9"/>
      <c r="DK667" s="9"/>
      <c r="DL667" s="9"/>
      <c r="DM667" s="9"/>
      <c r="DN667" s="9"/>
      <c r="DO667" s="9"/>
      <c r="DP667" s="9"/>
      <c r="DQ667" s="9"/>
      <c r="DR667" s="9"/>
      <c r="DS667" s="9"/>
      <c r="DT667" s="9"/>
      <c r="DU667" s="9"/>
      <c r="DV667" s="9"/>
      <c r="DW667" s="14"/>
      <c r="DX667" s="9"/>
      <c r="DY667" s="9"/>
      <c r="DZ667" s="9"/>
      <c r="EA667" s="9"/>
      <c r="EB667" s="9"/>
      <c r="EC667" s="9"/>
      <c r="ED667" s="9"/>
      <c r="EE667" s="9"/>
      <c r="EF667" s="9"/>
      <c r="EG667" s="9"/>
      <c r="EH667" s="9"/>
      <c r="EI667" s="9"/>
    </row>
    <row r="668" spans="2:139" ht="75" customHeight="1">
      <c r="B668" s="9"/>
      <c r="C668" s="648"/>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648"/>
      <c r="AN668" s="9"/>
      <c r="AO668" s="9"/>
      <c r="AP668" s="9"/>
      <c r="AQ668" s="9"/>
      <c r="AR668" s="648"/>
      <c r="AS668" s="9"/>
      <c r="AT668" s="45"/>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c r="CD668" s="9"/>
      <c r="CE668" s="9"/>
      <c r="CF668" s="9"/>
      <c r="CG668" s="9"/>
      <c r="CH668" s="9"/>
      <c r="CI668" s="9"/>
      <c r="CJ668" s="9"/>
      <c r="CK668" s="9"/>
      <c r="CL668" s="9"/>
      <c r="CM668" s="9"/>
      <c r="CN668" s="9"/>
      <c r="CO668" s="9"/>
      <c r="CP668" s="9"/>
      <c r="CQ668" s="9"/>
      <c r="CR668" s="9"/>
      <c r="CS668" s="9"/>
      <c r="CT668" s="9"/>
      <c r="CU668" s="9"/>
      <c r="CV668" s="9"/>
      <c r="CW668" s="9"/>
      <c r="CX668" s="9"/>
      <c r="CY668" s="9"/>
      <c r="CZ668" s="9"/>
      <c r="DA668" s="9"/>
      <c r="DB668" s="9"/>
      <c r="DC668" s="9"/>
      <c r="DD668" s="9"/>
      <c r="DE668" s="9"/>
      <c r="DF668" s="9"/>
      <c r="DG668" s="9"/>
      <c r="DH668" s="9"/>
      <c r="DI668" s="9"/>
      <c r="DJ668" s="9"/>
      <c r="DK668" s="9"/>
      <c r="DL668" s="9"/>
      <c r="DM668" s="9"/>
      <c r="DN668" s="9"/>
      <c r="DO668" s="9"/>
      <c r="DP668" s="9"/>
      <c r="DQ668" s="9"/>
      <c r="DR668" s="9"/>
      <c r="DS668" s="9"/>
      <c r="DT668" s="9"/>
      <c r="DU668" s="9"/>
      <c r="DV668" s="9"/>
      <c r="DW668" s="14"/>
      <c r="DX668" s="9"/>
      <c r="DY668" s="9"/>
      <c r="DZ668" s="9"/>
      <c r="EA668" s="9"/>
      <c r="EB668" s="9"/>
      <c r="EC668" s="9"/>
      <c r="ED668" s="9"/>
      <c r="EE668" s="9"/>
      <c r="EF668" s="9"/>
      <c r="EG668" s="9"/>
      <c r="EH668" s="9"/>
      <c r="EI668" s="9"/>
    </row>
    <row r="669" spans="2:139" ht="75" customHeight="1">
      <c r="B669" s="9"/>
      <c r="C669" s="648"/>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648"/>
      <c r="AN669" s="9"/>
      <c r="AO669" s="9"/>
      <c r="AP669" s="9"/>
      <c r="AQ669" s="9"/>
      <c r="AR669" s="648"/>
      <c r="AS669" s="9"/>
      <c r="AT669" s="45"/>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c r="CD669" s="9"/>
      <c r="CE669" s="9"/>
      <c r="CF669" s="9"/>
      <c r="CG669" s="9"/>
      <c r="CH669" s="9"/>
      <c r="CI669" s="9"/>
      <c r="CJ669" s="9"/>
      <c r="CK669" s="9"/>
      <c r="CL669" s="9"/>
      <c r="CM669" s="9"/>
      <c r="CN669" s="9"/>
      <c r="CO669" s="9"/>
      <c r="CP669" s="9"/>
      <c r="CQ669" s="9"/>
      <c r="CR669" s="9"/>
      <c r="CS669" s="9"/>
      <c r="CT669" s="9"/>
      <c r="CU669" s="9"/>
      <c r="CV669" s="9"/>
      <c r="CW669" s="9"/>
      <c r="CX669" s="9"/>
      <c r="CY669" s="9"/>
      <c r="CZ669" s="9"/>
      <c r="DA669" s="9"/>
      <c r="DB669" s="9"/>
      <c r="DC669" s="9"/>
      <c r="DD669" s="9"/>
      <c r="DE669" s="9"/>
      <c r="DF669" s="9"/>
      <c r="DG669" s="9"/>
      <c r="DH669" s="9"/>
      <c r="DI669" s="9"/>
      <c r="DJ669" s="9"/>
      <c r="DK669" s="9"/>
      <c r="DL669" s="9"/>
      <c r="DM669" s="9"/>
      <c r="DN669" s="9"/>
      <c r="DO669" s="9"/>
      <c r="DP669" s="9"/>
      <c r="DQ669" s="9"/>
      <c r="DR669" s="9"/>
      <c r="DS669" s="9"/>
      <c r="DT669" s="9"/>
      <c r="DU669" s="9"/>
      <c r="DV669" s="9"/>
      <c r="DW669" s="14"/>
      <c r="DX669" s="9"/>
      <c r="DY669" s="9"/>
      <c r="DZ669" s="9"/>
      <c r="EA669" s="9"/>
      <c r="EB669" s="9"/>
      <c r="EC669" s="9"/>
      <c r="ED669" s="9"/>
      <c r="EE669" s="9"/>
      <c r="EF669" s="9"/>
      <c r="EG669" s="9"/>
      <c r="EH669" s="9"/>
      <c r="EI669" s="9"/>
    </row>
    <row r="670" spans="2:139" ht="75" customHeight="1">
      <c r="B670" s="9"/>
      <c r="C670" s="648"/>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648"/>
      <c r="AN670" s="9"/>
      <c r="AO670" s="9"/>
      <c r="AP670" s="9"/>
      <c r="AQ670" s="9"/>
      <c r="AR670" s="648"/>
      <c r="AS670" s="9"/>
      <c r="AT670" s="45"/>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c r="CD670" s="9"/>
      <c r="CE670" s="9"/>
      <c r="CF670" s="9"/>
      <c r="CG670" s="9"/>
      <c r="CH670" s="9"/>
      <c r="CI670" s="9"/>
      <c r="CJ670" s="9"/>
      <c r="CK670" s="9"/>
      <c r="CL670" s="9"/>
      <c r="CM670" s="9"/>
      <c r="CN670" s="9"/>
      <c r="CO670" s="9"/>
      <c r="CP670" s="9"/>
      <c r="CQ670" s="9"/>
      <c r="CR670" s="9"/>
      <c r="CS670" s="9"/>
      <c r="CT670" s="9"/>
      <c r="CU670" s="9"/>
      <c r="CV670" s="9"/>
      <c r="CW670" s="9"/>
      <c r="CX670" s="9"/>
      <c r="CY670" s="9"/>
      <c r="CZ670" s="9"/>
      <c r="DA670" s="9"/>
      <c r="DB670" s="9"/>
      <c r="DC670" s="9"/>
      <c r="DD670" s="9"/>
      <c r="DE670" s="9"/>
      <c r="DF670" s="9"/>
      <c r="DG670" s="9"/>
      <c r="DH670" s="9"/>
      <c r="DI670" s="9"/>
      <c r="DJ670" s="9"/>
      <c r="DK670" s="9"/>
      <c r="DL670" s="9"/>
      <c r="DM670" s="9"/>
      <c r="DN670" s="9"/>
      <c r="DO670" s="9"/>
      <c r="DP670" s="9"/>
      <c r="DQ670" s="9"/>
      <c r="DR670" s="9"/>
      <c r="DS670" s="9"/>
      <c r="DT670" s="9"/>
      <c r="DU670" s="9"/>
      <c r="DV670" s="9"/>
      <c r="DW670" s="14"/>
      <c r="DX670" s="9"/>
      <c r="DY670" s="9"/>
      <c r="DZ670" s="9"/>
      <c r="EA670" s="9"/>
      <c r="EB670" s="9"/>
      <c r="EC670" s="9"/>
      <c r="ED670" s="9"/>
      <c r="EE670" s="9"/>
      <c r="EF670" s="9"/>
      <c r="EG670" s="9"/>
      <c r="EH670" s="9"/>
      <c r="EI670" s="9"/>
    </row>
    <row r="671" spans="2:139" ht="75" customHeight="1">
      <c r="B671" s="9"/>
      <c r="C671" s="648"/>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648"/>
      <c r="AN671" s="9"/>
      <c r="AO671" s="9"/>
      <c r="AP671" s="9"/>
      <c r="AQ671" s="9"/>
      <c r="AR671" s="648"/>
      <c r="AS671" s="9"/>
      <c r="AT671" s="45"/>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c r="CD671" s="9"/>
      <c r="CE671" s="9"/>
      <c r="CF671" s="9"/>
      <c r="CG671" s="9"/>
      <c r="CH671" s="9"/>
      <c r="CI671" s="9"/>
      <c r="CJ671" s="9"/>
      <c r="CK671" s="9"/>
      <c r="CL671" s="9"/>
      <c r="CM671" s="9"/>
      <c r="CN671" s="9"/>
      <c r="CO671" s="9"/>
      <c r="CP671" s="9"/>
      <c r="CQ671" s="9"/>
      <c r="CR671" s="9"/>
      <c r="CS671" s="9"/>
      <c r="CT671" s="9"/>
      <c r="CU671" s="9"/>
      <c r="CV671" s="9"/>
      <c r="CW671" s="9"/>
      <c r="CX671" s="9"/>
      <c r="CY671" s="9"/>
      <c r="CZ671" s="9"/>
      <c r="DA671" s="9"/>
      <c r="DB671" s="9"/>
      <c r="DC671" s="9"/>
      <c r="DD671" s="9"/>
      <c r="DE671" s="9"/>
      <c r="DF671" s="9"/>
      <c r="DG671" s="9"/>
      <c r="DH671" s="9"/>
      <c r="DI671" s="9"/>
      <c r="DJ671" s="9"/>
      <c r="DK671" s="9"/>
      <c r="DL671" s="9"/>
      <c r="DM671" s="9"/>
      <c r="DN671" s="9"/>
      <c r="DO671" s="9"/>
      <c r="DP671" s="9"/>
      <c r="DQ671" s="9"/>
      <c r="DR671" s="9"/>
      <c r="DS671" s="9"/>
      <c r="DT671" s="9"/>
      <c r="DU671" s="9"/>
      <c r="DV671" s="9"/>
      <c r="DW671" s="14"/>
      <c r="DX671" s="9"/>
      <c r="DY671" s="9"/>
      <c r="DZ671" s="9"/>
      <c r="EA671" s="9"/>
      <c r="EB671" s="9"/>
      <c r="EC671" s="9"/>
      <c r="ED671" s="9"/>
      <c r="EE671" s="9"/>
      <c r="EF671" s="9"/>
      <c r="EG671" s="9"/>
      <c r="EH671" s="9"/>
      <c r="EI671" s="9"/>
    </row>
    <row r="672" spans="2:139" ht="75" customHeight="1">
      <c r="B672" s="9"/>
      <c r="C672" s="648"/>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648"/>
      <c r="AN672" s="9"/>
      <c r="AO672" s="9"/>
      <c r="AP672" s="9"/>
      <c r="AQ672" s="9"/>
      <c r="AR672" s="648"/>
      <c r="AS672" s="9"/>
      <c r="AT672" s="45"/>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c r="CC672" s="9"/>
      <c r="CD672" s="9"/>
      <c r="CE672" s="9"/>
      <c r="CF672" s="9"/>
      <c r="CG672" s="9"/>
      <c r="CH672" s="9"/>
      <c r="CI672" s="9"/>
      <c r="CJ672" s="9"/>
      <c r="CK672" s="9"/>
      <c r="CL672" s="9"/>
      <c r="CM672" s="9"/>
      <c r="CN672" s="9"/>
      <c r="CO672" s="9"/>
      <c r="CP672" s="9"/>
      <c r="CQ672" s="9"/>
      <c r="CR672" s="9"/>
      <c r="CS672" s="9"/>
      <c r="CT672" s="9"/>
      <c r="CU672" s="9"/>
      <c r="CV672" s="9"/>
      <c r="CW672" s="9"/>
      <c r="CX672" s="9"/>
      <c r="CY672" s="9"/>
      <c r="CZ672" s="9"/>
      <c r="DA672" s="9"/>
      <c r="DB672" s="9"/>
      <c r="DC672" s="9"/>
      <c r="DD672" s="9"/>
      <c r="DE672" s="9"/>
      <c r="DF672" s="9"/>
      <c r="DG672" s="9"/>
      <c r="DH672" s="9"/>
      <c r="DI672" s="9"/>
      <c r="DJ672" s="9"/>
      <c r="DK672" s="9"/>
      <c r="DL672" s="9"/>
      <c r="DM672" s="9"/>
      <c r="DN672" s="9"/>
      <c r="DO672" s="9"/>
      <c r="DP672" s="9"/>
      <c r="DQ672" s="9"/>
      <c r="DR672" s="9"/>
      <c r="DS672" s="9"/>
      <c r="DT672" s="9"/>
      <c r="DU672" s="9"/>
      <c r="DV672" s="9"/>
      <c r="DW672" s="14"/>
      <c r="DX672" s="9"/>
      <c r="DY672" s="9"/>
      <c r="DZ672" s="9"/>
      <c r="EA672" s="9"/>
      <c r="EB672" s="9"/>
      <c r="EC672" s="9"/>
      <c r="ED672" s="9"/>
      <c r="EE672" s="9"/>
      <c r="EF672" s="9"/>
      <c r="EG672" s="9"/>
      <c r="EH672" s="9"/>
      <c r="EI672" s="9"/>
    </row>
    <row r="673" spans="2:139" ht="75" customHeight="1">
      <c r="B673" s="9"/>
      <c r="C673" s="648"/>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648"/>
      <c r="AN673" s="9"/>
      <c r="AO673" s="9"/>
      <c r="AP673" s="9"/>
      <c r="AQ673" s="9"/>
      <c r="AR673" s="648"/>
      <c r="AS673" s="9"/>
      <c r="AT673" s="45"/>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c r="CD673" s="9"/>
      <c r="CE673" s="9"/>
      <c r="CF673" s="9"/>
      <c r="CG673" s="9"/>
      <c r="CH673" s="9"/>
      <c r="CI673" s="9"/>
      <c r="CJ673" s="9"/>
      <c r="CK673" s="9"/>
      <c r="CL673" s="9"/>
      <c r="CM673" s="9"/>
      <c r="CN673" s="9"/>
      <c r="CO673" s="9"/>
      <c r="CP673" s="9"/>
      <c r="CQ673" s="9"/>
      <c r="CR673" s="9"/>
      <c r="CS673" s="9"/>
      <c r="CT673" s="9"/>
      <c r="CU673" s="9"/>
      <c r="CV673" s="9"/>
      <c r="CW673" s="9"/>
      <c r="CX673" s="9"/>
      <c r="CY673" s="9"/>
      <c r="CZ673" s="9"/>
      <c r="DA673" s="9"/>
      <c r="DB673" s="9"/>
      <c r="DC673" s="9"/>
      <c r="DD673" s="9"/>
      <c r="DE673" s="9"/>
      <c r="DF673" s="9"/>
      <c r="DG673" s="9"/>
      <c r="DH673" s="9"/>
      <c r="DI673" s="9"/>
      <c r="DJ673" s="9"/>
      <c r="DK673" s="9"/>
      <c r="DL673" s="9"/>
      <c r="DM673" s="9"/>
      <c r="DN673" s="9"/>
      <c r="DO673" s="9"/>
      <c r="DP673" s="9"/>
      <c r="DQ673" s="9"/>
      <c r="DR673" s="9"/>
      <c r="DS673" s="9"/>
      <c r="DT673" s="9"/>
      <c r="DU673" s="9"/>
      <c r="DV673" s="9"/>
      <c r="DW673" s="14"/>
      <c r="DX673" s="9"/>
      <c r="DY673" s="9"/>
      <c r="DZ673" s="9"/>
      <c r="EA673" s="9"/>
      <c r="EB673" s="9"/>
      <c r="EC673" s="9"/>
      <c r="ED673" s="9"/>
      <c r="EE673" s="9"/>
      <c r="EF673" s="9"/>
      <c r="EG673" s="9"/>
      <c r="EH673" s="9"/>
      <c r="EI673" s="9"/>
    </row>
    <row r="674" spans="2:139" ht="75" customHeight="1">
      <c r="B674" s="9"/>
      <c r="C674" s="648"/>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648"/>
      <c r="AN674" s="9"/>
      <c r="AO674" s="9"/>
      <c r="AP674" s="9"/>
      <c r="AQ674" s="9"/>
      <c r="AR674" s="648"/>
      <c r="AS674" s="9"/>
      <c r="AT674" s="45"/>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c r="CC674" s="9"/>
      <c r="CD674" s="9"/>
      <c r="CE674" s="9"/>
      <c r="CF674" s="9"/>
      <c r="CG674" s="9"/>
      <c r="CH674" s="9"/>
      <c r="CI674" s="9"/>
      <c r="CJ674" s="9"/>
      <c r="CK674" s="9"/>
      <c r="CL674" s="9"/>
      <c r="CM674" s="9"/>
      <c r="CN674" s="9"/>
      <c r="CO674" s="9"/>
      <c r="CP674" s="9"/>
      <c r="CQ674" s="9"/>
      <c r="CR674" s="9"/>
      <c r="CS674" s="9"/>
      <c r="CT674" s="9"/>
      <c r="CU674" s="9"/>
      <c r="CV674" s="9"/>
      <c r="CW674" s="9"/>
      <c r="CX674" s="9"/>
      <c r="CY674" s="9"/>
      <c r="CZ674" s="9"/>
      <c r="DA674" s="9"/>
      <c r="DB674" s="9"/>
      <c r="DC674" s="9"/>
      <c r="DD674" s="9"/>
      <c r="DE674" s="9"/>
      <c r="DF674" s="9"/>
      <c r="DG674" s="9"/>
      <c r="DH674" s="9"/>
      <c r="DI674" s="9"/>
      <c r="DJ674" s="9"/>
      <c r="DK674" s="9"/>
      <c r="DL674" s="9"/>
      <c r="DM674" s="9"/>
      <c r="DN674" s="9"/>
      <c r="DO674" s="9"/>
      <c r="DP674" s="9"/>
      <c r="DQ674" s="9"/>
      <c r="DR674" s="9"/>
      <c r="DS674" s="9"/>
      <c r="DT674" s="9"/>
      <c r="DU674" s="9"/>
      <c r="DV674" s="9"/>
      <c r="DW674" s="14"/>
      <c r="DX674" s="9"/>
      <c r="DY674" s="9"/>
      <c r="DZ674" s="9"/>
      <c r="EA674" s="9"/>
      <c r="EB674" s="9"/>
      <c r="EC674" s="9"/>
      <c r="ED674" s="9"/>
      <c r="EE674" s="9"/>
      <c r="EF674" s="9"/>
      <c r="EG674" s="9"/>
      <c r="EH674" s="9"/>
      <c r="EI674" s="9"/>
    </row>
    <row r="675" spans="2:139" ht="75" customHeight="1">
      <c r="B675" s="9"/>
      <c r="C675" s="648"/>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648"/>
      <c r="AN675" s="9"/>
      <c r="AO675" s="9"/>
      <c r="AP675" s="9"/>
      <c r="AQ675" s="9"/>
      <c r="AR675" s="648"/>
      <c r="AS675" s="9"/>
      <c r="AT675" s="45"/>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c r="CC675" s="9"/>
      <c r="CD675" s="9"/>
      <c r="CE675" s="9"/>
      <c r="CF675" s="9"/>
      <c r="CG675" s="9"/>
      <c r="CH675" s="9"/>
      <c r="CI675" s="9"/>
      <c r="CJ675" s="9"/>
      <c r="CK675" s="9"/>
      <c r="CL675" s="9"/>
      <c r="CM675" s="9"/>
      <c r="CN675" s="9"/>
      <c r="CO675" s="9"/>
      <c r="CP675" s="9"/>
      <c r="CQ675" s="9"/>
      <c r="CR675" s="9"/>
      <c r="CS675" s="9"/>
      <c r="CT675" s="9"/>
      <c r="CU675" s="9"/>
      <c r="CV675" s="9"/>
      <c r="CW675" s="9"/>
      <c r="CX675" s="9"/>
      <c r="CY675" s="9"/>
      <c r="CZ675" s="9"/>
      <c r="DA675" s="9"/>
      <c r="DB675" s="9"/>
      <c r="DC675" s="9"/>
      <c r="DD675" s="9"/>
      <c r="DE675" s="9"/>
      <c r="DF675" s="9"/>
      <c r="DG675" s="9"/>
      <c r="DH675" s="9"/>
      <c r="DI675" s="9"/>
      <c r="DJ675" s="9"/>
      <c r="DK675" s="9"/>
      <c r="DL675" s="9"/>
      <c r="DM675" s="9"/>
      <c r="DN675" s="9"/>
      <c r="DO675" s="9"/>
      <c r="DP675" s="9"/>
      <c r="DQ675" s="9"/>
      <c r="DR675" s="9"/>
      <c r="DS675" s="9"/>
      <c r="DT675" s="9"/>
      <c r="DU675" s="9"/>
      <c r="DV675" s="9"/>
      <c r="DW675" s="14"/>
      <c r="DX675" s="9"/>
      <c r="DY675" s="9"/>
      <c r="DZ675" s="9"/>
      <c r="EA675" s="9"/>
      <c r="EB675" s="9"/>
      <c r="EC675" s="9"/>
      <c r="ED675" s="9"/>
      <c r="EE675" s="9"/>
      <c r="EF675" s="9"/>
      <c r="EG675" s="9"/>
      <c r="EH675" s="9"/>
      <c r="EI675" s="9"/>
    </row>
    <row r="676" spans="2:139" ht="75" customHeight="1">
      <c r="B676" s="9"/>
      <c r="C676" s="648"/>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648"/>
      <c r="AN676" s="9"/>
      <c r="AO676" s="9"/>
      <c r="AP676" s="9"/>
      <c r="AQ676" s="9"/>
      <c r="AR676" s="648"/>
      <c r="AS676" s="9"/>
      <c r="AT676" s="45"/>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c r="CD676" s="9"/>
      <c r="CE676" s="9"/>
      <c r="CF676" s="9"/>
      <c r="CG676" s="9"/>
      <c r="CH676" s="9"/>
      <c r="CI676" s="9"/>
      <c r="CJ676" s="9"/>
      <c r="CK676" s="9"/>
      <c r="CL676" s="9"/>
      <c r="CM676" s="9"/>
      <c r="CN676" s="9"/>
      <c r="CO676" s="9"/>
      <c r="CP676" s="9"/>
      <c r="CQ676" s="9"/>
      <c r="CR676" s="9"/>
      <c r="CS676" s="9"/>
      <c r="CT676" s="9"/>
      <c r="CU676" s="9"/>
      <c r="CV676" s="9"/>
      <c r="CW676" s="9"/>
      <c r="CX676" s="9"/>
      <c r="CY676" s="9"/>
      <c r="CZ676" s="9"/>
      <c r="DA676" s="9"/>
      <c r="DB676" s="9"/>
      <c r="DC676" s="9"/>
      <c r="DD676" s="9"/>
      <c r="DE676" s="9"/>
      <c r="DF676" s="9"/>
      <c r="DG676" s="9"/>
      <c r="DH676" s="9"/>
      <c r="DI676" s="9"/>
      <c r="DJ676" s="9"/>
      <c r="DK676" s="9"/>
      <c r="DL676" s="9"/>
      <c r="DM676" s="9"/>
      <c r="DN676" s="9"/>
      <c r="DO676" s="9"/>
      <c r="DP676" s="9"/>
      <c r="DQ676" s="9"/>
      <c r="DR676" s="9"/>
      <c r="DS676" s="9"/>
      <c r="DT676" s="9"/>
      <c r="DU676" s="9"/>
      <c r="DV676" s="9"/>
      <c r="DW676" s="14"/>
      <c r="DX676" s="9"/>
      <c r="DY676" s="9"/>
      <c r="DZ676" s="9"/>
      <c r="EA676" s="9"/>
      <c r="EB676" s="9"/>
      <c r="EC676" s="9"/>
      <c r="ED676" s="9"/>
      <c r="EE676" s="9"/>
      <c r="EF676" s="9"/>
      <c r="EG676" s="9"/>
      <c r="EH676" s="9"/>
      <c r="EI676" s="9"/>
    </row>
    <row r="677" spans="2:139" ht="75" customHeight="1">
      <c r="B677" s="9"/>
      <c r="C677" s="648"/>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648"/>
      <c r="AN677" s="9"/>
      <c r="AO677" s="9"/>
      <c r="AP677" s="9"/>
      <c r="AQ677" s="9"/>
      <c r="AR677" s="648"/>
      <c r="AS677" s="9"/>
      <c r="AT677" s="45"/>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c r="CD677" s="9"/>
      <c r="CE677" s="9"/>
      <c r="CF677" s="9"/>
      <c r="CG677" s="9"/>
      <c r="CH677" s="9"/>
      <c r="CI677" s="9"/>
      <c r="CJ677" s="9"/>
      <c r="CK677" s="9"/>
      <c r="CL677" s="9"/>
      <c r="CM677" s="9"/>
      <c r="CN677" s="9"/>
      <c r="CO677" s="9"/>
      <c r="CP677" s="9"/>
      <c r="CQ677" s="9"/>
      <c r="CR677" s="9"/>
      <c r="CS677" s="9"/>
      <c r="CT677" s="9"/>
      <c r="CU677" s="9"/>
      <c r="CV677" s="9"/>
      <c r="CW677" s="9"/>
      <c r="CX677" s="9"/>
      <c r="CY677" s="9"/>
      <c r="CZ677" s="9"/>
      <c r="DA677" s="9"/>
      <c r="DB677" s="9"/>
      <c r="DC677" s="9"/>
      <c r="DD677" s="9"/>
      <c r="DE677" s="9"/>
      <c r="DF677" s="9"/>
      <c r="DG677" s="9"/>
      <c r="DH677" s="9"/>
      <c r="DI677" s="9"/>
      <c r="DJ677" s="9"/>
      <c r="DK677" s="9"/>
      <c r="DL677" s="9"/>
      <c r="DM677" s="9"/>
      <c r="DN677" s="9"/>
      <c r="DO677" s="9"/>
      <c r="DP677" s="9"/>
      <c r="DQ677" s="9"/>
      <c r="DR677" s="9"/>
      <c r="DS677" s="9"/>
      <c r="DT677" s="9"/>
      <c r="DU677" s="9"/>
      <c r="DV677" s="9"/>
      <c r="DW677" s="14"/>
      <c r="DX677" s="9"/>
      <c r="DY677" s="9"/>
      <c r="DZ677" s="9"/>
      <c r="EA677" s="9"/>
      <c r="EB677" s="9"/>
      <c r="EC677" s="9"/>
      <c r="ED677" s="9"/>
      <c r="EE677" s="9"/>
      <c r="EF677" s="9"/>
      <c r="EG677" s="9"/>
      <c r="EH677" s="9"/>
      <c r="EI677" s="9"/>
    </row>
    <row r="678" spans="2:139" ht="75" customHeight="1">
      <c r="B678" s="9"/>
      <c r="C678" s="648"/>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648"/>
      <c r="AN678" s="9"/>
      <c r="AO678" s="9"/>
      <c r="AP678" s="9"/>
      <c r="AQ678" s="9"/>
      <c r="AR678" s="648"/>
      <c r="AS678" s="9"/>
      <c r="AT678" s="45"/>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c r="CD678" s="9"/>
      <c r="CE678" s="9"/>
      <c r="CF678" s="9"/>
      <c r="CG678" s="9"/>
      <c r="CH678" s="9"/>
      <c r="CI678" s="9"/>
      <c r="CJ678" s="9"/>
      <c r="CK678" s="9"/>
      <c r="CL678" s="9"/>
      <c r="CM678" s="9"/>
      <c r="CN678" s="9"/>
      <c r="CO678" s="9"/>
      <c r="CP678" s="9"/>
      <c r="CQ678" s="9"/>
      <c r="CR678" s="9"/>
      <c r="CS678" s="9"/>
      <c r="CT678" s="9"/>
      <c r="CU678" s="9"/>
      <c r="CV678" s="9"/>
      <c r="CW678" s="9"/>
      <c r="CX678" s="9"/>
      <c r="CY678" s="9"/>
      <c r="CZ678" s="9"/>
      <c r="DA678" s="9"/>
      <c r="DB678" s="9"/>
      <c r="DC678" s="9"/>
      <c r="DD678" s="9"/>
      <c r="DE678" s="9"/>
      <c r="DF678" s="9"/>
      <c r="DG678" s="9"/>
      <c r="DH678" s="9"/>
      <c r="DI678" s="9"/>
      <c r="DJ678" s="9"/>
      <c r="DK678" s="9"/>
      <c r="DL678" s="9"/>
      <c r="DM678" s="9"/>
      <c r="DN678" s="9"/>
      <c r="DO678" s="9"/>
      <c r="DP678" s="9"/>
      <c r="DQ678" s="9"/>
      <c r="DR678" s="9"/>
      <c r="DS678" s="9"/>
      <c r="DT678" s="9"/>
      <c r="DU678" s="9"/>
      <c r="DV678" s="9"/>
      <c r="DW678" s="14"/>
      <c r="DX678" s="9"/>
      <c r="DY678" s="9"/>
      <c r="DZ678" s="9"/>
      <c r="EA678" s="9"/>
      <c r="EB678" s="9"/>
      <c r="EC678" s="9"/>
      <c r="ED678" s="9"/>
      <c r="EE678" s="9"/>
      <c r="EF678" s="9"/>
      <c r="EG678" s="9"/>
      <c r="EH678" s="9"/>
      <c r="EI678" s="9"/>
    </row>
    <row r="679" spans="2:139" ht="75" customHeight="1">
      <c r="B679" s="9"/>
      <c r="C679" s="648"/>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648"/>
      <c r="AN679" s="9"/>
      <c r="AO679" s="9"/>
      <c r="AP679" s="9"/>
      <c r="AQ679" s="9"/>
      <c r="AR679" s="648"/>
      <c r="AS679" s="9"/>
      <c r="AT679" s="45"/>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c r="CD679" s="9"/>
      <c r="CE679" s="9"/>
      <c r="CF679" s="9"/>
      <c r="CG679" s="9"/>
      <c r="CH679" s="9"/>
      <c r="CI679" s="9"/>
      <c r="CJ679" s="9"/>
      <c r="CK679" s="9"/>
      <c r="CL679" s="9"/>
      <c r="CM679" s="9"/>
      <c r="CN679" s="9"/>
      <c r="CO679" s="9"/>
      <c r="CP679" s="9"/>
      <c r="CQ679" s="9"/>
      <c r="CR679" s="9"/>
      <c r="CS679" s="9"/>
      <c r="CT679" s="9"/>
      <c r="CU679" s="9"/>
      <c r="CV679" s="9"/>
      <c r="CW679" s="9"/>
      <c r="CX679" s="9"/>
      <c r="CY679" s="9"/>
      <c r="CZ679" s="9"/>
      <c r="DA679" s="9"/>
      <c r="DB679" s="9"/>
      <c r="DC679" s="9"/>
      <c r="DD679" s="9"/>
      <c r="DE679" s="9"/>
      <c r="DF679" s="9"/>
      <c r="DG679" s="9"/>
      <c r="DH679" s="9"/>
      <c r="DI679" s="9"/>
      <c r="DJ679" s="9"/>
      <c r="DK679" s="9"/>
      <c r="DL679" s="9"/>
      <c r="DM679" s="9"/>
      <c r="DN679" s="9"/>
      <c r="DO679" s="9"/>
      <c r="DP679" s="9"/>
      <c r="DQ679" s="9"/>
      <c r="DR679" s="9"/>
      <c r="DS679" s="9"/>
      <c r="DT679" s="9"/>
      <c r="DU679" s="9"/>
      <c r="DV679" s="9"/>
      <c r="DW679" s="14"/>
      <c r="DX679" s="9"/>
      <c r="DY679" s="9"/>
      <c r="DZ679" s="9"/>
      <c r="EA679" s="9"/>
      <c r="EB679" s="9"/>
      <c r="EC679" s="9"/>
      <c r="ED679" s="9"/>
      <c r="EE679" s="9"/>
      <c r="EF679" s="9"/>
      <c r="EG679" s="9"/>
      <c r="EH679" s="9"/>
      <c r="EI679" s="9"/>
    </row>
    <row r="680" spans="2:139" ht="75" customHeight="1">
      <c r="B680" s="9"/>
      <c r="C680" s="648"/>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648"/>
      <c r="AN680" s="9"/>
      <c r="AO680" s="9"/>
      <c r="AP680" s="9"/>
      <c r="AQ680" s="9"/>
      <c r="AR680" s="648"/>
      <c r="AS680" s="9"/>
      <c r="AT680" s="45"/>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c r="CD680" s="9"/>
      <c r="CE680" s="9"/>
      <c r="CF680" s="9"/>
      <c r="CG680" s="9"/>
      <c r="CH680" s="9"/>
      <c r="CI680" s="9"/>
      <c r="CJ680" s="9"/>
      <c r="CK680" s="9"/>
      <c r="CL680" s="9"/>
      <c r="CM680" s="9"/>
      <c r="CN680" s="9"/>
      <c r="CO680" s="9"/>
      <c r="CP680" s="9"/>
      <c r="CQ680" s="9"/>
      <c r="CR680" s="9"/>
      <c r="CS680" s="9"/>
      <c r="CT680" s="9"/>
      <c r="CU680" s="9"/>
      <c r="CV680" s="9"/>
      <c r="CW680" s="9"/>
      <c r="CX680" s="9"/>
      <c r="CY680" s="9"/>
      <c r="CZ680" s="9"/>
      <c r="DA680" s="9"/>
      <c r="DB680" s="9"/>
      <c r="DC680" s="9"/>
      <c r="DD680" s="9"/>
      <c r="DE680" s="9"/>
      <c r="DF680" s="9"/>
      <c r="DG680" s="9"/>
      <c r="DH680" s="9"/>
      <c r="DI680" s="9"/>
      <c r="DJ680" s="9"/>
      <c r="DK680" s="9"/>
      <c r="DL680" s="9"/>
      <c r="DM680" s="9"/>
      <c r="DN680" s="9"/>
      <c r="DO680" s="9"/>
      <c r="DP680" s="9"/>
      <c r="DQ680" s="9"/>
      <c r="DR680" s="9"/>
      <c r="DS680" s="9"/>
      <c r="DT680" s="9"/>
      <c r="DU680" s="9"/>
      <c r="DV680" s="9"/>
      <c r="DW680" s="14"/>
      <c r="DX680" s="9"/>
      <c r="DY680" s="9"/>
      <c r="DZ680" s="9"/>
      <c r="EA680" s="9"/>
      <c r="EB680" s="9"/>
      <c r="EC680" s="9"/>
      <c r="ED680" s="9"/>
      <c r="EE680" s="9"/>
      <c r="EF680" s="9"/>
      <c r="EG680" s="9"/>
      <c r="EH680" s="9"/>
      <c r="EI680" s="9"/>
    </row>
    <row r="681" spans="2:139" ht="75" customHeight="1">
      <c r="B681" s="9"/>
      <c r="C681" s="648"/>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648"/>
      <c r="AN681" s="9"/>
      <c r="AO681" s="9"/>
      <c r="AP681" s="9"/>
      <c r="AQ681" s="9"/>
      <c r="AR681" s="648"/>
      <c r="AS681" s="9"/>
      <c r="AT681" s="45"/>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c r="CD681" s="9"/>
      <c r="CE681" s="9"/>
      <c r="CF681" s="9"/>
      <c r="CG681" s="9"/>
      <c r="CH681" s="9"/>
      <c r="CI681" s="9"/>
      <c r="CJ681" s="9"/>
      <c r="CK681" s="9"/>
      <c r="CL681" s="9"/>
      <c r="CM681" s="9"/>
      <c r="CN681" s="9"/>
      <c r="CO681" s="9"/>
      <c r="CP681" s="9"/>
      <c r="CQ681" s="9"/>
      <c r="CR681" s="9"/>
      <c r="CS681" s="9"/>
      <c r="CT681" s="9"/>
      <c r="CU681" s="9"/>
      <c r="CV681" s="9"/>
      <c r="CW681" s="9"/>
      <c r="CX681" s="9"/>
      <c r="CY681" s="9"/>
      <c r="CZ681" s="9"/>
      <c r="DA681" s="9"/>
      <c r="DB681" s="9"/>
      <c r="DC681" s="9"/>
      <c r="DD681" s="9"/>
      <c r="DE681" s="9"/>
      <c r="DF681" s="9"/>
      <c r="DG681" s="9"/>
      <c r="DH681" s="9"/>
      <c r="DI681" s="9"/>
      <c r="DJ681" s="9"/>
      <c r="DK681" s="9"/>
      <c r="DL681" s="9"/>
      <c r="DM681" s="9"/>
      <c r="DN681" s="9"/>
      <c r="DO681" s="9"/>
      <c r="DP681" s="9"/>
      <c r="DQ681" s="9"/>
      <c r="DR681" s="9"/>
      <c r="DS681" s="9"/>
      <c r="DT681" s="9"/>
      <c r="DU681" s="9"/>
      <c r="DV681" s="9"/>
      <c r="DW681" s="14"/>
      <c r="DX681" s="9"/>
      <c r="DY681" s="9"/>
      <c r="DZ681" s="9"/>
      <c r="EA681" s="9"/>
      <c r="EB681" s="9"/>
      <c r="EC681" s="9"/>
      <c r="ED681" s="9"/>
      <c r="EE681" s="9"/>
      <c r="EF681" s="9"/>
      <c r="EG681" s="9"/>
      <c r="EH681" s="9"/>
      <c r="EI681" s="9"/>
    </row>
    <row r="682" spans="2:139" ht="75" customHeight="1">
      <c r="B682" s="9"/>
      <c r="C682" s="648"/>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648"/>
      <c r="AN682" s="9"/>
      <c r="AO682" s="9"/>
      <c r="AP682" s="9"/>
      <c r="AQ682" s="9"/>
      <c r="AR682" s="648"/>
      <c r="AS682" s="9"/>
      <c r="AT682" s="45"/>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c r="CD682" s="9"/>
      <c r="CE682" s="9"/>
      <c r="CF682" s="9"/>
      <c r="CG682" s="9"/>
      <c r="CH682" s="9"/>
      <c r="CI682" s="9"/>
      <c r="CJ682" s="9"/>
      <c r="CK682" s="9"/>
      <c r="CL682" s="9"/>
      <c r="CM682" s="9"/>
      <c r="CN682" s="9"/>
      <c r="CO682" s="9"/>
      <c r="CP682" s="9"/>
      <c r="CQ682" s="9"/>
      <c r="CR682" s="9"/>
      <c r="CS682" s="9"/>
      <c r="CT682" s="9"/>
      <c r="CU682" s="9"/>
      <c r="CV682" s="9"/>
      <c r="CW682" s="9"/>
      <c r="CX682" s="9"/>
      <c r="CY682" s="9"/>
      <c r="CZ682" s="9"/>
      <c r="DA682" s="9"/>
      <c r="DB682" s="9"/>
      <c r="DC682" s="9"/>
      <c r="DD682" s="9"/>
      <c r="DE682" s="9"/>
      <c r="DF682" s="9"/>
      <c r="DG682" s="9"/>
      <c r="DH682" s="9"/>
      <c r="DI682" s="9"/>
      <c r="DJ682" s="9"/>
      <c r="DK682" s="9"/>
      <c r="DL682" s="9"/>
      <c r="DM682" s="9"/>
      <c r="DN682" s="9"/>
      <c r="DO682" s="9"/>
      <c r="DP682" s="9"/>
      <c r="DQ682" s="9"/>
      <c r="DR682" s="9"/>
      <c r="DS682" s="9"/>
      <c r="DT682" s="9"/>
      <c r="DU682" s="9"/>
      <c r="DV682" s="9"/>
      <c r="DW682" s="14"/>
      <c r="DX682" s="9"/>
      <c r="DY682" s="9"/>
      <c r="DZ682" s="9"/>
      <c r="EA682" s="9"/>
      <c r="EB682" s="9"/>
      <c r="EC682" s="9"/>
      <c r="ED682" s="9"/>
      <c r="EE682" s="9"/>
      <c r="EF682" s="9"/>
      <c r="EG682" s="9"/>
      <c r="EH682" s="9"/>
      <c r="EI682" s="9"/>
    </row>
    <row r="683" spans="2:139" ht="75" customHeight="1">
      <c r="B683" s="9"/>
      <c r="C683" s="648"/>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648"/>
      <c r="AN683" s="9"/>
      <c r="AO683" s="9"/>
      <c r="AP683" s="9"/>
      <c r="AQ683" s="9"/>
      <c r="AR683" s="648"/>
      <c r="AS683" s="9"/>
      <c r="AT683" s="45"/>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c r="CC683" s="9"/>
      <c r="CD683" s="9"/>
      <c r="CE683" s="9"/>
      <c r="CF683" s="9"/>
      <c r="CG683" s="9"/>
      <c r="CH683" s="9"/>
      <c r="CI683" s="9"/>
      <c r="CJ683" s="9"/>
      <c r="CK683" s="9"/>
      <c r="CL683" s="9"/>
      <c r="CM683" s="9"/>
      <c r="CN683" s="9"/>
      <c r="CO683" s="9"/>
      <c r="CP683" s="9"/>
      <c r="CQ683" s="9"/>
      <c r="CR683" s="9"/>
      <c r="CS683" s="9"/>
      <c r="CT683" s="9"/>
      <c r="CU683" s="9"/>
      <c r="CV683" s="9"/>
      <c r="CW683" s="9"/>
      <c r="CX683" s="9"/>
      <c r="CY683" s="9"/>
      <c r="CZ683" s="9"/>
      <c r="DA683" s="9"/>
      <c r="DB683" s="9"/>
      <c r="DC683" s="9"/>
      <c r="DD683" s="9"/>
      <c r="DE683" s="9"/>
      <c r="DF683" s="9"/>
      <c r="DG683" s="9"/>
      <c r="DH683" s="9"/>
      <c r="DI683" s="9"/>
      <c r="DJ683" s="9"/>
      <c r="DK683" s="9"/>
      <c r="DL683" s="9"/>
      <c r="DM683" s="9"/>
      <c r="DN683" s="9"/>
      <c r="DO683" s="9"/>
      <c r="DP683" s="9"/>
      <c r="DQ683" s="9"/>
      <c r="DR683" s="9"/>
      <c r="DS683" s="9"/>
      <c r="DT683" s="9"/>
      <c r="DU683" s="9"/>
      <c r="DV683" s="9"/>
      <c r="DW683" s="14"/>
      <c r="DX683" s="9"/>
      <c r="DY683" s="9"/>
      <c r="DZ683" s="9"/>
      <c r="EA683" s="9"/>
      <c r="EB683" s="9"/>
      <c r="EC683" s="9"/>
      <c r="ED683" s="9"/>
      <c r="EE683" s="9"/>
      <c r="EF683" s="9"/>
      <c r="EG683" s="9"/>
      <c r="EH683" s="9"/>
      <c r="EI683" s="9"/>
    </row>
    <row r="684" spans="2:139" ht="75" customHeight="1">
      <c r="B684" s="9"/>
      <c r="C684" s="648"/>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648"/>
      <c r="AN684" s="9"/>
      <c r="AO684" s="9"/>
      <c r="AP684" s="9"/>
      <c r="AQ684" s="9"/>
      <c r="AR684" s="648"/>
      <c r="AS684" s="9"/>
      <c r="AT684" s="45"/>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c r="CC684" s="9"/>
      <c r="CD684" s="9"/>
      <c r="CE684" s="9"/>
      <c r="CF684" s="9"/>
      <c r="CG684" s="9"/>
      <c r="CH684" s="9"/>
      <c r="CI684" s="9"/>
      <c r="CJ684" s="9"/>
      <c r="CK684" s="9"/>
      <c r="CL684" s="9"/>
      <c r="CM684" s="9"/>
      <c r="CN684" s="9"/>
      <c r="CO684" s="9"/>
      <c r="CP684" s="9"/>
      <c r="CQ684" s="9"/>
      <c r="CR684" s="9"/>
      <c r="CS684" s="9"/>
      <c r="CT684" s="9"/>
      <c r="CU684" s="9"/>
      <c r="CV684" s="9"/>
      <c r="CW684" s="9"/>
      <c r="CX684" s="9"/>
      <c r="CY684" s="9"/>
      <c r="CZ684" s="9"/>
      <c r="DA684" s="9"/>
      <c r="DB684" s="9"/>
      <c r="DC684" s="9"/>
      <c r="DD684" s="9"/>
      <c r="DE684" s="9"/>
      <c r="DF684" s="9"/>
      <c r="DG684" s="9"/>
      <c r="DH684" s="9"/>
      <c r="DI684" s="9"/>
      <c r="DJ684" s="9"/>
      <c r="DK684" s="9"/>
      <c r="DL684" s="9"/>
      <c r="DM684" s="9"/>
      <c r="DN684" s="9"/>
      <c r="DO684" s="9"/>
      <c r="DP684" s="9"/>
      <c r="DQ684" s="9"/>
      <c r="DR684" s="9"/>
      <c r="DS684" s="9"/>
      <c r="DT684" s="9"/>
      <c r="DU684" s="9"/>
      <c r="DV684" s="9"/>
      <c r="DW684" s="14"/>
      <c r="DX684" s="9"/>
      <c r="DY684" s="9"/>
      <c r="DZ684" s="9"/>
      <c r="EA684" s="9"/>
      <c r="EB684" s="9"/>
      <c r="EC684" s="9"/>
      <c r="ED684" s="9"/>
      <c r="EE684" s="9"/>
      <c r="EF684" s="9"/>
      <c r="EG684" s="9"/>
      <c r="EH684" s="9"/>
      <c r="EI684" s="9"/>
    </row>
    <row r="685" spans="2:139" ht="75" customHeight="1">
      <c r="B685" s="9"/>
      <c r="C685" s="648"/>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648"/>
      <c r="AN685" s="9"/>
      <c r="AO685" s="9"/>
      <c r="AP685" s="9"/>
      <c r="AQ685" s="9"/>
      <c r="AR685" s="648"/>
      <c r="AS685" s="9"/>
      <c r="AT685" s="45"/>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c r="CC685" s="9"/>
      <c r="CD685" s="9"/>
      <c r="CE685" s="9"/>
      <c r="CF685" s="9"/>
      <c r="CG685" s="9"/>
      <c r="CH685" s="9"/>
      <c r="CI685" s="9"/>
      <c r="CJ685" s="9"/>
      <c r="CK685" s="9"/>
      <c r="CL685" s="9"/>
      <c r="CM685" s="9"/>
      <c r="CN685" s="9"/>
      <c r="CO685" s="9"/>
      <c r="CP685" s="9"/>
      <c r="CQ685" s="9"/>
      <c r="CR685" s="9"/>
      <c r="CS685" s="9"/>
      <c r="CT685" s="9"/>
      <c r="CU685" s="9"/>
      <c r="CV685" s="9"/>
      <c r="CW685" s="9"/>
      <c r="CX685" s="9"/>
      <c r="CY685" s="9"/>
      <c r="CZ685" s="9"/>
      <c r="DA685" s="9"/>
      <c r="DB685" s="9"/>
      <c r="DC685" s="9"/>
      <c r="DD685" s="9"/>
      <c r="DE685" s="9"/>
      <c r="DF685" s="9"/>
      <c r="DG685" s="9"/>
      <c r="DH685" s="9"/>
      <c r="DI685" s="9"/>
      <c r="DJ685" s="9"/>
      <c r="DK685" s="9"/>
      <c r="DL685" s="9"/>
      <c r="DM685" s="9"/>
      <c r="DN685" s="9"/>
      <c r="DO685" s="9"/>
      <c r="DP685" s="9"/>
      <c r="DQ685" s="9"/>
      <c r="DR685" s="9"/>
      <c r="DS685" s="9"/>
      <c r="DT685" s="9"/>
      <c r="DU685" s="9"/>
      <c r="DV685" s="9"/>
      <c r="DW685" s="14"/>
      <c r="DX685" s="9"/>
      <c r="DY685" s="9"/>
      <c r="DZ685" s="9"/>
      <c r="EA685" s="9"/>
      <c r="EB685" s="9"/>
      <c r="EC685" s="9"/>
      <c r="ED685" s="9"/>
      <c r="EE685" s="9"/>
      <c r="EF685" s="9"/>
      <c r="EG685" s="9"/>
      <c r="EH685" s="9"/>
      <c r="EI685" s="9"/>
    </row>
    <row r="686" spans="2:139" ht="75" customHeight="1">
      <c r="B686" s="9"/>
      <c r="C686" s="648"/>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648"/>
      <c r="AN686" s="9"/>
      <c r="AO686" s="9"/>
      <c r="AP686" s="9"/>
      <c r="AQ686" s="9"/>
      <c r="AR686" s="648"/>
      <c r="AS686" s="9"/>
      <c r="AT686" s="45"/>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c r="CD686" s="9"/>
      <c r="CE686" s="9"/>
      <c r="CF686" s="9"/>
      <c r="CG686" s="9"/>
      <c r="CH686" s="9"/>
      <c r="CI686" s="9"/>
      <c r="CJ686" s="9"/>
      <c r="CK686" s="9"/>
      <c r="CL686" s="9"/>
      <c r="CM686" s="9"/>
      <c r="CN686" s="9"/>
      <c r="CO686" s="9"/>
      <c r="CP686" s="9"/>
      <c r="CQ686" s="9"/>
      <c r="CR686" s="9"/>
      <c r="CS686" s="9"/>
      <c r="CT686" s="9"/>
      <c r="CU686" s="9"/>
      <c r="CV686" s="9"/>
      <c r="CW686" s="9"/>
      <c r="CX686" s="9"/>
      <c r="CY686" s="9"/>
      <c r="CZ686" s="9"/>
      <c r="DA686" s="9"/>
      <c r="DB686" s="9"/>
      <c r="DC686" s="9"/>
      <c r="DD686" s="9"/>
      <c r="DE686" s="9"/>
      <c r="DF686" s="9"/>
      <c r="DG686" s="9"/>
      <c r="DH686" s="9"/>
      <c r="DI686" s="9"/>
      <c r="DJ686" s="9"/>
      <c r="DK686" s="9"/>
      <c r="DL686" s="9"/>
      <c r="DM686" s="9"/>
      <c r="DN686" s="9"/>
      <c r="DO686" s="9"/>
      <c r="DP686" s="9"/>
      <c r="DQ686" s="9"/>
      <c r="DR686" s="9"/>
      <c r="DS686" s="9"/>
      <c r="DT686" s="9"/>
      <c r="DU686" s="9"/>
      <c r="DV686" s="9"/>
      <c r="DW686" s="14"/>
      <c r="DX686" s="9"/>
      <c r="DY686" s="9"/>
      <c r="DZ686" s="9"/>
      <c r="EA686" s="9"/>
      <c r="EB686" s="9"/>
      <c r="EC686" s="9"/>
      <c r="ED686" s="9"/>
      <c r="EE686" s="9"/>
      <c r="EF686" s="9"/>
      <c r="EG686" s="9"/>
      <c r="EH686" s="9"/>
      <c r="EI686" s="9"/>
    </row>
    <row r="687" spans="2:139" ht="75" customHeight="1">
      <c r="B687" s="9"/>
      <c r="C687" s="648"/>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648"/>
      <c r="AN687" s="9"/>
      <c r="AO687" s="9"/>
      <c r="AP687" s="9"/>
      <c r="AQ687" s="9"/>
      <c r="AR687" s="648"/>
      <c r="AS687" s="9"/>
      <c r="AT687" s="45"/>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c r="CC687" s="9"/>
      <c r="CD687" s="9"/>
      <c r="CE687" s="9"/>
      <c r="CF687" s="9"/>
      <c r="CG687" s="9"/>
      <c r="CH687" s="9"/>
      <c r="CI687" s="9"/>
      <c r="CJ687" s="9"/>
      <c r="CK687" s="9"/>
      <c r="CL687" s="9"/>
      <c r="CM687" s="9"/>
      <c r="CN687" s="9"/>
      <c r="CO687" s="9"/>
      <c r="CP687" s="9"/>
      <c r="CQ687" s="9"/>
      <c r="CR687" s="9"/>
      <c r="CS687" s="9"/>
      <c r="CT687" s="9"/>
      <c r="CU687" s="9"/>
      <c r="CV687" s="9"/>
      <c r="CW687" s="9"/>
      <c r="CX687" s="9"/>
      <c r="CY687" s="9"/>
      <c r="CZ687" s="9"/>
      <c r="DA687" s="9"/>
      <c r="DB687" s="9"/>
      <c r="DC687" s="9"/>
      <c r="DD687" s="9"/>
      <c r="DE687" s="9"/>
      <c r="DF687" s="9"/>
      <c r="DG687" s="9"/>
      <c r="DH687" s="9"/>
      <c r="DI687" s="9"/>
      <c r="DJ687" s="9"/>
      <c r="DK687" s="9"/>
      <c r="DL687" s="9"/>
      <c r="DM687" s="9"/>
      <c r="DN687" s="9"/>
      <c r="DO687" s="9"/>
      <c r="DP687" s="9"/>
      <c r="DQ687" s="9"/>
      <c r="DR687" s="9"/>
      <c r="DS687" s="9"/>
      <c r="DT687" s="9"/>
      <c r="DU687" s="9"/>
      <c r="DV687" s="9"/>
      <c r="DW687" s="14"/>
      <c r="DX687" s="9"/>
      <c r="DY687" s="9"/>
      <c r="DZ687" s="9"/>
      <c r="EA687" s="9"/>
      <c r="EB687" s="9"/>
      <c r="EC687" s="9"/>
      <c r="ED687" s="9"/>
      <c r="EE687" s="9"/>
      <c r="EF687" s="9"/>
      <c r="EG687" s="9"/>
      <c r="EH687" s="9"/>
      <c r="EI687" s="9"/>
    </row>
    <row r="688" spans="2:139" ht="75" customHeight="1">
      <c r="B688" s="9"/>
      <c r="C688" s="648"/>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648"/>
      <c r="AN688" s="9"/>
      <c r="AO688" s="9"/>
      <c r="AP688" s="9"/>
      <c r="AQ688" s="9"/>
      <c r="AR688" s="648"/>
      <c r="AS688" s="9"/>
      <c r="AT688" s="45"/>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c r="CC688" s="9"/>
      <c r="CD688" s="9"/>
      <c r="CE688" s="9"/>
      <c r="CF688" s="9"/>
      <c r="CG688" s="9"/>
      <c r="CH688" s="9"/>
      <c r="CI688" s="9"/>
      <c r="CJ688" s="9"/>
      <c r="CK688" s="9"/>
      <c r="CL688" s="9"/>
      <c r="CM688" s="9"/>
      <c r="CN688" s="9"/>
      <c r="CO688" s="9"/>
      <c r="CP688" s="9"/>
      <c r="CQ688" s="9"/>
      <c r="CR688" s="9"/>
      <c r="CS688" s="9"/>
      <c r="CT688" s="9"/>
      <c r="CU688" s="9"/>
      <c r="CV688" s="9"/>
      <c r="CW688" s="9"/>
      <c r="CX688" s="9"/>
      <c r="CY688" s="9"/>
      <c r="CZ688" s="9"/>
      <c r="DA688" s="9"/>
      <c r="DB688" s="9"/>
      <c r="DC688" s="9"/>
      <c r="DD688" s="9"/>
      <c r="DE688" s="9"/>
      <c r="DF688" s="9"/>
      <c r="DG688" s="9"/>
      <c r="DH688" s="9"/>
      <c r="DI688" s="9"/>
      <c r="DJ688" s="9"/>
      <c r="DK688" s="9"/>
      <c r="DL688" s="9"/>
      <c r="DM688" s="9"/>
      <c r="DN688" s="9"/>
      <c r="DO688" s="9"/>
      <c r="DP688" s="9"/>
      <c r="DQ688" s="9"/>
      <c r="DR688" s="9"/>
      <c r="DS688" s="9"/>
      <c r="DT688" s="9"/>
      <c r="DU688" s="9"/>
      <c r="DV688" s="9"/>
      <c r="DW688" s="14"/>
      <c r="DX688" s="9"/>
      <c r="DY688" s="9"/>
      <c r="DZ688" s="9"/>
      <c r="EA688" s="9"/>
      <c r="EB688" s="9"/>
      <c r="EC688" s="9"/>
      <c r="ED688" s="9"/>
      <c r="EE688" s="9"/>
      <c r="EF688" s="9"/>
      <c r="EG688" s="9"/>
      <c r="EH688" s="9"/>
      <c r="EI688" s="9"/>
    </row>
    <row r="689" spans="2:139" ht="75" customHeight="1">
      <c r="B689" s="9"/>
      <c r="C689" s="648"/>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648"/>
      <c r="AN689" s="9"/>
      <c r="AO689" s="9"/>
      <c r="AP689" s="9"/>
      <c r="AQ689" s="9"/>
      <c r="AR689" s="648"/>
      <c r="AS689" s="9"/>
      <c r="AT689" s="45"/>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c r="CC689" s="9"/>
      <c r="CD689" s="9"/>
      <c r="CE689" s="9"/>
      <c r="CF689" s="9"/>
      <c r="CG689" s="9"/>
      <c r="CH689" s="9"/>
      <c r="CI689" s="9"/>
      <c r="CJ689" s="9"/>
      <c r="CK689" s="9"/>
      <c r="CL689" s="9"/>
      <c r="CM689" s="9"/>
      <c r="CN689" s="9"/>
      <c r="CO689" s="9"/>
      <c r="CP689" s="9"/>
      <c r="CQ689" s="9"/>
      <c r="CR689" s="9"/>
      <c r="CS689" s="9"/>
      <c r="CT689" s="9"/>
      <c r="CU689" s="9"/>
      <c r="CV689" s="9"/>
      <c r="CW689" s="9"/>
      <c r="CX689" s="9"/>
      <c r="CY689" s="9"/>
      <c r="CZ689" s="9"/>
      <c r="DA689" s="9"/>
      <c r="DB689" s="9"/>
      <c r="DC689" s="9"/>
      <c r="DD689" s="9"/>
      <c r="DE689" s="9"/>
      <c r="DF689" s="9"/>
      <c r="DG689" s="9"/>
      <c r="DH689" s="9"/>
      <c r="DI689" s="9"/>
      <c r="DJ689" s="9"/>
      <c r="DK689" s="9"/>
      <c r="DL689" s="9"/>
      <c r="DM689" s="9"/>
      <c r="DN689" s="9"/>
      <c r="DO689" s="9"/>
      <c r="DP689" s="9"/>
      <c r="DQ689" s="9"/>
      <c r="DR689" s="9"/>
      <c r="DS689" s="9"/>
      <c r="DT689" s="9"/>
      <c r="DU689" s="9"/>
      <c r="DV689" s="9"/>
      <c r="DW689" s="14"/>
      <c r="DX689" s="9"/>
      <c r="DY689" s="9"/>
      <c r="DZ689" s="9"/>
      <c r="EA689" s="9"/>
      <c r="EB689" s="9"/>
      <c r="EC689" s="9"/>
      <c r="ED689" s="9"/>
      <c r="EE689" s="9"/>
      <c r="EF689" s="9"/>
      <c r="EG689" s="9"/>
      <c r="EH689" s="9"/>
      <c r="EI689" s="9"/>
    </row>
    <row r="690" spans="2:139" ht="75" customHeight="1">
      <c r="B690" s="9"/>
      <c r="C690" s="648"/>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648"/>
      <c r="AN690" s="9"/>
      <c r="AO690" s="9"/>
      <c r="AP690" s="9"/>
      <c r="AQ690" s="9"/>
      <c r="AR690" s="648"/>
      <c r="AS690" s="9"/>
      <c r="AT690" s="45"/>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c r="CC690" s="9"/>
      <c r="CD690" s="9"/>
      <c r="CE690" s="9"/>
      <c r="CF690" s="9"/>
      <c r="CG690" s="9"/>
      <c r="CH690" s="9"/>
      <c r="CI690" s="9"/>
      <c r="CJ690" s="9"/>
      <c r="CK690" s="9"/>
      <c r="CL690" s="9"/>
      <c r="CM690" s="9"/>
      <c r="CN690" s="9"/>
      <c r="CO690" s="9"/>
      <c r="CP690" s="9"/>
      <c r="CQ690" s="9"/>
      <c r="CR690" s="9"/>
      <c r="CS690" s="9"/>
      <c r="CT690" s="9"/>
      <c r="CU690" s="9"/>
      <c r="CV690" s="9"/>
      <c r="CW690" s="9"/>
      <c r="CX690" s="9"/>
      <c r="CY690" s="9"/>
      <c r="CZ690" s="9"/>
      <c r="DA690" s="9"/>
      <c r="DB690" s="9"/>
      <c r="DC690" s="9"/>
      <c r="DD690" s="9"/>
      <c r="DE690" s="9"/>
      <c r="DF690" s="9"/>
      <c r="DG690" s="9"/>
      <c r="DH690" s="9"/>
      <c r="DI690" s="9"/>
      <c r="DJ690" s="9"/>
      <c r="DK690" s="9"/>
      <c r="DL690" s="9"/>
      <c r="DM690" s="9"/>
      <c r="DN690" s="9"/>
      <c r="DO690" s="9"/>
      <c r="DP690" s="9"/>
      <c r="DQ690" s="9"/>
      <c r="DR690" s="9"/>
      <c r="DS690" s="9"/>
      <c r="DT690" s="9"/>
      <c r="DU690" s="9"/>
      <c r="DV690" s="9"/>
      <c r="DW690" s="14"/>
      <c r="DX690" s="9"/>
      <c r="DY690" s="9"/>
      <c r="DZ690" s="9"/>
      <c r="EA690" s="9"/>
      <c r="EB690" s="9"/>
      <c r="EC690" s="9"/>
      <c r="ED690" s="9"/>
      <c r="EE690" s="9"/>
      <c r="EF690" s="9"/>
      <c r="EG690" s="9"/>
      <c r="EH690" s="9"/>
      <c r="EI690" s="9"/>
    </row>
    <row r="691" spans="2:139" ht="75" customHeight="1">
      <c r="B691" s="9"/>
      <c r="C691" s="648"/>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648"/>
      <c r="AN691" s="9"/>
      <c r="AO691" s="9"/>
      <c r="AP691" s="9"/>
      <c r="AQ691" s="9"/>
      <c r="AR691" s="648"/>
      <c r="AS691" s="9"/>
      <c r="AT691" s="45"/>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c r="CC691" s="9"/>
      <c r="CD691" s="9"/>
      <c r="CE691" s="9"/>
      <c r="CF691" s="9"/>
      <c r="CG691" s="9"/>
      <c r="CH691" s="9"/>
      <c r="CI691" s="9"/>
      <c r="CJ691" s="9"/>
      <c r="CK691" s="9"/>
      <c r="CL691" s="9"/>
      <c r="CM691" s="9"/>
      <c r="CN691" s="9"/>
      <c r="CO691" s="9"/>
      <c r="CP691" s="9"/>
      <c r="CQ691" s="9"/>
      <c r="CR691" s="9"/>
      <c r="CS691" s="9"/>
      <c r="CT691" s="9"/>
      <c r="CU691" s="9"/>
      <c r="CV691" s="9"/>
      <c r="CW691" s="9"/>
      <c r="CX691" s="9"/>
      <c r="CY691" s="9"/>
      <c r="CZ691" s="9"/>
      <c r="DA691" s="9"/>
      <c r="DB691" s="9"/>
      <c r="DC691" s="9"/>
      <c r="DD691" s="9"/>
      <c r="DE691" s="9"/>
      <c r="DF691" s="9"/>
      <c r="DG691" s="9"/>
      <c r="DH691" s="9"/>
      <c r="DI691" s="9"/>
      <c r="DJ691" s="9"/>
      <c r="DK691" s="9"/>
      <c r="DL691" s="9"/>
      <c r="DM691" s="9"/>
      <c r="DN691" s="9"/>
      <c r="DO691" s="9"/>
      <c r="DP691" s="9"/>
      <c r="DQ691" s="9"/>
      <c r="DR691" s="9"/>
      <c r="DS691" s="9"/>
      <c r="DT691" s="9"/>
      <c r="DU691" s="9"/>
      <c r="DV691" s="9"/>
      <c r="DW691" s="14"/>
      <c r="DX691" s="9"/>
      <c r="DY691" s="9"/>
      <c r="DZ691" s="9"/>
      <c r="EA691" s="9"/>
      <c r="EB691" s="9"/>
      <c r="EC691" s="9"/>
      <c r="ED691" s="9"/>
      <c r="EE691" s="9"/>
      <c r="EF691" s="9"/>
      <c r="EG691" s="9"/>
      <c r="EH691" s="9"/>
      <c r="EI691" s="9"/>
    </row>
    <row r="692" spans="2:139" ht="75" customHeight="1">
      <c r="B692" s="9"/>
      <c r="C692" s="648"/>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648"/>
      <c r="AN692" s="9"/>
      <c r="AO692" s="9"/>
      <c r="AP692" s="9"/>
      <c r="AQ692" s="9"/>
      <c r="AR692" s="648"/>
      <c r="AS692" s="9"/>
      <c r="AT692" s="45"/>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c r="CC692" s="9"/>
      <c r="CD692" s="9"/>
      <c r="CE692" s="9"/>
      <c r="CF692" s="9"/>
      <c r="CG692" s="9"/>
      <c r="CH692" s="9"/>
      <c r="CI692" s="9"/>
      <c r="CJ692" s="9"/>
      <c r="CK692" s="9"/>
      <c r="CL692" s="9"/>
      <c r="CM692" s="9"/>
      <c r="CN692" s="9"/>
      <c r="CO692" s="9"/>
      <c r="CP692" s="9"/>
      <c r="CQ692" s="9"/>
      <c r="CR692" s="9"/>
      <c r="CS692" s="9"/>
      <c r="CT692" s="9"/>
      <c r="CU692" s="9"/>
      <c r="CV692" s="9"/>
      <c r="CW692" s="9"/>
      <c r="CX692" s="9"/>
      <c r="CY692" s="9"/>
      <c r="CZ692" s="9"/>
      <c r="DA692" s="9"/>
      <c r="DB692" s="9"/>
      <c r="DC692" s="9"/>
      <c r="DD692" s="9"/>
      <c r="DE692" s="9"/>
      <c r="DF692" s="9"/>
      <c r="DG692" s="9"/>
      <c r="DH692" s="9"/>
      <c r="DI692" s="9"/>
      <c r="DJ692" s="9"/>
      <c r="DK692" s="9"/>
      <c r="DL692" s="9"/>
      <c r="DM692" s="9"/>
      <c r="DN692" s="9"/>
      <c r="DO692" s="9"/>
      <c r="DP692" s="9"/>
      <c r="DQ692" s="9"/>
      <c r="DR692" s="9"/>
      <c r="DS692" s="9"/>
      <c r="DT692" s="9"/>
      <c r="DU692" s="9"/>
      <c r="DV692" s="9"/>
      <c r="DW692" s="14"/>
      <c r="DX692" s="9"/>
      <c r="DY692" s="9"/>
      <c r="DZ692" s="9"/>
      <c r="EA692" s="9"/>
      <c r="EB692" s="9"/>
      <c r="EC692" s="9"/>
      <c r="ED692" s="9"/>
      <c r="EE692" s="9"/>
      <c r="EF692" s="9"/>
      <c r="EG692" s="9"/>
      <c r="EH692" s="9"/>
      <c r="EI692" s="9"/>
    </row>
    <row r="693" spans="2:139" ht="75" customHeight="1">
      <c r="B693" s="9"/>
      <c r="C693" s="648"/>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648"/>
      <c r="AN693" s="9"/>
      <c r="AO693" s="9"/>
      <c r="AP693" s="9"/>
      <c r="AQ693" s="9"/>
      <c r="AR693" s="648"/>
      <c r="AS693" s="9"/>
      <c r="AT693" s="45"/>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c r="CC693" s="9"/>
      <c r="CD693" s="9"/>
      <c r="CE693" s="9"/>
      <c r="CF693" s="9"/>
      <c r="CG693" s="9"/>
      <c r="CH693" s="9"/>
      <c r="CI693" s="9"/>
      <c r="CJ693" s="9"/>
      <c r="CK693" s="9"/>
      <c r="CL693" s="9"/>
      <c r="CM693" s="9"/>
      <c r="CN693" s="9"/>
      <c r="CO693" s="9"/>
      <c r="CP693" s="9"/>
      <c r="CQ693" s="9"/>
      <c r="CR693" s="9"/>
      <c r="CS693" s="9"/>
      <c r="CT693" s="9"/>
      <c r="CU693" s="9"/>
      <c r="CV693" s="9"/>
      <c r="CW693" s="9"/>
      <c r="CX693" s="9"/>
      <c r="CY693" s="9"/>
      <c r="CZ693" s="9"/>
      <c r="DA693" s="9"/>
      <c r="DB693" s="9"/>
      <c r="DC693" s="9"/>
      <c r="DD693" s="9"/>
      <c r="DE693" s="9"/>
      <c r="DF693" s="9"/>
      <c r="DG693" s="9"/>
      <c r="DH693" s="9"/>
      <c r="DI693" s="9"/>
      <c r="DJ693" s="9"/>
      <c r="DK693" s="9"/>
      <c r="DL693" s="9"/>
      <c r="DM693" s="9"/>
      <c r="DN693" s="9"/>
      <c r="DO693" s="9"/>
      <c r="DP693" s="9"/>
      <c r="DQ693" s="9"/>
      <c r="DR693" s="9"/>
      <c r="DS693" s="9"/>
      <c r="DT693" s="9"/>
      <c r="DU693" s="9"/>
      <c r="DV693" s="9"/>
      <c r="DW693" s="14"/>
      <c r="DX693" s="9"/>
      <c r="DY693" s="9"/>
      <c r="DZ693" s="9"/>
      <c r="EA693" s="9"/>
      <c r="EB693" s="9"/>
      <c r="EC693" s="9"/>
      <c r="ED693" s="9"/>
      <c r="EE693" s="9"/>
      <c r="EF693" s="9"/>
      <c r="EG693" s="9"/>
      <c r="EH693" s="9"/>
      <c r="EI693" s="9"/>
    </row>
    <row r="694" spans="2:139" ht="75" customHeight="1">
      <c r="B694" s="9"/>
      <c r="C694" s="648"/>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648"/>
      <c r="AN694" s="9"/>
      <c r="AO694" s="9"/>
      <c r="AP694" s="9"/>
      <c r="AQ694" s="9"/>
      <c r="AR694" s="648"/>
      <c r="AS694" s="9"/>
      <c r="AT694" s="45"/>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c r="CD694" s="9"/>
      <c r="CE694" s="9"/>
      <c r="CF694" s="9"/>
      <c r="CG694" s="9"/>
      <c r="CH694" s="9"/>
      <c r="CI694" s="9"/>
      <c r="CJ694" s="9"/>
      <c r="CK694" s="9"/>
      <c r="CL694" s="9"/>
      <c r="CM694" s="9"/>
      <c r="CN694" s="9"/>
      <c r="CO694" s="9"/>
      <c r="CP694" s="9"/>
      <c r="CQ694" s="9"/>
      <c r="CR694" s="9"/>
      <c r="CS694" s="9"/>
      <c r="CT694" s="9"/>
      <c r="CU694" s="9"/>
      <c r="CV694" s="9"/>
      <c r="CW694" s="9"/>
      <c r="CX694" s="9"/>
      <c r="CY694" s="9"/>
      <c r="CZ694" s="9"/>
      <c r="DA694" s="9"/>
      <c r="DB694" s="9"/>
      <c r="DC694" s="9"/>
      <c r="DD694" s="9"/>
      <c r="DE694" s="9"/>
      <c r="DF694" s="9"/>
      <c r="DG694" s="9"/>
      <c r="DH694" s="9"/>
      <c r="DI694" s="9"/>
      <c r="DJ694" s="9"/>
      <c r="DK694" s="9"/>
      <c r="DL694" s="9"/>
      <c r="DM694" s="9"/>
      <c r="DN694" s="9"/>
      <c r="DO694" s="9"/>
      <c r="DP694" s="9"/>
      <c r="DQ694" s="9"/>
      <c r="DR694" s="9"/>
      <c r="DS694" s="9"/>
      <c r="DT694" s="9"/>
      <c r="DU694" s="9"/>
      <c r="DV694" s="9"/>
      <c r="DW694" s="14"/>
      <c r="DX694" s="9"/>
      <c r="DY694" s="9"/>
      <c r="DZ694" s="9"/>
      <c r="EA694" s="9"/>
      <c r="EB694" s="9"/>
      <c r="EC694" s="9"/>
      <c r="ED694" s="9"/>
      <c r="EE694" s="9"/>
      <c r="EF694" s="9"/>
      <c r="EG694" s="9"/>
      <c r="EH694" s="9"/>
      <c r="EI694" s="9"/>
    </row>
    <row r="695" spans="2:139" ht="75" customHeight="1">
      <c r="B695" s="9"/>
      <c r="C695" s="648"/>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648"/>
      <c r="AN695" s="9"/>
      <c r="AO695" s="9"/>
      <c r="AP695" s="9"/>
      <c r="AQ695" s="9"/>
      <c r="AR695" s="648"/>
      <c r="AS695" s="9"/>
      <c r="AT695" s="45"/>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c r="CC695" s="9"/>
      <c r="CD695" s="9"/>
      <c r="CE695" s="9"/>
      <c r="CF695" s="9"/>
      <c r="CG695" s="9"/>
      <c r="CH695" s="9"/>
      <c r="CI695" s="9"/>
      <c r="CJ695" s="9"/>
      <c r="CK695" s="9"/>
      <c r="CL695" s="9"/>
      <c r="CM695" s="9"/>
      <c r="CN695" s="9"/>
      <c r="CO695" s="9"/>
      <c r="CP695" s="9"/>
      <c r="CQ695" s="9"/>
      <c r="CR695" s="9"/>
      <c r="CS695" s="9"/>
      <c r="CT695" s="9"/>
      <c r="CU695" s="9"/>
      <c r="CV695" s="9"/>
      <c r="CW695" s="9"/>
      <c r="CX695" s="9"/>
      <c r="CY695" s="9"/>
      <c r="CZ695" s="9"/>
      <c r="DA695" s="9"/>
      <c r="DB695" s="9"/>
      <c r="DC695" s="9"/>
      <c r="DD695" s="9"/>
      <c r="DE695" s="9"/>
      <c r="DF695" s="9"/>
      <c r="DG695" s="9"/>
      <c r="DH695" s="9"/>
      <c r="DI695" s="9"/>
      <c r="DJ695" s="9"/>
      <c r="DK695" s="9"/>
      <c r="DL695" s="9"/>
      <c r="DM695" s="9"/>
      <c r="DN695" s="9"/>
      <c r="DO695" s="9"/>
      <c r="DP695" s="9"/>
      <c r="DQ695" s="9"/>
      <c r="DR695" s="9"/>
      <c r="DS695" s="9"/>
      <c r="DT695" s="9"/>
      <c r="DU695" s="9"/>
      <c r="DV695" s="9"/>
      <c r="DW695" s="14"/>
      <c r="DX695" s="9"/>
      <c r="DY695" s="9"/>
      <c r="DZ695" s="9"/>
      <c r="EA695" s="9"/>
      <c r="EB695" s="9"/>
      <c r="EC695" s="9"/>
      <c r="ED695" s="9"/>
      <c r="EE695" s="9"/>
      <c r="EF695" s="9"/>
      <c r="EG695" s="9"/>
      <c r="EH695" s="9"/>
      <c r="EI695" s="9"/>
    </row>
    <row r="696" spans="2:139" ht="75" customHeight="1">
      <c r="B696" s="9"/>
      <c r="C696" s="648"/>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648"/>
      <c r="AN696" s="9"/>
      <c r="AO696" s="9"/>
      <c r="AP696" s="9"/>
      <c r="AQ696" s="9"/>
      <c r="AR696" s="648"/>
      <c r="AS696" s="9"/>
      <c r="AT696" s="45"/>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c r="CC696" s="9"/>
      <c r="CD696" s="9"/>
      <c r="CE696" s="9"/>
      <c r="CF696" s="9"/>
      <c r="CG696" s="9"/>
      <c r="CH696" s="9"/>
      <c r="CI696" s="9"/>
      <c r="CJ696" s="9"/>
      <c r="CK696" s="9"/>
      <c r="CL696" s="9"/>
      <c r="CM696" s="9"/>
      <c r="CN696" s="9"/>
      <c r="CO696" s="9"/>
      <c r="CP696" s="9"/>
      <c r="CQ696" s="9"/>
      <c r="CR696" s="9"/>
      <c r="CS696" s="9"/>
      <c r="CT696" s="9"/>
      <c r="CU696" s="9"/>
      <c r="CV696" s="9"/>
      <c r="CW696" s="9"/>
      <c r="CX696" s="9"/>
      <c r="CY696" s="9"/>
      <c r="CZ696" s="9"/>
      <c r="DA696" s="9"/>
      <c r="DB696" s="9"/>
      <c r="DC696" s="9"/>
      <c r="DD696" s="9"/>
      <c r="DE696" s="9"/>
      <c r="DF696" s="9"/>
      <c r="DG696" s="9"/>
      <c r="DH696" s="9"/>
      <c r="DI696" s="9"/>
      <c r="DJ696" s="9"/>
      <c r="DK696" s="9"/>
      <c r="DL696" s="9"/>
      <c r="DM696" s="9"/>
      <c r="DN696" s="9"/>
      <c r="DO696" s="9"/>
      <c r="DP696" s="9"/>
      <c r="DQ696" s="9"/>
      <c r="DR696" s="9"/>
      <c r="DS696" s="9"/>
      <c r="DT696" s="9"/>
      <c r="DU696" s="9"/>
      <c r="DV696" s="9"/>
      <c r="DW696" s="14"/>
      <c r="DX696" s="9"/>
      <c r="DY696" s="9"/>
      <c r="DZ696" s="9"/>
      <c r="EA696" s="9"/>
      <c r="EB696" s="9"/>
      <c r="EC696" s="9"/>
      <c r="ED696" s="9"/>
      <c r="EE696" s="9"/>
      <c r="EF696" s="9"/>
      <c r="EG696" s="9"/>
      <c r="EH696" s="9"/>
      <c r="EI696" s="9"/>
    </row>
    <row r="697" spans="2:139" ht="75" customHeight="1">
      <c r="B697" s="9"/>
      <c r="C697" s="648"/>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648"/>
      <c r="AN697" s="9"/>
      <c r="AO697" s="9"/>
      <c r="AP697" s="9"/>
      <c r="AQ697" s="9"/>
      <c r="AR697" s="648"/>
      <c r="AS697" s="9"/>
      <c r="AT697" s="45"/>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c r="CD697" s="9"/>
      <c r="CE697" s="9"/>
      <c r="CF697" s="9"/>
      <c r="CG697" s="9"/>
      <c r="CH697" s="9"/>
      <c r="CI697" s="9"/>
      <c r="CJ697" s="9"/>
      <c r="CK697" s="9"/>
      <c r="CL697" s="9"/>
      <c r="CM697" s="9"/>
      <c r="CN697" s="9"/>
      <c r="CO697" s="9"/>
      <c r="CP697" s="9"/>
      <c r="CQ697" s="9"/>
      <c r="CR697" s="9"/>
      <c r="CS697" s="9"/>
      <c r="CT697" s="9"/>
      <c r="CU697" s="9"/>
      <c r="CV697" s="9"/>
      <c r="CW697" s="9"/>
      <c r="CX697" s="9"/>
      <c r="CY697" s="9"/>
      <c r="CZ697" s="9"/>
      <c r="DA697" s="9"/>
      <c r="DB697" s="9"/>
      <c r="DC697" s="9"/>
      <c r="DD697" s="9"/>
      <c r="DE697" s="9"/>
      <c r="DF697" s="9"/>
      <c r="DG697" s="9"/>
      <c r="DH697" s="9"/>
      <c r="DI697" s="9"/>
      <c r="DJ697" s="9"/>
      <c r="DK697" s="9"/>
      <c r="DL697" s="9"/>
      <c r="DM697" s="9"/>
      <c r="DN697" s="9"/>
      <c r="DO697" s="9"/>
      <c r="DP697" s="9"/>
      <c r="DQ697" s="9"/>
      <c r="DR697" s="9"/>
      <c r="DS697" s="9"/>
      <c r="DT697" s="9"/>
      <c r="DU697" s="9"/>
      <c r="DV697" s="9"/>
      <c r="DW697" s="14"/>
      <c r="DX697" s="9"/>
      <c r="DY697" s="9"/>
      <c r="DZ697" s="9"/>
      <c r="EA697" s="9"/>
      <c r="EB697" s="9"/>
      <c r="EC697" s="9"/>
      <c r="ED697" s="9"/>
      <c r="EE697" s="9"/>
      <c r="EF697" s="9"/>
      <c r="EG697" s="9"/>
      <c r="EH697" s="9"/>
      <c r="EI697" s="9"/>
    </row>
    <row r="698" spans="2:139" ht="75" customHeight="1">
      <c r="B698" s="9"/>
      <c r="C698" s="648"/>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648"/>
      <c r="AN698" s="9"/>
      <c r="AO698" s="9"/>
      <c r="AP698" s="9"/>
      <c r="AQ698" s="9"/>
      <c r="AR698" s="648"/>
      <c r="AS698" s="9"/>
      <c r="AT698" s="45"/>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c r="CD698" s="9"/>
      <c r="CE698" s="9"/>
      <c r="CF698" s="9"/>
      <c r="CG698" s="9"/>
      <c r="CH698" s="9"/>
      <c r="CI698" s="9"/>
      <c r="CJ698" s="9"/>
      <c r="CK698" s="9"/>
      <c r="CL698" s="9"/>
      <c r="CM698" s="9"/>
      <c r="CN698" s="9"/>
      <c r="CO698" s="9"/>
      <c r="CP698" s="9"/>
      <c r="CQ698" s="9"/>
      <c r="CR698" s="9"/>
      <c r="CS698" s="9"/>
      <c r="CT698" s="9"/>
      <c r="CU698" s="9"/>
      <c r="CV698" s="9"/>
      <c r="CW698" s="9"/>
      <c r="CX698" s="9"/>
      <c r="CY698" s="9"/>
      <c r="CZ698" s="9"/>
      <c r="DA698" s="9"/>
      <c r="DB698" s="9"/>
      <c r="DC698" s="9"/>
      <c r="DD698" s="9"/>
      <c r="DE698" s="9"/>
      <c r="DF698" s="9"/>
      <c r="DG698" s="9"/>
      <c r="DH698" s="9"/>
      <c r="DI698" s="9"/>
      <c r="DJ698" s="9"/>
      <c r="DK698" s="9"/>
      <c r="DL698" s="9"/>
      <c r="DM698" s="9"/>
      <c r="DN698" s="9"/>
      <c r="DO698" s="9"/>
      <c r="DP698" s="9"/>
      <c r="DQ698" s="9"/>
      <c r="DR698" s="9"/>
      <c r="DS698" s="9"/>
      <c r="DT698" s="9"/>
      <c r="DU698" s="9"/>
      <c r="DV698" s="9"/>
      <c r="DW698" s="14"/>
      <c r="DX698" s="9"/>
      <c r="DY698" s="9"/>
      <c r="DZ698" s="9"/>
      <c r="EA698" s="9"/>
      <c r="EB698" s="9"/>
      <c r="EC698" s="9"/>
      <c r="ED698" s="9"/>
      <c r="EE698" s="9"/>
      <c r="EF698" s="9"/>
      <c r="EG698" s="9"/>
      <c r="EH698" s="9"/>
      <c r="EI698" s="9"/>
    </row>
    <row r="699" spans="2:139" ht="75" customHeight="1">
      <c r="B699" s="9"/>
      <c r="C699" s="648"/>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648"/>
      <c r="AN699" s="9"/>
      <c r="AO699" s="9"/>
      <c r="AP699" s="9"/>
      <c r="AQ699" s="9"/>
      <c r="AR699" s="648"/>
      <c r="AS699" s="9"/>
      <c r="AT699" s="45"/>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c r="CD699" s="9"/>
      <c r="CE699" s="9"/>
      <c r="CF699" s="9"/>
      <c r="CG699" s="9"/>
      <c r="CH699" s="9"/>
      <c r="CI699" s="9"/>
      <c r="CJ699" s="9"/>
      <c r="CK699" s="9"/>
      <c r="CL699" s="9"/>
      <c r="CM699" s="9"/>
      <c r="CN699" s="9"/>
      <c r="CO699" s="9"/>
      <c r="CP699" s="9"/>
      <c r="CQ699" s="9"/>
      <c r="CR699" s="9"/>
      <c r="CS699" s="9"/>
      <c r="CT699" s="9"/>
      <c r="CU699" s="9"/>
      <c r="CV699" s="9"/>
      <c r="CW699" s="9"/>
      <c r="CX699" s="9"/>
      <c r="CY699" s="9"/>
      <c r="CZ699" s="9"/>
      <c r="DA699" s="9"/>
      <c r="DB699" s="9"/>
      <c r="DC699" s="9"/>
      <c r="DD699" s="9"/>
      <c r="DE699" s="9"/>
      <c r="DF699" s="9"/>
      <c r="DG699" s="9"/>
      <c r="DH699" s="9"/>
      <c r="DI699" s="9"/>
      <c r="DJ699" s="9"/>
      <c r="DK699" s="9"/>
      <c r="DL699" s="9"/>
      <c r="DM699" s="9"/>
      <c r="DN699" s="9"/>
      <c r="DO699" s="9"/>
      <c r="DP699" s="9"/>
      <c r="DQ699" s="9"/>
      <c r="DR699" s="9"/>
      <c r="DS699" s="9"/>
      <c r="DT699" s="9"/>
      <c r="DU699" s="9"/>
      <c r="DV699" s="9"/>
      <c r="DW699" s="14"/>
      <c r="DX699" s="9"/>
      <c r="DY699" s="9"/>
      <c r="DZ699" s="9"/>
      <c r="EA699" s="9"/>
      <c r="EB699" s="9"/>
      <c r="EC699" s="9"/>
      <c r="ED699" s="9"/>
      <c r="EE699" s="9"/>
      <c r="EF699" s="9"/>
      <c r="EG699" s="9"/>
      <c r="EH699" s="9"/>
      <c r="EI699" s="9"/>
    </row>
    <row r="700" spans="2:139" ht="75" customHeight="1">
      <c r="B700" s="9"/>
      <c r="C700" s="648"/>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648"/>
      <c r="AN700" s="9"/>
      <c r="AO700" s="9"/>
      <c r="AP700" s="9"/>
      <c r="AQ700" s="9"/>
      <c r="AR700" s="648"/>
      <c r="AS700" s="9"/>
      <c r="AT700" s="45"/>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c r="CD700" s="9"/>
      <c r="CE700" s="9"/>
      <c r="CF700" s="9"/>
      <c r="CG700" s="9"/>
      <c r="CH700" s="9"/>
      <c r="CI700" s="9"/>
      <c r="CJ700" s="9"/>
      <c r="CK700" s="9"/>
      <c r="CL700" s="9"/>
      <c r="CM700" s="9"/>
      <c r="CN700" s="9"/>
      <c r="CO700" s="9"/>
      <c r="CP700" s="9"/>
      <c r="CQ700" s="9"/>
      <c r="CR700" s="9"/>
      <c r="CS700" s="9"/>
      <c r="CT700" s="9"/>
      <c r="CU700" s="9"/>
      <c r="CV700" s="9"/>
      <c r="CW700" s="9"/>
      <c r="CX700" s="9"/>
      <c r="CY700" s="9"/>
      <c r="CZ700" s="9"/>
      <c r="DA700" s="9"/>
      <c r="DB700" s="9"/>
      <c r="DC700" s="9"/>
      <c r="DD700" s="9"/>
      <c r="DE700" s="9"/>
      <c r="DF700" s="9"/>
      <c r="DG700" s="9"/>
      <c r="DH700" s="9"/>
      <c r="DI700" s="9"/>
      <c r="DJ700" s="9"/>
      <c r="DK700" s="9"/>
      <c r="DL700" s="9"/>
      <c r="DM700" s="9"/>
      <c r="DN700" s="9"/>
      <c r="DO700" s="9"/>
      <c r="DP700" s="9"/>
      <c r="DQ700" s="9"/>
      <c r="DR700" s="9"/>
      <c r="DS700" s="9"/>
      <c r="DT700" s="9"/>
      <c r="DU700" s="9"/>
      <c r="DV700" s="9"/>
      <c r="DW700" s="14"/>
      <c r="DX700" s="9"/>
      <c r="DY700" s="9"/>
      <c r="DZ700" s="9"/>
      <c r="EA700" s="9"/>
      <c r="EB700" s="9"/>
      <c r="EC700" s="9"/>
      <c r="ED700" s="9"/>
      <c r="EE700" s="9"/>
      <c r="EF700" s="9"/>
      <c r="EG700" s="9"/>
      <c r="EH700" s="9"/>
      <c r="EI700" s="9"/>
    </row>
    <row r="701" spans="2:139" ht="75" customHeight="1">
      <c r="B701" s="9"/>
      <c r="C701" s="648"/>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648"/>
      <c r="AN701" s="9"/>
      <c r="AO701" s="9"/>
      <c r="AP701" s="9"/>
      <c r="AQ701" s="9"/>
      <c r="AR701" s="648"/>
      <c r="AS701" s="9"/>
      <c r="AT701" s="45"/>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c r="CD701" s="9"/>
      <c r="CE701" s="9"/>
      <c r="CF701" s="9"/>
      <c r="CG701" s="9"/>
      <c r="CH701" s="9"/>
      <c r="CI701" s="9"/>
      <c r="CJ701" s="9"/>
      <c r="CK701" s="9"/>
      <c r="CL701" s="9"/>
      <c r="CM701" s="9"/>
      <c r="CN701" s="9"/>
      <c r="CO701" s="9"/>
      <c r="CP701" s="9"/>
      <c r="CQ701" s="9"/>
      <c r="CR701" s="9"/>
      <c r="CS701" s="9"/>
      <c r="CT701" s="9"/>
      <c r="CU701" s="9"/>
      <c r="CV701" s="9"/>
      <c r="CW701" s="9"/>
      <c r="CX701" s="9"/>
      <c r="CY701" s="9"/>
      <c r="CZ701" s="9"/>
      <c r="DA701" s="9"/>
      <c r="DB701" s="9"/>
      <c r="DC701" s="9"/>
      <c r="DD701" s="9"/>
      <c r="DE701" s="9"/>
      <c r="DF701" s="9"/>
      <c r="DG701" s="9"/>
      <c r="DH701" s="9"/>
      <c r="DI701" s="9"/>
      <c r="DJ701" s="9"/>
      <c r="DK701" s="9"/>
      <c r="DL701" s="9"/>
      <c r="DM701" s="9"/>
      <c r="DN701" s="9"/>
      <c r="DO701" s="9"/>
      <c r="DP701" s="9"/>
      <c r="DQ701" s="9"/>
      <c r="DR701" s="9"/>
      <c r="DS701" s="9"/>
      <c r="DT701" s="9"/>
      <c r="DU701" s="9"/>
      <c r="DV701" s="9"/>
      <c r="DW701" s="14"/>
      <c r="DX701" s="9"/>
      <c r="DY701" s="9"/>
      <c r="DZ701" s="9"/>
      <c r="EA701" s="9"/>
      <c r="EB701" s="9"/>
      <c r="EC701" s="9"/>
      <c r="ED701" s="9"/>
      <c r="EE701" s="9"/>
      <c r="EF701" s="9"/>
      <c r="EG701" s="9"/>
      <c r="EH701" s="9"/>
      <c r="EI701" s="9"/>
    </row>
    <row r="702" spans="2:139" ht="75" customHeight="1">
      <c r="B702" s="9"/>
      <c r="C702" s="648"/>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648"/>
      <c r="AN702" s="9"/>
      <c r="AO702" s="9"/>
      <c r="AP702" s="9"/>
      <c r="AQ702" s="9"/>
      <c r="AR702" s="648"/>
      <c r="AS702" s="9"/>
      <c r="AT702" s="45"/>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c r="CD702" s="9"/>
      <c r="CE702" s="9"/>
      <c r="CF702" s="9"/>
      <c r="CG702" s="9"/>
      <c r="CH702" s="9"/>
      <c r="CI702" s="9"/>
      <c r="CJ702" s="9"/>
      <c r="CK702" s="9"/>
      <c r="CL702" s="9"/>
      <c r="CM702" s="9"/>
      <c r="CN702" s="9"/>
      <c r="CO702" s="9"/>
      <c r="CP702" s="9"/>
      <c r="CQ702" s="9"/>
      <c r="CR702" s="9"/>
      <c r="CS702" s="9"/>
      <c r="CT702" s="9"/>
      <c r="CU702" s="9"/>
      <c r="CV702" s="9"/>
      <c r="CW702" s="9"/>
      <c r="CX702" s="9"/>
      <c r="CY702" s="9"/>
      <c r="CZ702" s="9"/>
      <c r="DA702" s="9"/>
      <c r="DB702" s="9"/>
      <c r="DC702" s="9"/>
      <c r="DD702" s="9"/>
      <c r="DE702" s="9"/>
      <c r="DF702" s="9"/>
      <c r="DG702" s="9"/>
      <c r="DH702" s="9"/>
      <c r="DI702" s="9"/>
      <c r="DJ702" s="9"/>
      <c r="DK702" s="9"/>
      <c r="DL702" s="9"/>
      <c r="DM702" s="9"/>
      <c r="DN702" s="9"/>
      <c r="DO702" s="9"/>
      <c r="DP702" s="9"/>
      <c r="DQ702" s="9"/>
      <c r="DR702" s="9"/>
      <c r="DS702" s="9"/>
      <c r="DT702" s="9"/>
      <c r="DU702" s="9"/>
      <c r="DV702" s="9"/>
      <c r="DW702" s="14"/>
      <c r="DX702" s="9"/>
      <c r="DY702" s="9"/>
      <c r="DZ702" s="9"/>
      <c r="EA702" s="9"/>
      <c r="EB702" s="9"/>
      <c r="EC702" s="9"/>
      <c r="ED702" s="9"/>
      <c r="EE702" s="9"/>
      <c r="EF702" s="9"/>
      <c r="EG702" s="9"/>
      <c r="EH702" s="9"/>
      <c r="EI702" s="9"/>
    </row>
    <row r="703" spans="2:139" ht="75" customHeight="1">
      <c r="B703" s="9"/>
      <c r="C703" s="648"/>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648"/>
      <c r="AN703" s="9"/>
      <c r="AO703" s="9"/>
      <c r="AP703" s="9"/>
      <c r="AQ703" s="9"/>
      <c r="AR703" s="648"/>
      <c r="AS703" s="9"/>
      <c r="AT703" s="45"/>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c r="CD703" s="9"/>
      <c r="CE703" s="9"/>
      <c r="CF703" s="9"/>
      <c r="CG703" s="9"/>
      <c r="CH703" s="9"/>
      <c r="CI703" s="9"/>
      <c r="CJ703" s="9"/>
      <c r="CK703" s="9"/>
      <c r="CL703" s="9"/>
      <c r="CM703" s="9"/>
      <c r="CN703" s="9"/>
      <c r="CO703" s="9"/>
      <c r="CP703" s="9"/>
      <c r="CQ703" s="9"/>
      <c r="CR703" s="9"/>
      <c r="CS703" s="9"/>
      <c r="CT703" s="9"/>
      <c r="CU703" s="9"/>
      <c r="CV703" s="9"/>
      <c r="CW703" s="9"/>
      <c r="CX703" s="9"/>
      <c r="CY703" s="9"/>
      <c r="CZ703" s="9"/>
      <c r="DA703" s="9"/>
      <c r="DB703" s="9"/>
      <c r="DC703" s="9"/>
      <c r="DD703" s="9"/>
      <c r="DE703" s="9"/>
      <c r="DF703" s="9"/>
      <c r="DG703" s="9"/>
      <c r="DH703" s="9"/>
      <c r="DI703" s="9"/>
      <c r="DJ703" s="9"/>
      <c r="DK703" s="9"/>
      <c r="DL703" s="9"/>
      <c r="DM703" s="9"/>
      <c r="DN703" s="9"/>
      <c r="DO703" s="9"/>
      <c r="DP703" s="9"/>
      <c r="DQ703" s="9"/>
      <c r="DR703" s="9"/>
      <c r="DS703" s="9"/>
      <c r="DT703" s="9"/>
      <c r="DU703" s="9"/>
      <c r="DV703" s="9"/>
      <c r="DW703" s="14"/>
      <c r="DX703" s="9"/>
      <c r="DY703" s="9"/>
      <c r="DZ703" s="9"/>
      <c r="EA703" s="9"/>
      <c r="EB703" s="9"/>
      <c r="EC703" s="9"/>
      <c r="ED703" s="9"/>
      <c r="EE703" s="9"/>
      <c r="EF703" s="9"/>
      <c r="EG703" s="9"/>
      <c r="EH703" s="9"/>
      <c r="EI703" s="9"/>
    </row>
    <row r="704" spans="2:139" ht="75" customHeight="1">
      <c r="B704" s="9"/>
      <c r="C704" s="648"/>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648"/>
      <c r="AN704" s="9"/>
      <c r="AO704" s="9"/>
      <c r="AP704" s="9"/>
      <c r="AQ704" s="9"/>
      <c r="AR704" s="648"/>
      <c r="AS704" s="9"/>
      <c r="AT704" s="45"/>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c r="CD704" s="9"/>
      <c r="CE704" s="9"/>
      <c r="CF704" s="9"/>
      <c r="CG704" s="9"/>
      <c r="CH704" s="9"/>
      <c r="CI704" s="9"/>
      <c r="CJ704" s="9"/>
      <c r="CK704" s="9"/>
      <c r="CL704" s="9"/>
      <c r="CM704" s="9"/>
      <c r="CN704" s="9"/>
      <c r="CO704" s="9"/>
      <c r="CP704" s="9"/>
      <c r="CQ704" s="9"/>
      <c r="CR704" s="9"/>
      <c r="CS704" s="9"/>
      <c r="CT704" s="9"/>
      <c r="CU704" s="9"/>
      <c r="CV704" s="9"/>
      <c r="CW704" s="9"/>
      <c r="CX704" s="9"/>
      <c r="CY704" s="9"/>
      <c r="CZ704" s="9"/>
      <c r="DA704" s="9"/>
      <c r="DB704" s="9"/>
      <c r="DC704" s="9"/>
      <c r="DD704" s="9"/>
      <c r="DE704" s="9"/>
      <c r="DF704" s="9"/>
      <c r="DG704" s="9"/>
      <c r="DH704" s="9"/>
      <c r="DI704" s="9"/>
      <c r="DJ704" s="9"/>
      <c r="DK704" s="9"/>
      <c r="DL704" s="9"/>
      <c r="DM704" s="9"/>
      <c r="DN704" s="9"/>
      <c r="DO704" s="9"/>
      <c r="DP704" s="9"/>
      <c r="DQ704" s="9"/>
      <c r="DR704" s="9"/>
      <c r="DS704" s="9"/>
      <c r="DT704" s="9"/>
      <c r="DU704" s="9"/>
      <c r="DV704" s="9"/>
      <c r="DW704" s="14"/>
      <c r="DX704" s="9"/>
      <c r="DY704" s="9"/>
      <c r="DZ704" s="9"/>
      <c r="EA704" s="9"/>
      <c r="EB704" s="9"/>
      <c r="EC704" s="9"/>
      <c r="ED704" s="9"/>
      <c r="EE704" s="9"/>
      <c r="EF704" s="9"/>
      <c r="EG704" s="9"/>
      <c r="EH704" s="9"/>
      <c r="EI704" s="9"/>
    </row>
    <row r="705" spans="2:139" ht="75" customHeight="1">
      <c r="B705" s="9"/>
      <c r="C705" s="648"/>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648"/>
      <c r="AN705" s="9"/>
      <c r="AO705" s="9"/>
      <c r="AP705" s="9"/>
      <c r="AQ705" s="9"/>
      <c r="AR705" s="648"/>
      <c r="AS705" s="9"/>
      <c r="AT705" s="45"/>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c r="CD705" s="9"/>
      <c r="CE705" s="9"/>
      <c r="CF705" s="9"/>
      <c r="CG705" s="9"/>
      <c r="CH705" s="9"/>
      <c r="CI705" s="9"/>
      <c r="CJ705" s="9"/>
      <c r="CK705" s="9"/>
      <c r="CL705" s="9"/>
      <c r="CM705" s="9"/>
      <c r="CN705" s="9"/>
      <c r="CO705" s="9"/>
      <c r="CP705" s="9"/>
      <c r="CQ705" s="9"/>
      <c r="CR705" s="9"/>
      <c r="CS705" s="9"/>
      <c r="CT705" s="9"/>
      <c r="CU705" s="9"/>
      <c r="CV705" s="9"/>
      <c r="CW705" s="9"/>
      <c r="CX705" s="9"/>
      <c r="CY705" s="9"/>
      <c r="CZ705" s="9"/>
      <c r="DA705" s="9"/>
      <c r="DB705" s="9"/>
      <c r="DC705" s="9"/>
      <c r="DD705" s="9"/>
      <c r="DE705" s="9"/>
      <c r="DF705" s="9"/>
      <c r="DG705" s="9"/>
      <c r="DH705" s="9"/>
      <c r="DI705" s="9"/>
      <c r="DJ705" s="9"/>
      <c r="DK705" s="9"/>
      <c r="DL705" s="9"/>
      <c r="DM705" s="9"/>
      <c r="DN705" s="9"/>
      <c r="DO705" s="9"/>
      <c r="DP705" s="9"/>
      <c r="DQ705" s="9"/>
      <c r="DR705" s="9"/>
      <c r="DS705" s="9"/>
      <c r="DT705" s="9"/>
      <c r="DU705" s="9"/>
      <c r="DV705" s="9"/>
      <c r="DW705" s="14"/>
      <c r="DX705" s="9"/>
      <c r="DY705" s="9"/>
      <c r="DZ705" s="9"/>
      <c r="EA705" s="9"/>
      <c r="EB705" s="9"/>
      <c r="EC705" s="9"/>
      <c r="ED705" s="9"/>
      <c r="EE705" s="9"/>
      <c r="EF705" s="9"/>
      <c r="EG705" s="9"/>
      <c r="EH705" s="9"/>
      <c r="EI705" s="9"/>
    </row>
    <row r="706" spans="2:139" ht="75" customHeight="1">
      <c r="B706" s="9"/>
      <c r="C706" s="648"/>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648"/>
      <c r="AN706" s="9"/>
      <c r="AO706" s="9"/>
      <c r="AP706" s="9"/>
      <c r="AQ706" s="9"/>
      <c r="AR706" s="648"/>
      <c r="AS706" s="9"/>
      <c r="AT706" s="45"/>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c r="CD706" s="9"/>
      <c r="CE706" s="9"/>
      <c r="CF706" s="9"/>
      <c r="CG706" s="9"/>
      <c r="CH706" s="9"/>
      <c r="CI706" s="9"/>
      <c r="CJ706" s="9"/>
      <c r="CK706" s="9"/>
      <c r="CL706" s="9"/>
      <c r="CM706" s="9"/>
      <c r="CN706" s="9"/>
      <c r="CO706" s="9"/>
      <c r="CP706" s="9"/>
      <c r="CQ706" s="9"/>
      <c r="CR706" s="9"/>
      <c r="CS706" s="9"/>
      <c r="CT706" s="9"/>
      <c r="CU706" s="9"/>
      <c r="CV706" s="9"/>
      <c r="CW706" s="9"/>
      <c r="CX706" s="9"/>
      <c r="CY706" s="9"/>
      <c r="CZ706" s="9"/>
      <c r="DA706" s="9"/>
      <c r="DB706" s="9"/>
      <c r="DC706" s="9"/>
      <c r="DD706" s="9"/>
      <c r="DE706" s="9"/>
      <c r="DF706" s="9"/>
      <c r="DG706" s="9"/>
      <c r="DH706" s="9"/>
      <c r="DI706" s="9"/>
      <c r="DJ706" s="9"/>
      <c r="DK706" s="9"/>
      <c r="DL706" s="9"/>
      <c r="DM706" s="9"/>
      <c r="DN706" s="9"/>
      <c r="DO706" s="9"/>
      <c r="DP706" s="9"/>
      <c r="DQ706" s="9"/>
      <c r="DR706" s="9"/>
      <c r="DS706" s="9"/>
      <c r="DT706" s="9"/>
      <c r="DU706" s="9"/>
      <c r="DV706" s="9"/>
      <c r="DW706" s="14"/>
      <c r="DX706" s="9"/>
      <c r="DY706" s="9"/>
      <c r="DZ706" s="9"/>
      <c r="EA706" s="9"/>
      <c r="EB706" s="9"/>
      <c r="EC706" s="9"/>
      <c r="ED706" s="9"/>
      <c r="EE706" s="9"/>
      <c r="EF706" s="9"/>
      <c r="EG706" s="9"/>
      <c r="EH706" s="9"/>
      <c r="EI706" s="9"/>
    </row>
    <row r="707" spans="2:139" ht="75" customHeight="1">
      <c r="B707" s="9"/>
      <c r="C707" s="648"/>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648"/>
      <c r="AN707" s="9"/>
      <c r="AO707" s="9"/>
      <c r="AP707" s="9"/>
      <c r="AQ707" s="9"/>
      <c r="AR707" s="648"/>
      <c r="AS707" s="9"/>
      <c r="AT707" s="45"/>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c r="CD707" s="9"/>
      <c r="CE707" s="9"/>
      <c r="CF707" s="9"/>
      <c r="CG707" s="9"/>
      <c r="CH707" s="9"/>
      <c r="CI707" s="9"/>
      <c r="CJ707" s="9"/>
      <c r="CK707" s="9"/>
      <c r="CL707" s="9"/>
      <c r="CM707" s="9"/>
      <c r="CN707" s="9"/>
      <c r="CO707" s="9"/>
      <c r="CP707" s="9"/>
      <c r="CQ707" s="9"/>
      <c r="CR707" s="9"/>
      <c r="CS707" s="9"/>
      <c r="CT707" s="9"/>
      <c r="CU707" s="9"/>
      <c r="CV707" s="9"/>
      <c r="CW707" s="9"/>
      <c r="CX707" s="9"/>
      <c r="CY707" s="9"/>
      <c r="CZ707" s="9"/>
      <c r="DA707" s="9"/>
      <c r="DB707" s="9"/>
      <c r="DC707" s="9"/>
      <c r="DD707" s="9"/>
      <c r="DE707" s="9"/>
      <c r="DF707" s="9"/>
      <c r="DG707" s="9"/>
      <c r="DH707" s="9"/>
      <c r="DI707" s="9"/>
      <c r="DJ707" s="9"/>
      <c r="DK707" s="9"/>
      <c r="DL707" s="9"/>
      <c r="DM707" s="9"/>
      <c r="DN707" s="9"/>
      <c r="DO707" s="9"/>
      <c r="DP707" s="9"/>
      <c r="DQ707" s="9"/>
      <c r="DR707" s="9"/>
      <c r="DS707" s="9"/>
      <c r="DT707" s="9"/>
      <c r="DU707" s="9"/>
      <c r="DV707" s="9"/>
      <c r="DW707" s="14"/>
      <c r="DX707" s="9"/>
      <c r="DY707" s="9"/>
      <c r="DZ707" s="9"/>
      <c r="EA707" s="9"/>
      <c r="EB707" s="9"/>
      <c r="EC707" s="9"/>
      <c r="ED707" s="9"/>
      <c r="EE707" s="9"/>
      <c r="EF707" s="9"/>
      <c r="EG707" s="9"/>
      <c r="EH707" s="9"/>
      <c r="EI707" s="9"/>
    </row>
    <row r="708" spans="2:139" ht="75" customHeight="1">
      <c r="B708" s="9"/>
      <c r="C708" s="648"/>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648"/>
      <c r="AN708" s="9"/>
      <c r="AO708" s="9"/>
      <c r="AP708" s="9"/>
      <c r="AQ708" s="9"/>
      <c r="AR708" s="648"/>
      <c r="AS708" s="9"/>
      <c r="AT708" s="45"/>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c r="CD708" s="9"/>
      <c r="CE708" s="9"/>
      <c r="CF708" s="9"/>
      <c r="CG708" s="9"/>
      <c r="CH708" s="9"/>
      <c r="CI708" s="9"/>
      <c r="CJ708" s="9"/>
      <c r="CK708" s="9"/>
      <c r="CL708" s="9"/>
      <c r="CM708" s="9"/>
      <c r="CN708" s="9"/>
      <c r="CO708" s="9"/>
      <c r="CP708" s="9"/>
      <c r="CQ708" s="9"/>
      <c r="CR708" s="9"/>
      <c r="CS708" s="9"/>
      <c r="CT708" s="9"/>
      <c r="CU708" s="9"/>
      <c r="CV708" s="9"/>
      <c r="CW708" s="9"/>
      <c r="CX708" s="9"/>
      <c r="CY708" s="9"/>
      <c r="CZ708" s="9"/>
      <c r="DA708" s="9"/>
      <c r="DB708" s="9"/>
      <c r="DC708" s="9"/>
      <c r="DD708" s="9"/>
      <c r="DE708" s="9"/>
      <c r="DF708" s="9"/>
      <c r="DG708" s="9"/>
      <c r="DH708" s="9"/>
      <c r="DI708" s="9"/>
      <c r="DJ708" s="9"/>
      <c r="DK708" s="9"/>
      <c r="DL708" s="9"/>
      <c r="DM708" s="9"/>
      <c r="DN708" s="9"/>
      <c r="DO708" s="9"/>
      <c r="DP708" s="9"/>
      <c r="DQ708" s="9"/>
      <c r="DR708" s="9"/>
      <c r="DS708" s="9"/>
      <c r="DT708" s="9"/>
      <c r="DU708" s="9"/>
      <c r="DV708" s="9"/>
      <c r="DW708" s="14"/>
      <c r="DX708" s="9"/>
      <c r="DY708" s="9"/>
      <c r="DZ708" s="9"/>
      <c r="EA708" s="9"/>
      <c r="EB708" s="9"/>
      <c r="EC708" s="9"/>
      <c r="ED708" s="9"/>
      <c r="EE708" s="9"/>
      <c r="EF708" s="9"/>
      <c r="EG708" s="9"/>
      <c r="EH708" s="9"/>
      <c r="EI708" s="9"/>
    </row>
    <row r="709" spans="2:139" ht="75" customHeight="1">
      <c r="B709" s="9"/>
      <c r="C709" s="648"/>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648"/>
      <c r="AN709" s="9"/>
      <c r="AO709" s="9"/>
      <c r="AP709" s="9"/>
      <c r="AQ709" s="9"/>
      <c r="AR709" s="648"/>
      <c r="AS709" s="9"/>
      <c r="AT709" s="45"/>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c r="CC709" s="9"/>
      <c r="CD709" s="9"/>
      <c r="CE709" s="9"/>
      <c r="CF709" s="9"/>
      <c r="CG709" s="9"/>
      <c r="CH709" s="9"/>
      <c r="CI709" s="9"/>
      <c r="CJ709" s="9"/>
      <c r="CK709" s="9"/>
      <c r="CL709" s="9"/>
      <c r="CM709" s="9"/>
      <c r="CN709" s="9"/>
      <c r="CO709" s="9"/>
      <c r="CP709" s="9"/>
      <c r="CQ709" s="9"/>
      <c r="CR709" s="9"/>
      <c r="CS709" s="9"/>
      <c r="CT709" s="9"/>
      <c r="CU709" s="9"/>
      <c r="CV709" s="9"/>
      <c r="CW709" s="9"/>
      <c r="CX709" s="9"/>
      <c r="CY709" s="9"/>
      <c r="CZ709" s="9"/>
      <c r="DA709" s="9"/>
      <c r="DB709" s="9"/>
      <c r="DC709" s="9"/>
      <c r="DD709" s="9"/>
      <c r="DE709" s="9"/>
      <c r="DF709" s="9"/>
      <c r="DG709" s="9"/>
      <c r="DH709" s="9"/>
      <c r="DI709" s="9"/>
      <c r="DJ709" s="9"/>
      <c r="DK709" s="9"/>
      <c r="DL709" s="9"/>
      <c r="DM709" s="9"/>
      <c r="DN709" s="9"/>
      <c r="DO709" s="9"/>
      <c r="DP709" s="9"/>
      <c r="DQ709" s="9"/>
      <c r="DR709" s="9"/>
      <c r="DS709" s="9"/>
      <c r="DT709" s="9"/>
      <c r="DU709" s="9"/>
      <c r="DV709" s="9"/>
      <c r="DW709" s="14"/>
      <c r="DX709" s="9"/>
      <c r="DY709" s="9"/>
      <c r="DZ709" s="9"/>
      <c r="EA709" s="9"/>
      <c r="EB709" s="9"/>
      <c r="EC709" s="9"/>
      <c r="ED709" s="9"/>
      <c r="EE709" s="9"/>
      <c r="EF709" s="9"/>
      <c r="EG709" s="9"/>
      <c r="EH709" s="9"/>
      <c r="EI709" s="9"/>
    </row>
    <row r="710" spans="2:139" ht="75" customHeight="1">
      <c r="B710" s="9"/>
      <c r="C710" s="648"/>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648"/>
      <c r="AN710" s="9"/>
      <c r="AO710" s="9"/>
      <c r="AP710" s="9"/>
      <c r="AQ710" s="9"/>
      <c r="AR710" s="648"/>
      <c r="AS710" s="9"/>
      <c r="AT710" s="45"/>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c r="CC710" s="9"/>
      <c r="CD710" s="9"/>
      <c r="CE710" s="9"/>
      <c r="CF710" s="9"/>
      <c r="CG710" s="9"/>
      <c r="CH710" s="9"/>
      <c r="CI710" s="9"/>
      <c r="CJ710" s="9"/>
      <c r="CK710" s="9"/>
      <c r="CL710" s="9"/>
      <c r="CM710" s="9"/>
      <c r="CN710" s="9"/>
      <c r="CO710" s="9"/>
      <c r="CP710" s="9"/>
      <c r="CQ710" s="9"/>
      <c r="CR710" s="9"/>
      <c r="CS710" s="9"/>
      <c r="CT710" s="9"/>
      <c r="CU710" s="9"/>
      <c r="CV710" s="9"/>
      <c r="CW710" s="9"/>
      <c r="CX710" s="9"/>
      <c r="CY710" s="9"/>
      <c r="CZ710" s="9"/>
      <c r="DA710" s="9"/>
      <c r="DB710" s="9"/>
      <c r="DC710" s="9"/>
      <c r="DD710" s="9"/>
      <c r="DE710" s="9"/>
      <c r="DF710" s="9"/>
      <c r="DG710" s="9"/>
      <c r="DH710" s="9"/>
      <c r="DI710" s="9"/>
      <c r="DJ710" s="9"/>
      <c r="DK710" s="9"/>
      <c r="DL710" s="9"/>
      <c r="DM710" s="9"/>
      <c r="DN710" s="9"/>
      <c r="DO710" s="9"/>
      <c r="DP710" s="9"/>
      <c r="DQ710" s="9"/>
      <c r="DR710" s="9"/>
      <c r="DS710" s="9"/>
      <c r="DT710" s="9"/>
      <c r="DU710" s="9"/>
      <c r="DV710" s="9"/>
      <c r="DW710" s="14"/>
      <c r="DX710" s="9"/>
      <c r="DY710" s="9"/>
      <c r="DZ710" s="9"/>
      <c r="EA710" s="9"/>
      <c r="EB710" s="9"/>
      <c r="EC710" s="9"/>
      <c r="ED710" s="9"/>
      <c r="EE710" s="9"/>
      <c r="EF710" s="9"/>
      <c r="EG710" s="9"/>
      <c r="EH710" s="9"/>
      <c r="EI710" s="9"/>
    </row>
    <row r="711" spans="2:139" ht="75" customHeight="1">
      <c r="B711" s="9"/>
      <c r="C711" s="648"/>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648"/>
      <c r="AN711" s="9"/>
      <c r="AO711" s="9"/>
      <c r="AP711" s="9"/>
      <c r="AQ711" s="9"/>
      <c r="AR711" s="648"/>
      <c r="AS711" s="9"/>
      <c r="AT711" s="45"/>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c r="CC711" s="9"/>
      <c r="CD711" s="9"/>
      <c r="CE711" s="9"/>
      <c r="CF711" s="9"/>
      <c r="CG711" s="9"/>
      <c r="CH711" s="9"/>
      <c r="CI711" s="9"/>
      <c r="CJ711" s="9"/>
      <c r="CK711" s="9"/>
      <c r="CL711" s="9"/>
      <c r="CM711" s="9"/>
      <c r="CN711" s="9"/>
      <c r="CO711" s="9"/>
      <c r="CP711" s="9"/>
      <c r="CQ711" s="9"/>
      <c r="CR711" s="9"/>
      <c r="CS711" s="9"/>
      <c r="CT711" s="9"/>
      <c r="CU711" s="9"/>
      <c r="CV711" s="9"/>
      <c r="CW711" s="9"/>
      <c r="CX711" s="9"/>
      <c r="CY711" s="9"/>
      <c r="CZ711" s="9"/>
      <c r="DA711" s="9"/>
      <c r="DB711" s="9"/>
      <c r="DC711" s="9"/>
      <c r="DD711" s="9"/>
      <c r="DE711" s="9"/>
      <c r="DF711" s="9"/>
      <c r="DG711" s="9"/>
      <c r="DH711" s="9"/>
      <c r="DI711" s="9"/>
      <c r="DJ711" s="9"/>
      <c r="DK711" s="9"/>
      <c r="DL711" s="9"/>
      <c r="DM711" s="9"/>
      <c r="DN711" s="9"/>
      <c r="DO711" s="9"/>
      <c r="DP711" s="9"/>
      <c r="DQ711" s="9"/>
      <c r="DR711" s="9"/>
      <c r="DS711" s="9"/>
      <c r="DT711" s="9"/>
      <c r="DU711" s="9"/>
      <c r="DV711" s="9"/>
      <c r="DW711" s="14"/>
      <c r="DX711" s="9"/>
      <c r="DY711" s="9"/>
      <c r="DZ711" s="9"/>
      <c r="EA711" s="9"/>
      <c r="EB711" s="9"/>
      <c r="EC711" s="9"/>
      <c r="ED711" s="9"/>
      <c r="EE711" s="9"/>
      <c r="EF711" s="9"/>
      <c r="EG711" s="9"/>
      <c r="EH711" s="9"/>
      <c r="EI711" s="9"/>
    </row>
    <row r="712" spans="2:139" ht="75" customHeight="1">
      <c r="B712" s="9"/>
      <c r="C712" s="648"/>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648"/>
      <c r="AN712" s="9"/>
      <c r="AO712" s="9"/>
      <c r="AP712" s="9"/>
      <c r="AQ712" s="9"/>
      <c r="AR712" s="648"/>
      <c r="AS712" s="9"/>
      <c r="AT712" s="45"/>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c r="CC712" s="9"/>
      <c r="CD712" s="9"/>
      <c r="CE712" s="9"/>
      <c r="CF712" s="9"/>
      <c r="CG712" s="9"/>
      <c r="CH712" s="9"/>
      <c r="CI712" s="9"/>
      <c r="CJ712" s="9"/>
      <c r="CK712" s="9"/>
      <c r="CL712" s="9"/>
      <c r="CM712" s="9"/>
      <c r="CN712" s="9"/>
      <c r="CO712" s="9"/>
      <c r="CP712" s="9"/>
      <c r="CQ712" s="9"/>
      <c r="CR712" s="9"/>
      <c r="CS712" s="9"/>
      <c r="CT712" s="9"/>
      <c r="CU712" s="9"/>
      <c r="CV712" s="9"/>
      <c r="CW712" s="9"/>
      <c r="CX712" s="9"/>
      <c r="CY712" s="9"/>
      <c r="CZ712" s="9"/>
      <c r="DA712" s="9"/>
      <c r="DB712" s="9"/>
      <c r="DC712" s="9"/>
      <c r="DD712" s="9"/>
      <c r="DE712" s="9"/>
      <c r="DF712" s="9"/>
      <c r="DG712" s="9"/>
      <c r="DH712" s="9"/>
      <c r="DI712" s="9"/>
      <c r="DJ712" s="9"/>
      <c r="DK712" s="9"/>
      <c r="DL712" s="9"/>
      <c r="DM712" s="9"/>
      <c r="DN712" s="9"/>
      <c r="DO712" s="9"/>
      <c r="DP712" s="9"/>
      <c r="DQ712" s="9"/>
      <c r="DR712" s="9"/>
      <c r="DS712" s="9"/>
      <c r="DT712" s="9"/>
      <c r="DU712" s="9"/>
      <c r="DV712" s="9"/>
      <c r="DW712" s="14"/>
      <c r="DX712" s="9"/>
      <c r="DY712" s="9"/>
      <c r="DZ712" s="9"/>
      <c r="EA712" s="9"/>
      <c r="EB712" s="9"/>
      <c r="EC712" s="9"/>
      <c r="ED712" s="9"/>
      <c r="EE712" s="9"/>
      <c r="EF712" s="9"/>
      <c r="EG712" s="9"/>
      <c r="EH712" s="9"/>
      <c r="EI712" s="9"/>
    </row>
    <row r="713" spans="2:139" ht="75" customHeight="1">
      <c r="B713" s="9"/>
      <c r="C713" s="648"/>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648"/>
      <c r="AN713" s="9"/>
      <c r="AO713" s="9"/>
      <c r="AP713" s="9"/>
      <c r="AQ713" s="9"/>
      <c r="AR713" s="648"/>
      <c r="AS713" s="9"/>
      <c r="AT713" s="45"/>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c r="CC713" s="9"/>
      <c r="CD713" s="9"/>
      <c r="CE713" s="9"/>
      <c r="CF713" s="9"/>
      <c r="CG713" s="9"/>
      <c r="CH713" s="9"/>
      <c r="CI713" s="9"/>
      <c r="CJ713" s="9"/>
      <c r="CK713" s="9"/>
      <c r="CL713" s="9"/>
      <c r="CM713" s="9"/>
      <c r="CN713" s="9"/>
      <c r="CO713" s="9"/>
      <c r="CP713" s="9"/>
      <c r="CQ713" s="9"/>
      <c r="CR713" s="9"/>
      <c r="CS713" s="9"/>
      <c r="CT713" s="9"/>
      <c r="CU713" s="9"/>
      <c r="CV713" s="9"/>
      <c r="CW713" s="9"/>
      <c r="CX713" s="9"/>
      <c r="CY713" s="9"/>
      <c r="CZ713" s="9"/>
      <c r="DA713" s="9"/>
      <c r="DB713" s="9"/>
      <c r="DC713" s="9"/>
      <c r="DD713" s="9"/>
      <c r="DE713" s="9"/>
      <c r="DF713" s="9"/>
      <c r="DG713" s="9"/>
      <c r="DH713" s="9"/>
      <c r="DI713" s="9"/>
      <c r="DJ713" s="9"/>
      <c r="DK713" s="9"/>
      <c r="DL713" s="9"/>
      <c r="DM713" s="9"/>
      <c r="DN713" s="9"/>
      <c r="DO713" s="9"/>
      <c r="DP713" s="9"/>
      <c r="DQ713" s="9"/>
      <c r="DR713" s="9"/>
      <c r="DS713" s="9"/>
      <c r="DT713" s="9"/>
      <c r="DU713" s="9"/>
      <c r="DV713" s="9"/>
      <c r="DW713" s="14"/>
      <c r="DX713" s="9"/>
      <c r="DY713" s="9"/>
      <c r="DZ713" s="9"/>
      <c r="EA713" s="9"/>
      <c r="EB713" s="9"/>
      <c r="EC713" s="9"/>
      <c r="ED713" s="9"/>
      <c r="EE713" s="9"/>
      <c r="EF713" s="9"/>
      <c r="EG713" s="9"/>
      <c r="EH713" s="9"/>
      <c r="EI713" s="9"/>
    </row>
    <row r="714" spans="2:139" ht="75" customHeight="1">
      <c r="B714" s="9"/>
      <c r="C714" s="648"/>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648"/>
      <c r="AN714" s="9"/>
      <c r="AO714" s="9"/>
      <c r="AP714" s="9"/>
      <c r="AQ714" s="9"/>
      <c r="AR714" s="648"/>
      <c r="AS714" s="9"/>
      <c r="AT714" s="45"/>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c r="CC714" s="9"/>
      <c r="CD714" s="9"/>
      <c r="CE714" s="9"/>
      <c r="CF714" s="9"/>
      <c r="CG714" s="9"/>
      <c r="CH714" s="9"/>
      <c r="CI714" s="9"/>
      <c r="CJ714" s="9"/>
      <c r="CK714" s="9"/>
      <c r="CL714" s="9"/>
      <c r="CM714" s="9"/>
      <c r="CN714" s="9"/>
      <c r="CO714" s="9"/>
      <c r="CP714" s="9"/>
      <c r="CQ714" s="9"/>
      <c r="CR714" s="9"/>
      <c r="CS714" s="9"/>
      <c r="CT714" s="9"/>
      <c r="CU714" s="9"/>
      <c r="CV714" s="9"/>
      <c r="CW714" s="9"/>
      <c r="CX714" s="9"/>
      <c r="CY714" s="9"/>
      <c r="CZ714" s="9"/>
      <c r="DA714" s="9"/>
      <c r="DB714" s="9"/>
      <c r="DC714" s="9"/>
      <c r="DD714" s="9"/>
      <c r="DE714" s="9"/>
      <c r="DF714" s="9"/>
      <c r="DG714" s="9"/>
      <c r="DH714" s="9"/>
      <c r="DI714" s="9"/>
      <c r="DJ714" s="9"/>
      <c r="DK714" s="9"/>
      <c r="DL714" s="9"/>
      <c r="DM714" s="9"/>
      <c r="DN714" s="9"/>
      <c r="DO714" s="9"/>
      <c r="DP714" s="9"/>
      <c r="DQ714" s="9"/>
      <c r="DR714" s="9"/>
      <c r="DS714" s="9"/>
      <c r="DT714" s="9"/>
      <c r="DU714" s="9"/>
      <c r="DV714" s="9"/>
      <c r="DW714" s="14"/>
      <c r="DX714" s="9"/>
      <c r="DY714" s="9"/>
      <c r="DZ714" s="9"/>
      <c r="EA714" s="9"/>
      <c r="EB714" s="9"/>
      <c r="EC714" s="9"/>
      <c r="ED714" s="9"/>
      <c r="EE714" s="9"/>
      <c r="EF714" s="9"/>
      <c r="EG714" s="9"/>
      <c r="EH714" s="9"/>
      <c r="EI714" s="9"/>
    </row>
    <row r="715" spans="2:139" ht="75" customHeight="1">
      <c r="B715" s="9"/>
      <c r="C715" s="648"/>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648"/>
      <c r="AN715" s="9"/>
      <c r="AO715" s="9"/>
      <c r="AP715" s="9"/>
      <c r="AQ715" s="9"/>
      <c r="AR715" s="648"/>
      <c r="AS715" s="9"/>
      <c r="AT715" s="45"/>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c r="CC715" s="9"/>
      <c r="CD715" s="9"/>
      <c r="CE715" s="9"/>
      <c r="CF715" s="9"/>
      <c r="CG715" s="9"/>
      <c r="CH715" s="9"/>
      <c r="CI715" s="9"/>
      <c r="CJ715" s="9"/>
      <c r="CK715" s="9"/>
      <c r="CL715" s="9"/>
      <c r="CM715" s="9"/>
      <c r="CN715" s="9"/>
      <c r="CO715" s="9"/>
      <c r="CP715" s="9"/>
      <c r="CQ715" s="9"/>
      <c r="CR715" s="9"/>
      <c r="CS715" s="9"/>
      <c r="CT715" s="9"/>
      <c r="CU715" s="9"/>
      <c r="CV715" s="9"/>
      <c r="CW715" s="9"/>
      <c r="CX715" s="9"/>
      <c r="CY715" s="9"/>
      <c r="CZ715" s="9"/>
      <c r="DA715" s="9"/>
      <c r="DB715" s="9"/>
      <c r="DC715" s="9"/>
      <c r="DD715" s="9"/>
      <c r="DE715" s="9"/>
      <c r="DF715" s="9"/>
      <c r="DG715" s="9"/>
      <c r="DH715" s="9"/>
      <c r="DI715" s="9"/>
      <c r="DJ715" s="9"/>
      <c r="DK715" s="9"/>
      <c r="DL715" s="9"/>
      <c r="DM715" s="9"/>
      <c r="DN715" s="9"/>
      <c r="DO715" s="9"/>
      <c r="DP715" s="9"/>
      <c r="DQ715" s="9"/>
      <c r="DR715" s="9"/>
      <c r="DS715" s="9"/>
      <c r="DT715" s="9"/>
      <c r="DU715" s="9"/>
      <c r="DV715" s="9"/>
      <c r="DW715" s="14"/>
      <c r="DX715" s="9"/>
      <c r="DY715" s="9"/>
      <c r="DZ715" s="9"/>
      <c r="EA715" s="9"/>
      <c r="EB715" s="9"/>
      <c r="EC715" s="9"/>
      <c r="ED715" s="9"/>
      <c r="EE715" s="9"/>
      <c r="EF715" s="9"/>
      <c r="EG715" s="9"/>
      <c r="EH715" s="9"/>
      <c r="EI715" s="9"/>
    </row>
    <row r="716" spans="2:139" ht="75" customHeight="1">
      <c r="B716" s="9"/>
      <c r="C716" s="648"/>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648"/>
      <c r="AN716" s="9"/>
      <c r="AO716" s="9"/>
      <c r="AP716" s="9"/>
      <c r="AQ716" s="9"/>
      <c r="AR716" s="648"/>
      <c r="AS716" s="9"/>
      <c r="AT716" s="45"/>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c r="CC716" s="9"/>
      <c r="CD716" s="9"/>
      <c r="CE716" s="9"/>
      <c r="CF716" s="9"/>
      <c r="CG716" s="9"/>
      <c r="CH716" s="9"/>
      <c r="CI716" s="9"/>
      <c r="CJ716" s="9"/>
      <c r="CK716" s="9"/>
      <c r="CL716" s="9"/>
      <c r="CM716" s="9"/>
      <c r="CN716" s="9"/>
      <c r="CO716" s="9"/>
      <c r="CP716" s="9"/>
      <c r="CQ716" s="9"/>
      <c r="CR716" s="9"/>
      <c r="CS716" s="9"/>
      <c r="CT716" s="9"/>
      <c r="CU716" s="9"/>
      <c r="CV716" s="9"/>
      <c r="CW716" s="9"/>
      <c r="CX716" s="9"/>
      <c r="CY716" s="9"/>
      <c r="CZ716" s="9"/>
      <c r="DA716" s="9"/>
      <c r="DB716" s="9"/>
      <c r="DC716" s="9"/>
      <c r="DD716" s="9"/>
      <c r="DE716" s="9"/>
      <c r="DF716" s="9"/>
      <c r="DG716" s="9"/>
      <c r="DH716" s="9"/>
      <c r="DI716" s="9"/>
      <c r="DJ716" s="9"/>
      <c r="DK716" s="9"/>
      <c r="DL716" s="9"/>
      <c r="DM716" s="9"/>
      <c r="DN716" s="9"/>
      <c r="DO716" s="9"/>
      <c r="DP716" s="9"/>
      <c r="DQ716" s="9"/>
      <c r="DR716" s="9"/>
      <c r="DS716" s="9"/>
      <c r="DT716" s="9"/>
      <c r="DU716" s="9"/>
      <c r="DV716" s="9"/>
      <c r="DW716" s="14"/>
      <c r="DX716" s="9"/>
      <c r="DY716" s="9"/>
      <c r="DZ716" s="9"/>
      <c r="EA716" s="9"/>
      <c r="EB716" s="9"/>
      <c r="EC716" s="9"/>
      <c r="ED716" s="9"/>
      <c r="EE716" s="9"/>
      <c r="EF716" s="9"/>
      <c r="EG716" s="9"/>
      <c r="EH716" s="9"/>
      <c r="EI716" s="9"/>
    </row>
    <row r="717" spans="2:139" ht="75" customHeight="1">
      <c r="B717" s="9"/>
      <c r="C717" s="648"/>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648"/>
      <c r="AN717" s="9"/>
      <c r="AO717" s="9"/>
      <c r="AP717" s="9"/>
      <c r="AQ717" s="9"/>
      <c r="AR717" s="648"/>
      <c r="AS717" s="9"/>
      <c r="AT717" s="45"/>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c r="CC717" s="9"/>
      <c r="CD717" s="9"/>
      <c r="CE717" s="9"/>
      <c r="CF717" s="9"/>
      <c r="CG717" s="9"/>
      <c r="CH717" s="9"/>
      <c r="CI717" s="9"/>
      <c r="CJ717" s="9"/>
      <c r="CK717" s="9"/>
      <c r="CL717" s="9"/>
      <c r="CM717" s="9"/>
      <c r="CN717" s="9"/>
      <c r="CO717" s="9"/>
      <c r="CP717" s="9"/>
      <c r="CQ717" s="9"/>
      <c r="CR717" s="9"/>
      <c r="CS717" s="9"/>
      <c r="CT717" s="9"/>
      <c r="CU717" s="9"/>
      <c r="CV717" s="9"/>
      <c r="CW717" s="9"/>
      <c r="CX717" s="9"/>
      <c r="CY717" s="9"/>
      <c r="CZ717" s="9"/>
      <c r="DA717" s="9"/>
      <c r="DB717" s="9"/>
      <c r="DC717" s="9"/>
      <c r="DD717" s="9"/>
      <c r="DE717" s="9"/>
      <c r="DF717" s="9"/>
      <c r="DG717" s="9"/>
      <c r="DH717" s="9"/>
      <c r="DI717" s="9"/>
      <c r="DJ717" s="9"/>
      <c r="DK717" s="9"/>
      <c r="DL717" s="9"/>
      <c r="DM717" s="9"/>
      <c r="DN717" s="9"/>
      <c r="DO717" s="9"/>
      <c r="DP717" s="9"/>
      <c r="DQ717" s="9"/>
      <c r="DR717" s="9"/>
      <c r="DS717" s="9"/>
      <c r="DT717" s="9"/>
      <c r="DU717" s="9"/>
      <c r="DV717" s="9"/>
      <c r="DW717" s="14"/>
      <c r="DX717" s="9"/>
      <c r="DY717" s="9"/>
      <c r="DZ717" s="9"/>
      <c r="EA717" s="9"/>
      <c r="EB717" s="9"/>
      <c r="EC717" s="9"/>
      <c r="ED717" s="9"/>
      <c r="EE717" s="9"/>
      <c r="EF717" s="9"/>
      <c r="EG717" s="9"/>
      <c r="EH717" s="9"/>
      <c r="EI717" s="9"/>
    </row>
    <row r="718" spans="2:139" ht="75" customHeight="1">
      <c r="B718" s="9"/>
      <c r="C718" s="648"/>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648"/>
      <c r="AN718" s="9"/>
      <c r="AO718" s="9"/>
      <c r="AP718" s="9"/>
      <c r="AQ718" s="9"/>
      <c r="AR718" s="648"/>
      <c r="AS718" s="9"/>
      <c r="AT718" s="45"/>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c r="CC718" s="9"/>
      <c r="CD718" s="9"/>
      <c r="CE718" s="9"/>
      <c r="CF718" s="9"/>
      <c r="CG718" s="9"/>
      <c r="CH718" s="9"/>
      <c r="CI718" s="9"/>
      <c r="CJ718" s="9"/>
      <c r="CK718" s="9"/>
      <c r="CL718" s="9"/>
      <c r="CM718" s="9"/>
      <c r="CN718" s="9"/>
      <c r="CO718" s="9"/>
      <c r="CP718" s="9"/>
      <c r="CQ718" s="9"/>
      <c r="CR718" s="9"/>
      <c r="CS718" s="9"/>
      <c r="CT718" s="9"/>
      <c r="CU718" s="9"/>
      <c r="CV718" s="9"/>
      <c r="CW718" s="9"/>
      <c r="CX718" s="9"/>
      <c r="CY718" s="9"/>
      <c r="CZ718" s="9"/>
      <c r="DA718" s="9"/>
      <c r="DB718" s="9"/>
      <c r="DC718" s="9"/>
      <c r="DD718" s="9"/>
      <c r="DE718" s="9"/>
      <c r="DF718" s="9"/>
      <c r="DG718" s="9"/>
      <c r="DH718" s="9"/>
      <c r="DI718" s="9"/>
      <c r="DJ718" s="9"/>
      <c r="DK718" s="9"/>
      <c r="DL718" s="9"/>
      <c r="DM718" s="9"/>
      <c r="DN718" s="9"/>
      <c r="DO718" s="9"/>
      <c r="DP718" s="9"/>
      <c r="DQ718" s="9"/>
      <c r="DR718" s="9"/>
      <c r="DS718" s="9"/>
      <c r="DT718" s="9"/>
      <c r="DU718" s="9"/>
      <c r="DV718" s="9"/>
      <c r="DW718" s="14"/>
      <c r="DX718" s="9"/>
      <c r="DY718" s="9"/>
      <c r="DZ718" s="9"/>
      <c r="EA718" s="9"/>
      <c r="EB718" s="9"/>
      <c r="EC718" s="9"/>
      <c r="ED718" s="9"/>
      <c r="EE718" s="9"/>
      <c r="EF718" s="9"/>
      <c r="EG718" s="9"/>
      <c r="EH718" s="9"/>
      <c r="EI718" s="9"/>
    </row>
    <row r="719" spans="2:139" ht="75" customHeight="1">
      <c r="B719" s="9"/>
      <c r="C719" s="648"/>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648"/>
      <c r="AN719" s="9"/>
      <c r="AO719" s="9"/>
      <c r="AP719" s="9"/>
      <c r="AQ719" s="9"/>
      <c r="AR719" s="648"/>
      <c r="AS719" s="9"/>
      <c r="AT719" s="45"/>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c r="CC719" s="9"/>
      <c r="CD719" s="9"/>
      <c r="CE719" s="9"/>
      <c r="CF719" s="9"/>
      <c r="CG719" s="9"/>
      <c r="CH719" s="9"/>
      <c r="CI719" s="9"/>
      <c r="CJ719" s="9"/>
      <c r="CK719" s="9"/>
      <c r="CL719" s="9"/>
      <c r="CM719" s="9"/>
      <c r="CN719" s="9"/>
      <c r="CO719" s="9"/>
      <c r="CP719" s="9"/>
      <c r="CQ719" s="9"/>
      <c r="CR719" s="9"/>
      <c r="CS719" s="9"/>
      <c r="CT719" s="9"/>
      <c r="CU719" s="9"/>
      <c r="CV719" s="9"/>
      <c r="CW719" s="9"/>
      <c r="CX719" s="9"/>
      <c r="CY719" s="9"/>
      <c r="CZ719" s="9"/>
      <c r="DA719" s="9"/>
      <c r="DB719" s="9"/>
      <c r="DC719" s="9"/>
      <c r="DD719" s="9"/>
      <c r="DE719" s="9"/>
      <c r="DF719" s="9"/>
      <c r="DG719" s="9"/>
      <c r="DH719" s="9"/>
      <c r="DI719" s="9"/>
      <c r="DJ719" s="9"/>
      <c r="DK719" s="9"/>
      <c r="DL719" s="9"/>
      <c r="DM719" s="9"/>
      <c r="DN719" s="9"/>
      <c r="DO719" s="9"/>
      <c r="DP719" s="9"/>
      <c r="DQ719" s="9"/>
      <c r="DR719" s="9"/>
      <c r="DS719" s="9"/>
      <c r="DT719" s="9"/>
      <c r="DU719" s="9"/>
      <c r="DV719" s="9"/>
      <c r="DW719" s="14"/>
      <c r="DX719" s="9"/>
      <c r="DY719" s="9"/>
      <c r="DZ719" s="9"/>
      <c r="EA719" s="9"/>
      <c r="EB719" s="9"/>
      <c r="EC719" s="9"/>
      <c r="ED719" s="9"/>
      <c r="EE719" s="9"/>
      <c r="EF719" s="9"/>
      <c r="EG719" s="9"/>
      <c r="EH719" s="9"/>
      <c r="EI719" s="9"/>
    </row>
    <row r="720" spans="2:139" ht="75" customHeight="1">
      <c r="B720" s="9"/>
      <c r="C720" s="648"/>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648"/>
      <c r="AN720" s="9"/>
      <c r="AO720" s="9"/>
      <c r="AP720" s="9"/>
      <c r="AQ720" s="9"/>
      <c r="AR720" s="648"/>
      <c r="AS720" s="9"/>
      <c r="AT720" s="45"/>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c r="CC720" s="9"/>
      <c r="CD720" s="9"/>
      <c r="CE720" s="9"/>
      <c r="CF720" s="9"/>
      <c r="CG720" s="9"/>
      <c r="CH720" s="9"/>
      <c r="CI720" s="9"/>
      <c r="CJ720" s="9"/>
      <c r="CK720" s="9"/>
      <c r="CL720" s="9"/>
      <c r="CM720" s="9"/>
      <c r="CN720" s="9"/>
      <c r="CO720" s="9"/>
      <c r="CP720" s="9"/>
      <c r="CQ720" s="9"/>
      <c r="CR720" s="9"/>
      <c r="CS720" s="9"/>
      <c r="CT720" s="9"/>
      <c r="CU720" s="9"/>
      <c r="CV720" s="9"/>
      <c r="CW720" s="9"/>
      <c r="CX720" s="9"/>
      <c r="CY720" s="9"/>
      <c r="CZ720" s="9"/>
      <c r="DA720" s="9"/>
      <c r="DB720" s="9"/>
      <c r="DC720" s="9"/>
      <c r="DD720" s="9"/>
      <c r="DE720" s="9"/>
      <c r="DF720" s="9"/>
      <c r="DG720" s="9"/>
      <c r="DH720" s="9"/>
      <c r="DI720" s="9"/>
      <c r="DJ720" s="9"/>
      <c r="DK720" s="9"/>
      <c r="DL720" s="9"/>
      <c r="DM720" s="9"/>
      <c r="DN720" s="9"/>
      <c r="DO720" s="9"/>
      <c r="DP720" s="9"/>
      <c r="DQ720" s="9"/>
      <c r="DR720" s="9"/>
      <c r="DS720" s="9"/>
      <c r="DT720" s="9"/>
      <c r="DU720" s="9"/>
      <c r="DV720" s="9"/>
      <c r="DW720" s="14"/>
      <c r="DX720" s="9"/>
      <c r="DY720" s="9"/>
      <c r="DZ720" s="9"/>
      <c r="EA720" s="9"/>
      <c r="EB720" s="9"/>
      <c r="EC720" s="9"/>
      <c r="ED720" s="9"/>
      <c r="EE720" s="9"/>
      <c r="EF720" s="9"/>
      <c r="EG720" s="9"/>
      <c r="EH720" s="9"/>
      <c r="EI720" s="9"/>
    </row>
    <row r="721" spans="2:139" ht="75" customHeight="1">
      <c r="B721" s="9"/>
      <c r="C721" s="648"/>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648"/>
      <c r="AN721" s="9"/>
      <c r="AO721" s="9"/>
      <c r="AP721" s="9"/>
      <c r="AQ721" s="9"/>
      <c r="AR721" s="648"/>
      <c r="AS721" s="9"/>
      <c r="AT721" s="45"/>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c r="CC721" s="9"/>
      <c r="CD721" s="9"/>
      <c r="CE721" s="9"/>
      <c r="CF721" s="9"/>
      <c r="CG721" s="9"/>
      <c r="CH721" s="9"/>
      <c r="CI721" s="9"/>
      <c r="CJ721" s="9"/>
      <c r="CK721" s="9"/>
      <c r="CL721" s="9"/>
      <c r="CM721" s="9"/>
      <c r="CN721" s="9"/>
      <c r="CO721" s="9"/>
      <c r="CP721" s="9"/>
      <c r="CQ721" s="9"/>
      <c r="CR721" s="9"/>
      <c r="CS721" s="9"/>
      <c r="CT721" s="9"/>
      <c r="CU721" s="9"/>
      <c r="CV721" s="9"/>
      <c r="CW721" s="9"/>
      <c r="CX721" s="9"/>
      <c r="CY721" s="9"/>
      <c r="CZ721" s="9"/>
      <c r="DA721" s="9"/>
      <c r="DB721" s="9"/>
      <c r="DC721" s="9"/>
      <c r="DD721" s="9"/>
      <c r="DE721" s="9"/>
      <c r="DF721" s="9"/>
      <c r="DG721" s="9"/>
      <c r="DH721" s="9"/>
      <c r="DI721" s="9"/>
      <c r="DJ721" s="9"/>
      <c r="DK721" s="9"/>
      <c r="DL721" s="9"/>
      <c r="DM721" s="9"/>
      <c r="DN721" s="9"/>
      <c r="DO721" s="9"/>
      <c r="DP721" s="9"/>
      <c r="DQ721" s="9"/>
      <c r="DR721" s="9"/>
      <c r="DS721" s="9"/>
      <c r="DT721" s="9"/>
      <c r="DU721" s="9"/>
      <c r="DV721" s="9"/>
      <c r="DW721" s="14"/>
      <c r="DX721" s="9"/>
      <c r="DY721" s="9"/>
      <c r="DZ721" s="9"/>
      <c r="EA721" s="9"/>
      <c r="EB721" s="9"/>
      <c r="EC721" s="9"/>
      <c r="ED721" s="9"/>
      <c r="EE721" s="9"/>
      <c r="EF721" s="9"/>
      <c r="EG721" s="9"/>
      <c r="EH721" s="9"/>
      <c r="EI721" s="9"/>
    </row>
    <row r="722" spans="2:139" ht="75" customHeight="1">
      <c r="B722" s="9"/>
      <c r="C722" s="648"/>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648"/>
      <c r="AN722" s="9"/>
      <c r="AO722" s="9"/>
      <c r="AP722" s="9"/>
      <c r="AQ722" s="9"/>
      <c r="AR722" s="648"/>
      <c r="AS722" s="9"/>
      <c r="AT722" s="45"/>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c r="CC722" s="9"/>
      <c r="CD722" s="9"/>
      <c r="CE722" s="9"/>
      <c r="CF722" s="9"/>
      <c r="CG722" s="9"/>
      <c r="CH722" s="9"/>
      <c r="CI722" s="9"/>
      <c r="CJ722" s="9"/>
      <c r="CK722" s="9"/>
      <c r="CL722" s="9"/>
      <c r="CM722" s="9"/>
      <c r="CN722" s="9"/>
      <c r="CO722" s="9"/>
      <c r="CP722" s="9"/>
      <c r="CQ722" s="9"/>
      <c r="CR722" s="9"/>
      <c r="CS722" s="9"/>
      <c r="CT722" s="9"/>
      <c r="CU722" s="9"/>
      <c r="CV722" s="9"/>
      <c r="CW722" s="9"/>
      <c r="CX722" s="9"/>
      <c r="CY722" s="9"/>
      <c r="CZ722" s="9"/>
      <c r="DA722" s="9"/>
      <c r="DB722" s="9"/>
      <c r="DC722" s="9"/>
      <c r="DD722" s="9"/>
      <c r="DE722" s="9"/>
      <c r="DF722" s="9"/>
      <c r="DG722" s="9"/>
      <c r="DH722" s="9"/>
      <c r="DI722" s="9"/>
      <c r="DJ722" s="9"/>
      <c r="DK722" s="9"/>
      <c r="DL722" s="9"/>
      <c r="DM722" s="9"/>
      <c r="DN722" s="9"/>
      <c r="DO722" s="9"/>
      <c r="DP722" s="9"/>
      <c r="DQ722" s="9"/>
      <c r="DR722" s="9"/>
      <c r="DS722" s="9"/>
      <c r="DT722" s="9"/>
      <c r="DU722" s="9"/>
      <c r="DV722" s="9"/>
      <c r="DW722" s="14"/>
      <c r="DX722" s="9"/>
      <c r="DY722" s="9"/>
      <c r="DZ722" s="9"/>
      <c r="EA722" s="9"/>
      <c r="EB722" s="9"/>
      <c r="EC722" s="9"/>
      <c r="ED722" s="9"/>
      <c r="EE722" s="9"/>
      <c r="EF722" s="9"/>
      <c r="EG722" s="9"/>
      <c r="EH722" s="9"/>
      <c r="EI722" s="9"/>
    </row>
    <row r="723" spans="2:139" ht="75" customHeight="1">
      <c r="B723" s="9"/>
      <c r="C723" s="648"/>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648"/>
      <c r="AN723" s="9"/>
      <c r="AO723" s="9"/>
      <c r="AP723" s="9"/>
      <c r="AQ723" s="9"/>
      <c r="AR723" s="648"/>
      <c r="AS723" s="9"/>
      <c r="AT723" s="45"/>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c r="CC723" s="9"/>
      <c r="CD723" s="9"/>
      <c r="CE723" s="9"/>
      <c r="CF723" s="9"/>
      <c r="CG723" s="9"/>
      <c r="CH723" s="9"/>
      <c r="CI723" s="9"/>
      <c r="CJ723" s="9"/>
      <c r="CK723" s="9"/>
      <c r="CL723" s="9"/>
      <c r="CM723" s="9"/>
      <c r="CN723" s="9"/>
      <c r="CO723" s="9"/>
      <c r="CP723" s="9"/>
      <c r="CQ723" s="9"/>
      <c r="CR723" s="9"/>
      <c r="CS723" s="9"/>
      <c r="CT723" s="9"/>
      <c r="CU723" s="9"/>
      <c r="CV723" s="9"/>
      <c r="CW723" s="9"/>
      <c r="CX723" s="9"/>
      <c r="CY723" s="9"/>
      <c r="CZ723" s="9"/>
      <c r="DA723" s="9"/>
      <c r="DB723" s="9"/>
      <c r="DC723" s="9"/>
      <c r="DD723" s="9"/>
      <c r="DE723" s="9"/>
      <c r="DF723" s="9"/>
      <c r="DG723" s="9"/>
      <c r="DH723" s="9"/>
      <c r="DI723" s="9"/>
      <c r="DJ723" s="9"/>
      <c r="DK723" s="9"/>
      <c r="DL723" s="9"/>
      <c r="DM723" s="9"/>
      <c r="DN723" s="9"/>
      <c r="DO723" s="9"/>
      <c r="DP723" s="9"/>
      <c r="DQ723" s="9"/>
      <c r="DR723" s="9"/>
      <c r="DS723" s="9"/>
      <c r="DT723" s="9"/>
      <c r="DU723" s="9"/>
      <c r="DV723" s="9"/>
      <c r="DW723" s="14"/>
      <c r="DX723" s="9"/>
      <c r="DY723" s="9"/>
      <c r="DZ723" s="9"/>
      <c r="EA723" s="9"/>
      <c r="EB723" s="9"/>
      <c r="EC723" s="9"/>
      <c r="ED723" s="9"/>
      <c r="EE723" s="9"/>
      <c r="EF723" s="9"/>
      <c r="EG723" s="9"/>
      <c r="EH723" s="9"/>
      <c r="EI723" s="9"/>
    </row>
    <row r="724" spans="2:139" ht="75" customHeight="1">
      <c r="B724" s="9"/>
      <c r="C724" s="648"/>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648"/>
      <c r="AN724" s="9"/>
      <c r="AO724" s="9"/>
      <c r="AP724" s="9"/>
      <c r="AQ724" s="9"/>
      <c r="AR724" s="648"/>
      <c r="AS724" s="9"/>
      <c r="AT724" s="45"/>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c r="CC724" s="9"/>
      <c r="CD724" s="9"/>
      <c r="CE724" s="9"/>
      <c r="CF724" s="9"/>
      <c r="CG724" s="9"/>
      <c r="CH724" s="9"/>
      <c r="CI724" s="9"/>
      <c r="CJ724" s="9"/>
      <c r="CK724" s="9"/>
      <c r="CL724" s="9"/>
      <c r="CM724" s="9"/>
      <c r="CN724" s="9"/>
      <c r="CO724" s="9"/>
      <c r="CP724" s="9"/>
      <c r="CQ724" s="9"/>
      <c r="CR724" s="9"/>
      <c r="CS724" s="9"/>
      <c r="CT724" s="9"/>
      <c r="CU724" s="9"/>
      <c r="CV724" s="9"/>
      <c r="CW724" s="9"/>
      <c r="CX724" s="9"/>
      <c r="CY724" s="9"/>
      <c r="CZ724" s="9"/>
      <c r="DA724" s="9"/>
      <c r="DB724" s="9"/>
      <c r="DC724" s="9"/>
      <c r="DD724" s="9"/>
      <c r="DE724" s="9"/>
      <c r="DF724" s="9"/>
      <c r="DG724" s="9"/>
      <c r="DH724" s="9"/>
      <c r="DI724" s="9"/>
      <c r="DJ724" s="9"/>
      <c r="DK724" s="9"/>
      <c r="DL724" s="9"/>
      <c r="DM724" s="9"/>
      <c r="DN724" s="9"/>
      <c r="DO724" s="9"/>
      <c r="DP724" s="9"/>
      <c r="DQ724" s="9"/>
      <c r="DR724" s="9"/>
      <c r="DS724" s="9"/>
      <c r="DT724" s="9"/>
      <c r="DU724" s="9"/>
      <c r="DV724" s="9"/>
      <c r="DW724" s="14"/>
      <c r="DX724" s="9"/>
      <c r="DY724" s="9"/>
      <c r="DZ724" s="9"/>
      <c r="EA724" s="9"/>
      <c r="EB724" s="9"/>
      <c r="EC724" s="9"/>
      <c r="ED724" s="9"/>
      <c r="EE724" s="9"/>
      <c r="EF724" s="9"/>
      <c r="EG724" s="9"/>
      <c r="EH724" s="9"/>
      <c r="EI724" s="9"/>
    </row>
    <row r="725" spans="2:139" ht="75" customHeight="1">
      <c r="B725" s="9"/>
      <c r="C725" s="648"/>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648"/>
      <c r="AN725" s="9"/>
      <c r="AO725" s="9"/>
      <c r="AP725" s="9"/>
      <c r="AQ725" s="9"/>
      <c r="AR725" s="648"/>
      <c r="AS725" s="9"/>
      <c r="AT725" s="45"/>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c r="CC725" s="9"/>
      <c r="CD725" s="9"/>
      <c r="CE725" s="9"/>
      <c r="CF725" s="9"/>
      <c r="CG725" s="9"/>
      <c r="CH725" s="9"/>
      <c r="CI725" s="9"/>
      <c r="CJ725" s="9"/>
      <c r="CK725" s="9"/>
      <c r="CL725" s="9"/>
      <c r="CM725" s="9"/>
      <c r="CN725" s="9"/>
      <c r="CO725" s="9"/>
      <c r="CP725" s="9"/>
      <c r="CQ725" s="9"/>
      <c r="CR725" s="9"/>
      <c r="CS725" s="9"/>
      <c r="CT725" s="9"/>
      <c r="CU725" s="9"/>
      <c r="CV725" s="9"/>
      <c r="CW725" s="9"/>
      <c r="CX725" s="9"/>
      <c r="CY725" s="9"/>
      <c r="CZ725" s="9"/>
      <c r="DA725" s="9"/>
      <c r="DB725" s="9"/>
      <c r="DC725" s="9"/>
      <c r="DD725" s="9"/>
      <c r="DE725" s="9"/>
      <c r="DF725" s="9"/>
      <c r="DG725" s="9"/>
      <c r="DH725" s="9"/>
      <c r="DI725" s="9"/>
      <c r="DJ725" s="9"/>
      <c r="DK725" s="9"/>
      <c r="DL725" s="9"/>
      <c r="DM725" s="9"/>
      <c r="DN725" s="9"/>
      <c r="DO725" s="9"/>
      <c r="DP725" s="9"/>
      <c r="DQ725" s="9"/>
      <c r="DR725" s="9"/>
      <c r="DS725" s="9"/>
      <c r="DT725" s="9"/>
      <c r="DU725" s="9"/>
      <c r="DV725" s="9"/>
      <c r="DW725" s="14"/>
      <c r="DX725" s="9"/>
      <c r="DY725" s="9"/>
      <c r="DZ725" s="9"/>
      <c r="EA725" s="9"/>
      <c r="EB725" s="9"/>
      <c r="EC725" s="9"/>
      <c r="ED725" s="9"/>
      <c r="EE725" s="9"/>
      <c r="EF725" s="9"/>
      <c r="EG725" s="9"/>
      <c r="EH725" s="9"/>
      <c r="EI725" s="9"/>
    </row>
    <row r="726" spans="2:139" ht="75" customHeight="1">
      <c r="B726" s="9"/>
      <c r="C726" s="648"/>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648"/>
      <c r="AN726" s="9"/>
      <c r="AO726" s="9"/>
      <c r="AP726" s="9"/>
      <c r="AQ726" s="9"/>
      <c r="AR726" s="648"/>
      <c r="AS726" s="9"/>
      <c r="AT726" s="45"/>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c r="CC726" s="9"/>
      <c r="CD726" s="9"/>
      <c r="CE726" s="9"/>
      <c r="CF726" s="9"/>
      <c r="CG726" s="9"/>
      <c r="CH726" s="9"/>
      <c r="CI726" s="9"/>
      <c r="CJ726" s="9"/>
      <c r="CK726" s="9"/>
      <c r="CL726" s="9"/>
      <c r="CM726" s="9"/>
      <c r="CN726" s="9"/>
      <c r="CO726" s="9"/>
      <c r="CP726" s="9"/>
      <c r="CQ726" s="9"/>
      <c r="CR726" s="9"/>
      <c r="CS726" s="9"/>
      <c r="CT726" s="9"/>
      <c r="CU726" s="9"/>
      <c r="CV726" s="9"/>
      <c r="CW726" s="9"/>
      <c r="CX726" s="9"/>
      <c r="CY726" s="9"/>
      <c r="CZ726" s="9"/>
      <c r="DA726" s="9"/>
      <c r="DB726" s="9"/>
      <c r="DC726" s="9"/>
      <c r="DD726" s="9"/>
      <c r="DE726" s="9"/>
      <c r="DF726" s="9"/>
      <c r="DG726" s="9"/>
      <c r="DH726" s="9"/>
      <c r="DI726" s="9"/>
      <c r="DJ726" s="9"/>
      <c r="DK726" s="9"/>
      <c r="DL726" s="9"/>
      <c r="DM726" s="9"/>
      <c r="DN726" s="9"/>
      <c r="DO726" s="9"/>
      <c r="DP726" s="9"/>
      <c r="DQ726" s="9"/>
      <c r="DR726" s="9"/>
      <c r="DS726" s="9"/>
      <c r="DT726" s="9"/>
      <c r="DU726" s="9"/>
      <c r="DV726" s="9"/>
      <c r="DW726" s="14"/>
      <c r="DX726" s="9"/>
      <c r="DY726" s="9"/>
      <c r="DZ726" s="9"/>
      <c r="EA726" s="9"/>
      <c r="EB726" s="9"/>
      <c r="EC726" s="9"/>
      <c r="ED726" s="9"/>
      <c r="EE726" s="9"/>
      <c r="EF726" s="9"/>
      <c r="EG726" s="9"/>
      <c r="EH726" s="9"/>
      <c r="EI726" s="9"/>
    </row>
    <row r="727" spans="2:139" ht="75" customHeight="1">
      <c r="B727" s="9"/>
      <c r="C727" s="648"/>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648"/>
      <c r="AN727" s="9"/>
      <c r="AO727" s="9"/>
      <c r="AP727" s="9"/>
      <c r="AQ727" s="9"/>
      <c r="AR727" s="648"/>
      <c r="AS727" s="9"/>
      <c r="AT727" s="45"/>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c r="CC727" s="9"/>
      <c r="CD727" s="9"/>
      <c r="CE727" s="9"/>
      <c r="CF727" s="9"/>
      <c r="CG727" s="9"/>
      <c r="CH727" s="9"/>
      <c r="CI727" s="9"/>
      <c r="CJ727" s="9"/>
      <c r="CK727" s="9"/>
      <c r="CL727" s="9"/>
      <c r="CM727" s="9"/>
      <c r="CN727" s="9"/>
      <c r="CO727" s="9"/>
      <c r="CP727" s="9"/>
      <c r="CQ727" s="9"/>
      <c r="CR727" s="9"/>
      <c r="CS727" s="9"/>
      <c r="CT727" s="9"/>
      <c r="CU727" s="9"/>
      <c r="CV727" s="9"/>
      <c r="CW727" s="9"/>
      <c r="CX727" s="9"/>
      <c r="CY727" s="9"/>
      <c r="CZ727" s="9"/>
      <c r="DA727" s="9"/>
      <c r="DB727" s="9"/>
      <c r="DC727" s="9"/>
      <c r="DD727" s="9"/>
      <c r="DE727" s="9"/>
      <c r="DF727" s="9"/>
      <c r="DG727" s="9"/>
      <c r="DH727" s="9"/>
      <c r="DI727" s="9"/>
      <c r="DJ727" s="9"/>
      <c r="DK727" s="9"/>
      <c r="DL727" s="9"/>
      <c r="DM727" s="9"/>
      <c r="DN727" s="9"/>
      <c r="DO727" s="9"/>
      <c r="DP727" s="9"/>
      <c r="DQ727" s="9"/>
      <c r="DR727" s="9"/>
      <c r="DS727" s="9"/>
      <c r="DT727" s="9"/>
      <c r="DU727" s="9"/>
      <c r="DV727" s="9"/>
      <c r="DW727" s="14"/>
      <c r="DX727" s="9"/>
      <c r="DY727" s="9"/>
      <c r="DZ727" s="9"/>
      <c r="EA727" s="9"/>
      <c r="EB727" s="9"/>
      <c r="EC727" s="9"/>
      <c r="ED727" s="9"/>
      <c r="EE727" s="9"/>
      <c r="EF727" s="9"/>
      <c r="EG727" s="9"/>
      <c r="EH727" s="9"/>
      <c r="EI727" s="9"/>
    </row>
    <row r="728" spans="2:139" ht="75" customHeight="1">
      <c r="B728" s="9"/>
      <c r="C728" s="648"/>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648"/>
      <c r="AN728" s="9"/>
      <c r="AO728" s="9"/>
      <c r="AP728" s="9"/>
      <c r="AQ728" s="9"/>
      <c r="AR728" s="648"/>
      <c r="AS728" s="9"/>
      <c r="AT728" s="45"/>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c r="CC728" s="9"/>
      <c r="CD728" s="9"/>
      <c r="CE728" s="9"/>
      <c r="CF728" s="9"/>
      <c r="CG728" s="9"/>
      <c r="CH728" s="9"/>
      <c r="CI728" s="9"/>
      <c r="CJ728" s="9"/>
      <c r="CK728" s="9"/>
      <c r="CL728" s="9"/>
      <c r="CM728" s="9"/>
      <c r="CN728" s="9"/>
      <c r="CO728" s="9"/>
      <c r="CP728" s="9"/>
      <c r="CQ728" s="9"/>
      <c r="CR728" s="9"/>
      <c r="CS728" s="9"/>
      <c r="CT728" s="9"/>
      <c r="CU728" s="9"/>
      <c r="CV728" s="9"/>
      <c r="CW728" s="9"/>
      <c r="CX728" s="9"/>
      <c r="CY728" s="9"/>
      <c r="CZ728" s="9"/>
      <c r="DA728" s="9"/>
      <c r="DB728" s="9"/>
      <c r="DC728" s="9"/>
      <c r="DD728" s="9"/>
      <c r="DE728" s="9"/>
      <c r="DF728" s="9"/>
      <c r="DG728" s="9"/>
      <c r="DH728" s="9"/>
      <c r="DI728" s="9"/>
      <c r="DJ728" s="9"/>
      <c r="DK728" s="9"/>
      <c r="DL728" s="9"/>
      <c r="DM728" s="9"/>
      <c r="DN728" s="9"/>
      <c r="DO728" s="9"/>
      <c r="DP728" s="9"/>
      <c r="DQ728" s="9"/>
      <c r="DR728" s="9"/>
      <c r="DS728" s="9"/>
      <c r="DT728" s="9"/>
      <c r="DU728" s="9"/>
      <c r="DV728" s="9"/>
      <c r="DW728" s="14"/>
      <c r="DX728" s="9"/>
      <c r="DY728" s="9"/>
      <c r="DZ728" s="9"/>
      <c r="EA728" s="9"/>
      <c r="EB728" s="9"/>
      <c r="EC728" s="9"/>
      <c r="ED728" s="9"/>
      <c r="EE728" s="9"/>
      <c r="EF728" s="9"/>
      <c r="EG728" s="9"/>
      <c r="EH728" s="9"/>
      <c r="EI728" s="9"/>
    </row>
    <row r="729" spans="2:139" ht="75" customHeight="1">
      <c r="B729" s="9"/>
      <c r="C729" s="648"/>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648"/>
      <c r="AN729" s="9"/>
      <c r="AO729" s="9"/>
      <c r="AP729" s="9"/>
      <c r="AQ729" s="9"/>
      <c r="AR729" s="648"/>
      <c r="AS729" s="9"/>
      <c r="AT729" s="45"/>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c r="CC729" s="9"/>
      <c r="CD729" s="9"/>
      <c r="CE729" s="9"/>
      <c r="CF729" s="9"/>
      <c r="CG729" s="9"/>
      <c r="CH729" s="9"/>
      <c r="CI729" s="9"/>
      <c r="CJ729" s="9"/>
      <c r="CK729" s="9"/>
      <c r="CL729" s="9"/>
      <c r="CM729" s="9"/>
      <c r="CN729" s="9"/>
      <c r="CO729" s="9"/>
      <c r="CP729" s="9"/>
      <c r="CQ729" s="9"/>
      <c r="CR729" s="9"/>
      <c r="CS729" s="9"/>
      <c r="CT729" s="9"/>
      <c r="CU729" s="9"/>
      <c r="CV729" s="9"/>
      <c r="CW729" s="9"/>
      <c r="CX729" s="9"/>
      <c r="CY729" s="9"/>
      <c r="CZ729" s="9"/>
      <c r="DA729" s="9"/>
      <c r="DB729" s="9"/>
      <c r="DC729" s="9"/>
      <c r="DD729" s="9"/>
      <c r="DE729" s="9"/>
      <c r="DF729" s="9"/>
      <c r="DG729" s="9"/>
      <c r="DH729" s="9"/>
      <c r="DI729" s="9"/>
      <c r="DJ729" s="9"/>
      <c r="DK729" s="9"/>
      <c r="DL729" s="9"/>
      <c r="DM729" s="9"/>
      <c r="DN729" s="9"/>
      <c r="DO729" s="9"/>
      <c r="DP729" s="9"/>
      <c r="DQ729" s="9"/>
      <c r="DR729" s="9"/>
      <c r="DS729" s="9"/>
      <c r="DT729" s="9"/>
      <c r="DU729" s="9"/>
      <c r="DV729" s="9"/>
      <c r="DW729" s="14"/>
      <c r="DX729" s="9"/>
      <c r="DY729" s="9"/>
      <c r="DZ729" s="9"/>
      <c r="EA729" s="9"/>
      <c r="EB729" s="9"/>
      <c r="EC729" s="9"/>
      <c r="ED729" s="9"/>
      <c r="EE729" s="9"/>
      <c r="EF729" s="9"/>
      <c r="EG729" s="9"/>
      <c r="EH729" s="9"/>
      <c r="EI729" s="9"/>
    </row>
    <row r="730" spans="2:139" ht="75" customHeight="1">
      <c r="B730" s="9"/>
      <c r="C730" s="648"/>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648"/>
      <c r="AN730" s="9"/>
      <c r="AO730" s="9"/>
      <c r="AP730" s="9"/>
      <c r="AQ730" s="9"/>
      <c r="AR730" s="648"/>
      <c r="AS730" s="9"/>
      <c r="AT730" s="45"/>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c r="CC730" s="9"/>
      <c r="CD730" s="9"/>
      <c r="CE730" s="9"/>
      <c r="CF730" s="9"/>
      <c r="CG730" s="9"/>
      <c r="CH730" s="9"/>
      <c r="CI730" s="9"/>
      <c r="CJ730" s="9"/>
      <c r="CK730" s="9"/>
      <c r="CL730" s="9"/>
      <c r="CM730" s="9"/>
      <c r="CN730" s="9"/>
      <c r="CO730" s="9"/>
      <c r="CP730" s="9"/>
      <c r="CQ730" s="9"/>
      <c r="CR730" s="9"/>
      <c r="CS730" s="9"/>
      <c r="CT730" s="9"/>
      <c r="CU730" s="9"/>
      <c r="CV730" s="9"/>
      <c r="CW730" s="9"/>
      <c r="CX730" s="9"/>
      <c r="CY730" s="9"/>
      <c r="CZ730" s="9"/>
      <c r="DA730" s="9"/>
      <c r="DB730" s="9"/>
      <c r="DC730" s="9"/>
      <c r="DD730" s="9"/>
      <c r="DE730" s="9"/>
      <c r="DF730" s="9"/>
      <c r="DG730" s="9"/>
      <c r="DH730" s="9"/>
      <c r="DI730" s="9"/>
      <c r="DJ730" s="9"/>
      <c r="DK730" s="9"/>
      <c r="DL730" s="9"/>
      <c r="DM730" s="9"/>
      <c r="DN730" s="9"/>
      <c r="DO730" s="9"/>
      <c r="DP730" s="9"/>
      <c r="DQ730" s="9"/>
      <c r="DR730" s="9"/>
      <c r="DS730" s="9"/>
      <c r="DT730" s="9"/>
      <c r="DU730" s="9"/>
      <c r="DV730" s="9"/>
      <c r="DW730" s="14"/>
      <c r="DX730" s="9"/>
      <c r="DY730" s="9"/>
      <c r="DZ730" s="9"/>
      <c r="EA730" s="9"/>
      <c r="EB730" s="9"/>
      <c r="EC730" s="9"/>
      <c r="ED730" s="9"/>
      <c r="EE730" s="9"/>
      <c r="EF730" s="9"/>
      <c r="EG730" s="9"/>
      <c r="EH730" s="9"/>
      <c r="EI730" s="9"/>
    </row>
    <row r="731" spans="2:139" ht="75" customHeight="1">
      <c r="B731" s="9"/>
      <c r="C731" s="648"/>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648"/>
      <c r="AN731" s="9"/>
      <c r="AO731" s="9"/>
      <c r="AP731" s="9"/>
      <c r="AQ731" s="9"/>
      <c r="AR731" s="648"/>
      <c r="AS731" s="9"/>
      <c r="AT731" s="45"/>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c r="CC731" s="9"/>
      <c r="CD731" s="9"/>
      <c r="CE731" s="9"/>
      <c r="CF731" s="9"/>
      <c r="CG731" s="9"/>
      <c r="CH731" s="9"/>
      <c r="CI731" s="9"/>
      <c r="CJ731" s="9"/>
      <c r="CK731" s="9"/>
      <c r="CL731" s="9"/>
      <c r="CM731" s="9"/>
      <c r="CN731" s="9"/>
      <c r="CO731" s="9"/>
      <c r="CP731" s="9"/>
      <c r="CQ731" s="9"/>
      <c r="CR731" s="9"/>
      <c r="CS731" s="9"/>
      <c r="CT731" s="9"/>
      <c r="CU731" s="9"/>
      <c r="CV731" s="9"/>
      <c r="CW731" s="9"/>
      <c r="CX731" s="9"/>
      <c r="CY731" s="9"/>
      <c r="CZ731" s="9"/>
      <c r="DA731" s="9"/>
      <c r="DB731" s="9"/>
      <c r="DC731" s="9"/>
      <c r="DD731" s="9"/>
      <c r="DE731" s="9"/>
      <c r="DF731" s="9"/>
      <c r="DG731" s="9"/>
      <c r="DH731" s="9"/>
      <c r="DI731" s="9"/>
      <c r="DJ731" s="9"/>
      <c r="DK731" s="9"/>
      <c r="DL731" s="9"/>
      <c r="DM731" s="9"/>
      <c r="DN731" s="9"/>
      <c r="DO731" s="9"/>
      <c r="DP731" s="9"/>
      <c r="DQ731" s="9"/>
      <c r="DR731" s="9"/>
      <c r="DS731" s="9"/>
      <c r="DT731" s="9"/>
      <c r="DU731" s="9"/>
      <c r="DV731" s="9"/>
      <c r="DW731" s="14"/>
      <c r="DX731" s="9"/>
      <c r="DY731" s="9"/>
      <c r="DZ731" s="9"/>
      <c r="EA731" s="9"/>
      <c r="EB731" s="9"/>
      <c r="EC731" s="9"/>
      <c r="ED731" s="9"/>
      <c r="EE731" s="9"/>
      <c r="EF731" s="9"/>
      <c r="EG731" s="9"/>
      <c r="EH731" s="9"/>
      <c r="EI731" s="9"/>
    </row>
    <row r="732" spans="2:139" ht="75" customHeight="1">
      <c r="B732" s="9"/>
      <c r="C732" s="648"/>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648"/>
      <c r="AN732" s="9"/>
      <c r="AO732" s="9"/>
      <c r="AP732" s="9"/>
      <c r="AQ732" s="9"/>
      <c r="AR732" s="648"/>
      <c r="AS732" s="9"/>
      <c r="AT732" s="45"/>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c r="CC732" s="9"/>
      <c r="CD732" s="9"/>
      <c r="CE732" s="9"/>
      <c r="CF732" s="9"/>
      <c r="CG732" s="9"/>
      <c r="CH732" s="9"/>
      <c r="CI732" s="9"/>
      <c r="CJ732" s="9"/>
      <c r="CK732" s="9"/>
      <c r="CL732" s="9"/>
      <c r="CM732" s="9"/>
      <c r="CN732" s="9"/>
      <c r="CO732" s="9"/>
      <c r="CP732" s="9"/>
      <c r="CQ732" s="9"/>
      <c r="CR732" s="9"/>
      <c r="CS732" s="9"/>
      <c r="CT732" s="9"/>
      <c r="CU732" s="9"/>
      <c r="CV732" s="9"/>
      <c r="CW732" s="9"/>
      <c r="CX732" s="9"/>
      <c r="CY732" s="9"/>
      <c r="CZ732" s="9"/>
      <c r="DA732" s="9"/>
      <c r="DB732" s="9"/>
      <c r="DC732" s="9"/>
      <c r="DD732" s="9"/>
      <c r="DE732" s="9"/>
      <c r="DF732" s="9"/>
      <c r="DG732" s="9"/>
      <c r="DH732" s="9"/>
      <c r="DI732" s="9"/>
      <c r="DJ732" s="9"/>
      <c r="DK732" s="9"/>
      <c r="DL732" s="9"/>
      <c r="DM732" s="9"/>
      <c r="DN732" s="9"/>
      <c r="DO732" s="9"/>
      <c r="DP732" s="9"/>
      <c r="DQ732" s="9"/>
      <c r="DR732" s="9"/>
      <c r="DS732" s="9"/>
      <c r="DT732" s="9"/>
      <c r="DU732" s="9"/>
      <c r="DV732" s="9"/>
      <c r="DW732" s="14"/>
      <c r="DX732" s="9"/>
      <c r="DY732" s="9"/>
      <c r="DZ732" s="9"/>
      <c r="EA732" s="9"/>
      <c r="EB732" s="9"/>
      <c r="EC732" s="9"/>
      <c r="ED732" s="9"/>
      <c r="EE732" s="9"/>
      <c r="EF732" s="9"/>
      <c r="EG732" s="9"/>
      <c r="EH732" s="9"/>
      <c r="EI732" s="9"/>
    </row>
    <row r="733" spans="2:139" ht="75" customHeight="1">
      <c r="B733" s="9"/>
      <c r="C733" s="648"/>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648"/>
      <c r="AN733" s="9"/>
      <c r="AO733" s="9"/>
      <c r="AP733" s="9"/>
      <c r="AQ733" s="9"/>
      <c r="AR733" s="648"/>
      <c r="AS733" s="9"/>
      <c r="AT733" s="45"/>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c r="CC733" s="9"/>
      <c r="CD733" s="9"/>
      <c r="CE733" s="9"/>
      <c r="CF733" s="9"/>
      <c r="CG733" s="9"/>
      <c r="CH733" s="9"/>
      <c r="CI733" s="9"/>
      <c r="CJ733" s="9"/>
      <c r="CK733" s="9"/>
      <c r="CL733" s="9"/>
      <c r="CM733" s="9"/>
      <c r="CN733" s="9"/>
      <c r="CO733" s="9"/>
      <c r="CP733" s="9"/>
      <c r="CQ733" s="9"/>
      <c r="CR733" s="9"/>
      <c r="CS733" s="9"/>
      <c r="CT733" s="9"/>
      <c r="CU733" s="9"/>
      <c r="CV733" s="9"/>
      <c r="CW733" s="9"/>
      <c r="CX733" s="9"/>
      <c r="CY733" s="9"/>
      <c r="CZ733" s="9"/>
      <c r="DA733" s="9"/>
      <c r="DB733" s="9"/>
      <c r="DC733" s="9"/>
      <c r="DD733" s="9"/>
      <c r="DE733" s="9"/>
      <c r="DF733" s="9"/>
      <c r="DG733" s="9"/>
      <c r="DH733" s="9"/>
      <c r="DI733" s="9"/>
      <c r="DJ733" s="9"/>
      <c r="DK733" s="9"/>
      <c r="DL733" s="9"/>
      <c r="DM733" s="9"/>
      <c r="DN733" s="9"/>
      <c r="DO733" s="9"/>
      <c r="DP733" s="9"/>
      <c r="DQ733" s="9"/>
      <c r="DR733" s="9"/>
      <c r="DS733" s="9"/>
      <c r="DT733" s="9"/>
      <c r="DU733" s="9"/>
      <c r="DV733" s="9"/>
      <c r="DW733" s="14"/>
      <c r="DX733" s="9"/>
      <c r="DY733" s="9"/>
      <c r="DZ733" s="9"/>
      <c r="EA733" s="9"/>
      <c r="EB733" s="9"/>
      <c r="EC733" s="9"/>
      <c r="ED733" s="9"/>
      <c r="EE733" s="9"/>
      <c r="EF733" s="9"/>
      <c r="EG733" s="9"/>
      <c r="EH733" s="9"/>
      <c r="EI733" s="9"/>
    </row>
    <row r="734" spans="2:139" ht="75" customHeight="1">
      <c r="B734" s="9"/>
      <c r="C734" s="648"/>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648"/>
      <c r="AN734" s="9"/>
      <c r="AO734" s="9"/>
      <c r="AP734" s="9"/>
      <c r="AQ734" s="9"/>
      <c r="AR734" s="648"/>
      <c r="AS734" s="9"/>
      <c r="AT734" s="45"/>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c r="CC734" s="9"/>
      <c r="CD734" s="9"/>
      <c r="CE734" s="9"/>
      <c r="CF734" s="9"/>
      <c r="CG734" s="9"/>
      <c r="CH734" s="9"/>
      <c r="CI734" s="9"/>
      <c r="CJ734" s="9"/>
      <c r="CK734" s="9"/>
      <c r="CL734" s="9"/>
      <c r="CM734" s="9"/>
      <c r="CN734" s="9"/>
      <c r="CO734" s="9"/>
      <c r="CP734" s="9"/>
      <c r="CQ734" s="9"/>
      <c r="CR734" s="9"/>
      <c r="CS734" s="9"/>
      <c r="CT734" s="9"/>
      <c r="CU734" s="9"/>
      <c r="CV734" s="9"/>
      <c r="CW734" s="9"/>
      <c r="CX734" s="9"/>
      <c r="CY734" s="9"/>
      <c r="CZ734" s="9"/>
      <c r="DA734" s="9"/>
      <c r="DB734" s="9"/>
      <c r="DC734" s="9"/>
      <c r="DD734" s="9"/>
      <c r="DE734" s="9"/>
      <c r="DF734" s="9"/>
      <c r="DG734" s="9"/>
      <c r="DH734" s="9"/>
      <c r="DI734" s="9"/>
      <c r="DJ734" s="9"/>
      <c r="DK734" s="9"/>
      <c r="DL734" s="9"/>
      <c r="DM734" s="9"/>
      <c r="DN734" s="9"/>
      <c r="DO734" s="9"/>
      <c r="DP734" s="9"/>
      <c r="DQ734" s="9"/>
      <c r="DR734" s="9"/>
      <c r="DS734" s="9"/>
      <c r="DT734" s="9"/>
      <c r="DU734" s="9"/>
      <c r="DV734" s="9"/>
      <c r="DW734" s="14"/>
      <c r="DX734" s="9"/>
      <c r="DY734" s="9"/>
      <c r="DZ734" s="9"/>
      <c r="EA734" s="9"/>
      <c r="EB734" s="9"/>
      <c r="EC734" s="9"/>
      <c r="ED734" s="9"/>
      <c r="EE734" s="9"/>
      <c r="EF734" s="9"/>
      <c r="EG734" s="9"/>
      <c r="EH734" s="9"/>
      <c r="EI734" s="9"/>
    </row>
    <row r="735" spans="2:139" ht="75" customHeight="1">
      <c r="B735" s="9"/>
      <c r="C735" s="648"/>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648"/>
      <c r="AN735" s="9"/>
      <c r="AO735" s="9"/>
      <c r="AP735" s="9"/>
      <c r="AQ735" s="9"/>
      <c r="AR735" s="648"/>
      <c r="AS735" s="9"/>
      <c r="AT735" s="45"/>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c r="CC735" s="9"/>
      <c r="CD735" s="9"/>
      <c r="CE735" s="9"/>
      <c r="CF735" s="9"/>
      <c r="CG735" s="9"/>
      <c r="CH735" s="9"/>
      <c r="CI735" s="9"/>
      <c r="CJ735" s="9"/>
      <c r="CK735" s="9"/>
      <c r="CL735" s="9"/>
      <c r="CM735" s="9"/>
      <c r="CN735" s="9"/>
      <c r="CO735" s="9"/>
      <c r="CP735" s="9"/>
      <c r="CQ735" s="9"/>
      <c r="CR735" s="9"/>
      <c r="CS735" s="9"/>
      <c r="CT735" s="9"/>
      <c r="CU735" s="9"/>
      <c r="CV735" s="9"/>
      <c r="CW735" s="9"/>
      <c r="CX735" s="9"/>
      <c r="CY735" s="9"/>
      <c r="CZ735" s="9"/>
      <c r="DA735" s="9"/>
      <c r="DB735" s="9"/>
      <c r="DC735" s="9"/>
      <c r="DD735" s="9"/>
      <c r="DE735" s="9"/>
      <c r="DF735" s="9"/>
      <c r="DG735" s="9"/>
      <c r="DH735" s="9"/>
      <c r="DI735" s="9"/>
      <c r="DJ735" s="9"/>
      <c r="DK735" s="9"/>
      <c r="DL735" s="9"/>
      <c r="DM735" s="9"/>
      <c r="DN735" s="9"/>
      <c r="DO735" s="9"/>
      <c r="DP735" s="9"/>
      <c r="DQ735" s="9"/>
      <c r="DR735" s="9"/>
      <c r="DS735" s="9"/>
      <c r="DT735" s="9"/>
      <c r="DU735" s="9"/>
      <c r="DV735" s="9"/>
      <c r="DW735" s="14"/>
      <c r="DX735" s="9"/>
      <c r="DY735" s="9"/>
      <c r="DZ735" s="9"/>
      <c r="EA735" s="9"/>
      <c r="EB735" s="9"/>
      <c r="EC735" s="9"/>
      <c r="ED735" s="9"/>
      <c r="EE735" s="9"/>
      <c r="EF735" s="9"/>
      <c r="EG735" s="9"/>
      <c r="EH735" s="9"/>
      <c r="EI735" s="9"/>
    </row>
    <row r="736" spans="2:139" ht="75" customHeight="1">
      <c r="B736" s="9"/>
      <c r="C736" s="648"/>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648"/>
      <c r="AN736" s="9"/>
      <c r="AO736" s="9"/>
      <c r="AP736" s="9"/>
      <c r="AQ736" s="9"/>
      <c r="AR736" s="648"/>
      <c r="AS736" s="9"/>
      <c r="AT736" s="45"/>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c r="CC736" s="9"/>
      <c r="CD736" s="9"/>
      <c r="CE736" s="9"/>
      <c r="CF736" s="9"/>
      <c r="CG736" s="9"/>
      <c r="CH736" s="9"/>
      <c r="CI736" s="9"/>
      <c r="CJ736" s="9"/>
      <c r="CK736" s="9"/>
      <c r="CL736" s="9"/>
      <c r="CM736" s="9"/>
      <c r="CN736" s="9"/>
      <c r="CO736" s="9"/>
      <c r="CP736" s="9"/>
      <c r="CQ736" s="9"/>
      <c r="CR736" s="9"/>
      <c r="CS736" s="9"/>
      <c r="CT736" s="9"/>
      <c r="CU736" s="9"/>
      <c r="CV736" s="9"/>
      <c r="CW736" s="9"/>
      <c r="CX736" s="9"/>
      <c r="CY736" s="9"/>
      <c r="CZ736" s="9"/>
      <c r="DA736" s="9"/>
      <c r="DB736" s="9"/>
      <c r="DC736" s="9"/>
      <c r="DD736" s="9"/>
      <c r="DE736" s="9"/>
      <c r="DF736" s="9"/>
      <c r="DG736" s="9"/>
      <c r="DH736" s="9"/>
      <c r="DI736" s="9"/>
      <c r="DJ736" s="9"/>
      <c r="DK736" s="9"/>
      <c r="DL736" s="9"/>
      <c r="DM736" s="9"/>
      <c r="DN736" s="9"/>
      <c r="DO736" s="9"/>
      <c r="DP736" s="9"/>
      <c r="DQ736" s="9"/>
      <c r="DR736" s="9"/>
      <c r="DS736" s="9"/>
      <c r="DT736" s="9"/>
      <c r="DU736" s="9"/>
      <c r="DV736" s="9"/>
      <c r="DW736" s="14"/>
      <c r="DX736" s="9"/>
      <c r="DY736" s="9"/>
      <c r="DZ736" s="9"/>
      <c r="EA736" s="9"/>
      <c r="EB736" s="9"/>
      <c r="EC736" s="9"/>
      <c r="ED736" s="9"/>
      <c r="EE736" s="9"/>
      <c r="EF736" s="9"/>
      <c r="EG736" s="9"/>
      <c r="EH736" s="9"/>
      <c r="EI736" s="9"/>
    </row>
    <row r="737" spans="2:139" ht="75" customHeight="1">
      <c r="B737" s="9"/>
      <c r="C737" s="648"/>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648"/>
      <c r="AN737" s="9"/>
      <c r="AO737" s="9"/>
      <c r="AP737" s="9"/>
      <c r="AQ737" s="9"/>
      <c r="AR737" s="648"/>
      <c r="AS737" s="9"/>
      <c r="AT737" s="45"/>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c r="CC737" s="9"/>
      <c r="CD737" s="9"/>
      <c r="CE737" s="9"/>
      <c r="CF737" s="9"/>
      <c r="CG737" s="9"/>
      <c r="CH737" s="9"/>
      <c r="CI737" s="9"/>
      <c r="CJ737" s="9"/>
      <c r="CK737" s="9"/>
      <c r="CL737" s="9"/>
      <c r="CM737" s="9"/>
      <c r="CN737" s="9"/>
      <c r="CO737" s="9"/>
      <c r="CP737" s="9"/>
      <c r="CQ737" s="9"/>
      <c r="CR737" s="9"/>
      <c r="CS737" s="9"/>
      <c r="CT737" s="9"/>
      <c r="CU737" s="9"/>
      <c r="CV737" s="9"/>
      <c r="CW737" s="9"/>
      <c r="CX737" s="9"/>
      <c r="CY737" s="9"/>
      <c r="CZ737" s="9"/>
      <c r="DA737" s="9"/>
      <c r="DB737" s="9"/>
      <c r="DC737" s="9"/>
      <c r="DD737" s="9"/>
      <c r="DE737" s="9"/>
      <c r="DF737" s="9"/>
      <c r="DG737" s="9"/>
      <c r="DH737" s="9"/>
      <c r="DI737" s="9"/>
      <c r="DJ737" s="9"/>
      <c r="DK737" s="9"/>
      <c r="DL737" s="9"/>
      <c r="DM737" s="9"/>
      <c r="DN737" s="9"/>
      <c r="DO737" s="9"/>
      <c r="DP737" s="9"/>
      <c r="DQ737" s="9"/>
      <c r="DR737" s="9"/>
      <c r="DS737" s="9"/>
      <c r="DT737" s="9"/>
      <c r="DU737" s="9"/>
      <c r="DV737" s="9"/>
      <c r="DW737" s="14"/>
      <c r="DX737" s="9"/>
      <c r="DY737" s="9"/>
      <c r="DZ737" s="9"/>
      <c r="EA737" s="9"/>
      <c r="EB737" s="9"/>
      <c r="EC737" s="9"/>
      <c r="ED737" s="9"/>
      <c r="EE737" s="9"/>
      <c r="EF737" s="9"/>
      <c r="EG737" s="9"/>
      <c r="EH737" s="9"/>
      <c r="EI737" s="9"/>
    </row>
    <row r="738" spans="2:139" ht="75" customHeight="1">
      <c r="B738" s="9"/>
      <c r="C738" s="648"/>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648"/>
      <c r="AN738" s="9"/>
      <c r="AO738" s="9"/>
      <c r="AP738" s="9"/>
      <c r="AQ738" s="9"/>
      <c r="AR738" s="648"/>
      <c r="AS738" s="9"/>
      <c r="AT738" s="45"/>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c r="CC738" s="9"/>
      <c r="CD738" s="9"/>
      <c r="CE738" s="9"/>
      <c r="CF738" s="9"/>
      <c r="CG738" s="9"/>
      <c r="CH738" s="9"/>
      <c r="CI738" s="9"/>
      <c r="CJ738" s="9"/>
      <c r="CK738" s="9"/>
      <c r="CL738" s="9"/>
      <c r="CM738" s="9"/>
      <c r="CN738" s="9"/>
      <c r="CO738" s="9"/>
      <c r="CP738" s="9"/>
      <c r="CQ738" s="9"/>
      <c r="CR738" s="9"/>
      <c r="CS738" s="9"/>
      <c r="CT738" s="9"/>
      <c r="CU738" s="9"/>
      <c r="CV738" s="9"/>
      <c r="CW738" s="9"/>
      <c r="CX738" s="9"/>
      <c r="CY738" s="9"/>
      <c r="CZ738" s="9"/>
      <c r="DA738" s="9"/>
      <c r="DB738" s="9"/>
      <c r="DC738" s="9"/>
      <c r="DD738" s="9"/>
      <c r="DE738" s="9"/>
      <c r="DF738" s="9"/>
      <c r="DG738" s="9"/>
      <c r="DH738" s="9"/>
      <c r="DI738" s="9"/>
      <c r="DJ738" s="9"/>
      <c r="DK738" s="9"/>
      <c r="DL738" s="9"/>
      <c r="DM738" s="9"/>
      <c r="DN738" s="9"/>
      <c r="DO738" s="9"/>
      <c r="DP738" s="9"/>
      <c r="DQ738" s="9"/>
      <c r="DR738" s="9"/>
      <c r="DS738" s="9"/>
      <c r="DT738" s="9"/>
      <c r="DU738" s="9"/>
      <c r="DV738" s="9"/>
      <c r="DW738" s="14"/>
      <c r="DX738" s="9"/>
      <c r="DY738" s="9"/>
      <c r="DZ738" s="9"/>
      <c r="EA738" s="9"/>
      <c r="EB738" s="9"/>
      <c r="EC738" s="9"/>
      <c r="ED738" s="9"/>
      <c r="EE738" s="9"/>
      <c r="EF738" s="9"/>
      <c r="EG738" s="9"/>
      <c r="EH738" s="9"/>
      <c r="EI738" s="9"/>
    </row>
    <row r="739" spans="2:139" ht="75" customHeight="1">
      <c r="B739" s="9"/>
      <c r="C739" s="648"/>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648"/>
      <c r="AN739" s="9"/>
      <c r="AO739" s="9"/>
      <c r="AP739" s="9"/>
      <c r="AQ739" s="9"/>
      <c r="AR739" s="648"/>
      <c r="AS739" s="9"/>
      <c r="AT739" s="45"/>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c r="CC739" s="9"/>
      <c r="CD739" s="9"/>
      <c r="CE739" s="9"/>
      <c r="CF739" s="9"/>
      <c r="CG739" s="9"/>
      <c r="CH739" s="9"/>
      <c r="CI739" s="9"/>
      <c r="CJ739" s="9"/>
      <c r="CK739" s="9"/>
      <c r="CL739" s="9"/>
      <c r="CM739" s="9"/>
      <c r="CN739" s="9"/>
      <c r="CO739" s="9"/>
      <c r="CP739" s="9"/>
      <c r="CQ739" s="9"/>
      <c r="CR739" s="9"/>
      <c r="CS739" s="9"/>
      <c r="CT739" s="9"/>
      <c r="CU739" s="9"/>
      <c r="CV739" s="9"/>
      <c r="CW739" s="9"/>
      <c r="CX739" s="9"/>
      <c r="CY739" s="9"/>
      <c r="CZ739" s="9"/>
      <c r="DA739" s="9"/>
      <c r="DB739" s="9"/>
      <c r="DC739" s="9"/>
      <c r="DD739" s="9"/>
      <c r="DE739" s="9"/>
      <c r="DF739" s="9"/>
      <c r="DG739" s="9"/>
      <c r="DH739" s="9"/>
      <c r="DI739" s="9"/>
      <c r="DJ739" s="9"/>
      <c r="DK739" s="9"/>
      <c r="DL739" s="9"/>
      <c r="DM739" s="9"/>
      <c r="DN739" s="9"/>
      <c r="DO739" s="9"/>
      <c r="DP739" s="9"/>
      <c r="DQ739" s="9"/>
      <c r="DR739" s="9"/>
      <c r="DS739" s="9"/>
      <c r="DT739" s="9"/>
      <c r="DU739" s="9"/>
      <c r="DV739" s="9"/>
      <c r="DW739" s="14"/>
      <c r="DX739" s="9"/>
      <c r="DY739" s="9"/>
      <c r="DZ739" s="9"/>
      <c r="EA739" s="9"/>
      <c r="EB739" s="9"/>
      <c r="EC739" s="9"/>
      <c r="ED739" s="9"/>
      <c r="EE739" s="9"/>
      <c r="EF739" s="9"/>
      <c r="EG739" s="9"/>
      <c r="EH739" s="9"/>
      <c r="EI739" s="9"/>
    </row>
    <row r="740" spans="2:139" ht="75" customHeight="1">
      <c r="B740" s="9"/>
      <c r="C740" s="648"/>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648"/>
      <c r="AN740" s="9"/>
      <c r="AO740" s="9"/>
      <c r="AP740" s="9"/>
      <c r="AQ740" s="9"/>
      <c r="AR740" s="648"/>
      <c r="AS740" s="9"/>
      <c r="AT740" s="45"/>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c r="CC740" s="9"/>
      <c r="CD740" s="9"/>
      <c r="CE740" s="9"/>
      <c r="CF740" s="9"/>
      <c r="CG740" s="9"/>
      <c r="CH740" s="9"/>
      <c r="CI740" s="9"/>
      <c r="CJ740" s="9"/>
      <c r="CK740" s="9"/>
      <c r="CL740" s="9"/>
      <c r="CM740" s="9"/>
      <c r="CN740" s="9"/>
      <c r="CO740" s="9"/>
      <c r="CP740" s="9"/>
      <c r="CQ740" s="9"/>
      <c r="CR740" s="9"/>
      <c r="CS740" s="9"/>
      <c r="CT740" s="9"/>
      <c r="CU740" s="9"/>
      <c r="CV740" s="9"/>
      <c r="CW740" s="9"/>
      <c r="CX740" s="9"/>
      <c r="CY740" s="9"/>
      <c r="CZ740" s="9"/>
      <c r="DA740" s="9"/>
      <c r="DB740" s="9"/>
      <c r="DC740" s="9"/>
      <c r="DD740" s="9"/>
      <c r="DE740" s="9"/>
      <c r="DF740" s="9"/>
      <c r="DG740" s="9"/>
      <c r="DH740" s="9"/>
      <c r="DI740" s="9"/>
      <c r="DJ740" s="9"/>
      <c r="DK740" s="9"/>
      <c r="DL740" s="9"/>
      <c r="DM740" s="9"/>
      <c r="DN740" s="9"/>
      <c r="DO740" s="9"/>
      <c r="DP740" s="9"/>
      <c r="DQ740" s="9"/>
      <c r="DR740" s="9"/>
      <c r="DS740" s="9"/>
      <c r="DT740" s="9"/>
      <c r="DU740" s="9"/>
      <c r="DV740" s="9"/>
      <c r="DW740" s="14"/>
      <c r="DX740" s="9"/>
      <c r="DY740" s="9"/>
      <c r="DZ740" s="9"/>
      <c r="EA740" s="9"/>
      <c r="EB740" s="9"/>
      <c r="EC740" s="9"/>
      <c r="ED740" s="9"/>
      <c r="EE740" s="9"/>
      <c r="EF740" s="9"/>
      <c r="EG740" s="9"/>
      <c r="EH740" s="9"/>
      <c r="EI740" s="9"/>
    </row>
    <row r="741" spans="2:139" ht="75" customHeight="1">
      <c r="B741" s="9"/>
      <c r="C741" s="648"/>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648"/>
      <c r="AN741" s="9"/>
      <c r="AO741" s="9"/>
      <c r="AP741" s="9"/>
      <c r="AQ741" s="9"/>
      <c r="AR741" s="648"/>
      <c r="AS741" s="9"/>
      <c r="AT741" s="45"/>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c r="CC741" s="9"/>
      <c r="CD741" s="9"/>
      <c r="CE741" s="9"/>
      <c r="CF741" s="9"/>
      <c r="CG741" s="9"/>
      <c r="CH741" s="9"/>
      <c r="CI741" s="9"/>
      <c r="CJ741" s="9"/>
      <c r="CK741" s="9"/>
      <c r="CL741" s="9"/>
      <c r="CM741" s="9"/>
      <c r="CN741" s="9"/>
      <c r="CO741" s="9"/>
      <c r="CP741" s="9"/>
      <c r="CQ741" s="9"/>
      <c r="CR741" s="9"/>
      <c r="CS741" s="9"/>
      <c r="CT741" s="9"/>
      <c r="CU741" s="9"/>
      <c r="CV741" s="9"/>
      <c r="CW741" s="9"/>
      <c r="CX741" s="9"/>
      <c r="CY741" s="9"/>
      <c r="CZ741" s="9"/>
      <c r="DA741" s="9"/>
      <c r="DB741" s="9"/>
      <c r="DC741" s="9"/>
      <c r="DD741" s="9"/>
      <c r="DE741" s="9"/>
      <c r="DF741" s="9"/>
      <c r="DG741" s="9"/>
      <c r="DH741" s="9"/>
      <c r="DI741" s="9"/>
      <c r="DJ741" s="9"/>
      <c r="DK741" s="9"/>
      <c r="DL741" s="9"/>
      <c r="DM741" s="9"/>
      <c r="DN741" s="9"/>
      <c r="DO741" s="9"/>
      <c r="DP741" s="9"/>
      <c r="DQ741" s="9"/>
      <c r="DR741" s="9"/>
      <c r="DS741" s="9"/>
      <c r="DT741" s="9"/>
      <c r="DU741" s="9"/>
      <c r="DV741" s="9"/>
      <c r="DW741" s="14"/>
      <c r="DX741" s="9"/>
      <c r="DY741" s="9"/>
      <c r="DZ741" s="9"/>
      <c r="EA741" s="9"/>
      <c r="EB741" s="9"/>
      <c r="EC741" s="9"/>
      <c r="ED741" s="9"/>
      <c r="EE741" s="9"/>
      <c r="EF741" s="9"/>
      <c r="EG741" s="9"/>
      <c r="EH741" s="9"/>
      <c r="EI741" s="9"/>
    </row>
    <row r="742" spans="2:139" ht="75" customHeight="1">
      <c r="B742" s="9"/>
      <c r="C742" s="648"/>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648"/>
      <c r="AN742" s="9"/>
      <c r="AO742" s="9"/>
      <c r="AP742" s="9"/>
      <c r="AQ742" s="9"/>
      <c r="AR742" s="648"/>
      <c r="AS742" s="9"/>
      <c r="AT742" s="45"/>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c r="CC742" s="9"/>
      <c r="CD742" s="9"/>
      <c r="CE742" s="9"/>
      <c r="CF742" s="9"/>
      <c r="CG742" s="9"/>
      <c r="CH742" s="9"/>
      <c r="CI742" s="9"/>
      <c r="CJ742" s="9"/>
      <c r="CK742" s="9"/>
      <c r="CL742" s="9"/>
      <c r="CM742" s="9"/>
      <c r="CN742" s="9"/>
      <c r="CO742" s="9"/>
      <c r="CP742" s="9"/>
      <c r="CQ742" s="9"/>
      <c r="CR742" s="9"/>
      <c r="CS742" s="9"/>
      <c r="CT742" s="9"/>
      <c r="CU742" s="9"/>
      <c r="CV742" s="9"/>
      <c r="CW742" s="9"/>
      <c r="CX742" s="9"/>
      <c r="CY742" s="9"/>
      <c r="CZ742" s="9"/>
      <c r="DA742" s="9"/>
      <c r="DB742" s="9"/>
      <c r="DC742" s="9"/>
      <c r="DD742" s="9"/>
      <c r="DE742" s="9"/>
      <c r="DF742" s="9"/>
      <c r="DG742" s="9"/>
      <c r="DH742" s="9"/>
      <c r="DI742" s="9"/>
      <c r="DJ742" s="9"/>
      <c r="DK742" s="9"/>
      <c r="DL742" s="9"/>
      <c r="DM742" s="9"/>
      <c r="DN742" s="9"/>
      <c r="DO742" s="9"/>
      <c r="DP742" s="9"/>
      <c r="DQ742" s="9"/>
      <c r="DR742" s="9"/>
      <c r="DS742" s="9"/>
      <c r="DT742" s="9"/>
      <c r="DU742" s="9"/>
      <c r="DV742" s="9"/>
      <c r="DW742" s="14"/>
      <c r="DX742" s="9"/>
      <c r="DY742" s="9"/>
      <c r="DZ742" s="9"/>
      <c r="EA742" s="9"/>
      <c r="EB742" s="9"/>
      <c r="EC742" s="9"/>
      <c r="ED742" s="9"/>
      <c r="EE742" s="9"/>
      <c r="EF742" s="9"/>
      <c r="EG742" s="9"/>
      <c r="EH742" s="9"/>
      <c r="EI742" s="9"/>
    </row>
    <row r="743" spans="2:139" ht="75" customHeight="1">
      <c r="B743" s="9"/>
      <c r="C743" s="648"/>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648"/>
      <c r="AN743" s="9"/>
      <c r="AO743" s="9"/>
      <c r="AP743" s="9"/>
      <c r="AQ743" s="9"/>
      <c r="AR743" s="648"/>
      <c r="AS743" s="9"/>
      <c r="AT743" s="45"/>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c r="CC743" s="9"/>
      <c r="CD743" s="9"/>
      <c r="CE743" s="9"/>
      <c r="CF743" s="9"/>
      <c r="CG743" s="9"/>
      <c r="CH743" s="9"/>
      <c r="CI743" s="9"/>
      <c r="CJ743" s="9"/>
      <c r="CK743" s="9"/>
      <c r="CL743" s="9"/>
      <c r="CM743" s="9"/>
      <c r="CN743" s="9"/>
      <c r="CO743" s="9"/>
      <c r="CP743" s="9"/>
      <c r="CQ743" s="9"/>
      <c r="CR743" s="9"/>
      <c r="CS743" s="9"/>
      <c r="CT743" s="9"/>
      <c r="CU743" s="9"/>
      <c r="CV743" s="9"/>
      <c r="CW743" s="9"/>
      <c r="CX743" s="9"/>
      <c r="CY743" s="9"/>
      <c r="CZ743" s="9"/>
      <c r="DA743" s="9"/>
      <c r="DB743" s="9"/>
      <c r="DC743" s="9"/>
      <c r="DD743" s="9"/>
      <c r="DE743" s="9"/>
      <c r="DF743" s="9"/>
      <c r="DG743" s="9"/>
      <c r="DH743" s="9"/>
      <c r="DI743" s="9"/>
      <c r="DJ743" s="9"/>
      <c r="DK743" s="9"/>
      <c r="DL743" s="9"/>
      <c r="DM743" s="9"/>
      <c r="DN743" s="9"/>
      <c r="DO743" s="9"/>
      <c r="DP743" s="9"/>
      <c r="DQ743" s="9"/>
      <c r="DR743" s="9"/>
      <c r="DS743" s="9"/>
      <c r="DT743" s="9"/>
      <c r="DU743" s="9"/>
      <c r="DV743" s="9"/>
      <c r="DW743" s="14"/>
      <c r="DX743" s="9"/>
      <c r="DY743" s="9"/>
      <c r="DZ743" s="9"/>
      <c r="EA743" s="9"/>
      <c r="EB743" s="9"/>
      <c r="EC743" s="9"/>
      <c r="ED743" s="9"/>
      <c r="EE743" s="9"/>
      <c r="EF743" s="9"/>
      <c r="EG743" s="9"/>
      <c r="EH743" s="9"/>
      <c r="EI743" s="9"/>
    </row>
    <row r="744" spans="2:139" ht="75" customHeight="1">
      <c r="B744" s="9"/>
      <c r="C744" s="648"/>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648"/>
      <c r="AN744" s="9"/>
      <c r="AO744" s="9"/>
      <c r="AP744" s="9"/>
      <c r="AQ744" s="9"/>
      <c r="AR744" s="648"/>
      <c r="AS744" s="9"/>
      <c r="AT744" s="45"/>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c r="CC744" s="9"/>
      <c r="CD744" s="9"/>
      <c r="CE744" s="9"/>
      <c r="CF744" s="9"/>
      <c r="CG744" s="9"/>
      <c r="CH744" s="9"/>
      <c r="CI744" s="9"/>
      <c r="CJ744" s="9"/>
      <c r="CK744" s="9"/>
      <c r="CL744" s="9"/>
      <c r="CM744" s="9"/>
      <c r="CN744" s="9"/>
      <c r="CO744" s="9"/>
      <c r="CP744" s="9"/>
      <c r="CQ744" s="9"/>
      <c r="CR744" s="9"/>
      <c r="CS744" s="9"/>
      <c r="CT744" s="9"/>
      <c r="CU744" s="9"/>
      <c r="CV744" s="9"/>
      <c r="CW744" s="9"/>
      <c r="CX744" s="9"/>
      <c r="CY744" s="9"/>
      <c r="CZ744" s="9"/>
      <c r="DA744" s="9"/>
      <c r="DB744" s="9"/>
      <c r="DC744" s="9"/>
      <c r="DD744" s="9"/>
      <c r="DE744" s="9"/>
      <c r="DF744" s="9"/>
      <c r="DG744" s="9"/>
      <c r="DH744" s="9"/>
      <c r="DI744" s="9"/>
      <c r="DJ744" s="9"/>
      <c r="DK744" s="9"/>
      <c r="DL744" s="9"/>
      <c r="DM744" s="9"/>
      <c r="DN744" s="9"/>
      <c r="DO744" s="9"/>
      <c r="DP744" s="9"/>
      <c r="DQ744" s="9"/>
      <c r="DR744" s="9"/>
      <c r="DS744" s="9"/>
      <c r="DT744" s="9"/>
      <c r="DU744" s="9"/>
      <c r="DV744" s="9"/>
      <c r="DW744" s="14"/>
      <c r="DX744" s="9"/>
      <c r="DY744" s="9"/>
      <c r="DZ744" s="9"/>
      <c r="EA744" s="9"/>
      <c r="EB744" s="9"/>
      <c r="EC744" s="9"/>
      <c r="ED744" s="9"/>
      <c r="EE744" s="9"/>
      <c r="EF744" s="9"/>
      <c r="EG744" s="9"/>
      <c r="EH744" s="9"/>
      <c r="EI744" s="9"/>
    </row>
    <row r="745" spans="2:139" ht="75" customHeight="1">
      <c r="B745" s="9"/>
      <c r="C745" s="648"/>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648"/>
      <c r="AN745" s="9"/>
      <c r="AO745" s="9"/>
      <c r="AP745" s="9"/>
      <c r="AQ745" s="9"/>
      <c r="AR745" s="648"/>
      <c r="AS745" s="9"/>
      <c r="AT745" s="45"/>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c r="CC745" s="9"/>
      <c r="CD745" s="9"/>
      <c r="CE745" s="9"/>
      <c r="CF745" s="9"/>
      <c r="CG745" s="9"/>
      <c r="CH745" s="9"/>
      <c r="CI745" s="9"/>
      <c r="CJ745" s="9"/>
      <c r="CK745" s="9"/>
      <c r="CL745" s="9"/>
      <c r="CM745" s="9"/>
      <c r="CN745" s="9"/>
      <c r="CO745" s="9"/>
      <c r="CP745" s="9"/>
      <c r="CQ745" s="9"/>
      <c r="CR745" s="9"/>
      <c r="CS745" s="9"/>
      <c r="CT745" s="9"/>
      <c r="CU745" s="9"/>
      <c r="CV745" s="9"/>
      <c r="CW745" s="9"/>
      <c r="CX745" s="9"/>
      <c r="CY745" s="9"/>
      <c r="CZ745" s="9"/>
      <c r="DA745" s="9"/>
      <c r="DB745" s="9"/>
      <c r="DC745" s="9"/>
      <c r="DD745" s="9"/>
      <c r="DE745" s="9"/>
      <c r="DF745" s="9"/>
      <c r="DG745" s="9"/>
      <c r="DH745" s="9"/>
      <c r="DI745" s="9"/>
      <c r="DJ745" s="9"/>
      <c r="DK745" s="9"/>
      <c r="DL745" s="9"/>
      <c r="DM745" s="9"/>
      <c r="DN745" s="9"/>
      <c r="DO745" s="9"/>
      <c r="DP745" s="9"/>
      <c r="DQ745" s="9"/>
      <c r="DR745" s="9"/>
      <c r="DS745" s="9"/>
      <c r="DT745" s="9"/>
      <c r="DU745" s="9"/>
      <c r="DV745" s="9"/>
      <c r="DW745" s="14"/>
      <c r="DX745" s="9"/>
      <c r="DY745" s="9"/>
      <c r="DZ745" s="9"/>
      <c r="EA745" s="9"/>
      <c r="EB745" s="9"/>
      <c r="EC745" s="9"/>
      <c r="ED745" s="9"/>
      <c r="EE745" s="9"/>
      <c r="EF745" s="9"/>
      <c r="EG745" s="9"/>
      <c r="EH745" s="9"/>
      <c r="EI745" s="9"/>
    </row>
    <row r="746" spans="2:139" ht="75" customHeight="1">
      <c r="B746" s="9"/>
      <c r="C746" s="648"/>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648"/>
      <c r="AN746" s="9"/>
      <c r="AO746" s="9"/>
      <c r="AP746" s="9"/>
      <c r="AQ746" s="9"/>
      <c r="AR746" s="648"/>
      <c r="AS746" s="9"/>
      <c r="AT746" s="45"/>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c r="CC746" s="9"/>
      <c r="CD746" s="9"/>
      <c r="CE746" s="9"/>
      <c r="CF746" s="9"/>
      <c r="CG746" s="9"/>
      <c r="CH746" s="9"/>
      <c r="CI746" s="9"/>
      <c r="CJ746" s="9"/>
      <c r="CK746" s="9"/>
      <c r="CL746" s="9"/>
      <c r="CM746" s="9"/>
      <c r="CN746" s="9"/>
      <c r="CO746" s="9"/>
      <c r="CP746" s="9"/>
      <c r="CQ746" s="9"/>
      <c r="CR746" s="9"/>
      <c r="CS746" s="9"/>
      <c r="CT746" s="9"/>
      <c r="CU746" s="9"/>
      <c r="CV746" s="9"/>
      <c r="CW746" s="9"/>
      <c r="CX746" s="9"/>
      <c r="CY746" s="9"/>
      <c r="CZ746" s="9"/>
      <c r="DA746" s="9"/>
      <c r="DB746" s="9"/>
      <c r="DC746" s="9"/>
      <c r="DD746" s="9"/>
      <c r="DE746" s="9"/>
      <c r="DF746" s="9"/>
      <c r="DG746" s="9"/>
      <c r="DH746" s="9"/>
      <c r="DI746" s="9"/>
      <c r="DJ746" s="9"/>
      <c r="DK746" s="9"/>
      <c r="DL746" s="9"/>
      <c r="DM746" s="9"/>
      <c r="DN746" s="9"/>
      <c r="DO746" s="9"/>
      <c r="DP746" s="9"/>
      <c r="DQ746" s="9"/>
      <c r="DR746" s="9"/>
      <c r="DS746" s="9"/>
      <c r="DT746" s="9"/>
      <c r="DU746" s="9"/>
      <c r="DV746" s="9"/>
      <c r="DW746" s="14"/>
      <c r="DX746" s="9"/>
      <c r="DY746" s="9"/>
      <c r="DZ746" s="9"/>
      <c r="EA746" s="9"/>
      <c r="EB746" s="9"/>
      <c r="EC746" s="9"/>
      <c r="ED746" s="9"/>
      <c r="EE746" s="9"/>
      <c r="EF746" s="9"/>
      <c r="EG746" s="9"/>
      <c r="EH746" s="9"/>
      <c r="EI746" s="9"/>
    </row>
    <row r="747" spans="2:139" ht="75" customHeight="1">
      <c r="B747" s="9"/>
      <c r="C747" s="648"/>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648"/>
      <c r="AN747" s="9"/>
      <c r="AO747" s="9"/>
      <c r="AP747" s="9"/>
      <c r="AQ747" s="9"/>
      <c r="AR747" s="648"/>
      <c r="AS747" s="9"/>
      <c r="AT747" s="45"/>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c r="CC747" s="9"/>
      <c r="CD747" s="9"/>
      <c r="CE747" s="9"/>
      <c r="CF747" s="9"/>
      <c r="CG747" s="9"/>
      <c r="CH747" s="9"/>
      <c r="CI747" s="9"/>
      <c r="CJ747" s="9"/>
      <c r="CK747" s="9"/>
      <c r="CL747" s="9"/>
      <c r="CM747" s="9"/>
      <c r="CN747" s="9"/>
      <c r="CO747" s="9"/>
      <c r="CP747" s="9"/>
      <c r="CQ747" s="9"/>
      <c r="CR747" s="9"/>
      <c r="CS747" s="9"/>
      <c r="CT747" s="9"/>
      <c r="CU747" s="9"/>
      <c r="CV747" s="9"/>
      <c r="CW747" s="9"/>
      <c r="CX747" s="9"/>
      <c r="CY747" s="9"/>
      <c r="CZ747" s="9"/>
      <c r="DA747" s="9"/>
      <c r="DB747" s="9"/>
      <c r="DC747" s="9"/>
      <c r="DD747" s="9"/>
      <c r="DE747" s="9"/>
      <c r="DF747" s="9"/>
      <c r="DG747" s="9"/>
      <c r="DH747" s="9"/>
      <c r="DI747" s="9"/>
      <c r="DJ747" s="9"/>
      <c r="DK747" s="9"/>
      <c r="DL747" s="9"/>
      <c r="DM747" s="9"/>
      <c r="DN747" s="9"/>
      <c r="DO747" s="9"/>
      <c r="DP747" s="9"/>
      <c r="DQ747" s="9"/>
      <c r="DR747" s="9"/>
      <c r="DS747" s="9"/>
      <c r="DT747" s="9"/>
      <c r="DU747" s="9"/>
      <c r="DV747" s="9"/>
      <c r="DW747" s="14"/>
      <c r="DX747" s="9"/>
      <c r="DY747" s="9"/>
      <c r="DZ747" s="9"/>
      <c r="EA747" s="9"/>
      <c r="EB747" s="9"/>
      <c r="EC747" s="9"/>
      <c r="ED747" s="9"/>
      <c r="EE747" s="9"/>
      <c r="EF747" s="9"/>
      <c r="EG747" s="9"/>
      <c r="EH747" s="9"/>
      <c r="EI747" s="9"/>
    </row>
    <row r="748" spans="2:139" ht="75" customHeight="1">
      <c r="B748" s="9"/>
      <c r="C748" s="648"/>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648"/>
      <c r="AN748" s="9"/>
      <c r="AO748" s="9"/>
      <c r="AP748" s="9"/>
      <c r="AQ748" s="9"/>
      <c r="AR748" s="648"/>
      <c r="AS748" s="9"/>
      <c r="AT748" s="45"/>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c r="CC748" s="9"/>
      <c r="CD748" s="9"/>
      <c r="CE748" s="9"/>
      <c r="CF748" s="9"/>
      <c r="CG748" s="9"/>
      <c r="CH748" s="9"/>
      <c r="CI748" s="9"/>
      <c r="CJ748" s="9"/>
      <c r="CK748" s="9"/>
      <c r="CL748" s="9"/>
      <c r="CM748" s="9"/>
      <c r="CN748" s="9"/>
      <c r="CO748" s="9"/>
      <c r="CP748" s="9"/>
      <c r="CQ748" s="9"/>
      <c r="CR748" s="9"/>
      <c r="CS748" s="9"/>
      <c r="CT748" s="9"/>
      <c r="CU748" s="9"/>
      <c r="CV748" s="9"/>
      <c r="CW748" s="9"/>
      <c r="CX748" s="9"/>
      <c r="CY748" s="9"/>
      <c r="CZ748" s="9"/>
      <c r="DA748" s="9"/>
      <c r="DB748" s="9"/>
      <c r="DC748" s="9"/>
      <c r="DD748" s="9"/>
      <c r="DE748" s="9"/>
      <c r="DF748" s="9"/>
      <c r="DG748" s="9"/>
      <c r="DH748" s="9"/>
      <c r="DI748" s="9"/>
      <c r="DJ748" s="9"/>
      <c r="DK748" s="9"/>
      <c r="DL748" s="9"/>
      <c r="DM748" s="9"/>
      <c r="DN748" s="9"/>
      <c r="DO748" s="9"/>
      <c r="DP748" s="9"/>
      <c r="DQ748" s="9"/>
      <c r="DR748" s="9"/>
      <c r="DS748" s="9"/>
      <c r="DT748" s="9"/>
      <c r="DU748" s="9"/>
      <c r="DV748" s="9"/>
      <c r="DW748" s="14"/>
      <c r="DX748" s="9"/>
      <c r="DY748" s="9"/>
      <c r="DZ748" s="9"/>
      <c r="EA748" s="9"/>
      <c r="EB748" s="9"/>
      <c r="EC748" s="9"/>
      <c r="ED748" s="9"/>
      <c r="EE748" s="9"/>
      <c r="EF748" s="9"/>
      <c r="EG748" s="9"/>
      <c r="EH748" s="9"/>
      <c r="EI748" s="9"/>
    </row>
    <row r="749" spans="2:139" ht="75" customHeight="1">
      <c r="B749" s="9"/>
      <c r="C749" s="648"/>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648"/>
      <c r="AN749" s="9"/>
      <c r="AO749" s="9"/>
      <c r="AP749" s="9"/>
      <c r="AQ749" s="9"/>
      <c r="AR749" s="648"/>
      <c r="AS749" s="9"/>
      <c r="AT749" s="45"/>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c r="CC749" s="9"/>
      <c r="CD749" s="9"/>
      <c r="CE749" s="9"/>
      <c r="CF749" s="9"/>
      <c r="CG749" s="9"/>
      <c r="CH749" s="9"/>
      <c r="CI749" s="9"/>
      <c r="CJ749" s="9"/>
      <c r="CK749" s="9"/>
      <c r="CL749" s="9"/>
      <c r="CM749" s="9"/>
      <c r="CN749" s="9"/>
      <c r="CO749" s="9"/>
      <c r="CP749" s="9"/>
      <c r="CQ749" s="9"/>
      <c r="CR749" s="9"/>
      <c r="CS749" s="9"/>
      <c r="CT749" s="9"/>
      <c r="CU749" s="9"/>
      <c r="CV749" s="9"/>
      <c r="CW749" s="9"/>
      <c r="CX749" s="9"/>
      <c r="CY749" s="9"/>
      <c r="CZ749" s="9"/>
      <c r="DA749" s="9"/>
      <c r="DB749" s="9"/>
      <c r="DC749" s="9"/>
      <c r="DD749" s="9"/>
      <c r="DE749" s="9"/>
      <c r="DF749" s="9"/>
      <c r="DG749" s="9"/>
      <c r="DH749" s="9"/>
      <c r="DI749" s="9"/>
      <c r="DJ749" s="9"/>
      <c r="DK749" s="9"/>
      <c r="DL749" s="9"/>
      <c r="DM749" s="9"/>
      <c r="DN749" s="9"/>
      <c r="DO749" s="9"/>
      <c r="DP749" s="9"/>
      <c r="DQ749" s="9"/>
      <c r="DR749" s="9"/>
      <c r="DS749" s="9"/>
      <c r="DT749" s="9"/>
      <c r="DU749" s="9"/>
      <c r="DV749" s="9"/>
      <c r="DW749" s="14"/>
      <c r="DX749" s="9"/>
      <c r="DY749" s="9"/>
      <c r="DZ749" s="9"/>
      <c r="EA749" s="9"/>
      <c r="EB749" s="9"/>
      <c r="EC749" s="9"/>
      <c r="ED749" s="9"/>
      <c r="EE749" s="9"/>
      <c r="EF749" s="9"/>
      <c r="EG749" s="9"/>
      <c r="EH749" s="9"/>
      <c r="EI749" s="9"/>
    </row>
    <row r="750" spans="2:139" ht="75" customHeight="1">
      <c r="B750" s="9"/>
      <c r="C750" s="648"/>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648"/>
      <c r="AN750" s="9"/>
      <c r="AO750" s="9"/>
      <c r="AP750" s="9"/>
      <c r="AQ750" s="9"/>
      <c r="AR750" s="648"/>
      <c r="AS750" s="9"/>
      <c r="AT750" s="45"/>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c r="CC750" s="9"/>
      <c r="CD750" s="9"/>
      <c r="CE750" s="9"/>
      <c r="CF750" s="9"/>
      <c r="CG750" s="9"/>
      <c r="CH750" s="9"/>
      <c r="CI750" s="9"/>
      <c r="CJ750" s="9"/>
      <c r="CK750" s="9"/>
      <c r="CL750" s="9"/>
      <c r="CM750" s="9"/>
      <c r="CN750" s="9"/>
      <c r="CO750" s="9"/>
      <c r="CP750" s="9"/>
      <c r="CQ750" s="9"/>
      <c r="CR750" s="9"/>
      <c r="CS750" s="9"/>
      <c r="CT750" s="9"/>
      <c r="CU750" s="9"/>
      <c r="CV750" s="9"/>
      <c r="CW750" s="9"/>
      <c r="CX750" s="9"/>
      <c r="CY750" s="9"/>
      <c r="CZ750" s="9"/>
      <c r="DA750" s="9"/>
      <c r="DB750" s="9"/>
      <c r="DC750" s="9"/>
      <c r="DD750" s="9"/>
      <c r="DE750" s="9"/>
      <c r="DF750" s="9"/>
      <c r="DG750" s="9"/>
      <c r="DH750" s="9"/>
      <c r="DI750" s="9"/>
      <c r="DJ750" s="9"/>
      <c r="DK750" s="9"/>
      <c r="DL750" s="9"/>
      <c r="DM750" s="9"/>
      <c r="DN750" s="9"/>
      <c r="DO750" s="9"/>
      <c r="DP750" s="9"/>
      <c r="DQ750" s="9"/>
      <c r="DR750" s="9"/>
      <c r="DS750" s="9"/>
      <c r="DT750" s="9"/>
      <c r="DU750" s="9"/>
      <c r="DV750" s="9"/>
      <c r="DW750" s="14"/>
      <c r="DX750" s="9"/>
      <c r="DY750" s="9"/>
      <c r="DZ750" s="9"/>
      <c r="EA750" s="9"/>
      <c r="EB750" s="9"/>
      <c r="EC750" s="9"/>
      <c r="ED750" s="9"/>
      <c r="EE750" s="9"/>
      <c r="EF750" s="9"/>
      <c r="EG750" s="9"/>
      <c r="EH750" s="9"/>
      <c r="EI750" s="9"/>
    </row>
    <row r="751" spans="2:139" ht="75" customHeight="1">
      <c r="B751" s="9"/>
      <c r="C751" s="648"/>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648"/>
      <c r="AN751" s="9"/>
      <c r="AO751" s="9"/>
      <c r="AP751" s="9"/>
      <c r="AQ751" s="9"/>
      <c r="AR751" s="648"/>
      <c r="AS751" s="9"/>
      <c r="AT751" s="45"/>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c r="CC751" s="9"/>
      <c r="CD751" s="9"/>
      <c r="CE751" s="9"/>
      <c r="CF751" s="9"/>
      <c r="CG751" s="9"/>
      <c r="CH751" s="9"/>
      <c r="CI751" s="9"/>
      <c r="CJ751" s="9"/>
      <c r="CK751" s="9"/>
      <c r="CL751" s="9"/>
      <c r="CM751" s="9"/>
      <c r="CN751" s="9"/>
      <c r="CO751" s="9"/>
      <c r="CP751" s="9"/>
      <c r="CQ751" s="9"/>
      <c r="CR751" s="9"/>
      <c r="CS751" s="9"/>
      <c r="CT751" s="9"/>
      <c r="CU751" s="9"/>
      <c r="CV751" s="9"/>
      <c r="CW751" s="9"/>
      <c r="CX751" s="9"/>
      <c r="CY751" s="9"/>
      <c r="CZ751" s="9"/>
      <c r="DA751" s="9"/>
      <c r="DB751" s="9"/>
      <c r="DC751" s="9"/>
      <c r="DD751" s="9"/>
      <c r="DE751" s="9"/>
      <c r="DF751" s="9"/>
      <c r="DG751" s="9"/>
      <c r="DH751" s="9"/>
      <c r="DI751" s="9"/>
      <c r="DJ751" s="9"/>
      <c r="DK751" s="9"/>
      <c r="DL751" s="9"/>
      <c r="DM751" s="9"/>
      <c r="DN751" s="9"/>
      <c r="DO751" s="9"/>
      <c r="DP751" s="9"/>
      <c r="DQ751" s="9"/>
      <c r="DR751" s="9"/>
      <c r="DS751" s="9"/>
      <c r="DT751" s="9"/>
      <c r="DU751" s="9"/>
      <c r="DV751" s="9"/>
      <c r="DW751" s="14"/>
      <c r="DX751" s="9"/>
      <c r="DY751" s="9"/>
      <c r="DZ751" s="9"/>
      <c r="EA751" s="9"/>
      <c r="EB751" s="9"/>
      <c r="EC751" s="9"/>
      <c r="ED751" s="9"/>
      <c r="EE751" s="9"/>
      <c r="EF751" s="9"/>
      <c r="EG751" s="9"/>
      <c r="EH751" s="9"/>
      <c r="EI751" s="9"/>
    </row>
    <row r="752" spans="2:139" ht="75" customHeight="1">
      <c r="B752" s="9"/>
      <c r="C752" s="648"/>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648"/>
      <c r="AN752" s="9"/>
      <c r="AO752" s="9"/>
      <c r="AP752" s="9"/>
      <c r="AQ752" s="9"/>
      <c r="AR752" s="648"/>
      <c r="AS752" s="9"/>
      <c r="AT752" s="45"/>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c r="CC752" s="9"/>
      <c r="CD752" s="9"/>
      <c r="CE752" s="9"/>
      <c r="CF752" s="9"/>
      <c r="CG752" s="9"/>
      <c r="CH752" s="9"/>
      <c r="CI752" s="9"/>
      <c r="CJ752" s="9"/>
      <c r="CK752" s="9"/>
      <c r="CL752" s="9"/>
      <c r="CM752" s="9"/>
      <c r="CN752" s="9"/>
      <c r="CO752" s="9"/>
      <c r="CP752" s="9"/>
      <c r="CQ752" s="9"/>
      <c r="CR752" s="9"/>
      <c r="CS752" s="9"/>
      <c r="CT752" s="9"/>
      <c r="CU752" s="9"/>
      <c r="CV752" s="9"/>
      <c r="CW752" s="9"/>
      <c r="CX752" s="9"/>
      <c r="CY752" s="9"/>
      <c r="CZ752" s="9"/>
      <c r="DA752" s="9"/>
      <c r="DB752" s="9"/>
      <c r="DC752" s="9"/>
      <c r="DD752" s="9"/>
      <c r="DE752" s="9"/>
      <c r="DF752" s="9"/>
      <c r="DG752" s="9"/>
      <c r="DH752" s="9"/>
      <c r="DI752" s="9"/>
      <c r="DJ752" s="9"/>
      <c r="DK752" s="9"/>
      <c r="DL752" s="9"/>
      <c r="DM752" s="9"/>
      <c r="DN752" s="9"/>
      <c r="DO752" s="9"/>
      <c r="DP752" s="9"/>
      <c r="DQ752" s="9"/>
      <c r="DR752" s="9"/>
      <c r="DS752" s="9"/>
      <c r="DT752" s="9"/>
      <c r="DU752" s="9"/>
      <c r="DV752" s="9"/>
      <c r="DW752" s="14"/>
      <c r="DX752" s="9"/>
      <c r="DY752" s="9"/>
      <c r="DZ752" s="9"/>
      <c r="EA752" s="9"/>
      <c r="EB752" s="9"/>
      <c r="EC752" s="9"/>
      <c r="ED752" s="9"/>
      <c r="EE752" s="9"/>
      <c r="EF752" s="9"/>
      <c r="EG752" s="9"/>
      <c r="EH752" s="9"/>
      <c r="EI752" s="9"/>
    </row>
    <row r="753" spans="2:139" ht="75" customHeight="1">
      <c r="B753" s="9"/>
      <c r="C753" s="648"/>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648"/>
      <c r="AN753" s="9"/>
      <c r="AO753" s="9"/>
      <c r="AP753" s="9"/>
      <c r="AQ753" s="9"/>
      <c r="AR753" s="648"/>
      <c r="AS753" s="9"/>
      <c r="AT753" s="45"/>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c r="CC753" s="9"/>
      <c r="CD753" s="9"/>
      <c r="CE753" s="9"/>
      <c r="CF753" s="9"/>
      <c r="CG753" s="9"/>
      <c r="CH753" s="9"/>
      <c r="CI753" s="9"/>
      <c r="CJ753" s="9"/>
      <c r="CK753" s="9"/>
      <c r="CL753" s="9"/>
      <c r="CM753" s="9"/>
      <c r="CN753" s="9"/>
      <c r="CO753" s="9"/>
      <c r="CP753" s="9"/>
      <c r="CQ753" s="9"/>
      <c r="CR753" s="9"/>
      <c r="CS753" s="9"/>
      <c r="CT753" s="9"/>
      <c r="CU753" s="9"/>
      <c r="CV753" s="9"/>
      <c r="CW753" s="9"/>
      <c r="CX753" s="9"/>
      <c r="CY753" s="9"/>
      <c r="CZ753" s="9"/>
      <c r="DA753" s="9"/>
      <c r="DB753" s="9"/>
      <c r="DC753" s="9"/>
      <c r="DD753" s="9"/>
      <c r="DE753" s="9"/>
      <c r="DF753" s="9"/>
      <c r="DG753" s="9"/>
      <c r="DH753" s="9"/>
      <c r="DI753" s="9"/>
      <c r="DJ753" s="9"/>
      <c r="DK753" s="9"/>
      <c r="DL753" s="9"/>
      <c r="DM753" s="9"/>
      <c r="DN753" s="9"/>
      <c r="DO753" s="9"/>
      <c r="DP753" s="9"/>
      <c r="DQ753" s="9"/>
      <c r="DR753" s="9"/>
      <c r="DS753" s="9"/>
      <c r="DT753" s="9"/>
      <c r="DU753" s="9"/>
      <c r="DV753" s="9"/>
      <c r="DW753" s="14"/>
      <c r="DX753" s="9"/>
      <c r="DY753" s="9"/>
      <c r="DZ753" s="9"/>
      <c r="EA753" s="9"/>
      <c r="EB753" s="9"/>
      <c r="EC753" s="9"/>
      <c r="ED753" s="9"/>
      <c r="EE753" s="9"/>
      <c r="EF753" s="9"/>
      <c r="EG753" s="9"/>
      <c r="EH753" s="9"/>
      <c r="EI753" s="9"/>
    </row>
    <row r="754" spans="2:139" ht="75" customHeight="1">
      <c r="B754" s="9"/>
      <c r="C754" s="648"/>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648"/>
      <c r="AN754" s="9"/>
      <c r="AO754" s="9"/>
      <c r="AP754" s="9"/>
      <c r="AQ754" s="9"/>
      <c r="AR754" s="648"/>
      <c r="AS754" s="9"/>
      <c r="AT754" s="45"/>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c r="CC754" s="9"/>
      <c r="CD754" s="9"/>
      <c r="CE754" s="9"/>
      <c r="CF754" s="9"/>
      <c r="CG754" s="9"/>
      <c r="CH754" s="9"/>
      <c r="CI754" s="9"/>
      <c r="CJ754" s="9"/>
      <c r="CK754" s="9"/>
      <c r="CL754" s="9"/>
      <c r="CM754" s="9"/>
      <c r="CN754" s="9"/>
      <c r="CO754" s="9"/>
      <c r="CP754" s="9"/>
      <c r="CQ754" s="9"/>
      <c r="CR754" s="9"/>
      <c r="CS754" s="9"/>
      <c r="CT754" s="9"/>
      <c r="CU754" s="9"/>
      <c r="CV754" s="9"/>
      <c r="CW754" s="9"/>
      <c r="CX754" s="9"/>
      <c r="CY754" s="9"/>
      <c r="CZ754" s="9"/>
      <c r="DA754" s="9"/>
      <c r="DB754" s="9"/>
      <c r="DC754" s="9"/>
      <c r="DD754" s="9"/>
      <c r="DE754" s="9"/>
      <c r="DF754" s="9"/>
      <c r="DG754" s="9"/>
      <c r="DH754" s="9"/>
      <c r="DI754" s="9"/>
      <c r="DJ754" s="9"/>
      <c r="DK754" s="9"/>
      <c r="DL754" s="9"/>
      <c r="DM754" s="9"/>
      <c r="DN754" s="9"/>
      <c r="DO754" s="9"/>
      <c r="DP754" s="9"/>
      <c r="DQ754" s="9"/>
      <c r="DR754" s="9"/>
      <c r="DS754" s="9"/>
      <c r="DT754" s="9"/>
      <c r="DU754" s="9"/>
      <c r="DV754" s="9"/>
      <c r="DW754" s="14"/>
      <c r="DX754" s="9"/>
      <c r="DY754" s="9"/>
      <c r="DZ754" s="9"/>
      <c r="EA754" s="9"/>
      <c r="EB754" s="9"/>
      <c r="EC754" s="9"/>
      <c r="ED754" s="9"/>
      <c r="EE754" s="9"/>
      <c r="EF754" s="9"/>
      <c r="EG754" s="9"/>
      <c r="EH754" s="9"/>
      <c r="EI754" s="9"/>
    </row>
    <row r="755" spans="2:139" ht="75" customHeight="1">
      <c r="B755" s="9"/>
      <c r="C755" s="648"/>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648"/>
      <c r="AN755" s="9"/>
      <c r="AO755" s="9"/>
      <c r="AP755" s="9"/>
      <c r="AQ755" s="9"/>
      <c r="AR755" s="648"/>
      <c r="AS755" s="9"/>
      <c r="AT755" s="45"/>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c r="CC755" s="9"/>
      <c r="CD755" s="9"/>
      <c r="CE755" s="9"/>
      <c r="CF755" s="9"/>
      <c r="CG755" s="9"/>
      <c r="CH755" s="9"/>
      <c r="CI755" s="9"/>
      <c r="CJ755" s="9"/>
      <c r="CK755" s="9"/>
      <c r="CL755" s="9"/>
      <c r="CM755" s="9"/>
      <c r="CN755" s="9"/>
      <c r="CO755" s="9"/>
      <c r="CP755" s="9"/>
      <c r="CQ755" s="9"/>
      <c r="CR755" s="9"/>
      <c r="CS755" s="9"/>
      <c r="CT755" s="9"/>
      <c r="CU755" s="9"/>
      <c r="CV755" s="9"/>
      <c r="CW755" s="9"/>
      <c r="CX755" s="9"/>
      <c r="CY755" s="9"/>
      <c r="CZ755" s="9"/>
      <c r="DA755" s="9"/>
      <c r="DB755" s="9"/>
      <c r="DC755" s="9"/>
      <c r="DD755" s="9"/>
      <c r="DE755" s="9"/>
      <c r="DF755" s="9"/>
      <c r="DG755" s="9"/>
      <c r="DH755" s="9"/>
      <c r="DI755" s="9"/>
      <c r="DJ755" s="9"/>
      <c r="DK755" s="9"/>
      <c r="DL755" s="9"/>
      <c r="DM755" s="9"/>
      <c r="DN755" s="9"/>
      <c r="DO755" s="9"/>
      <c r="DP755" s="9"/>
      <c r="DQ755" s="9"/>
      <c r="DR755" s="9"/>
      <c r="DS755" s="9"/>
      <c r="DT755" s="9"/>
      <c r="DU755" s="9"/>
      <c r="DV755" s="9"/>
      <c r="DW755" s="14"/>
      <c r="DX755" s="9"/>
      <c r="DY755" s="9"/>
      <c r="DZ755" s="9"/>
      <c r="EA755" s="9"/>
      <c r="EB755" s="9"/>
      <c r="EC755" s="9"/>
      <c r="ED755" s="9"/>
      <c r="EE755" s="9"/>
      <c r="EF755" s="9"/>
      <c r="EG755" s="9"/>
      <c r="EH755" s="9"/>
      <c r="EI755" s="9"/>
    </row>
    <row r="756" spans="2:139" ht="75" customHeight="1">
      <c r="B756" s="9"/>
      <c r="C756" s="648"/>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648"/>
      <c r="AN756" s="9"/>
      <c r="AO756" s="9"/>
      <c r="AP756" s="9"/>
      <c r="AQ756" s="9"/>
      <c r="AR756" s="648"/>
      <c r="AS756" s="9"/>
      <c r="AT756" s="45"/>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c r="CC756" s="9"/>
      <c r="CD756" s="9"/>
      <c r="CE756" s="9"/>
      <c r="CF756" s="9"/>
      <c r="CG756" s="9"/>
      <c r="CH756" s="9"/>
      <c r="CI756" s="9"/>
      <c r="CJ756" s="9"/>
      <c r="CK756" s="9"/>
      <c r="CL756" s="9"/>
      <c r="CM756" s="9"/>
      <c r="CN756" s="9"/>
      <c r="CO756" s="9"/>
      <c r="CP756" s="9"/>
      <c r="CQ756" s="9"/>
      <c r="CR756" s="9"/>
      <c r="CS756" s="9"/>
      <c r="CT756" s="9"/>
      <c r="CU756" s="9"/>
      <c r="CV756" s="9"/>
      <c r="CW756" s="9"/>
      <c r="CX756" s="9"/>
      <c r="CY756" s="9"/>
      <c r="CZ756" s="9"/>
      <c r="DA756" s="9"/>
      <c r="DB756" s="9"/>
      <c r="DC756" s="9"/>
      <c r="DD756" s="9"/>
      <c r="DE756" s="9"/>
      <c r="DF756" s="9"/>
      <c r="DG756" s="9"/>
      <c r="DH756" s="9"/>
      <c r="DI756" s="9"/>
      <c r="DJ756" s="9"/>
      <c r="DK756" s="9"/>
      <c r="DL756" s="9"/>
      <c r="DM756" s="9"/>
      <c r="DN756" s="9"/>
      <c r="DO756" s="9"/>
      <c r="DP756" s="9"/>
      <c r="DQ756" s="9"/>
      <c r="DR756" s="9"/>
      <c r="DS756" s="9"/>
      <c r="DT756" s="9"/>
      <c r="DU756" s="9"/>
      <c r="DV756" s="9"/>
      <c r="DW756" s="14"/>
      <c r="DX756" s="9"/>
      <c r="DY756" s="9"/>
      <c r="DZ756" s="9"/>
      <c r="EA756" s="9"/>
      <c r="EB756" s="9"/>
      <c r="EC756" s="9"/>
      <c r="ED756" s="9"/>
      <c r="EE756" s="9"/>
      <c r="EF756" s="9"/>
      <c r="EG756" s="9"/>
      <c r="EH756" s="9"/>
      <c r="EI756" s="9"/>
    </row>
    <row r="757" spans="2:139" ht="75" customHeight="1">
      <c r="B757" s="9"/>
      <c r="C757" s="648"/>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648"/>
      <c r="AN757" s="9"/>
      <c r="AO757" s="9"/>
      <c r="AP757" s="9"/>
      <c r="AQ757" s="9"/>
      <c r="AR757" s="648"/>
      <c r="AS757" s="9"/>
      <c r="AT757" s="45"/>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c r="CC757" s="9"/>
      <c r="CD757" s="9"/>
      <c r="CE757" s="9"/>
      <c r="CF757" s="9"/>
      <c r="CG757" s="9"/>
      <c r="CH757" s="9"/>
      <c r="CI757" s="9"/>
      <c r="CJ757" s="9"/>
      <c r="CK757" s="9"/>
      <c r="CL757" s="9"/>
      <c r="CM757" s="9"/>
      <c r="CN757" s="9"/>
      <c r="CO757" s="9"/>
      <c r="CP757" s="9"/>
      <c r="CQ757" s="9"/>
      <c r="CR757" s="9"/>
      <c r="CS757" s="9"/>
      <c r="CT757" s="9"/>
      <c r="CU757" s="9"/>
      <c r="CV757" s="9"/>
      <c r="CW757" s="9"/>
      <c r="CX757" s="9"/>
      <c r="CY757" s="9"/>
      <c r="CZ757" s="9"/>
      <c r="DA757" s="9"/>
      <c r="DB757" s="9"/>
      <c r="DC757" s="9"/>
      <c r="DD757" s="9"/>
      <c r="DE757" s="9"/>
      <c r="DF757" s="9"/>
      <c r="DG757" s="9"/>
      <c r="DH757" s="9"/>
      <c r="DI757" s="9"/>
      <c r="DJ757" s="9"/>
      <c r="DK757" s="9"/>
      <c r="DL757" s="9"/>
      <c r="DM757" s="9"/>
      <c r="DN757" s="9"/>
      <c r="DO757" s="9"/>
      <c r="DP757" s="9"/>
      <c r="DQ757" s="9"/>
      <c r="DR757" s="9"/>
      <c r="DS757" s="9"/>
      <c r="DT757" s="9"/>
      <c r="DU757" s="9"/>
      <c r="DV757" s="9"/>
      <c r="DW757" s="14"/>
      <c r="DX757" s="9"/>
      <c r="DY757" s="9"/>
      <c r="DZ757" s="9"/>
      <c r="EA757" s="9"/>
      <c r="EB757" s="9"/>
      <c r="EC757" s="9"/>
      <c r="ED757" s="9"/>
      <c r="EE757" s="9"/>
      <c r="EF757" s="9"/>
      <c r="EG757" s="9"/>
      <c r="EH757" s="9"/>
      <c r="EI757" s="9"/>
    </row>
    <row r="758" spans="2:139" ht="75" customHeight="1">
      <c r="B758" s="9"/>
      <c r="C758" s="648"/>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648"/>
      <c r="AN758" s="9"/>
      <c r="AO758" s="9"/>
      <c r="AP758" s="9"/>
      <c r="AQ758" s="9"/>
      <c r="AR758" s="648"/>
      <c r="AS758" s="9"/>
      <c r="AT758" s="45"/>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c r="CC758" s="9"/>
      <c r="CD758" s="9"/>
      <c r="CE758" s="9"/>
      <c r="CF758" s="9"/>
      <c r="CG758" s="9"/>
      <c r="CH758" s="9"/>
      <c r="CI758" s="9"/>
      <c r="CJ758" s="9"/>
      <c r="CK758" s="9"/>
      <c r="CL758" s="9"/>
      <c r="CM758" s="9"/>
      <c r="CN758" s="9"/>
      <c r="CO758" s="9"/>
      <c r="CP758" s="9"/>
      <c r="CQ758" s="9"/>
      <c r="CR758" s="9"/>
      <c r="CS758" s="9"/>
      <c r="CT758" s="9"/>
      <c r="CU758" s="9"/>
      <c r="CV758" s="9"/>
      <c r="CW758" s="9"/>
      <c r="CX758" s="9"/>
      <c r="CY758" s="9"/>
      <c r="CZ758" s="9"/>
      <c r="DA758" s="9"/>
      <c r="DB758" s="9"/>
      <c r="DC758" s="9"/>
      <c r="DD758" s="9"/>
      <c r="DE758" s="9"/>
      <c r="DF758" s="9"/>
      <c r="DG758" s="9"/>
      <c r="DH758" s="9"/>
      <c r="DI758" s="9"/>
      <c r="DJ758" s="9"/>
      <c r="DK758" s="9"/>
      <c r="DL758" s="9"/>
      <c r="DM758" s="9"/>
      <c r="DN758" s="9"/>
      <c r="DO758" s="9"/>
      <c r="DP758" s="9"/>
      <c r="DQ758" s="9"/>
      <c r="DR758" s="9"/>
      <c r="DS758" s="9"/>
      <c r="DT758" s="9"/>
      <c r="DU758" s="9"/>
      <c r="DV758" s="9"/>
      <c r="DW758" s="14"/>
      <c r="DX758" s="9"/>
      <c r="DY758" s="9"/>
      <c r="DZ758" s="9"/>
      <c r="EA758" s="9"/>
      <c r="EB758" s="9"/>
      <c r="EC758" s="9"/>
      <c r="ED758" s="9"/>
      <c r="EE758" s="9"/>
      <c r="EF758" s="9"/>
      <c r="EG758" s="9"/>
      <c r="EH758" s="9"/>
      <c r="EI758" s="9"/>
    </row>
    <row r="759" spans="2:139" ht="75" customHeight="1">
      <c r="B759" s="9"/>
      <c r="C759" s="648"/>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648"/>
      <c r="AN759" s="9"/>
      <c r="AO759" s="9"/>
      <c r="AP759" s="9"/>
      <c r="AQ759" s="9"/>
      <c r="AR759" s="648"/>
      <c r="AS759" s="9"/>
      <c r="AT759" s="45"/>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c r="CC759" s="9"/>
      <c r="CD759" s="9"/>
      <c r="CE759" s="9"/>
      <c r="CF759" s="9"/>
      <c r="CG759" s="9"/>
      <c r="CH759" s="9"/>
      <c r="CI759" s="9"/>
      <c r="CJ759" s="9"/>
      <c r="CK759" s="9"/>
      <c r="CL759" s="9"/>
      <c r="CM759" s="9"/>
      <c r="CN759" s="9"/>
      <c r="CO759" s="9"/>
      <c r="CP759" s="9"/>
      <c r="CQ759" s="9"/>
      <c r="CR759" s="9"/>
      <c r="CS759" s="9"/>
      <c r="CT759" s="9"/>
      <c r="CU759" s="9"/>
      <c r="CV759" s="9"/>
      <c r="CW759" s="9"/>
      <c r="CX759" s="9"/>
      <c r="CY759" s="9"/>
      <c r="CZ759" s="9"/>
      <c r="DA759" s="9"/>
      <c r="DB759" s="9"/>
      <c r="DC759" s="9"/>
      <c r="DD759" s="9"/>
      <c r="DE759" s="9"/>
      <c r="DF759" s="9"/>
      <c r="DG759" s="9"/>
      <c r="DH759" s="9"/>
      <c r="DI759" s="9"/>
      <c r="DJ759" s="9"/>
      <c r="DK759" s="9"/>
      <c r="DL759" s="9"/>
      <c r="DM759" s="9"/>
      <c r="DN759" s="9"/>
      <c r="DO759" s="9"/>
      <c r="DP759" s="9"/>
      <c r="DQ759" s="9"/>
      <c r="DR759" s="9"/>
      <c r="DS759" s="9"/>
      <c r="DT759" s="9"/>
      <c r="DU759" s="9"/>
      <c r="DV759" s="9"/>
      <c r="DW759" s="14"/>
      <c r="DX759" s="9"/>
      <c r="DY759" s="9"/>
      <c r="DZ759" s="9"/>
      <c r="EA759" s="9"/>
      <c r="EB759" s="9"/>
      <c r="EC759" s="9"/>
      <c r="ED759" s="9"/>
      <c r="EE759" s="9"/>
      <c r="EF759" s="9"/>
      <c r="EG759" s="9"/>
      <c r="EH759" s="9"/>
      <c r="EI759" s="9"/>
    </row>
    <row r="760" spans="2:139" ht="75" customHeight="1">
      <c r="B760" s="9"/>
      <c r="C760" s="648"/>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648"/>
      <c r="AN760" s="9"/>
      <c r="AO760" s="9"/>
      <c r="AP760" s="9"/>
      <c r="AQ760" s="9"/>
      <c r="AR760" s="648"/>
      <c r="AS760" s="9"/>
      <c r="AT760" s="45"/>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c r="CC760" s="9"/>
      <c r="CD760" s="9"/>
      <c r="CE760" s="9"/>
      <c r="CF760" s="9"/>
      <c r="CG760" s="9"/>
      <c r="CH760" s="9"/>
      <c r="CI760" s="9"/>
      <c r="CJ760" s="9"/>
      <c r="CK760" s="9"/>
      <c r="CL760" s="9"/>
      <c r="CM760" s="9"/>
      <c r="CN760" s="9"/>
      <c r="CO760" s="9"/>
      <c r="CP760" s="9"/>
      <c r="CQ760" s="9"/>
      <c r="CR760" s="9"/>
      <c r="CS760" s="9"/>
      <c r="CT760" s="9"/>
      <c r="CU760" s="9"/>
      <c r="CV760" s="9"/>
      <c r="CW760" s="9"/>
      <c r="CX760" s="9"/>
      <c r="CY760" s="9"/>
      <c r="CZ760" s="9"/>
      <c r="DA760" s="9"/>
      <c r="DB760" s="9"/>
      <c r="DC760" s="9"/>
      <c r="DD760" s="9"/>
      <c r="DE760" s="9"/>
      <c r="DF760" s="9"/>
      <c r="DG760" s="9"/>
      <c r="DH760" s="9"/>
      <c r="DI760" s="9"/>
      <c r="DJ760" s="9"/>
      <c r="DK760" s="9"/>
      <c r="DL760" s="9"/>
      <c r="DM760" s="9"/>
      <c r="DN760" s="9"/>
      <c r="DO760" s="9"/>
      <c r="DP760" s="9"/>
      <c r="DQ760" s="9"/>
      <c r="DR760" s="9"/>
      <c r="DS760" s="9"/>
      <c r="DT760" s="9"/>
      <c r="DU760" s="9"/>
      <c r="DV760" s="9"/>
      <c r="DW760" s="14"/>
      <c r="DX760" s="9"/>
      <c r="DY760" s="9"/>
      <c r="DZ760" s="9"/>
      <c r="EA760" s="9"/>
      <c r="EB760" s="9"/>
      <c r="EC760" s="9"/>
      <c r="ED760" s="9"/>
      <c r="EE760" s="9"/>
      <c r="EF760" s="9"/>
      <c r="EG760" s="9"/>
      <c r="EH760" s="9"/>
      <c r="EI760" s="9"/>
    </row>
    <row r="761" spans="2:139" ht="75" customHeight="1">
      <c r="B761" s="9"/>
      <c r="C761" s="648"/>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648"/>
      <c r="AN761" s="9"/>
      <c r="AO761" s="9"/>
      <c r="AP761" s="9"/>
      <c r="AQ761" s="9"/>
      <c r="AR761" s="648"/>
      <c r="AS761" s="9"/>
      <c r="AT761" s="45"/>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c r="CC761" s="9"/>
      <c r="CD761" s="9"/>
      <c r="CE761" s="9"/>
      <c r="CF761" s="9"/>
      <c r="CG761" s="9"/>
      <c r="CH761" s="9"/>
      <c r="CI761" s="9"/>
      <c r="CJ761" s="9"/>
      <c r="CK761" s="9"/>
      <c r="CL761" s="9"/>
      <c r="CM761" s="9"/>
      <c r="CN761" s="9"/>
      <c r="CO761" s="9"/>
      <c r="CP761" s="9"/>
      <c r="CQ761" s="9"/>
      <c r="CR761" s="9"/>
      <c r="CS761" s="9"/>
      <c r="CT761" s="9"/>
      <c r="CU761" s="9"/>
      <c r="CV761" s="9"/>
      <c r="CW761" s="9"/>
      <c r="CX761" s="9"/>
      <c r="CY761" s="9"/>
      <c r="CZ761" s="9"/>
      <c r="DA761" s="9"/>
      <c r="DB761" s="9"/>
      <c r="DC761" s="9"/>
      <c r="DD761" s="9"/>
      <c r="DE761" s="9"/>
      <c r="DF761" s="9"/>
      <c r="DG761" s="9"/>
      <c r="DH761" s="9"/>
      <c r="DI761" s="9"/>
      <c r="DJ761" s="9"/>
      <c r="DK761" s="9"/>
      <c r="DL761" s="9"/>
      <c r="DM761" s="9"/>
      <c r="DN761" s="9"/>
      <c r="DO761" s="9"/>
      <c r="DP761" s="9"/>
      <c r="DQ761" s="9"/>
      <c r="DR761" s="9"/>
      <c r="DS761" s="9"/>
      <c r="DT761" s="9"/>
      <c r="DU761" s="9"/>
      <c r="DV761" s="9"/>
      <c r="DW761" s="14"/>
      <c r="DX761" s="9"/>
      <c r="DY761" s="9"/>
      <c r="DZ761" s="9"/>
      <c r="EA761" s="9"/>
      <c r="EB761" s="9"/>
      <c r="EC761" s="9"/>
      <c r="ED761" s="9"/>
      <c r="EE761" s="9"/>
      <c r="EF761" s="9"/>
      <c r="EG761" s="9"/>
      <c r="EH761" s="9"/>
      <c r="EI761" s="9"/>
    </row>
    <row r="762" spans="2:139" ht="75" customHeight="1">
      <c r="B762" s="9"/>
      <c r="C762" s="648"/>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648"/>
      <c r="AN762" s="9"/>
      <c r="AO762" s="9"/>
      <c r="AP762" s="9"/>
      <c r="AQ762" s="9"/>
      <c r="AR762" s="648"/>
      <c r="AS762" s="9"/>
      <c r="AT762" s="45"/>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c r="CC762" s="9"/>
      <c r="CD762" s="9"/>
      <c r="CE762" s="9"/>
      <c r="CF762" s="9"/>
      <c r="CG762" s="9"/>
      <c r="CH762" s="9"/>
      <c r="CI762" s="9"/>
      <c r="CJ762" s="9"/>
      <c r="CK762" s="9"/>
      <c r="CL762" s="9"/>
      <c r="CM762" s="9"/>
      <c r="CN762" s="9"/>
      <c r="CO762" s="9"/>
      <c r="CP762" s="9"/>
      <c r="CQ762" s="9"/>
      <c r="CR762" s="9"/>
      <c r="CS762" s="9"/>
      <c r="CT762" s="9"/>
      <c r="CU762" s="9"/>
      <c r="CV762" s="9"/>
      <c r="CW762" s="9"/>
      <c r="CX762" s="9"/>
      <c r="CY762" s="9"/>
      <c r="CZ762" s="9"/>
      <c r="DA762" s="9"/>
      <c r="DB762" s="9"/>
      <c r="DC762" s="9"/>
      <c r="DD762" s="9"/>
      <c r="DE762" s="9"/>
      <c r="DF762" s="9"/>
      <c r="DG762" s="9"/>
      <c r="DH762" s="9"/>
      <c r="DI762" s="9"/>
      <c r="DJ762" s="9"/>
      <c r="DK762" s="9"/>
      <c r="DL762" s="9"/>
      <c r="DM762" s="9"/>
      <c r="DN762" s="9"/>
      <c r="DO762" s="9"/>
      <c r="DP762" s="9"/>
      <c r="DQ762" s="9"/>
      <c r="DR762" s="9"/>
      <c r="DS762" s="9"/>
      <c r="DT762" s="9"/>
      <c r="DU762" s="9"/>
      <c r="DV762" s="9"/>
      <c r="DW762" s="14"/>
      <c r="DX762" s="9"/>
      <c r="DY762" s="9"/>
      <c r="DZ762" s="9"/>
      <c r="EA762" s="9"/>
      <c r="EB762" s="9"/>
      <c r="EC762" s="9"/>
      <c r="ED762" s="9"/>
      <c r="EE762" s="9"/>
      <c r="EF762" s="9"/>
      <c r="EG762" s="9"/>
      <c r="EH762" s="9"/>
      <c r="EI762" s="9"/>
    </row>
    <row r="763" spans="2:139" ht="75" customHeight="1">
      <c r="B763" s="9"/>
      <c r="C763" s="648"/>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648"/>
      <c r="AN763" s="9"/>
      <c r="AO763" s="9"/>
      <c r="AP763" s="9"/>
      <c r="AQ763" s="9"/>
      <c r="AR763" s="648"/>
      <c r="AS763" s="9"/>
      <c r="AT763" s="45"/>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c r="CC763" s="9"/>
      <c r="CD763" s="9"/>
      <c r="CE763" s="9"/>
      <c r="CF763" s="9"/>
      <c r="CG763" s="9"/>
      <c r="CH763" s="9"/>
      <c r="CI763" s="9"/>
      <c r="CJ763" s="9"/>
      <c r="CK763" s="9"/>
      <c r="CL763" s="9"/>
      <c r="CM763" s="9"/>
      <c r="CN763" s="9"/>
      <c r="CO763" s="9"/>
      <c r="CP763" s="9"/>
      <c r="CQ763" s="9"/>
      <c r="CR763" s="9"/>
      <c r="CS763" s="9"/>
      <c r="CT763" s="9"/>
      <c r="CU763" s="9"/>
      <c r="CV763" s="9"/>
      <c r="CW763" s="9"/>
      <c r="CX763" s="9"/>
      <c r="CY763" s="9"/>
      <c r="CZ763" s="9"/>
      <c r="DA763" s="9"/>
      <c r="DB763" s="9"/>
      <c r="DC763" s="9"/>
      <c r="DD763" s="9"/>
      <c r="DE763" s="9"/>
      <c r="DF763" s="9"/>
      <c r="DG763" s="9"/>
      <c r="DH763" s="9"/>
      <c r="DI763" s="9"/>
      <c r="DJ763" s="9"/>
      <c r="DK763" s="9"/>
      <c r="DL763" s="9"/>
      <c r="DM763" s="9"/>
      <c r="DN763" s="9"/>
      <c r="DO763" s="9"/>
      <c r="DP763" s="9"/>
      <c r="DQ763" s="9"/>
      <c r="DR763" s="9"/>
      <c r="DS763" s="9"/>
      <c r="DT763" s="9"/>
      <c r="DU763" s="9"/>
      <c r="DV763" s="9"/>
      <c r="DW763" s="14"/>
      <c r="DX763" s="9"/>
      <c r="DY763" s="9"/>
      <c r="DZ763" s="9"/>
      <c r="EA763" s="9"/>
      <c r="EB763" s="9"/>
      <c r="EC763" s="9"/>
      <c r="ED763" s="9"/>
      <c r="EE763" s="9"/>
      <c r="EF763" s="9"/>
      <c r="EG763" s="9"/>
      <c r="EH763" s="9"/>
      <c r="EI763" s="9"/>
    </row>
    <row r="764" spans="2:139" ht="75" customHeight="1">
      <c r="B764" s="9"/>
      <c r="C764" s="648"/>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648"/>
      <c r="AN764" s="9"/>
      <c r="AO764" s="9"/>
      <c r="AP764" s="9"/>
      <c r="AQ764" s="9"/>
      <c r="AR764" s="648"/>
      <c r="AS764" s="9"/>
      <c r="AT764" s="45"/>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c r="CC764" s="9"/>
      <c r="CD764" s="9"/>
      <c r="CE764" s="9"/>
      <c r="CF764" s="9"/>
      <c r="CG764" s="9"/>
      <c r="CH764" s="9"/>
      <c r="CI764" s="9"/>
      <c r="CJ764" s="9"/>
      <c r="CK764" s="9"/>
      <c r="CL764" s="9"/>
      <c r="CM764" s="9"/>
      <c r="CN764" s="9"/>
      <c r="CO764" s="9"/>
      <c r="CP764" s="9"/>
      <c r="CQ764" s="9"/>
      <c r="CR764" s="9"/>
      <c r="CS764" s="9"/>
      <c r="CT764" s="9"/>
      <c r="CU764" s="9"/>
      <c r="CV764" s="9"/>
      <c r="CW764" s="9"/>
      <c r="CX764" s="9"/>
      <c r="CY764" s="9"/>
      <c r="CZ764" s="9"/>
      <c r="DA764" s="9"/>
      <c r="DB764" s="9"/>
      <c r="DC764" s="9"/>
      <c r="DD764" s="9"/>
      <c r="DE764" s="9"/>
      <c r="DF764" s="9"/>
      <c r="DG764" s="9"/>
      <c r="DH764" s="9"/>
      <c r="DI764" s="9"/>
      <c r="DJ764" s="9"/>
      <c r="DK764" s="9"/>
      <c r="DL764" s="9"/>
      <c r="DM764" s="9"/>
      <c r="DN764" s="9"/>
      <c r="DO764" s="9"/>
      <c r="DP764" s="9"/>
      <c r="DQ764" s="9"/>
      <c r="DR764" s="9"/>
      <c r="DS764" s="9"/>
      <c r="DT764" s="9"/>
      <c r="DU764" s="9"/>
      <c r="DV764" s="9"/>
      <c r="DW764" s="14"/>
      <c r="DX764" s="9"/>
      <c r="DY764" s="9"/>
      <c r="DZ764" s="9"/>
      <c r="EA764" s="9"/>
      <c r="EB764" s="9"/>
      <c r="EC764" s="9"/>
      <c r="ED764" s="9"/>
      <c r="EE764" s="9"/>
      <c r="EF764" s="9"/>
      <c r="EG764" s="9"/>
      <c r="EH764" s="9"/>
      <c r="EI764" s="9"/>
    </row>
    <row r="765" spans="2:139" ht="75" customHeight="1">
      <c r="B765" s="9"/>
      <c r="C765" s="648"/>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648"/>
      <c r="AN765" s="9"/>
      <c r="AO765" s="9"/>
      <c r="AP765" s="9"/>
      <c r="AQ765" s="9"/>
      <c r="AR765" s="648"/>
      <c r="AS765" s="9"/>
      <c r="AT765" s="45"/>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c r="CC765" s="9"/>
      <c r="CD765" s="9"/>
      <c r="CE765" s="9"/>
      <c r="CF765" s="9"/>
      <c r="CG765" s="9"/>
      <c r="CH765" s="9"/>
      <c r="CI765" s="9"/>
      <c r="CJ765" s="9"/>
      <c r="CK765" s="9"/>
      <c r="CL765" s="9"/>
      <c r="CM765" s="9"/>
      <c r="CN765" s="9"/>
      <c r="CO765" s="9"/>
      <c r="CP765" s="9"/>
      <c r="CQ765" s="9"/>
      <c r="CR765" s="9"/>
      <c r="CS765" s="9"/>
      <c r="CT765" s="9"/>
      <c r="CU765" s="9"/>
      <c r="CV765" s="9"/>
      <c r="CW765" s="9"/>
      <c r="CX765" s="9"/>
      <c r="CY765" s="9"/>
      <c r="CZ765" s="9"/>
      <c r="DA765" s="9"/>
      <c r="DB765" s="9"/>
      <c r="DC765" s="9"/>
      <c r="DD765" s="9"/>
      <c r="DE765" s="9"/>
      <c r="DF765" s="9"/>
      <c r="DG765" s="9"/>
      <c r="DH765" s="9"/>
      <c r="DI765" s="9"/>
      <c r="DJ765" s="9"/>
      <c r="DK765" s="9"/>
      <c r="DL765" s="9"/>
      <c r="DM765" s="9"/>
      <c r="DN765" s="9"/>
      <c r="DO765" s="9"/>
      <c r="DP765" s="9"/>
      <c r="DQ765" s="9"/>
      <c r="DR765" s="9"/>
      <c r="DS765" s="9"/>
      <c r="DT765" s="9"/>
      <c r="DU765" s="9"/>
      <c r="DV765" s="9"/>
      <c r="DW765" s="14"/>
      <c r="DX765" s="9"/>
      <c r="DY765" s="9"/>
      <c r="DZ765" s="9"/>
      <c r="EA765" s="9"/>
      <c r="EB765" s="9"/>
      <c r="EC765" s="9"/>
      <c r="ED765" s="9"/>
      <c r="EE765" s="9"/>
      <c r="EF765" s="9"/>
      <c r="EG765" s="9"/>
      <c r="EH765" s="9"/>
      <c r="EI765" s="9"/>
    </row>
    <row r="766" spans="2:139" ht="75" customHeight="1">
      <c r="B766" s="9"/>
      <c r="C766" s="648"/>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648"/>
      <c r="AN766" s="9"/>
      <c r="AO766" s="9"/>
      <c r="AP766" s="9"/>
      <c r="AQ766" s="9"/>
      <c r="AR766" s="648"/>
      <c r="AS766" s="9"/>
      <c r="AT766" s="45"/>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c r="CC766" s="9"/>
      <c r="CD766" s="9"/>
      <c r="CE766" s="9"/>
      <c r="CF766" s="9"/>
      <c r="CG766" s="9"/>
      <c r="CH766" s="9"/>
      <c r="CI766" s="9"/>
      <c r="CJ766" s="9"/>
      <c r="CK766" s="9"/>
      <c r="CL766" s="9"/>
      <c r="CM766" s="9"/>
      <c r="CN766" s="9"/>
      <c r="CO766" s="9"/>
      <c r="CP766" s="9"/>
      <c r="CQ766" s="9"/>
      <c r="CR766" s="9"/>
      <c r="CS766" s="9"/>
      <c r="CT766" s="9"/>
      <c r="CU766" s="9"/>
      <c r="CV766" s="9"/>
      <c r="CW766" s="9"/>
      <c r="CX766" s="9"/>
      <c r="CY766" s="9"/>
      <c r="CZ766" s="9"/>
      <c r="DA766" s="9"/>
      <c r="DB766" s="9"/>
      <c r="DC766" s="9"/>
      <c r="DD766" s="9"/>
      <c r="DE766" s="9"/>
      <c r="DF766" s="9"/>
      <c r="DG766" s="9"/>
      <c r="DH766" s="9"/>
      <c r="DI766" s="9"/>
      <c r="DJ766" s="9"/>
      <c r="DK766" s="9"/>
      <c r="DL766" s="9"/>
      <c r="DM766" s="9"/>
      <c r="DN766" s="9"/>
      <c r="DO766" s="9"/>
      <c r="DP766" s="9"/>
      <c r="DQ766" s="9"/>
      <c r="DR766" s="9"/>
      <c r="DS766" s="9"/>
      <c r="DT766" s="9"/>
      <c r="DU766" s="9"/>
      <c r="DV766" s="9"/>
      <c r="DW766" s="14"/>
      <c r="DX766" s="9"/>
      <c r="DY766" s="9"/>
      <c r="DZ766" s="9"/>
      <c r="EA766" s="9"/>
      <c r="EB766" s="9"/>
      <c r="EC766" s="9"/>
      <c r="ED766" s="9"/>
      <c r="EE766" s="9"/>
      <c r="EF766" s="9"/>
      <c r="EG766" s="9"/>
      <c r="EH766" s="9"/>
      <c r="EI766" s="9"/>
    </row>
    <row r="767" spans="2:139" ht="75" customHeight="1">
      <c r="B767" s="9"/>
      <c r="C767" s="648"/>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648"/>
      <c r="AN767" s="9"/>
      <c r="AO767" s="9"/>
      <c r="AP767" s="9"/>
      <c r="AQ767" s="9"/>
      <c r="AR767" s="648"/>
      <c r="AS767" s="9"/>
      <c r="AT767" s="45"/>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c r="CC767" s="9"/>
      <c r="CD767" s="9"/>
      <c r="CE767" s="9"/>
      <c r="CF767" s="9"/>
      <c r="CG767" s="9"/>
      <c r="CH767" s="9"/>
      <c r="CI767" s="9"/>
      <c r="CJ767" s="9"/>
      <c r="CK767" s="9"/>
      <c r="CL767" s="9"/>
      <c r="CM767" s="9"/>
      <c r="CN767" s="9"/>
      <c r="CO767" s="9"/>
      <c r="CP767" s="9"/>
      <c r="CQ767" s="9"/>
      <c r="CR767" s="9"/>
      <c r="CS767" s="9"/>
      <c r="CT767" s="9"/>
      <c r="CU767" s="9"/>
      <c r="CV767" s="9"/>
      <c r="CW767" s="9"/>
      <c r="CX767" s="9"/>
      <c r="CY767" s="9"/>
      <c r="CZ767" s="9"/>
      <c r="DA767" s="9"/>
      <c r="DB767" s="9"/>
      <c r="DC767" s="9"/>
      <c r="DD767" s="9"/>
      <c r="DE767" s="9"/>
      <c r="DF767" s="9"/>
      <c r="DG767" s="9"/>
      <c r="DH767" s="9"/>
      <c r="DI767" s="9"/>
      <c r="DJ767" s="9"/>
      <c r="DK767" s="9"/>
      <c r="DL767" s="9"/>
      <c r="DM767" s="9"/>
      <c r="DN767" s="9"/>
      <c r="DO767" s="9"/>
      <c r="DP767" s="9"/>
      <c r="DQ767" s="9"/>
      <c r="DR767" s="9"/>
      <c r="DS767" s="9"/>
      <c r="DT767" s="9"/>
      <c r="DU767" s="9"/>
      <c r="DV767" s="9"/>
      <c r="DW767" s="14"/>
      <c r="DX767" s="9"/>
      <c r="DY767" s="9"/>
      <c r="DZ767" s="9"/>
      <c r="EA767" s="9"/>
      <c r="EB767" s="9"/>
      <c r="EC767" s="9"/>
      <c r="ED767" s="9"/>
      <c r="EE767" s="9"/>
      <c r="EF767" s="9"/>
      <c r="EG767" s="9"/>
      <c r="EH767" s="9"/>
      <c r="EI767" s="9"/>
    </row>
    <row r="768" spans="2:139" ht="75" customHeight="1">
      <c r="B768" s="9"/>
      <c r="C768" s="648"/>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648"/>
      <c r="AN768" s="9"/>
      <c r="AO768" s="9"/>
      <c r="AP768" s="9"/>
      <c r="AQ768" s="9"/>
      <c r="AR768" s="648"/>
      <c r="AS768" s="9"/>
      <c r="AT768" s="45"/>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c r="CC768" s="9"/>
      <c r="CD768" s="9"/>
      <c r="CE768" s="9"/>
      <c r="CF768" s="9"/>
      <c r="CG768" s="9"/>
      <c r="CH768" s="9"/>
      <c r="CI768" s="9"/>
      <c r="CJ768" s="9"/>
      <c r="CK768" s="9"/>
      <c r="CL768" s="9"/>
      <c r="CM768" s="9"/>
      <c r="CN768" s="9"/>
      <c r="CO768" s="9"/>
      <c r="CP768" s="9"/>
      <c r="CQ768" s="9"/>
      <c r="CR768" s="9"/>
      <c r="CS768" s="9"/>
      <c r="CT768" s="9"/>
      <c r="CU768" s="9"/>
      <c r="CV768" s="9"/>
      <c r="CW768" s="9"/>
      <c r="CX768" s="9"/>
      <c r="CY768" s="9"/>
      <c r="CZ768" s="9"/>
      <c r="DA768" s="9"/>
      <c r="DB768" s="9"/>
      <c r="DC768" s="9"/>
      <c r="DD768" s="9"/>
      <c r="DE768" s="9"/>
      <c r="DF768" s="9"/>
      <c r="DG768" s="9"/>
      <c r="DH768" s="9"/>
      <c r="DI768" s="9"/>
      <c r="DJ768" s="9"/>
      <c r="DK768" s="9"/>
      <c r="DL768" s="9"/>
      <c r="DM768" s="9"/>
      <c r="DN768" s="9"/>
      <c r="DO768" s="9"/>
      <c r="DP768" s="9"/>
      <c r="DQ768" s="9"/>
      <c r="DR768" s="9"/>
      <c r="DS768" s="9"/>
      <c r="DT768" s="9"/>
      <c r="DU768" s="9"/>
      <c r="DV768" s="9"/>
      <c r="DW768" s="14"/>
      <c r="DX768" s="9"/>
      <c r="DY768" s="9"/>
      <c r="DZ768" s="9"/>
      <c r="EA768" s="9"/>
      <c r="EB768" s="9"/>
      <c r="EC768" s="9"/>
      <c r="ED768" s="9"/>
      <c r="EE768" s="9"/>
      <c r="EF768" s="9"/>
      <c r="EG768" s="9"/>
      <c r="EH768" s="9"/>
      <c r="EI768" s="9"/>
    </row>
    <row r="769" spans="2:139" ht="75" customHeight="1">
      <c r="B769" s="9"/>
      <c r="C769" s="648"/>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648"/>
      <c r="AN769" s="9"/>
      <c r="AO769" s="9"/>
      <c r="AP769" s="9"/>
      <c r="AQ769" s="9"/>
      <c r="AR769" s="648"/>
      <c r="AS769" s="9"/>
      <c r="AT769" s="45"/>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c r="CC769" s="9"/>
      <c r="CD769" s="9"/>
      <c r="CE769" s="9"/>
      <c r="CF769" s="9"/>
      <c r="CG769" s="9"/>
      <c r="CH769" s="9"/>
      <c r="CI769" s="9"/>
      <c r="CJ769" s="9"/>
      <c r="CK769" s="9"/>
      <c r="CL769" s="9"/>
      <c r="CM769" s="9"/>
      <c r="CN769" s="9"/>
      <c r="CO769" s="9"/>
      <c r="CP769" s="9"/>
      <c r="CQ769" s="9"/>
      <c r="CR769" s="9"/>
      <c r="CS769" s="9"/>
      <c r="CT769" s="9"/>
      <c r="CU769" s="9"/>
      <c r="CV769" s="9"/>
      <c r="CW769" s="9"/>
      <c r="CX769" s="9"/>
      <c r="CY769" s="9"/>
      <c r="CZ769" s="9"/>
      <c r="DA769" s="9"/>
      <c r="DB769" s="9"/>
      <c r="DC769" s="9"/>
      <c r="DD769" s="9"/>
      <c r="DE769" s="9"/>
      <c r="DF769" s="9"/>
      <c r="DG769" s="9"/>
      <c r="DH769" s="9"/>
      <c r="DI769" s="9"/>
      <c r="DJ769" s="9"/>
      <c r="DK769" s="9"/>
      <c r="DL769" s="9"/>
      <c r="DM769" s="9"/>
      <c r="DN769" s="9"/>
      <c r="DO769" s="9"/>
      <c r="DP769" s="9"/>
      <c r="DQ769" s="9"/>
      <c r="DR769" s="9"/>
      <c r="DS769" s="9"/>
      <c r="DT769" s="9"/>
      <c r="DU769" s="9"/>
      <c r="DV769" s="9"/>
      <c r="DW769" s="14"/>
      <c r="DX769" s="9"/>
      <c r="DY769" s="9"/>
      <c r="DZ769" s="9"/>
      <c r="EA769" s="9"/>
      <c r="EB769" s="9"/>
      <c r="EC769" s="9"/>
      <c r="ED769" s="9"/>
      <c r="EE769" s="9"/>
      <c r="EF769" s="9"/>
      <c r="EG769" s="9"/>
      <c r="EH769" s="9"/>
      <c r="EI769" s="9"/>
    </row>
    <row r="770" spans="2:139" ht="75" customHeight="1">
      <c r="B770" s="9"/>
      <c r="C770" s="648"/>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648"/>
      <c r="AN770" s="9"/>
      <c r="AO770" s="9"/>
      <c r="AP770" s="9"/>
      <c r="AQ770" s="9"/>
      <c r="AR770" s="648"/>
      <c r="AS770" s="9"/>
      <c r="AT770" s="45"/>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c r="CC770" s="9"/>
      <c r="CD770" s="9"/>
      <c r="CE770" s="9"/>
      <c r="CF770" s="9"/>
      <c r="CG770" s="9"/>
      <c r="CH770" s="9"/>
      <c r="CI770" s="9"/>
      <c r="CJ770" s="9"/>
      <c r="CK770" s="9"/>
      <c r="CL770" s="9"/>
      <c r="CM770" s="9"/>
      <c r="CN770" s="9"/>
      <c r="CO770" s="9"/>
      <c r="CP770" s="9"/>
      <c r="CQ770" s="9"/>
      <c r="CR770" s="9"/>
      <c r="CS770" s="9"/>
      <c r="CT770" s="9"/>
      <c r="CU770" s="9"/>
      <c r="CV770" s="9"/>
      <c r="CW770" s="9"/>
      <c r="CX770" s="9"/>
      <c r="CY770" s="9"/>
      <c r="CZ770" s="9"/>
      <c r="DA770" s="9"/>
      <c r="DB770" s="9"/>
      <c r="DC770" s="9"/>
      <c r="DD770" s="9"/>
      <c r="DE770" s="9"/>
      <c r="DF770" s="9"/>
      <c r="DG770" s="9"/>
      <c r="DH770" s="9"/>
      <c r="DI770" s="9"/>
      <c r="DJ770" s="9"/>
      <c r="DK770" s="9"/>
      <c r="DL770" s="9"/>
      <c r="DM770" s="9"/>
      <c r="DN770" s="9"/>
      <c r="DO770" s="9"/>
      <c r="DP770" s="9"/>
      <c r="DQ770" s="9"/>
      <c r="DR770" s="9"/>
      <c r="DS770" s="9"/>
      <c r="DT770" s="9"/>
      <c r="DU770" s="9"/>
      <c r="DV770" s="9"/>
      <c r="DW770" s="14"/>
      <c r="DX770" s="9"/>
      <c r="DY770" s="9"/>
      <c r="DZ770" s="9"/>
      <c r="EA770" s="9"/>
      <c r="EB770" s="9"/>
      <c r="EC770" s="9"/>
      <c r="ED770" s="9"/>
      <c r="EE770" s="9"/>
      <c r="EF770" s="9"/>
      <c r="EG770" s="9"/>
      <c r="EH770" s="9"/>
      <c r="EI770" s="9"/>
    </row>
    <row r="771" spans="2:139" ht="75" customHeight="1">
      <c r="B771" s="9"/>
      <c r="C771" s="648"/>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648"/>
      <c r="AN771" s="9"/>
      <c r="AO771" s="9"/>
      <c r="AP771" s="9"/>
      <c r="AQ771" s="9"/>
      <c r="AR771" s="648"/>
      <c r="AS771" s="9"/>
      <c r="AT771" s="45"/>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c r="CC771" s="9"/>
      <c r="CD771" s="9"/>
      <c r="CE771" s="9"/>
      <c r="CF771" s="9"/>
      <c r="CG771" s="9"/>
      <c r="CH771" s="9"/>
      <c r="CI771" s="9"/>
      <c r="CJ771" s="9"/>
      <c r="CK771" s="9"/>
      <c r="CL771" s="9"/>
      <c r="CM771" s="9"/>
      <c r="CN771" s="9"/>
      <c r="CO771" s="9"/>
      <c r="CP771" s="9"/>
      <c r="CQ771" s="9"/>
      <c r="CR771" s="9"/>
      <c r="CS771" s="9"/>
      <c r="CT771" s="9"/>
      <c r="CU771" s="9"/>
      <c r="CV771" s="9"/>
      <c r="CW771" s="9"/>
      <c r="CX771" s="9"/>
      <c r="CY771" s="9"/>
      <c r="CZ771" s="9"/>
      <c r="DA771" s="9"/>
      <c r="DB771" s="9"/>
      <c r="DC771" s="9"/>
      <c r="DD771" s="9"/>
      <c r="DE771" s="9"/>
      <c r="DF771" s="9"/>
      <c r="DG771" s="9"/>
      <c r="DH771" s="9"/>
      <c r="DI771" s="9"/>
      <c r="DJ771" s="9"/>
      <c r="DK771" s="9"/>
      <c r="DL771" s="9"/>
      <c r="DM771" s="9"/>
      <c r="DN771" s="9"/>
      <c r="DO771" s="9"/>
      <c r="DP771" s="9"/>
      <c r="DQ771" s="9"/>
      <c r="DR771" s="9"/>
      <c r="DS771" s="9"/>
      <c r="DT771" s="9"/>
      <c r="DU771" s="9"/>
      <c r="DV771" s="9"/>
      <c r="DW771" s="14"/>
      <c r="DX771" s="9"/>
      <c r="DY771" s="9"/>
      <c r="DZ771" s="9"/>
      <c r="EA771" s="9"/>
      <c r="EB771" s="9"/>
      <c r="EC771" s="9"/>
      <c r="ED771" s="9"/>
      <c r="EE771" s="9"/>
      <c r="EF771" s="9"/>
      <c r="EG771" s="9"/>
      <c r="EH771" s="9"/>
      <c r="EI771" s="9"/>
    </row>
    <row r="772" spans="2:139" ht="75" customHeight="1">
      <c r="B772" s="9"/>
      <c r="C772" s="648"/>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648"/>
      <c r="AN772" s="9"/>
      <c r="AO772" s="9"/>
      <c r="AP772" s="9"/>
      <c r="AQ772" s="9"/>
      <c r="AR772" s="648"/>
      <c r="AS772" s="9"/>
      <c r="AT772" s="45"/>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c r="CC772" s="9"/>
      <c r="CD772" s="9"/>
      <c r="CE772" s="9"/>
      <c r="CF772" s="9"/>
      <c r="CG772" s="9"/>
      <c r="CH772" s="9"/>
      <c r="CI772" s="9"/>
      <c r="CJ772" s="9"/>
      <c r="CK772" s="9"/>
      <c r="CL772" s="9"/>
      <c r="CM772" s="9"/>
      <c r="CN772" s="9"/>
      <c r="CO772" s="9"/>
      <c r="CP772" s="9"/>
      <c r="CQ772" s="9"/>
      <c r="CR772" s="9"/>
      <c r="CS772" s="9"/>
      <c r="CT772" s="9"/>
      <c r="CU772" s="9"/>
      <c r="CV772" s="9"/>
      <c r="CW772" s="9"/>
      <c r="CX772" s="9"/>
      <c r="CY772" s="9"/>
      <c r="CZ772" s="9"/>
      <c r="DA772" s="9"/>
      <c r="DB772" s="9"/>
      <c r="DC772" s="9"/>
      <c r="DD772" s="9"/>
      <c r="DE772" s="9"/>
      <c r="DF772" s="9"/>
      <c r="DG772" s="9"/>
      <c r="DH772" s="9"/>
      <c r="DI772" s="9"/>
      <c r="DJ772" s="9"/>
      <c r="DK772" s="9"/>
      <c r="DL772" s="9"/>
      <c r="DM772" s="9"/>
      <c r="DN772" s="9"/>
      <c r="DO772" s="9"/>
      <c r="DP772" s="9"/>
      <c r="DQ772" s="9"/>
      <c r="DR772" s="9"/>
      <c r="DS772" s="9"/>
      <c r="DT772" s="9"/>
      <c r="DU772" s="9"/>
      <c r="DV772" s="9"/>
      <c r="DW772" s="14"/>
      <c r="DX772" s="9"/>
      <c r="DY772" s="9"/>
      <c r="DZ772" s="9"/>
      <c r="EA772" s="9"/>
      <c r="EB772" s="9"/>
      <c r="EC772" s="9"/>
      <c r="ED772" s="9"/>
      <c r="EE772" s="9"/>
      <c r="EF772" s="9"/>
      <c r="EG772" s="9"/>
      <c r="EH772" s="9"/>
      <c r="EI772" s="9"/>
    </row>
    <row r="773" spans="2:139" ht="75" customHeight="1">
      <c r="B773" s="9"/>
      <c r="C773" s="648"/>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648"/>
      <c r="AN773" s="9"/>
      <c r="AO773" s="9"/>
      <c r="AP773" s="9"/>
      <c r="AQ773" s="9"/>
      <c r="AR773" s="648"/>
      <c r="AS773" s="9"/>
      <c r="AT773" s="45"/>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c r="CC773" s="9"/>
      <c r="CD773" s="9"/>
      <c r="CE773" s="9"/>
      <c r="CF773" s="9"/>
      <c r="CG773" s="9"/>
      <c r="CH773" s="9"/>
      <c r="CI773" s="9"/>
      <c r="CJ773" s="9"/>
      <c r="CK773" s="9"/>
      <c r="CL773" s="9"/>
      <c r="CM773" s="9"/>
      <c r="CN773" s="9"/>
      <c r="CO773" s="9"/>
      <c r="CP773" s="9"/>
      <c r="CQ773" s="9"/>
      <c r="CR773" s="9"/>
      <c r="CS773" s="9"/>
      <c r="CT773" s="9"/>
      <c r="CU773" s="9"/>
      <c r="CV773" s="9"/>
      <c r="CW773" s="9"/>
      <c r="CX773" s="9"/>
      <c r="CY773" s="9"/>
      <c r="CZ773" s="9"/>
      <c r="DA773" s="9"/>
      <c r="DB773" s="9"/>
      <c r="DC773" s="9"/>
      <c r="DD773" s="9"/>
      <c r="DE773" s="9"/>
      <c r="DF773" s="9"/>
      <c r="DG773" s="9"/>
      <c r="DH773" s="9"/>
      <c r="DI773" s="9"/>
      <c r="DJ773" s="9"/>
      <c r="DK773" s="9"/>
      <c r="DL773" s="9"/>
      <c r="DM773" s="9"/>
      <c r="DN773" s="9"/>
      <c r="DO773" s="9"/>
      <c r="DP773" s="9"/>
      <c r="DQ773" s="9"/>
      <c r="DR773" s="9"/>
      <c r="DS773" s="9"/>
      <c r="DT773" s="9"/>
      <c r="DU773" s="9"/>
      <c r="DV773" s="9"/>
      <c r="DW773" s="14"/>
      <c r="DX773" s="9"/>
      <c r="DY773" s="9"/>
      <c r="DZ773" s="9"/>
      <c r="EA773" s="9"/>
      <c r="EB773" s="9"/>
      <c r="EC773" s="9"/>
      <c r="ED773" s="9"/>
      <c r="EE773" s="9"/>
      <c r="EF773" s="9"/>
      <c r="EG773" s="9"/>
      <c r="EH773" s="9"/>
      <c r="EI773" s="9"/>
    </row>
    <row r="774" spans="2:139" ht="75" customHeight="1">
      <c r="B774" s="9"/>
      <c r="C774" s="648"/>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648"/>
      <c r="AN774" s="9"/>
      <c r="AO774" s="9"/>
      <c r="AP774" s="9"/>
      <c r="AQ774" s="9"/>
      <c r="AR774" s="648"/>
      <c r="AS774" s="9"/>
      <c r="AT774" s="45"/>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c r="CC774" s="9"/>
      <c r="CD774" s="9"/>
      <c r="CE774" s="9"/>
      <c r="CF774" s="9"/>
      <c r="CG774" s="9"/>
      <c r="CH774" s="9"/>
      <c r="CI774" s="9"/>
      <c r="CJ774" s="9"/>
      <c r="CK774" s="9"/>
      <c r="CL774" s="9"/>
      <c r="CM774" s="9"/>
      <c r="CN774" s="9"/>
      <c r="CO774" s="9"/>
      <c r="CP774" s="9"/>
      <c r="CQ774" s="9"/>
      <c r="CR774" s="9"/>
      <c r="CS774" s="9"/>
      <c r="CT774" s="9"/>
      <c r="CU774" s="9"/>
      <c r="CV774" s="9"/>
      <c r="CW774" s="9"/>
      <c r="CX774" s="9"/>
      <c r="CY774" s="9"/>
      <c r="CZ774" s="9"/>
      <c r="DA774" s="9"/>
      <c r="DB774" s="9"/>
      <c r="DC774" s="9"/>
      <c r="DD774" s="9"/>
      <c r="DE774" s="9"/>
      <c r="DF774" s="9"/>
      <c r="DG774" s="9"/>
      <c r="DH774" s="9"/>
      <c r="DI774" s="9"/>
      <c r="DJ774" s="9"/>
      <c r="DK774" s="9"/>
      <c r="DL774" s="9"/>
      <c r="DM774" s="9"/>
      <c r="DN774" s="9"/>
      <c r="DO774" s="9"/>
      <c r="DP774" s="9"/>
      <c r="DQ774" s="9"/>
      <c r="DR774" s="9"/>
      <c r="DS774" s="9"/>
      <c r="DT774" s="9"/>
      <c r="DU774" s="9"/>
      <c r="DV774" s="9"/>
      <c r="DW774" s="14"/>
      <c r="DX774" s="9"/>
      <c r="DY774" s="9"/>
      <c r="DZ774" s="9"/>
      <c r="EA774" s="9"/>
      <c r="EB774" s="9"/>
      <c r="EC774" s="9"/>
      <c r="ED774" s="9"/>
      <c r="EE774" s="9"/>
      <c r="EF774" s="9"/>
      <c r="EG774" s="9"/>
      <c r="EH774" s="9"/>
      <c r="EI774" s="9"/>
    </row>
    <row r="775" spans="2:139" ht="75" customHeight="1">
      <c r="B775" s="9"/>
      <c r="C775" s="648"/>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648"/>
      <c r="AN775" s="9"/>
      <c r="AO775" s="9"/>
      <c r="AP775" s="9"/>
      <c r="AQ775" s="9"/>
      <c r="AR775" s="648"/>
      <c r="AS775" s="9"/>
      <c r="AT775" s="45"/>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c r="CC775" s="9"/>
      <c r="CD775" s="9"/>
      <c r="CE775" s="9"/>
      <c r="CF775" s="9"/>
      <c r="CG775" s="9"/>
      <c r="CH775" s="9"/>
      <c r="CI775" s="9"/>
      <c r="CJ775" s="9"/>
      <c r="CK775" s="9"/>
      <c r="CL775" s="9"/>
      <c r="CM775" s="9"/>
      <c r="CN775" s="9"/>
      <c r="CO775" s="9"/>
      <c r="CP775" s="9"/>
      <c r="CQ775" s="9"/>
      <c r="CR775" s="9"/>
      <c r="CS775" s="9"/>
      <c r="CT775" s="9"/>
      <c r="CU775" s="9"/>
      <c r="CV775" s="9"/>
      <c r="CW775" s="9"/>
      <c r="CX775" s="9"/>
      <c r="CY775" s="9"/>
      <c r="CZ775" s="9"/>
      <c r="DA775" s="9"/>
      <c r="DB775" s="9"/>
      <c r="DC775" s="9"/>
      <c r="DD775" s="9"/>
      <c r="DE775" s="9"/>
      <c r="DF775" s="9"/>
      <c r="DG775" s="9"/>
      <c r="DH775" s="9"/>
      <c r="DI775" s="9"/>
      <c r="DJ775" s="9"/>
      <c r="DK775" s="9"/>
      <c r="DL775" s="9"/>
      <c r="DM775" s="9"/>
      <c r="DN775" s="9"/>
      <c r="DO775" s="9"/>
      <c r="DP775" s="9"/>
      <c r="DQ775" s="9"/>
      <c r="DR775" s="9"/>
      <c r="DS775" s="9"/>
      <c r="DT775" s="9"/>
      <c r="DU775" s="9"/>
      <c r="DV775" s="9"/>
      <c r="DW775" s="14"/>
      <c r="DX775" s="9"/>
      <c r="DY775" s="9"/>
      <c r="DZ775" s="9"/>
      <c r="EA775" s="9"/>
      <c r="EB775" s="9"/>
      <c r="EC775" s="9"/>
      <c r="ED775" s="9"/>
      <c r="EE775" s="9"/>
      <c r="EF775" s="9"/>
      <c r="EG775" s="9"/>
      <c r="EH775" s="9"/>
      <c r="EI775" s="9"/>
    </row>
    <row r="776" spans="2:139" ht="75" customHeight="1">
      <c r="B776" s="9"/>
      <c r="C776" s="648"/>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648"/>
      <c r="AN776" s="9"/>
      <c r="AO776" s="9"/>
      <c r="AP776" s="9"/>
      <c r="AQ776" s="9"/>
      <c r="AR776" s="648"/>
      <c r="AS776" s="9"/>
      <c r="AT776" s="45"/>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c r="CD776" s="9"/>
      <c r="CE776" s="9"/>
      <c r="CF776" s="9"/>
      <c r="CG776" s="9"/>
      <c r="CH776" s="9"/>
      <c r="CI776" s="9"/>
      <c r="CJ776" s="9"/>
      <c r="CK776" s="9"/>
      <c r="CL776" s="9"/>
      <c r="CM776" s="9"/>
      <c r="CN776" s="9"/>
      <c r="CO776" s="9"/>
      <c r="CP776" s="9"/>
      <c r="CQ776" s="9"/>
      <c r="CR776" s="9"/>
      <c r="CS776" s="9"/>
      <c r="CT776" s="9"/>
      <c r="CU776" s="9"/>
      <c r="CV776" s="9"/>
      <c r="CW776" s="9"/>
      <c r="CX776" s="9"/>
      <c r="CY776" s="9"/>
      <c r="CZ776" s="9"/>
      <c r="DA776" s="9"/>
      <c r="DB776" s="9"/>
      <c r="DC776" s="9"/>
      <c r="DD776" s="9"/>
      <c r="DE776" s="9"/>
      <c r="DF776" s="9"/>
      <c r="DG776" s="9"/>
      <c r="DH776" s="9"/>
      <c r="DI776" s="9"/>
      <c r="DJ776" s="9"/>
      <c r="DK776" s="9"/>
      <c r="DL776" s="9"/>
      <c r="DM776" s="9"/>
      <c r="DN776" s="9"/>
      <c r="DO776" s="9"/>
      <c r="DP776" s="9"/>
      <c r="DQ776" s="9"/>
      <c r="DR776" s="9"/>
      <c r="DS776" s="9"/>
      <c r="DT776" s="9"/>
      <c r="DU776" s="9"/>
      <c r="DV776" s="9"/>
      <c r="DW776" s="14"/>
      <c r="DX776" s="9"/>
      <c r="DY776" s="9"/>
      <c r="DZ776" s="9"/>
      <c r="EA776" s="9"/>
      <c r="EB776" s="9"/>
      <c r="EC776" s="9"/>
      <c r="ED776" s="9"/>
      <c r="EE776" s="9"/>
      <c r="EF776" s="9"/>
      <c r="EG776" s="9"/>
      <c r="EH776" s="9"/>
      <c r="EI776" s="9"/>
    </row>
    <row r="777" spans="2:139" ht="75" customHeight="1">
      <c r="B777" s="9"/>
      <c r="C777" s="648"/>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648"/>
      <c r="AN777" s="9"/>
      <c r="AO777" s="9"/>
      <c r="AP777" s="9"/>
      <c r="AQ777" s="9"/>
      <c r="AR777" s="648"/>
      <c r="AS777" s="9"/>
      <c r="AT777" s="45"/>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c r="CD777" s="9"/>
      <c r="CE777" s="9"/>
      <c r="CF777" s="9"/>
      <c r="CG777" s="9"/>
      <c r="CH777" s="9"/>
      <c r="CI777" s="9"/>
      <c r="CJ777" s="9"/>
      <c r="CK777" s="9"/>
      <c r="CL777" s="9"/>
      <c r="CM777" s="9"/>
      <c r="CN777" s="9"/>
      <c r="CO777" s="9"/>
      <c r="CP777" s="9"/>
      <c r="CQ777" s="9"/>
      <c r="CR777" s="9"/>
      <c r="CS777" s="9"/>
      <c r="CT777" s="9"/>
      <c r="CU777" s="9"/>
      <c r="CV777" s="9"/>
      <c r="CW777" s="9"/>
      <c r="CX777" s="9"/>
      <c r="CY777" s="9"/>
      <c r="CZ777" s="9"/>
      <c r="DA777" s="9"/>
      <c r="DB777" s="9"/>
      <c r="DC777" s="9"/>
      <c r="DD777" s="9"/>
      <c r="DE777" s="9"/>
      <c r="DF777" s="9"/>
      <c r="DG777" s="9"/>
      <c r="DH777" s="9"/>
      <c r="DI777" s="9"/>
      <c r="DJ777" s="9"/>
      <c r="DK777" s="9"/>
      <c r="DL777" s="9"/>
      <c r="DM777" s="9"/>
      <c r="DN777" s="9"/>
      <c r="DO777" s="9"/>
      <c r="DP777" s="9"/>
      <c r="DQ777" s="9"/>
      <c r="DR777" s="9"/>
      <c r="DS777" s="9"/>
      <c r="DT777" s="9"/>
      <c r="DU777" s="9"/>
      <c r="DV777" s="9"/>
      <c r="DW777" s="14"/>
      <c r="DX777" s="9"/>
      <c r="DY777" s="9"/>
      <c r="DZ777" s="9"/>
      <c r="EA777" s="9"/>
      <c r="EB777" s="9"/>
      <c r="EC777" s="9"/>
      <c r="ED777" s="9"/>
      <c r="EE777" s="9"/>
      <c r="EF777" s="9"/>
      <c r="EG777" s="9"/>
      <c r="EH777" s="9"/>
      <c r="EI777" s="9"/>
    </row>
    <row r="778" spans="2:139" ht="75" customHeight="1">
      <c r="B778" s="9"/>
      <c r="C778" s="648"/>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648"/>
      <c r="AN778" s="9"/>
      <c r="AO778" s="9"/>
      <c r="AP778" s="9"/>
      <c r="AQ778" s="9"/>
      <c r="AR778" s="648"/>
      <c r="AS778" s="9"/>
      <c r="AT778" s="45"/>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c r="CC778" s="9"/>
      <c r="CD778" s="9"/>
      <c r="CE778" s="9"/>
      <c r="CF778" s="9"/>
      <c r="CG778" s="9"/>
      <c r="CH778" s="9"/>
      <c r="CI778" s="9"/>
      <c r="CJ778" s="9"/>
      <c r="CK778" s="9"/>
      <c r="CL778" s="9"/>
      <c r="CM778" s="9"/>
      <c r="CN778" s="9"/>
      <c r="CO778" s="9"/>
      <c r="CP778" s="9"/>
      <c r="CQ778" s="9"/>
      <c r="CR778" s="9"/>
      <c r="CS778" s="9"/>
      <c r="CT778" s="9"/>
      <c r="CU778" s="9"/>
      <c r="CV778" s="9"/>
      <c r="CW778" s="9"/>
      <c r="CX778" s="9"/>
      <c r="CY778" s="9"/>
      <c r="CZ778" s="9"/>
      <c r="DA778" s="9"/>
      <c r="DB778" s="9"/>
      <c r="DC778" s="9"/>
      <c r="DD778" s="9"/>
      <c r="DE778" s="9"/>
      <c r="DF778" s="9"/>
      <c r="DG778" s="9"/>
      <c r="DH778" s="9"/>
      <c r="DI778" s="9"/>
      <c r="DJ778" s="9"/>
      <c r="DK778" s="9"/>
      <c r="DL778" s="9"/>
      <c r="DM778" s="9"/>
      <c r="DN778" s="9"/>
      <c r="DO778" s="9"/>
      <c r="DP778" s="9"/>
      <c r="DQ778" s="9"/>
      <c r="DR778" s="9"/>
      <c r="DS778" s="9"/>
      <c r="DT778" s="9"/>
      <c r="DU778" s="9"/>
      <c r="DV778" s="9"/>
      <c r="DW778" s="14"/>
      <c r="DX778" s="9"/>
      <c r="DY778" s="9"/>
      <c r="DZ778" s="9"/>
      <c r="EA778" s="9"/>
      <c r="EB778" s="9"/>
      <c r="EC778" s="9"/>
      <c r="ED778" s="9"/>
      <c r="EE778" s="9"/>
      <c r="EF778" s="9"/>
      <c r="EG778" s="9"/>
      <c r="EH778" s="9"/>
      <c r="EI778" s="9"/>
    </row>
    <row r="779" spans="2:139" ht="75" customHeight="1">
      <c r="B779" s="9"/>
      <c r="C779" s="648"/>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648"/>
      <c r="AN779" s="9"/>
      <c r="AO779" s="9"/>
      <c r="AP779" s="9"/>
      <c r="AQ779" s="9"/>
      <c r="AR779" s="648"/>
      <c r="AS779" s="9"/>
      <c r="AT779" s="45"/>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c r="CC779" s="9"/>
      <c r="CD779" s="9"/>
      <c r="CE779" s="9"/>
      <c r="CF779" s="9"/>
      <c r="CG779" s="9"/>
      <c r="CH779" s="9"/>
      <c r="CI779" s="9"/>
      <c r="CJ779" s="9"/>
      <c r="CK779" s="9"/>
      <c r="CL779" s="9"/>
      <c r="CM779" s="9"/>
      <c r="CN779" s="9"/>
      <c r="CO779" s="9"/>
      <c r="CP779" s="9"/>
      <c r="CQ779" s="9"/>
      <c r="CR779" s="9"/>
      <c r="CS779" s="9"/>
      <c r="CT779" s="9"/>
      <c r="CU779" s="9"/>
      <c r="CV779" s="9"/>
      <c r="CW779" s="9"/>
      <c r="CX779" s="9"/>
      <c r="CY779" s="9"/>
      <c r="CZ779" s="9"/>
      <c r="DA779" s="9"/>
      <c r="DB779" s="9"/>
      <c r="DC779" s="9"/>
      <c r="DD779" s="9"/>
      <c r="DE779" s="9"/>
      <c r="DF779" s="9"/>
      <c r="DG779" s="9"/>
      <c r="DH779" s="9"/>
      <c r="DI779" s="9"/>
      <c r="DJ779" s="9"/>
      <c r="DK779" s="9"/>
      <c r="DL779" s="9"/>
      <c r="DM779" s="9"/>
      <c r="DN779" s="9"/>
      <c r="DO779" s="9"/>
      <c r="DP779" s="9"/>
      <c r="DQ779" s="9"/>
      <c r="DR779" s="9"/>
      <c r="DS779" s="9"/>
      <c r="DT779" s="9"/>
      <c r="DU779" s="9"/>
      <c r="DV779" s="9"/>
      <c r="DW779" s="14"/>
      <c r="DX779" s="9"/>
      <c r="DY779" s="9"/>
      <c r="DZ779" s="9"/>
      <c r="EA779" s="9"/>
      <c r="EB779" s="9"/>
      <c r="EC779" s="9"/>
      <c r="ED779" s="9"/>
      <c r="EE779" s="9"/>
      <c r="EF779" s="9"/>
      <c r="EG779" s="9"/>
      <c r="EH779" s="9"/>
      <c r="EI779" s="9"/>
    </row>
    <row r="780" spans="2:139" ht="75" customHeight="1">
      <c r="B780" s="9"/>
      <c r="C780" s="648"/>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648"/>
      <c r="AN780" s="9"/>
      <c r="AO780" s="9"/>
      <c r="AP780" s="9"/>
      <c r="AQ780" s="9"/>
      <c r="AR780" s="648"/>
      <c r="AS780" s="9"/>
      <c r="AT780" s="45"/>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c r="CC780" s="9"/>
      <c r="CD780" s="9"/>
      <c r="CE780" s="9"/>
      <c r="CF780" s="9"/>
      <c r="CG780" s="9"/>
      <c r="CH780" s="9"/>
      <c r="CI780" s="9"/>
      <c r="CJ780" s="9"/>
      <c r="CK780" s="9"/>
      <c r="CL780" s="9"/>
      <c r="CM780" s="9"/>
      <c r="CN780" s="9"/>
      <c r="CO780" s="9"/>
      <c r="CP780" s="9"/>
      <c r="CQ780" s="9"/>
      <c r="CR780" s="9"/>
      <c r="CS780" s="9"/>
      <c r="CT780" s="9"/>
      <c r="CU780" s="9"/>
      <c r="CV780" s="9"/>
      <c r="CW780" s="9"/>
      <c r="CX780" s="9"/>
      <c r="CY780" s="9"/>
      <c r="CZ780" s="9"/>
      <c r="DA780" s="9"/>
      <c r="DB780" s="9"/>
      <c r="DC780" s="9"/>
      <c r="DD780" s="9"/>
      <c r="DE780" s="9"/>
      <c r="DF780" s="9"/>
      <c r="DG780" s="9"/>
      <c r="DH780" s="9"/>
      <c r="DI780" s="9"/>
      <c r="DJ780" s="9"/>
      <c r="DK780" s="9"/>
      <c r="DL780" s="9"/>
      <c r="DM780" s="9"/>
      <c r="DN780" s="9"/>
      <c r="DO780" s="9"/>
      <c r="DP780" s="9"/>
      <c r="DQ780" s="9"/>
      <c r="DR780" s="9"/>
      <c r="DS780" s="9"/>
      <c r="DT780" s="9"/>
      <c r="DU780" s="9"/>
      <c r="DV780" s="9"/>
      <c r="DW780" s="14"/>
      <c r="DX780" s="9"/>
      <c r="DY780" s="9"/>
      <c r="DZ780" s="9"/>
      <c r="EA780" s="9"/>
      <c r="EB780" s="9"/>
      <c r="EC780" s="9"/>
      <c r="ED780" s="9"/>
      <c r="EE780" s="9"/>
      <c r="EF780" s="9"/>
      <c r="EG780" s="9"/>
      <c r="EH780" s="9"/>
      <c r="EI780" s="9"/>
    </row>
    <row r="781" spans="2:139" ht="75" customHeight="1">
      <c r="B781" s="9"/>
      <c r="C781" s="648"/>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648"/>
      <c r="AN781" s="9"/>
      <c r="AO781" s="9"/>
      <c r="AP781" s="9"/>
      <c r="AQ781" s="9"/>
      <c r="AR781" s="648"/>
      <c r="AS781" s="9"/>
      <c r="AT781" s="45"/>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c r="CD781" s="9"/>
      <c r="CE781" s="9"/>
      <c r="CF781" s="9"/>
      <c r="CG781" s="9"/>
      <c r="CH781" s="9"/>
      <c r="CI781" s="9"/>
      <c r="CJ781" s="9"/>
      <c r="CK781" s="9"/>
      <c r="CL781" s="9"/>
      <c r="CM781" s="9"/>
      <c r="CN781" s="9"/>
      <c r="CO781" s="9"/>
      <c r="CP781" s="9"/>
      <c r="CQ781" s="9"/>
      <c r="CR781" s="9"/>
      <c r="CS781" s="9"/>
      <c r="CT781" s="9"/>
      <c r="CU781" s="9"/>
      <c r="CV781" s="9"/>
      <c r="CW781" s="9"/>
      <c r="CX781" s="9"/>
      <c r="CY781" s="9"/>
      <c r="CZ781" s="9"/>
      <c r="DA781" s="9"/>
      <c r="DB781" s="9"/>
      <c r="DC781" s="9"/>
      <c r="DD781" s="9"/>
      <c r="DE781" s="9"/>
      <c r="DF781" s="9"/>
      <c r="DG781" s="9"/>
      <c r="DH781" s="9"/>
      <c r="DI781" s="9"/>
      <c r="DJ781" s="9"/>
      <c r="DK781" s="9"/>
      <c r="DL781" s="9"/>
      <c r="DM781" s="9"/>
      <c r="DN781" s="9"/>
      <c r="DO781" s="9"/>
      <c r="DP781" s="9"/>
      <c r="DQ781" s="9"/>
      <c r="DR781" s="9"/>
      <c r="DS781" s="9"/>
      <c r="DT781" s="9"/>
      <c r="DU781" s="9"/>
      <c r="DV781" s="9"/>
      <c r="DW781" s="14"/>
      <c r="DX781" s="9"/>
      <c r="DY781" s="9"/>
      <c r="DZ781" s="9"/>
      <c r="EA781" s="9"/>
      <c r="EB781" s="9"/>
      <c r="EC781" s="9"/>
      <c r="ED781" s="9"/>
      <c r="EE781" s="9"/>
      <c r="EF781" s="9"/>
      <c r="EG781" s="9"/>
      <c r="EH781" s="9"/>
      <c r="EI781" s="9"/>
    </row>
    <row r="782" spans="2:139" ht="75" customHeight="1">
      <c r="B782" s="9"/>
      <c r="C782" s="648"/>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648"/>
      <c r="AN782" s="9"/>
      <c r="AO782" s="9"/>
      <c r="AP782" s="9"/>
      <c r="AQ782" s="9"/>
      <c r="AR782" s="648"/>
      <c r="AS782" s="9"/>
      <c r="AT782" s="45"/>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c r="CC782" s="9"/>
      <c r="CD782" s="9"/>
      <c r="CE782" s="9"/>
      <c r="CF782" s="9"/>
      <c r="CG782" s="9"/>
      <c r="CH782" s="9"/>
      <c r="CI782" s="9"/>
      <c r="CJ782" s="9"/>
      <c r="CK782" s="9"/>
      <c r="CL782" s="9"/>
      <c r="CM782" s="9"/>
      <c r="CN782" s="9"/>
      <c r="CO782" s="9"/>
      <c r="CP782" s="9"/>
      <c r="CQ782" s="9"/>
      <c r="CR782" s="9"/>
      <c r="CS782" s="9"/>
      <c r="CT782" s="9"/>
      <c r="CU782" s="9"/>
      <c r="CV782" s="9"/>
      <c r="CW782" s="9"/>
      <c r="CX782" s="9"/>
      <c r="CY782" s="9"/>
      <c r="CZ782" s="9"/>
      <c r="DA782" s="9"/>
      <c r="DB782" s="9"/>
      <c r="DC782" s="9"/>
      <c r="DD782" s="9"/>
      <c r="DE782" s="9"/>
      <c r="DF782" s="9"/>
      <c r="DG782" s="9"/>
      <c r="DH782" s="9"/>
      <c r="DI782" s="9"/>
      <c r="DJ782" s="9"/>
      <c r="DK782" s="9"/>
      <c r="DL782" s="9"/>
      <c r="DM782" s="9"/>
      <c r="DN782" s="9"/>
      <c r="DO782" s="9"/>
      <c r="DP782" s="9"/>
      <c r="DQ782" s="9"/>
      <c r="DR782" s="9"/>
      <c r="DS782" s="9"/>
      <c r="DT782" s="9"/>
      <c r="DU782" s="9"/>
      <c r="DV782" s="9"/>
      <c r="DW782" s="14"/>
      <c r="DX782" s="9"/>
      <c r="DY782" s="9"/>
      <c r="DZ782" s="9"/>
      <c r="EA782" s="9"/>
      <c r="EB782" s="9"/>
      <c r="EC782" s="9"/>
      <c r="ED782" s="9"/>
      <c r="EE782" s="9"/>
      <c r="EF782" s="9"/>
      <c r="EG782" s="9"/>
      <c r="EH782" s="9"/>
      <c r="EI782" s="9"/>
    </row>
    <row r="783" spans="2:139" ht="75" customHeight="1">
      <c r="B783" s="9"/>
      <c r="C783" s="648"/>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648"/>
      <c r="AN783" s="9"/>
      <c r="AO783" s="9"/>
      <c r="AP783" s="9"/>
      <c r="AQ783" s="9"/>
      <c r="AR783" s="648"/>
      <c r="AS783" s="9"/>
      <c r="AT783" s="45"/>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c r="CC783" s="9"/>
      <c r="CD783" s="9"/>
      <c r="CE783" s="9"/>
      <c r="CF783" s="9"/>
      <c r="CG783" s="9"/>
      <c r="CH783" s="9"/>
      <c r="CI783" s="9"/>
      <c r="CJ783" s="9"/>
      <c r="CK783" s="9"/>
      <c r="CL783" s="9"/>
      <c r="CM783" s="9"/>
      <c r="CN783" s="9"/>
      <c r="CO783" s="9"/>
      <c r="CP783" s="9"/>
      <c r="CQ783" s="9"/>
      <c r="CR783" s="9"/>
      <c r="CS783" s="9"/>
      <c r="CT783" s="9"/>
      <c r="CU783" s="9"/>
      <c r="CV783" s="9"/>
      <c r="CW783" s="9"/>
      <c r="CX783" s="9"/>
      <c r="CY783" s="9"/>
      <c r="CZ783" s="9"/>
      <c r="DA783" s="9"/>
      <c r="DB783" s="9"/>
      <c r="DC783" s="9"/>
      <c r="DD783" s="9"/>
      <c r="DE783" s="9"/>
      <c r="DF783" s="9"/>
      <c r="DG783" s="9"/>
      <c r="DH783" s="9"/>
      <c r="DI783" s="9"/>
      <c r="DJ783" s="9"/>
      <c r="DK783" s="9"/>
      <c r="DL783" s="9"/>
      <c r="DM783" s="9"/>
      <c r="DN783" s="9"/>
      <c r="DO783" s="9"/>
      <c r="DP783" s="9"/>
      <c r="DQ783" s="9"/>
      <c r="DR783" s="9"/>
      <c r="DS783" s="9"/>
      <c r="DT783" s="9"/>
      <c r="DU783" s="9"/>
      <c r="DV783" s="9"/>
      <c r="DW783" s="14"/>
      <c r="DX783" s="9"/>
      <c r="DY783" s="9"/>
      <c r="DZ783" s="9"/>
      <c r="EA783" s="9"/>
      <c r="EB783" s="9"/>
      <c r="EC783" s="9"/>
      <c r="ED783" s="9"/>
      <c r="EE783" s="9"/>
      <c r="EF783" s="9"/>
      <c r="EG783" s="9"/>
      <c r="EH783" s="9"/>
      <c r="EI783" s="9"/>
    </row>
    <row r="784" spans="2:139" ht="75" customHeight="1">
      <c r="B784" s="9"/>
      <c r="C784" s="648"/>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648"/>
      <c r="AN784" s="9"/>
      <c r="AO784" s="9"/>
      <c r="AP784" s="9"/>
      <c r="AQ784" s="9"/>
      <c r="AR784" s="648"/>
      <c r="AS784" s="9"/>
      <c r="AT784" s="45"/>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c r="CC784" s="9"/>
      <c r="CD784" s="9"/>
      <c r="CE784" s="9"/>
      <c r="CF784" s="9"/>
      <c r="CG784" s="9"/>
      <c r="CH784" s="9"/>
      <c r="CI784" s="9"/>
      <c r="CJ784" s="9"/>
      <c r="CK784" s="9"/>
      <c r="CL784" s="9"/>
      <c r="CM784" s="9"/>
      <c r="CN784" s="9"/>
      <c r="CO784" s="9"/>
      <c r="CP784" s="9"/>
      <c r="CQ784" s="9"/>
      <c r="CR784" s="9"/>
      <c r="CS784" s="9"/>
      <c r="CT784" s="9"/>
      <c r="CU784" s="9"/>
      <c r="CV784" s="9"/>
      <c r="CW784" s="9"/>
      <c r="CX784" s="9"/>
      <c r="CY784" s="9"/>
      <c r="CZ784" s="9"/>
      <c r="DA784" s="9"/>
      <c r="DB784" s="9"/>
      <c r="DC784" s="9"/>
      <c r="DD784" s="9"/>
      <c r="DE784" s="9"/>
      <c r="DF784" s="9"/>
      <c r="DG784" s="9"/>
      <c r="DH784" s="9"/>
      <c r="DI784" s="9"/>
      <c r="DJ784" s="9"/>
      <c r="DK784" s="9"/>
      <c r="DL784" s="9"/>
      <c r="DM784" s="9"/>
      <c r="DN784" s="9"/>
      <c r="DO784" s="9"/>
      <c r="DP784" s="9"/>
      <c r="DQ784" s="9"/>
      <c r="DR784" s="9"/>
      <c r="DS784" s="9"/>
      <c r="DT784" s="9"/>
      <c r="DU784" s="9"/>
      <c r="DV784" s="9"/>
      <c r="DW784" s="14"/>
      <c r="DX784" s="9"/>
      <c r="DY784" s="9"/>
      <c r="DZ784" s="9"/>
      <c r="EA784" s="9"/>
      <c r="EB784" s="9"/>
      <c r="EC784" s="9"/>
      <c r="ED784" s="9"/>
      <c r="EE784" s="9"/>
      <c r="EF784" s="9"/>
      <c r="EG784" s="9"/>
      <c r="EH784" s="9"/>
      <c r="EI784" s="9"/>
    </row>
    <row r="785" spans="2:139" ht="75" customHeight="1">
      <c r="B785" s="9"/>
      <c r="C785" s="648"/>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648"/>
      <c r="AN785" s="9"/>
      <c r="AO785" s="9"/>
      <c r="AP785" s="9"/>
      <c r="AQ785" s="9"/>
      <c r="AR785" s="648"/>
      <c r="AS785" s="9"/>
      <c r="AT785" s="45"/>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c r="CC785" s="9"/>
      <c r="CD785" s="9"/>
      <c r="CE785" s="9"/>
      <c r="CF785" s="9"/>
      <c r="CG785" s="9"/>
      <c r="CH785" s="9"/>
      <c r="CI785" s="9"/>
      <c r="CJ785" s="9"/>
      <c r="CK785" s="9"/>
      <c r="CL785" s="9"/>
      <c r="CM785" s="9"/>
      <c r="CN785" s="9"/>
      <c r="CO785" s="9"/>
      <c r="CP785" s="9"/>
      <c r="CQ785" s="9"/>
      <c r="CR785" s="9"/>
      <c r="CS785" s="9"/>
      <c r="CT785" s="9"/>
      <c r="CU785" s="9"/>
      <c r="CV785" s="9"/>
      <c r="CW785" s="9"/>
      <c r="CX785" s="9"/>
      <c r="CY785" s="9"/>
      <c r="CZ785" s="9"/>
      <c r="DA785" s="9"/>
      <c r="DB785" s="9"/>
      <c r="DC785" s="9"/>
      <c r="DD785" s="9"/>
      <c r="DE785" s="9"/>
      <c r="DF785" s="9"/>
      <c r="DG785" s="9"/>
      <c r="DH785" s="9"/>
      <c r="DI785" s="9"/>
      <c r="DJ785" s="9"/>
      <c r="DK785" s="9"/>
      <c r="DL785" s="9"/>
      <c r="DM785" s="9"/>
      <c r="DN785" s="9"/>
      <c r="DO785" s="9"/>
      <c r="DP785" s="9"/>
      <c r="DQ785" s="9"/>
      <c r="DR785" s="9"/>
      <c r="DS785" s="9"/>
      <c r="DT785" s="9"/>
      <c r="DU785" s="9"/>
      <c r="DV785" s="9"/>
      <c r="DW785" s="14"/>
      <c r="DX785" s="9"/>
      <c r="DY785" s="9"/>
      <c r="DZ785" s="9"/>
      <c r="EA785" s="9"/>
      <c r="EB785" s="9"/>
      <c r="EC785" s="9"/>
      <c r="ED785" s="9"/>
      <c r="EE785" s="9"/>
      <c r="EF785" s="9"/>
      <c r="EG785" s="9"/>
      <c r="EH785" s="9"/>
      <c r="EI785" s="9"/>
    </row>
    <row r="786" spans="2:139" ht="75" customHeight="1">
      <c r="B786" s="9"/>
      <c r="C786" s="648"/>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648"/>
      <c r="AN786" s="9"/>
      <c r="AO786" s="9"/>
      <c r="AP786" s="9"/>
      <c r="AQ786" s="9"/>
      <c r="AR786" s="648"/>
      <c r="AS786" s="9"/>
      <c r="AT786" s="45"/>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c r="CC786" s="9"/>
      <c r="CD786" s="9"/>
      <c r="CE786" s="9"/>
      <c r="CF786" s="9"/>
      <c r="CG786" s="9"/>
      <c r="CH786" s="9"/>
      <c r="CI786" s="9"/>
      <c r="CJ786" s="9"/>
      <c r="CK786" s="9"/>
      <c r="CL786" s="9"/>
      <c r="CM786" s="9"/>
      <c r="CN786" s="9"/>
      <c r="CO786" s="9"/>
      <c r="CP786" s="9"/>
      <c r="CQ786" s="9"/>
      <c r="CR786" s="9"/>
      <c r="CS786" s="9"/>
      <c r="CT786" s="9"/>
      <c r="CU786" s="9"/>
      <c r="CV786" s="9"/>
      <c r="CW786" s="9"/>
      <c r="CX786" s="9"/>
      <c r="CY786" s="9"/>
      <c r="CZ786" s="9"/>
      <c r="DA786" s="9"/>
      <c r="DB786" s="9"/>
      <c r="DC786" s="9"/>
      <c r="DD786" s="9"/>
      <c r="DE786" s="9"/>
      <c r="DF786" s="9"/>
      <c r="DG786" s="9"/>
      <c r="DH786" s="9"/>
      <c r="DI786" s="9"/>
      <c r="DJ786" s="9"/>
      <c r="DK786" s="9"/>
      <c r="DL786" s="9"/>
      <c r="DM786" s="9"/>
      <c r="DN786" s="9"/>
      <c r="DO786" s="9"/>
      <c r="DP786" s="9"/>
      <c r="DQ786" s="9"/>
      <c r="DR786" s="9"/>
      <c r="DS786" s="9"/>
      <c r="DT786" s="9"/>
      <c r="DU786" s="9"/>
      <c r="DV786" s="9"/>
      <c r="DW786" s="14"/>
      <c r="DX786" s="9"/>
      <c r="DY786" s="9"/>
      <c r="DZ786" s="9"/>
      <c r="EA786" s="9"/>
      <c r="EB786" s="9"/>
      <c r="EC786" s="9"/>
      <c r="ED786" s="9"/>
      <c r="EE786" s="9"/>
      <c r="EF786" s="9"/>
      <c r="EG786" s="9"/>
      <c r="EH786" s="9"/>
      <c r="EI786" s="9"/>
    </row>
    <row r="787" spans="2:139" ht="75" customHeight="1">
      <c r="B787" s="9"/>
      <c r="C787" s="648"/>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648"/>
      <c r="AN787" s="9"/>
      <c r="AO787" s="9"/>
      <c r="AP787" s="9"/>
      <c r="AQ787" s="9"/>
      <c r="AR787" s="648"/>
      <c r="AS787" s="9"/>
      <c r="AT787" s="45"/>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c r="CC787" s="9"/>
      <c r="CD787" s="9"/>
      <c r="CE787" s="9"/>
      <c r="CF787" s="9"/>
      <c r="CG787" s="9"/>
      <c r="CH787" s="9"/>
      <c r="CI787" s="9"/>
      <c r="CJ787" s="9"/>
      <c r="CK787" s="9"/>
      <c r="CL787" s="9"/>
      <c r="CM787" s="9"/>
      <c r="CN787" s="9"/>
      <c r="CO787" s="9"/>
      <c r="CP787" s="9"/>
      <c r="CQ787" s="9"/>
      <c r="CR787" s="9"/>
      <c r="CS787" s="9"/>
      <c r="CT787" s="9"/>
      <c r="CU787" s="9"/>
      <c r="CV787" s="9"/>
      <c r="CW787" s="9"/>
      <c r="CX787" s="9"/>
      <c r="CY787" s="9"/>
      <c r="CZ787" s="9"/>
      <c r="DA787" s="9"/>
      <c r="DB787" s="9"/>
      <c r="DC787" s="9"/>
      <c r="DD787" s="9"/>
      <c r="DE787" s="9"/>
      <c r="DF787" s="9"/>
      <c r="DG787" s="9"/>
      <c r="DH787" s="9"/>
      <c r="DI787" s="9"/>
      <c r="DJ787" s="9"/>
      <c r="DK787" s="9"/>
      <c r="DL787" s="9"/>
      <c r="DM787" s="9"/>
      <c r="DN787" s="9"/>
      <c r="DO787" s="9"/>
      <c r="DP787" s="9"/>
      <c r="DQ787" s="9"/>
      <c r="DR787" s="9"/>
      <c r="DS787" s="9"/>
      <c r="DT787" s="9"/>
      <c r="DU787" s="9"/>
      <c r="DV787" s="9"/>
      <c r="DW787" s="14"/>
      <c r="DX787" s="9"/>
      <c r="DY787" s="9"/>
      <c r="DZ787" s="9"/>
      <c r="EA787" s="9"/>
      <c r="EB787" s="9"/>
      <c r="EC787" s="9"/>
      <c r="ED787" s="9"/>
      <c r="EE787" s="9"/>
      <c r="EF787" s="9"/>
      <c r="EG787" s="9"/>
      <c r="EH787" s="9"/>
      <c r="EI787" s="9"/>
    </row>
    <row r="788" spans="2:139" ht="75" customHeight="1">
      <c r="B788" s="9"/>
      <c r="C788" s="648"/>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648"/>
      <c r="AN788" s="9"/>
      <c r="AO788" s="9"/>
      <c r="AP788" s="9"/>
      <c r="AQ788" s="9"/>
      <c r="AR788" s="648"/>
      <c r="AS788" s="9"/>
      <c r="AT788" s="45"/>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c r="CC788" s="9"/>
      <c r="CD788" s="9"/>
      <c r="CE788" s="9"/>
      <c r="CF788" s="9"/>
      <c r="CG788" s="9"/>
      <c r="CH788" s="9"/>
      <c r="CI788" s="9"/>
      <c r="CJ788" s="9"/>
      <c r="CK788" s="9"/>
      <c r="CL788" s="9"/>
      <c r="CM788" s="9"/>
      <c r="CN788" s="9"/>
      <c r="CO788" s="9"/>
      <c r="CP788" s="9"/>
      <c r="CQ788" s="9"/>
      <c r="CR788" s="9"/>
      <c r="CS788" s="9"/>
      <c r="CT788" s="9"/>
      <c r="CU788" s="9"/>
      <c r="CV788" s="9"/>
      <c r="CW788" s="9"/>
      <c r="CX788" s="9"/>
      <c r="CY788" s="9"/>
      <c r="CZ788" s="9"/>
      <c r="DA788" s="9"/>
      <c r="DB788" s="9"/>
      <c r="DC788" s="9"/>
      <c r="DD788" s="9"/>
      <c r="DE788" s="9"/>
      <c r="DF788" s="9"/>
      <c r="DG788" s="9"/>
      <c r="DH788" s="9"/>
      <c r="DI788" s="9"/>
      <c r="DJ788" s="9"/>
      <c r="DK788" s="9"/>
      <c r="DL788" s="9"/>
      <c r="DM788" s="9"/>
      <c r="DN788" s="9"/>
      <c r="DO788" s="9"/>
      <c r="DP788" s="9"/>
      <c r="DQ788" s="9"/>
      <c r="DR788" s="9"/>
      <c r="DS788" s="9"/>
      <c r="DT788" s="9"/>
      <c r="DU788" s="9"/>
      <c r="DV788" s="9"/>
      <c r="DW788" s="14"/>
      <c r="DX788" s="9"/>
      <c r="DY788" s="9"/>
      <c r="DZ788" s="9"/>
      <c r="EA788" s="9"/>
      <c r="EB788" s="9"/>
      <c r="EC788" s="9"/>
      <c r="ED788" s="9"/>
      <c r="EE788" s="9"/>
      <c r="EF788" s="9"/>
      <c r="EG788" s="9"/>
      <c r="EH788" s="9"/>
      <c r="EI788" s="9"/>
    </row>
    <row r="789" spans="2:139" ht="75" customHeight="1">
      <c r="B789" s="9"/>
      <c r="C789" s="648"/>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648"/>
      <c r="AN789" s="9"/>
      <c r="AO789" s="9"/>
      <c r="AP789" s="9"/>
      <c r="AQ789" s="9"/>
      <c r="AR789" s="648"/>
      <c r="AS789" s="9"/>
      <c r="AT789" s="45"/>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c r="CC789" s="9"/>
      <c r="CD789" s="9"/>
      <c r="CE789" s="9"/>
      <c r="CF789" s="9"/>
      <c r="CG789" s="9"/>
      <c r="CH789" s="9"/>
      <c r="CI789" s="9"/>
      <c r="CJ789" s="9"/>
      <c r="CK789" s="9"/>
      <c r="CL789" s="9"/>
      <c r="CM789" s="9"/>
      <c r="CN789" s="9"/>
      <c r="CO789" s="9"/>
      <c r="CP789" s="9"/>
      <c r="CQ789" s="9"/>
      <c r="CR789" s="9"/>
      <c r="CS789" s="9"/>
      <c r="CT789" s="9"/>
      <c r="CU789" s="9"/>
      <c r="CV789" s="9"/>
      <c r="CW789" s="9"/>
      <c r="CX789" s="9"/>
      <c r="CY789" s="9"/>
      <c r="CZ789" s="9"/>
      <c r="DA789" s="9"/>
      <c r="DB789" s="9"/>
      <c r="DC789" s="9"/>
      <c r="DD789" s="9"/>
      <c r="DE789" s="9"/>
      <c r="DF789" s="9"/>
      <c r="DG789" s="9"/>
      <c r="DH789" s="9"/>
      <c r="DI789" s="9"/>
      <c r="DJ789" s="9"/>
      <c r="DK789" s="9"/>
      <c r="DL789" s="9"/>
      <c r="DM789" s="9"/>
      <c r="DN789" s="9"/>
      <c r="DO789" s="9"/>
      <c r="DP789" s="9"/>
      <c r="DQ789" s="9"/>
      <c r="DR789" s="9"/>
      <c r="DS789" s="9"/>
      <c r="DT789" s="9"/>
      <c r="DU789" s="9"/>
      <c r="DV789" s="9"/>
      <c r="DW789" s="14"/>
      <c r="DX789" s="9"/>
      <c r="DY789" s="9"/>
      <c r="DZ789" s="9"/>
      <c r="EA789" s="9"/>
      <c r="EB789" s="9"/>
      <c r="EC789" s="9"/>
      <c r="ED789" s="9"/>
      <c r="EE789" s="9"/>
      <c r="EF789" s="9"/>
      <c r="EG789" s="9"/>
      <c r="EH789" s="9"/>
      <c r="EI789" s="9"/>
    </row>
    <row r="790" spans="2:139" ht="75" customHeight="1">
      <c r="B790" s="9"/>
      <c r="C790" s="648"/>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648"/>
      <c r="AN790" s="9"/>
      <c r="AO790" s="9"/>
      <c r="AP790" s="9"/>
      <c r="AQ790" s="9"/>
      <c r="AR790" s="648"/>
      <c r="AS790" s="9"/>
      <c r="AT790" s="45"/>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c r="CC790" s="9"/>
      <c r="CD790" s="9"/>
      <c r="CE790" s="9"/>
      <c r="CF790" s="9"/>
      <c r="CG790" s="9"/>
      <c r="CH790" s="9"/>
      <c r="CI790" s="9"/>
      <c r="CJ790" s="9"/>
      <c r="CK790" s="9"/>
      <c r="CL790" s="9"/>
      <c r="CM790" s="9"/>
      <c r="CN790" s="9"/>
      <c r="CO790" s="9"/>
      <c r="CP790" s="9"/>
      <c r="CQ790" s="9"/>
      <c r="CR790" s="9"/>
      <c r="CS790" s="9"/>
      <c r="CT790" s="9"/>
      <c r="CU790" s="9"/>
      <c r="CV790" s="9"/>
      <c r="CW790" s="9"/>
      <c r="CX790" s="9"/>
      <c r="CY790" s="9"/>
      <c r="CZ790" s="9"/>
      <c r="DA790" s="9"/>
      <c r="DB790" s="9"/>
      <c r="DC790" s="9"/>
      <c r="DD790" s="9"/>
      <c r="DE790" s="9"/>
      <c r="DF790" s="9"/>
      <c r="DG790" s="9"/>
      <c r="DH790" s="9"/>
      <c r="DI790" s="9"/>
      <c r="DJ790" s="9"/>
      <c r="DK790" s="9"/>
      <c r="DL790" s="9"/>
      <c r="DM790" s="9"/>
      <c r="DN790" s="9"/>
      <c r="DO790" s="9"/>
      <c r="DP790" s="9"/>
      <c r="DQ790" s="9"/>
      <c r="DR790" s="9"/>
      <c r="DS790" s="9"/>
      <c r="DT790" s="9"/>
      <c r="DU790" s="9"/>
      <c r="DV790" s="9"/>
      <c r="DW790" s="14"/>
      <c r="DX790" s="9"/>
      <c r="DY790" s="9"/>
      <c r="DZ790" s="9"/>
      <c r="EA790" s="9"/>
      <c r="EB790" s="9"/>
      <c r="EC790" s="9"/>
      <c r="ED790" s="9"/>
      <c r="EE790" s="9"/>
      <c r="EF790" s="9"/>
      <c r="EG790" s="9"/>
      <c r="EH790" s="9"/>
      <c r="EI790" s="9"/>
    </row>
    <row r="791" spans="2:139" ht="75" customHeight="1">
      <c r="B791" s="9"/>
      <c r="C791" s="648"/>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648"/>
      <c r="AN791" s="9"/>
      <c r="AO791" s="9"/>
      <c r="AP791" s="9"/>
      <c r="AQ791" s="9"/>
      <c r="AR791" s="648"/>
      <c r="AS791" s="9"/>
      <c r="AT791" s="45"/>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c r="CC791" s="9"/>
      <c r="CD791" s="9"/>
      <c r="CE791" s="9"/>
      <c r="CF791" s="9"/>
      <c r="CG791" s="9"/>
      <c r="CH791" s="9"/>
      <c r="CI791" s="9"/>
      <c r="CJ791" s="9"/>
      <c r="CK791" s="9"/>
      <c r="CL791" s="9"/>
      <c r="CM791" s="9"/>
      <c r="CN791" s="9"/>
      <c r="CO791" s="9"/>
      <c r="CP791" s="9"/>
      <c r="CQ791" s="9"/>
      <c r="CR791" s="9"/>
      <c r="CS791" s="9"/>
      <c r="CT791" s="9"/>
      <c r="CU791" s="9"/>
      <c r="CV791" s="9"/>
      <c r="CW791" s="9"/>
      <c r="CX791" s="9"/>
      <c r="CY791" s="9"/>
      <c r="CZ791" s="9"/>
      <c r="DA791" s="9"/>
      <c r="DB791" s="9"/>
      <c r="DC791" s="9"/>
      <c r="DD791" s="9"/>
      <c r="DE791" s="9"/>
      <c r="DF791" s="9"/>
      <c r="DG791" s="9"/>
      <c r="DH791" s="9"/>
      <c r="DI791" s="9"/>
      <c r="DJ791" s="9"/>
      <c r="DK791" s="9"/>
      <c r="DL791" s="9"/>
      <c r="DM791" s="9"/>
      <c r="DN791" s="9"/>
      <c r="DO791" s="9"/>
      <c r="DP791" s="9"/>
      <c r="DQ791" s="9"/>
      <c r="DR791" s="9"/>
      <c r="DS791" s="9"/>
      <c r="DT791" s="9"/>
      <c r="DU791" s="9"/>
      <c r="DV791" s="9"/>
      <c r="DW791" s="14"/>
      <c r="DX791" s="9"/>
      <c r="DY791" s="9"/>
      <c r="DZ791" s="9"/>
      <c r="EA791" s="9"/>
      <c r="EB791" s="9"/>
      <c r="EC791" s="9"/>
      <c r="ED791" s="9"/>
      <c r="EE791" s="9"/>
      <c r="EF791" s="9"/>
      <c r="EG791" s="9"/>
      <c r="EH791" s="9"/>
      <c r="EI791" s="9"/>
    </row>
    <row r="792" spans="2:139" ht="75" customHeight="1">
      <c r="B792" s="9"/>
      <c r="C792" s="648"/>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648"/>
      <c r="AN792" s="9"/>
      <c r="AO792" s="9"/>
      <c r="AP792" s="9"/>
      <c r="AQ792" s="9"/>
      <c r="AR792" s="648"/>
      <c r="AS792" s="9"/>
      <c r="AT792" s="45"/>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c r="CC792" s="9"/>
      <c r="CD792" s="9"/>
      <c r="CE792" s="9"/>
      <c r="CF792" s="9"/>
      <c r="CG792" s="9"/>
      <c r="CH792" s="9"/>
      <c r="CI792" s="9"/>
      <c r="CJ792" s="9"/>
      <c r="CK792" s="9"/>
      <c r="CL792" s="9"/>
      <c r="CM792" s="9"/>
      <c r="CN792" s="9"/>
      <c r="CO792" s="9"/>
      <c r="CP792" s="9"/>
      <c r="CQ792" s="9"/>
      <c r="CR792" s="9"/>
      <c r="CS792" s="9"/>
      <c r="CT792" s="9"/>
      <c r="CU792" s="9"/>
      <c r="CV792" s="9"/>
      <c r="CW792" s="9"/>
      <c r="CX792" s="9"/>
      <c r="CY792" s="9"/>
      <c r="CZ792" s="9"/>
      <c r="DA792" s="9"/>
      <c r="DB792" s="9"/>
      <c r="DC792" s="9"/>
      <c r="DD792" s="9"/>
      <c r="DE792" s="9"/>
      <c r="DF792" s="9"/>
      <c r="DG792" s="9"/>
      <c r="DH792" s="9"/>
      <c r="DI792" s="9"/>
      <c r="DJ792" s="9"/>
      <c r="DK792" s="9"/>
      <c r="DL792" s="9"/>
      <c r="DM792" s="9"/>
      <c r="DN792" s="9"/>
      <c r="DO792" s="9"/>
      <c r="DP792" s="9"/>
      <c r="DQ792" s="9"/>
      <c r="DR792" s="9"/>
      <c r="DS792" s="9"/>
      <c r="DT792" s="9"/>
      <c r="DU792" s="9"/>
      <c r="DV792" s="9"/>
      <c r="DW792" s="14"/>
      <c r="DX792" s="9"/>
      <c r="DY792" s="9"/>
      <c r="DZ792" s="9"/>
      <c r="EA792" s="9"/>
      <c r="EB792" s="9"/>
      <c r="EC792" s="9"/>
      <c r="ED792" s="9"/>
      <c r="EE792" s="9"/>
      <c r="EF792" s="9"/>
      <c r="EG792" s="9"/>
      <c r="EH792" s="9"/>
      <c r="EI792" s="9"/>
    </row>
    <row r="793" spans="2:139" ht="75" customHeight="1">
      <c r="B793" s="9"/>
      <c r="C793" s="648"/>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648"/>
      <c r="AN793" s="9"/>
      <c r="AO793" s="9"/>
      <c r="AP793" s="9"/>
      <c r="AQ793" s="9"/>
      <c r="AR793" s="648"/>
      <c r="AS793" s="9"/>
      <c r="AT793" s="45"/>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c r="CC793" s="9"/>
      <c r="CD793" s="9"/>
      <c r="CE793" s="9"/>
      <c r="CF793" s="9"/>
      <c r="CG793" s="9"/>
      <c r="CH793" s="9"/>
      <c r="CI793" s="9"/>
      <c r="CJ793" s="9"/>
      <c r="CK793" s="9"/>
      <c r="CL793" s="9"/>
      <c r="CM793" s="9"/>
      <c r="CN793" s="9"/>
      <c r="CO793" s="9"/>
      <c r="CP793" s="9"/>
      <c r="CQ793" s="9"/>
      <c r="CR793" s="9"/>
      <c r="CS793" s="9"/>
      <c r="CT793" s="9"/>
      <c r="CU793" s="9"/>
      <c r="CV793" s="9"/>
      <c r="CW793" s="9"/>
      <c r="CX793" s="9"/>
      <c r="CY793" s="9"/>
      <c r="CZ793" s="9"/>
      <c r="DA793" s="9"/>
      <c r="DB793" s="9"/>
      <c r="DC793" s="9"/>
      <c r="DD793" s="9"/>
      <c r="DE793" s="9"/>
      <c r="DF793" s="9"/>
      <c r="DG793" s="9"/>
      <c r="DH793" s="9"/>
      <c r="DI793" s="9"/>
      <c r="DJ793" s="9"/>
      <c r="DK793" s="9"/>
      <c r="DL793" s="9"/>
      <c r="DM793" s="9"/>
      <c r="DN793" s="9"/>
      <c r="DO793" s="9"/>
      <c r="DP793" s="9"/>
      <c r="DQ793" s="9"/>
      <c r="DR793" s="9"/>
      <c r="DS793" s="9"/>
      <c r="DT793" s="9"/>
      <c r="DU793" s="9"/>
      <c r="DV793" s="9"/>
      <c r="DW793" s="14"/>
      <c r="DX793" s="9"/>
      <c r="DY793" s="9"/>
      <c r="DZ793" s="9"/>
      <c r="EA793" s="9"/>
      <c r="EB793" s="9"/>
      <c r="EC793" s="9"/>
      <c r="ED793" s="9"/>
      <c r="EE793" s="9"/>
      <c r="EF793" s="9"/>
      <c r="EG793" s="9"/>
      <c r="EH793" s="9"/>
      <c r="EI793" s="9"/>
    </row>
    <row r="794" spans="2:139" ht="75" customHeight="1">
      <c r="B794" s="9"/>
      <c r="C794" s="648"/>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648"/>
      <c r="AN794" s="9"/>
      <c r="AO794" s="9"/>
      <c r="AP794" s="9"/>
      <c r="AQ794" s="9"/>
      <c r="AR794" s="648"/>
      <c r="AS794" s="9"/>
      <c r="AT794" s="45"/>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c r="CC794" s="9"/>
      <c r="CD794" s="9"/>
      <c r="CE794" s="9"/>
      <c r="CF794" s="9"/>
      <c r="CG794" s="9"/>
      <c r="CH794" s="9"/>
      <c r="CI794" s="9"/>
      <c r="CJ794" s="9"/>
      <c r="CK794" s="9"/>
      <c r="CL794" s="9"/>
      <c r="CM794" s="9"/>
      <c r="CN794" s="9"/>
      <c r="CO794" s="9"/>
      <c r="CP794" s="9"/>
      <c r="CQ794" s="9"/>
      <c r="CR794" s="9"/>
      <c r="CS794" s="9"/>
      <c r="CT794" s="9"/>
      <c r="CU794" s="9"/>
      <c r="CV794" s="9"/>
      <c r="CW794" s="9"/>
      <c r="CX794" s="9"/>
      <c r="CY794" s="9"/>
      <c r="CZ794" s="9"/>
      <c r="DA794" s="9"/>
      <c r="DB794" s="9"/>
      <c r="DC794" s="9"/>
      <c r="DD794" s="9"/>
      <c r="DE794" s="9"/>
      <c r="DF794" s="9"/>
      <c r="DG794" s="9"/>
      <c r="DH794" s="9"/>
      <c r="DI794" s="9"/>
      <c r="DJ794" s="9"/>
      <c r="DK794" s="9"/>
      <c r="DL794" s="9"/>
      <c r="DM794" s="9"/>
      <c r="DN794" s="9"/>
      <c r="DO794" s="9"/>
      <c r="DP794" s="9"/>
      <c r="DQ794" s="9"/>
      <c r="DR794" s="9"/>
      <c r="DS794" s="9"/>
      <c r="DT794" s="9"/>
      <c r="DU794" s="9"/>
      <c r="DV794" s="9"/>
      <c r="DW794" s="14"/>
      <c r="DX794" s="9"/>
      <c r="DY794" s="9"/>
      <c r="DZ794" s="9"/>
      <c r="EA794" s="9"/>
      <c r="EB794" s="9"/>
      <c r="EC794" s="9"/>
      <c r="ED794" s="9"/>
      <c r="EE794" s="9"/>
      <c r="EF794" s="9"/>
      <c r="EG794" s="9"/>
      <c r="EH794" s="9"/>
      <c r="EI794" s="9"/>
    </row>
    <row r="795" spans="2:139" ht="75" customHeight="1">
      <c r="B795" s="9"/>
      <c r="C795" s="648"/>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648"/>
      <c r="AN795" s="9"/>
      <c r="AO795" s="9"/>
      <c r="AP795" s="9"/>
      <c r="AQ795" s="9"/>
      <c r="AR795" s="648"/>
      <c r="AS795" s="9"/>
      <c r="AT795" s="45"/>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c r="CC795" s="9"/>
      <c r="CD795" s="9"/>
      <c r="CE795" s="9"/>
      <c r="CF795" s="9"/>
      <c r="CG795" s="9"/>
      <c r="CH795" s="9"/>
      <c r="CI795" s="9"/>
      <c r="CJ795" s="9"/>
      <c r="CK795" s="9"/>
      <c r="CL795" s="9"/>
      <c r="CM795" s="9"/>
      <c r="CN795" s="9"/>
      <c r="CO795" s="9"/>
      <c r="CP795" s="9"/>
      <c r="CQ795" s="9"/>
      <c r="CR795" s="9"/>
      <c r="CS795" s="9"/>
      <c r="CT795" s="9"/>
      <c r="CU795" s="9"/>
      <c r="CV795" s="9"/>
      <c r="CW795" s="9"/>
      <c r="CX795" s="9"/>
      <c r="CY795" s="9"/>
      <c r="CZ795" s="9"/>
      <c r="DA795" s="9"/>
      <c r="DB795" s="9"/>
      <c r="DC795" s="9"/>
      <c r="DD795" s="9"/>
      <c r="DE795" s="9"/>
      <c r="DF795" s="9"/>
      <c r="DG795" s="9"/>
      <c r="DH795" s="9"/>
      <c r="DI795" s="9"/>
      <c r="DJ795" s="9"/>
      <c r="DK795" s="9"/>
      <c r="DL795" s="9"/>
      <c r="DM795" s="9"/>
      <c r="DN795" s="9"/>
      <c r="DO795" s="9"/>
      <c r="DP795" s="9"/>
      <c r="DQ795" s="9"/>
      <c r="DR795" s="9"/>
      <c r="DS795" s="9"/>
      <c r="DT795" s="9"/>
      <c r="DU795" s="9"/>
      <c r="DV795" s="9"/>
      <c r="DW795" s="14"/>
      <c r="DX795" s="9"/>
      <c r="DY795" s="9"/>
      <c r="DZ795" s="9"/>
      <c r="EA795" s="9"/>
      <c r="EB795" s="9"/>
      <c r="EC795" s="9"/>
      <c r="ED795" s="9"/>
      <c r="EE795" s="9"/>
      <c r="EF795" s="9"/>
      <c r="EG795" s="9"/>
      <c r="EH795" s="9"/>
      <c r="EI795" s="9"/>
    </row>
    <row r="796" spans="2:139" ht="75" customHeight="1">
      <c r="B796" s="9"/>
      <c r="C796" s="648"/>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648"/>
      <c r="AN796" s="9"/>
      <c r="AO796" s="9"/>
      <c r="AP796" s="9"/>
      <c r="AQ796" s="9"/>
      <c r="AR796" s="648"/>
      <c r="AS796" s="9"/>
      <c r="AT796" s="45"/>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c r="CC796" s="9"/>
      <c r="CD796" s="9"/>
      <c r="CE796" s="9"/>
      <c r="CF796" s="9"/>
      <c r="CG796" s="9"/>
      <c r="CH796" s="9"/>
      <c r="CI796" s="9"/>
      <c r="CJ796" s="9"/>
      <c r="CK796" s="9"/>
      <c r="CL796" s="9"/>
      <c r="CM796" s="9"/>
      <c r="CN796" s="9"/>
      <c r="CO796" s="9"/>
      <c r="CP796" s="9"/>
      <c r="CQ796" s="9"/>
      <c r="CR796" s="9"/>
      <c r="CS796" s="9"/>
      <c r="CT796" s="9"/>
      <c r="CU796" s="9"/>
      <c r="CV796" s="9"/>
      <c r="CW796" s="9"/>
      <c r="CX796" s="9"/>
      <c r="CY796" s="9"/>
      <c r="CZ796" s="9"/>
      <c r="DA796" s="9"/>
      <c r="DB796" s="9"/>
      <c r="DC796" s="9"/>
      <c r="DD796" s="9"/>
      <c r="DE796" s="9"/>
      <c r="DF796" s="9"/>
      <c r="DG796" s="9"/>
      <c r="DH796" s="9"/>
      <c r="DI796" s="9"/>
      <c r="DJ796" s="9"/>
      <c r="DK796" s="9"/>
      <c r="DL796" s="9"/>
      <c r="DM796" s="9"/>
      <c r="DN796" s="9"/>
      <c r="DO796" s="9"/>
      <c r="DP796" s="9"/>
      <c r="DQ796" s="9"/>
      <c r="DR796" s="9"/>
      <c r="DS796" s="9"/>
      <c r="DT796" s="9"/>
      <c r="DU796" s="9"/>
      <c r="DV796" s="9"/>
      <c r="DW796" s="14"/>
      <c r="DX796" s="9"/>
      <c r="DY796" s="9"/>
      <c r="DZ796" s="9"/>
      <c r="EA796" s="9"/>
      <c r="EB796" s="9"/>
      <c r="EC796" s="9"/>
      <c r="ED796" s="9"/>
      <c r="EE796" s="9"/>
      <c r="EF796" s="9"/>
      <c r="EG796" s="9"/>
      <c r="EH796" s="9"/>
      <c r="EI796" s="9"/>
    </row>
    <row r="797" spans="2:139" ht="75" customHeight="1">
      <c r="B797" s="9"/>
      <c r="C797" s="648"/>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648"/>
      <c r="AN797" s="9"/>
      <c r="AO797" s="9"/>
      <c r="AP797" s="9"/>
      <c r="AQ797" s="9"/>
      <c r="AR797" s="648"/>
      <c r="AS797" s="9"/>
      <c r="AT797" s="45"/>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c r="CC797" s="9"/>
      <c r="CD797" s="9"/>
      <c r="CE797" s="9"/>
      <c r="CF797" s="9"/>
      <c r="CG797" s="9"/>
      <c r="CH797" s="9"/>
      <c r="CI797" s="9"/>
      <c r="CJ797" s="9"/>
      <c r="CK797" s="9"/>
      <c r="CL797" s="9"/>
      <c r="CM797" s="9"/>
      <c r="CN797" s="9"/>
      <c r="CO797" s="9"/>
      <c r="CP797" s="9"/>
      <c r="CQ797" s="9"/>
      <c r="CR797" s="9"/>
      <c r="CS797" s="9"/>
      <c r="CT797" s="9"/>
      <c r="CU797" s="9"/>
      <c r="CV797" s="9"/>
      <c r="CW797" s="9"/>
      <c r="CX797" s="9"/>
      <c r="CY797" s="9"/>
      <c r="CZ797" s="9"/>
      <c r="DA797" s="9"/>
      <c r="DB797" s="9"/>
      <c r="DC797" s="9"/>
      <c r="DD797" s="9"/>
      <c r="DE797" s="9"/>
      <c r="DF797" s="9"/>
      <c r="DG797" s="9"/>
      <c r="DH797" s="9"/>
      <c r="DI797" s="9"/>
      <c r="DJ797" s="9"/>
      <c r="DK797" s="9"/>
      <c r="DL797" s="9"/>
      <c r="DM797" s="9"/>
      <c r="DN797" s="9"/>
      <c r="DO797" s="9"/>
      <c r="DP797" s="9"/>
      <c r="DQ797" s="9"/>
      <c r="DR797" s="9"/>
      <c r="DS797" s="9"/>
      <c r="DT797" s="9"/>
      <c r="DU797" s="9"/>
      <c r="DV797" s="9"/>
      <c r="DW797" s="14"/>
      <c r="DX797" s="9"/>
      <c r="DY797" s="9"/>
      <c r="DZ797" s="9"/>
      <c r="EA797" s="9"/>
      <c r="EB797" s="9"/>
      <c r="EC797" s="9"/>
      <c r="ED797" s="9"/>
      <c r="EE797" s="9"/>
      <c r="EF797" s="9"/>
      <c r="EG797" s="9"/>
      <c r="EH797" s="9"/>
      <c r="EI797" s="9"/>
    </row>
    <row r="798" spans="2:139" ht="75" customHeight="1">
      <c r="B798" s="9"/>
      <c r="C798" s="648"/>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648"/>
      <c r="AN798" s="9"/>
      <c r="AO798" s="9"/>
      <c r="AP798" s="9"/>
      <c r="AQ798" s="9"/>
      <c r="AR798" s="648"/>
      <c r="AS798" s="9"/>
      <c r="AT798" s="45"/>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c r="CC798" s="9"/>
      <c r="CD798" s="9"/>
      <c r="CE798" s="9"/>
      <c r="CF798" s="9"/>
      <c r="CG798" s="9"/>
      <c r="CH798" s="9"/>
      <c r="CI798" s="9"/>
      <c r="CJ798" s="9"/>
      <c r="CK798" s="9"/>
      <c r="CL798" s="9"/>
      <c r="CM798" s="9"/>
      <c r="CN798" s="9"/>
      <c r="CO798" s="9"/>
      <c r="CP798" s="9"/>
      <c r="CQ798" s="9"/>
      <c r="CR798" s="9"/>
      <c r="CS798" s="9"/>
      <c r="CT798" s="9"/>
      <c r="CU798" s="9"/>
      <c r="CV798" s="9"/>
      <c r="CW798" s="9"/>
      <c r="CX798" s="9"/>
      <c r="CY798" s="9"/>
      <c r="CZ798" s="9"/>
      <c r="DA798" s="9"/>
      <c r="DB798" s="9"/>
      <c r="DC798" s="9"/>
      <c r="DD798" s="9"/>
      <c r="DE798" s="9"/>
      <c r="DF798" s="9"/>
      <c r="DG798" s="9"/>
      <c r="DH798" s="9"/>
      <c r="DI798" s="9"/>
      <c r="DJ798" s="9"/>
      <c r="DK798" s="9"/>
      <c r="DL798" s="9"/>
      <c r="DM798" s="9"/>
      <c r="DN798" s="9"/>
      <c r="DO798" s="9"/>
      <c r="DP798" s="9"/>
      <c r="DQ798" s="9"/>
      <c r="DR798" s="9"/>
      <c r="DS798" s="9"/>
      <c r="DT798" s="9"/>
      <c r="DU798" s="9"/>
      <c r="DV798" s="9"/>
      <c r="DW798" s="14"/>
      <c r="DX798" s="9"/>
      <c r="DY798" s="9"/>
      <c r="DZ798" s="9"/>
      <c r="EA798" s="9"/>
      <c r="EB798" s="9"/>
      <c r="EC798" s="9"/>
      <c r="ED798" s="9"/>
      <c r="EE798" s="9"/>
      <c r="EF798" s="9"/>
      <c r="EG798" s="9"/>
      <c r="EH798" s="9"/>
      <c r="EI798" s="9"/>
    </row>
    <row r="799" spans="2:139" ht="75" customHeight="1">
      <c r="B799" s="9"/>
      <c r="C799" s="648"/>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648"/>
      <c r="AN799" s="9"/>
      <c r="AO799" s="9"/>
      <c r="AP799" s="9"/>
      <c r="AQ799" s="9"/>
      <c r="AR799" s="648"/>
      <c r="AS799" s="9"/>
      <c r="AT799" s="45"/>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c r="CC799" s="9"/>
      <c r="CD799" s="9"/>
      <c r="CE799" s="9"/>
      <c r="CF799" s="9"/>
      <c r="CG799" s="9"/>
      <c r="CH799" s="9"/>
      <c r="CI799" s="9"/>
      <c r="CJ799" s="9"/>
      <c r="CK799" s="9"/>
      <c r="CL799" s="9"/>
      <c r="CM799" s="9"/>
      <c r="CN799" s="9"/>
      <c r="CO799" s="9"/>
      <c r="CP799" s="9"/>
      <c r="CQ799" s="9"/>
      <c r="CR799" s="9"/>
      <c r="CS799" s="9"/>
      <c r="CT799" s="9"/>
      <c r="CU799" s="9"/>
      <c r="CV799" s="9"/>
      <c r="CW799" s="9"/>
      <c r="CX799" s="9"/>
      <c r="CY799" s="9"/>
      <c r="CZ799" s="9"/>
      <c r="DA799" s="9"/>
      <c r="DB799" s="9"/>
      <c r="DC799" s="9"/>
      <c r="DD799" s="9"/>
      <c r="DE799" s="9"/>
      <c r="DF799" s="9"/>
      <c r="DG799" s="9"/>
      <c r="DH799" s="9"/>
      <c r="DI799" s="9"/>
      <c r="DJ799" s="9"/>
      <c r="DK799" s="9"/>
      <c r="DL799" s="9"/>
      <c r="DM799" s="9"/>
      <c r="DN799" s="9"/>
      <c r="DO799" s="9"/>
      <c r="DP799" s="9"/>
      <c r="DQ799" s="9"/>
      <c r="DR799" s="9"/>
      <c r="DS799" s="9"/>
      <c r="DT799" s="9"/>
      <c r="DU799" s="9"/>
      <c r="DV799" s="9"/>
      <c r="DW799" s="14"/>
      <c r="DX799" s="9"/>
      <c r="DY799" s="9"/>
      <c r="DZ799" s="9"/>
      <c r="EA799" s="9"/>
      <c r="EB799" s="9"/>
      <c r="EC799" s="9"/>
      <c r="ED799" s="9"/>
      <c r="EE799" s="9"/>
      <c r="EF799" s="9"/>
      <c r="EG799" s="9"/>
      <c r="EH799" s="9"/>
      <c r="EI799" s="9"/>
    </row>
    <row r="800" spans="2:139" ht="75" customHeight="1">
      <c r="B800" s="9"/>
      <c r="C800" s="648"/>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648"/>
      <c r="AN800" s="9"/>
      <c r="AO800" s="9"/>
      <c r="AP800" s="9"/>
      <c r="AQ800" s="9"/>
      <c r="AR800" s="648"/>
      <c r="AS800" s="9"/>
      <c r="AT800" s="45"/>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c r="CC800" s="9"/>
      <c r="CD800" s="9"/>
      <c r="CE800" s="9"/>
      <c r="CF800" s="9"/>
      <c r="CG800" s="9"/>
      <c r="CH800" s="9"/>
      <c r="CI800" s="9"/>
      <c r="CJ800" s="9"/>
      <c r="CK800" s="9"/>
      <c r="CL800" s="9"/>
      <c r="CM800" s="9"/>
      <c r="CN800" s="9"/>
      <c r="CO800" s="9"/>
      <c r="CP800" s="9"/>
      <c r="CQ800" s="9"/>
      <c r="CR800" s="9"/>
      <c r="CS800" s="9"/>
      <c r="CT800" s="9"/>
      <c r="CU800" s="9"/>
      <c r="CV800" s="9"/>
      <c r="CW800" s="9"/>
      <c r="CX800" s="9"/>
      <c r="CY800" s="9"/>
      <c r="CZ800" s="9"/>
      <c r="DA800" s="9"/>
      <c r="DB800" s="9"/>
      <c r="DC800" s="9"/>
      <c r="DD800" s="9"/>
      <c r="DE800" s="9"/>
      <c r="DF800" s="9"/>
      <c r="DG800" s="9"/>
      <c r="DH800" s="9"/>
      <c r="DI800" s="9"/>
      <c r="DJ800" s="9"/>
      <c r="DK800" s="9"/>
      <c r="DL800" s="9"/>
      <c r="DM800" s="9"/>
      <c r="DN800" s="9"/>
      <c r="DO800" s="9"/>
      <c r="DP800" s="9"/>
      <c r="DQ800" s="9"/>
      <c r="DR800" s="9"/>
      <c r="DS800" s="9"/>
      <c r="DT800" s="9"/>
      <c r="DU800" s="9"/>
      <c r="DV800" s="9"/>
      <c r="DW800" s="14"/>
      <c r="DX800" s="9"/>
      <c r="DY800" s="9"/>
      <c r="DZ800" s="9"/>
      <c r="EA800" s="9"/>
      <c r="EB800" s="9"/>
      <c r="EC800" s="9"/>
      <c r="ED800" s="9"/>
      <c r="EE800" s="9"/>
      <c r="EF800" s="9"/>
      <c r="EG800" s="9"/>
      <c r="EH800" s="9"/>
      <c r="EI800" s="9"/>
    </row>
    <row r="801" spans="2:139" ht="75" customHeight="1">
      <c r="B801" s="9"/>
      <c r="C801" s="648"/>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648"/>
      <c r="AN801" s="9"/>
      <c r="AO801" s="9"/>
      <c r="AP801" s="9"/>
      <c r="AQ801" s="9"/>
      <c r="AR801" s="648"/>
      <c r="AS801" s="9"/>
      <c r="AT801" s="45"/>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c r="CC801" s="9"/>
      <c r="CD801" s="9"/>
      <c r="CE801" s="9"/>
      <c r="CF801" s="9"/>
      <c r="CG801" s="9"/>
      <c r="CH801" s="9"/>
      <c r="CI801" s="9"/>
      <c r="CJ801" s="9"/>
      <c r="CK801" s="9"/>
      <c r="CL801" s="9"/>
      <c r="CM801" s="9"/>
      <c r="CN801" s="9"/>
      <c r="CO801" s="9"/>
      <c r="CP801" s="9"/>
      <c r="CQ801" s="9"/>
      <c r="CR801" s="9"/>
      <c r="CS801" s="9"/>
      <c r="CT801" s="9"/>
      <c r="CU801" s="9"/>
      <c r="CV801" s="9"/>
      <c r="CW801" s="9"/>
      <c r="CX801" s="9"/>
      <c r="CY801" s="9"/>
      <c r="CZ801" s="9"/>
      <c r="DA801" s="9"/>
      <c r="DB801" s="9"/>
      <c r="DC801" s="9"/>
      <c r="DD801" s="9"/>
      <c r="DE801" s="9"/>
      <c r="DF801" s="9"/>
      <c r="DG801" s="9"/>
      <c r="DH801" s="9"/>
      <c r="DI801" s="9"/>
      <c r="DJ801" s="9"/>
      <c r="DK801" s="9"/>
      <c r="DL801" s="9"/>
      <c r="DM801" s="9"/>
      <c r="DN801" s="9"/>
      <c r="DO801" s="9"/>
      <c r="DP801" s="9"/>
      <c r="DQ801" s="9"/>
      <c r="DR801" s="9"/>
      <c r="DS801" s="9"/>
      <c r="DT801" s="9"/>
      <c r="DU801" s="9"/>
      <c r="DV801" s="9"/>
      <c r="DW801" s="14"/>
      <c r="DX801" s="9"/>
      <c r="DY801" s="9"/>
      <c r="DZ801" s="9"/>
      <c r="EA801" s="9"/>
      <c r="EB801" s="9"/>
      <c r="EC801" s="9"/>
      <c r="ED801" s="9"/>
      <c r="EE801" s="9"/>
      <c r="EF801" s="9"/>
      <c r="EG801" s="9"/>
      <c r="EH801" s="9"/>
      <c r="EI801" s="9"/>
    </row>
    <row r="802" spans="2:139" ht="75" customHeight="1">
      <c r="B802" s="9"/>
      <c r="C802" s="648"/>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648"/>
      <c r="AN802" s="9"/>
      <c r="AO802" s="9"/>
      <c r="AP802" s="9"/>
      <c r="AQ802" s="9"/>
      <c r="AR802" s="648"/>
      <c r="AS802" s="9"/>
      <c r="AT802" s="45"/>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c r="CC802" s="9"/>
      <c r="CD802" s="9"/>
      <c r="CE802" s="9"/>
      <c r="CF802" s="9"/>
      <c r="CG802" s="9"/>
      <c r="CH802" s="9"/>
      <c r="CI802" s="9"/>
      <c r="CJ802" s="9"/>
      <c r="CK802" s="9"/>
      <c r="CL802" s="9"/>
      <c r="CM802" s="9"/>
      <c r="CN802" s="9"/>
      <c r="CO802" s="9"/>
      <c r="CP802" s="9"/>
      <c r="CQ802" s="9"/>
      <c r="CR802" s="9"/>
      <c r="CS802" s="9"/>
      <c r="CT802" s="9"/>
      <c r="CU802" s="9"/>
      <c r="CV802" s="9"/>
      <c r="CW802" s="9"/>
      <c r="CX802" s="9"/>
      <c r="CY802" s="9"/>
      <c r="CZ802" s="9"/>
      <c r="DA802" s="9"/>
      <c r="DB802" s="9"/>
      <c r="DC802" s="9"/>
      <c r="DD802" s="9"/>
      <c r="DE802" s="9"/>
      <c r="DF802" s="9"/>
      <c r="DG802" s="9"/>
      <c r="DH802" s="9"/>
      <c r="DI802" s="9"/>
      <c r="DJ802" s="9"/>
      <c r="DK802" s="9"/>
      <c r="DL802" s="9"/>
      <c r="DM802" s="9"/>
      <c r="DN802" s="9"/>
      <c r="DO802" s="9"/>
      <c r="DP802" s="9"/>
      <c r="DQ802" s="9"/>
      <c r="DR802" s="9"/>
      <c r="DS802" s="9"/>
      <c r="DT802" s="9"/>
      <c r="DU802" s="9"/>
      <c r="DV802" s="9"/>
      <c r="DW802" s="14"/>
      <c r="DX802" s="9"/>
      <c r="DY802" s="9"/>
      <c r="DZ802" s="9"/>
      <c r="EA802" s="9"/>
      <c r="EB802" s="9"/>
      <c r="EC802" s="9"/>
      <c r="ED802" s="9"/>
      <c r="EE802" s="9"/>
      <c r="EF802" s="9"/>
      <c r="EG802" s="9"/>
      <c r="EH802" s="9"/>
      <c r="EI802" s="9"/>
    </row>
    <row r="803" spans="2:139" ht="75" customHeight="1">
      <c r="B803" s="9"/>
      <c r="C803" s="648"/>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648"/>
      <c r="AN803" s="9"/>
      <c r="AO803" s="9"/>
      <c r="AP803" s="9"/>
      <c r="AQ803" s="9"/>
      <c r="AR803" s="648"/>
      <c r="AS803" s="9"/>
      <c r="AT803" s="45"/>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c r="CC803" s="9"/>
      <c r="CD803" s="9"/>
      <c r="CE803" s="9"/>
      <c r="CF803" s="9"/>
      <c r="CG803" s="9"/>
      <c r="CH803" s="9"/>
      <c r="CI803" s="9"/>
      <c r="CJ803" s="9"/>
      <c r="CK803" s="9"/>
      <c r="CL803" s="9"/>
      <c r="CM803" s="9"/>
      <c r="CN803" s="9"/>
      <c r="CO803" s="9"/>
      <c r="CP803" s="9"/>
      <c r="CQ803" s="9"/>
      <c r="CR803" s="9"/>
      <c r="CS803" s="9"/>
      <c r="CT803" s="9"/>
      <c r="CU803" s="9"/>
      <c r="CV803" s="9"/>
      <c r="CW803" s="9"/>
      <c r="CX803" s="9"/>
      <c r="CY803" s="9"/>
      <c r="CZ803" s="9"/>
      <c r="DA803" s="9"/>
      <c r="DB803" s="9"/>
      <c r="DC803" s="9"/>
      <c r="DD803" s="9"/>
      <c r="DE803" s="9"/>
      <c r="DF803" s="9"/>
      <c r="DG803" s="9"/>
      <c r="DH803" s="9"/>
      <c r="DI803" s="9"/>
      <c r="DJ803" s="9"/>
      <c r="DK803" s="9"/>
      <c r="DL803" s="9"/>
      <c r="DM803" s="9"/>
      <c r="DN803" s="9"/>
      <c r="DO803" s="9"/>
      <c r="DP803" s="9"/>
      <c r="DQ803" s="9"/>
      <c r="DR803" s="9"/>
      <c r="DS803" s="9"/>
      <c r="DT803" s="9"/>
      <c r="DU803" s="9"/>
      <c r="DV803" s="9"/>
      <c r="DW803" s="14"/>
      <c r="DX803" s="9"/>
      <c r="DY803" s="9"/>
      <c r="DZ803" s="9"/>
      <c r="EA803" s="9"/>
      <c r="EB803" s="9"/>
      <c r="EC803" s="9"/>
      <c r="ED803" s="9"/>
      <c r="EE803" s="9"/>
      <c r="EF803" s="9"/>
      <c r="EG803" s="9"/>
      <c r="EH803" s="9"/>
      <c r="EI803" s="9"/>
    </row>
    <row r="804" spans="2:139" ht="75" customHeight="1">
      <c r="B804" s="9"/>
      <c r="C804" s="648"/>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648"/>
      <c r="AN804" s="9"/>
      <c r="AO804" s="9"/>
      <c r="AP804" s="9"/>
      <c r="AQ804" s="9"/>
      <c r="AR804" s="648"/>
      <c r="AS804" s="9"/>
      <c r="AT804" s="45"/>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c r="CC804" s="9"/>
      <c r="CD804" s="9"/>
      <c r="CE804" s="9"/>
      <c r="CF804" s="9"/>
      <c r="CG804" s="9"/>
      <c r="CH804" s="9"/>
      <c r="CI804" s="9"/>
      <c r="CJ804" s="9"/>
      <c r="CK804" s="9"/>
      <c r="CL804" s="9"/>
      <c r="CM804" s="9"/>
      <c r="CN804" s="9"/>
      <c r="CO804" s="9"/>
      <c r="CP804" s="9"/>
      <c r="CQ804" s="9"/>
      <c r="CR804" s="9"/>
      <c r="CS804" s="9"/>
      <c r="CT804" s="9"/>
      <c r="CU804" s="9"/>
      <c r="CV804" s="9"/>
      <c r="CW804" s="9"/>
      <c r="CX804" s="9"/>
      <c r="CY804" s="9"/>
      <c r="CZ804" s="9"/>
      <c r="DA804" s="9"/>
      <c r="DB804" s="9"/>
      <c r="DC804" s="9"/>
      <c r="DD804" s="9"/>
      <c r="DE804" s="9"/>
      <c r="DF804" s="9"/>
      <c r="DG804" s="9"/>
      <c r="DH804" s="9"/>
      <c r="DI804" s="9"/>
      <c r="DJ804" s="9"/>
      <c r="DK804" s="9"/>
      <c r="DL804" s="9"/>
      <c r="DM804" s="9"/>
      <c r="DN804" s="9"/>
      <c r="DO804" s="9"/>
      <c r="DP804" s="9"/>
      <c r="DQ804" s="9"/>
      <c r="DR804" s="9"/>
      <c r="DS804" s="9"/>
      <c r="DT804" s="9"/>
      <c r="DU804" s="9"/>
      <c r="DV804" s="9"/>
      <c r="DW804" s="14"/>
      <c r="DX804" s="9"/>
      <c r="DY804" s="9"/>
      <c r="DZ804" s="9"/>
      <c r="EA804" s="9"/>
      <c r="EB804" s="9"/>
      <c r="EC804" s="9"/>
      <c r="ED804" s="9"/>
      <c r="EE804" s="9"/>
      <c r="EF804" s="9"/>
      <c r="EG804" s="9"/>
      <c r="EH804" s="9"/>
      <c r="EI804" s="9"/>
    </row>
    <row r="805" spans="2:139" ht="75" customHeight="1">
      <c r="B805" s="9"/>
      <c r="C805" s="648"/>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648"/>
      <c r="AN805" s="9"/>
      <c r="AO805" s="9"/>
      <c r="AP805" s="9"/>
      <c r="AQ805" s="9"/>
      <c r="AR805" s="648"/>
      <c r="AS805" s="9"/>
      <c r="AT805" s="45"/>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c r="CC805" s="9"/>
      <c r="CD805" s="9"/>
      <c r="CE805" s="9"/>
      <c r="CF805" s="9"/>
      <c r="CG805" s="9"/>
      <c r="CH805" s="9"/>
      <c r="CI805" s="9"/>
      <c r="CJ805" s="9"/>
      <c r="CK805" s="9"/>
      <c r="CL805" s="9"/>
      <c r="CM805" s="9"/>
      <c r="CN805" s="9"/>
      <c r="CO805" s="9"/>
      <c r="CP805" s="9"/>
      <c r="CQ805" s="9"/>
      <c r="CR805" s="9"/>
      <c r="CS805" s="9"/>
      <c r="CT805" s="9"/>
      <c r="CU805" s="9"/>
      <c r="CV805" s="9"/>
      <c r="CW805" s="9"/>
      <c r="CX805" s="9"/>
      <c r="CY805" s="9"/>
      <c r="CZ805" s="9"/>
      <c r="DA805" s="9"/>
      <c r="DB805" s="9"/>
      <c r="DC805" s="9"/>
      <c r="DD805" s="9"/>
      <c r="DE805" s="9"/>
      <c r="DF805" s="9"/>
      <c r="DG805" s="9"/>
      <c r="DH805" s="9"/>
      <c r="DI805" s="9"/>
      <c r="DJ805" s="9"/>
      <c r="DK805" s="9"/>
      <c r="DL805" s="9"/>
      <c r="DM805" s="9"/>
      <c r="DN805" s="9"/>
      <c r="DO805" s="9"/>
      <c r="DP805" s="9"/>
      <c r="DQ805" s="9"/>
      <c r="DR805" s="9"/>
      <c r="DS805" s="9"/>
      <c r="DT805" s="9"/>
      <c r="DU805" s="9"/>
      <c r="DV805" s="9"/>
      <c r="DW805" s="14"/>
      <c r="DX805" s="9"/>
      <c r="DY805" s="9"/>
      <c r="DZ805" s="9"/>
      <c r="EA805" s="9"/>
      <c r="EB805" s="9"/>
      <c r="EC805" s="9"/>
      <c r="ED805" s="9"/>
      <c r="EE805" s="9"/>
      <c r="EF805" s="9"/>
      <c r="EG805" s="9"/>
      <c r="EH805" s="9"/>
      <c r="EI805" s="9"/>
    </row>
    <row r="806" spans="2:139" ht="75" customHeight="1">
      <c r="B806" s="9"/>
      <c r="C806" s="648"/>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648"/>
      <c r="AN806" s="9"/>
      <c r="AO806" s="9"/>
      <c r="AP806" s="9"/>
      <c r="AQ806" s="9"/>
      <c r="AR806" s="648"/>
      <c r="AS806" s="9"/>
      <c r="AT806" s="45"/>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c r="CC806" s="9"/>
      <c r="CD806" s="9"/>
      <c r="CE806" s="9"/>
      <c r="CF806" s="9"/>
      <c r="CG806" s="9"/>
      <c r="CH806" s="9"/>
      <c r="CI806" s="9"/>
      <c r="CJ806" s="9"/>
      <c r="CK806" s="9"/>
      <c r="CL806" s="9"/>
      <c r="CM806" s="9"/>
      <c r="CN806" s="9"/>
      <c r="CO806" s="9"/>
      <c r="CP806" s="9"/>
      <c r="CQ806" s="9"/>
      <c r="CR806" s="9"/>
      <c r="CS806" s="9"/>
      <c r="CT806" s="9"/>
      <c r="CU806" s="9"/>
      <c r="CV806" s="9"/>
      <c r="CW806" s="9"/>
      <c r="CX806" s="9"/>
      <c r="CY806" s="9"/>
      <c r="CZ806" s="9"/>
      <c r="DA806" s="9"/>
      <c r="DB806" s="9"/>
      <c r="DC806" s="9"/>
      <c r="DD806" s="9"/>
      <c r="DE806" s="9"/>
      <c r="DF806" s="9"/>
      <c r="DG806" s="9"/>
      <c r="DH806" s="9"/>
      <c r="DI806" s="9"/>
      <c r="DJ806" s="9"/>
      <c r="DK806" s="9"/>
      <c r="DL806" s="9"/>
      <c r="DM806" s="9"/>
      <c r="DN806" s="9"/>
      <c r="DO806" s="9"/>
      <c r="DP806" s="9"/>
      <c r="DQ806" s="9"/>
      <c r="DR806" s="9"/>
      <c r="DS806" s="9"/>
      <c r="DT806" s="9"/>
      <c r="DU806" s="9"/>
      <c r="DV806" s="9"/>
      <c r="DW806" s="14"/>
      <c r="DX806" s="9"/>
      <c r="DY806" s="9"/>
      <c r="DZ806" s="9"/>
      <c r="EA806" s="9"/>
      <c r="EB806" s="9"/>
      <c r="EC806" s="9"/>
      <c r="ED806" s="9"/>
      <c r="EE806" s="9"/>
      <c r="EF806" s="9"/>
      <c r="EG806" s="9"/>
      <c r="EH806" s="9"/>
      <c r="EI806" s="9"/>
    </row>
    <row r="807" spans="2:139" ht="75" customHeight="1">
      <c r="B807" s="9"/>
      <c r="C807" s="648"/>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648"/>
      <c r="AN807" s="9"/>
      <c r="AO807" s="9"/>
      <c r="AP807" s="9"/>
      <c r="AQ807" s="9"/>
      <c r="AR807" s="648"/>
      <c r="AS807" s="9"/>
      <c r="AT807" s="45"/>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c r="CC807" s="9"/>
      <c r="CD807" s="9"/>
      <c r="CE807" s="9"/>
      <c r="CF807" s="9"/>
      <c r="CG807" s="9"/>
      <c r="CH807" s="9"/>
      <c r="CI807" s="9"/>
      <c r="CJ807" s="9"/>
      <c r="CK807" s="9"/>
      <c r="CL807" s="9"/>
      <c r="CM807" s="9"/>
      <c r="CN807" s="9"/>
      <c r="CO807" s="9"/>
      <c r="CP807" s="9"/>
      <c r="CQ807" s="9"/>
      <c r="CR807" s="9"/>
      <c r="CS807" s="9"/>
      <c r="CT807" s="9"/>
      <c r="CU807" s="9"/>
      <c r="CV807" s="9"/>
      <c r="CW807" s="9"/>
      <c r="CX807" s="9"/>
      <c r="CY807" s="9"/>
      <c r="CZ807" s="9"/>
      <c r="DA807" s="9"/>
      <c r="DB807" s="9"/>
      <c r="DC807" s="9"/>
      <c r="DD807" s="9"/>
      <c r="DE807" s="9"/>
      <c r="DF807" s="9"/>
      <c r="DG807" s="9"/>
      <c r="DH807" s="9"/>
      <c r="DI807" s="9"/>
      <c r="DJ807" s="9"/>
      <c r="DK807" s="9"/>
      <c r="DL807" s="9"/>
      <c r="DM807" s="9"/>
      <c r="DN807" s="9"/>
      <c r="DO807" s="9"/>
      <c r="DP807" s="9"/>
      <c r="DQ807" s="9"/>
      <c r="DR807" s="9"/>
      <c r="DS807" s="9"/>
      <c r="DT807" s="9"/>
      <c r="DU807" s="9"/>
      <c r="DV807" s="9"/>
      <c r="DW807" s="14"/>
      <c r="DX807" s="9"/>
      <c r="DY807" s="9"/>
      <c r="DZ807" s="9"/>
      <c r="EA807" s="9"/>
      <c r="EB807" s="9"/>
      <c r="EC807" s="9"/>
      <c r="ED807" s="9"/>
      <c r="EE807" s="9"/>
      <c r="EF807" s="9"/>
      <c r="EG807" s="9"/>
      <c r="EH807" s="9"/>
      <c r="EI807" s="9"/>
    </row>
    <row r="808" spans="2:139" ht="75" customHeight="1">
      <c r="B808" s="9"/>
      <c r="C808" s="648"/>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648"/>
      <c r="AN808" s="9"/>
      <c r="AO808" s="9"/>
      <c r="AP808" s="9"/>
      <c r="AQ808" s="9"/>
      <c r="AR808" s="648"/>
      <c r="AS808" s="9"/>
      <c r="AT808" s="45"/>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c r="CC808" s="9"/>
      <c r="CD808" s="9"/>
      <c r="CE808" s="9"/>
      <c r="CF808" s="9"/>
      <c r="CG808" s="9"/>
      <c r="CH808" s="9"/>
      <c r="CI808" s="9"/>
      <c r="CJ808" s="9"/>
      <c r="CK808" s="9"/>
      <c r="CL808" s="9"/>
      <c r="CM808" s="9"/>
      <c r="CN808" s="9"/>
      <c r="CO808" s="9"/>
      <c r="CP808" s="9"/>
      <c r="CQ808" s="9"/>
      <c r="CR808" s="9"/>
      <c r="CS808" s="9"/>
      <c r="CT808" s="9"/>
      <c r="CU808" s="9"/>
      <c r="CV808" s="9"/>
      <c r="CW808" s="9"/>
      <c r="CX808" s="9"/>
      <c r="CY808" s="9"/>
      <c r="CZ808" s="9"/>
      <c r="DA808" s="9"/>
      <c r="DB808" s="9"/>
      <c r="DC808" s="9"/>
      <c r="DD808" s="9"/>
      <c r="DE808" s="9"/>
      <c r="DF808" s="9"/>
      <c r="DG808" s="9"/>
      <c r="DH808" s="9"/>
      <c r="DI808" s="9"/>
      <c r="DJ808" s="9"/>
      <c r="DK808" s="9"/>
      <c r="DL808" s="9"/>
      <c r="DM808" s="9"/>
      <c r="DN808" s="9"/>
      <c r="DO808" s="9"/>
      <c r="DP808" s="9"/>
      <c r="DQ808" s="9"/>
      <c r="DR808" s="9"/>
      <c r="DS808" s="9"/>
      <c r="DT808" s="9"/>
      <c r="DU808" s="9"/>
      <c r="DV808" s="9"/>
      <c r="DW808" s="14"/>
      <c r="DX808" s="9"/>
      <c r="DY808" s="9"/>
      <c r="DZ808" s="9"/>
      <c r="EA808" s="9"/>
      <c r="EB808" s="9"/>
      <c r="EC808" s="9"/>
      <c r="ED808" s="9"/>
      <c r="EE808" s="9"/>
      <c r="EF808" s="9"/>
      <c r="EG808" s="9"/>
      <c r="EH808" s="9"/>
      <c r="EI808" s="9"/>
    </row>
    <row r="809" spans="2:139" ht="75" customHeight="1">
      <c r="B809" s="9"/>
      <c r="C809" s="648"/>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648"/>
      <c r="AN809" s="9"/>
      <c r="AO809" s="9"/>
      <c r="AP809" s="9"/>
      <c r="AQ809" s="9"/>
      <c r="AR809" s="648"/>
      <c r="AS809" s="9"/>
      <c r="AT809" s="45"/>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c r="CC809" s="9"/>
      <c r="CD809" s="9"/>
      <c r="CE809" s="9"/>
      <c r="CF809" s="9"/>
      <c r="CG809" s="9"/>
      <c r="CH809" s="9"/>
      <c r="CI809" s="9"/>
      <c r="CJ809" s="9"/>
      <c r="CK809" s="9"/>
      <c r="CL809" s="9"/>
      <c r="CM809" s="9"/>
      <c r="CN809" s="9"/>
      <c r="CO809" s="9"/>
      <c r="CP809" s="9"/>
      <c r="CQ809" s="9"/>
      <c r="CR809" s="9"/>
      <c r="CS809" s="9"/>
      <c r="CT809" s="9"/>
      <c r="CU809" s="9"/>
      <c r="CV809" s="9"/>
      <c r="CW809" s="9"/>
      <c r="CX809" s="9"/>
      <c r="CY809" s="9"/>
      <c r="CZ809" s="9"/>
      <c r="DA809" s="9"/>
      <c r="DB809" s="9"/>
      <c r="DC809" s="9"/>
      <c r="DD809" s="9"/>
      <c r="DE809" s="9"/>
      <c r="DF809" s="9"/>
      <c r="DG809" s="9"/>
      <c r="DH809" s="9"/>
      <c r="DI809" s="9"/>
      <c r="DJ809" s="9"/>
      <c r="DK809" s="9"/>
      <c r="DL809" s="9"/>
      <c r="DM809" s="9"/>
      <c r="DN809" s="9"/>
      <c r="DO809" s="9"/>
      <c r="DP809" s="9"/>
      <c r="DQ809" s="9"/>
      <c r="DR809" s="9"/>
      <c r="DS809" s="9"/>
      <c r="DT809" s="9"/>
      <c r="DU809" s="9"/>
      <c r="DV809" s="9"/>
      <c r="DW809" s="14"/>
      <c r="DX809" s="9"/>
      <c r="DY809" s="9"/>
      <c r="DZ809" s="9"/>
      <c r="EA809" s="9"/>
      <c r="EB809" s="9"/>
      <c r="EC809" s="9"/>
      <c r="ED809" s="9"/>
      <c r="EE809" s="9"/>
      <c r="EF809" s="9"/>
      <c r="EG809" s="9"/>
      <c r="EH809" s="9"/>
      <c r="EI809" s="9"/>
    </row>
    <row r="810" spans="2:139" ht="75" customHeight="1">
      <c r="B810" s="9"/>
      <c r="C810" s="648"/>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648"/>
      <c r="AN810" s="9"/>
      <c r="AO810" s="9"/>
      <c r="AP810" s="9"/>
      <c r="AQ810" s="9"/>
      <c r="AR810" s="648"/>
      <c r="AS810" s="9"/>
      <c r="AT810" s="45"/>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c r="CC810" s="9"/>
      <c r="CD810" s="9"/>
      <c r="CE810" s="9"/>
      <c r="CF810" s="9"/>
      <c r="CG810" s="9"/>
      <c r="CH810" s="9"/>
      <c r="CI810" s="9"/>
      <c r="CJ810" s="9"/>
      <c r="CK810" s="9"/>
      <c r="CL810" s="9"/>
      <c r="CM810" s="9"/>
      <c r="CN810" s="9"/>
      <c r="CO810" s="9"/>
      <c r="CP810" s="9"/>
      <c r="CQ810" s="9"/>
      <c r="CR810" s="9"/>
      <c r="CS810" s="9"/>
      <c r="CT810" s="9"/>
      <c r="CU810" s="9"/>
      <c r="CV810" s="9"/>
      <c r="CW810" s="9"/>
      <c r="CX810" s="9"/>
      <c r="CY810" s="9"/>
      <c r="CZ810" s="9"/>
      <c r="DA810" s="9"/>
      <c r="DB810" s="9"/>
      <c r="DC810" s="9"/>
      <c r="DD810" s="9"/>
      <c r="DE810" s="9"/>
      <c r="DF810" s="9"/>
      <c r="DG810" s="9"/>
      <c r="DH810" s="9"/>
      <c r="DI810" s="9"/>
      <c r="DJ810" s="9"/>
      <c r="DK810" s="9"/>
      <c r="DL810" s="9"/>
      <c r="DM810" s="9"/>
      <c r="DN810" s="9"/>
      <c r="DO810" s="9"/>
      <c r="DP810" s="9"/>
      <c r="DQ810" s="9"/>
      <c r="DR810" s="9"/>
      <c r="DS810" s="9"/>
      <c r="DT810" s="9"/>
      <c r="DU810" s="9"/>
      <c r="DV810" s="9"/>
      <c r="DW810" s="14"/>
      <c r="DX810" s="9"/>
      <c r="DY810" s="9"/>
      <c r="DZ810" s="9"/>
      <c r="EA810" s="9"/>
      <c r="EB810" s="9"/>
      <c r="EC810" s="9"/>
      <c r="ED810" s="9"/>
      <c r="EE810" s="9"/>
      <c r="EF810" s="9"/>
      <c r="EG810" s="9"/>
      <c r="EH810" s="9"/>
      <c r="EI810" s="9"/>
    </row>
    <row r="811" spans="2:139" ht="75" customHeight="1">
      <c r="B811" s="9"/>
      <c r="C811" s="648"/>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648"/>
      <c r="AN811" s="9"/>
      <c r="AO811" s="9"/>
      <c r="AP811" s="9"/>
      <c r="AQ811" s="9"/>
      <c r="AR811" s="648"/>
      <c r="AS811" s="9"/>
      <c r="AT811" s="45"/>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c r="CC811" s="9"/>
      <c r="CD811" s="9"/>
      <c r="CE811" s="9"/>
      <c r="CF811" s="9"/>
      <c r="CG811" s="9"/>
      <c r="CH811" s="9"/>
      <c r="CI811" s="9"/>
      <c r="CJ811" s="9"/>
      <c r="CK811" s="9"/>
      <c r="CL811" s="9"/>
      <c r="CM811" s="9"/>
      <c r="CN811" s="9"/>
      <c r="CO811" s="9"/>
      <c r="CP811" s="9"/>
      <c r="CQ811" s="9"/>
      <c r="CR811" s="9"/>
      <c r="CS811" s="9"/>
      <c r="CT811" s="9"/>
      <c r="CU811" s="9"/>
      <c r="CV811" s="9"/>
      <c r="CW811" s="9"/>
      <c r="CX811" s="9"/>
      <c r="CY811" s="9"/>
      <c r="CZ811" s="9"/>
      <c r="DA811" s="9"/>
      <c r="DB811" s="9"/>
      <c r="DC811" s="9"/>
      <c r="DD811" s="9"/>
      <c r="DE811" s="9"/>
      <c r="DF811" s="9"/>
      <c r="DG811" s="9"/>
      <c r="DH811" s="9"/>
      <c r="DI811" s="9"/>
      <c r="DJ811" s="9"/>
      <c r="DK811" s="9"/>
      <c r="DL811" s="9"/>
      <c r="DM811" s="9"/>
      <c r="DN811" s="9"/>
      <c r="DO811" s="9"/>
      <c r="DP811" s="9"/>
      <c r="DQ811" s="9"/>
      <c r="DR811" s="9"/>
      <c r="DS811" s="9"/>
      <c r="DT811" s="9"/>
      <c r="DU811" s="9"/>
      <c r="DV811" s="9"/>
      <c r="DW811" s="14"/>
      <c r="DX811" s="9"/>
      <c r="DY811" s="9"/>
      <c r="DZ811" s="9"/>
      <c r="EA811" s="9"/>
      <c r="EB811" s="9"/>
      <c r="EC811" s="9"/>
      <c r="ED811" s="9"/>
      <c r="EE811" s="9"/>
      <c r="EF811" s="9"/>
      <c r="EG811" s="9"/>
      <c r="EH811" s="9"/>
      <c r="EI811" s="9"/>
    </row>
    <row r="812" spans="2:139" ht="75" customHeight="1">
      <c r="B812" s="9"/>
      <c r="C812" s="648"/>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648"/>
      <c r="AN812" s="9"/>
      <c r="AO812" s="9"/>
      <c r="AP812" s="9"/>
      <c r="AQ812" s="9"/>
      <c r="AR812" s="648"/>
      <c r="AS812" s="9"/>
      <c r="AT812" s="45"/>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c r="CC812" s="9"/>
      <c r="CD812" s="9"/>
      <c r="CE812" s="9"/>
      <c r="CF812" s="9"/>
      <c r="CG812" s="9"/>
      <c r="CH812" s="9"/>
      <c r="CI812" s="9"/>
      <c r="CJ812" s="9"/>
      <c r="CK812" s="9"/>
      <c r="CL812" s="9"/>
      <c r="CM812" s="9"/>
      <c r="CN812" s="9"/>
      <c r="CO812" s="9"/>
      <c r="CP812" s="9"/>
      <c r="CQ812" s="9"/>
      <c r="CR812" s="9"/>
      <c r="CS812" s="9"/>
      <c r="CT812" s="9"/>
      <c r="CU812" s="9"/>
      <c r="CV812" s="9"/>
      <c r="CW812" s="9"/>
      <c r="CX812" s="9"/>
      <c r="CY812" s="9"/>
      <c r="CZ812" s="9"/>
      <c r="DA812" s="9"/>
      <c r="DB812" s="9"/>
      <c r="DC812" s="9"/>
      <c r="DD812" s="9"/>
      <c r="DE812" s="9"/>
      <c r="DF812" s="9"/>
      <c r="DG812" s="9"/>
      <c r="DH812" s="9"/>
      <c r="DI812" s="9"/>
      <c r="DJ812" s="9"/>
      <c r="DK812" s="9"/>
      <c r="DL812" s="9"/>
      <c r="DM812" s="9"/>
      <c r="DN812" s="9"/>
      <c r="DO812" s="9"/>
      <c r="DP812" s="9"/>
      <c r="DQ812" s="9"/>
      <c r="DR812" s="9"/>
      <c r="DS812" s="9"/>
      <c r="DT812" s="9"/>
      <c r="DU812" s="9"/>
      <c r="DV812" s="9"/>
      <c r="DW812" s="14"/>
      <c r="DX812" s="9"/>
      <c r="DY812" s="9"/>
      <c r="DZ812" s="9"/>
      <c r="EA812" s="9"/>
      <c r="EB812" s="9"/>
      <c r="EC812" s="9"/>
      <c r="ED812" s="9"/>
      <c r="EE812" s="9"/>
      <c r="EF812" s="9"/>
      <c r="EG812" s="9"/>
      <c r="EH812" s="9"/>
      <c r="EI812" s="9"/>
    </row>
    <row r="813" spans="2:139" ht="75" customHeight="1">
      <c r="B813" s="9"/>
      <c r="C813" s="648"/>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648"/>
      <c r="AN813" s="9"/>
      <c r="AO813" s="9"/>
      <c r="AP813" s="9"/>
      <c r="AQ813" s="9"/>
      <c r="AR813" s="648"/>
      <c r="AS813" s="9"/>
      <c r="AT813" s="45"/>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c r="CC813" s="9"/>
      <c r="CD813" s="9"/>
      <c r="CE813" s="9"/>
      <c r="CF813" s="9"/>
      <c r="CG813" s="9"/>
      <c r="CH813" s="9"/>
      <c r="CI813" s="9"/>
      <c r="CJ813" s="9"/>
      <c r="CK813" s="9"/>
      <c r="CL813" s="9"/>
      <c r="CM813" s="9"/>
      <c r="CN813" s="9"/>
      <c r="CO813" s="9"/>
      <c r="CP813" s="9"/>
      <c r="CQ813" s="9"/>
      <c r="CR813" s="9"/>
      <c r="CS813" s="9"/>
      <c r="CT813" s="9"/>
      <c r="CU813" s="9"/>
      <c r="CV813" s="9"/>
      <c r="CW813" s="9"/>
      <c r="CX813" s="9"/>
      <c r="CY813" s="9"/>
      <c r="CZ813" s="9"/>
      <c r="DA813" s="9"/>
      <c r="DB813" s="9"/>
      <c r="DC813" s="9"/>
      <c r="DD813" s="9"/>
      <c r="DE813" s="9"/>
      <c r="DF813" s="9"/>
      <c r="DG813" s="9"/>
      <c r="DH813" s="9"/>
      <c r="DI813" s="9"/>
      <c r="DJ813" s="9"/>
      <c r="DK813" s="9"/>
      <c r="DL813" s="9"/>
      <c r="DM813" s="9"/>
      <c r="DN813" s="9"/>
      <c r="DO813" s="9"/>
      <c r="DP813" s="9"/>
      <c r="DQ813" s="9"/>
      <c r="DR813" s="9"/>
      <c r="DS813" s="9"/>
      <c r="DT813" s="9"/>
      <c r="DU813" s="9"/>
      <c r="DV813" s="9"/>
      <c r="DW813" s="14"/>
      <c r="DX813" s="9"/>
      <c r="DY813" s="9"/>
      <c r="DZ813" s="9"/>
      <c r="EA813" s="9"/>
      <c r="EB813" s="9"/>
      <c r="EC813" s="9"/>
      <c r="ED813" s="9"/>
      <c r="EE813" s="9"/>
      <c r="EF813" s="9"/>
      <c r="EG813" s="9"/>
      <c r="EH813" s="9"/>
      <c r="EI813" s="9"/>
    </row>
    <row r="814" spans="2:139" ht="75" customHeight="1">
      <c r="B814" s="9"/>
      <c r="C814" s="648"/>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648"/>
      <c r="AN814" s="9"/>
      <c r="AO814" s="9"/>
      <c r="AP814" s="9"/>
      <c r="AQ814" s="9"/>
      <c r="AR814" s="648"/>
      <c r="AS814" s="9"/>
      <c r="AT814" s="45"/>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c r="CC814" s="9"/>
      <c r="CD814" s="9"/>
      <c r="CE814" s="9"/>
      <c r="CF814" s="9"/>
      <c r="CG814" s="9"/>
      <c r="CH814" s="9"/>
      <c r="CI814" s="9"/>
      <c r="CJ814" s="9"/>
      <c r="CK814" s="9"/>
      <c r="CL814" s="9"/>
      <c r="CM814" s="9"/>
      <c r="CN814" s="9"/>
      <c r="CO814" s="9"/>
      <c r="CP814" s="9"/>
      <c r="CQ814" s="9"/>
      <c r="CR814" s="9"/>
      <c r="CS814" s="9"/>
      <c r="CT814" s="9"/>
      <c r="CU814" s="9"/>
      <c r="CV814" s="9"/>
      <c r="CW814" s="9"/>
      <c r="CX814" s="9"/>
      <c r="CY814" s="9"/>
      <c r="CZ814" s="9"/>
      <c r="DA814" s="9"/>
      <c r="DB814" s="9"/>
      <c r="DC814" s="9"/>
      <c r="DD814" s="9"/>
      <c r="DE814" s="9"/>
      <c r="DF814" s="9"/>
      <c r="DG814" s="9"/>
      <c r="DH814" s="9"/>
      <c r="DI814" s="9"/>
      <c r="DJ814" s="9"/>
      <c r="DK814" s="9"/>
      <c r="DL814" s="9"/>
      <c r="DM814" s="9"/>
      <c r="DN814" s="9"/>
      <c r="DO814" s="9"/>
      <c r="DP814" s="9"/>
      <c r="DQ814" s="9"/>
      <c r="DR814" s="9"/>
      <c r="DS814" s="9"/>
      <c r="DT814" s="9"/>
      <c r="DU814" s="9"/>
      <c r="DV814" s="9"/>
      <c r="DW814" s="14"/>
      <c r="DX814" s="9"/>
      <c r="DY814" s="9"/>
      <c r="DZ814" s="9"/>
      <c r="EA814" s="9"/>
      <c r="EB814" s="9"/>
      <c r="EC814" s="9"/>
      <c r="ED814" s="9"/>
      <c r="EE814" s="9"/>
      <c r="EF814" s="9"/>
      <c r="EG814" s="9"/>
      <c r="EH814" s="9"/>
      <c r="EI814" s="9"/>
    </row>
    <row r="815" spans="2:139" ht="75" customHeight="1">
      <c r="B815" s="9"/>
      <c r="C815" s="648"/>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648"/>
      <c r="AN815" s="9"/>
      <c r="AO815" s="9"/>
      <c r="AP815" s="9"/>
      <c r="AQ815" s="9"/>
      <c r="AR815" s="648"/>
      <c r="AS815" s="9"/>
      <c r="AT815" s="45"/>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c r="CC815" s="9"/>
      <c r="CD815" s="9"/>
      <c r="CE815" s="9"/>
      <c r="CF815" s="9"/>
      <c r="CG815" s="9"/>
      <c r="CH815" s="9"/>
      <c r="CI815" s="9"/>
      <c r="CJ815" s="9"/>
      <c r="CK815" s="9"/>
      <c r="CL815" s="9"/>
      <c r="CM815" s="9"/>
      <c r="CN815" s="9"/>
      <c r="CO815" s="9"/>
      <c r="CP815" s="9"/>
      <c r="CQ815" s="9"/>
      <c r="CR815" s="9"/>
      <c r="CS815" s="9"/>
      <c r="CT815" s="9"/>
      <c r="CU815" s="9"/>
      <c r="CV815" s="9"/>
      <c r="CW815" s="9"/>
      <c r="CX815" s="9"/>
      <c r="CY815" s="9"/>
      <c r="CZ815" s="9"/>
      <c r="DA815" s="9"/>
      <c r="DB815" s="9"/>
      <c r="DC815" s="9"/>
      <c r="DD815" s="9"/>
      <c r="DE815" s="9"/>
      <c r="DF815" s="9"/>
      <c r="DG815" s="9"/>
      <c r="DH815" s="9"/>
      <c r="DI815" s="9"/>
      <c r="DJ815" s="9"/>
      <c r="DK815" s="9"/>
      <c r="DL815" s="9"/>
      <c r="DM815" s="9"/>
      <c r="DN815" s="9"/>
      <c r="DO815" s="9"/>
      <c r="DP815" s="9"/>
      <c r="DQ815" s="9"/>
      <c r="DR815" s="9"/>
      <c r="DS815" s="9"/>
      <c r="DT815" s="9"/>
      <c r="DU815" s="9"/>
      <c r="DV815" s="9"/>
      <c r="DW815" s="14"/>
      <c r="DX815" s="9"/>
      <c r="DY815" s="9"/>
      <c r="DZ815" s="9"/>
      <c r="EA815" s="9"/>
      <c r="EB815" s="9"/>
      <c r="EC815" s="9"/>
      <c r="ED815" s="9"/>
      <c r="EE815" s="9"/>
      <c r="EF815" s="9"/>
      <c r="EG815" s="9"/>
      <c r="EH815" s="9"/>
      <c r="EI815" s="9"/>
    </row>
    <row r="816" spans="2:139" ht="75" customHeight="1">
      <c r="B816" s="9"/>
      <c r="C816" s="648"/>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648"/>
      <c r="AN816" s="9"/>
      <c r="AO816" s="9"/>
      <c r="AP816" s="9"/>
      <c r="AQ816" s="9"/>
      <c r="AR816" s="648"/>
      <c r="AS816" s="9"/>
      <c r="AT816" s="45"/>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c r="CC816" s="9"/>
      <c r="CD816" s="9"/>
      <c r="CE816" s="9"/>
      <c r="CF816" s="9"/>
      <c r="CG816" s="9"/>
      <c r="CH816" s="9"/>
      <c r="CI816" s="9"/>
      <c r="CJ816" s="9"/>
      <c r="CK816" s="9"/>
      <c r="CL816" s="9"/>
      <c r="CM816" s="9"/>
      <c r="CN816" s="9"/>
      <c r="CO816" s="9"/>
      <c r="CP816" s="9"/>
      <c r="CQ816" s="9"/>
      <c r="CR816" s="9"/>
      <c r="CS816" s="9"/>
      <c r="CT816" s="9"/>
      <c r="CU816" s="9"/>
      <c r="CV816" s="9"/>
      <c r="CW816" s="9"/>
      <c r="CX816" s="9"/>
      <c r="CY816" s="9"/>
      <c r="CZ816" s="9"/>
      <c r="DA816" s="9"/>
      <c r="DB816" s="9"/>
      <c r="DC816" s="9"/>
      <c r="DD816" s="9"/>
      <c r="DE816" s="9"/>
      <c r="DF816" s="9"/>
      <c r="DG816" s="9"/>
      <c r="DH816" s="9"/>
      <c r="DI816" s="9"/>
      <c r="DJ816" s="9"/>
      <c r="DK816" s="9"/>
      <c r="DL816" s="9"/>
      <c r="DM816" s="9"/>
      <c r="DN816" s="9"/>
      <c r="DO816" s="9"/>
      <c r="DP816" s="9"/>
      <c r="DQ816" s="9"/>
      <c r="DR816" s="9"/>
      <c r="DS816" s="9"/>
      <c r="DT816" s="9"/>
      <c r="DU816" s="9"/>
      <c r="DV816" s="9"/>
      <c r="DW816" s="14"/>
      <c r="DX816" s="9"/>
      <c r="DY816" s="9"/>
      <c r="DZ816" s="9"/>
      <c r="EA816" s="9"/>
      <c r="EB816" s="9"/>
      <c r="EC816" s="9"/>
      <c r="ED816" s="9"/>
      <c r="EE816" s="9"/>
      <c r="EF816" s="9"/>
      <c r="EG816" s="9"/>
      <c r="EH816" s="9"/>
      <c r="EI816" s="9"/>
    </row>
    <row r="817" spans="2:139" ht="75" customHeight="1">
      <c r="B817" s="9"/>
      <c r="C817" s="648"/>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648"/>
      <c r="AN817" s="9"/>
      <c r="AO817" s="9"/>
      <c r="AP817" s="9"/>
      <c r="AQ817" s="9"/>
      <c r="AR817" s="648"/>
      <c r="AS817" s="9"/>
      <c r="AT817" s="45"/>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c r="CC817" s="9"/>
      <c r="CD817" s="9"/>
      <c r="CE817" s="9"/>
      <c r="CF817" s="9"/>
      <c r="CG817" s="9"/>
      <c r="CH817" s="9"/>
      <c r="CI817" s="9"/>
      <c r="CJ817" s="9"/>
      <c r="CK817" s="9"/>
      <c r="CL817" s="9"/>
      <c r="CM817" s="9"/>
      <c r="CN817" s="9"/>
      <c r="CO817" s="9"/>
      <c r="CP817" s="9"/>
      <c r="CQ817" s="9"/>
      <c r="CR817" s="9"/>
      <c r="CS817" s="9"/>
      <c r="CT817" s="9"/>
      <c r="CU817" s="9"/>
      <c r="CV817" s="9"/>
      <c r="CW817" s="9"/>
      <c r="CX817" s="9"/>
      <c r="CY817" s="9"/>
      <c r="CZ817" s="9"/>
      <c r="DA817" s="9"/>
      <c r="DB817" s="9"/>
      <c r="DC817" s="9"/>
      <c r="DD817" s="9"/>
      <c r="DE817" s="9"/>
      <c r="DF817" s="9"/>
      <c r="DG817" s="9"/>
      <c r="DH817" s="9"/>
      <c r="DI817" s="9"/>
      <c r="DJ817" s="9"/>
      <c r="DK817" s="9"/>
      <c r="DL817" s="9"/>
      <c r="DM817" s="9"/>
      <c r="DN817" s="9"/>
      <c r="DO817" s="9"/>
      <c r="DP817" s="9"/>
      <c r="DQ817" s="9"/>
      <c r="DR817" s="9"/>
      <c r="DS817" s="9"/>
      <c r="DT817" s="9"/>
      <c r="DU817" s="9"/>
      <c r="DV817" s="9"/>
      <c r="DW817" s="14"/>
      <c r="DX817" s="9"/>
      <c r="DY817" s="9"/>
      <c r="DZ817" s="9"/>
      <c r="EA817" s="9"/>
      <c r="EB817" s="9"/>
      <c r="EC817" s="9"/>
      <c r="ED817" s="9"/>
      <c r="EE817" s="9"/>
      <c r="EF817" s="9"/>
      <c r="EG817" s="9"/>
      <c r="EH817" s="9"/>
      <c r="EI817" s="9"/>
    </row>
    <row r="818" spans="2:139" ht="75" customHeight="1">
      <c r="B818" s="9"/>
      <c r="C818" s="648"/>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648"/>
      <c r="AN818" s="9"/>
      <c r="AO818" s="9"/>
      <c r="AP818" s="9"/>
      <c r="AQ818" s="9"/>
      <c r="AR818" s="648"/>
      <c r="AS818" s="9"/>
      <c r="AT818" s="45"/>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c r="CC818" s="9"/>
      <c r="CD818" s="9"/>
      <c r="CE818" s="9"/>
      <c r="CF818" s="9"/>
      <c r="CG818" s="9"/>
      <c r="CH818" s="9"/>
      <c r="CI818" s="9"/>
      <c r="CJ818" s="9"/>
      <c r="CK818" s="9"/>
      <c r="CL818" s="9"/>
      <c r="CM818" s="9"/>
      <c r="CN818" s="9"/>
      <c r="CO818" s="9"/>
      <c r="CP818" s="9"/>
      <c r="CQ818" s="9"/>
      <c r="CR818" s="9"/>
      <c r="CS818" s="9"/>
      <c r="CT818" s="9"/>
      <c r="CU818" s="9"/>
      <c r="CV818" s="9"/>
      <c r="CW818" s="9"/>
      <c r="CX818" s="9"/>
      <c r="CY818" s="9"/>
      <c r="CZ818" s="9"/>
      <c r="DA818" s="9"/>
      <c r="DB818" s="9"/>
      <c r="DC818" s="9"/>
      <c r="DD818" s="9"/>
      <c r="DE818" s="9"/>
      <c r="DF818" s="9"/>
      <c r="DG818" s="9"/>
      <c r="DH818" s="9"/>
      <c r="DI818" s="9"/>
      <c r="DJ818" s="9"/>
      <c r="DK818" s="9"/>
      <c r="DL818" s="9"/>
      <c r="DM818" s="9"/>
      <c r="DN818" s="9"/>
      <c r="DO818" s="9"/>
      <c r="DP818" s="9"/>
      <c r="DQ818" s="9"/>
      <c r="DR818" s="9"/>
      <c r="DS818" s="9"/>
      <c r="DT818" s="9"/>
      <c r="DU818" s="9"/>
      <c r="DV818" s="9"/>
      <c r="DW818" s="14"/>
      <c r="DX818" s="9"/>
      <c r="DY818" s="9"/>
      <c r="DZ818" s="9"/>
      <c r="EA818" s="9"/>
      <c r="EB818" s="9"/>
      <c r="EC818" s="9"/>
      <c r="ED818" s="9"/>
      <c r="EE818" s="9"/>
      <c r="EF818" s="9"/>
      <c r="EG818" s="9"/>
      <c r="EH818" s="9"/>
      <c r="EI818" s="9"/>
    </row>
    <row r="819" spans="2:139" ht="75" customHeight="1">
      <c r="B819" s="9"/>
      <c r="C819" s="648"/>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648"/>
      <c r="AN819" s="9"/>
      <c r="AO819" s="9"/>
      <c r="AP819" s="9"/>
      <c r="AQ819" s="9"/>
      <c r="AR819" s="648"/>
      <c r="AS819" s="9"/>
      <c r="AT819" s="45"/>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c r="CC819" s="9"/>
      <c r="CD819" s="9"/>
      <c r="CE819" s="9"/>
      <c r="CF819" s="9"/>
      <c r="CG819" s="9"/>
      <c r="CH819" s="9"/>
      <c r="CI819" s="9"/>
      <c r="CJ819" s="9"/>
      <c r="CK819" s="9"/>
      <c r="CL819" s="9"/>
      <c r="CM819" s="9"/>
      <c r="CN819" s="9"/>
      <c r="CO819" s="9"/>
      <c r="CP819" s="9"/>
      <c r="CQ819" s="9"/>
      <c r="CR819" s="9"/>
      <c r="CS819" s="9"/>
      <c r="CT819" s="9"/>
      <c r="CU819" s="9"/>
      <c r="CV819" s="9"/>
      <c r="CW819" s="9"/>
      <c r="CX819" s="9"/>
      <c r="CY819" s="9"/>
      <c r="CZ819" s="9"/>
      <c r="DA819" s="9"/>
      <c r="DB819" s="9"/>
      <c r="DC819" s="9"/>
      <c r="DD819" s="9"/>
      <c r="DE819" s="9"/>
      <c r="DF819" s="9"/>
      <c r="DG819" s="9"/>
      <c r="DH819" s="9"/>
      <c r="DI819" s="9"/>
      <c r="DJ819" s="9"/>
      <c r="DK819" s="9"/>
      <c r="DL819" s="9"/>
      <c r="DM819" s="9"/>
      <c r="DN819" s="9"/>
      <c r="DO819" s="9"/>
      <c r="DP819" s="9"/>
      <c r="DQ819" s="9"/>
      <c r="DR819" s="9"/>
      <c r="DS819" s="9"/>
      <c r="DT819" s="9"/>
      <c r="DU819" s="9"/>
      <c r="DV819" s="9"/>
      <c r="DW819" s="14"/>
      <c r="DX819" s="9"/>
      <c r="DY819" s="9"/>
      <c r="DZ819" s="9"/>
      <c r="EA819" s="9"/>
      <c r="EB819" s="9"/>
      <c r="EC819" s="9"/>
      <c r="ED819" s="9"/>
      <c r="EE819" s="9"/>
      <c r="EF819" s="9"/>
      <c r="EG819" s="9"/>
      <c r="EH819" s="9"/>
      <c r="EI819" s="9"/>
    </row>
    <row r="820" spans="2:139" ht="75" customHeight="1">
      <c r="B820" s="9"/>
      <c r="C820" s="648"/>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648"/>
      <c r="AN820" s="9"/>
      <c r="AO820" s="9"/>
      <c r="AP820" s="9"/>
      <c r="AQ820" s="9"/>
      <c r="AR820" s="648"/>
      <c r="AS820" s="9"/>
      <c r="AT820" s="45"/>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c r="CC820" s="9"/>
      <c r="CD820" s="9"/>
      <c r="CE820" s="9"/>
      <c r="CF820" s="9"/>
      <c r="CG820" s="9"/>
      <c r="CH820" s="9"/>
      <c r="CI820" s="9"/>
      <c r="CJ820" s="9"/>
      <c r="CK820" s="9"/>
      <c r="CL820" s="9"/>
      <c r="CM820" s="9"/>
      <c r="CN820" s="9"/>
      <c r="CO820" s="9"/>
      <c r="CP820" s="9"/>
      <c r="CQ820" s="9"/>
      <c r="CR820" s="9"/>
      <c r="CS820" s="9"/>
      <c r="CT820" s="9"/>
      <c r="CU820" s="9"/>
      <c r="CV820" s="9"/>
      <c r="CW820" s="9"/>
      <c r="CX820" s="9"/>
      <c r="CY820" s="9"/>
      <c r="CZ820" s="9"/>
      <c r="DA820" s="9"/>
      <c r="DB820" s="9"/>
      <c r="DC820" s="9"/>
      <c r="DD820" s="9"/>
      <c r="DE820" s="9"/>
      <c r="DF820" s="9"/>
      <c r="DG820" s="9"/>
      <c r="DH820" s="9"/>
      <c r="DI820" s="9"/>
      <c r="DJ820" s="9"/>
      <c r="DK820" s="9"/>
      <c r="DL820" s="9"/>
      <c r="DM820" s="9"/>
      <c r="DN820" s="9"/>
      <c r="DO820" s="9"/>
      <c r="DP820" s="9"/>
      <c r="DQ820" s="9"/>
      <c r="DR820" s="9"/>
      <c r="DS820" s="9"/>
      <c r="DT820" s="9"/>
      <c r="DU820" s="9"/>
      <c r="DV820" s="9"/>
      <c r="DW820" s="14"/>
      <c r="DX820" s="9"/>
      <c r="DY820" s="9"/>
      <c r="DZ820" s="9"/>
      <c r="EA820" s="9"/>
      <c r="EB820" s="9"/>
      <c r="EC820" s="9"/>
      <c r="ED820" s="9"/>
      <c r="EE820" s="9"/>
      <c r="EF820" s="9"/>
      <c r="EG820" s="9"/>
      <c r="EH820" s="9"/>
      <c r="EI820" s="9"/>
    </row>
    <row r="821" spans="2:139" ht="75" customHeight="1">
      <c r="B821" s="9"/>
      <c r="C821" s="648"/>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648"/>
      <c r="AN821" s="9"/>
      <c r="AO821" s="9"/>
      <c r="AP821" s="9"/>
      <c r="AQ821" s="9"/>
      <c r="AR821" s="648"/>
      <c r="AS821" s="9"/>
      <c r="AT821" s="45"/>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c r="CC821" s="9"/>
      <c r="CD821" s="9"/>
      <c r="CE821" s="9"/>
      <c r="CF821" s="9"/>
      <c r="CG821" s="9"/>
      <c r="CH821" s="9"/>
      <c r="CI821" s="9"/>
      <c r="CJ821" s="9"/>
      <c r="CK821" s="9"/>
      <c r="CL821" s="9"/>
      <c r="CM821" s="9"/>
      <c r="CN821" s="9"/>
      <c r="CO821" s="9"/>
      <c r="CP821" s="9"/>
      <c r="CQ821" s="9"/>
      <c r="CR821" s="9"/>
      <c r="CS821" s="9"/>
      <c r="CT821" s="9"/>
      <c r="CU821" s="9"/>
      <c r="CV821" s="9"/>
      <c r="CW821" s="9"/>
      <c r="CX821" s="9"/>
      <c r="CY821" s="9"/>
      <c r="CZ821" s="9"/>
      <c r="DA821" s="9"/>
      <c r="DB821" s="9"/>
      <c r="DC821" s="9"/>
      <c r="DD821" s="9"/>
      <c r="DE821" s="9"/>
      <c r="DF821" s="9"/>
      <c r="DG821" s="9"/>
      <c r="DH821" s="9"/>
      <c r="DI821" s="9"/>
      <c r="DJ821" s="9"/>
      <c r="DK821" s="9"/>
      <c r="DL821" s="9"/>
      <c r="DM821" s="9"/>
      <c r="DN821" s="9"/>
      <c r="DO821" s="9"/>
      <c r="DP821" s="9"/>
      <c r="DQ821" s="9"/>
      <c r="DR821" s="9"/>
      <c r="DS821" s="9"/>
      <c r="DT821" s="9"/>
      <c r="DU821" s="9"/>
      <c r="DV821" s="9"/>
      <c r="DW821" s="14"/>
      <c r="DX821" s="9"/>
      <c r="DY821" s="9"/>
      <c r="DZ821" s="9"/>
      <c r="EA821" s="9"/>
      <c r="EB821" s="9"/>
      <c r="EC821" s="9"/>
      <c r="ED821" s="9"/>
      <c r="EE821" s="9"/>
      <c r="EF821" s="9"/>
      <c r="EG821" s="9"/>
      <c r="EH821" s="9"/>
      <c r="EI821" s="9"/>
    </row>
    <row r="822" spans="2:139" ht="75" customHeight="1">
      <c r="B822" s="9"/>
      <c r="C822" s="648"/>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648"/>
      <c r="AN822" s="9"/>
      <c r="AO822" s="9"/>
      <c r="AP822" s="9"/>
      <c r="AQ822" s="9"/>
      <c r="AR822" s="648"/>
      <c r="AS822" s="9"/>
      <c r="AT822" s="45"/>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c r="CC822" s="9"/>
      <c r="CD822" s="9"/>
      <c r="CE822" s="9"/>
      <c r="CF822" s="9"/>
      <c r="CG822" s="9"/>
      <c r="CH822" s="9"/>
      <c r="CI822" s="9"/>
      <c r="CJ822" s="9"/>
      <c r="CK822" s="9"/>
      <c r="CL822" s="9"/>
      <c r="CM822" s="9"/>
      <c r="CN822" s="9"/>
      <c r="CO822" s="9"/>
      <c r="CP822" s="9"/>
      <c r="CQ822" s="9"/>
      <c r="CR822" s="9"/>
      <c r="CS822" s="9"/>
      <c r="CT822" s="9"/>
      <c r="CU822" s="9"/>
      <c r="CV822" s="9"/>
      <c r="CW822" s="9"/>
      <c r="CX822" s="9"/>
      <c r="CY822" s="9"/>
      <c r="CZ822" s="9"/>
      <c r="DA822" s="9"/>
      <c r="DB822" s="9"/>
      <c r="DC822" s="9"/>
      <c r="DD822" s="9"/>
      <c r="DE822" s="9"/>
      <c r="DF822" s="9"/>
      <c r="DG822" s="9"/>
      <c r="DH822" s="9"/>
      <c r="DI822" s="9"/>
      <c r="DJ822" s="9"/>
      <c r="DK822" s="9"/>
      <c r="DL822" s="9"/>
      <c r="DM822" s="9"/>
      <c r="DN822" s="9"/>
      <c r="DO822" s="9"/>
      <c r="DP822" s="9"/>
      <c r="DQ822" s="9"/>
      <c r="DR822" s="9"/>
      <c r="DS822" s="9"/>
      <c r="DT822" s="9"/>
      <c r="DU822" s="9"/>
      <c r="DV822" s="9"/>
      <c r="DW822" s="14"/>
      <c r="DX822" s="9"/>
      <c r="DY822" s="9"/>
      <c r="DZ822" s="9"/>
      <c r="EA822" s="9"/>
      <c r="EB822" s="9"/>
      <c r="EC822" s="9"/>
      <c r="ED822" s="9"/>
      <c r="EE822" s="9"/>
      <c r="EF822" s="9"/>
      <c r="EG822" s="9"/>
      <c r="EH822" s="9"/>
      <c r="EI822" s="9"/>
    </row>
    <row r="823" spans="2:139" ht="75" customHeight="1">
      <c r="B823" s="9"/>
      <c r="C823" s="648"/>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648"/>
      <c r="AN823" s="9"/>
      <c r="AO823" s="9"/>
      <c r="AP823" s="9"/>
      <c r="AQ823" s="9"/>
      <c r="AR823" s="648"/>
      <c r="AS823" s="9"/>
      <c r="AT823" s="45"/>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c r="CC823" s="9"/>
      <c r="CD823" s="9"/>
      <c r="CE823" s="9"/>
      <c r="CF823" s="9"/>
      <c r="CG823" s="9"/>
      <c r="CH823" s="9"/>
      <c r="CI823" s="9"/>
      <c r="CJ823" s="9"/>
      <c r="CK823" s="9"/>
      <c r="CL823" s="9"/>
      <c r="CM823" s="9"/>
      <c r="CN823" s="9"/>
      <c r="CO823" s="9"/>
      <c r="CP823" s="9"/>
      <c r="CQ823" s="9"/>
      <c r="CR823" s="9"/>
      <c r="CS823" s="9"/>
      <c r="CT823" s="9"/>
      <c r="CU823" s="9"/>
      <c r="CV823" s="9"/>
      <c r="CW823" s="9"/>
      <c r="CX823" s="9"/>
      <c r="CY823" s="9"/>
      <c r="CZ823" s="9"/>
      <c r="DA823" s="9"/>
      <c r="DB823" s="9"/>
      <c r="DC823" s="9"/>
      <c r="DD823" s="9"/>
      <c r="DE823" s="9"/>
      <c r="DF823" s="9"/>
      <c r="DG823" s="9"/>
      <c r="DH823" s="9"/>
      <c r="DI823" s="9"/>
      <c r="DJ823" s="9"/>
      <c r="DK823" s="9"/>
      <c r="DL823" s="9"/>
      <c r="DM823" s="9"/>
      <c r="DN823" s="9"/>
      <c r="DO823" s="9"/>
      <c r="DP823" s="9"/>
      <c r="DQ823" s="9"/>
      <c r="DR823" s="9"/>
      <c r="DS823" s="9"/>
      <c r="DT823" s="9"/>
      <c r="DU823" s="9"/>
      <c r="DV823" s="9"/>
      <c r="DW823" s="14"/>
      <c r="DX823" s="9"/>
      <c r="DY823" s="9"/>
      <c r="DZ823" s="9"/>
      <c r="EA823" s="9"/>
      <c r="EB823" s="9"/>
      <c r="EC823" s="9"/>
      <c r="ED823" s="9"/>
      <c r="EE823" s="9"/>
      <c r="EF823" s="9"/>
      <c r="EG823" s="9"/>
      <c r="EH823" s="9"/>
      <c r="EI823" s="9"/>
    </row>
    <row r="824" spans="2:139" ht="75" customHeight="1">
      <c r="B824" s="9"/>
      <c r="C824" s="648"/>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648"/>
      <c r="AN824" s="9"/>
      <c r="AO824" s="9"/>
      <c r="AP824" s="9"/>
      <c r="AQ824" s="9"/>
      <c r="AR824" s="648"/>
      <c r="AS824" s="9"/>
      <c r="AT824" s="45"/>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c r="CC824" s="9"/>
      <c r="CD824" s="9"/>
      <c r="CE824" s="9"/>
      <c r="CF824" s="9"/>
      <c r="CG824" s="9"/>
      <c r="CH824" s="9"/>
      <c r="CI824" s="9"/>
      <c r="CJ824" s="9"/>
      <c r="CK824" s="9"/>
      <c r="CL824" s="9"/>
      <c r="CM824" s="9"/>
      <c r="CN824" s="9"/>
      <c r="CO824" s="9"/>
      <c r="CP824" s="9"/>
      <c r="CQ824" s="9"/>
      <c r="CR824" s="9"/>
      <c r="CS824" s="9"/>
      <c r="CT824" s="9"/>
      <c r="CU824" s="9"/>
      <c r="CV824" s="9"/>
      <c r="CW824" s="9"/>
      <c r="CX824" s="9"/>
      <c r="CY824" s="9"/>
      <c r="CZ824" s="9"/>
      <c r="DA824" s="9"/>
      <c r="DB824" s="9"/>
      <c r="DC824" s="9"/>
      <c r="DD824" s="9"/>
      <c r="DE824" s="9"/>
      <c r="DF824" s="9"/>
      <c r="DG824" s="9"/>
      <c r="DH824" s="9"/>
      <c r="DI824" s="9"/>
      <c r="DJ824" s="9"/>
      <c r="DK824" s="9"/>
      <c r="DL824" s="9"/>
      <c r="DM824" s="9"/>
      <c r="DN824" s="9"/>
      <c r="DO824" s="9"/>
      <c r="DP824" s="9"/>
      <c r="DQ824" s="9"/>
      <c r="DR824" s="9"/>
      <c r="DS824" s="9"/>
      <c r="DT824" s="9"/>
      <c r="DU824" s="9"/>
      <c r="DV824" s="9"/>
      <c r="DW824" s="14"/>
      <c r="DX824" s="9"/>
      <c r="DY824" s="9"/>
      <c r="DZ824" s="9"/>
      <c r="EA824" s="9"/>
      <c r="EB824" s="9"/>
      <c r="EC824" s="9"/>
      <c r="ED824" s="9"/>
      <c r="EE824" s="9"/>
      <c r="EF824" s="9"/>
      <c r="EG824" s="9"/>
      <c r="EH824" s="9"/>
      <c r="EI824" s="9"/>
    </row>
    <row r="825" spans="2:139" ht="75" customHeight="1">
      <c r="B825" s="9"/>
      <c r="C825" s="648"/>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648"/>
      <c r="AN825" s="9"/>
      <c r="AO825" s="9"/>
      <c r="AP825" s="9"/>
      <c r="AQ825" s="9"/>
      <c r="AR825" s="648"/>
      <c r="AS825" s="9"/>
      <c r="AT825" s="45"/>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c r="CC825" s="9"/>
      <c r="CD825" s="9"/>
      <c r="CE825" s="9"/>
      <c r="CF825" s="9"/>
      <c r="CG825" s="9"/>
      <c r="CH825" s="9"/>
      <c r="CI825" s="9"/>
      <c r="CJ825" s="9"/>
      <c r="CK825" s="9"/>
      <c r="CL825" s="9"/>
      <c r="CM825" s="9"/>
      <c r="CN825" s="9"/>
      <c r="CO825" s="9"/>
      <c r="CP825" s="9"/>
      <c r="CQ825" s="9"/>
      <c r="CR825" s="9"/>
      <c r="CS825" s="9"/>
      <c r="CT825" s="9"/>
      <c r="CU825" s="9"/>
      <c r="CV825" s="9"/>
      <c r="CW825" s="9"/>
      <c r="CX825" s="9"/>
      <c r="CY825" s="9"/>
      <c r="CZ825" s="9"/>
      <c r="DA825" s="9"/>
      <c r="DB825" s="9"/>
      <c r="DC825" s="9"/>
      <c r="DD825" s="9"/>
      <c r="DE825" s="9"/>
      <c r="DF825" s="9"/>
      <c r="DG825" s="9"/>
      <c r="DH825" s="9"/>
      <c r="DI825" s="9"/>
      <c r="DJ825" s="9"/>
      <c r="DK825" s="9"/>
      <c r="DL825" s="9"/>
      <c r="DM825" s="9"/>
      <c r="DN825" s="9"/>
      <c r="DO825" s="9"/>
      <c r="DP825" s="9"/>
      <c r="DQ825" s="9"/>
      <c r="DR825" s="9"/>
      <c r="DS825" s="9"/>
      <c r="DT825" s="9"/>
      <c r="DU825" s="9"/>
      <c r="DV825" s="9"/>
      <c r="DW825" s="14"/>
      <c r="DX825" s="9"/>
      <c r="DY825" s="9"/>
      <c r="DZ825" s="9"/>
      <c r="EA825" s="9"/>
      <c r="EB825" s="9"/>
      <c r="EC825" s="9"/>
      <c r="ED825" s="9"/>
      <c r="EE825" s="9"/>
      <c r="EF825" s="9"/>
      <c r="EG825" s="9"/>
      <c r="EH825" s="9"/>
      <c r="EI825" s="9"/>
    </row>
    <row r="826" spans="2:139" ht="75" customHeight="1">
      <c r="B826" s="9"/>
      <c r="C826" s="648"/>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648"/>
      <c r="AN826" s="9"/>
      <c r="AO826" s="9"/>
      <c r="AP826" s="9"/>
      <c r="AQ826" s="9"/>
      <c r="AR826" s="648"/>
      <c r="AS826" s="9"/>
      <c r="AT826" s="45"/>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c r="CC826" s="9"/>
      <c r="CD826" s="9"/>
      <c r="CE826" s="9"/>
      <c r="CF826" s="9"/>
      <c r="CG826" s="9"/>
      <c r="CH826" s="9"/>
      <c r="CI826" s="9"/>
      <c r="CJ826" s="9"/>
      <c r="CK826" s="9"/>
      <c r="CL826" s="9"/>
      <c r="CM826" s="9"/>
      <c r="CN826" s="9"/>
      <c r="CO826" s="9"/>
      <c r="CP826" s="9"/>
      <c r="CQ826" s="9"/>
      <c r="CR826" s="9"/>
      <c r="CS826" s="9"/>
      <c r="CT826" s="9"/>
      <c r="CU826" s="9"/>
      <c r="CV826" s="9"/>
      <c r="CW826" s="9"/>
      <c r="CX826" s="9"/>
      <c r="CY826" s="9"/>
      <c r="CZ826" s="9"/>
      <c r="DA826" s="9"/>
      <c r="DB826" s="9"/>
      <c r="DC826" s="9"/>
      <c r="DD826" s="9"/>
      <c r="DE826" s="9"/>
      <c r="DF826" s="9"/>
      <c r="DG826" s="9"/>
      <c r="DH826" s="9"/>
      <c r="DI826" s="9"/>
      <c r="DJ826" s="9"/>
      <c r="DK826" s="9"/>
      <c r="DL826" s="9"/>
      <c r="DM826" s="9"/>
      <c r="DN826" s="9"/>
      <c r="DO826" s="9"/>
      <c r="DP826" s="9"/>
      <c r="DQ826" s="9"/>
      <c r="DR826" s="9"/>
      <c r="DS826" s="9"/>
      <c r="DT826" s="9"/>
      <c r="DU826" s="9"/>
      <c r="DV826" s="9"/>
      <c r="DW826" s="14"/>
      <c r="DX826" s="9"/>
      <c r="DY826" s="9"/>
      <c r="DZ826" s="9"/>
      <c r="EA826" s="9"/>
      <c r="EB826" s="9"/>
      <c r="EC826" s="9"/>
      <c r="ED826" s="9"/>
      <c r="EE826" s="9"/>
      <c r="EF826" s="9"/>
      <c r="EG826" s="9"/>
      <c r="EH826" s="9"/>
      <c r="EI826" s="9"/>
    </row>
    <row r="827" spans="2:139" ht="75" customHeight="1">
      <c r="B827" s="9"/>
      <c r="C827" s="648"/>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648"/>
      <c r="AN827" s="9"/>
      <c r="AO827" s="9"/>
      <c r="AP827" s="9"/>
      <c r="AQ827" s="9"/>
      <c r="AR827" s="648"/>
      <c r="AS827" s="9"/>
      <c r="AT827" s="45"/>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c r="CC827" s="9"/>
      <c r="CD827" s="9"/>
      <c r="CE827" s="9"/>
      <c r="CF827" s="9"/>
      <c r="CG827" s="9"/>
      <c r="CH827" s="9"/>
      <c r="CI827" s="9"/>
      <c r="CJ827" s="9"/>
      <c r="CK827" s="9"/>
      <c r="CL827" s="9"/>
      <c r="CM827" s="9"/>
      <c r="CN827" s="9"/>
      <c r="CO827" s="9"/>
      <c r="CP827" s="9"/>
      <c r="CQ827" s="9"/>
      <c r="CR827" s="9"/>
      <c r="CS827" s="9"/>
      <c r="CT827" s="9"/>
      <c r="CU827" s="9"/>
      <c r="CV827" s="9"/>
      <c r="CW827" s="9"/>
      <c r="CX827" s="9"/>
      <c r="CY827" s="9"/>
      <c r="CZ827" s="9"/>
      <c r="DA827" s="9"/>
      <c r="DB827" s="9"/>
      <c r="DC827" s="9"/>
      <c r="DD827" s="9"/>
      <c r="DE827" s="9"/>
      <c r="DF827" s="9"/>
      <c r="DG827" s="9"/>
      <c r="DH827" s="9"/>
      <c r="DI827" s="9"/>
      <c r="DJ827" s="9"/>
      <c r="DK827" s="9"/>
      <c r="DL827" s="9"/>
      <c r="DM827" s="9"/>
      <c r="DN827" s="9"/>
      <c r="DO827" s="9"/>
      <c r="DP827" s="9"/>
      <c r="DQ827" s="9"/>
      <c r="DR827" s="9"/>
      <c r="DS827" s="9"/>
      <c r="DT827" s="9"/>
      <c r="DU827" s="9"/>
      <c r="DV827" s="9"/>
      <c r="DW827" s="14"/>
      <c r="DX827" s="9"/>
      <c r="DY827" s="9"/>
      <c r="DZ827" s="9"/>
      <c r="EA827" s="9"/>
      <c r="EB827" s="9"/>
      <c r="EC827" s="9"/>
      <c r="ED827" s="9"/>
      <c r="EE827" s="9"/>
      <c r="EF827" s="9"/>
      <c r="EG827" s="9"/>
      <c r="EH827" s="9"/>
      <c r="EI827" s="9"/>
    </row>
    <row r="828" spans="2:139" ht="75" customHeight="1">
      <c r="B828" s="9"/>
      <c r="C828" s="648"/>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648"/>
      <c r="AN828" s="9"/>
      <c r="AO828" s="9"/>
      <c r="AP828" s="9"/>
      <c r="AQ828" s="9"/>
      <c r="AR828" s="648"/>
      <c r="AS828" s="9"/>
      <c r="AT828" s="45"/>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c r="CC828" s="9"/>
      <c r="CD828" s="9"/>
      <c r="CE828" s="9"/>
      <c r="CF828" s="9"/>
      <c r="CG828" s="9"/>
      <c r="CH828" s="9"/>
      <c r="CI828" s="9"/>
      <c r="CJ828" s="9"/>
      <c r="CK828" s="9"/>
      <c r="CL828" s="9"/>
      <c r="CM828" s="9"/>
      <c r="CN828" s="9"/>
      <c r="CO828" s="9"/>
      <c r="CP828" s="9"/>
      <c r="CQ828" s="9"/>
      <c r="CR828" s="9"/>
      <c r="CS828" s="9"/>
      <c r="CT828" s="9"/>
      <c r="CU828" s="9"/>
      <c r="CV828" s="9"/>
      <c r="CW828" s="9"/>
      <c r="CX828" s="9"/>
      <c r="CY828" s="9"/>
      <c r="CZ828" s="9"/>
      <c r="DA828" s="9"/>
      <c r="DB828" s="9"/>
      <c r="DC828" s="9"/>
      <c r="DD828" s="9"/>
      <c r="DE828" s="9"/>
      <c r="DF828" s="9"/>
      <c r="DG828" s="9"/>
      <c r="DH828" s="9"/>
      <c r="DI828" s="9"/>
      <c r="DJ828" s="9"/>
      <c r="DK828" s="9"/>
      <c r="DL828" s="9"/>
      <c r="DM828" s="9"/>
      <c r="DN828" s="9"/>
      <c r="DO828" s="9"/>
      <c r="DP828" s="9"/>
      <c r="DQ828" s="9"/>
      <c r="DR828" s="9"/>
      <c r="DS828" s="9"/>
      <c r="DT828" s="9"/>
      <c r="DU828" s="9"/>
      <c r="DV828" s="9"/>
      <c r="DW828" s="14"/>
      <c r="DX828" s="9"/>
      <c r="DY828" s="9"/>
      <c r="DZ828" s="9"/>
      <c r="EA828" s="9"/>
      <c r="EB828" s="9"/>
      <c r="EC828" s="9"/>
      <c r="ED828" s="9"/>
      <c r="EE828" s="9"/>
      <c r="EF828" s="9"/>
      <c r="EG828" s="9"/>
      <c r="EH828" s="9"/>
      <c r="EI828" s="9"/>
    </row>
    <row r="829" spans="2:139" ht="75" customHeight="1">
      <c r="B829" s="9"/>
      <c r="C829" s="648"/>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648"/>
      <c r="AN829" s="9"/>
      <c r="AO829" s="9"/>
      <c r="AP829" s="9"/>
      <c r="AQ829" s="9"/>
      <c r="AR829" s="648"/>
      <c r="AS829" s="9"/>
      <c r="AT829" s="45"/>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c r="CC829" s="9"/>
      <c r="CD829" s="9"/>
      <c r="CE829" s="9"/>
      <c r="CF829" s="9"/>
      <c r="CG829" s="9"/>
      <c r="CH829" s="9"/>
      <c r="CI829" s="9"/>
      <c r="CJ829" s="9"/>
      <c r="CK829" s="9"/>
      <c r="CL829" s="9"/>
      <c r="CM829" s="9"/>
      <c r="CN829" s="9"/>
      <c r="CO829" s="9"/>
      <c r="CP829" s="9"/>
      <c r="CQ829" s="9"/>
      <c r="CR829" s="9"/>
      <c r="CS829" s="9"/>
      <c r="CT829" s="9"/>
      <c r="CU829" s="9"/>
      <c r="CV829" s="9"/>
      <c r="CW829" s="9"/>
      <c r="CX829" s="9"/>
      <c r="CY829" s="9"/>
      <c r="CZ829" s="9"/>
      <c r="DA829" s="9"/>
      <c r="DB829" s="9"/>
      <c r="DC829" s="9"/>
      <c r="DD829" s="9"/>
      <c r="DE829" s="9"/>
      <c r="DF829" s="9"/>
      <c r="DG829" s="9"/>
      <c r="DH829" s="9"/>
      <c r="DI829" s="9"/>
      <c r="DJ829" s="9"/>
      <c r="DK829" s="9"/>
      <c r="DL829" s="9"/>
      <c r="DM829" s="9"/>
      <c r="DN829" s="9"/>
      <c r="DO829" s="9"/>
      <c r="DP829" s="9"/>
      <c r="DQ829" s="9"/>
      <c r="DR829" s="9"/>
      <c r="DS829" s="9"/>
      <c r="DT829" s="9"/>
      <c r="DU829" s="9"/>
      <c r="DV829" s="9"/>
      <c r="DW829" s="14"/>
      <c r="DX829" s="9"/>
      <c r="DY829" s="9"/>
      <c r="DZ829" s="9"/>
      <c r="EA829" s="9"/>
      <c r="EB829" s="9"/>
      <c r="EC829" s="9"/>
      <c r="ED829" s="9"/>
      <c r="EE829" s="9"/>
      <c r="EF829" s="9"/>
      <c r="EG829" s="9"/>
      <c r="EH829" s="9"/>
      <c r="EI829" s="9"/>
    </row>
    <row r="830" spans="2:139" ht="75" customHeight="1">
      <c r="B830" s="9"/>
      <c r="C830" s="648"/>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648"/>
      <c r="AN830" s="9"/>
      <c r="AO830" s="9"/>
      <c r="AP830" s="9"/>
      <c r="AQ830" s="9"/>
      <c r="AR830" s="648"/>
      <c r="AS830" s="9"/>
      <c r="AT830" s="45"/>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c r="CC830" s="9"/>
      <c r="CD830" s="9"/>
      <c r="CE830" s="9"/>
      <c r="CF830" s="9"/>
      <c r="CG830" s="9"/>
      <c r="CH830" s="9"/>
      <c r="CI830" s="9"/>
      <c r="CJ830" s="9"/>
      <c r="CK830" s="9"/>
      <c r="CL830" s="9"/>
      <c r="CM830" s="9"/>
      <c r="CN830" s="9"/>
      <c r="CO830" s="9"/>
      <c r="CP830" s="9"/>
      <c r="CQ830" s="9"/>
      <c r="CR830" s="9"/>
      <c r="CS830" s="9"/>
      <c r="CT830" s="9"/>
      <c r="CU830" s="9"/>
      <c r="CV830" s="9"/>
      <c r="CW830" s="9"/>
      <c r="CX830" s="9"/>
      <c r="CY830" s="9"/>
      <c r="CZ830" s="9"/>
      <c r="DA830" s="9"/>
      <c r="DB830" s="9"/>
      <c r="DC830" s="9"/>
      <c r="DD830" s="9"/>
      <c r="DE830" s="9"/>
      <c r="DF830" s="9"/>
      <c r="DG830" s="9"/>
      <c r="DH830" s="9"/>
      <c r="DI830" s="9"/>
      <c r="DJ830" s="9"/>
      <c r="DK830" s="9"/>
      <c r="DL830" s="9"/>
      <c r="DM830" s="9"/>
      <c r="DN830" s="9"/>
      <c r="DO830" s="9"/>
      <c r="DP830" s="9"/>
      <c r="DQ830" s="9"/>
      <c r="DR830" s="9"/>
      <c r="DS830" s="9"/>
      <c r="DT830" s="9"/>
      <c r="DU830" s="9"/>
      <c r="DV830" s="9"/>
      <c r="DW830" s="14"/>
      <c r="DX830" s="9"/>
      <c r="DY830" s="9"/>
      <c r="DZ830" s="9"/>
      <c r="EA830" s="9"/>
      <c r="EB830" s="9"/>
      <c r="EC830" s="9"/>
      <c r="ED830" s="9"/>
      <c r="EE830" s="9"/>
      <c r="EF830" s="9"/>
      <c r="EG830" s="9"/>
      <c r="EH830" s="9"/>
      <c r="EI830" s="9"/>
    </row>
    <row r="831" spans="2:139" ht="75" customHeight="1">
      <c r="B831" s="9"/>
      <c r="C831" s="648"/>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648"/>
      <c r="AN831" s="9"/>
      <c r="AO831" s="9"/>
      <c r="AP831" s="9"/>
      <c r="AQ831" s="9"/>
      <c r="AR831" s="648"/>
      <c r="AS831" s="9"/>
      <c r="AT831" s="45"/>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c r="CC831" s="9"/>
      <c r="CD831" s="9"/>
      <c r="CE831" s="9"/>
      <c r="CF831" s="9"/>
      <c r="CG831" s="9"/>
      <c r="CH831" s="9"/>
      <c r="CI831" s="9"/>
      <c r="CJ831" s="9"/>
      <c r="CK831" s="9"/>
      <c r="CL831" s="9"/>
      <c r="CM831" s="9"/>
      <c r="CN831" s="9"/>
      <c r="CO831" s="9"/>
      <c r="CP831" s="9"/>
      <c r="CQ831" s="9"/>
      <c r="CR831" s="9"/>
      <c r="CS831" s="9"/>
      <c r="CT831" s="9"/>
      <c r="CU831" s="9"/>
      <c r="CV831" s="9"/>
      <c r="CW831" s="9"/>
      <c r="CX831" s="9"/>
      <c r="CY831" s="9"/>
      <c r="CZ831" s="9"/>
      <c r="DA831" s="9"/>
      <c r="DB831" s="9"/>
      <c r="DC831" s="9"/>
      <c r="DD831" s="9"/>
      <c r="DE831" s="9"/>
      <c r="DF831" s="9"/>
      <c r="DG831" s="9"/>
      <c r="DH831" s="9"/>
      <c r="DI831" s="9"/>
      <c r="DJ831" s="9"/>
      <c r="DK831" s="9"/>
      <c r="DL831" s="9"/>
      <c r="DM831" s="9"/>
      <c r="DN831" s="9"/>
      <c r="DO831" s="9"/>
      <c r="DP831" s="9"/>
      <c r="DQ831" s="9"/>
      <c r="DR831" s="9"/>
      <c r="DS831" s="9"/>
      <c r="DT831" s="9"/>
      <c r="DU831" s="9"/>
      <c r="DV831" s="9"/>
      <c r="DW831" s="14"/>
      <c r="DX831" s="9"/>
      <c r="DY831" s="9"/>
      <c r="DZ831" s="9"/>
      <c r="EA831" s="9"/>
      <c r="EB831" s="9"/>
      <c r="EC831" s="9"/>
      <c r="ED831" s="9"/>
      <c r="EE831" s="9"/>
      <c r="EF831" s="9"/>
      <c r="EG831" s="9"/>
      <c r="EH831" s="9"/>
      <c r="EI831" s="9"/>
    </row>
    <row r="832" spans="2:139" ht="75" customHeight="1">
      <c r="B832" s="9"/>
      <c r="C832" s="648"/>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648"/>
      <c r="AN832" s="9"/>
      <c r="AO832" s="9"/>
      <c r="AP832" s="9"/>
      <c r="AQ832" s="9"/>
      <c r="AR832" s="648"/>
      <c r="AS832" s="9"/>
      <c r="AT832" s="45"/>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c r="CC832" s="9"/>
      <c r="CD832" s="9"/>
      <c r="CE832" s="9"/>
      <c r="CF832" s="9"/>
      <c r="CG832" s="9"/>
      <c r="CH832" s="9"/>
      <c r="CI832" s="9"/>
      <c r="CJ832" s="9"/>
      <c r="CK832" s="9"/>
      <c r="CL832" s="9"/>
      <c r="CM832" s="9"/>
      <c r="CN832" s="9"/>
      <c r="CO832" s="9"/>
      <c r="CP832" s="9"/>
      <c r="CQ832" s="9"/>
      <c r="CR832" s="9"/>
      <c r="CS832" s="9"/>
      <c r="CT832" s="9"/>
      <c r="CU832" s="9"/>
      <c r="CV832" s="9"/>
      <c r="CW832" s="9"/>
      <c r="CX832" s="9"/>
      <c r="CY832" s="9"/>
      <c r="CZ832" s="9"/>
      <c r="DA832" s="9"/>
      <c r="DB832" s="9"/>
      <c r="DC832" s="9"/>
      <c r="DD832" s="9"/>
      <c r="DE832" s="9"/>
      <c r="DF832" s="9"/>
      <c r="DG832" s="9"/>
      <c r="DH832" s="9"/>
      <c r="DI832" s="9"/>
      <c r="DJ832" s="9"/>
      <c r="DK832" s="9"/>
      <c r="DL832" s="9"/>
      <c r="DM832" s="9"/>
      <c r="DN832" s="9"/>
      <c r="DO832" s="9"/>
      <c r="DP832" s="9"/>
      <c r="DQ832" s="9"/>
      <c r="DR832" s="9"/>
      <c r="DS832" s="9"/>
      <c r="DT832" s="9"/>
      <c r="DU832" s="9"/>
      <c r="DV832" s="9"/>
      <c r="DW832" s="14"/>
      <c r="DX832" s="9"/>
      <c r="DY832" s="9"/>
      <c r="DZ832" s="9"/>
      <c r="EA832" s="9"/>
      <c r="EB832" s="9"/>
      <c r="EC832" s="9"/>
      <c r="ED832" s="9"/>
      <c r="EE832" s="9"/>
      <c r="EF832" s="9"/>
      <c r="EG832" s="9"/>
      <c r="EH832" s="9"/>
      <c r="EI832" s="9"/>
    </row>
    <row r="833" spans="2:139" ht="75" customHeight="1">
      <c r="B833" s="9"/>
      <c r="C833" s="648"/>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648"/>
      <c r="AN833" s="9"/>
      <c r="AO833" s="9"/>
      <c r="AP833" s="9"/>
      <c r="AQ833" s="9"/>
      <c r="AR833" s="648"/>
      <c r="AS833" s="9"/>
      <c r="AT833" s="45"/>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c r="CC833" s="9"/>
      <c r="CD833" s="9"/>
      <c r="CE833" s="9"/>
      <c r="CF833" s="9"/>
      <c r="CG833" s="9"/>
      <c r="CH833" s="9"/>
      <c r="CI833" s="9"/>
      <c r="CJ833" s="9"/>
      <c r="CK833" s="9"/>
      <c r="CL833" s="9"/>
      <c r="CM833" s="9"/>
      <c r="CN833" s="9"/>
      <c r="CO833" s="9"/>
      <c r="CP833" s="9"/>
      <c r="CQ833" s="9"/>
      <c r="CR833" s="9"/>
      <c r="CS833" s="9"/>
      <c r="CT833" s="9"/>
      <c r="CU833" s="9"/>
      <c r="CV833" s="9"/>
      <c r="CW833" s="9"/>
      <c r="CX833" s="9"/>
      <c r="CY833" s="9"/>
      <c r="CZ833" s="9"/>
      <c r="DA833" s="9"/>
      <c r="DB833" s="9"/>
      <c r="DC833" s="9"/>
      <c r="DD833" s="9"/>
      <c r="DE833" s="9"/>
      <c r="DF833" s="9"/>
      <c r="DG833" s="9"/>
      <c r="DH833" s="9"/>
      <c r="DI833" s="9"/>
      <c r="DJ833" s="9"/>
      <c r="DK833" s="9"/>
      <c r="DL833" s="9"/>
      <c r="DM833" s="9"/>
      <c r="DN833" s="9"/>
      <c r="DO833" s="9"/>
      <c r="DP833" s="9"/>
      <c r="DQ833" s="9"/>
      <c r="DR833" s="9"/>
      <c r="DS833" s="9"/>
      <c r="DT833" s="9"/>
      <c r="DU833" s="9"/>
      <c r="DV833" s="9"/>
      <c r="DW833" s="14"/>
      <c r="DX833" s="9"/>
      <c r="DY833" s="9"/>
      <c r="DZ833" s="9"/>
      <c r="EA833" s="9"/>
      <c r="EB833" s="9"/>
      <c r="EC833" s="9"/>
      <c r="ED833" s="9"/>
      <c r="EE833" s="9"/>
      <c r="EF833" s="9"/>
      <c r="EG833" s="9"/>
      <c r="EH833" s="9"/>
      <c r="EI833" s="9"/>
    </row>
    <row r="834" spans="2:139" ht="75" customHeight="1">
      <c r="B834" s="9"/>
      <c r="C834" s="648"/>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648"/>
      <c r="AN834" s="9"/>
      <c r="AO834" s="9"/>
      <c r="AP834" s="9"/>
      <c r="AQ834" s="9"/>
      <c r="AR834" s="648"/>
      <c r="AS834" s="9"/>
      <c r="AT834" s="45"/>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c r="CC834" s="9"/>
      <c r="CD834" s="9"/>
      <c r="CE834" s="9"/>
      <c r="CF834" s="9"/>
      <c r="CG834" s="9"/>
      <c r="CH834" s="9"/>
      <c r="CI834" s="9"/>
      <c r="CJ834" s="9"/>
      <c r="CK834" s="9"/>
      <c r="CL834" s="9"/>
      <c r="CM834" s="9"/>
      <c r="CN834" s="9"/>
      <c r="CO834" s="9"/>
      <c r="CP834" s="9"/>
      <c r="CQ834" s="9"/>
      <c r="CR834" s="9"/>
      <c r="CS834" s="9"/>
      <c r="CT834" s="9"/>
      <c r="CU834" s="9"/>
      <c r="CV834" s="9"/>
      <c r="CW834" s="9"/>
      <c r="CX834" s="9"/>
      <c r="CY834" s="9"/>
      <c r="CZ834" s="9"/>
      <c r="DA834" s="9"/>
      <c r="DB834" s="9"/>
      <c r="DC834" s="9"/>
      <c r="DD834" s="9"/>
      <c r="DE834" s="9"/>
      <c r="DF834" s="9"/>
      <c r="DG834" s="9"/>
      <c r="DH834" s="9"/>
      <c r="DI834" s="9"/>
      <c r="DJ834" s="9"/>
      <c r="DK834" s="9"/>
      <c r="DL834" s="9"/>
      <c r="DM834" s="9"/>
      <c r="DN834" s="9"/>
      <c r="DO834" s="9"/>
      <c r="DP834" s="9"/>
      <c r="DQ834" s="9"/>
      <c r="DR834" s="9"/>
      <c r="DS834" s="9"/>
      <c r="DT834" s="9"/>
      <c r="DU834" s="9"/>
      <c r="DV834" s="9"/>
      <c r="DW834" s="14"/>
      <c r="DX834" s="9"/>
      <c r="DY834" s="9"/>
      <c r="DZ834" s="9"/>
      <c r="EA834" s="9"/>
      <c r="EB834" s="9"/>
      <c r="EC834" s="9"/>
      <c r="ED834" s="9"/>
      <c r="EE834" s="9"/>
      <c r="EF834" s="9"/>
      <c r="EG834" s="9"/>
      <c r="EH834" s="9"/>
      <c r="EI834" s="9"/>
    </row>
    <row r="835" spans="2:139" ht="75" customHeight="1">
      <c r="B835" s="9"/>
      <c r="C835" s="648"/>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648"/>
      <c r="AN835" s="9"/>
      <c r="AO835" s="9"/>
      <c r="AP835" s="9"/>
      <c r="AQ835" s="9"/>
      <c r="AR835" s="648"/>
      <c r="AS835" s="9"/>
      <c r="AT835" s="45"/>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c r="CC835" s="9"/>
      <c r="CD835" s="9"/>
      <c r="CE835" s="9"/>
      <c r="CF835" s="9"/>
      <c r="CG835" s="9"/>
      <c r="CH835" s="9"/>
      <c r="CI835" s="9"/>
      <c r="CJ835" s="9"/>
      <c r="CK835" s="9"/>
      <c r="CL835" s="9"/>
      <c r="CM835" s="9"/>
      <c r="CN835" s="9"/>
      <c r="CO835" s="9"/>
      <c r="CP835" s="9"/>
      <c r="CQ835" s="9"/>
      <c r="CR835" s="9"/>
      <c r="CS835" s="9"/>
      <c r="CT835" s="9"/>
      <c r="CU835" s="9"/>
      <c r="CV835" s="9"/>
      <c r="CW835" s="9"/>
      <c r="CX835" s="9"/>
      <c r="CY835" s="9"/>
      <c r="CZ835" s="9"/>
      <c r="DA835" s="9"/>
      <c r="DB835" s="9"/>
      <c r="DC835" s="9"/>
      <c r="DD835" s="9"/>
      <c r="DE835" s="9"/>
      <c r="DF835" s="9"/>
      <c r="DG835" s="9"/>
      <c r="DH835" s="9"/>
      <c r="DI835" s="9"/>
      <c r="DJ835" s="9"/>
      <c r="DK835" s="9"/>
      <c r="DL835" s="9"/>
      <c r="DM835" s="9"/>
      <c r="DN835" s="9"/>
      <c r="DO835" s="9"/>
      <c r="DP835" s="9"/>
      <c r="DQ835" s="9"/>
      <c r="DR835" s="9"/>
      <c r="DS835" s="9"/>
      <c r="DT835" s="9"/>
      <c r="DU835" s="9"/>
      <c r="DV835" s="9"/>
      <c r="DW835" s="14"/>
      <c r="DX835" s="9"/>
      <c r="DY835" s="9"/>
      <c r="DZ835" s="9"/>
      <c r="EA835" s="9"/>
      <c r="EB835" s="9"/>
      <c r="EC835" s="9"/>
      <c r="ED835" s="9"/>
      <c r="EE835" s="9"/>
      <c r="EF835" s="9"/>
      <c r="EG835" s="9"/>
      <c r="EH835" s="9"/>
      <c r="EI835" s="9"/>
    </row>
    <row r="836" spans="2:139" ht="75" customHeight="1">
      <c r="B836" s="9"/>
      <c r="C836" s="648"/>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648"/>
      <c r="AN836" s="9"/>
      <c r="AO836" s="9"/>
      <c r="AP836" s="9"/>
      <c r="AQ836" s="9"/>
      <c r="AR836" s="648"/>
      <c r="AS836" s="9"/>
      <c r="AT836" s="45"/>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c r="CC836" s="9"/>
      <c r="CD836" s="9"/>
      <c r="CE836" s="9"/>
      <c r="CF836" s="9"/>
      <c r="CG836" s="9"/>
      <c r="CH836" s="9"/>
      <c r="CI836" s="9"/>
      <c r="CJ836" s="9"/>
      <c r="CK836" s="9"/>
      <c r="CL836" s="9"/>
      <c r="CM836" s="9"/>
      <c r="CN836" s="9"/>
      <c r="CO836" s="9"/>
      <c r="CP836" s="9"/>
      <c r="CQ836" s="9"/>
      <c r="CR836" s="9"/>
      <c r="CS836" s="9"/>
      <c r="CT836" s="9"/>
      <c r="CU836" s="9"/>
      <c r="CV836" s="9"/>
      <c r="CW836" s="9"/>
      <c r="CX836" s="9"/>
      <c r="CY836" s="9"/>
      <c r="CZ836" s="9"/>
      <c r="DA836" s="9"/>
      <c r="DB836" s="9"/>
      <c r="DC836" s="9"/>
      <c r="DD836" s="9"/>
      <c r="DE836" s="9"/>
      <c r="DF836" s="9"/>
      <c r="DG836" s="9"/>
      <c r="DH836" s="9"/>
      <c r="DI836" s="9"/>
      <c r="DJ836" s="9"/>
      <c r="DK836" s="9"/>
      <c r="DL836" s="9"/>
      <c r="DM836" s="9"/>
      <c r="DN836" s="9"/>
      <c r="DO836" s="9"/>
      <c r="DP836" s="9"/>
      <c r="DQ836" s="9"/>
      <c r="DR836" s="9"/>
      <c r="DS836" s="9"/>
      <c r="DT836" s="9"/>
      <c r="DU836" s="9"/>
      <c r="DV836" s="9"/>
      <c r="DW836" s="14"/>
      <c r="DX836" s="9"/>
      <c r="DY836" s="9"/>
      <c r="DZ836" s="9"/>
      <c r="EA836" s="9"/>
      <c r="EB836" s="9"/>
      <c r="EC836" s="9"/>
      <c r="ED836" s="9"/>
      <c r="EE836" s="9"/>
      <c r="EF836" s="9"/>
      <c r="EG836" s="9"/>
      <c r="EH836" s="9"/>
      <c r="EI836" s="9"/>
    </row>
    <row r="837" spans="2:139" ht="75" customHeight="1">
      <c r="B837" s="9"/>
      <c r="C837" s="648"/>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648"/>
      <c r="AN837" s="9"/>
      <c r="AO837" s="9"/>
      <c r="AP837" s="9"/>
      <c r="AQ837" s="9"/>
      <c r="AR837" s="648"/>
      <c r="AS837" s="9"/>
      <c r="AT837" s="45"/>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c r="CC837" s="9"/>
      <c r="CD837" s="9"/>
      <c r="CE837" s="9"/>
      <c r="CF837" s="9"/>
      <c r="CG837" s="9"/>
      <c r="CH837" s="9"/>
      <c r="CI837" s="9"/>
      <c r="CJ837" s="9"/>
      <c r="CK837" s="9"/>
      <c r="CL837" s="9"/>
      <c r="CM837" s="9"/>
      <c r="CN837" s="9"/>
      <c r="CO837" s="9"/>
      <c r="CP837" s="9"/>
      <c r="CQ837" s="9"/>
      <c r="CR837" s="9"/>
      <c r="CS837" s="9"/>
      <c r="CT837" s="9"/>
      <c r="CU837" s="9"/>
      <c r="CV837" s="9"/>
      <c r="CW837" s="9"/>
      <c r="CX837" s="9"/>
      <c r="CY837" s="9"/>
      <c r="CZ837" s="9"/>
      <c r="DA837" s="9"/>
      <c r="DB837" s="9"/>
      <c r="DC837" s="9"/>
      <c r="DD837" s="9"/>
      <c r="DE837" s="9"/>
      <c r="DF837" s="9"/>
      <c r="DG837" s="9"/>
      <c r="DH837" s="9"/>
      <c r="DI837" s="9"/>
      <c r="DJ837" s="9"/>
      <c r="DK837" s="9"/>
      <c r="DL837" s="9"/>
      <c r="DM837" s="9"/>
      <c r="DN837" s="9"/>
      <c r="DO837" s="9"/>
      <c r="DP837" s="9"/>
      <c r="DQ837" s="9"/>
      <c r="DR837" s="9"/>
      <c r="DS837" s="9"/>
      <c r="DT837" s="9"/>
      <c r="DU837" s="9"/>
      <c r="DV837" s="9"/>
      <c r="DW837" s="14"/>
      <c r="DX837" s="9"/>
      <c r="DY837" s="9"/>
      <c r="DZ837" s="9"/>
      <c r="EA837" s="9"/>
      <c r="EB837" s="9"/>
      <c r="EC837" s="9"/>
      <c r="ED837" s="9"/>
      <c r="EE837" s="9"/>
      <c r="EF837" s="9"/>
      <c r="EG837" s="9"/>
      <c r="EH837" s="9"/>
      <c r="EI837" s="9"/>
    </row>
    <row r="838" spans="2:139" ht="75" customHeight="1">
      <c r="B838" s="9"/>
      <c r="C838" s="648"/>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648"/>
      <c r="AN838" s="9"/>
      <c r="AO838" s="9"/>
      <c r="AP838" s="9"/>
      <c r="AQ838" s="9"/>
      <c r="AR838" s="648"/>
      <c r="AS838" s="9"/>
      <c r="AT838" s="45"/>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c r="CC838" s="9"/>
      <c r="CD838" s="9"/>
      <c r="CE838" s="9"/>
      <c r="CF838" s="9"/>
      <c r="CG838" s="9"/>
      <c r="CH838" s="9"/>
      <c r="CI838" s="9"/>
      <c r="CJ838" s="9"/>
      <c r="CK838" s="9"/>
      <c r="CL838" s="9"/>
      <c r="CM838" s="9"/>
      <c r="CN838" s="9"/>
      <c r="CO838" s="9"/>
      <c r="CP838" s="9"/>
      <c r="CQ838" s="9"/>
      <c r="CR838" s="9"/>
      <c r="CS838" s="9"/>
      <c r="CT838" s="9"/>
      <c r="CU838" s="9"/>
      <c r="CV838" s="9"/>
      <c r="CW838" s="9"/>
      <c r="CX838" s="9"/>
      <c r="CY838" s="9"/>
      <c r="CZ838" s="9"/>
      <c r="DA838" s="9"/>
      <c r="DB838" s="9"/>
      <c r="DC838" s="9"/>
      <c r="DD838" s="9"/>
      <c r="DE838" s="9"/>
      <c r="DF838" s="9"/>
      <c r="DG838" s="9"/>
      <c r="DH838" s="9"/>
      <c r="DI838" s="9"/>
      <c r="DJ838" s="9"/>
      <c r="DK838" s="9"/>
      <c r="DL838" s="9"/>
      <c r="DM838" s="9"/>
      <c r="DN838" s="9"/>
      <c r="DO838" s="9"/>
      <c r="DP838" s="9"/>
      <c r="DQ838" s="9"/>
      <c r="DR838" s="9"/>
      <c r="DS838" s="9"/>
      <c r="DT838" s="9"/>
      <c r="DU838" s="9"/>
      <c r="DV838" s="9"/>
      <c r="DW838" s="14"/>
      <c r="DX838" s="9"/>
      <c r="DY838" s="9"/>
      <c r="DZ838" s="9"/>
      <c r="EA838" s="9"/>
      <c r="EB838" s="9"/>
      <c r="EC838" s="9"/>
      <c r="ED838" s="9"/>
      <c r="EE838" s="9"/>
      <c r="EF838" s="9"/>
      <c r="EG838" s="9"/>
      <c r="EH838" s="9"/>
      <c r="EI838" s="9"/>
    </row>
    <row r="839" spans="2:139" ht="75" customHeight="1">
      <c r="B839" s="9"/>
      <c r="C839" s="648"/>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648"/>
      <c r="AN839" s="9"/>
      <c r="AO839" s="9"/>
      <c r="AP839" s="9"/>
      <c r="AQ839" s="9"/>
      <c r="AR839" s="648"/>
      <c r="AS839" s="9"/>
      <c r="AT839" s="45"/>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c r="CC839" s="9"/>
      <c r="CD839" s="9"/>
      <c r="CE839" s="9"/>
      <c r="CF839" s="9"/>
      <c r="CG839" s="9"/>
      <c r="CH839" s="9"/>
      <c r="CI839" s="9"/>
      <c r="CJ839" s="9"/>
      <c r="CK839" s="9"/>
      <c r="CL839" s="9"/>
      <c r="CM839" s="9"/>
      <c r="CN839" s="9"/>
      <c r="CO839" s="9"/>
      <c r="CP839" s="9"/>
      <c r="CQ839" s="9"/>
      <c r="CR839" s="9"/>
      <c r="CS839" s="9"/>
      <c r="CT839" s="9"/>
      <c r="CU839" s="9"/>
      <c r="CV839" s="9"/>
      <c r="CW839" s="9"/>
      <c r="CX839" s="9"/>
      <c r="CY839" s="9"/>
      <c r="CZ839" s="9"/>
      <c r="DA839" s="9"/>
      <c r="DB839" s="9"/>
      <c r="DC839" s="9"/>
      <c r="DD839" s="9"/>
      <c r="DE839" s="9"/>
      <c r="DF839" s="9"/>
      <c r="DG839" s="9"/>
      <c r="DH839" s="9"/>
      <c r="DI839" s="9"/>
      <c r="DJ839" s="9"/>
      <c r="DK839" s="9"/>
      <c r="DL839" s="9"/>
      <c r="DM839" s="9"/>
      <c r="DN839" s="9"/>
      <c r="DO839" s="9"/>
      <c r="DP839" s="9"/>
      <c r="DQ839" s="9"/>
      <c r="DR839" s="9"/>
      <c r="DS839" s="9"/>
      <c r="DT839" s="9"/>
      <c r="DU839" s="9"/>
      <c r="DV839" s="9"/>
      <c r="DW839" s="14"/>
      <c r="DX839" s="9"/>
      <c r="DY839" s="9"/>
      <c r="DZ839" s="9"/>
      <c r="EA839" s="9"/>
      <c r="EB839" s="9"/>
      <c r="EC839" s="9"/>
      <c r="ED839" s="9"/>
      <c r="EE839" s="9"/>
      <c r="EF839" s="9"/>
      <c r="EG839" s="9"/>
      <c r="EH839" s="9"/>
      <c r="EI839" s="9"/>
    </row>
    <row r="840" spans="2:139" ht="75" customHeight="1">
      <c r="B840" s="9"/>
      <c r="C840" s="648"/>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648"/>
      <c r="AN840" s="9"/>
      <c r="AO840" s="9"/>
      <c r="AP840" s="9"/>
      <c r="AQ840" s="9"/>
      <c r="AR840" s="648"/>
      <c r="AS840" s="9"/>
      <c r="AT840" s="45"/>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c r="CC840" s="9"/>
      <c r="CD840" s="9"/>
      <c r="CE840" s="9"/>
      <c r="CF840" s="9"/>
      <c r="CG840" s="9"/>
      <c r="CH840" s="9"/>
      <c r="CI840" s="9"/>
      <c r="CJ840" s="9"/>
      <c r="CK840" s="9"/>
      <c r="CL840" s="9"/>
      <c r="CM840" s="9"/>
      <c r="CN840" s="9"/>
      <c r="CO840" s="9"/>
      <c r="CP840" s="9"/>
      <c r="CQ840" s="9"/>
      <c r="CR840" s="9"/>
      <c r="CS840" s="9"/>
      <c r="CT840" s="9"/>
      <c r="CU840" s="9"/>
      <c r="CV840" s="9"/>
      <c r="CW840" s="9"/>
      <c r="CX840" s="9"/>
      <c r="CY840" s="9"/>
      <c r="CZ840" s="9"/>
      <c r="DA840" s="9"/>
      <c r="DB840" s="9"/>
      <c r="DC840" s="9"/>
      <c r="DD840" s="9"/>
      <c r="DE840" s="9"/>
      <c r="DF840" s="9"/>
      <c r="DG840" s="9"/>
      <c r="DH840" s="9"/>
      <c r="DI840" s="9"/>
      <c r="DJ840" s="9"/>
      <c r="DK840" s="9"/>
      <c r="DL840" s="9"/>
      <c r="DM840" s="9"/>
      <c r="DN840" s="9"/>
      <c r="DO840" s="9"/>
      <c r="DP840" s="9"/>
      <c r="DQ840" s="9"/>
      <c r="DR840" s="9"/>
      <c r="DS840" s="9"/>
      <c r="DT840" s="9"/>
      <c r="DU840" s="9"/>
      <c r="DV840" s="9"/>
      <c r="DW840" s="14"/>
      <c r="DX840" s="9"/>
      <c r="DY840" s="9"/>
      <c r="DZ840" s="9"/>
      <c r="EA840" s="9"/>
      <c r="EB840" s="9"/>
      <c r="EC840" s="9"/>
      <c r="ED840" s="9"/>
      <c r="EE840" s="9"/>
      <c r="EF840" s="9"/>
      <c r="EG840" s="9"/>
      <c r="EH840" s="9"/>
      <c r="EI840" s="9"/>
    </row>
    <row r="841" spans="2:139" ht="75" customHeight="1">
      <c r="B841" s="9"/>
      <c r="C841" s="648"/>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648"/>
      <c r="AN841" s="9"/>
      <c r="AO841" s="9"/>
      <c r="AP841" s="9"/>
      <c r="AQ841" s="9"/>
      <c r="AR841" s="648"/>
      <c r="AS841" s="9"/>
      <c r="AT841" s="45"/>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c r="CC841" s="9"/>
      <c r="CD841" s="9"/>
      <c r="CE841" s="9"/>
      <c r="CF841" s="9"/>
      <c r="CG841" s="9"/>
      <c r="CH841" s="9"/>
      <c r="CI841" s="9"/>
      <c r="CJ841" s="9"/>
      <c r="CK841" s="9"/>
      <c r="CL841" s="9"/>
      <c r="CM841" s="9"/>
      <c r="CN841" s="9"/>
      <c r="CO841" s="9"/>
      <c r="CP841" s="9"/>
      <c r="CQ841" s="9"/>
      <c r="CR841" s="9"/>
      <c r="CS841" s="9"/>
      <c r="CT841" s="9"/>
      <c r="CU841" s="9"/>
      <c r="CV841" s="9"/>
      <c r="CW841" s="9"/>
      <c r="CX841" s="9"/>
      <c r="CY841" s="9"/>
      <c r="CZ841" s="9"/>
      <c r="DA841" s="9"/>
      <c r="DB841" s="9"/>
      <c r="DC841" s="9"/>
      <c r="DD841" s="9"/>
      <c r="DE841" s="9"/>
      <c r="DF841" s="9"/>
      <c r="DG841" s="9"/>
      <c r="DH841" s="9"/>
      <c r="DI841" s="9"/>
      <c r="DJ841" s="9"/>
      <c r="DK841" s="9"/>
      <c r="DL841" s="9"/>
      <c r="DM841" s="9"/>
      <c r="DN841" s="9"/>
      <c r="DO841" s="9"/>
      <c r="DP841" s="9"/>
      <c r="DQ841" s="9"/>
      <c r="DR841" s="9"/>
      <c r="DS841" s="9"/>
      <c r="DT841" s="9"/>
      <c r="DU841" s="9"/>
      <c r="DV841" s="9"/>
      <c r="DW841" s="14"/>
      <c r="DX841" s="9"/>
      <c r="DY841" s="9"/>
      <c r="DZ841" s="9"/>
      <c r="EA841" s="9"/>
      <c r="EB841" s="9"/>
      <c r="EC841" s="9"/>
      <c r="ED841" s="9"/>
      <c r="EE841" s="9"/>
      <c r="EF841" s="9"/>
      <c r="EG841" s="9"/>
      <c r="EH841" s="9"/>
      <c r="EI841" s="9"/>
    </row>
    <row r="842" spans="2:139" ht="75" customHeight="1">
      <c r="B842" s="9"/>
      <c r="C842" s="648"/>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648"/>
      <c r="AN842" s="9"/>
      <c r="AO842" s="9"/>
      <c r="AP842" s="9"/>
      <c r="AQ842" s="9"/>
      <c r="AR842" s="648"/>
      <c r="AS842" s="9"/>
      <c r="AT842" s="45"/>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c r="CC842" s="9"/>
      <c r="CD842" s="9"/>
      <c r="CE842" s="9"/>
      <c r="CF842" s="9"/>
      <c r="CG842" s="9"/>
      <c r="CH842" s="9"/>
      <c r="CI842" s="9"/>
      <c r="CJ842" s="9"/>
      <c r="CK842" s="9"/>
      <c r="CL842" s="9"/>
      <c r="CM842" s="9"/>
      <c r="CN842" s="9"/>
      <c r="CO842" s="9"/>
      <c r="CP842" s="9"/>
      <c r="CQ842" s="9"/>
      <c r="CR842" s="9"/>
      <c r="CS842" s="9"/>
      <c r="CT842" s="9"/>
      <c r="CU842" s="9"/>
      <c r="CV842" s="9"/>
      <c r="CW842" s="9"/>
      <c r="CX842" s="9"/>
      <c r="CY842" s="9"/>
      <c r="CZ842" s="9"/>
      <c r="DA842" s="9"/>
      <c r="DB842" s="9"/>
      <c r="DC842" s="9"/>
      <c r="DD842" s="9"/>
      <c r="DE842" s="9"/>
      <c r="DF842" s="9"/>
      <c r="DG842" s="9"/>
      <c r="DH842" s="9"/>
      <c r="DI842" s="9"/>
      <c r="DJ842" s="9"/>
      <c r="DK842" s="9"/>
      <c r="DL842" s="9"/>
      <c r="DM842" s="9"/>
      <c r="DN842" s="9"/>
      <c r="DO842" s="9"/>
      <c r="DP842" s="9"/>
      <c r="DQ842" s="9"/>
      <c r="DR842" s="9"/>
      <c r="DS842" s="9"/>
      <c r="DT842" s="9"/>
      <c r="DU842" s="9"/>
      <c r="DV842" s="9"/>
      <c r="DW842" s="14"/>
      <c r="DX842" s="9"/>
      <c r="DY842" s="9"/>
      <c r="DZ842" s="9"/>
      <c r="EA842" s="9"/>
      <c r="EB842" s="9"/>
      <c r="EC842" s="9"/>
      <c r="ED842" s="9"/>
      <c r="EE842" s="9"/>
      <c r="EF842" s="9"/>
      <c r="EG842" s="9"/>
      <c r="EH842" s="9"/>
      <c r="EI842" s="9"/>
    </row>
    <row r="843" spans="2:139" ht="75" customHeight="1">
      <c r="B843" s="9"/>
      <c r="C843" s="648"/>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648"/>
      <c r="AN843" s="9"/>
      <c r="AO843" s="9"/>
      <c r="AP843" s="9"/>
      <c r="AQ843" s="9"/>
      <c r="AR843" s="648"/>
      <c r="AS843" s="9"/>
      <c r="AT843" s="45"/>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c r="CC843" s="9"/>
      <c r="CD843" s="9"/>
      <c r="CE843" s="9"/>
      <c r="CF843" s="9"/>
      <c r="CG843" s="9"/>
      <c r="CH843" s="9"/>
      <c r="CI843" s="9"/>
      <c r="CJ843" s="9"/>
      <c r="CK843" s="9"/>
      <c r="CL843" s="9"/>
      <c r="CM843" s="9"/>
      <c r="CN843" s="9"/>
      <c r="CO843" s="9"/>
      <c r="CP843" s="9"/>
      <c r="CQ843" s="9"/>
      <c r="CR843" s="9"/>
      <c r="CS843" s="9"/>
      <c r="CT843" s="9"/>
      <c r="CU843" s="9"/>
      <c r="CV843" s="9"/>
      <c r="CW843" s="9"/>
      <c r="CX843" s="9"/>
      <c r="CY843" s="9"/>
      <c r="CZ843" s="9"/>
      <c r="DA843" s="9"/>
      <c r="DB843" s="9"/>
      <c r="DC843" s="9"/>
      <c r="DD843" s="9"/>
      <c r="DE843" s="9"/>
      <c r="DF843" s="9"/>
      <c r="DG843" s="9"/>
      <c r="DH843" s="9"/>
      <c r="DI843" s="9"/>
      <c r="DJ843" s="9"/>
      <c r="DK843" s="9"/>
      <c r="DL843" s="9"/>
      <c r="DM843" s="9"/>
      <c r="DN843" s="9"/>
      <c r="DO843" s="9"/>
      <c r="DP843" s="9"/>
      <c r="DQ843" s="9"/>
      <c r="DR843" s="9"/>
      <c r="DS843" s="9"/>
      <c r="DT843" s="9"/>
      <c r="DU843" s="9"/>
      <c r="DV843" s="9"/>
      <c r="DW843" s="14"/>
      <c r="DX843" s="9"/>
      <c r="DY843" s="9"/>
      <c r="DZ843" s="9"/>
      <c r="EA843" s="9"/>
      <c r="EB843" s="9"/>
      <c r="EC843" s="9"/>
      <c r="ED843" s="9"/>
      <c r="EE843" s="9"/>
      <c r="EF843" s="9"/>
      <c r="EG843" s="9"/>
      <c r="EH843" s="9"/>
      <c r="EI843" s="9"/>
    </row>
    <row r="844" spans="2:139" ht="75" customHeight="1">
      <c r="B844" s="9"/>
      <c r="C844" s="648"/>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648"/>
      <c r="AN844" s="9"/>
      <c r="AO844" s="9"/>
      <c r="AP844" s="9"/>
      <c r="AQ844" s="9"/>
      <c r="AR844" s="648"/>
      <c r="AS844" s="9"/>
      <c r="AT844" s="45"/>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c r="CC844" s="9"/>
      <c r="CD844" s="9"/>
      <c r="CE844" s="9"/>
      <c r="CF844" s="9"/>
      <c r="CG844" s="9"/>
      <c r="CH844" s="9"/>
      <c r="CI844" s="9"/>
      <c r="CJ844" s="9"/>
      <c r="CK844" s="9"/>
      <c r="CL844" s="9"/>
      <c r="CM844" s="9"/>
      <c r="CN844" s="9"/>
      <c r="CO844" s="9"/>
      <c r="CP844" s="9"/>
      <c r="CQ844" s="9"/>
      <c r="CR844" s="9"/>
      <c r="CS844" s="9"/>
      <c r="CT844" s="9"/>
      <c r="CU844" s="9"/>
      <c r="CV844" s="9"/>
      <c r="CW844" s="9"/>
      <c r="CX844" s="9"/>
      <c r="CY844" s="9"/>
      <c r="CZ844" s="9"/>
      <c r="DA844" s="9"/>
      <c r="DB844" s="9"/>
      <c r="DC844" s="9"/>
      <c r="DD844" s="9"/>
      <c r="DE844" s="9"/>
      <c r="DF844" s="9"/>
      <c r="DG844" s="9"/>
      <c r="DH844" s="9"/>
      <c r="DI844" s="9"/>
      <c r="DJ844" s="9"/>
      <c r="DK844" s="9"/>
      <c r="DL844" s="9"/>
      <c r="DM844" s="9"/>
      <c r="DN844" s="9"/>
      <c r="DO844" s="9"/>
      <c r="DP844" s="9"/>
      <c r="DQ844" s="9"/>
      <c r="DR844" s="9"/>
      <c r="DS844" s="9"/>
      <c r="DT844" s="9"/>
      <c r="DU844" s="9"/>
      <c r="DV844" s="9"/>
      <c r="DW844" s="14"/>
      <c r="DX844" s="9"/>
      <c r="DY844" s="9"/>
      <c r="DZ844" s="9"/>
      <c r="EA844" s="9"/>
      <c r="EB844" s="9"/>
      <c r="EC844" s="9"/>
      <c r="ED844" s="9"/>
      <c r="EE844" s="9"/>
      <c r="EF844" s="9"/>
      <c r="EG844" s="9"/>
      <c r="EH844" s="9"/>
      <c r="EI844" s="9"/>
    </row>
    <row r="845" spans="2:139" ht="75" customHeight="1">
      <c r="B845" s="9"/>
      <c r="C845" s="648"/>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648"/>
      <c r="AN845" s="9"/>
      <c r="AO845" s="9"/>
      <c r="AP845" s="9"/>
      <c r="AQ845" s="9"/>
      <c r="AR845" s="648"/>
      <c r="AS845" s="9"/>
      <c r="AT845" s="45"/>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c r="CC845" s="9"/>
      <c r="CD845" s="9"/>
      <c r="CE845" s="9"/>
      <c r="CF845" s="9"/>
      <c r="CG845" s="9"/>
      <c r="CH845" s="9"/>
      <c r="CI845" s="9"/>
      <c r="CJ845" s="9"/>
      <c r="CK845" s="9"/>
      <c r="CL845" s="9"/>
      <c r="CM845" s="9"/>
      <c r="CN845" s="9"/>
      <c r="CO845" s="9"/>
      <c r="CP845" s="9"/>
      <c r="CQ845" s="9"/>
      <c r="CR845" s="9"/>
      <c r="CS845" s="9"/>
      <c r="CT845" s="9"/>
      <c r="CU845" s="9"/>
      <c r="CV845" s="9"/>
      <c r="CW845" s="9"/>
      <c r="CX845" s="9"/>
      <c r="CY845" s="9"/>
      <c r="CZ845" s="9"/>
      <c r="DA845" s="9"/>
      <c r="DB845" s="9"/>
      <c r="DC845" s="9"/>
      <c r="DD845" s="9"/>
      <c r="DE845" s="9"/>
      <c r="DF845" s="9"/>
      <c r="DG845" s="9"/>
      <c r="DH845" s="9"/>
      <c r="DI845" s="9"/>
      <c r="DJ845" s="9"/>
      <c r="DK845" s="9"/>
      <c r="DL845" s="9"/>
      <c r="DM845" s="9"/>
      <c r="DN845" s="9"/>
      <c r="DO845" s="9"/>
      <c r="DP845" s="9"/>
      <c r="DQ845" s="9"/>
      <c r="DR845" s="9"/>
      <c r="DS845" s="9"/>
      <c r="DT845" s="9"/>
      <c r="DU845" s="9"/>
      <c r="DV845" s="9"/>
      <c r="DW845" s="14"/>
      <c r="DX845" s="9"/>
      <c r="DY845" s="9"/>
      <c r="DZ845" s="9"/>
      <c r="EA845" s="9"/>
      <c r="EB845" s="9"/>
      <c r="EC845" s="9"/>
      <c r="ED845" s="9"/>
      <c r="EE845" s="9"/>
      <c r="EF845" s="9"/>
      <c r="EG845" s="9"/>
      <c r="EH845" s="9"/>
      <c r="EI845" s="9"/>
    </row>
    <row r="846" spans="2:139" ht="75" customHeight="1">
      <c r="B846" s="9"/>
      <c r="C846" s="648"/>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648"/>
      <c r="AN846" s="9"/>
      <c r="AO846" s="9"/>
      <c r="AP846" s="9"/>
      <c r="AQ846" s="9"/>
      <c r="AR846" s="648"/>
      <c r="AS846" s="9"/>
      <c r="AT846" s="45"/>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c r="CC846" s="9"/>
      <c r="CD846" s="9"/>
      <c r="CE846" s="9"/>
      <c r="CF846" s="9"/>
      <c r="CG846" s="9"/>
      <c r="CH846" s="9"/>
      <c r="CI846" s="9"/>
      <c r="CJ846" s="9"/>
      <c r="CK846" s="9"/>
      <c r="CL846" s="9"/>
      <c r="CM846" s="9"/>
      <c r="CN846" s="9"/>
      <c r="CO846" s="9"/>
      <c r="CP846" s="9"/>
      <c r="CQ846" s="9"/>
      <c r="CR846" s="9"/>
      <c r="CS846" s="9"/>
      <c r="CT846" s="9"/>
      <c r="CU846" s="9"/>
      <c r="CV846" s="9"/>
      <c r="CW846" s="9"/>
      <c r="CX846" s="9"/>
      <c r="CY846" s="9"/>
      <c r="CZ846" s="9"/>
      <c r="DA846" s="9"/>
      <c r="DB846" s="9"/>
      <c r="DC846" s="9"/>
      <c r="DD846" s="9"/>
      <c r="DE846" s="9"/>
      <c r="DF846" s="9"/>
      <c r="DG846" s="9"/>
      <c r="DH846" s="9"/>
      <c r="DI846" s="9"/>
      <c r="DJ846" s="9"/>
      <c r="DK846" s="9"/>
      <c r="DL846" s="9"/>
      <c r="DM846" s="9"/>
      <c r="DN846" s="9"/>
      <c r="DO846" s="9"/>
      <c r="DP846" s="9"/>
      <c r="DQ846" s="9"/>
      <c r="DR846" s="9"/>
      <c r="DS846" s="9"/>
      <c r="DT846" s="9"/>
      <c r="DU846" s="9"/>
      <c r="DV846" s="9"/>
      <c r="DW846" s="14"/>
      <c r="DX846" s="9"/>
      <c r="DY846" s="9"/>
      <c r="DZ846" s="9"/>
      <c r="EA846" s="9"/>
      <c r="EB846" s="9"/>
      <c r="EC846" s="9"/>
      <c r="ED846" s="9"/>
      <c r="EE846" s="9"/>
      <c r="EF846" s="9"/>
      <c r="EG846" s="9"/>
      <c r="EH846" s="9"/>
      <c r="EI846" s="9"/>
    </row>
    <row r="847" spans="2:139" ht="75" customHeight="1">
      <c r="B847" s="9"/>
      <c r="C847" s="648"/>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648"/>
      <c r="AN847" s="9"/>
      <c r="AO847" s="9"/>
      <c r="AP847" s="9"/>
      <c r="AQ847" s="9"/>
      <c r="AR847" s="648"/>
      <c r="AS847" s="9"/>
      <c r="AT847" s="45"/>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c r="CC847" s="9"/>
      <c r="CD847" s="9"/>
      <c r="CE847" s="9"/>
      <c r="CF847" s="9"/>
      <c r="CG847" s="9"/>
      <c r="CH847" s="9"/>
      <c r="CI847" s="9"/>
      <c r="CJ847" s="9"/>
      <c r="CK847" s="9"/>
      <c r="CL847" s="9"/>
      <c r="CM847" s="9"/>
      <c r="CN847" s="9"/>
      <c r="CO847" s="9"/>
      <c r="CP847" s="9"/>
      <c r="CQ847" s="9"/>
      <c r="CR847" s="9"/>
      <c r="CS847" s="9"/>
      <c r="CT847" s="9"/>
      <c r="CU847" s="9"/>
      <c r="CV847" s="9"/>
      <c r="CW847" s="9"/>
      <c r="CX847" s="9"/>
      <c r="CY847" s="9"/>
      <c r="CZ847" s="9"/>
      <c r="DA847" s="9"/>
      <c r="DB847" s="9"/>
      <c r="DC847" s="9"/>
      <c r="DD847" s="9"/>
      <c r="DE847" s="9"/>
      <c r="DF847" s="9"/>
      <c r="DG847" s="9"/>
      <c r="DH847" s="9"/>
      <c r="DI847" s="9"/>
      <c r="DJ847" s="9"/>
      <c r="DK847" s="9"/>
      <c r="DL847" s="9"/>
      <c r="DM847" s="9"/>
      <c r="DN847" s="9"/>
      <c r="DO847" s="9"/>
      <c r="DP847" s="9"/>
      <c r="DQ847" s="9"/>
      <c r="DR847" s="9"/>
      <c r="DS847" s="9"/>
      <c r="DT847" s="9"/>
      <c r="DU847" s="9"/>
      <c r="DV847" s="9"/>
      <c r="DW847" s="14"/>
      <c r="DX847" s="9"/>
      <c r="DY847" s="9"/>
      <c r="DZ847" s="9"/>
      <c r="EA847" s="9"/>
      <c r="EB847" s="9"/>
      <c r="EC847" s="9"/>
      <c r="ED847" s="9"/>
      <c r="EE847" s="9"/>
      <c r="EF847" s="9"/>
      <c r="EG847" s="9"/>
      <c r="EH847" s="9"/>
      <c r="EI847" s="9"/>
    </row>
    <row r="848" spans="2:139" ht="75" customHeight="1">
      <c r="B848" s="9"/>
      <c r="C848" s="648"/>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648"/>
      <c r="AN848" s="9"/>
      <c r="AO848" s="9"/>
      <c r="AP848" s="9"/>
      <c r="AQ848" s="9"/>
      <c r="AR848" s="648"/>
      <c r="AS848" s="9"/>
      <c r="AT848" s="45"/>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c r="CC848" s="9"/>
      <c r="CD848" s="9"/>
      <c r="CE848" s="9"/>
      <c r="CF848" s="9"/>
      <c r="CG848" s="9"/>
      <c r="CH848" s="9"/>
      <c r="CI848" s="9"/>
      <c r="CJ848" s="9"/>
      <c r="CK848" s="9"/>
      <c r="CL848" s="9"/>
      <c r="CM848" s="9"/>
      <c r="CN848" s="9"/>
      <c r="CO848" s="9"/>
      <c r="CP848" s="9"/>
      <c r="CQ848" s="9"/>
      <c r="CR848" s="9"/>
      <c r="CS848" s="9"/>
      <c r="CT848" s="9"/>
      <c r="CU848" s="9"/>
      <c r="CV848" s="9"/>
      <c r="CW848" s="9"/>
      <c r="CX848" s="9"/>
      <c r="CY848" s="9"/>
      <c r="CZ848" s="9"/>
      <c r="DA848" s="9"/>
      <c r="DB848" s="9"/>
      <c r="DC848" s="9"/>
      <c r="DD848" s="9"/>
      <c r="DE848" s="9"/>
      <c r="DF848" s="9"/>
      <c r="DG848" s="9"/>
      <c r="DH848" s="9"/>
      <c r="DI848" s="9"/>
      <c r="DJ848" s="9"/>
      <c r="DK848" s="9"/>
      <c r="DL848" s="9"/>
      <c r="DM848" s="9"/>
      <c r="DN848" s="9"/>
      <c r="DO848" s="9"/>
      <c r="DP848" s="9"/>
      <c r="DQ848" s="9"/>
      <c r="DR848" s="9"/>
      <c r="DS848" s="9"/>
      <c r="DT848" s="9"/>
      <c r="DU848" s="9"/>
      <c r="DV848" s="9"/>
      <c r="DW848" s="14"/>
      <c r="DX848" s="9"/>
      <c r="DY848" s="9"/>
      <c r="DZ848" s="9"/>
      <c r="EA848" s="9"/>
      <c r="EB848" s="9"/>
      <c r="EC848" s="9"/>
      <c r="ED848" s="9"/>
      <c r="EE848" s="9"/>
      <c r="EF848" s="9"/>
      <c r="EG848" s="9"/>
      <c r="EH848" s="9"/>
      <c r="EI848" s="9"/>
    </row>
    <row r="849" spans="2:139" ht="75" customHeight="1">
      <c r="B849" s="9"/>
      <c r="C849" s="648"/>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648"/>
      <c r="AN849" s="9"/>
      <c r="AO849" s="9"/>
      <c r="AP849" s="9"/>
      <c r="AQ849" s="9"/>
      <c r="AR849" s="648"/>
      <c r="AS849" s="9"/>
      <c r="AT849" s="45"/>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c r="CC849" s="9"/>
      <c r="CD849" s="9"/>
      <c r="CE849" s="9"/>
      <c r="CF849" s="9"/>
      <c r="CG849" s="9"/>
      <c r="CH849" s="9"/>
      <c r="CI849" s="9"/>
      <c r="CJ849" s="9"/>
      <c r="CK849" s="9"/>
      <c r="CL849" s="9"/>
      <c r="CM849" s="9"/>
      <c r="CN849" s="9"/>
      <c r="CO849" s="9"/>
      <c r="CP849" s="9"/>
      <c r="CQ849" s="9"/>
      <c r="CR849" s="9"/>
      <c r="CS849" s="9"/>
      <c r="CT849" s="9"/>
      <c r="CU849" s="9"/>
      <c r="CV849" s="9"/>
      <c r="CW849" s="9"/>
      <c r="CX849" s="9"/>
      <c r="CY849" s="9"/>
      <c r="CZ849" s="9"/>
      <c r="DA849" s="9"/>
      <c r="DB849" s="9"/>
      <c r="DC849" s="9"/>
      <c r="DD849" s="9"/>
      <c r="DE849" s="9"/>
      <c r="DF849" s="9"/>
      <c r="DG849" s="9"/>
      <c r="DH849" s="9"/>
      <c r="DI849" s="9"/>
      <c r="DJ849" s="9"/>
      <c r="DK849" s="9"/>
      <c r="DL849" s="9"/>
      <c r="DM849" s="9"/>
      <c r="DN849" s="9"/>
      <c r="DO849" s="9"/>
      <c r="DP849" s="9"/>
      <c r="DQ849" s="9"/>
      <c r="DR849" s="9"/>
      <c r="DS849" s="9"/>
      <c r="DT849" s="9"/>
      <c r="DU849" s="9"/>
      <c r="DV849" s="9"/>
      <c r="DW849" s="14"/>
      <c r="DX849" s="9"/>
      <c r="DY849" s="9"/>
      <c r="DZ849" s="9"/>
      <c r="EA849" s="9"/>
      <c r="EB849" s="9"/>
      <c r="EC849" s="9"/>
      <c r="ED849" s="9"/>
      <c r="EE849" s="9"/>
      <c r="EF849" s="9"/>
      <c r="EG849" s="9"/>
      <c r="EH849" s="9"/>
      <c r="EI849" s="9"/>
    </row>
    <row r="850" spans="2:139" ht="75" customHeight="1">
      <c r="B850" s="9"/>
      <c r="C850" s="648"/>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648"/>
      <c r="AN850" s="9"/>
      <c r="AO850" s="9"/>
      <c r="AP850" s="9"/>
      <c r="AQ850" s="9"/>
      <c r="AR850" s="648"/>
      <c r="AS850" s="9"/>
      <c r="AT850" s="45"/>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c r="CC850" s="9"/>
      <c r="CD850" s="9"/>
      <c r="CE850" s="9"/>
      <c r="CF850" s="9"/>
      <c r="CG850" s="9"/>
      <c r="CH850" s="9"/>
      <c r="CI850" s="9"/>
      <c r="CJ850" s="9"/>
      <c r="CK850" s="9"/>
      <c r="CL850" s="9"/>
      <c r="CM850" s="9"/>
      <c r="CN850" s="9"/>
      <c r="CO850" s="9"/>
      <c r="CP850" s="9"/>
      <c r="CQ850" s="9"/>
      <c r="CR850" s="9"/>
      <c r="CS850" s="9"/>
      <c r="CT850" s="9"/>
      <c r="CU850" s="9"/>
      <c r="CV850" s="9"/>
      <c r="CW850" s="9"/>
      <c r="CX850" s="9"/>
      <c r="CY850" s="9"/>
      <c r="CZ850" s="9"/>
      <c r="DA850" s="9"/>
      <c r="DB850" s="9"/>
      <c r="DC850" s="9"/>
      <c r="DD850" s="9"/>
      <c r="DE850" s="9"/>
      <c r="DF850" s="9"/>
      <c r="DG850" s="9"/>
      <c r="DH850" s="9"/>
      <c r="DI850" s="9"/>
      <c r="DJ850" s="9"/>
      <c r="DK850" s="9"/>
      <c r="DL850" s="9"/>
      <c r="DM850" s="9"/>
      <c r="DN850" s="9"/>
      <c r="DO850" s="9"/>
      <c r="DP850" s="9"/>
      <c r="DQ850" s="9"/>
      <c r="DR850" s="9"/>
      <c r="DS850" s="9"/>
      <c r="DT850" s="9"/>
      <c r="DU850" s="9"/>
      <c r="DV850" s="9"/>
      <c r="DW850" s="14"/>
      <c r="DX850" s="9"/>
      <c r="DY850" s="9"/>
      <c r="DZ850" s="9"/>
      <c r="EA850" s="9"/>
      <c r="EB850" s="9"/>
      <c r="EC850" s="9"/>
      <c r="ED850" s="9"/>
      <c r="EE850" s="9"/>
      <c r="EF850" s="9"/>
      <c r="EG850" s="9"/>
      <c r="EH850" s="9"/>
      <c r="EI850" s="9"/>
    </row>
    <row r="851" spans="2:139" ht="75" customHeight="1">
      <c r="B851" s="9"/>
      <c r="C851" s="648"/>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648"/>
      <c r="AN851" s="9"/>
      <c r="AO851" s="9"/>
      <c r="AP851" s="9"/>
      <c r="AQ851" s="9"/>
      <c r="AR851" s="648"/>
      <c r="AS851" s="9"/>
      <c r="AT851" s="45"/>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c r="CC851" s="9"/>
      <c r="CD851" s="9"/>
      <c r="CE851" s="9"/>
      <c r="CF851" s="9"/>
      <c r="CG851" s="9"/>
      <c r="CH851" s="9"/>
      <c r="CI851" s="9"/>
      <c r="CJ851" s="9"/>
      <c r="CK851" s="9"/>
      <c r="CL851" s="9"/>
      <c r="CM851" s="9"/>
      <c r="CN851" s="9"/>
      <c r="CO851" s="9"/>
      <c r="CP851" s="9"/>
      <c r="CQ851" s="9"/>
      <c r="CR851" s="9"/>
      <c r="CS851" s="9"/>
      <c r="CT851" s="9"/>
      <c r="CU851" s="9"/>
      <c r="CV851" s="9"/>
      <c r="CW851" s="9"/>
      <c r="CX851" s="9"/>
      <c r="CY851" s="9"/>
      <c r="CZ851" s="9"/>
      <c r="DA851" s="9"/>
      <c r="DB851" s="9"/>
      <c r="DC851" s="9"/>
      <c r="DD851" s="9"/>
      <c r="DE851" s="9"/>
      <c r="DF851" s="9"/>
      <c r="DG851" s="9"/>
      <c r="DH851" s="9"/>
      <c r="DI851" s="9"/>
      <c r="DJ851" s="9"/>
      <c r="DK851" s="9"/>
      <c r="DL851" s="9"/>
      <c r="DM851" s="9"/>
      <c r="DN851" s="9"/>
      <c r="DO851" s="9"/>
      <c r="DP851" s="9"/>
      <c r="DQ851" s="9"/>
      <c r="DR851" s="9"/>
      <c r="DS851" s="9"/>
      <c r="DT851" s="9"/>
      <c r="DU851" s="9"/>
      <c r="DV851" s="9"/>
      <c r="DW851" s="14"/>
      <c r="DX851" s="9"/>
      <c r="DY851" s="9"/>
      <c r="DZ851" s="9"/>
      <c r="EA851" s="9"/>
      <c r="EB851" s="9"/>
      <c r="EC851" s="9"/>
      <c r="ED851" s="9"/>
      <c r="EE851" s="9"/>
      <c r="EF851" s="9"/>
      <c r="EG851" s="9"/>
      <c r="EH851" s="9"/>
      <c r="EI851" s="9"/>
    </row>
    <row r="852" spans="2:139" ht="75" customHeight="1">
      <c r="B852" s="9"/>
      <c r="C852" s="648"/>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648"/>
      <c r="AN852" s="9"/>
      <c r="AO852" s="9"/>
      <c r="AP852" s="9"/>
      <c r="AQ852" s="9"/>
      <c r="AR852" s="648"/>
      <c r="AS852" s="9"/>
      <c r="AT852" s="45"/>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c r="CC852" s="9"/>
      <c r="CD852" s="9"/>
      <c r="CE852" s="9"/>
      <c r="CF852" s="9"/>
      <c r="CG852" s="9"/>
      <c r="CH852" s="9"/>
      <c r="CI852" s="9"/>
      <c r="CJ852" s="9"/>
      <c r="CK852" s="9"/>
      <c r="CL852" s="9"/>
      <c r="CM852" s="9"/>
      <c r="CN852" s="9"/>
      <c r="CO852" s="9"/>
      <c r="CP852" s="9"/>
      <c r="CQ852" s="9"/>
      <c r="CR852" s="9"/>
      <c r="CS852" s="9"/>
      <c r="CT852" s="9"/>
      <c r="CU852" s="9"/>
      <c r="CV852" s="9"/>
      <c r="CW852" s="9"/>
      <c r="CX852" s="9"/>
      <c r="CY852" s="9"/>
      <c r="CZ852" s="9"/>
      <c r="DA852" s="9"/>
      <c r="DB852" s="9"/>
      <c r="DC852" s="9"/>
      <c r="DD852" s="9"/>
      <c r="DE852" s="9"/>
      <c r="DF852" s="9"/>
      <c r="DG852" s="9"/>
      <c r="DH852" s="9"/>
      <c r="DI852" s="9"/>
      <c r="DJ852" s="9"/>
      <c r="DK852" s="9"/>
      <c r="DL852" s="9"/>
      <c r="DM852" s="9"/>
      <c r="DN852" s="9"/>
      <c r="DO852" s="9"/>
      <c r="DP852" s="9"/>
      <c r="DQ852" s="9"/>
      <c r="DR852" s="9"/>
      <c r="DS852" s="9"/>
      <c r="DT852" s="9"/>
      <c r="DU852" s="9"/>
      <c r="DV852" s="9"/>
      <c r="DW852" s="14"/>
      <c r="DX852" s="9"/>
      <c r="DY852" s="9"/>
      <c r="DZ852" s="9"/>
      <c r="EA852" s="9"/>
      <c r="EB852" s="9"/>
      <c r="EC852" s="9"/>
      <c r="ED852" s="9"/>
      <c r="EE852" s="9"/>
      <c r="EF852" s="9"/>
      <c r="EG852" s="9"/>
      <c r="EH852" s="9"/>
      <c r="EI852" s="9"/>
    </row>
    <row r="853" spans="2:139" ht="75" customHeight="1">
      <c r="B853" s="9"/>
      <c r="C853" s="648"/>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648"/>
      <c r="AN853" s="9"/>
      <c r="AO853" s="9"/>
      <c r="AP853" s="9"/>
      <c r="AQ853" s="9"/>
      <c r="AR853" s="648"/>
      <c r="AS853" s="9"/>
      <c r="AT853" s="45"/>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c r="CC853" s="9"/>
      <c r="CD853" s="9"/>
      <c r="CE853" s="9"/>
      <c r="CF853" s="9"/>
      <c r="CG853" s="9"/>
      <c r="CH853" s="9"/>
      <c r="CI853" s="9"/>
      <c r="CJ853" s="9"/>
      <c r="CK853" s="9"/>
      <c r="CL853" s="9"/>
      <c r="CM853" s="9"/>
      <c r="CN853" s="9"/>
      <c r="CO853" s="9"/>
      <c r="CP853" s="9"/>
      <c r="CQ853" s="9"/>
      <c r="CR853" s="9"/>
      <c r="CS853" s="9"/>
      <c r="CT853" s="9"/>
      <c r="CU853" s="9"/>
      <c r="CV853" s="9"/>
      <c r="CW853" s="9"/>
      <c r="CX853" s="9"/>
      <c r="CY853" s="9"/>
      <c r="CZ853" s="9"/>
      <c r="DA853" s="9"/>
      <c r="DB853" s="9"/>
      <c r="DC853" s="9"/>
      <c r="DD853" s="9"/>
      <c r="DE853" s="9"/>
      <c r="DF853" s="9"/>
      <c r="DG853" s="9"/>
      <c r="DH853" s="9"/>
      <c r="DI853" s="9"/>
      <c r="DJ853" s="9"/>
      <c r="DK853" s="9"/>
      <c r="DL853" s="9"/>
      <c r="DM853" s="9"/>
      <c r="DN853" s="9"/>
      <c r="DO853" s="9"/>
      <c r="DP853" s="9"/>
      <c r="DQ853" s="9"/>
      <c r="DR853" s="9"/>
      <c r="DS853" s="9"/>
      <c r="DT853" s="9"/>
      <c r="DU853" s="9"/>
      <c r="DV853" s="9"/>
      <c r="DW853" s="14"/>
      <c r="DX853" s="9"/>
      <c r="DY853" s="9"/>
      <c r="DZ853" s="9"/>
      <c r="EA853" s="9"/>
      <c r="EB853" s="9"/>
      <c r="EC853" s="9"/>
      <c r="ED853" s="9"/>
      <c r="EE853" s="9"/>
      <c r="EF853" s="9"/>
      <c r="EG853" s="9"/>
      <c r="EH853" s="9"/>
      <c r="EI853" s="9"/>
    </row>
    <row r="854" spans="2:139" ht="75" customHeight="1">
      <c r="B854" s="9"/>
      <c r="C854" s="648"/>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648"/>
      <c r="AN854" s="9"/>
      <c r="AO854" s="9"/>
      <c r="AP854" s="9"/>
      <c r="AQ854" s="9"/>
      <c r="AR854" s="648"/>
      <c r="AS854" s="9"/>
      <c r="AT854" s="45"/>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c r="CC854" s="9"/>
      <c r="CD854" s="9"/>
      <c r="CE854" s="9"/>
      <c r="CF854" s="9"/>
      <c r="CG854" s="9"/>
      <c r="CH854" s="9"/>
      <c r="CI854" s="9"/>
      <c r="CJ854" s="9"/>
      <c r="CK854" s="9"/>
      <c r="CL854" s="9"/>
      <c r="CM854" s="9"/>
      <c r="CN854" s="9"/>
      <c r="CO854" s="9"/>
      <c r="CP854" s="9"/>
      <c r="CQ854" s="9"/>
      <c r="CR854" s="9"/>
      <c r="CS854" s="9"/>
      <c r="CT854" s="9"/>
      <c r="CU854" s="9"/>
      <c r="CV854" s="9"/>
      <c r="CW854" s="9"/>
      <c r="CX854" s="9"/>
      <c r="CY854" s="9"/>
      <c r="CZ854" s="9"/>
      <c r="DA854" s="9"/>
      <c r="DB854" s="9"/>
      <c r="DC854" s="9"/>
      <c r="DD854" s="9"/>
      <c r="DE854" s="9"/>
      <c r="DF854" s="9"/>
      <c r="DG854" s="9"/>
      <c r="DH854" s="9"/>
      <c r="DI854" s="9"/>
      <c r="DJ854" s="9"/>
      <c r="DK854" s="9"/>
      <c r="DL854" s="9"/>
      <c r="DM854" s="9"/>
      <c r="DN854" s="9"/>
      <c r="DO854" s="9"/>
      <c r="DP854" s="9"/>
      <c r="DQ854" s="9"/>
      <c r="DR854" s="9"/>
      <c r="DS854" s="9"/>
      <c r="DT854" s="9"/>
      <c r="DU854" s="9"/>
      <c r="DV854" s="9"/>
      <c r="DW854" s="14"/>
      <c r="DX854" s="9"/>
      <c r="DY854" s="9"/>
      <c r="DZ854" s="9"/>
      <c r="EA854" s="9"/>
      <c r="EB854" s="9"/>
      <c r="EC854" s="9"/>
      <c r="ED854" s="9"/>
      <c r="EE854" s="9"/>
      <c r="EF854" s="9"/>
      <c r="EG854" s="9"/>
      <c r="EH854" s="9"/>
      <c r="EI854" s="9"/>
    </row>
    <row r="855" spans="2:139" ht="75" customHeight="1">
      <c r="B855" s="9"/>
      <c r="C855" s="648"/>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648"/>
      <c r="AN855" s="9"/>
      <c r="AO855" s="9"/>
      <c r="AP855" s="9"/>
      <c r="AQ855" s="9"/>
      <c r="AR855" s="648"/>
      <c r="AS855" s="9"/>
      <c r="AT855" s="45"/>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c r="CC855" s="9"/>
      <c r="CD855" s="9"/>
      <c r="CE855" s="9"/>
      <c r="CF855" s="9"/>
      <c r="CG855" s="9"/>
      <c r="CH855" s="9"/>
      <c r="CI855" s="9"/>
      <c r="CJ855" s="9"/>
      <c r="CK855" s="9"/>
      <c r="CL855" s="9"/>
      <c r="CM855" s="9"/>
      <c r="CN855" s="9"/>
      <c r="CO855" s="9"/>
      <c r="CP855" s="9"/>
      <c r="CQ855" s="9"/>
      <c r="CR855" s="9"/>
      <c r="CS855" s="9"/>
      <c r="CT855" s="9"/>
      <c r="CU855" s="9"/>
      <c r="CV855" s="9"/>
      <c r="CW855" s="9"/>
      <c r="CX855" s="9"/>
      <c r="CY855" s="9"/>
      <c r="CZ855" s="9"/>
      <c r="DA855" s="9"/>
      <c r="DB855" s="9"/>
      <c r="DC855" s="9"/>
      <c r="DD855" s="9"/>
      <c r="DE855" s="9"/>
      <c r="DF855" s="9"/>
      <c r="DG855" s="9"/>
      <c r="DH855" s="9"/>
      <c r="DI855" s="9"/>
      <c r="DJ855" s="9"/>
      <c r="DK855" s="9"/>
      <c r="DL855" s="9"/>
      <c r="DM855" s="9"/>
      <c r="DN855" s="9"/>
      <c r="DO855" s="9"/>
      <c r="DP855" s="9"/>
      <c r="DQ855" s="9"/>
      <c r="DR855" s="9"/>
      <c r="DS855" s="9"/>
      <c r="DT855" s="9"/>
      <c r="DU855" s="9"/>
      <c r="DV855" s="9"/>
      <c r="DW855" s="14"/>
      <c r="DX855" s="9"/>
      <c r="DY855" s="9"/>
      <c r="DZ855" s="9"/>
      <c r="EA855" s="9"/>
      <c r="EB855" s="9"/>
      <c r="EC855" s="9"/>
      <c r="ED855" s="9"/>
      <c r="EE855" s="9"/>
      <c r="EF855" s="9"/>
      <c r="EG855" s="9"/>
      <c r="EH855" s="9"/>
      <c r="EI855" s="9"/>
    </row>
    <row r="856" spans="2:139" ht="75" customHeight="1">
      <c r="B856" s="9"/>
      <c r="C856" s="648"/>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648"/>
      <c r="AN856" s="9"/>
      <c r="AO856" s="9"/>
      <c r="AP856" s="9"/>
      <c r="AQ856" s="9"/>
      <c r="AR856" s="648"/>
      <c r="AS856" s="9"/>
      <c r="AT856" s="45"/>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c r="CC856" s="9"/>
      <c r="CD856" s="9"/>
      <c r="CE856" s="9"/>
      <c r="CF856" s="9"/>
      <c r="CG856" s="9"/>
      <c r="CH856" s="9"/>
      <c r="CI856" s="9"/>
      <c r="CJ856" s="9"/>
      <c r="CK856" s="9"/>
      <c r="CL856" s="9"/>
      <c r="CM856" s="9"/>
      <c r="CN856" s="9"/>
      <c r="CO856" s="9"/>
      <c r="CP856" s="9"/>
      <c r="CQ856" s="9"/>
      <c r="CR856" s="9"/>
      <c r="CS856" s="9"/>
      <c r="CT856" s="9"/>
      <c r="CU856" s="9"/>
      <c r="CV856" s="9"/>
      <c r="CW856" s="9"/>
      <c r="CX856" s="9"/>
      <c r="CY856" s="9"/>
      <c r="CZ856" s="9"/>
      <c r="DA856" s="9"/>
      <c r="DB856" s="9"/>
      <c r="DC856" s="9"/>
      <c r="DD856" s="9"/>
      <c r="DE856" s="9"/>
      <c r="DF856" s="9"/>
      <c r="DG856" s="9"/>
      <c r="DH856" s="9"/>
      <c r="DI856" s="9"/>
      <c r="DJ856" s="9"/>
      <c r="DK856" s="9"/>
      <c r="DL856" s="9"/>
      <c r="DM856" s="9"/>
      <c r="DN856" s="9"/>
      <c r="DO856" s="9"/>
      <c r="DP856" s="9"/>
      <c r="DQ856" s="9"/>
      <c r="DR856" s="9"/>
      <c r="DS856" s="9"/>
      <c r="DT856" s="9"/>
      <c r="DU856" s="9"/>
      <c r="DV856" s="9"/>
      <c r="DW856" s="14"/>
      <c r="DX856" s="9"/>
      <c r="DY856" s="9"/>
      <c r="DZ856" s="9"/>
      <c r="EA856" s="9"/>
      <c r="EB856" s="9"/>
      <c r="EC856" s="9"/>
      <c r="ED856" s="9"/>
      <c r="EE856" s="9"/>
      <c r="EF856" s="9"/>
      <c r="EG856" s="9"/>
      <c r="EH856" s="9"/>
      <c r="EI856" s="9"/>
    </row>
    <row r="857" spans="2:139" ht="75" customHeight="1">
      <c r="B857" s="9"/>
      <c r="C857" s="648"/>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648"/>
      <c r="AN857" s="9"/>
      <c r="AO857" s="9"/>
      <c r="AP857" s="9"/>
      <c r="AQ857" s="9"/>
      <c r="AR857" s="648"/>
      <c r="AS857" s="9"/>
      <c r="AT857" s="45"/>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c r="CC857" s="9"/>
      <c r="CD857" s="9"/>
      <c r="CE857" s="9"/>
      <c r="CF857" s="9"/>
      <c r="CG857" s="9"/>
      <c r="CH857" s="9"/>
      <c r="CI857" s="9"/>
      <c r="CJ857" s="9"/>
      <c r="CK857" s="9"/>
      <c r="CL857" s="9"/>
      <c r="CM857" s="9"/>
      <c r="CN857" s="9"/>
      <c r="CO857" s="9"/>
      <c r="CP857" s="9"/>
      <c r="CQ857" s="9"/>
      <c r="CR857" s="9"/>
      <c r="CS857" s="9"/>
      <c r="CT857" s="9"/>
      <c r="CU857" s="9"/>
      <c r="CV857" s="9"/>
      <c r="CW857" s="9"/>
      <c r="CX857" s="9"/>
      <c r="CY857" s="9"/>
      <c r="CZ857" s="9"/>
      <c r="DA857" s="9"/>
      <c r="DB857" s="9"/>
      <c r="DC857" s="9"/>
      <c r="DD857" s="9"/>
      <c r="DE857" s="9"/>
      <c r="DF857" s="9"/>
      <c r="DG857" s="9"/>
      <c r="DH857" s="9"/>
      <c r="DI857" s="9"/>
      <c r="DJ857" s="9"/>
      <c r="DK857" s="9"/>
      <c r="DL857" s="9"/>
      <c r="DM857" s="9"/>
      <c r="DN857" s="9"/>
      <c r="DO857" s="9"/>
      <c r="DP857" s="9"/>
      <c r="DQ857" s="9"/>
      <c r="DR857" s="9"/>
      <c r="DS857" s="9"/>
      <c r="DT857" s="9"/>
      <c r="DU857" s="9"/>
      <c r="DV857" s="9"/>
      <c r="DW857" s="14"/>
      <c r="DX857" s="9"/>
      <c r="DY857" s="9"/>
      <c r="DZ857" s="9"/>
      <c r="EA857" s="9"/>
      <c r="EB857" s="9"/>
      <c r="EC857" s="9"/>
      <c r="ED857" s="9"/>
      <c r="EE857" s="9"/>
      <c r="EF857" s="9"/>
      <c r="EG857" s="9"/>
      <c r="EH857" s="9"/>
      <c r="EI857" s="9"/>
    </row>
    <row r="858" spans="2:139" ht="75" customHeight="1">
      <c r="B858" s="9"/>
      <c r="C858" s="648"/>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648"/>
      <c r="AN858" s="9"/>
      <c r="AO858" s="9"/>
      <c r="AP858" s="9"/>
      <c r="AQ858" s="9"/>
      <c r="AR858" s="648"/>
      <c r="AS858" s="9"/>
      <c r="AT858" s="45"/>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c r="CC858" s="9"/>
      <c r="CD858" s="9"/>
      <c r="CE858" s="9"/>
      <c r="CF858" s="9"/>
      <c r="CG858" s="9"/>
      <c r="CH858" s="9"/>
      <c r="CI858" s="9"/>
      <c r="CJ858" s="9"/>
      <c r="CK858" s="9"/>
      <c r="CL858" s="9"/>
      <c r="CM858" s="9"/>
      <c r="CN858" s="9"/>
      <c r="CO858" s="9"/>
      <c r="CP858" s="9"/>
      <c r="CQ858" s="9"/>
      <c r="CR858" s="9"/>
      <c r="CS858" s="9"/>
      <c r="CT858" s="9"/>
      <c r="CU858" s="9"/>
      <c r="CV858" s="9"/>
      <c r="CW858" s="9"/>
      <c r="CX858" s="9"/>
      <c r="CY858" s="9"/>
      <c r="CZ858" s="9"/>
      <c r="DA858" s="9"/>
      <c r="DB858" s="9"/>
      <c r="DC858" s="9"/>
      <c r="DD858" s="9"/>
      <c r="DE858" s="9"/>
      <c r="DF858" s="9"/>
      <c r="DG858" s="9"/>
      <c r="DH858" s="9"/>
      <c r="DI858" s="9"/>
      <c r="DJ858" s="9"/>
      <c r="DK858" s="9"/>
      <c r="DL858" s="9"/>
      <c r="DM858" s="9"/>
      <c r="DN858" s="9"/>
      <c r="DO858" s="9"/>
      <c r="DP858" s="9"/>
      <c r="DQ858" s="9"/>
      <c r="DR858" s="9"/>
      <c r="DS858" s="9"/>
      <c r="DT858" s="9"/>
      <c r="DU858" s="9"/>
      <c r="DV858" s="9"/>
      <c r="DW858" s="14"/>
      <c r="DX858" s="9"/>
      <c r="DY858" s="9"/>
      <c r="DZ858" s="9"/>
      <c r="EA858" s="9"/>
      <c r="EB858" s="9"/>
      <c r="EC858" s="9"/>
      <c r="ED858" s="9"/>
      <c r="EE858" s="9"/>
      <c r="EF858" s="9"/>
      <c r="EG858" s="9"/>
      <c r="EH858" s="9"/>
      <c r="EI858" s="9"/>
    </row>
    <row r="859" spans="2:139" ht="75" customHeight="1">
      <c r="B859" s="9"/>
      <c r="C859" s="648"/>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648"/>
      <c r="AN859" s="9"/>
      <c r="AO859" s="9"/>
      <c r="AP859" s="9"/>
      <c r="AQ859" s="9"/>
      <c r="AR859" s="648"/>
      <c r="AS859" s="9"/>
      <c r="AT859" s="45"/>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c r="CC859" s="9"/>
      <c r="CD859" s="9"/>
      <c r="CE859" s="9"/>
      <c r="CF859" s="9"/>
      <c r="CG859" s="9"/>
      <c r="CH859" s="9"/>
      <c r="CI859" s="9"/>
      <c r="CJ859" s="9"/>
      <c r="CK859" s="9"/>
      <c r="CL859" s="9"/>
      <c r="CM859" s="9"/>
      <c r="CN859" s="9"/>
      <c r="CO859" s="9"/>
      <c r="CP859" s="9"/>
      <c r="CQ859" s="9"/>
      <c r="CR859" s="9"/>
      <c r="CS859" s="9"/>
      <c r="CT859" s="9"/>
      <c r="CU859" s="9"/>
      <c r="CV859" s="9"/>
      <c r="CW859" s="9"/>
      <c r="CX859" s="9"/>
      <c r="CY859" s="9"/>
      <c r="CZ859" s="9"/>
      <c r="DA859" s="9"/>
      <c r="DB859" s="9"/>
      <c r="DC859" s="9"/>
      <c r="DD859" s="9"/>
      <c r="DE859" s="9"/>
      <c r="DF859" s="9"/>
      <c r="DG859" s="9"/>
      <c r="DH859" s="9"/>
      <c r="DI859" s="9"/>
      <c r="DJ859" s="9"/>
      <c r="DK859" s="9"/>
      <c r="DL859" s="9"/>
      <c r="DM859" s="9"/>
      <c r="DN859" s="9"/>
      <c r="DO859" s="9"/>
      <c r="DP859" s="9"/>
      <c r="DQ859" s="9"/>
      <c r="DR859" s="9"/>
      <c r="DS859" s="9"/>
      <c r="DT859" s="9"/>
      <c r="DU859" s="9"/>
      <c r="DV859" s="9"/>
      <c r="DW859" s="14"/>
      <c r="DX859" s="9"/>
      <c r="DY859" s="9"/>
      <c r="DZ859" s="9"/>
      <c r="EA859" s="9"/>
      <c r="EB859" s="9"/>
      <c r="EC859" s="9"/>
      <c r="ED859" s="9"/>
      <c r="EE859" s="9"/>
      <c r="EF859" s="9"/>
      <c r="EG859" s="9"/>
      <c r="EH859" s="9"/>
      <c r="EI859" s="9"/>
    </row>
    <row r="860" spans="2:139" ht="75" customHeight="1">
      <c r="B860" s="9"/>
      <c r="C860" s="648"/>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648"/>
      <c r="AN860" s="9"/>
      <c r="AO860" s="9"/>
      <c r="AP860" s="9"/>
      <c r="AQ860" s="9"/>
      <c r="AR860" s="648"/>
      <c r="AS860" s="9"/>
      <c r="AT860" s="45"/>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c r="CC860" s="9"/>
      <c r="CD860" s="9"/>
      <c r="CE860" s="9"/>
      <c r="CF860" s="9"/>
      <c r="CG860" s="9"/>
      <c r="CH860" s="9"/>
      <c r="CI860" s="9"/>
      <c r="CJ860" s="9"/>
      <c r="CK860" s="9"/>
      <c r="CL860" s="9"/>
      <c r="CM860" s="9"/>
      <c r="CN860" s="9"/>
      <c r="CO860" s="9"/>
      <c r="CP860" s="9"/>
      <c r="CQ860" s="9"/>
      <c r="CR860" s="9"/>
      <c r="CS860" s="9"/>
      <c r="CT860" s="9"/>
      <c r="CU860" s="9"/>
      <c r="CV860" s="9"/>
      <c r="CW860" s="9"/>
      <c r="CX860" s="9"/>
      <c r="CY860" s="9"/>
      <c r="CZ860" s="9"/>
      <c r="DA860" s="9"/>
      <c r="DB860" s="9"/>
      <c r="DC860" s="9"/>
      <c r="DD860" s="9"/>
      <c r="DE860" s="9"/>
      <c r="DF860" s="9"/>
      <c r="DG860" s="9"/>
      <c r="DH860" s="9"/>
      <c r="DI860" s="9"/>
      <c r="DJ860" s="9"/>
      <c r="DK860" s="9"/>
      <c r="DL860" s="9"/>
      <c r="DM860" s="9"/>
      <c r="DN860" s="9"/>
      <c r="DO860" s="9"/>
      <c r="DP860" s="9"/>
      <c r="DQ860" s="9"/>
      <c r="DR860" s="9"/>
      <c r="DS860" s="9"/>
      <c r="DT860" s="9"/>
      <c r="DU860" s="9"/>
      <c r="DV860" s="9"/>
      <c r="DW860" s="14"/>
      <c r="DX860" s="9"/>
      <c r="DY860" s="9"/>
      <c r="DZ860" s="9"/>
      <c r="EA860" s="9"/>
      <c r="EB860" s="9"/>
      <c r="EC860" s="9"/>
      <c r="ED860" s="9"/>
      <c r="EE860" s="9"/>
      <c r="EF860" s="9"/>
      <c r="EG860" s="9"/>
      <c r="EH860" s="9"/>
      <c r="EI860" s="9"/>
    </row>
    <row r="861" spans="2:139" ht="75" customHeight="1">
      <c r="B861" s="9"/>
      <c r="C861" s="648"/>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648"/>
      <c r="AN861" s="9"/>
      <c r="AO861" s="9"/>
      <c r="AP861" s="9"/>
      <c r="AQ861" s="9"/>
      <c r="AR861" s="648"/>
      <c r="AS861" s="9"/>
      <c r="AT861" s="45"/>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c r="CC861" s="9"/>
      <c r="CD861" s="9"/>
      <c r="CE861" s="9"/>
      <c r="CF861" s="9"/>
      <c r="CG861" s="9"/>
      <c r="CH861" s="9"/>
      <c r="CI861" s="9"/>
      <c r="CJ861" s="9"/>
      <c r="CK861" s="9"/>
      <c r="CL861" s="9"/>
      <c r="CM861" s="9"/>
      <c r="CN861" s="9"/>
      <c r="CO861" s="9"/>
      <c r="CP861" s="9"/>
      <c r="CQ861" s="9"/>
      <c r="CR861" s="9"/>
      <c r="CS861" s="9"/>
      <c r="CT861" s="9"/>
      <c r="CU861" s="9"/>
      <c r="CV861" s="9"/>
      <c r="CW861" s="9"/>
      <c r="CX861" s="9"/>
      <c r="CY861" s="9"/>
      <c r="CZ861" s="9"/>
      <c r="DA861" s="9"/>
      <c r="DB861" s="9"/>
      <c r="DC861" s="9"/>
      <c r="DD861" s="9"/>
      <c r="DE861" s="9"/>
      <c r="DF861" s="9"/>
      <c r="DG861" s="9"/>
      <c r="DH861" s="9"/>
      <c r="DI861" s="9"/>
      <c r="DJ861" s="9"/>
      <c r="DK861" s="9"/>
      <c r="DL861" s="9"/>
      <c r="DM861" s="9"/>
      <c r="DN861" s="9"/>
      <c r="DO861" s="9"/>
      <c r="DP861" s="9"/>
      <c r="DQ861" s="9"/>
      <c r="DR861" s="9"/>
      <c r="DS861" s="9"/>
      <c r="DT861" s="9"/>
      <c r="DU861" s="9"/>
      <c r="DV861" s="9"/>
      <c r="DW861" s="14"/>
      <c r="DX861" s="9"/>
      <c r="DY861" s="9"/>
      <c r="DZ861" s="9"/>
      <c r="EA861" s="9"/>
      <c r="EB861" s="9"/>
      <c r="EC861" s="9"/>
      <c r="ED861" s="9"/>
      <c r="EE861" s="9"/>
      <c r="EF861" s="9"/>
      <c r="EG861" s="9"/>
      <c r="EH861" s="9"/>
      <c r="EI861" s="9"/>
    </row>
    <row r="862" spans="2:139" ht="75" customHeight="1">
      <c r="B862" s="9"/>
      <c r="C862" s="648"/>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648"/>
      <c r="AN862" s="9"/>
      <c r="AO862" s="9"/>
      <c r="AP862" s="9"/>
      <c r="AQ862" s="9"/>
      <c r="AR862" s="648"/>
      <c r="AS862" s="9"/>
      <c r="AT862" s="45"/>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c r="CC862" s="9"/>
      <c r="CD862" s="9"/>
      <c r="CE862" s="9"/>
      <c r="CF862" s="9"/>
      <c r="CG862" s="9"/>
      <c r="CH862" s="9"/>
      <c r="CI862" s="9"/>
      <c r="CJ862" s="9"/>
      <c r="CK862" s="9"/>
      <c r="CL862" s="9"/>
      <c r="CM862" s="9"/>
      <c r="CN862" s="9"/>
      <c r="CO862" s="9"/>
      <c r="CP862" s="9"/>
      <c r="CQ862" s="9"/>
      <c r="CR862" s="9"/>
      <c r="CS862" s="9"/>
      <c r="CT862" s="9"/>
      <c r="CU862" s="9"/>
      <c r="CV862" s="9"/>
      <c r="CW862" s="9"/>
      <c r="CX862" s="9"/>
      <c r="CY862" s="9"/>
      <c r="CZ862" s="9"/>
      <c r="DA862" s="9"/>
      <c r="DB862" s="9"/>
      <c r="DC862" s="9"/>
      <c r="DD862" s="9"/>
      <c r="DE862" s="9"/>
      <c r="DF862" s="9"/>
      <c r="DG862" s="9"/>
      <c r="DH862" s="9"/>
      <c r="DI862" s="9"/>
      <c r="DJ862" s="9"/>
      <c r="DK862" s="9"/>
      <c r="DL862" s="9"/>
      <c r="DM862" s="9"/>
      <c r="DN862" s="9"/>
      <c r="DO862" s="9"/>
      <c r="DP862" s="9"/>
      <c r="DQ862" s="9"/>
      <c r="DR862" s="9"/>
      <c r="DS862" s="9"/>
      <c r="DT862" s="9"/>
      <c r="DU862" s="9"/>
      <c r="DV862" s="9"/>
      <c r="DW862" s="14"/>
      <c r="DX862" s="9"/>
      <c r="DY862" s="9"/>
      <c r="DZ862" s="9"/>
      <c r="EA862" s="9"/>
      <c r="EB862" s="9"/>
      <c r="EC862" s="9"/>
      <c r="ED862" s="9"/>
      <c r="EE862" s="9"/>
      <c r="EF862" s="9"/>
      <c r="EG862" s="9"/>
      <c r="EH862" s="9"/>
      <c r="EI862" s="9"/>
    </row>
    <row r="863" spans="2:139" ht="75" customHeight="1">
      <c r="B863" s="9"/>
      <c r="C863" s="648"/>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648"/>
      <c r="AN863" s="9"/>
      <c r="AO863" s="9"/>
      <c r="AP863" s="9"/>
      <c r="AQ863" s="9"/>
      <c r="AR863" s="648"/>
      <c r="AS863" s="9"/>
      <c r="AT863" s="45"/>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c r="CC863" s="9"/>
      <c r="CD863" s="9"/>
      <c r="CE863" s="9"/>
      <c r="CF863" s="9"/>
      <c r="CG863" s="9"/>
      <c r="CH863" s="9"/>
      <c r="CI863" s="9"/>
      <c r="CJ863" s="9"/>
      <c r="CK863" s="9"/>
      <c r="CL863" s="9"/>
      <c r="CM863" s="9"/>
      <c r="CN863" s="9"/>
      <c r="CO863" s="9"/>
      <c r="CP863" s="9"/>
      <c r="CQ863" s="9"/>
      <c r="CR863" s="9"/>
      <c r="CS863" s="9"/>
      <c r="CT863" s="9"/>
      <c r="CU863" s="9"/>
      <c r="CV863" s="9"/>
      <c r="CW863" s="9"/>
      <c r="CX863" s="9"/>
      <c r="CY863" s="9"/>
      <c r="CZ863" s="9"/>
      <c r="DA863" s="9"/>
      <c r="DB863" s="9"/>
      <c r="DC863" s="9"/>
      <c r="DD863" s="9"/>
      <c r="DE863" s="9"/>
      <c r="DF863" s="9"/>
      <c r="DG863" s="9"/>
      <c r="DH863" s="9"/>
      <c r="DI863" s="9"/>
      <c r="DJ863" s="9"/>
      <c r="DK863" s="9"/>
      <c r="DL863" s="9"/>
      <c r="DM863" s="9"/>
      <c r="DN863" s="9"/>
      <c r="DO863" s="9"/>
      <c r="DP863" s="9"/>
      <c r="DQ863" s="9"/>
      <c r="DR863" s="9"/>
      <c r="DS863" s="9"/>
      <c r="DT863" s="9"/>
      <c r="DU863" s="9"/>
      <c r="DV863" s="9"/>
      <c r="DW863" s="14"/>
      <c r="DX863" s="9"/>
      <c r="DY863" s="9"/>
      <c r="DZ863" s="9"/>
      <c r="EA863" s="9"/>
      <c r="EB863" s="9"/>
      <c r="EC863" s="9"/>
      <c r="ED863" s="9"/>
      <c r="EE863" s="9"/>
      <c r="EF863" s="9"/>
      <c r="EG863" s="9"/>
      <c r="EH863" s="9"/>
      <c r="EI863" s="9"/>
    </row>
    <row r="864" spans="2:139" ht="75" customHeight="1">
      <c r="B864" s="9"/>
      <c r="C864" s="648"/>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648"/>
      <c r="AN864" s="9"/>
      <c r="AO864" s="9"/>
      <c r="AP864" s="9"/>
      <c r="AQ864" s="9"/>
      <c r="AR864" s="648"/>
      <c r="AS864" s="9"/>
      <c r="AT864" s="45"/>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c r="CC864" s="9"/>
      <c r="CD864" s="9"/>
      <c r="CE864" s="9"/>
      <c r="CF864" s="9"/>
      <c r="CG864" s="9"/>
      <c r="CH864" s="9"/>
      <c r="CI864" s="9"/>
      <c r="CJ864" s="9"/>
      <c r="CK864" s="9"/>
      <c r="CL864" s="9"/>
      <c r="CM864" s="9"/>
      <c r="CN864" s="9"/>
      <c r="CO864" s="9"/>
      <c r="CP864" s="9"/>
      <c r="CQ864" s="9"/>
      <c r="CR864" s="9"/>
      <c r="CS864" s="9"/>
      <c r="CT864" s="9"/>
      <c r="CU864" s="9"/>
      <c r="CV864" s="9"/>
      <c r="CW864" s="9"/>
      <c r="CX864" s="9"/>
      <c r="CY864" s="9"/>
      <c r="CZ864" s="9"/>
      <c r="DA864" s="9"/>
      <c r="DB864" s="9"/>
      <c r="DC864" s="9"/>
      <c r="DD864" s="9"/>
      <c r="DE864" s="9"/>
      <c r="DF864" s="9"/>
      <c r="DG864" s="9"/>
      <c r="DH864" s="9"/>
      <c r="DI864" s="9"/>
      <c r="DJ864" s="9"/>
      <c r="DK864" s="9"/>
      <c r="DL864" s="9"/>
      <c r="DM864" s="9"/>
      <c r="DN864" s="9"/>
      <c r="DO864" s="9"/>
      <c r="DP864" s="9"/>
      <c r="DQ864" s="9"/>
      <c r="DR864" s="9"/>
      <c r="DS864" s="9"/>
      <c r="DT864" s="9"/>
      <c r="DU864" s="9"/>
      <c r="DV864" s="9"/>
      <c r="DW864" s="14"/>
      <c r="DX864" s="9"/>
      <c r="DY864" s="9"/>
      <c r="DZ864" s="9"/>
      <c r="EA864" s="9"/>
      <c r="EB864" s="9"/>
      <c r="EC864" s="9"/>
      <c r="ED864" s="9"/>
      <c r="EE864" s="9"/>
      <c r="EF864" s="9"/>
      <c r="EG864" s="9"/>
      <c r="EH864" s="9"/>
      <c r="EI864" s="9"/>
    </row>
    <row r="865" spans="2:139" ht="75" customHeight="1">
      <c r="B865" s="9"/>
      <c r="C865" s="648"/>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648"/>
      <c r="AN865" s="9"/>
      <c r="AO865" s="9"/>
      <c r="AP865" s="9"/>
      <c r="AQ865" s="9"/>
      <c r="AR865" s="648"/>
      <c r="AS865" s="9"/>
      <c r="AT865" s="45"/>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c r="CC865" s="9"/>
      <c r="CD865" s="9"/>
      <c r="CE865" s="9"/>
      <c r="CF865" s="9"/>
      <c r="CG865" s="9"/>
      <c r="CH865" s="9"/>
      <c r="CI865" s="9"/>
      <c r="CJ865" s="9"/>
      <c r="CK865" s="9"/>
      <c r="CL865" s="9"/>
      <c r="CM865" s="9"/>
      <c r="CN865" s="9"/>
      <c r="CO865" s="9"/>
      <c r="CP865" s="9"/>
      <c r="CQ865" s="9"/>
      <c r="CR865" s="9"/>
      <c r="CS865" s="9"/>
      <c r="CT865" s="9"/>
      <c r="CU865" s="9"/>
      <c r="CV865" s="9"/>
      <c r="CW865" s="9"/>
      <c r="CX865" s="9"/>
      <c r="CY865" s="9"/>
      <c r="CZ865" s="9"/>
      <c r="DA865" s="9"/>
      <c r="DB865" s="9"/>
      <c r="DC865" s="9"/>
      <c r="DD865" s="9"/>
      <c r="DE865" s="9"/>
      <c r="DF865" s="9"/>
      <c r="DG865" s="9"/>
      <c r="DH865" s="9"/>
      <c r="DI865" s="9"/>
      <c r="DJ865" s="9"/>
      <c r="DK865" s="9"/>
      <c r="DL865" s="9"/>
      <c r="DM865" s="9"/>
      <c r="DN865" s="9"/>
      <c r="DO865" s="9"/>
      <c r="DP865" s="9"/>
      <c r="DQ865" s="9"/>
      <c r="DR865" s="9"/>
      <c r="DS865" s="9"/>
      <c r="DT865" s="9"/>
      <c r="DU865" s="9"/>
      <c r="DV865" s="9"/>
      <c r="DW865" s="14"/>
      <c r="DX865" s="9"/>
      <c r="DY865" s="9"/>
      <c r="DZ865" s="9"/>
      <c r="EA865" s="9"/>
      <c r="EB865" s="9"/>
      <c r="EC865" s="9"/>
      <c r="ED865" s="9"/>
      <c r="EE865" s="9"/>
      <c r="EF865" s="9"/>
      <c r="EG865" s="9"/>
      <c r="EH865" s="9"/>
      <c r="EI865" s="9"/>
    </row>
    <row r="866" spans="2:139" ht="75" customHeight="1">
      <c r="B866" s="9"/>
      <c r="C866" s="648"/>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648"/>
      <c r="AN866" s="9"/>
      <c r="AO866" s="9"/>
      <c r="AP866" s="9"/>
      <c r="AQ866" s="9"/>
      <c r="AR866" s="648"/>
      <c r="AS866" s="9"/>
      <c r="AT866" s="45"/>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c r="CC866" s="9"/>
      <c r="CD866" s="9"/>
      <c r="CE866" s="9"/>
      <c r="CF866" s="9"/>
      <c r="CG866" s="9"/>
      <c r="CH866" s="9"/>
      <c r="CI866" s="9"/>
      <c r="CJ866" s="9"/>
      <c r="CK866" s="9"/>
      <c r="CL866" s="9"/>
      <c r="CM866" s="9"/>
      <c r="CN866" s="9"/>
      <c r="CO866" s="9"/>
      <c r="CP866" s="9"/>
      <c r="CQ866" s="9"/>
      <c r="CR866" s="9"/>
      <c r="CS866" s="9"/>
      <c r="CT866" s="9"/>
      <c r="CU866" s="9"/>
      <c r="CV866" s="9"/>
      <c r="CW866" s="9"/>
      <c r="CX866" s="9"/>
      <c r="CY866" s="9"/>
      <c r="CZ866" s="9"/>
      <c r="DA866" s="9"/>
      <c r="DB866" s="9"/>
      <c r="DC866" s="9"/>
      <c r="DD866" s="9"/>
      <c r="DE866" s="9"/>
      <c r="DF866" s="9"/>
      <c r="DG866" s="9"/>
      <c r="DH866" s="9"/>
      <c r="DI866" s="9"/>
      <c r="DJ866" s="9"/>
      <c r="DK866" s="9"/>
      <c r="DL866" s="9"/>
      <c r="DM866" s="9"/>
      <c r="DN866" s="9"/>
      <c r="DO866" s="9"/>
      <c r="DP866" s="9"/>
      <c r="DQ866" s="9"/>
      <c r="DR866" s="9"/>
      <c r="DS866" s="9"/>
      <c r="DT866" s="9"/>
      <c r="DU866" s="9"/>
      <c r="DV866" s="9"/>
      <c r="DW866" s="14"/>
      <c r="DX866" s="9"/>
      <c r="DY866" s="9"/>
      <c r="DZ866" s="9"/>
      <c r="EA866" s="9"/>
      <c r="EB866" s="9"/>
      <c r="EC866" s="9"/>
      <c r="ED866" s="9"/>
      <c r="EE866" s="9"/>
      <c r="EF866" s="9"/>
      <c r="EG866" s="9"/>
      <c r="EH866" s="9"/>
      <c r="EI866" s="9"/>
    </row>
    <row r="867" spans="2:139" ht="75" customHeight="1">
      <c r="B867" s="9"/>
      <c r="C867" s="648"/>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648"/>
      <c r="AN867" s="9"/>
      <c r="AO867" s="9"/>
      <c r="AP867" s="9"/>
      <c r="AQ867" s="9"/>
      <c r="AR867" s="648"/>
      <c r="AS867" s="9"/>
      <c r="AT867" s="45"/>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c r="CC867" s="9"/>
      <c r="CD867" s="9"/>
      <c r="CE867" s="9"/>
      <c r="CF867" s="9"/>
      <c r="CG867" s="9"/>
      <c r="CH867" s="9"/>
      <c r="CI867" s="9"/>
      <c r="CJ867" s="9"/>
      <c r="CK867" s="9"/>
      <c r="CL867" s="9"/>
      <c r="CM867" s="9"/>
      <c r="CN867" s="9"/>
      <c r="CO867" s="9"/>
      <c r="CP867" s="9"/>
      <c r="CQ867" s="9"/>
      <c r="CR867" s="9"/>
      <c r="CS867" s="9"/>
      <c r="CT867" s="9"/>
      <c r="CU867" s="9"/>
      <c r="CV867" s="9"/>
      <c r="CW867" s="9"/>
      <c r="CX867" s="9"/>
      <c r="CY867" s="9"/>
      <c r="CZ867" s="9"/>
      <c r="DA867" s="9"/>
      <c r="DB867" s="9"/>
      <c r="DC867" s="9"/>
      <c r="DD867" s="9"/>
      <c r="DE867" s="9"/>
      <c r="DF867" s="9"/>
      <c r="DG867" s="9"/>
      <c r="DH867" s="9"/>
      <c r="DI867" s="9"/>
      <c r="DJ867" s="9"/>
      <c r="DK867" s="9"/>
      <c r="DL867" s="9"/>
      <c r="DM867" s="9"/>
      <c r="DN867" s="9"/>
      <c r="DO867" s="9"/>
      <c r="DP867" s="9"/>
      <c r="DQ867" s="9"/>
      <c r="DR867" s="9"/>
      <c r="DS867" s="9"/>
      <c r="DT867" s="9"/>
      <c r="DU867" s="9"/>
      <c r="DV867" s="9"/>
      <c r="DW867" s="14"/>
      <c r="DX867" s="9"/>
      <c r="DY867" s="9"/>
      <c r="DZ867" s="9"/>
      <c r="EA867" s="9"/>
      <c r="EB867" s="9"/>
      <c r="EC867" s="9"/>
      <c r="ED867" s="9"/>
      <c r="EE867" s="9"/>
      <c r="EF867" s="9"/>
      <c r="EG867" s="9"/>
      <c r="EH867" s="9"/>
      <c r="EI867" s="9"/>
    </row>
    <row r="868" spans="2:139" ht="75" customHeight="1">
      <c r="B868" s="9"/>
      <c r="C868" s="648"/>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648"/>
      <c r="AN868" s="9"/>
      <c r="AO868" s="9"/>
      <c r="AP868" s="9"/>
      <c r="AQ868" s="9"/>
      <c r="AR868" s="648"/>
      <c r="AS868" s="9"/>
      <c r="AT868" s="45"/>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c r="CC868" s="9"/>
      <c r="CD868" s="9"/>
      <c r="CE868" s="9"/>
      <c r="CF868" s="9"/>
      <c r="CG868" s="9"/>
      <c r="CH868" s="9"/>
      <c r="CI868" s="9"/>
      <c r="CJ868" s="9"/>
      <c r="CK868" s="9"/>
      <c r="CL868" s="9"/>
      <c r="CM868" s="9"/>
      <c r="CN868" s="9"/>
      <c r="CO868" s="9"/>
      <c r="CP868" s="9"/>
      <c r="CQ868" s="9"/>
      <c r="CR868" s="9"/>
      <c r="CS868" s="9"/>
      <c r="CT868" s="9"/>
      <c r="CU868" s="9"/>
      <c r="CV868" s="9"/>
      <c r="CW868" s="9"/>
      <c r="CX868" s="9"/>
      <c r="CY868" s="9"/>
      <c r="CZ868" s="9"/>
      <c r="DA868" s="9"/>
      <c r="DB868" s="9"/>
      <c r="DC868" s="9"/>
      <c r="DD868" s="9"/>
      <c r="DE868" s="9"/>
      <c r="DF868" s="9"/>
      <c r="DG868" s="9"/>
      <c r="DH868" s="9"/>
      <c r="DI868" s="9"/>
      <c r="DJ868" s="9"/>
      <c r="DK868" s="9"/>
      <c r="DL868" s="9"/>
      <c r="DM868" s="9"/>
      <c r="DN868" s="9"/>
      <c r="DO868" s="9"/>
      <c r="DP868" s="9"/>
      <c r="DQ868" s="9"/>
      <c r="DR868" s="9"/>
      <c r="DS868" s="9"/>
      <c r="DT868" s="9"/>
      <c r="DU868" s="9"/>
      <c r="DV868" s="9"/>
      <c r="DW868" s="14"/>
      <c r="DX868" s="9"/>
      <c r="DY868" s="9"/>
      <c r="DZ868" s="9"/>
      <c r="EA868" s="9"/>
      <c r="EB868" s="9"/>
      <c r="EC868" s="9"/>
      <c r="ED868" s="9"/>
      <c r="EE868" s="9"/>
      <c r="EF868" s="9"/>
      <c r="EG868" s="9"/>
      <c r="EH868" s="9"/>
      <c r="EI868" s="9"/>
    </row>
    <row r="869" spans="2:139" ht="75" customHeight="1">
      <c r="B869" s="9"/>
      <c r="C869" s="648"/>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648"/>
      <c r="AN869" s="9"/>
      <c r="AO869" s="9"/>
      <c r="AP869" s="9"/>
      <c r="AQ869" s="9"/>
      <c r="AR869" s="648"/>
      <c r="AS869" s="9"/>
      <c r="AT869" s="45"/>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c r="CC869" s="9"/>
      <c r="CD869" s="9"/>
      <c r="CE869" s="9"/>
      <c r="CF869" s="9"/>
      <c r="CG869" s="9"/>
      <c r="CH869" s="9"/>
      <c r="CI869" s="9"/>
      <c r="CJ869" s="9"/>
      <c r="CK869" s="9"/>
      <c r="CL869" s="9"/>
      <c r="CM869" s="9"/>
      <c r="CN869" s="9"/>
      <c r="CO869" s="9"/>
      <c r="CP869" s="9"/>
      <c r="CQ869" s="9"/>
      <c r="CR869" s="9"/>
      <c r="CS869" s="9"/>
      <c r="CT869" s="9"/>
      <c r="CU869" s="9"/>
      <c r="CV869" s="9"/>
      <c r="CW869" s="9"/>
      <c r="CX869" s="9"/>
      <c r="CY869" s="9"/>
      <c r="CZ869" s="9"/>
      <c r="DA869" s="9"/>
      <c r="DB869" s="9"/>
      <c r="DC869" s="9"/>
      <c r="DD869" s="9"/>
      <c r="DE869" s="9"/>
      <c r="DF869" s="9"/>
      <c r="DG869" s="9"/>
      <c r="DH869" s="9"/>
      <c r="DI869" s="9"/>
      <c r="DJ869" s="9"/>
      <c r="DK869" s="9"/>
      <c r="DL869" s="9"/>
      <c r="DM869" s="9"/>
      <c r="DN869" s="9"/>
      <c r="DO869" s="9"/>
      <c r="DP869" s="9"/>
      <c r="DQ869" s="9"/>
      <c r="DR869" s="9"/>
      <c r="DS869" s="9"/>
      <c r="DT869" s="9"/>
      <c r="DU869" s="9"/>
      <c r="DV869" s="9"/>
      <c r="DW869" s="14"/>
      <c r="DX869" s="9"/>
      <c r="DY869" s="9"/>
      <c r="DZ869" s="9"/>
      <c r="EA869" s="9"/>
      <c r="EB869" s="9"/>
      <c r="EC869" s="9"/>
      <c r="ED869" s="9"/>
      <c r="EE869" s="9"/>
      <c r="EF869" s="9"/>
      <c r="EG869" s="9"/>
      <c r="EH869" s="9"/>
      <c r="EI869" s="9"/>
    </row>
    <row r="870" spans="2:139" ht="75" customHeight="1">
      <c r="B870" s="9"/>
      <c r="C870" s="648"/>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648"/>
      <c r="AN870" s="9"/>
      <c r="AO870" s="9"/>
      <c r="AP870" s="9"/>
      <c r="AQ870" s="9"/>
      <c r="AR870" s="648"/>
      <c r="AS870" s="9"/>
      <c r="AT870" s="45"/>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c r="CC870" s="9"/>
      <c r="CD870" s="9"/>
      <c r="CE870" s="9"/>
      <c r="CF870" s="9"/>
      <c r="CG870" s="9"/>
      <c r="CH870" s="9"/>
      <c r="CI870" s="9"/>
      <c r="CJ870" s="9"/>
      <c r="CK870" s="9"/>
      <c r="CL870" s="9"/>
      <c r="CM870" s="9"/>
      <c r="CN870" s="9"/>
      <c r="CO870" s="9"/>
      <c r="CP870" s="9"/>
      <c r="CQ870" s="9"/>
      <c r="CR870" s="9"/>
      <c r="CS870" s="9"/>
      <c r="CT870" s="9"/>
      <c r="CU870" s="9"/>
      <c r="CV870" s="9"/>
      <c r="CW870" s="9"/>
      <c r="CX870" s="9"/>
      <c r="CY870" s="9"/>
      <c r="CZ870" s="9"/>
      <c r="DA870" s="9"/>
      <c r="DB870" s="9"/>
      <c r="DC870" s="9"/>
      <c r="DD870" s="9"/>
      <c r="DE870" s="9"/>
      <c r="DF870" s="9"/>
      <c r="DG870" s="9"/>
      <c r="DH870" s="9"/>
      <c r="DI870" s="9"/>
      <c r="DJ870" s="9"/>
      <c r="DK870" s="9"/>
      <c r="DL870" s="9"/>
      <c r="DM870" s="9"/>
      <c r="DN870" s="9"/>
      <c r="DO870" s="9"/>
      <c r="DP870" s="9"/>
      <c r="DQ870" s="9"/>
      <c r="DR870" s="9"/>
      <c r="DS870" s="9"/>
      <c r="DT870" s="9"/>
      <c r="DU870" s="9"/>
      <c r="DV870" s="9"/>
      <c r="DW870" s="14"/>
      <c r="DX870" s="9"/>
      <c r="DY870" s="9"/>
      <c r="DZ870" s="9"/>
      <c r="EA870" s="9"/>
      <c r="EB870" s="9"/>
      <c r="EC870" s="9"/>
      <c r="ED870" s="9"/>
      <c r="EE870" s="9"/>
      <c r="EF870" s="9"/>
      <c r="EG870" s="9"/>
      <c r="EH870" s="9"/>
      <c r="EI870" s="9"/>
    </row>
    <row r="871" spans="2:139" ht="75" customHeight="1">
      <c r="B871" s="9"/>
      <c r="C871" s="648"/>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648"/>
      <c r="AN871" s="9"/>
      <c r="AO871" s="9"/>
      <c r="AP871" s="9"/>
      <c r="AQ871" s="9"/>
      <c r="AR871" s="648"/>
      <c r="AS871" s="9"/>
      <c r="AT871" s="45"/>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c r="CC871" s="9"/>
      <c r="CD871" s="9"/>
      <c r="CE871" s="9"/>
      <c r="CF871" s="9"/>
      <c r="CG871" s="9"/>
      <c r="CH871" s="9"/>
      <c r="CI871" s="9"/>
      <c r="CJ871" s="9"/>
      <c r="CK871" s="9"/>
      <c r="CL871" s="9"/>
      <c r="CM871" s="9"/>
      <c r="CN871" s="9"/>
      <c r="CO871" s="9"/>
      <c r="CP871" s="9"/>
      <c r="CQ871" s="9"/>
      <c r="CR871" s="9"/>
      <c r="CS871" s="9"/>
      <c r="CT871" s="9"/>
      <c r="CU871" s="9"/>
      <c r="CV871" s="9"/>
      <c r="CW871" s="9"/>
      <c r="CX871" s="9"/>
      <c r="CY871" s="9"/>
      <c r="CZ871" s="9"/>
      <c r="DA871" s="9"/>
      <c r="DB871" s="9"/>
      <c r="DC871" s="9"/>
      <c r="DD871" s="9"/>
      <c r="DE871" s="9"/>
      <c r="DF871" s="9"/>
      <c r="DG871" s="9"/>
      <c r="DH871" s="9"/>
      <c r="DI871" s="9"/>
      <c r="DJ871" s="9"/>
      <c r="DK871" s="9"/>
      <c r="DL871" s="9"/>
      <c r="DM871" s="9"/>
      <c r="DN871" s="9"/>
      <c r="DO871" s="9"/>
      <c r="DP871" s="9"/>
      <c r="DQ871" s="9"/>
      <c r="DR871" s="9"/>
      <c r="DS871" s="9"/>
      <c r="DT871" s="9"/>
      <c r="DU871" s="9"/>
      <c r="DV871" s="9"/>
      <c r="DW871" s="14"/>
      <c r="DX871" s="9"/>
      <c r="DY871" s="9"/>
      <c r="DZ871" s="9"/>
      <c r="EA871" s="9"/>
      <c r="EB871" s="9"/>
      <c r="EC871" s="9"/>
      <c r="ED871" s="9"/>
      <c r="EE871" s="9"/>
      <c r="EF871" s="9"/>
      <c r="EG871" s="9"/>
      <c r="EH871" s="9"/>
      <c r="EI871" s="9"/>
    </row>
    <row r="872" spans="2:139" ht="75" customHeight="1">
      <c r="B872" s="9"/>
      <c r="C872" s="648"/>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648"/>
      <c r="AN872" s="9"/>
      <c r="AO872" s="9"/>
      <c r="AP872" s="9"/>
      <c r="AQ872" s="9"/>
      <c r="AR872" s="648"/>
      <c r="AS872" s="9"/>
      <c r="AT872" s="45"/>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c r="CC872" s="9"/>
      <c r="CD872" s="9"/>
      <c r="CE872" s="9"/>
      <c r="CF872" s="9"/>
      <c r="CG872" s="9"/>
      <c r="CH872" s="9"/>
      <c r="CI872" s="9"/>
      <c r="CJ872" s="9"/>
      <c r="CK872" s="9"/>
      <c r="CL872" s="9"/>
      <c r="CM872" s="9"/>
      <c r="CN872" s="9"/>
      <c r="CO872" s="9"/>
      <c r="CP872" s="9"/>
      <c r="CQ872" s="9"/>
      <c r="CR872" s="9"/>
      <c r="CS872" s="9"/>
      <c r="CT872" s="9"/>
      <c r="CU872" s="9"/>
      <c r="CV872" s="9"/>
      <c r="CW872" s="9"/>
      <c r="CX872" s="9"/>
      <c r="CY872" s="9"/>
      <c r="CZ872" s="9"/>
      <c r="DA872" s="9"/>
      <c r="DB872" s="9"/>
      <c r="DC872" s="9"/>
      <c r="DD872" s="9"/>
      <c r="DE872" s="9"/>
      <c r="DF872" s="9"/>
      <c r="DG872" s="9"/>
      <c r="DH872" s="9"/>
      <c r="DI872" s="9"/>
      <c r="DJ872" s="9"/>
      <c r="DK872" s="9"/>
      <c r="DL872" s="9"/>
      <c r="DM872" s="9"/>
      <c r="DN872" s="9"/>
      <c r="DO872" s="9"/>
      <c r="DP872" s="9"/>
      <c r="DQ872" s="9"/>
      <c r="DR872" s="9"/>
      <c r="DS872" s="9"/>
      <c r="DT872" s="9"/>
      <c r="DU872" s="9"/>
      <c r="DV872" s="9"/>
      <c r="DW872" s="14"/>
      <c r="DX872" s="9"/>
      <c r="DY872" s="9"/>
      <c r="DZ872" s="9"/>
      <c r="EA872" s="9"/>
      <c r="EB872" s="9"/>
      <c r="EC872" s="9"/>
      <c r="ED872" s="9"/>
      <c r="EE872" s="9"/>
      <c r="EF872" s="9"/>
      <c r="EG872" s="9"/>
      <c r="EH872" s="9"/>
      <c r="EI872" s="9"/>
    </row>
    <row r="873" spans="2:139" ht="75" customHeight="1">
      <c r="B873" s="9"/>
      <c r="C873" s="648"/>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648"/>
      <c r="AN873" s="9"/>
      <c r="AO873" s="9"/>
      <c r="AP873" s="9"/>
      <c r="AQ873" s="9"/>
      <c r="AR873" s="648"/>
      <c r="AS873" s="9"/>
      <c r="AT873" s="45"/>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c r="CC873" s="9"/>
      <c r="CD873" s="9"/>
      <c r="CE873" s="9"/>
      <c r="CF873" s="9"/>
      <c r="CG873" s="9"/>
      <c r="CH873" s="9"/>
      <c r="CI873" s="9"/>
      <c r="CJ873" s="9"/>
      <c r="CK873" s="9"/>
      <c r="CL873" s="9"/>
      <c r="CM873" s="9"/>
      <c r="CN873" s="9"/>
      <c r="CO873" s="9"/>
      <c r="CP873" s="9"/>
      <c r="CQ873" s="9"/>
      <c r="CR873" s="9"/>
      <c r="CS873" s="9"/>
      <c r="CT873" s="9"/>
      <c r="CU873" s="9"/>
      <c r="CV873" s="9"/>
      <c r="CW873" s="9"/>
      <c r="CX873" s="9"/>
      <c r="CY873" s="9"/>
      <c r="CZ873" s="9"/>
      <c r="DA873" s="9"/>
      <c r="DB873" s="9"/>
      <c r="DC873" s="9"/>
      <c r="DD873" s="9"/>
      <c r="DE873" s="9"/>
      <c r="DF873" s="9"/>
      <c r="DG873" s="9"/>
      <c r="DH873" s="9"/>
      <c r="DI873" s="9"/>
      <c r="DJ873" s="9"/>
      <c r="DK873" s="9"/>
      <c r="DL873" s="9"/>
      <c r="DM873" s="9"/>
      <c r="DN873" s="9"/>
      <c r="DO873" s="9"/>
      <c r="DP873" s="9"/>
      <c r="DQ873" s="9"/>
      <c r="DR873" s="9"/>
      <c r="DS873" s="9"/>
      <c r="DT873" s="9"/>
      <c r="DU873" s="9"/>
      <c r="DV873" s="9"/>
      <c r="DW873" s="14"/>
      <c r="DX873" s="9"/>
      <c r="DY873" s="9"/>
      <c r="DZ873" s="9"/>
      <c r="EA873" s="9"/>
      <c r="EB873" s="9"/>
      <c r="EC873" s="9"/>
      <c r="ED873" s="9"/>
      <c r="EE873" s="9"/>
      <c r="EF873" s="9"/>
      <c r="EG873" s="9"/>
      <c r="EH873" s="9"/>
      <c r="EI873" s="9"/>
    </row>
    <row r="874" spans="2:139" ht="75" customHeight="1">
      <c r="B874" s="9"/>
      <c r="C874" s="648"/>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648"/>
      <c r="AN874" s="9"/>
      <c r="AO874" s="9"/>
      <c r="AP874" s="9"/>
      <c r="AQ874" s="9"/>
      <c r="AR874" s="648"/>
      <c r="AS874" s="9"/>
      <c r="AT874" s="45"/>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c r="CC874" s="9"/>
      <c r="CD874" s="9"/>
      <c r="CE874" s="9"/>
      <c r="CF874" s="9"/>
      <c r="CG874" s="9"/>
      <c r="CH874" s="9"/>
      <c r="CI874" s="9"/>
      <c r="CJ874" s="9"/>
      <c r="CK874" s="9"/>
      <c r="CL874" s="9"/>
      <c r="CM874" s="9"/>
      <c r="CN874" s="9"/>
      <c r="CO874" s="9"/>
      <c r="CP874" s="9"/>
      <c r="CQ874" s="9"/>
      <c r="CR874" s="9"/>
      <c r="CS874" s="9"/>
      <c r="CT874" s="9"/>
      <c r="CU874" s="9"/>
      <c r="CV874" s="9"/>
      <c r="CW874" s="9"/>
      <c r="CX874" s="9"/>
      <c r="CY874" s="9"/>
      <c r="CZ874" s="9"/>
      <c r="DA874" s="9"/>
      <c r="DB874" s="9"/>
      <c r="DC874" s="9"/>
      <c r="DD874" s="9"/>
      <c r="DE874" s="9"/>
      <c r="DF874" s="9"/>
      <c r="DG874" s="9"/>
      <c r="DH874" s="9"/>
      <c r="DI874" s="9"/>
      <c r="DJ874" s="9"/>
      <c r="DK874" s="9"/>
      <c r="DL874" s="9"/>
      <c r="DM874" s="9"/>
      <c r="DN874" s="9"/>
      <c r="DO874" s="9"/>
      <c r="DP874" s="9"/>
      <c r="DQ874" s="9"/>
      <c r="DR874" s="9"/>
      <c r="DS874" s="9"/>
      <c r="DT874" s="9"/>
      <c r="DU874" s="9"/>
      <c r="DV874" s="9"/>
      <c r="DW874" s="14"/>
      <c r="DX874" s="9"/>
      <c r="DY874" s="9"/>
      <c r="DZ874" s="9"/>
      <c r="EA874" s="9"/>
      <c r="EB874" s="9"/>
      <c r="EC874" s="9"/>
      <c r="ED874" s="9"/>
      <c r="EE874" s="9"/>
      <c r="EF874" s="9"/>
      <c r="EG874" s="9"/>
      <c r="EH874" s="9"/>
      <c r="EI874" s="9"/>
    </row>
    <row r="875" spans="2:139" ht="75" customHeight="1">
      <c r="B875" s="9"/>
      <c r="C875" s="648"/>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648"/>
      <c r="AN875" s="9"/>
      <c r="AO875" s="9"/>
      <c r="AP875" s="9"/>
      <c r="AQ875" s="9"/>
      <c r="AR875" s="648"/>
      <c r="AS875" s="9"/>
      <c r="AT875" s="45"/>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c r="CC875" s="9"/>
      <c r="CD875" s="9"/>
      <c r="CE875" s="9"/>
      <c r="CF875" s="9"/>
      <c r="CG875" s="9"/>
      <c r="CH875" s="9"/>
      <c r="CI875" s="9"/>
      <c r="CJ875" s="9"/>
      <c r="CK875" s="9"/>
      <c r="CL875" s="9"/>
      <c r="CM875" s="9"/>
      <c r="CN875" s="9"/>
      <c r="CO875" s="9"/>
      <c r="CP875" s="9"/>
      <c r="CQ875" s="9"/>
      <c r="CR875" s="9"/>
      <c r="CS875" s="9"/>
      <c r="CT875" s="9"/>
      <c r="CU875" s="9"/>
      <c r="CV875" s="9"/>
      <c r="CW875" s="9"/>
      <c r="CX875" s="9"/>
      <c r="CY875" s="9"/>
      <c r="CZ875" s="9"/>
      <c r="DA875" s="9"/>
      <c r="DB875" s="9"/>
      <c r="DC875" s="9"/>
      <c r="DD875" s="9"/>
      <c r="DE875" s="9"/>
      <c r="DF875" s="9"/>
      <c r="DG875" s="9"/>
      <c r="DH875" s="9"/>
      <c r="DI875" s="9"/>
      <c r="DJ875" s="9"/>
      <c r="DK875" s="9"/>
      <c r="DL875" s="9"/>
      <c r="DM875" s="9"/>
      <c r="DN875" s="9"/>
      <c r="DO875" s="9"/>
      <c r="DP875" s="9"/>
      <c r="DQ875" s="9"/>
      <c r="DR875" s="9"/>
      <c r="DS875" s="9"/>
      <c r="DT875" s="9"/>
      <c r="DU875" s="9"/>
      <c r="DV875" s="9"/>
      <c r="DW875" s="14"/>
      <c r="DX875" s="9"/>
      <c r="DY875" s="9"/>
      <c r="DZ875" s="9"/>
      <c r="EA875" s="9"/>
      <c r="EB875" s="9"/>
      <c r="EC875" s="9"/>
      <c r="ED875" s="9"/>
      <c r="EE875" s="9"/>
      <c r="EF875" s="9"/>
      <c r="EG875" s="9"/>
      <c r="EH875" s="9"/>
      <c r="EI875" s="9"/>
    </row>
    <row r="876" spans="2:139" ht="75" customHeight="1">
      <c r="B876" s="9"/>
      <c r="C876" s="648"/>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648"/>
      <c r="AN876" s="9"/>
      <c r="AO876" s="9"/>
      <c r="AP876" s="9"/>
      <c r="AQ876" s="9"/>
      <c r="AR876" s="648"/>
      <c r="AS876" s="9"/>
      <c r="AT876" s="45"/>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c r="CC876" s="9"/>
      <c r="CD876" s="9"/>
      <c r="CE876" s="9"/>
      <c r="CF876" s="9"/>
      <c r="CG876" s="9"/>
      <c r="CH876" s="9"/>
      <c r="CI876" s="9"/>
      <c r="CJ876" s="9"/>
      <c r="CK876" s="9"/>
      <c r="CL876" s="9"/>
      <c r="CM876" s="9"/>
      <c r="CN876" s="9"/>
      <c r="CO876" s="9"/>
      <c r="CP876" s="9"/>
      <c r="CQ876" s="9"/>
      <c r="CR876" s="9"/>
      <c r="CS876" s="9"/>
      <c r="CT876" s="9"/>
      <c r="CU876" s="9"/>
      <c r="CV876" s="9"/>
      <c r="CW876" s="9"/>
      <c r="CX876" s="9"/>
      <c r="CY876" s="9"/>
      <c r="CZ876" s="9"/>
      <c r="DA876" s="9"/>
      <c r="DB876" s="9"/>
      <c r="DC876" s="9"/>
      <c r="DD876" s="9"/>
      <c r="DE876" s="9"/>
      <c r="DF876" s="9"/>
      <c r="DG876" s="9"/>
      <c r="DH876" s="9"/>
      <c r="DI876" s="9"/>
      <c r="DJ876" s="9"/>
      <c r="DK876" s="9"/>
      <c r="DL876" s="9"/>
      <c r="DM876" s="9"/>
      <c r="DN876" s="9"/>
      <c r="DO876" s="9"/>
      <c r="DP876" s="9"/>
      <c r="DQ876" s="9"/>
      <c r="DR876" s="9"/>
      <c r="DS876" s="9"/>
      <c r="DT876" s="9"/>
      <c r="DU876" s="9"/>
      <c r="DV876" s="9"/>
      <c r="DW876" s="14"/>
      <c r="DX876" s="9"/>
      <c r="DY876" s="9"/>
      <c r="DZ876" s="9"/>
      <c r="EA876" s="9"/>
      <c r="EB876" s="9"/>
      <c r="EC876" s="9"/>
      <c r="ED876" s="9"/>
      <c r="EE876" s="9"/>
      <c r="EF876" s="9"/>
      <c r="EG876" s="9"/>
      <c r="EH876" s="9"/>
      <c r="EI876" s="9"/>
    </row>
    <row r="877" spans="2:139" ht="75" customHeight="1">
      <c r="B877" s="9"/>
      <c r="C877" s="648"/>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648"/>
      <c r="AN877" s="9"/>
      <c r="AO877" s="9"/>
      <c r="AP877" s="9"/>
      <c r="AQ877" s="9"/>
      <c r="AR877" s="648"/>
      <c r="AS877" s="9"/>
      <c r="AT877" s="45"/>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c r="CC877" s="9"/>
      <c r="CD877" s="9"/>
      <c r="CE877" s="9"/>
      <c r="CF877" s="9"/>
      <c r="CG877" s="9"/>
      <c r="CH877" s="9"/>
      <c r="CI877" s="9"/>
      <c r="CJ877" s="9"/>
      <c r="CK877" s="9"/>
      <c r="CL877" s="9"/>
      <c r="CM877" s="9"/>
      <c r="CN877" s="9"/>
      <c r="CO877" s="9"/>
      <c r="CP877" s="9"/>
      <c r="CQ877" s="9"/>
      <c r="CR877" s="9"/>
      <c r="CS877" s="9"/>
      <c r="CT877" s="9"/>
      <c r="CU877" s="9"/>
      <c r="CV877" s="9"/>
      <c r="CW877" s="9"/>
      <c r="CX877" s="9"/>
      <c r="CY877" s="9"/>
      <c r="CZ877" s="9"/>
      <c r="DA877" s="9"/>
      <c r="DB877" s="9"/>
      <c r="DC877" s="9"/>
      <c r="DD877" s="9"/>
      <c r="DE877" s="9"/>
      <c r="DF877" s="9"/>
      <c r="DG877" s="9"/>
      <c r="DH877" s="9"/>
      <c r="DI877" s="9"/>
      <c r="DJ877" s="9"/>
      <c r="DK877" s="9"/>
      <c r="DL877" s="9"/>
      <c r="DM877" s="9"/>
      <c r="DN877" s="9"/>
      <c r="DO877" s="9"/>
      <c r="DP877" s="9"/>
      <c r="DQ877" s="9"/>
      <c r="DR877" s="9"/>
      <c r="DS877" s="9"/>
      <c r="DT877" s="9"/>
      <c r="DU877" s="9"/>
      <c r="DV877" s="9"/>
      <c r="DW877" s="14"/>
      <c r="DX877" s="9"/>
      <c r="DY877" s="9"/>
      <c r="DZ877" s="9"/>
      <c r="EA877" s="9"/>
      <c r="EB877" s="9"/>
      <c r="EC877" s="9"/>
      <c r="ED877" s="9"/>
      <c r="EE877" s="9"/>
      <c r="EF877" s="9"/>
      <c r="EG877" s="9"/>
      <c r="EH877" s="9"/>
      <c r="EI877" s="9"/>
    </row>
    <row r="878" spans="2:139" ht="75" customHeight="1">
      <c r="B878" s="9"/>
      <c r="C878" s="648"/>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648"/>
      <c r="AN878" s="9"/>
      <c r="AO878" s="9"/>
      <c r="AP878" s="9"/>
      <c r="AQ878" s="9"/>
      <c r="AR878" s="648"/>
      <c r="AS878" s="9"/>
      <c r="AT878" s="45"/>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c r="CC878" s="9"/>
      <c r="CD878" s="9"/>
      <c r="CE878" s="9"/>
      <c r="CF878" s="9"/>
      <c r="CG878" s="9"/>
      <c r="CH878" s="9"/>
      <c r="CI878" s="9"/>
      <c r="CJ878" s="9"/>
      <c r="CK878" s="9"/>
      <c r="CL878" s="9"/>
      <c r="CM878" s="9"/>
      <c r="CN878" s="9"/>
      <c r="CO878" s="9"/>
      <c r="CP878" s="9"/>
      <c r="CQ878" s="9"/>
      <c r="CR878" s="9"/>
      <c r="CS878" s="9"/>
      <c r="CT878" s="9"/>
      <c r="CU878" s="9"/>
      <c r="CV878" s="9"/>
      <c r="CW878" s="9"/>
      <c r="CX878" s="9"/>
      <c r="CY878" s="9"/>
      <c r="CZ878" s="9"/>
      <c r="DA878" s="9"/>
      <c r="DB878" s="9"/>
      <c r="DC878" s="9"/>
      <c r="DD878" s="9"/>
      <c r="DE878" s="9"/>
      <c r="DF878" s="9"/>
      <c r="DG878" s="9"/>
      <c r="DH878" s="9"/>
      <c r="DI878" s="9"/>
      <c r="DJ878" s="9"/>
      <c r="DK878" s="9"/>
      <c r="DL878" s="9"/>
      <c r="DM878" s="9"/>
      <c r="DN878" s="9"/>
      <c r="DO878" s="9"/>
      <c r="DP878" s="9"/>
      <c r="DQ878" s="9"/>
      <c r="DR878" s="9"/>
      <c r="DS878" s="9"/>
      <c r="DT878" s="9"/>
      <c r="DU878" s="9"/>
      <c r="DV878" s="9"/>
      <c r="DW878" s="14"/>
      <c r="DX878" s="9"/>
      <c r="DY878" s="9"/>
      <c r="DZ878" s="9"/>
      <c r="EA878" s="9"/>
      <c r="EB878" s="9"/>
      <c r="EC878" s="9"/>
      <c r="ED878" s="9"/>
      <c r="EE878" s="9"/>
      <c r="EF878" s="9"/>
      <c r="EG878" s="9"/>
      <c r="EH878" s="9"/>
      <c r="EI878" s="9"/>
    </row>
    <row r="879" spans="2:139" ht="75" customHeight="1">
      <c r="B879" s="9"/>
      <c r="C879" s="648"/>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648"/>
      <c r="AN879" s="9"/>
      <c r="AO879" s="9"/>
      <c r="AP879" s="9"/>
      <c r="AQ879" s="9"/>
      <c r="AR879" s="648"/>
      <c r="AS879" s="9"/>
      <c r="AT879" s="45"/>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c r="CC879" s="9"/>
      <c r="CD879" s="9"/>
      <c r="CE879" s="9"/>
      <c r="CF879" s="9"/>
      <c r="CG879" s="9"/>
      <c r="CH879" s="9"/>
      <c r="CI879" s="9"/>
      <c r="CJ879" s="9"/>
      <c r="CK879" s="9"/>
      <c r="CL879" s="9"/>
      <c r="CM879" s="9"/>
      <c r="CN879" s="9"/>
      <c r="CO879" s="9"/>
      <c r="CP879" s="9"/>
      <c r="CQ879" s="9"/>
      <c r="CR879" s="9"/>
      <c r="CS879" s="9"/>
      <c r="CT879" s="9"/>
      <c r="CU879" s="9"/>
      <c r="CV879" s="9"/>
      <c r="CW879" s="9"/>
      <c r="CX879" s="9"/>
      <c r="CY879" s="9"/>
      <c r="CZ879" s="9"/>
      <c r="DA879" s="9"/>
      <c r="DB879" s="9"/>
      <c r="DC879" s="9"/>
      <c r="DD879" s="9"/>
      <c r="DE879" s="9"/>
      <c r="DF879" s="9"/>
      <c r="DG879" s="9"/>
      <c r="DH879" s="9"/>
      <c r="DI879" s="9"/>
      <c r="DJ879" s="9"/>
      <c r="DK879" s="9"/>
      <c r="DL879" s="9"/>
      <c r="DM879" s="9"/>
      <c r="DN879" s="9"/>
      <c r="DO879" s="9"/>
      <c r="DP879" s="9"/>
      <c r="DQ879" s="9"/>
      <c r="DR879" s="9"/>
      <c r="DS879" s="9"/>
      <c r="DT879" s="9"/>
      <c r="DU879" s="9"/>
      <c r="DV879" s="9"/>
      <c r="DW879" s="14"/>
      <c r="DX879" s="9"/>
      <c r="DY879" s="9"/>
      <c r="DZ879" s="9"/>
      <c r="EA879" s="9"/>
      <c r="EB879" s="9"/>
      <c r="EC879" s="9"/>
      <c r="ED879" s="9"/>
      <c r="EE879" s="9"/>
      <c r="EF879" s="9"/>
      <c r="EG879" s="9"/>
      <c r="EH879" s="9"/>
      <c r="EI879" s="9"/>
    </row>
    <row r="880" spans="2:139" ht="75" customHeight="1">
      <c r="B880" s="9"/>
      <c r="C880" s="648"/>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648"/>
      <c r="AN880" s="9"/>
      <c r="AO880" s="9"/>
      <c r="AP880" s="9"/>
      <c r="AQ880" s="9"/>
      <c r="AR880" s="648"/>
      <c r="AS880" s="9"/>
      <c r="AT880" s="45"/>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c r="CC880" s="9"/>
      <c r="CD880" s="9"/>
      <c r="CE880" s="9"/>
      <c r="CF880" s="9"/>
      <c r="CG880" s="9"/>
      <c r="CH880" s="9"/>
      <c r="CI880" s="9"/>
      <c r="CJ880" s="9"/>
      <c r="CK880" s="9"/>
      <c r="CL880" s="9"/>
      <c r="CM880" s="9"/>
      <c r="CN880" s="9"/>
      <c r="CO880" s="9"/>
      <c r="CP880" s="9"/>
      <c r="CQ880" s="9"/>
      <c r="CR880" s="9"/>
      <c r="CS880" s="9"/>
      <c r="CT880" s="9"/>
      <c r="CU880" s="9"/>
      <c r="CV880" s="9"/>
      <c r="CW880" s="9"/>
      <c r="CX880" s="9"/>
      <c r="CY880" s="9"/>
      <c r="CZ880" s="9"/>
      <c r="DA880" s="9"/>
      <c r="DB880" s="9"/>
      <c r="DC880" s="9"/>
      <c r="DD880" s="9"/>
      <c r="DE880" s="9"/>
      <c r="DF880" s="9"/>
      <c r="DG880" s="9"/>
      <c r="DH880" s="9"/>
      <c r="DI880" s="9"/>
      <c r="DJ880" s="9"/>
      <c r="DK880" s="9"/>
      <c r="DL880" s="9"/>
      <c r="DM880" s="9"/>
      <c r="DN880" s="9"/>
      <c r="DO880" s="9"/>
      <c r="DP880" s="9"/>
      <c r="DQ880" s="9"/>
      <c r="DR880" s="9"/>
      <c r="DS880" s="9"/>
      <c r="DT880" s="9"/>
      <c r="DU880" s="9"/>
      <c r="DV880" s="9"/>
      <c r="DW880" s="14"/>
      <c r="DX880" s="9"/>
      <c r="DY880" s="9"/>
      <c r="DZ880" s="9"/>
      <c r="EA880" s="9"/>
      <c r="EB880" s="9"/>
      <c r="EC880" s="9"/>
      <c r="ED880" s="9"/>
      <c r="EE880" s="9"/>
      <c r="EF880" s="9"/>
      <c r="EG880" s="9"/>
      <c r="EH880" s="9"/>
      <c r="EI880" s="9"/>
    </row>
    <row r="881" spans="2:139" ht="75" customHeight="1">
      <c r="B881" s="9"/>
      <c r="C881" s="648"/>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648"/>
      <c r="AN881" s="9"/>
      <c r="AO881" s="9"/>
      <c r="AP881" s="9"/>
      <c r="AQ881" s="9"/>
      <c r="AR881" s="648"/>
      <c r="AS881" s="9"/>
      <c r="AT881" s="45"/>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c r="CC881" s="9"/>
      <c r="CD881" s="9"/>
      <c r="CE881" s="9"/>
      <c r="CF881" s="9"/>
      <c r="CG881" s="9"/>
      <c r="CH881" s="9"/>
      <c r="CI881" s="9"/>
      <c r="CJ881" s="9"/>
      <c r="CK881" s="9"/>
      <c r="CL881" s="9"/>
      <c r="CM881" s="9"/>
      <c r="CN881" s="9"/>
      <c r="CO881" s="9"/>
      <c r="CP881" s="9"/>
      <c r="CQ881" s="9"/>
      <c r="CR881" s="9"/>
      <c r="CS881" s="9"/>
      <c r="CT881" s="9"/>
      <c r="CU881" s="9"/>
      <c r="CV881" s="9"/>
      <c r="CW881" s="9"/>
      <c r="CX881" s="9"/>
      <c r="CY881" s="9"/>
      <c r="CZ881" s="9"/>
      <c r="DA881" s="9"/>
      <c r="DB881" s="9"/>
      <c r="DC881" s="9"/>
      <c r="DD881" s="9"/>
      <c r="DE881" s="9"/>
      <c r="DF881" s="9"/>
      <c r="DG881" s="9"/>
      <c r="DH881" s="9"/>
      <c r="DI881" s="9"/>
      <c r="DJ881" s="9"/>
      <c r="DK881" s="9"/>
      <c r="DL881" s="9"/>
      <c r="DM881" s="9"/>
      <c r="DN881" s="9"/>
      <c r="DO881" s="9"/>
      <c r="DP881" s="9"/>
      <c r="DQ881" s="9"/>
      <c r="DR881" s="9"/>
      <c r="DS881" s="9"/>
      <c r="DT881" s="9"/>
      <c r="DU881" s="9"/>
      <c r="DV881" s="9"/>
      <c r="DW881" s="14"/>
      <c r="DX881" s="9"/>
      <c r="DY881" s="9"/>
      <c r="DZ881" s="9"/>
      <c r="EA881" s="9"/>
      <c r="EB881" s="9"/>
      <c r="EC881" s="9"/>
      <c r="ED881" s="9"/>
      <c r="EE881" s="9"/>
      <c r="EF881" s="9"/>
      <c r="EG881" s="9"/>
      <c r="EH881" s="9"/>
      <c r="EI881" s="9"/>
    </row>
    <row r="882" spans="2:139" ht="75" customHeight="1">
      <c r="B882" s="9"/>
      <c r="C882" s="648"/>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648"/>
      <c r="AN882" s="9"/>
      <c r="AO882" s="9"/>
      <c r="AP882" s="9"/>
      <c r="AQ882" s="9"/>
      <c r="AR882" s="648"/>
      <c r="AS882" s="9"/>
      <c r="AT882" s="45"/>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c r="CC882" s="9"/>
      <c r="CD882" s="9"/>
      <c r="CE882" s="9"/>
      <c r="CF882" s="9"/>
      <c r="CG882" s="9"/>
      <c r="CH882" s="9"/>
      <c r="CI882" s="9"/>
      <c r="CJ882" s="9"/>
      <c r="CK882" s="9"/>
      <c r="CL882" s="9"/>
      <c r="CM882" s="9"/>
      <c r="CN882" s="9"/>
      <c r="CO882" s="9"/>
      <c r="CP882" s="9"/>
      <c r="CQ882" s="9"/>
      <c r="CR882" s="9"/>
      <c r="CS882" s="9"/>
      <c r="CT882" s="9"/>
      <c r="CU882" s="9"/>
      <c r="CV882" s="9"/>
      <c r="CW882" s="9"/>
      <c r="CX882" s="9"/>
      <c r="CY882" s="9"/>
      <c r="CZ882" s="9"/>
      <c r="DA882" s="9"/>
      <c r="DB882" s="9"/>
      <c r="DC882" s="9"/>
      <c r="DD882" s="9"/>
      <c r="DE882" s="9"/>
      <c r="DF882" s="9"/>
      <c r="DG882" s="9"/>
      <c r="DH882" s="9"/>
      <c r="DI882" s="9"/>
      <c r="DJ882" s="9"/>
      <c r="DK882" s="9"/>
      <c r="DL882" s="9"/>
      <c r="DM882" s="9"/>
      <c r="DN882" s="9"/>
      <c r="DO882" s="9"/>
      <c r="DP882" s="9"/>
      <c r="DQ882" s="9"/>
      <c r="DR882" s="9"/>
      <c r="DS882" s="9"/>
      <c r="DT882" s="9"/>
      <c r="DU882" s="9"/>
      <c r="DV882" s="9"/>
      <c r="DW882" s="14"/>
      <c r="DX882" s="9"/>
      <c r="DY882" s="9"/>
      <c r="DZ882" s="9"/>
      <c r="EA882" s="9"/>
      <c r="EB882" s="9"/>
      <c r="EC882" s="9"/>
      <c r="ED882" s="9"/>
      <c r="EE882" s="9"/>
      <c r="EF882" s="9"/>
      <c r="EG882" s="9"/>
      <c r="EH882" s="9"/>
      <c r="EI882" s="9"/>
    </row>
    <row r="883" spans="2:139" ht="75" customHeight="1">
      <c r="B883" s="9"/>
      <c r="C883" s="648"/>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648"/>
      <c r="AN883" s="9"/>
      <c r="AO883" s="9"/>
      <c r="AP883" s="9"/>
      <c r="AQ883" s="9"/>
      <c r="AR883" s="648"/>
      <c r="AS883" s="9"/>
      <c r="AT883" s="45"/>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c r="CC883" s="9"/>
      <c r="CD883" s="9"/>
      <c r="CE883" s="9"/>
      <c r="CF883" s="9"/>
      <c r="CG883" s="9"/>
      <c r="CH883" s="9"/>
      <c r="CI883" s="9"/>
      <c r="CJ883" s="9"/>
      <c r="CK883" s="9"/>
      <c r="CL883" s="9"/>
      <c r="CM883" s="9"/>
      <c r="CN883" s="9"/>
      <c r="CO883" s="9"/>
      <c r="CP883" s="9"/>
      <c r="CQ883" s="9"/>
      <c r="CR883" s="9"/>
      <c r="CS883" s="9"/>
      <c r="CT883" s="9"/>
      <c r="CU883" s="9"/>
      <c r="CV883" s="9"/>
      <c r="CW883" s="9"/>
      <c r="CX883" s="9"/>
      <c r="CY883" s="9"/>
      <c r="CZ883" s="9"/>
      <c r="DA883" s="9"/>
      <c r="DB883" s="9"/>
      <c r="DC883" s="9"/>
      <c r="DD883" s="9"/>
      <c r="DE883" s="9"/>
      <c r="DF883" s="9"/>
      <c r="DG883" s="9"/>
      <c r="DH883" s="9"/>
      <c r="DI883" s="9"/>
      <c r="DJ883" s="9"/>
      <c r="DK883" s="9"/>
      <c r="DL883" s="9"/>
      <c r="DM883" s="9"/>
      <c r="DN883" s="9"/>
      <c r="DO883" s="9"/>
      <c r="DP883" s="9"/>
      <c r="DQ883" s="9"/>
      <c r="DR883" s="9"/>
      <c r="DS883" s="9"/>
      <c r="DT883" s="9"/>
      <c r="DU883" s="9"/>
      <c r="DV883" s="9"/>
      <c r="DW883" s="14"/>
      <c r="DX883" s="9"/>
      <c r="DY883" s="9"/>
      <c r="DZ883" s="9"/>
      <c r="EA883" s="9"/>
      <c r="EB883" s="9"/>
      <c r="EC883" s="9"/>
      <c r="ED883" s="9"/>
      <c r="EE883" s="9"/>
      <c r="EF883" s="9"/>
      <c r="EG883" s="9"/>
      <c r="EH883" s="9"/>
      <c r="EI883" s="9"/>
    </row>
    <row r="884" spans="2:139" ht="75" customHeight="1">
      <c r="B884" s="9"/>
      <c r="C884" s="648"/>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648"/>
      <c r="AN884" s="9"/>
      <c r="AO884" s="9"/>
      <c r="AP884" s="9"/>
      <c r="AQ884" s="9"/>
      <c r="AR884" s="648"/>
      <c r="AS884" s="9"/>
      <c r="AT884" s="45"/>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c r="CC884" s="9"/>
      <c r="CD884" s="9"/>
      <c r="CE884" s="9"/>
      <c r="CF884" s="9"/>
      <c r="CG884" s="9"/>
      <c r="CH884" s="9"/>
      <c r="CI884" s="9"/>
      <c r="CJ884" s="9"/>
      <c r="CK884" s="9"/>
      <c r="CL884" s="9"/>
      <c r="CM884" s="9"/>
      <c r="CN884" s="9"/>
      <c r="CO884" s="9"/>
      <c r="CP884" s="9"/>
      <c r="CQ884" s="9"/>
      <c r="CR884" s="9"/>
      <c r="CS884" s="9"/>
      <c r="CT884" s="9"/>
      <c r="CU884" s="9"/>
      <c r="CV884" s="9"/>
      <c r="CW884" s="9"/>
      <c r="CX884" s="9"/>
      <c r="CY884" s="9"/>
      <c r="CZ884" s="9"/>
      <c r="DA884" s="9"/>
      <c r="DB884" s="9"/>
      <c r="DC884" s="9"/>
      <c r="DD884" s="9"/>
      <c r="DE884" s="9"/>
      <c r="DF884" s="9"/>
      <c r="DG884" s="9"/>
      <c r="DH884" s="9"/>
      <c r="DI884" s="9"/>
      <c r="DJ884" s="9"/>
      <c r="DK884" s="9"/>
      <c r="DL884" s="9"/>
      <c r="DM884" s="9"/>
      <c r="DN884" s="9"/>
      <c r="DO884" s="9"/>
      <c r="DP884" s="9"/>
      <c r="DQ884" s="9"/>
      <c r="DR884" s="9"/>
      <c r="DS884" s="9"/>
      <c r="DT884" s="9"/>
      <c r="DU884" s="9"/>
      <c r="DV884" s="9"/>
      <c r="DW884" s="14"/>
      <c r="DX884" s="9"/>
      <c r="DY884" s="9"/>
      <c r="DZ884" s="9"/>
      <c r="EA884" s="9"/>
      <c r="EB884" s="9"/>
      <c r="EC884" s="9"/>
      <c r="ED884" s="9"/>
      <c r="EE884" s="9"/>
      <c r="EF884" s="9"/>
      <c r="EG884" s="9"/>
      <c r="EH884" s="9"/>
      <c r="EI884" s="9"/>
    </row>
    <row r="885" spans="2:139" ht="75" customHeight="1">
      <c r="B885" s="9"/>
      <c r="C885" s="648"/>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648"/>
      <c r="AN885" s="9"/>
      <c r="AO885" s="9"/>
      <c r="AP885" s="9"/>
      <c r="AQ885" s="9"/>
      <c r="AR885" s="648"/>
      <c r="AS885" s="9"/>
      <c r="AT885" s="45"/>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c r="CC885" s="9"/>
      <c r="CD885" s="9"/>
      <c r="CE885" s="9"/>
      <c r="CF885" s="9"/>
      <c r="CG885" s="9"/>
      <c r="CH885" s="9"/>
      <c r="CI885" s="9"/>
      <c r="CJ885" s="9"/>
      <c r="CK885" s="9"/>
      <c r="CL885" s="9"/>
      <c r="CM885" s="9"/>
      <c r="CN885" s="9"/>
      <c r="CO885" s="9"/>
      <c r="CP885" s="9"/>
      <c r="CQ885" s="9"/>
      <c r="CR885" s="9"/>
      <c r="CS885" s="9"/>
      <c r="CT885" s="9"/>
      <c r="CU885" s="9"/>
      <c r="CV885" s="9"/>
      <c r="CW885" s="9"/>
      <c r="CX885" s="9"/>
      <c r="CY885" s="9"/>
      <c r="CZ885" s="9"/>
      <c r="DA885" s="9"/>
      <c r="DB885" s="9"/>
      <c r="DC885" s="9"/>
      <c r="DD885" s="9"/>
      <c r="DE885" s="9"/>
      <c r="DF885" s="9"/>
      <c r="DG885" s="9"/>
      <c r="DH885" s="9"/>
      <c r="DI885" s="9"/>
      <c r="DJ885" s="9"/>
      <c r="DK885" s="9"/>
      <c r="DL885" s="9"/>
      <c r="DM885" s="9"/>
      <c r="DN885" s="9"/>
      <c r="DO885" s="9"/>
      <c r="DP885" s="9"/>
      <c r="DQ885" s="9"/>
      <c r="DR885" s="9"/>
      <c r="DS885" s="9"/>
      <c r="DT885" s="9"/>
      <c r="DU885" s="9"/>
      <c r="DV885" s="9"/>
      <c r="DW885" s="14"/>
      <c r="DX885" s="9"/>
      <c r="DY885" s="9"/>
      <c r="DZ885" s="9"/>
      <c r="EA885" s="9"/>
      <c r="EB885" s="9"/>
      <c r="EC885" s="9"/>
      <c r="ED885" s="9"/>
      <c r="EE885" s="9"/>
      <c r="EF885" s="9"/>
      <c r="EG885" s="9"/>
      <c r="EH885" s="9"/>
      <c r="EI885" s="9"/>
    </row>
    <row r="886" spans="2:139" ht="75" customHeight="1">
      <c r="B886" s="9"/>
      <c r="C886" s="648"/>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648"/>
      <c r="AN886" s="9"/>
      <c r="AO886" s="9"/>
      <c r="AP886" s="9"/>
      <c r="AQ886" s="9"/>
      <c r="AR886" s="648"/>
      <c r="AS886" s="9"/>
      <c r="AT886" s="45"/>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c r="CC886" s="9"/>
      <c r="CD886" s="9"/>
      <c r="CE886" s="9"/>
      <c r="CF886" s="9"/>
      <c r="CG886" s="9"/>
      <c r="CH886" s="9"/>
      <c r="CI886" s="9"/>
      <c r="CJ886" s="9"/>
      <c r="CK886" s="9"/>
      <c r="CL886" s="9"/>
      <c r="CM886" s="9"/>
      <c r="CN886" s="9"/>
      <c r="CO886" s="9"/>
      <c r="CP886" s="9"/>
      <c r="CQ886" s="9"/>
      <c r="CR886" s="9"/>
      <c r="CS886" s="9"/>
      <c r="CT886" s="9"/>
      <c r="CU886" s="9"/>
      <c r="CV886" s="9"/>
      <c r="CW886" s="9"/>
      <c r="CX886" s="9"/>
      <c r="CY886" s="9"/>
      <c r="CZ886" s="9"/>
      <c r="DA886" s="9"/>
      <c r="DB886" s="9"/>
      <c r="DC886" s="9"/>
      <c r="DD886" s="9"/>
      <c r="DE886" s="9"/>
      <c r="DF886" s="9"/>
      <c r="DG886" s="9"/>
      <c r="DH886" s="9"/>
      <c r="DI886" s="9"/>
      <c r="DJ886" s="9"/>
      <c r="DK886" s="9"/>
      <c r="DL886" s="9"/>
      <c r="DM886" s="9"/>
      <c r="DN886" s="9"/>
      <c r="DO886" s="9"/>
      <c r="DP886" s="9"/>
      <c r="DQ886" s="9"/>
      <c r="DR886" s="9"/>
      <c r="DS886" s="9"/>
      <c r="DT886" s="9"/>
      <c r="DU886" s="9"/>
      <c r="DV886" s="9"/>
      <c r="DW886" s="14"/>
      <c r="DX886" s="9"/>
      <c r="DY886" s="9"/>
      <c r="DZ886" s="9"/>
      <c r="EA886" s="9"/>
      <c r="EB886" s="9"/>
      <c r="EC886" s="9"/>
      <c r="ED886" s="9"/>
      <c r="EE886" s="9"/>
      <c r="EF886" s="9"/>
      <c r="EG886" s="9"/>
      <c r="EH886" s="9"/>
      <c r="EI886" s="9"/>
    </row>
    <row r="887" spans="2:139" ht="75" customHeight="1">
      <c r="B887" s="9"/>
      <c r="C887" s="648"/>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648"/>
      <c r="AN887" s="9"/>
      <c r="AO887" s="9"/>
      <c r="AP887" s="9"/>
      <c r="AQ887" s="9"/>
      <c r="AR887" s="648"/>
      <c r="AS887" s="9"/>
      <c r="AT887" s="45"/>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c r="CC887" s="9"/>
      <c r="CD887" s="9"/>
      <c r="CE887" s="9"/>
      <c r="CF887" s="9"/>
      <c r="CG887" s="9"/>
      <c r="CH887" s="9"/>
      <c r="CI887" s="9"/>
      <c r="CJ887" s="9"/>
      <c r="CK887" s="9"/>
      <c r="CL887" s="9"/>
      <c r="CM887" s="9"/>
      <c r="CN887" s="9"/>
      <c r="CO887" s="9"/>
      <c r="CP887" s="9"/>
      <c r="CQ887" s="9"/>
      <c r="CR887" s="9"/>
      <c r="CS887" s="9"/>
      <c r="CT887" s="9"/>
      <c r="CU887" s="9"/>
      <c r="CV887" s="9"/>
      <c r="CW887" s="9"/>
      <c r="CX887" s="9"/>
      <c r="CY887" s="9"/>
      <c r="CZ887" s="9"/>
      <c r="DA887" s="9"/>
      <c r="DB887" s="9"/>
      <c r="DC887" s="9"/>
      <c r="DD887" s="9"/>
      <c r="DE887" s="9"/>
      <c r="DF887" s="9"/>
      <c r="DG887" s="9"/>
      <c r="DH887" s="9"/>
      <c r="DI887" s="9"/>
      <c r="DJ887" s="9"/>
      <c r="DK887" s="9"/>
      <c r="DL887" s="9"/>
      <c r="DM887" s="9"/>
      <c r="DN887" s="9"/>
      <c r="DO887" s="9"/>
      <c r="DP887" s="9"/>
      <c r="DQ887" s="9"/>
      <c r="DR887" s="9"/>
      <c r="DS887" s="9"/>
      <c r="DT887" s="9"/>
      <c r="DU887" s="9"/>
      <c r="DV887" s="9"/>
      <c r="DW887" s="14"/>
      <c r="DX887" s="9"/>
      <c r="DY887" s="9"/>
      <c r="DZ887" s="9"/>
      <c r="EA887" s="9"/>
      <c r="EB887" s="9"/>
      <c r="EC887" s="9"/>
      <c r="ED887" s="9"/>
      <c r="EE887" s="9"/>
      <c r="EF887" s="9"/>
      <c r="EG887" s="9"/>
      <c r="EH887" s="9"/>
      <c r="EI887" s="9"/>
    </row>
    <row r="888" spans="2:139" ht="75" customHeight="1">
      <c r="B888" s="9"/>
      <c r="C888" s="648"/>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648"/>
      <c r="AN888" s="9"/>
      <c r="AO888" s="9"/>
      <c r="AP888" s="9"/>
      <c r="AQ888" s="9"/>
      <c r="AR888" s="648"/>
      <c r="AS888" s="9"/>
      <c r="AT888" s="45"/>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c r="CC888" s="9"/>
      <c r="CD888" s="9"/>
      <c r="CE888" s="9"/>
      <c r="CF888" s="9"/>
      <c r="CG888" s="9"/>
      <c r="CH888" s="9"/>
      <c r="CI888" s="9"/>
      <c r="CJ888" s="9"/>
      <c r="CK888" s="9"/>
      <c r="CL888" s="9"/>
      <c r="CM888" s="9"/>
      <c r="CN888" s="9"/>
      <c r="CO888" s="9"/>
      <c r="CP888" s="9"/>
      <c r="CQ888" s="9"/>
      <c r="CR888" s="9"/>
      <c r="CS888" s="9"/>
      <c r="CT888" s="9"/>
      <c r="CU888" s="9"/>
      <c r="CV888" s="9"/>
      <c r="CW888" s="9"/>
      <c r="CX888" s="9"/>
      <c r="CY888" s="9"/>
      <c r="CZ888" s="9"/>
      <c r="DA888" s="9"/>
      <c r="DB888" s="9"/>
      <c r="DC888" s="9"/>
      <c r="DD888" s="9"/>
      <c r="DE888" s="9"/>
      <c r="DF888" s="9"/>
      <c r="DG888" s="9"/>
      <c r="DH888" s="9"/>
      <c r="DI888" s="9"/>
      <c r="DJ888" s="9"/>
      <c r="DK888" s="9"/>
      <c r="DL888" s="9"/>
      <c r="DM888" s="9"/>
      <c r="DN888" s="9"/>
      <c r="DO888" s="9"/>
      <c r="DP888" s="9"/>
      <c r="DQ888" s="9"/>
      <c r="DR888" s="9"/>
      <c r="DS888" s="9"/>
      <c r="DT888" s="9"/>
      <c r="DU888" s="9"/>
      <c r="DV888" s="9"/>
      <c r="DW888" s="14"/>
      <c r="DX888" s="9"/>
      <c r="DY888" s="9"/>
      <c r="DZ888" s="9"/>
      <c r="EA888" s="9"/>
      <c r="EB888" s="9"/>
      <c r="EC888" s="9"/>
      <c r="ED888" s="9"/>
      <c r="EE888" s="9"/>
      <c r="EF888" s="9"/>
      <c r="EG888" s="9"/>
      <c r="EH888" s="9"/>
      <c r="EI888" s="9"/>
    </row>
    <row r="889" spans="2:139" ht="75" customHeight="1">
      <c r="B889" s="9"/>
      <c r="C889" s="648"/>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648"/>
      <c r="AN889" s="9"/>
      <c r="AO889" s="9"/>
      <c r="AP889" s="9"/>
      <c r="AQ889" s="9"/>
      <c r="AR889" s="648"/>
      <c r="AS889" s="9"/>
      <c r="AT889" s="45"/>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c r="CC889" s="9"/>
      <c r="CD889" s="9"/>
      <c r="CE889" s="9"/>
      <c r="CF889" s="9"/>
      <c r="CG889" s="9"/>
      <c r="CH889" s="9"/>
      <c r="CI889" s="9"/>
      <c r="CJ889" s="9"/>
      <c r="CK889" s="9"/>
      <c r="CL889" s="9"/>
      <c r="CM889" s="9"/>
      <c r="CN889" s="9"/>
      <c r="CO889" s="9"/>
      <c r="CP889" s="9"/>
      <c r="CQ889" s="9"/>
      <c r="CR889" s="9"/>
      <c r="CS889" s="9"/>
      <c r="CT889" s="9"/>
      <c r="CU889" s="9"/>
      <c r="CV889" s="9"/>
      <c r="CW889" s="9"/>
      <c r="CX889" s="9"/>
      <c r="CY889" s="9"/>
      <c r="CZ889" s="9"/>
      <c r="DA889" s="9"/>
      <c r="DB889" s="9"/>
      <c r="DC889" s="9"/>
      <c r="DD889" s="9"/>
      <c r="DE889" s="9"/>
      <c r="DF889" s="9"/>
      <c r="DG889" s="9"/>
      <c r="DH889" s="9"/>
      <c r="DI889" s="9"/>
      <c r="DJ889" s="9"/>
      <c r="DK889" s="9"/>
      <c r="DL889" s="9"/>
      <c r="DM889" s="9"/>
      <c r="DN889" s="9"/>
      <c r="DO889" s="9"/>
      <c r="DP889" s="9"/>
      <c r="DQ889" s="9"/>
      <c r="DR889" s="9"/>
      <c r="DS889" s="9"/>
      <c r="DT889" s="9"/>
      <c r="DU889" s="9"/>
      <c r="DV889" s="9"/>
      <c r="DW889" s="14"/>
      <c r="DX889" s="9"/>
      <c r="DY889" s="9"/>
      <c r="DZ889" s="9"/>
      <c r="EA889" s="9"/>
      <c r="EB889" s="9"/>
      <c r="EC889" s="9"/>
      <c r="ED889" s="9"/>
      <c r="EE889" s="9"/>
      <c r="EF889" s="9"/>
      <c r="EG889" s="9"/>
      <c r="EH889" s="9"/>
      <c r="EI889" s="9"/>
    </row>
    <row r="890" spans="2:139" ht="75" customHeight="1">
      <c r="B890" s="9"/>
      <c r="C890" s="648"/>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648"/>
      <c r="AN890" s="9"/>
      <c r="AO890" s="9"/>
      <c r="AP890" s="9"/>
      <c r="AQ890" s="9"/>
      <c r="AR890" s="648"/>
      <c r="AS890" s="9"/>
      <c r="AT890" s="45"/>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c r="CC890" s="9"/>
      <c r="CD890" s="9"/>
      <c r="CE890" s="9"/>
      <c r="CF890" s="9"/>
      <c r="CG890" s="9"/>
      <c r="CH890" s="9"/>
      <c r="CI890" s="9"/>
      <c r="CJ890" s="9"/>
      <c r="CK890" s="9"/>
      <c r="CL890" s="9"/>
      <c r="CM890" s="9"/>
      <c r="CN890" s="9"/>
      <c r="CO890" s="9"/>
      <c r="CP890" s="9"/>
      <c r="CQ890" s="9"/>
      <c r="CR890" s="9"/>
      <c r="CS890" s="9"/>
      <c r="CT890" s="9"/>
      <c r="CU890" s="9"/>
      <c r="CV890" s="9"/>
      <c r="CW890" s="9"/>
      <c r="CX890" s="9"/>
      <c r="CY890" s="9"/>
      <c r="CZ890" s="9"/>
      <c r="DA890" s="9"/>
      <c r="DB890" s="9"/>
      <c r="DC890" s="9"/>
      <c r="DD890" s="9"/>
      <c r="DE890" s="9"/>
      <c r="DF890" s="9"/>
      <c r="DG890" s="9"/>
      <c r="DH890" s="9"/>
      <c r="DI890" s="9"/>
      <c r="DJ890" s="9"/>
      <c r="DK890" s="9"/>
      <c r="DL890" s="9"/>
      <c r="DM890" s="9"/>
      <c r="DN890" s="9"/>
      <c r="DO890" s="9"/>
      <c r="DP890" s="9"/>
      <c r="DQ890" s="9"/>
      <c r="DR890" s="9"/>
      <c r="DS890" s="9"/>
      <c r="DT890" s="9"/>
      <c r="DU890" s="9"/>
      <c r="DV890" s="9"/>
      <c r="DW890" s="14"/>
      <c r="DX890" s="9"/>
      <c r="DY890" s="9"/>
      <c r="DZ890" s="9"/>
      <c r="EA890" s="9"/>
      <c r="EB890" s="9"/>
      <c r="EC890" s="9"/>
      <c r="ED890" s="9"/>
      <c r="EE890" s="9"/>
      <c r="EF890" s="9"/>
      <c r="EG890" s="9"/>
      <c r="EH890" s="9"/>
      <c r="EI890" s="9"/>
    </row>
    <row r="891" spans="2:139" ht="75" customHeight="1">
      <c r="B891" s="9"/>
      <c r="C891" s="648"/>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648"/>
      <c r="AN891" s="9"/>
      <c r="AO891" s="9"/>
      <c r="AP891" s="9"/>
      <c r="AQ891" s="9"/>
      <c r="AR891" s="648"/>
      <c r="AS891" s="9"/>
      <c r="AT891" s="45"/>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c r="CC891" s="9"/>
      <c r="CD891" s="9"/>
      <c r="CE891" s="9"/>
      <c r="CF891" s="9"/>
      <c r="CG891" s="9"/>
      <c r="CH891" s="9"/>
      <c r="CI891" s="9"/>
      <c r="CJ891" s="9"/>
      <c r="CK891" s="9"/>
      <c r="CL891" s="9"/>
      <c r="CM891" s="9"/>
      <c r="CN891" s="9"/>
      <c r="CO891" s="9"/>
      <c r="CP891" s="9"/>
      <c r="CQ891" s="9"/>
      <c r="CR891" s="9"/>
      <c r="CS891" s="9"/>
      <c r="CT891" s="9"/>
      <c r="CU891" s="9"/>
      <c r="CV891" s="9"/>
      <c r="CW891" s="9"/>
      <c r="CX891" s="9"/>
      <c r="CY891" s="9"/>
      <c r="CZ891" s="9"/>
      <c r="DA891" s="9"/>
      <c r="DB891" s="9"/>
      <c r="DC891" s="9"/>
      <c r="DD891" s="9"/>
      <c r="DE891" s="9"/>
      <c r="DF891" s="9"/>
      <c r="DG891" s="9"/>
      <c r="DH891" s="9"/>
      <c r="DI891" s="9"/>
      <c r="DJ891" s="9"/>
      <c r="DK891" s="9"/>
      <c r="DL891" s="9"/>
      <c r="DM891" s="9"/>
      <c r="DN891" s="9"/>
      <c r="DO891" s="9"/>
      <c r="DP891" s="9"/>
      <c r="DQ891" s="9"/>
      <c r="DR891" s="9"/>
      <c r="DS891" s="9"/>
      <c r="DT891" s="9"/>
      <c r="DU891" s="9"/>
      <c r="DV891" s="9"/>
      <c r="DW891" s="14"/>
      <c r="DX891" s="9"/>
      <c r="DY891" s="9"/>
      <c r="DZ891" s="9"/>
      <c r="EA891" s="9"/>
      <c r="EB891" s="9"/>
      <c r="EC891" s="9"/>
      <c r="ED891" s="9"/>
      <c r="EE891" s="9"/>
      <c r="EF891" s="9"/>
      <c r="EG891" s="9"/>
      <c r="EH891" s="9"/>
      <c r="EI891" s="9"/>
    </row>
    <row r="892" spans="2:139" ht="75" customHeight="1">
      <c r="B892" s="9"/>
      <c r="C892" s="648"/>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648"/>
      <c r="AN892" s="9"/>
      <c r="AO892" s="9"/>
      <c r="AP892" s="9"/>
      <c r="AQ892" s="9"/>
      <c r="AR892" s="648"/>
      <c r="AS892" s="9"/>
      <c r="AT892" s="45"/>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c r="CC892" s="9"/>
      <c r="CD892" s="9"/>
      <c r="CE892" s="9"/>
      <c r="CF892" s="9"/>
      <c r="CG892" s="9"/>
      <c r="CH892" s="9"/>
      <c r="CI892" s="9"/>
      <c r="CJ892" s="9"/>
      <c r="CK892" s="9"/>
      <c r="CL892" s="9"/>
      <c r="CM892" s="9"/>
      <c r="CN892" s="9"/>
      <c r="CO892" s="9"/>
      <c r="CP892" s="9"/>
      <c r="CQ892" s="9"/>
      <c r="CR892" s="9"/>
      <c r="CS892" s="9"/>
      <c r="CT892" s="9"/>
      <c r="CU892" s="9"/>
      <c r="CV892" s="9"/>
      <c r="CW892" s="9"/>
      <c r="CX892" s="9"/>
      <c r="CY892" s="9"/>
      <c r="CZ892" s="9"/>
      <c r="DA892" s="9"/>
      <c r="DB892" s="9"/>
      <c r="DC892" s="9"/>
      <c r="DD892" s="9"/>
      <c r="DE892" s="9"/>
      <c r="DF892" s="9"/>
      <c r="DG892" s="9"/>
      <c r="DH892" s="9"/>
      <c r="DI892" s="9"/>
      <c r="DJ892" s="9"/>
      <c r="DK892" s="9"/>
      <c r="DL892" s="9"/>
      <c r="DM892" s="9"/>
      <c r="DN892" s="9"/>
      <c r="DO892" s="9"/>
      <c r="DP892" s="9"/>
      <c r="DQ892" s="9"/>
      <c r="DR892" s="9"/>
      <c r="DS892" s="9"/>
      <c r="DT892" s="9"/>
      <c r="DU892" s="9"/>
      <c r="DV892" s="9"/>
      <c r="DW892" s="14"/>
      <c r="DX892" s="9"/>
      <c r="DY892" s="9"/>
      <c r="DZ892" s="9"/>
      <c r="EA892" s="9"/>
      <c r="EB892" s="9"/>
      <c r="EC892" s="9"/>
      <c r="ED892" s="9"/>
      <c r="EE892" s="9"/>
      <c r="EF892" s="9"/>
      <c r="EG892" s="9"/>
      <c r="EH892" s="9"/>
      <c r="EI892" s="9"/>
    </row>
    <row r="893" spans="2:139" ht="75" customHeight="1">
      <c r="B893" s="9"/>
      <c r="C893" s="648"/>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648"/>
      <c r="AN893" s="9"/>
      <c r="AO893" s="9"/>
      <c r="AP893" s="9"/>
      <c r="AQ893" s="9"/>
      <c r="AR893" s="648"/>
      <c r="AS893" s="9"/>
      <c r="AT893" s="45"/>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c r="CC893" s="9"/>
      <c r="CD893" s="9"/>
      <c r="CE893" s="9"/>
      <c r="CF893" s="9"/>
      <c r="CG893" s="9"/>
      <c r="CH893" s="9"/>
      <c r="CI893" s="9"/>
      <c r="CJ893" s="9"/>
      <c r="CK893" s="9"/>
      <c r="CL893" s="9"/>
      <c r="CM893" s="9"/>
      <c r="CN893" s="9"/>
      <c r="CO893" s="9"/>
      <c r="CP893" s="9"/>
      <c r="CQ893" s="9"/>
      <c r="CR893" s="9"/>
      <c r="CS893" s="9"/>
      <c r="CT893" s="9"/>
      <c r="CU893" s="9"/>
      <c r="CV893" s="9"/>
      <c r="CW893" s="9"/>
      <c r="CX893" s="9"/>
      <c r="CY893" s="9"/>
      <c r="CZ893" s="9"/>
      <c r="DA893" s="9"/>
      <c r="DB893" s="9"/>
      <c r="DC893" s="9"/>
      <c r="DD893" s="9"/>
      <c r="DE893" s="9"/>
      <c r="DF893" s="9"/>
      <c r="DG893" s="9"/>
      <c r="DH893" s="9"/>
      <c r="DI893" s="9"/>
      <c r="DJ893" s="9"/>
      <c r="DK893" s="9"/>
      <c r="DL893" s="9"/>
      <c r="DM893" s="9"/>
      <c r="DN893" s="9"/>
      <c r="DO893" s="9"/>
      <c r="DP893" s="9"/>
      <c r="DQ893" s="9"/>
      <c r="DR893" s="9"/>
      <c r="DS893" s="9"/>
      <c r="DT893" s="9"/>
      <c r="DU893" s="9"/>
      <c r="DV893" s="9"/>
      <c r="DW893" s="14"/>
      <c r="DX893" s="9"/>
      <c r="DY893" s="9"/>
      <c r="DZ893" s="9"/>
      <c r="EA893" s="9"/>
      <c r="EB893" s="9"/>
      <c r="EC893" s="9"/>
      <c r="ED893" s="9"/>
      <c r="EE893" s="9"/>
      <c r="EF893" s="9"/>
      <c r="EG893" s="9"/>
      <c r="EH893" s="9"/>
      <c r="EI893" s="9"/>
    </row>
    <row r="894" spans="2:139" ht="75" customHeight="1">
      <c r="B894" s="9"/>
      <c r="C894" s="648"/>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648"/>
      <c r="AN894" s="9"/>
      <c r="AO894" s="9"/>
      <c r="AP894" s="9"/>
      <c r="AQ894" s="9"/>
      <c r="AR894" s="648"/>
      <c r="AS894" s="9"/>
      <c r="AT894" s="45"/>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c r="CC894" s="9"/>
      <c r="CD894" s="9"/>
      <c r="CE894" s="9"/>
      <c r="CF894" s="9"/>
      <c r="CG894" s="9"/>
      <c r="CH894" s="9"/>
      <c r="CI894" s="9"/>
      <c r="CJ894" s="9"/>
      <c r="CK894" s="9"/>
      <c r="CL894" s="9"/>
      <c r="CM894" s="9"/>
      <c r="CN894" s="9"/>
      <c r="CO894" s="9"/>
      <c r="CP894" s="9"/>
      <c r="CQ894" s="9"/>
      <c r="CR894" s="9"/>
      <c r="CS894" s="9"/>
      <c r="CT894" s="9"/>
      <c r="CU894" s="9"/>
      <c r="CV894" s="9"/>
      <c r="CW894" s="9"/>
      <c r="CX894" s="9"/>
      <c r="CY894" s="9"/>
      <c r="CZ894" s="9"/>
      <c r="DA894" s="9"/>
      <c r="DB894" s="9"/>
      <c r="DC894" s="9"/>
      <c r="DD894" s="9"/>
      <c r="DE894" s="9"/>
      <c r="DF894" s="9"/>
      <c r="DG894" s="9"/>
      <c r="DH894" s="9"/>
      <c r="DI894" s="9"/>
      <c r="DJ894" s="9"/>
      <c r="DK894" s="9"/>
      <c r="DL894" s="9"/>
      <c r="DM894" s="9"/>
      <c r="DN894" s="9"/>
      <c r="DO894" s="9"/>
      <c r="DP894" s="9"/>
      <c r="DQ894" s="9"/>
      <c r="DR894" s="9"/>
      <c r="DS894" s="9"/>
      <c r="DT894" s="9"/>
      <c r="DU894" s="9"/>
      <c r="DV894" s="9"/>
      <c r="DW894" s="14"/>
      <c r="DX894" s="9"/>
      <c r="DY894" s="9"/>
      <c r="DZ894" s="9"/>
      <c r="EA894" s="9"/>
      <c r="EB894" s="9"/>
      <c r="EC894" s="9"/>
      <c r="ED894" s="9"/>
      <c r="EE894" s="9"/>
      <c r="EF894" s="9"/>
      <c r="EG894" s="9"/>
      <c r="EH894" s="9"/>
      <c r="EI894" s="9"/>
    </row>
    <row r="895" spans="2:139" ht="75" customHeight="1">
      <c r="B895" s="9"/>
      <c r="C895" s="648"/>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648"/>
      <c r="AN895" s="9"/>
      <c r="AO895" s="9"/>
      <c r="AP895" s="9"/>
      <c r="AQ895" s="9"/>
      <c r="AR895" s="648"/>
      <c r="AS895" s="9"/>
      <c r="AT895" s="45"/>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c r="CC895" s="9"/>
      <c r="CD895" s="9"/>
      <c r="CE895" s="9"/>
      <c r="CF895" s="9"/>
      <c r="CG895" s="9"/>
      <c r="CH895" s="9"/>
      <c r="CI895" s="9"/>
      <c r="CJ895" s="9"/>
      <c r="CK895" s="9"/>
      <c r="CL895" s="9"/>
      <c r="CM895" s="9"/>
      <c r="CN895" s="9"/>
      <c r="CO895" s="9"/>
      <c r="CP895" s="9"/>
      <c r="CQ895" s="9"/>
      <c r="CR895" s="9"/>
      <c r="CS895" s="9"/>
      <c r="CT895" s="9"/>
      <c r="CU895" s="9"/>
      <c r="CV895" s="9"/>
      <c r="CW895" s="9"/>
      <c r="CX895" s="9"/>
      <c r="CY895" s="9"/>
      <c r="CZ895" s="9"/>
      <c r="DA895" s="9"/>
      <c r="DB895" s="9"/>
      <c r="DC895" s="9"/>
      <c r="DD895" s="9"/>
      <c r="DE895" s="9"/>
      <c r="DF895" s="9"/>
      <c r="DG895" s="9"/>
      <c r="DH895" s="9"/>
      <c r="DI895" s="9"/>
      <c r="DJ895" s="9"/>
      <c r="DK895" s="9"/>
      <c r="DL895" s="9"/>
      <c r="DM895" s="9"/>
      <c r="DN895" s="9"/>
      <c r="DO895" s="9"/>
      <c r="DP895" s="9"/>
      <c r="DQ895" s="9"/>
      <c r="DR895" s="9"/>
      <c r="DS895" s="9"/>
      <c r="DT895" s="9"/>
      <c r="DU895" s="9"/>
      <c r="DV895" s="9"/>
      <c r="DW895" s="14"/>
      <c r="DX895" s="9"/>
      <c r="DY895" s="9"/>
      <c r="DZ895" s="9"/>
      <c r="EA895" s="9"/>
      <c r="EB895" s="9"/>
      <c r="EC895" s="9"/>
      <c r="ED895" s="9"/>
      <c r="EE895" s="9"/>
      <c r="EF895" s="9"/>
      <c r="EG895" s="9"/>
      <c r="EH895" s="9"/>
      <c r="EI895" s="9"/>
    </row>
    <row r="896" spans="2:139" ht="75" customHeight="1">
      <c r="B896" s="9"/>
      <c r="C896" s="648"/>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648"/>
      <c r="AN896" s="9"/>
      <c r="AO896" s="9"/>
      <c r="AP896" s="9"/>
      <c r="AQ896" s="9"/>
      <c r="AR896" s="648"/>
      <c r="AS896" s="9"/>
      <c r="AT896" s="45"/>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c r="CC896" s="9"/>
      <c r="CD896" s="9"/>
      <c r="CE896" s="9"/>
      <c r="CF896" s="9"/>
      <c r="CG896" s="9"/>
      <c r="CH896" s="9"/>
      <c r="CI896" s="9"/>
      <c r="CJ896" s="9"/>
      <c r="CK896" s="9"/>
      <c r="CL896" s="9"/>
      <c r="CM896" s="9"/>
      <c r="CN896" s="9"/>
      <c r="CO896" s="9"/>
      <c r="CP896" s="9"/>
      <c r="CQ896" s="9"/>
      <c r="CR896" s="9"/>
      <c r="CS896" s="9"/>
      <c r="CT896" s="9"/>
      <c r="CU896" s="9"/>
      <c r="CV896" s="9"/>
      <c r="CW896" s="9"/>
      <c r="CX896" s="9"/>
      <c r="CY896" s="9"/>
      <c r="CZ896" s="9"/>
      <c r="DA896" s="9"/>
      <c r="DB896" s="9"/>
      <c r="DC896" s="9"/>
      <c r="DD896" s="9"/>
      <c r="DE896" s="9"/>
      <c r="DF896" s="9"/>
      <c r="DG896" s="9"/>
      <c r="DH896" s="9"/>
      <c r="DI896" s="9"/>
      <c r="DJ896" s="9"/>
      <c r="DK896" s="9"/>
      <c r="DL896" s="9"/>
      <c r="DM896" s="9"/>
      <c r="DN896" s="9"/>
      <c r="DO896" s="9"/>
      <c r="DP896" s="9"/>
      <c r="DQ896" s="9"/>
      <c r="DR896" s="9"/>
      <c r="DS896" s="9"/>
      <c r="DT896" s="9"/>
      <c r="DU896" s="9"/>
      <c r="DV896" s="9"/>
      <c r="DW896" s="14"/>
      <c r="DX896" s="9"/>
      <c r="DY896" s="9"/>
      <c r="DZ896" s="9"/>
      <c r="EA896" s="9"/>
      <c r="EB896" s="9"/>
      <c r="EC896" s="9"/>
      <c r="ED896" s="9"/>
      <c r="EE896" s="9"/>
      <c r="EF896" s="9"/>
      <c r="EG896" s="9"/>
      <c r="EH896" s="9"/>
      <c r="EI896" s="9"/>
    </row>
    <row r="897" spans="2:139" ht="75" customHeight="1">
      <c r="B897" s="9"/>
      <c r="C897" s="648"/>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648"/>
      <c r="AN897" s="9"/>
      <c r="AO897" s="9"/>
      <c r="AP897" s="9"/>
      <c r="AQ897" s="9"/>
      <c r="AR897" s="648"/>
      <c r="AS897" s="9"/>
      <c r="AT897" s="45"/>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c r="CC897" s="9"/>
      <c r="CD897" s="9"/>
      <c r="CE897" s="9"/>
      <c r="CF897" s="9"/>
      <c r="CG897" s="9"/>
      <c r="CH897" s="9"/>
      <c r="CI897" s="9"/>
      <c r="CJ897" s="9"/>
      <c r="CK897" s="9"/>
      <c r="CL897" s="9"/>
      <c r="CM897" s="9"/>
      <c r="CN897" s="9"/>
      <c r="CO897" s="9"/>
      <c r="CP897" s="9"/>
      <c r="CQ897" s="9"/>
      <c r="CR897" s="9"/>
      <c r="CS897" s="9"/>
      <c r="CT897" s="9"/>
      <c r="CU897" s="9"/>
      <c r="CV897" s="9"/>
      <c r="CW897" s="9"/>
      <c r="CX897" s="9"/>
      <c r="CY897" s="9"/>
      <c r="CZ897" s="9"/>
      <c r="DA897" s="9"/>
      <c r="DB897" s="9"/>
      <c r="DC897" s="9"/>
      <c r="DD897" s="9"/>
      <c r="DE897" s="9"/>
      <c r="DF897" s="9"/>
      <c r="DG897" s="9"/>
      <c r="DH897" s="9"/>
      <c r="DI897" s="9"/>
      <c r="DJ897" s="9"/>
      <c r="DK897" s="9"/>
      <c r="DL897" s="9"/>
      <c r="DM897" s="9"/>
      <c r="DN897" s="9"/>
      <c r="DO897" s="9"/>
      <c r="DP897" s="9"/>
      <c r="DQ897" s="9"/>
      <c r="DR897" s="9"/>
      <c r="DS897" s="9"/>
      <c r="DT897" s="9"/>
      <c r="DU897" s="9"/>
      <c r="DV897" s="9"/>
      <c r="DW897" s="14"/>
      <c r="DX897" s="9"/>
      <c r="DY897" s="9"/>
      <c r="DZ897" s="9"/>
      <c r="EA897" s="9"/>
      <c r="EB897" s="9"/>
      <c r="EC897" s="9"/>
      <c r="ED897" s="9"/>
      <c r="EE897" s="9"/>
      <c r="EF897" s="9"/>
      <c r="EG897" s="9"/>
      <c r="EH897" s="9"/>
      <c r="EI897" s="9"/>
    </row>
    <row r="898" spans="2:139" ht="75" customHeight="1">
      <c r="B898" s="9"/>
      <c r="C898" s="648"/>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648"/>
      <c r="AN898" s="9"/>
      <c r="AO898" s="9"/>
      <c r="AP898" s="9"/>
      <c r="AQ898" s="9"/>
      <c r="AR898" s="648"/>
      <c r="AS898" s="9"/>
      <c r="AT898" s="45"/>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c r="CC898" s="9"/>
      <c r="CD898" s="9"/>
      <c r="CE898" s="9"/>
      <c r="CF898" s="9"/>
      <c r="CG898" s="9"/>
      <c r="CH898" s="9"/>
      <c r="CI898" s="9"/>
      <c r="CJ898" s="9"/>
      <c r="CK898" s="9"/>
      <c r="CL898" s="9"/>
      <c r="CM898" s="9"/>
      <c r="CN898" s="9"/>
      <c r="CO898" s="9"/>
      <c r="CP898" s="9"/>
      <c r="CQ898" s="9"/>
      <c r="CR898" s="9"/>
      <c r="CS898" s="9"/>
      <c r="CT898" s="9"/>
      <c r="CU898" s="9"/>
      <c r="CV898" s="9"/>
      <c r="CW898" s="9"/>
      <c r="CX898" s="9"/>
      <c r="CY898" s="9"/>
      <c r="CZ898" s="9"/>
      <c r="DA898" s="9"/>
      <c r="DB898" s="9"/>
      <c r="DC898" s="9"/>
      <c r="DD898" s="9"/>
      <c r="DE898" s="9"/>
      <c r="DF898" s="9"/>
      <c r="DG898" s="9"/>
      <c r="DH898" s="9"/>
      <c r="DI898" s="9"/>
      <c r="DJ898" s="9"/>
      <c r="DK898" s="9"/>
      <c r="DL898" s="9"/>
      <c r="DM898" s="9"/>
      <c r="DN898" s="9"/>
      <c r="DO898" s="9"/>
      <c r="DP898" s="9"/>
      <c r="DQ898" s="9"/>
      <c r="DR898" s="9"/>
      <c r="DS898" s="9"/>
      <c r="DT898" s="9"/>
      <c r="DU898" s="9"/>
      <c r="DV898" s="9"/>
      <c r="DW898" s="14"/>
      <c r="DX898" s="9"/>
      <c r="DY898" s="9"/>
      <c r="DZ898" s="9"/>
      <c r="EA898" s="9"/>
      <c r="EB898" s="9"/>
      <c r="EC898" s="9"/>
      <c r="ED898" s="9"/>
      <c r="EE898" s="9"/>
      <c r="EF898" s="9"/>
      <c r="EG898" s="9"/>
      <c r="EH898" s="9"/>
      <c r="EI898" s="9"/>
    </row>
    <row r="899" spans="2:139" ht="75" customHeight="1">
      <c r="B899" s="9"/>
      <c r="C899" s="648"/>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648"/>
      <c r="AN899" s="9"/>
      <c r="AO899" s="9"/>
      <c r="AP899" s="9"/>
      <c r="AQ899" s="9"/>
      <c r="AR899" s="648"/>
      <c r="AS899" s="9"/>
      <c r="AT899" s="45"/>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c r="CC899" s="9"/>
      <c r="CD899" s="9"/>
      <c r="CE899" s="9"/>
      <c r="CF899" s="9"/>
      <c r="CG899" s="9"/>
      <c r="CH899" s="9"/>
      <c r="CI899" s="9"/>
      <c r="CJ899" s="9"/>
      <c r="CK899" s="9"/>
      <c r="CL899" s="9"/>
      <c r="CM899" s="9"/>
      <c r="CN899" s="9"/>
      <c r="CO899" s="9"/>
      <c r="CP899" s="9"/>
      <c r="CQ899" s="9"/>
      <c r="CR899" s="9"/>
      <c r="CS899" s="9"/>
      <c r="CT899" s="9"/>
      <c r="CU899" s="9"/>
      <c r="CV899" s="9"/>
      <c r="CW899" s="9"/>
      <c r="CX899" s="9"/>
      <c r="CY899" s="9"/>
      <c r="CZ899" s="9"/>
      <c r="DA899" s="9"/>
      <c r="DB899" s="9"/>
      <c r="DC899" s="9"/>
      <c r="DD899" s="9"/>
      <c r="DE899" s="9"/>
      <c r="DF899" s="9"/>
      <c r="DG899" s="9"/>
      <c r="DH899" s="9"/>
      <c r="DI899" s="9"/>
      <c r="DJ899" s="9"/>
      <c r="DK899" s="9"/>
      <c r="DL899" s="9"/>
      <c r="DM899" s="9"/>
      <c r="DN899" s="9"/>
      <c r="DO899" s="9"/>
      <c r="DP899" s="9"/>
      <c r="DQ899" s="9"/>
      <c r="DR899" s="9"/>
      <c r="DS899" s="9"/>
      <c r="DT899" s="9"/>
      <c r="DU899" s="9"/>
      <c r="DV899" s="9"/>
      <c r="DW899" s="14"/>
      <c r="DX899" s="9"/>
      <c r="DY899" s="9"/>
      <c r="DZ899" s="9"/>
      <c r="EA899" s="9"/>
      <c r="EB899" s="9"/>
      <c r="EC899" s="9"/>
      <c r="ED899" s="9"/>
      <c r="EE899" s="9"/>
      <c r="EF899" s="9"/>
      <c r="EG899" s="9"/>
      <c r="EH899" s="9"/>
      <c r="EI899" s="9"/>
    </row>
    <row r="900" spans="2:139" ht="75" customHeight="1">
      <c r="B900" s="9"/>
      <c r="C900" s="648"/>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648"/>
      <c r="AN900" s="9"/>
      <c r="AO900" s="9"/>
      <c r="AP900" s="9"/>
      <c r="AQ900" s="9"/>
      <c r="AR900" s="648"/>
      <c r="AS900" s="9"/>
      <c r="AT900" s="45"/>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c r="CC900" s="9"/>
      <c r="CD900" s="9"/>
      <c r="CE900" s="9"/>
      <c r="CF900" s="9"/>
      <c r="CG900" s="9"/>
      <c r="CH900" s="9"/>
      <c r="CI900" s="9"/>
      <c r="CJ900" s="9"/>
      <c r="CK900" s="9"/>
      <c r="CL900" s="9"/>
      <c r="CM900" s="9"/>
      <c r="CN900" s="9"/>
      <c r="CO900" s="9"/>
      <c r="CP900" s="9"/>
      <c r="CQ900" s="9"/>
      <c r="CR900" s="9"/>
      <c r="CS900" s="9"/>
      <c r="CT900" s="9"/>
      <c r="CU900" s="9"/>
      <c r="CV900" s="9"/>
      <c r="CW900" s="9"/>
      <c r="CX900" s="9"/>
      <c r="CY900" s="9"/>
      <c r="CZ900" s="9"/>
      <c r="DA900" s="9"/>
      <c r="DB900" s="9"/>
      <c r="DC900" s="9"/>
      <c r="DD900" s="9"/>
      <c r="DE900" s="9"/>
      <c r="DF900" s="9"/>
      <c r="DG900" s="9"/>
      <c r="DH900" s="9"/>
      <c r="DI900" s="9"/>
      <c r="DJ900" s="9"/>
      <c r="DK900" s="9"/>
      <c r="DL900" s="9"/>
      <c r="DM900" s="9"/>
      <c r="DN900" s="9"/>
      <c r="DO900" s="9"/>
      <c r="DP900" s="9"/>
      <c r="DQ900" s="9"/>
      <c r="DR900" s="9"/>
      <c r="DS900" s="9"/>
      <c r="DT900" s="9"/>
      <c r="DU900" s="9"/>
      <c r="DV900" s="9"/>
      <c r="DW900" s="14"/>
      <c r="DX900" s="9"/>
      <c r="DY900" s="9"/>
      <c r="DZ900" s="9"/>
      <c r="EA900" s="9"/>
      <c r="EB900" s="9"/>
      <c r="EC900" s="9"/>
      <c r="ED900" s="9"/>
      <c r="EE900" s="9"/>
      <c r="EF900" s="9"/>
      <c r="EG900" s="9"/>
      <c r="EH900" s="9"/>
      <c r="EI900" s="9"/>
    </row>
    <row r="901" spans="2:139" ht="75" customHeight="1">
      <c r="B901" s="9"/>
      <c r="C901" s="648"/>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648"/>
      <c r="AN901" s="9"/>
      <c r="AO901" s="9"/>
      <c r="AP901" s="9"/>
      <c r="AQ901" s="9"/>
      <c r="AR901" s="648"/>
      <c r="AS901" s="9"/>
      <c r="AT901" s="45"/>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c r="CC901" s="9"/>
      <c r="CD901" s="9"/>
      <c r="CE901" s="9"/>
      <c r="CF901" s="9"/>
      <c r="CG901" s="9"/>
      <c r="CH901" s="9"/>
      <c r="CI901" s="9"/>
      <c r="CJ901" s="9"/>
      <c r="CK901" s="9"/>
      <c r="CL901" s="9"/>
      <c r="CM901" s="9"/>
      <c r="CN901" s="9"/>
      <c r="CO901" s="9"/>
      <c r="CP901" s="9"/>
      <c r="CQ901" s="9"/>
      <c r="CR901" s="9"/>
      <c r="CS901" s="9"/>
      <c r="CT901" s="9"/>
      <c r="CU901" s="9"/>
      <c r="CV901" s="9"/>
      <c r="CW901" s="9"/>
      <c r="CX901" s="9"/>
      <c r="CY901" s="9"/>
      <c r="CZ901" s="9"/>
      <c r="DA901" s="9"/>
      <c r="DB901" s="9"/>
      <c r="DC901" s="9"/>
      <c r="DD901" s="9"/>
      <c r="DE901" s="9"/>
      <c r="DF901" s="9"/>
      <c r="DG901" s="9"/>
      <c r="DH901" s="9"/>
      <c r="DI901" s="9"/>
      <c r="DJ901" s="9"/>
      <c r="DK901" s="9"/>
      <c r="DL901" s="9"/>
      <c r="DM901" s="9"/>
      <c r="DN901" s="9"/>
      <c r="DO901" s="9"/>
      <c r="DP901" s="9"/>
      <c r="DQ901" s="9"/>
      <c r="DR901" s="9"/>
      <c r="DS901" s="9"/>
      <c r="DT901" s="9"/>
      <c r="DU901" s="9"/>
      <c r="DV901" s="9"/>
      <c r="DW901" s="14"/>
      <c r="DX901" s="9"/>
      <c r="DY901" s="9"/>
      <c r="DZ901" s="9"/>
      <c r="EA901" s="9"/>
      <c r="EB901" s="9"/>
      <c r="EC901" s="9"/>
      <c r="ED901" s="9"/>
      <c r="EE901" s="9"/>
      <c r="EF901" s="9"/>
      <c r="EG901" s="9"/>
      <c r="EH901" s="9"/>
      <c r="EI901" s="9"/>
    </row>
    <row r="902" spans="2:139" ht="75" customHeight="1">
      <c r="B902" s="9"/>
      <c r="C902" s="648"/>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648"/>
      <c r="AN902" s="9"/>
      <c r="AO902" s="9"/>
      <c r="AP902" s="9"/>
      <c r="AQ902" s="9"/>
      <c r="AR902" s="648"/>
      <c r="AS902" s="9"/>
      <c r="AT902" s="45"/>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c r="CC902" s="9"/>
      <c r="CD902" s="9"/>
      <c r="CE902" s="9"/>
      <c r="CF902" s="9"/>
      <c r="CG902" s="9"/>
      <c r="CH902" s="9"/>
      <c r="CI902" s="9"/>
      <c r="CJ902" s="9"/>
      <c r="CK902" s="9"/>
      <c r="CL902" s="9"/>
      <c r="CM902" s="9"/>
      <c r="CN902" s="9"/>
      <c r="CO902" s="9"/>
      <c r="CP902" s="9"/>
      <c r="CQ902" s="9"/>
      <c r="CR902" s="9"/>
      <c r="CS902" s="9"/>
      <c r="CT902" s="9"/>
      <c r="CU902" s="9"/>
      <c r="CV902" s="9"/>
      <c r="CW902" s="9"/>
      <c r="CX902" s="9"/>
      <c r="CY902" s="9"/>
      <c r="CZ902" s="9"/>
      <c r="DA902" s="9"/>
      <c r="DB902" s="9"/>
      <c r="DC902" s="9"/>
      <c r="DD902" s="9"/>
      <c r="DE902" s="9"/>
      <c r="DF902" s="9"/>
      <c r="DG902" s="9"/>
      <c r="DH902" s="9"/>
      <c r="DI902" s="9"/>
      <c r="DJ902" s="9"/>
      <c r="DK902" s="9"/>
      <c r="DL902" s="9"/>
      <c r="DM902" s="9"/>
      <c r="DN902" s="9"/>
      <c r="DO902" s="9"/>
      <c r="DP902" s="9"/>
      <c r="DQ902" s="9"/>
      <c r="DR902" s="9"/>
      <c r="DS902" s="9"/>
      <c r="DT902" s="9"/>
      <c r="DU902" s="9"/>
      <c r="DV902" s="9"/>
      <c r="DW902" s="14"/>
      <c r="DX902" s="9"/>
      <c r="DY902" s="9"/>
      <c r="DZ902" s="9"/>
      <c r="EA902" s="9"/>
      <c r="EB902" s="9"/>
      <c r="EC902" s="9"/>
      <c r="ED902" s="9"/>
      <c r="EE902" s="9"/>
      <c r="EF902" s="9"/>
      <c r="EG902" s="9"/>
      <c r="EH902" s="9"/>
      <c r="EI902" s="9"/>
    </row>
    <row r="903" spans="2:139" ht="75" customHeight="1">
      <c r="B903" s="9"/>
      <c r="C903" s="648"/>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648"/>
      <c r="AN903" s="9"/>
      <c r="AO903" s="9"/>
      <c r="AP903" s="9"/>
      <c r="AQ903" s="9"/>
      <c r="AR903" s="648"/>
      <c r="AS903" s="9"/>
      <c r="AT903" s="45"/>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c r="CC903" s="9"/>
      <c r="CD903" s="9"/>
      <c r="CE903" s="9"/>
      <c r="CF903" s="9"/>
      <c r="CG903" s="9"/>
      <c r="CH903" s="9"/>
      <c r="CI903" s="9"/>
      <c r="CJ903" s="9"/>
      <c r="CK903" s="9"/>
      <c r="CL903" s="9"/>
      <c r="CM903" s="9"/>
      <c r="CN903" s="9"/>
      <c r="CO903" s="9"/>
      <c r="CP903" s="9"/>
      <c r="CQ903" s="9"/>
      <c r="CR903" s="9"/>
      <c r="CS903" s="9"/>
      <c r="CT903" s="9"/>
      <c r="CU903" s="9"/>
      <c r="CV903" s="9"/>
      <c r="CW903" s="9"/>
      <c r="CX903" s="9"/>
      <c r="CY903" s="9"/>
      <c r="CZ903" s="9"/>
      <c r="DA903" s="9"/>
      <c r="DB903" s="9"/>
      <c r="DC903" s="9"/>
      <c r="DD903" s="9"/>
      <c r="DE903" s="9"/>
      <c r="DF903" s="9"/>
      <c r="DG903" s="9"/>
      <c r="DH903" s="9"/>
      <c r="DI903" s="9"/>
      <c r="DJ903" s="9"/>
      <c r="DK903" s="9"/>
      <c r="DL903" s="9"/>
      <c r="DM903" s="9"/>
      <c r="DN903" s="9"/>
      <c r="DO903" s="9"/>
      <c r="DP903" s="9"/>
      <c r="DQ903" s="9"/>
      <c r="DR903" s="9"/>
      <c r="DS903" s="9"/>
      <c r="DT903" s="9"/>
      <c r="DU903" s="9"/>
      <c r="DV903" s="9"/>
      <c r="DW903" s="14"/>
      <c r="DX903" s="9"/>
      <c r="DY903" s="9"/>
      <c r="DZ903" s="9"/>
      <c r="EA903" s="9"/>
      <c r="EB903" s="9"/>
      <c r="EC903" s="9"/>
      <c r="ED903" s="9"/>
      <c r="EE903" s="9"/>
      <c r="EF903" s="9"/>
      <c r="EG903" s="9"/>
      <c r="EH903" s="9"/>
      <c r="EI903" s="9"/>
    </row>
    <row r="904" spans="2:139" ht="75" customHeight="1">
      <c r="B904" s="9"/>
      <c r="C904" s="648"/>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648"/>
      <c r="AN904" s="9"/>
      <c r="AO904" s="9"/>
      <c r="AP904" s="9"/>
      <c r="AQ904" s="9"/>
      <c r="AR904" s="648"/>
      <c r="AS904" s="9"/>
      <c r="AT904" s="45"/>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c r="CC904" s="9"/>
      <c r="CD904" s="9"/>
      <c r="CE904" s="9"/>
      <c r="CF904" s="9"/>
      <c r="CG904" s="9"/>
      <c r="CH904" s="9"/>
      <c r="CI904" s="9"/>
      <c r="CJ904" s="9"/>
      <c r="CK904" s="9"/>
      <c r="CL904" s="9"/>
      <c r="CM904" s="9"/>
      <c r="CN904" s="9"/>
      <c r="CO904" s="9"/>
      <c r="CP904" s="9"/>
      <c r="CQ904" s="9"/>
      <c r="CR904" s="9"/>
      <c r="CS904" s="9"/>
      <c r="CT904" s="9"/>
      <c r="CU904" s="9"/>
      <c r="CV904" s="9"/>
      <c r="CW904" s="9"/>
      <c r="CX904" s="9"/>
      <c r="CY904" s="9"/>
      <c r="CZ904" s="9"/>
      <c r="DA904" s="9"/>
      <c r="DB904" s="9"/>
      <c r="DC904" s="9"/>
      <c r="DD904" s="9"/>
      <c r="DE904" s="9"/>
      <c r="DF904" s="9"/>
      <c r="DG904" s="9"/>
      <c r="DH904" s="9"/>
      <c r="DI904" s="9"/>
      <c r="DJ904" s="9"/>
      <c r="DK904" s="9"/>
      <c r="DL904" s="9"/>
      <c r="DM904" s="9"/>
      <c r="DN904" s="9"/>
      <c r="DO904" s="9"/>
      <c r="DP904" s="9"/>
      <c r="DQ904" s="9"/>
      <c r="DR904" s="9"/>
      <c r="DS904" s="9"/>
      <c r="DT904" s="9"/>
      <c r="DU904" s="9"/>
      <c r="DV904" s="9"/>
      <c r="DW904" s="14"/>
      <c r="DX904" s="9"/>
      <c r="DY904" s="9"/>
      <c r="DZ904" s="9"/>
      <c r="EA904" s="9"/>
      <c r="EB904" s="9"/>
      <c r="EC904" s="9"/>
      <c r="ED904" s="9"/>
      <c r="EE904" s="9"/>
      <c r="EF904" s="9"/>
      <c r="EG904" s="9"/>
      <c r="EH904" s="9"/>
      <c r="EI904" s="9"/>
    </row>
    <row r="905" spans="2:139" ht="75" customHeight="1">
      <c r="B905" s="9"/>
      <c r="C905" s="648"/>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648"/>
      <c r="AN905" s="9"/>
      <c r="AO905" s="9"/>
      <c r="AP905" s="9"/>
      <c r="AQ905" s="9"/>
      <c r="AR905" s="648"/>
      <c r="AS905" s="9"/>
      <c r="AT905" s="45"/>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c r="CC905" s="9"/>
      <c r="CD905" s="9"/>
      <c r="CE905" s="9"/>
      <c r="CF905" s="9"/>
      <c r="CG905" s="9"/>
      <c r="CH905" s="9"/>
      <c r="CI905" s="9"/>
      <c r="CJ905" s="9"/>
      <c r="CK905" s="9"/>
      <c r="CL905" s="9"/>
      <c r="CM905" s="9"/>
      <c r="CN905" s="9"/>
      <c r="CO905" s="9"/>
      <c r="CP905" s="9"/>
      <c r="CQ905" s="9"/>
      <c r="CR905" s="9"/>
      <c r="CS905" s="9"/>
      <c r="CT905" s="9"/>
      <c r="CU905" s="9"/>
      <c r="CV905" s="9"/>
      <c r="CW905" s="9"/>
      <c r="CX905" s="9"/>
      <c r="CY905" s="9"/>
      <c r="CZ905" s="9"/>
      <c r="DA905" s="9"/>
      <c r="DB905" s="9"/>
      <c r="DC905" s="9"/>
      <c r="DD905" s="9"/>
      <c r="DE905" s="9"/>
      <c r="DF905" s="9"/>
      <c r="DG905" s="9"/>
      <c r="DH905" s="9"/>
      <c r="DI905" s="9"/>
      <c r="DJ905" s="9"/>
      <c r="DK905" s="9"/>
      <c r="DL905" s="9"/>
      <c r="DM905" s="9"/>
      <c r="DN905" s="9"/>
      <c r="DO905" s="9"/>
      <c r="DP905" s="9"/>
      <c r="DQ905" s="9"/>
      <c r="DR905" s="9"/>
      <c r="DS905" s="9"/>
      <c r="DT905" s="9"/>
      <c r="DU905" s="9"/>
      <c r="DV905" s="9"/>
      <c r="DW905" s="14"/>
      <c r="DX905" s="9"/>
      <c r="DY905" s="9"/>
      <c r="DZ905" s="9"/>
      <c r="EA905" s="9"/>
      <c r="EB905" s="9"/>
      <c r="EC905" s="9"/>
      <c r="ED905" s="9"/>
      <c r="EE905" s="9"/>
      <c r="EF905" s="9"/>
      <c r="EG905" s="9"/>
      <c r="EH905" s="9"/>
      <c r="EI905" s="9"/>
    </row>
    <row r="906" spans="2:139" ht="75" customHeight="1">
      <c r="B906" s="9"/>
      <c r="C906" s="648"/>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648"/>
      <c r="AN906" s="9"/>
      <c r="AO906" s="9"/>
      <c r="AP906" s="9"/>
      <c r="AQ906" s="9"/>
      <c r="AR906" s="648"/>
      <c r="AS906" s="9"/>
      <c r="AT906" s="45"/>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c r="CC906" s="9"/>
      <c r="CD906" s="9"/>
      <c r="CE906" s="9"/>
      <c r="CF906" s="9"/>
      <c r="CG906" s="9"/>
      <c r="CH906" s="9"/>
      <c r="CI906" s="9"/>
      <c r="CJ906" s="9"/>
      <c r="CK906" s="9"/>
      <c r="CL906" s="9"/>
      <c r="CM906" s="9"/>
      <c r="CN906" s="9"/>
      <c r="CO906" s="9"/>
      <c r="CP906" s="9"/>
      <c r="CQ906" s="9"/>
      <c r="CR906" s="9"/>
      <c r="CS906" s="9"/>
      <c r="CT906" s="9"/>
      <c r="CU906" s="9"/>
      <c r="CV906" s="9"/>
      <c r="CW906" s="9"/>
      <c r="CX906" s="9"/>
      <c r="CY906" s="9"/>
      <c r="CZ906" s="9"/>
      <c r="DA906" s="9"/>
      <c r="DB906" s="9"/>
      <c r="DC906" s="9"/>
      <c r="DD906" s="9"/>
      <c r="DE906" s="9"/>
      <c r="DF906" s="9"/>
      <c r="DG906" s="9"/>
      <c r="DH906" s="9"/>
      <c r="DI906" s="9"/>
      <c r="DJ906" s="9"/>
      <c r="DK906" s="9"/>
      <c r="DL906" s="9"/>
      <c r="DM906" s="9"/>
      <c r="DN906" s="9"/>
      <c r="DO906" s="9"/>
      <c r="DP906" s="9"/>
      <c r="DQ906" s="9"/>
      <c r="DR906" s="9"/>
      <c r="DS906" s="9"/>
      <c r="DT906" s="9"/>
      <c r="DU906" s="9"/>
      <c r="DV906" s="9"/>
      <c r="DW906" s="14"/>
      <c r="DX906" s="9"/>
      <c r="DY906" s="9"/>
      <c r="DZ906" s="9"/>
      <c r="EA906" s="9"/>
      <c r="EB906" s="9"/>
      <c r="EC906" s="9"/>
      <c r="ED906" s="9"/>
      <c r="EE906" s="9"/>
      <c r="EF906" s="9"/>
      <c r="EG906" s="9"/>
      <c r="EH906" s="9"/>
      <c r="EI906" s="9"/>
    </row>
    <row r="907" spans="2:139" ht="75" customHeight="1">
      <c r="B907" s="9"/>
      <c r="C907" s="648"/>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648"/>
      <c r="AN907" s="9"/>
      <c r="AO907" s="9"/>
      <c r="AP907" s="9"/>
      <c r="AQ907" s="9"/>
      <c r="AR907" s="648"/>
      <c r="AS907" s="9"/>
      <c r="AT907" s="45"/>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c r="CC907" s="9"/>
      <c r="CD907" s="9"/>
      <c r="CE907" s="9"/>
      <c r="CF907" s="9"/>
      <c r="CG907" s="9"/>
      <c r="CH907" s="9"/>
      <c r="CI907" s="9"/>
      <c r="CJ907" s="9"/>
      <c r="CK907" s="9"/>
      <c r="CL907" s="9"/>
      <c r="CM907" s="9"/>
      <c r="CN907" s="9"/>
      <c r="CO907" s="9"/>
      <c r="CP907" s="9"/>
      <c r="CQ907" s="9"/>
      <c r="CR907" s="9"/>
      <c r="CS907" s="9"/>
      <c r="CT907" s="9"/>
      <c r="CU907" s="9"/>
      <c r="CV907" s="9"/>
      <c r="CW907" s="9"/>
      <c r="CX907" s="9"/>
      <c r="CY907" s="9"/>
      <c r="CZ907" s="9"/>
      <c r="DA907" s="9"/>
      <c r="DB907" s="9"/>
      <c r="DC907" s="9"/>
      <c r="DD907" s="9"/>
      <c r="DE907" s="9"/>
      <c r="DF907" s="9"/>
      <c r="DG907" s="9"/>
      <c r="DH907" s="9"/>
      <c r="DI907" s="9"/>
      <c r="DJ907" s="9"/>
      <c r="DK907" s="9"/>
      <c r="DL907" s="9"/>
      <c r="DM907" s="9"/>
      <c r="DN907" s="9"/>
      <c r="DO907" s="9"/>
      <c r="DP907" s="9"/>
      <c r="DQ907" s="9"/>
      <c r="DR907" s="9"/>
      <c r="DS907" s="9"/>
      <c r="DT907" s="9"/>
      <c r="DU907" s="9"/>
      <c r="DV907" s="9"/>
      <c r="DW907" s="14"/>
      <c r="DX907" s="9"/>
      <c r="DY907" s="9"/>
      <c r="DZ907" s="9"/>
      <c r="EA907" s="9"/>
      <c r="EB907" s="9"/>
      <c r="EC907" s="9"/>
      <c r="ED907" s="9"/>
      <c r="EE907" s="9"/>
      <c r="EF907" s="9"/>
      <c r="EG907" s="9"/>
      <c r="EH907" s="9"/>
      <c r="EI907" s="9"/>
    </row>
    <row r="908" spans="2:139" ht="75" customHeight="1">
      <c r="B908" s="9"/>
      <c r="C908" s="648"/>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648"/>
      <c r="AN908" s="9"/>
      <c r="AO908" s="9"/>
      <c r="AP908" s="9"/>
      <c r="AQ908" s="9"/>
      <c r="AR908" s="648"/>
      <c r="AS908" s="9"/>
      <c r="AT908" s="45"/>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c r="CC908" s="9"/>
      <c r="CD908" s="9"/>
      <c r="CE908" s="9"/>
      <c r="CF908" s="9"/>
      <c r="CG908" s="9"/>
      <c r="CH908" s="9"/>
      <c r="CI908" s="9"/>
      <c r="CJ908" s="9"/>
      <c r="CK908" s="9"/>
      <c r="CL908" s="9"/>
      <c r="CM908" s="9"/>
      <c r="CN908" s="9"/>
      <c r="CO908" s="9"/>
      <c r="CP908" s="9"/>
      <c r="CQ908" s="9"/>
      <c r="CR908" s="9"/>
      <c r="CS908" s="9"/>
      <c r="CT908" s="9"/>
      <c r="CU908" s="9"/>
      <c r="CV908" s="9"/>
      <c r="CW908" s="9"/>
      <c r="CX908" s="9"/>
      <c r="CY908" s="9"/>
      <c r="CZ908" s="9"/>
      <c r="DA908" s="9"/>
      <c r="DB908" s="9"/>
      <c r="DC908" s="9"/>
      <c r="DD908" s="9"/>
      <c r="DE908" s="9"/>
      <c r="DF908" s="9"/>
      <c r="DG908" s="9"/>
      <c r="DH908" s="9"/>
      <c r="DI908" s="9"/>
      <c r="DJ908" s="9"/>
      <c r="DK908" s="9"/>
      <c r="DL908" s="9"/>
      <c r="DM908" s="9"/>
      <c r="DN908" s="9"/>
      <c r="DO908" s="9"/>
      <c r="DP908" s="9"/>
      <c r="DQ908" s="9"/>
      <c r="DR908" s="9"/>
      <c r="DS908" s="9"/>
      <c r="DT908" s="9"/>
      <c r="DU908" s="9"/>
      <c r="DV908" s="9"/>
      <c r="DW908" s="14"/>
      <c r="DX908" s="9"/>
      <c r="DY908" s="9"/>
      <c r="DZ908" s="9"/>
      <c r="EA908" s="9"/>
      <c r="EB908" s="9"/>
      <c r="EC908" s="9"/>
      <c r="ED908" s="9"/>
      <c r="EE908" s="9"/>
      <c r="EF908" s="9"/>
      <c r="EG908" s="9"/>
      <c r="EH908" s="9"/>
      <c r="EI908" s="9"/>
    </row>
    <row r="909" spans="2:139" ht="75" customHeight="1">
      <c r="B909" s="9"/>
      <c r="C909" s="648"/>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648"/>
      <c r="AN909" s="9"/>
      <c r="AO909" s="9"/>
      <c r="AP909" s="9"/>
      <c r="AQ909" s="9"/>
      <c r="AR909" s="648"/>
      <c r="AS909" s="9"/>
      <c r="AT909" s="45"/>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c r="CC909" s="9"/>
      <c r="CD909" s="9"/>
      <c r="CE909" s="9"/>
      <c r="CF909" s="9"/>
      <c r="CG909" s="9"/>
      <c r="CH909" s="9"/>
      <c r="CI909" s="9"/>
      <c r="CJ909" s="9"/>
      <c r="CK909" s="9"/>
      <c r="CL909" s="9"/>
      <c r="CM909" s="9"/>
      <c r="CN909" s="9"/>
      <c r="CO909" s="9"/>
      <c r="CP909" s="9"/>
      <c r="CQ909" s="9"/>
      <c r="CR909" s="9"/>
      <c r="CS909" s="9"/>
      <c r="CT909" s="9"/>
      <c r="CU909" s="9"/>
      <c r="CV909" s="9"/>
      <c r="CW909" s="9"/>
      <c r="CX909" s="9"/>
      <c r="CY909" s="9"/>
      <c r="CZ909" s="9"/>
      <c r="DA909" s="9"/>
      <c r="DB909" s="9"/>
      <c r="DC909" s="9"/>
      <c r="DD909" s="9"/>
      <c r="DE909" s="9"/>
      <c r="DF909" s="9"/>
      <c r="DG909" s="9"/>
      <c r="DH909" s="9"/>
      <c r="DI909" s="9"/>
      <c r="DJ909" s="9"/>
      <c r="DK909" s="9"/>
      <c r="DL909" s="9"/>
      <c r="DM909" s="9"/>
      <c r="DN909" s="9"/>
      <c r="DO909" s="9"/>
      <c r="DP909" s="9"/>
      <c r="DQ909" s="9"/>
      <c r="DR909" s="9"/>
      <c r="DS909" s="9"/>
      <c r="DT909" s="9"/>
      <c r="DU909" s="9"/>
      <c r="DV909" s="9"/>
      <c r="DW909" s="14"/>
      <c r="DX909" s="9"/>
      <c r="DY909" s="9"/>
      <c r="DZ909" s="9"/>
      <c r="EA909" s="9"/>
      <c r="EB909" s="9"/>
      <c r="EC909" s="9"/>
      <c r="ED909" s="9"/>
      <c r="EE909" s="9"/>
      <c r="EF909" s="9"/>
      <c r="EG909" s="9"/>
      <c r="EH909" s="9"/>
      <c r="EI909" s="9"/>
    </row>
    <row r="910" spans="2:139" ht="75" customHeight="1">
      <c r="B910" s="9"/>
      <c r="C910" s="648"/>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648"/>
      <c r="AN910" s="9"/>
      <c r="AO910" s="9"/>
      <c r="AP910" s="9"/>
      <c r="AQ910" s="9"/>
      <c r="AR910" s="648"/>
      <c r="AS910" s="9"/>
      <c r="AT910" s="45"/>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c r="CC910" s="9"/>
      <c r="CD910" s="9"/>
      <c r="CE910" s="9"/>
      <c r="CF910" s="9"/>
      <c r="CG910" s="9"/>
      <c r="CH910" s="9"/>
      <c r="CI910" s="9"/>
      <c r="CJ910" s="9"/>
      <c r="CK910" s="9"/>
      <c r="CL910" s="9"/>
      <c r="CM910" s="9"/>
      <c r="CN910" s="9"/>
      <c r="CO910" s="9"/>
      <c r="CP910" s="9"/>
      <c r="CQ910" s="9"/>
      <c r="CR910" s="9"/>
      <c r="CS910" s="9"/>
      <c r="CT910" s="9"/>
      <c r="CU910" s="9"/>
      <c r="CV910" s="9"/>
      <c r="CW910" s="9"/>
      <c r="CX910" s="9"/>
      <c r="CY910" s="9"/>
      <c r="CZ910" s="9"/>
      <c r="DA910" s="9"/>
      <c r="DB910" s="9"/>
      <c r="DC910" s="9"/>
      <c r="DD910" s="9"/>
      <c r="DE910" s="9"/>
      <c r="DF910" s="9"/>
      <c r="DG910" s="9"/>
      <c r="DH910" s="9"/>
      <c r="DI910" s="9"/>
      <c r="DJ910" s="9"/>
      <c r="DK910" s="9"/>
      <c r="DL910" s="9"/>
      <c r="DM910" s="9"/>
      <c r="DN910" s="9"/>
      <c r="DO910" s="9"/>
      <c r="DP910" s="9"/>
      <c r="DQ910" s="9"/>
      <c r="DR910" s="9"/>
      <c r="DS910" s="9"/>
      <c r="DT910" s="9"/>
      <c r="DU910" s="9"/>
      <c r="DV910" s="9"/>
      <c r="DW910" s="14"/>
      <c r="DX910" s="9"/>
      <c r="DY910" s="9"/>
      <c r="DZ910" s="9"/>
      <c r="EA910" s="9"/>
      <c r="EB910" s="9"/>
      <c r="EC910" s="9"/>
      <c r="ED910" s="9"/>
      <c r="EE910" s="9"/>
      <c r="EF910" s="9"/>
      <c r="EG910" s="9"/>
      <c r="EH910" s="9"/>
      <c r="EI910" s="9"/>
    </row>
    <row r="911" spans="2:139" ht="75" customHeight="1">
      <c r="B911" s="9"/>
      <c r="C911" s="648"/>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648"/>
      <c r="AN911" s="9"/>
      <c r="AO911" s="9"/>
      <c r="AP911" s="9"/>
      <c r="AQ911" s="9"/>
      <c r="AR911" s="648"/>
      <c r="AS911" s="9"/>
      <c r="AT911" s="45"/>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c r="CC911" s="9"/>
      <c r="CD911" s="9"/>
      <c r="CE911" s="9"/>
      <c r="CF911" s="9"/>
      <c r="CG911" s="9"/>
      <c r="CH911" s="9"/>
      <c r="CI911" s="9"/>
      <c r="CJ911" s="9"/>
      <c r="CK911" s="9"/>
      <c r="CL911" s="9"/>
      <c r="CM911" s="9"/>
      <c r="CN911" s="9"/>
      <c r="CO911" s="9"/>
      <c r="CP911" s="9"/>
      <c r="CQ911" s="9"/>
      <c r="CR911" s="9"/>
      <c r="CS911" s="9"/>
      <c r="CT911" s="9"/>
      <c r="CU911" s="9"/>
      <c r="CV911" s="9"/>
      <c r="CW911" s="9"/>
      <c r="CX911" s="9"/>
      <c r="CY911" s="9"/>
      <c r="CZ911" s="9"/>
      <c r="DA911" s="9"/>
      <c r="DB911" s="9"/>
      <c r="DC911" s="9"/>
      <c r="DD911" s="9"/>
      <c r="DE911" s="9"/>
      <c r="DF911" s="9"/>
      <c r="DG911" s="9"/>
      <c r="DH911" s="9"/>
      <c r="DI911" s="9"/>
      <c r="DJ911" s="9"/>
      <c r="DK911" s="9"/>
      <c r="DL911" s="9"/>
      <c r="DM911" s="9"/>
      <c r="DN911" s="9"/>
      <c r="DO911" s="9"/>
      <c r="DP911" s="9"/>
      <c r="DQ911" s="9"/>
      <c r="DR911" s="9"/>
      <c r="DS911" s="9"/>
      <c r="DT911" s="9"/>
      <c r="DU911" s="9"/>
      <c r="DV911" s="9"/>
      <c r="DW911" s="14"/>
      <c r="DX911" s="9"/>
      <c r="DY911" s="9"/>
      <c r="DZ911" s="9"/>
      <c r="EA911" s="9"/>
      <c r="EB911" s="9"/>
      <c r="EC911" s="9"/>
      <c r="ED911" s="9"/>
      <c r="EE911" s="9"/>
      <c r="EF911" s="9"/>
      <c r="EG911" s="9"/>
      <c r="EH911" s="9"/>
      <c r="EI911" s="9"/>
    </row>
    <row r="912" spans="2:139" ht="75" customHeight="1">
      <c r="B912" s="9"/>
      <c r="C912" s="648"/>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648"/>
      <c r="AN912" s="9"/>
      <c r="AO912" s="9"/>
      <c r="AP912" s="9"/>
      <c r="AQ912" s="9"/>
      <c r="AR912" s="648"/>
      <c r="AS912" s="9"/>
      <c r="AT912" s="45"/>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c r="CC912" s="9"/>
      <c r="CD912" s="9"/>
      <c r="CE912" s="9"/>
      <c r="CF912" s="9"/>
      <c r="CG912" s="9"/>
      <c r="CH912" s="9"/>
      <c r="CI912" s="9"/>
      <c r="CJ912" s="9"/>
      <c r="CK912" s="9"/>
      <c r="CL912" s="9"/>
      <c r="CM912" s="9"/>
      <c r="CN912" s="9"/>
      <c r="CO912" s="9"/>
      <c r="CP912" s="9"/>
      <c r="CQ912" s="9"/>
      <c r="CR912" s="9"/>
      <c r="CS912" s="9"/>
      <c r="CT912" s="9"/>
      <c r="CU912" s="9"/>
      <c r="CV912" s="9"/>
      <c r="CW912" s="9"/>
      <c r="CX912" s="9"/>
      <c r="CY912" s="9"/>
      <c r="CZ912" s="9"/>
      <c r="DA912" s="9"/>
      <c r="DB912" s="9"/>
      <c r="DC912" s="9"/>
      <c r="DD912" s="9"/>
      <c r="DE912" s="9"/>
      <c r="DF912" s="9"/>
      <c r="DG912" s="9"/>
      <c r="DH912" s="9"/>
      <c r="DI912" s="9"/>
      <c r="DJ912" s="9"/>
      <c r="DK912" s="9"/>
      <c r="DL912" s="9"/>
      <c r="DM912" s="9"/>
      <c r="DN912" s="9"/>
      <c r="DO912" s="9"/>
      <c r="DP912" s="9"/>
      <c r="DQ912" s="9"/>
      <c r="DR912" s="9"/>
      <c r="DS912" s="9"/>
      <c r="DT912" s="9"/>
      <c r="DU912" s="9"/>
      <c r="DV912" s="9"/>
      <c r="DW912" s="14"/>
      <c r="DX912" s="9"/>
      <c r="DY912" s="9"/>
      <c r="DZ912" s="9"/>
      <c r="EA912" s="9"/>
      <c r="EB912" s="9"/>
      <c r="EC912" s="9"/>
      <c r="ED912" s="9"/>
      <c r="EE912" s="9"/>
      <c r="EF912" s="9"/>
      <c r="EG912" s="9"/>
      <c r="EH912" s="9"/>
      <c r="EI912" s="9"/>
    </row>
    <row r="913" spans="2:139" ht="75" customHeight="1">
      <c r="B913" s="9"/>
      <c r="C913" s="648"/>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648"/>
      <c r="AN913" s="9"/>
      <c r="AO913" s="9"/>
      <c r="AP913" s="9"/>
      <c r="AQ913" s="9"/>
      <c r="AR913" s="648"/>
      <c r="AS913" s="9"/>
      <c r="AT913" s="45"/>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c r="CC913" s="9"/>
      <c r="CD913" s="9"/>
      <c r="CE913" s="9"/>
      <c r="CF913" s="9"/>
      <c r="CG913" s="9"/>
      <c r="CH913" s="9"/>
      <c r="CI913" s="9"/>
      <c r="CJ913" s="9"/>
      <c r="CK913" s="9"/>
      <c r="CL913" s="9"/>
      <c r="CM913" s="9"/>
      <c r="CN913" s="9"/>
      <c r="CO913" s="9"/>
      <c r="CP913" s="9"/>
      <c r="CQ913" s="9"/>
      <c r="CR913" s="9"/>
      <c r="CS913" s="9"/>
      <c r="CT913" s="9"/>
      <c r="CU913" s="9"/>
      <c r="CV913" s="9"/>
      <c r="CW913" s="9"/>
      <c r="CX913" s="9"/>
      <c r="CY913" s="9"/>
      <c r="CZ913" s="9"/>
      <c r="DA913" s="9"/>
      <c r="DB913" s="9"/>
      <c r="DC913" s="9"/>
      <c r="DD913" s="9"/>
      <c r="DE913" s="9"/>
      <c r="DF913" s="9"/>
      <c r="DG913" s="9"/>
      <c r="DH913" s="9"/>
      <c r="DI913" s="9"/>
      <c r="DJ913" s="9"/>
      <c r="DK913" s="9"/>
      <c r="DL913" s="9"/>
      <c r="DM913" s="9"/>
      <c r="DN913" s="9"/>
      <c r="DO913" s="9"/>
      <c r="DP913" s="9"/>
      <c r="DQ913" s="9"/>
      <c r="DR913" s="9"/>
      <c r="DS913" s="9"/>
      <c r="DT913" s="9"/>
      <c r="DU913" s="9"/>
      <c r="DV913" s="9"/>
      <c r="DW913" s="14"/>
      <c r="DX913" s="9"/>
      <c r="DY913" s="9"/>
      <c r="DZ913" s="9"/>
      <c r="EA913" s="9"/>
      <c r="EB913" s="9"/>
      <c r="EC913" s="9"/>
      <c r="ED913" s="9"/>
      <c r="EE913" s="9"/>
      <c r="EF913" s="9"/>
      <c r="EG913" s="9"/>
      <c r="EH913" s="9"/>
      <c r="EI913" s="9"/>
    </row>
    <row r="914" spans="2:139" ht="75" customHeight="1">
      <c r="B914" s="9"/>
      <c r="C914" s="648"/>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648"/>
      <c r="AN914" s="9"/>
      <c r="AO914" s="9"/>
      <c r="AP914" s="9"/>
      <c r="AQ914" s="9"/>
      <c r="AR914" s="648"/>
      <c r="AS914" s="9"/>
      <c r="AT914" s="45"/>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c r="CC914" s="9"/>
      <c r="CD914" s="9"/>
      <c r="CE914" s="9"/>
      <c r="CF914" s="9"/>
      <c r="CG914" s="9"/>
      <c r="CH914" s="9"/>
      <c r="CI914" s="9"/>
      <c r="CJ914" s="9"/>
      <c r="CK914" s="9"/>
      <c r="CL914" s="9"/>
      <c r="CM914" s="9"/>
      <c r="CN914" s="9"/>
      <c r="CO914" s="9"/>
      <c r="CP914" s="9"/>
      <c r="CQ914" s="9"/>
      <c r="CR914" s="9"/>
      <c r="CS914" s="9"/>
      <c r="CT914" s="9"/>
      <c r="CU914" s="9"/>
      <c r="CV914" s="9"/>
      <c r="CW914" s="9"/>
      <c r="CX914" s="9"/>
      <c r="CY914" s="9"/>
      <c r="CZ914" s="9"/>
      <c r="DA914" s="9"/>
      <c r="DB914" s="9"/>
      <c r="DC914" s="9"/>
      <c r="DD914" s="9"/>
      <c r="DE914" s="9"/>
      <c r="DF914" s="9"/>
      <c r="DG914" s="9"/>
      <c r="DH914" s="9"/>
      <c r="DI914" s="9"/>
      <c r="DJ914" s="9"/>
      <c r="DK914" s="9"/>
      <c r="DL914" s="9"/>
      <c r="DM914" s="9"/>
      <c r="DN914" s="9"/>
      <c r="DO914" s="9"/>
      <c r="DP914" s="9"/>
      <c r="DQ914" s="9"/>
      <c r="DR914" s="9"/>
      <c r="DS914" s="9"/>
      <c r="DT914" s="9"/>
      <c r="DU914" s="9"/>
      <c r="DV914" s="9"/>
      <c r="DW914" s="14"/>
      <c r="DX914" s="9"/>
      <c r="DY914" s="9"/>
      <c r="DZ914" s="9"/>
      <c r="EA914" s="9"/>
      <c r="EB914" s="9"/>
      <c r="EC914" s="9"/>
      <c r="ED914" s="9"/>
      <c r="EE914" s="9"/>
      <c r="EF914" s="9"/>
      <c r="EG914" s="9"/>
      <c r="EH914" s="9"/>
      <c r="EI914" s="9"/>
    </row>
    <row r="915" spans="2:139" ht="75" customHeight="1">
      <c r="B915" s="9"/>
      <c r="C915" s="648"/>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648"/>
      <c r="AN915" s="9"/>
      <c r="AO915" s="9"/>
      <c r="AP915" s="9"/>
      <c r="AQ915" s="9"/>
      <c r="AR915" s="648"/>
      <c r="AS915" s="9"/>
      <c r="AT915" s="45"/>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c r="CC915" s="9"/>
      <c r="CD915" s="9"/>
      <c r="CE915" s="9"/>
      <c r="CF915" s="9"/>
      <c r="CG915" s="9"/>
      <c r="CH915" s="9"/>
      <c r="CI915" s="9"/>
      <c r="CJ915" s="9"/>
      <c r="CK915" s="9"/>
      <c r="CL915" s="9"/>
      <c r="CM915" s="9"/>
      <c r="CN915" s="9"/>
      <c r="CO915" s="9"/>
      <c r="CP915" s="9"/>
      <c r="CQ915" s="9"/>
      <c r="CR915" s="9"/>
      <c r="CS915" s="9"/>
      <c r="CT915" s="9"/>
      <c r="CU915" s="9"/>
      <c r="CV915" s="9"/>
      <c r="CW915" s="9"/>
      <c r="CX915" s="9"/>
      <c r="CY915" s="9"/>
      <c r="CZ915" s="9"/>
      <c r="DA915" s="9"/>
      <c r="DB915" s="9"/>
      <c r="DC915" s="9"/>
      <c r="DD915" s="9"/>
      <c r="DE915" s="9"/>
      <c r="DF915" s="9"/>
      <c r="DG915" s="9"/>
      <c r="DH915" s="9"/>
      <c r="DI915" s="9"/>
      <c r="DJ915" s="9"/>
      <c r="DK915" s="9"/>
      <c r="DL915" s="9"/>
      <c r="DM915" s="9"/>
      <c r="DN915" s="9"/>
      <c r="DO915" s="9"/>
      <c r="DP915" s="9"/>
      <c r="DQ915" s="9"/>
      <c r="DR915" s="9"/>
      <c r="DS915" s="9"/>
      <c r="DT915" s="9"/>
      <c r="DU915" s="9"/>
      <c r="DV915" s="9"/>
      <c r="DW915" s="14"/>
      <c r="DX915" s="9"/>
      <c r="DY915" s="9"/>
      <c r="DZ915" s="9"/>
      <c r="EA915" s="9"/>
      <c r="EB915" s="9"/>
      <c r="EC915" s="9"/>
      <c r="ED915" s="9"/>
      <c r="EE915" s="9"/>
      <c r="EF915" s="9"/>
      <c r="EG915" s="9"/>
      <c r="EH915" s="9"/>
      <c r="EI915" s="9"/>
    </row>
    <row r="916" spans="2:139" ht="75" customHeight="1">
      <c r="B916" s="9"/>
      <c r="C916" s="648"/>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648"/>
      <c r="AN916" s="9"/>
      <c r="AO916" s="9"/>
      <c r="AP916" s="9"/>
      <c r="AQ916" s="9"/>
      <c r="AR916" s="648"/>
      <c r="AS916" s="9"/>
      <c r="AT916" s="45"/>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c r="CC916" s="9"/>
      <c r="CD916" s="9"/>
      <c r="CE916" s="9"/>
      <c r="CF916" s="9"/>
      <c r="CG916" s="9"/>
      <c r="CH916" s="9"/>
      <c r="CI916" s="9"/>
      <c r="CJ916" s="9"/>
      <c r="CK916" s="9"/>
      <c r="CL916" s="9"/>
      <c r="CM916" s="9"/>
      <c r="CN916" s="9"/>
      <c r="CO916" s="9"/>
      <c r="CP916" s="9"/>
      <c r="CQ916" s="9"/>
      <c r="CR916" s="9"/>
      <c r="CS916" s="9"/>
      <c r="CT916" s="9"/>
      <c r="CU916" s="9"/>
      <c r="CV916" s="9"/>
      <c r="CW916" s="9"/>
      <c r="CX916" s="9"/>
      <c r="CY916" s="9"/>
      <c r="CZ916" s="9"/>
      <c r="DA916" s="9"/>
      <c r="DB916" s="9"/>
      <c r="DC916" s="9"/>
      <c r="DD916" s="9"/>
      <c r="DE916" s="9"/>
      <c r="DF916" s="9"/>
      <c r="DG916" s="9"/>
      <c r="DH916" s="9"/>
      <c r="DI916" s="9"/>
      <c r="DJ916" s="9"/>
      <c r="DK916" s="9"/>
      <c r="DL916" s="9"/>
      <c r="DM916" s="9"/>
      <c r="DN916" s="9"/>
      <c r="DO916" s="9"/>
      <c r="DP916" s="9"/>
      <c r="DQ916" s="9"/>
      <c r="DR916" s="9"/>
      <c r="DS916" s="9"/>
      <c r="DT916" s="9"/>
      <c r="DU916" s="9"/>
      <c r="DV916" s="9"/>
      <c r="DW916" s="14"/>
      <c r="DX916" s="9"/>
      <c r="DY916" s="9"/>
      <c r="DZ916" s="9"/>
      <c r="EA916" s="9"/>
      <c r="EB916" s="9"/>
      <c r="EC916" s="9"/>
      <c r="ED916" s="9"/>
      <c r="EE916" s="9"/>
      <c r="EF916" s="9"/>
      <c r="EG916" s="9"/>
      <c r="EH916" s="9"/>
      <c r="EI916" s="9"/>
    </row>
    <row r="917" spans="2:139" ht="75" customHeight="1">
      <c r="B917" s="9"/>
      <c r="C917" s="648"/>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648"/>
      <c r="AN917" s="9"/>
      <c r="AO917" s="9"/>
      <c r="AP917" s="9"/>
      <c r="AQ917" s="9"/>
      <c r="AR917" s="648"/>
      <c r="AS917" s="9"/>
      <c r="AT917" s="45"/>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c r="CC917" s="9"/>
      <c r="CD917" s="9"/>
      <c r="CE917" s="9"/>
      <c r="CF917" s="9"/>
      <c r="CG917" s="9"/>
      <c r="CH917" s="9"/>
      <c r="CI917" s="9"/>
      <c r="CJ917" s="9"/>
      <c r="CK917" s="9"/>
      <c r="CL917" s="9"/>
      <c r="CM917" s="9"/>
      <c r="CN917" s="9"/>
      <c r="CO917" s="9"/>
      <c r="CP917" s="9"/>
      <c r="CQ917" s="9"/>
      <c r="CR917" s="9"/>
      <c r="CS917" s="9"/>
      <c r="CT917" s="9"/>
      <c r="CU917" s="9"/>
      <c r="CV917" s="9"/>
      <c r="CW917" s="9"/>
      <c r="CX917" s="9"/>
      <c r="CY917" s="9"/>
      <c r="CZ917" s="9"/>
      <c r="DA917" s="9"/>
      <c r="DB917" s="9"/>
      <c r="DC917" s="9"/>
      <c r="DD917" s="9"/>
      <c r="DE917" s="9"/>
      <c r="DF917" s="9"/>
      <c r="DG917" s="9"/>
      <c r="DH917" s="9"/>
      <c r="DI917" s="9"/>
      <c r="DJ917" s="9"/>
      <c r="DK917" s="9"/>
      <c r="DL917" s="9"/>
      <c r="DM917" s="9"/>
      <c r="DN917" s="9"/>
      <c r="DO917" s="9"/>
      <c r="DP917" s="9"/>
      <c r="DQ917" s="9"/>
      <c r="DR917" s="9"/>
      <c r="DS917" s="9"/>
      <c r="DT917" s="9"/>
      <c r="DU917" s="9"/>
      <c r="DV917" s="9"/>
      <c r="DW917" s="14"/>
      <c r="DX917" s="9"/>
      <c r="DY917" s="9"/>
      <c r="DZ917" s="9"/>
      <c r="EA917" s="9"/>
      <c r="EB917" s="9"/>
      <c r="EC917" s="9"/>
      <c r="ED917" s="9"/>
      <c r="EE917" s="9"/>
      <c r="EF917" s="9"/>
      <c r="EG917" s="9"/>
      <c r="EH917" s="9"/>
      <c r="EI917" s="9"/>
    </row>
    <row r="918" spans="2:139" ht="75" customHeight="1">
      <c r="B918" s="9"/>
      <c r="C918" s="648"/>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648"/>
      <c r="AN918" s="9"/>
      <c r="AO918" s="9"/>
      <c r="AP918" s="9"/>
      <c r="AQ918" s="9"/>
      <c r="AR918" s="648"/>
      <c r="AS918" s="9"/>
      <c r="AT918" s="45"/>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c r="CC918" s="9"/>
      <c r="CD918" s="9"/>
      <c r="CE918" s="9"/>
      <c r="CF918" s="9"/>
      <c r="CG918" s="9"/>
      <c r="CH918" s="9"/>
      <c r="CI918" s="9"/>
      <c r="CJ918" s="9"/>
      <c r="CK918" s="9"/>
      <c r="CL918" s="9"/>
      <c r="CM918" s="9"/>
      <c r="CN918" s="9"/>
      <c r="CO918" s="9"/>
      <c r="CP918" s="9"/>
      <c r="CQ918" s="9"/>
      <c r="CR918" s="9"/>
      <c r="CS918" s="9"/>
      <c r="CT918" s="9"/>
      <c r="CU918" s="9"/>
      <c r="CV918" s="9"/>
      <c r="CW918" s="9"/>
      <c r="CX918" s="9"/>
      <c r="CY918" s="9"/>
      <c r="CZ918" s="9"/>
      <c r="DA918" s="9"/>
      <c r="DB918" s="9"/>
      <c r="DC918" s="9"/>
      <c r="DD918" s="9"/>
      <c r="DE918" s="9"/>
      <c r="DF918" s="9"/>
      <c r="DG918" s="9"/>
      <c r="DH918" s="9"/>
      <c r="DI918" s="9"/>
      <c r="DJ918" s="9"/>
      <c r="DK918" s="9"/>
      <c r="DL918" s="9"/>
      <c r="DM918" s="9"/>
      <c r="DN918" s="9"/>
      <c r="DO918" s="9"/>
      <c r="DP918" s="9"/>
      <c r="DQ918" s="9"/>
      <c r="DR918" s="9"/>
      <c r="DS918" s="9"/>
      <c r="DT918" s="9"/>
      <c r="DU918" s="9"/>
      <c r="DV918" s="9"/>
      <c r="DW918" s="14"/>
      <c r="DX918" s="9"/>
      <c r="DY918" s="9"/>
      <c r="DZ918" s="9"/>
      <c r="EA918" s="9"/>
      <c r="EB918" s="9"/>
      <c r="EC918" s="9"/>
      <c r="ED918" s="9"/>
      <c r="EE918" s="9"/>
      <c r="EF918" s="9"/>
      <c r="EG918" s="9"/>
      <c r="EH918" s="9"/>
      <c r="EI918" s="9"/>
    </row>
    <row r="919" spans="2:139" ht="75" customHeight="1">
      <c r="B919" s="9"/>
      <c r="C919" s="648"/>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648"/>
      <c r="AN919" s="9"/>
      <c r="AO919" s="9"/>
      <c r="AP919" s="9"/>
      <c r="AQ919" s="9"/>
      <c r="AR919" s="648"/>
      <c r="AS919" s="9"/>
      <c r="AT919" s="45"/>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c r="CC919" s="9"/>
      <c r="CD919" s="9"/>
      <c r="CE919" s="9"/>
      <c r="CF919" s="9"/>
      <c r="CG919" s="9"/>
      <c r="CH919" s="9"/>
      <c r="CI919" s="9"/>
      <c r="CJ919" s="9"/>
      <c r="CK919" s="9"/>
      <c r="CL919" s="9"/>
      <c r="CM919" s="9"/>
      <c r="CN919" s="9"/>
      <c r="CO919" s="9"/>
      <c r="CP919" s="9"/>
      <c r="CQ919" s="9"/>
      <c r="CR919" s="9"/>
      <c r="CS919" s="9"/>
      <c r="CT919" s="9"/>
      <c r="CU919" s="9"/>
      <c r="CV919" s="9"/>
      <c r="CW919" s="9"/>
      <c r="CX919" s="9"/>
      <c r="CY919" s="9"/>
      <c r="CZ919" s="9"/>
      <c r="DA919" s="9"/>
      <c r="DB919" s="9"/>
      <c r="DC919" s="9"/>
      <c r="DD919" s="9"/>
      <c r="DE919" s="9"/>
      <c r="DF919" s="9"/>
      <c r="DG919" s="9"/>
      <c r="DH919" s="9"/>
      <c r="DI919" s="9"/>
      <c r="DJ919" s="9"/>
      <c r="DK919" s="9"/>
      <c r="DL919" s="9"/>
      <c r="DM919" s="9"/>
      <c r="DN919" s="9"/>
      <c r="DO919" s="9"/>
      <c r="DP919" s="9"/>
      <c r="DQ919" s="9"/>
      <c r="DR919" s="9"/>
      <c r="DS919" s="9"/>
      <c r="DT919" s="9"/>
      <c r="DU919" s="9"/>
      <c r="DV919" s="9"/>
      <c r="DW919" s="14"/>
      <c r="DX919" s="9"/>
      <c r="DY919" s="9"/>
      <c r="DZ919" s="9"/>
      <c r="EA919" s="9"/>
      <c r="EB919" s="9"/>
      <c r="EC919" s="9"/>
      <c r="ED919" s="9"/>
      <c r="EE919" s="9"/>
      <c r="EF919" s="9"/>
      <c r="EG919" s="9"/>
      <c r="EH919" s="9"/>
      <c r="EI919" s="9"/>
    </row>
    <row r="920" spans="2:139" ht="75" customHeight="1">
      <c r="B920" s="9"/>
      <c r="C920" s="648"/>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648"/>
      <c r="AN920" s="9"/>
      <c r="AO920" s="9"/>
      <c r="AP920" s="9"/>
      <c r="AQ920" s="9"/>
      <c r="AR920" s="648"/>
      <c r="AS920" s="9"/>
      <c r="AT920" s="45"/>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c r="CC920" s="9"/>
      <c r="CD920" s="9"/>
      <c r="CE920" s="9"/>
      <c r="CF920" s="9"/>
      <c r="CG920" s="9"/>
      <c r="CH920" s="9"/>
      <c r="CI920" s="9"/>
      <c r="CJ920" s="9"/>
      <c r="CK920" s="9"/>
      <c r="CL920" s="9"/>
      <c r="CM920" s="9"/>
      <c r="CN920" s="9"/>
      <c r="CO920" s="9"/>
      <c r="CP920" s="9"/>
      <c r="CQ920" s="9"/>
      <c r="CR920" s="9"/>
      <c r="CS920" s="9"/>
      <c r="CT920" s="9"/>
      <c r="CU920" s="9"/>
      <c r="CV920" s="9"/>
      <c r="CW920" s="9"/>
      <c r="CX920" s="9"/>
      <c r="CY920" s="9"/>
      <c r="CZ920" s="9"/>
      <c r="DA920" s="9"/>
      <c r="DB920" s="9"/>
      <c r="DC920" s="9"/>
      <c r="DD920" s="9"/>
      <c r="DE920" s="9"/>
      <c r="DF920" s="9"/>
      <c r="DG920" s="9"/>
      <c r="DH920" s="9"/>
      <c r="DI920" s="9"/>
      <c r="DJ920" s="9"/>
      <c r="DK920" s="9"/>
      <c r="DL920" s="9"/>
      <c r="DM920" s="9"/>
      <c r="DN920" s="9"/>
      <c r="DO920" s="9"/>
      <c r="DP920" s="9"/>
      <c r="DQ920" s="9"/>
      <c r="DR920" s="9"/>
      <c r="DS920" s="9"/>
      <c r="DT920" s="9"/>
      <c r="DU920" s="9"/>
      <c r="DV920" s="9"/>
      <c r="DW920" s="14"/>
      <c r="DX920" s="9"/>
      <c r="DY920" s="9"/>
      <c r="DZ920" s="9"/>
      <c r="EA920" s="9"/>
      <c r="EB920" s="9"/>
      <c r="EC920" s="9"/>
      <c r="ED920" s="9"/>
      <c r="EE920" s="9"/>
      <c r="EF920" s="9"/>
      <c r="EG920" s="9"/>
      <c r="EH920" s="9"/>
      <c r="EI920" s="9"/>
    </row>
    <row r="921" spans="2:139" ht="75" customHeight="1">
      <c r="B921" s="9"/>
      <c r="C921" s="648"/>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648"/>
      <c r="AN921" s="9"/>
      <c r="AO921" s="9"/>
      <c r="AP921" s="9"/>
      <c r="AQ921" s="9"/>
      <c r="AR921" s="648"/>
      <c r="AS921" s="9"/>
      <c r="AT921" s="45"/>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c r="CC921" s="9"/>
      <c r="CD921" s="9"/>
      <c r="CE921" s="9"/>
      <c r="CF921" s="9"/>
      <c r="CG921" s="9"/>
      <c r="CH921" s="9"/>
      <c r="CI921" s="9"/>
      <c r="CJ921" s="9"/>
      <c r="CK921" s="9"/>
      <c r="CL921" s="9"/>
      <c r="CM921" s="9"/>
      <c r="CN921" s="9"/>
      <c r="CO921" s="9"/>
      <c r="CP921" s="9"/>
      <c r="CQ921" s="9"/>
      <c r="CR921" s="9"/>
      <c r="CS921" s="9"/>
      <c r="CT921" s="9"/>
      <c r="CU921" s="9"/>
      <c r="CV921" s="9"/>
      <c r="CW921" s="9"/>
      <c r="CX921" s="9"/>
      <c r="CY921" s="9"/>
      <c r="CZ921" s="9"/>
      <c r="DA921" s="9"/>
      <c r="DB921" s="9"/>
      <c r="DC921" s="9"/>
      <c r="DD921" s="9"/>
      <c r="DE921" s="9"/>
      <c r="DF921" s="9"/>
      <c r="DG921" s="9"/>
      <c r="DH921" s="9"/>
      <c r="DI921" s="9"/>
      <c r="DJ921" s="9"/>
      <c r="DK921" s="9"/>
      <c r="DL921" s="9"/>
      <c r="DM921" s="9"/>
      <c r="DN921" s="9"/>
      <c r="DO921" s="9"/>
      <c r="DP921" s="9"/>
      <c r="DQ921" s="9"/>
      <c r="DR921" s="9"/>
      <c r="DS921" s="9"/>
      <c r="DT921" s="9"/>
      <c r="DU921" s="9"/>
      <c r="DV921" s="9"/>
      <c r="DW921" s="14"/>
      <c r="DX921" s="9"/>
      <c r="DY921" s="9"/>
      <c r="DZ921" s="9"/>
      <c r="EA921" s="9"/>
      <c r="EB921" s="9"/>
      <c r="EC921" s="9"/>
      <c r="ED921" s="9"/>
      <c r="EE921" s="9"/>
      <c r="EF921" s="9"/>
      <c r="EG921" s="9"/>
      <c r="EH921" s="9"/>
      <c r="EI921" s="9"/>
    </row>
    <row r="922" spans="2:139" ht="75" customHeight="1">
      <c r="B922" s="9"/>
      <c r="C922" s="648"/>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648"/>
      <c r="AN922" s="9"/>
      <c r="AO922" s="9"/>
      <c r="AP922" s="9"/>
      <c r="AQ922" s="9"/>
      <c r="AR922" s="648"/>
      <c r="AS922" s="9"/>
      <c r="AT922" s="45"/>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c r="CC922" s="9"/>
      <c r="CD922" s="9"/>
      <c r="CE922" s="9"/>
      <c r="CF922" s="9"/>
      <c r="CG922" s="9"/>
      <c r="CH922" s="9"/>
      <c r="CI922" s="9"/>
      <c r="CJ922" s="9"/>
      <c r="CK922" s="9"/>
      <c r="CL922" s="9"/>
      <c r="CM922" s="9"/>
      <c r="CN922" s="9"/>
      <c r="CO922" s="9"/>
      <c r="CP922" s="9"/>
      <c r="CQ922" s="9"/>
      <c r="CR922" s="9"/>
      <c r="CS922" s="9"/>
      <c r="CT922" s="9"/>
      <c r="CU922" s="9"/>
      <c r="CV922" s="9"/>
      <c r="CW922" s="9"/>
      <c r="CX922" s="9"/>
      <c r="CY922" s="9"/>
      <c r="CZ922" s="9"/>
      <c r="DA922" s="9"/>
      <c r="DB922" s="9"/>
      <c r="DC922" s="9"/>
      <c r="DD922" s="9"/>
      <c r="DE922" s="9"/>
      <c r="DF922" s="9"/>
      <c r="DG922" s="9"/>
      <c r="DH922" s="9"/>
      <c r="DI922" s="9"/>
      <c r="DJ922" s="9"/>
      <c r="DK922" s="9"/>
      <c r="DL922" s="9"/>
      <c r="DM922" s="9"/>
      <c r="DN922" s="9"/>
      <c r="DO922" s="9"/>
      <c r="DP922" s="9"/>
      <c r="DQ922" s="9"/>
      <c r="DR922" s="9"/>
      <c r="DS922" s="9"/>
      <c r="DT922" s="9"/>
      <c r="DU922" s="9"/>
      <c r="DV922" s="9"/>
      <c r="DW922" s="14"/>
      <c r="DX922" s="9"/>
      <c r="DY922" s="9"/>
      <c r="DZ922" s="9"/>
      <c r="EA922" s="9"/>
      <c r="EB922" s="9"/>
      <c r="EC922" s="9"/>
      <c r="ED922" s="9"/>
      <c r="EE922" s="9"/>
      <c r="EF922" s="9"/>
      <c r="EG922" s="9"/>
      <c r="EH922" s="9"/>
      <c r="EI922" s="9"/>
    </row>
    <row r="923" spans="2:139" ht="75" customHeight="1">
      <c r="B923" s="9"/>
      <c r="C923" s="648"/>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648"/>
      <c r="AN923" s="9"/>
      <c r="AO923" s="9"/>
      <c r="AP923" s="9"/>
      <c r="AQ923" s="9"/>
      <c r="AR923" s="648"/>
      <c r="AS923" s="9"/>
      <c r="AT923" s="45"/>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c r="CC923" s="9"/>
      <c r="CD923" s="9"/>
      <c r="CE923" s="9"/>
      <c r="CF923" s="9"/>
      <c r="CG923" s="9"/>
      <c r="CH923" s="9"/>
      <c r="CI923" s="9"/>
      <c r="CJ923" s="9"/>
      <c r="CK923" s="9"/>
      <c r="CL923" s="9"/>
      <c r="CM923" s="9"/>
      <c r="CN923" s="9"/>
      <c r="CO923" s="9"/>
      <c r="CP923" s="9"/>
      <c r="CQ923" s="9"/>
      <c r="CR923" s="9"/>
      <c r="CS923" s="9"/>
      <c r="CT923" s="9"/>
      <c r="CU923" s="9"/>
      <c r="CV923" s="9"/>
      <c r="CW923" s="9"/>
      <c r="CX923" s="9"/>
      <c r="CY923" s="9"/>
      <c r="CZ923" s="9"/>
      <c r="DA923" s="9"/>
      <c r="DB923" s="9"/>
      <c r="DC923" s="9"/>
      <c r="DD923" s="9"/>
      <c r="DE923" s="9"/>
      <c r="DF923" s="9"/>
      <c r="DG923" s="9"/>
      <c r="DH923" s="9"/>
      <c r="DI923" s="9"/>
      <c r="DJ923" s="9"/>
      <c r="DK923" s="9"/>
      <c r="DL923" s="9"/>
      <c r="DM923" s="9"/>
      <c r="DN923" s="9"/>
      <c r="DO923" s="9"/>
      <c r="DP923" s="9"/>
      <c r="DQ923" s="9"/>
      <c r="DR923" s="9"/>
      <c r="DS923" s="9"/>
      <c r="DT923" s="9"/>
      <c r="DU923" s="9"/>
      <c r="DV923" s="9"/>
      <c r="DW923" s="14"/>
      <c r="DX923" s="9"/>
      <c r="DY923" s="9"/>
      <c r="DZ923" s="9"/>
      <c r="EA923" s="9"/>
      <c r="EB923" s="9"/>
      <c r="EC923" s="9"/>
      <c r="ED923" s="9"/>
      <c r="EE923" s="9"/>
      <c r="EF923" s="9"/>
      <c r="EG923" s="9"/>
      <c r="EH923" s="9"/>
      <c r="EI923" s="9"/>
    </row>
    <row r="924" spans="2:139" ht="75" customHeight="1">
      <c r="B924" s="9"/>
      <c r="C924" s="648"/>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648"/>
      <c r="AN924" s="9"/>
      <c r="AO924" s="9"/>
      <c r="AP924" s="9"/>
      <c r="AQ924" s="9"/>
      <c r="AR924" s="648"/>
      <c r="AS924" s="9"/>
      <c r="AT924" s="45"/>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c r="CC924" s="9"/>
      <c r="CD924" s="9"/>
      <c r="CE924" s="9"/>
      <c r="CF924" s="9"/>
      <c r="CG924" s="9"/>
      <c r="CH924" s="9"/>
      <c r="CI924" s="9"/>
      <c r="CJ924" s="9"/>
      <c r="CK924" s="9"/>
      <c r="CL924" s="9"/>
      <c r="CM924" s="9"/>
      <c r="CN924" s="9"/>
      <c r="CO924" s="9"/>
      <c r="CP924" s="9"/>
      <c r="CQ924" s="9"/>
      <c r="CR924" s="9"/>
      <c r="CS924" s="9"/>
      <c r="CT924" s="9"/>
      <c r="CU924" s="9"/>
      <c r="CV924" s="9"/>
      <c r="CW924" s="9"/>
      <c r="CX924" s="9"/>
      <c r="CY924" s="9"/>
      <c r="CZ924" s="9"/>
      <c r="DA924" s="9"/>
      <c r="DB924" s="9"/>
      <c r="DC924" s="9"/>
      <c r="DD924" s="9"/>
      <c r="DE924" s="9"/>
      <c r="DF924" s="9"/>
      <c r="DG924" s="9"/>
      <c r="DH924" s="9"/>
      <c r="DI924" s="9"/>
      <c r="DJ924" s="9"/>
      <c r="DK924" s="9"/>
      <c r="DL924" s="9"/>
      <c r="DM924" s="9"/>
      <c r="DN924" s="9"/>
      <c r="DO924" s="9"/>
      <c r="DP924" s="9"/>
      <c r="DQ924" s="9"/>
      <c r="DR924" s="9"/>
      <c r="DS924" s="9"/>
      <c r="DT924" s="9"/>
      <c r="DU924" s="9"/>
      <c r="DV924" s="9"/>
      <c r="DW924" s="14"/>
      <c r="DX924" s="9"/>
      <c r="DY924" s="9"/>
      <c r="DZ924" s="9"/>
      <c r="EA924" s="9"/>
      <c r="EB924" s="9"/>
      <c r="EC924" s="9"/>
      <c r="ED924" s="9"/>
      <c r="EE924" s="9"/>
      <c r="EF924" s="9"/>
      <c r="EG924" s="9"/>
      <c r="EH924" s="9"/>
      <c r="EI924" s="9"/>
    </row>
    <row r="925" spans="2:139" ht="75" customHeight="1">
      <c r="B925" s="9"/>
      <c r="C925" s="648"/>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648"/>
      <c r="AN925" s="9"/>
      <c r="AO925" s="9"/>
      <c r="AP925" s="9"/>
      <c r="AQ925" s="9"/>
      <c r="AR925" s="648"/>
      <c r="AS925" s="9"/>
      <c r="AT925" s="45"/>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c r="CC925" s="9"/>
      <c r="CD925" s="9"/>
      <c r="CE925" s="9"/>
      <c r="CF925" s="9"/>
      <c r="CG925" s="9"/>
      <c r="CH925" s="9"/>
      <c r="CI925" s="9"/>
      <c r="CJ925" s="9"/>
      <c r="CK925" s="9"/>
      <c r="CL925" s="9"/>
      <c r="CM925" s="9"/>
      <c r="CN925" s="9"/>
      <c r="CO925" s="9"/>
      <c r="CP925" s="9"/>
      <c r="CQ925" s="9"/>
      <c r="CR925" s="9"/>
      <c r="CS925" s="9"/>
      <c r="CT925" s="9"/>
      <c r="CU925" s="9"/>
      <c r="CV925" s="9"/>
      <c r="CW925" s="9"/>
      <c r="CX925" s="9"/>
      <c r="CY925" s="9"/>
      <c r="CZ925" s="9"/>
      <c r="DA925" s="9"/>
      <c r="DB925" s="9"/>
      <c r="DC925" s="9"/>
      <c r="DD925" s="9"/>
      <c r="DE925" s="9"/>
      <c r="DF925" s="9"/>
      <c r="DG925" s="9"/>
      <c r="DH925" s="9"/>
      <c r="DI925" s="9"/>
      <c r="DJ925" s="9"/>
      <c r="DK925" s="9"/>
      <c r="DL925" s="9"/>
      <c r="DM925" s="9"/>
      <c r="DN925" s="9"/>
      <c r="DO925" s="9"/>
      <c r="DP925" s="9"/>
      <c r="DQ925" s="9"/>
      <c r="DR925" s="9"/>
      <c r="DS925" s="9"/>
      <c r="DT925" s="9"/>
      <c r="DU925" s="9"/>
      <c r="DV925" s="9"/>
      <c r="DW925" s="14"/>
      <c r="DX925" s="9"/>
      <c r="DY925" s="9"/>
      <c r="DZ925" s="9"/>
      <c r="EA925" s="9"/>
      <c r="EB925" s="9"/>
      <c r="EC925" s="9"/>
      <c r="ED925" s="9"/>
      <c r="EE925" s="9"/>
      <c r="EF925" s="9"/>
      <c r="EG925" s="9"/>
      <c r="EH925" s="9"/>
      <c r="EI925" s="9"/>
    </row>
    <row r="926" spans="2:139" ht="75" customHeight="1">
      <c r="B926" s="9"/>
      <c r="C926" s="648"/>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648"/>
      <c r="AN926" s="9"/>
      <c r="AO926" s="9"/>
      <c r="AP926" s="9"/>
      <c r="AQ926" s="9"/>
      <c r="AR926" s="648"/>
      <c r="AS926" s="9"/>
      <c r="AT926" s="45"/>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c r="CC926" s="9"/>
      <c r="CD926" s="9"/>
      <c r="CE926" s="9"/>
      <c r="CF926" s="9"/>
      <c r="CG926" s="9"/>
      <c r="CH926" s="9"/>
      <c r="CI926" s="9"/>
      <c r="CJ926" s="9"/>
      <c r="CK926" s="9"/>
      <c r="CL926" s="9"/>
      <c r="CM926" s="9"/>
      <c r="CN926" s="9"/>
      <c r="CO926" s="9"/>
      <c r="CP926" s="9"/>
      <c r="CQ926" s="9"/>
      <c r="CR926" s="9"/>
      <c r="CS926" s="9"/>
      <c r="CT926" s="9"/>
      <c r="CU926" s="9"/>
      <c r="CV926" s="9"/>
      <c r="CW926" s="9"/>
      <c r="CX926" s="9"/>
      <c r="CY926" s="9"/>
      <c r="CZ926" s="9"/>
      <c r="DA926" s="9"/>
      <c r="DB926" s="9"/>
      <c r="DC926" s="9"/>
      <c r="DD926" s="9"/>
      <c r="DE926" s="9"/>
      <c r="DF926" s="9"/>
      <c r="DG926" s="9"/>
      <c r="DH926" s="9"/>
      <c r="DI926" s="9"/>
      <c r="DJ926" s="9"/>
      <c r="DK926" s="9"/>
      <c r="DL926" s="9"/>
      <c r="DM926" s="9"/>
      <c r="DN926" s="9"/>
      <c r="DO926" s="9"/>
      <c r="DP926" s="9"/>
      <c r="DQ926" s="9"/>
      <c r="DR926" s="9"/>
      <c r="DS926" s="9"/>
      <c r="DT926" s="9"/>
      <c r="DU926" s="9"/>
      <c r="DV926" s="9"/>
      <c r="DW926" s="14"/>
      <c r="DX926" s="9"/>
      <c r="DY926" s="9"/>
      <c r="DZ926" s="9"/>
      <c r="EA926" s="9"/>
      <c r="EB926" s="9"/>
      <c r="EC926" s="9"/>
      <c r="ED926" s="9"/>
      <c r="EE926" s="9"/>
      <c r="EF926" s="9"/>
      <c r="EG926" s="9"/>
      <c r="EH926" s="9"/>
      <c r="EI926" s="9"/>
    </row>
    <row r="927" spans="2:139" ht="75" customHeight="1">
      <c r="B927" s="9"/>
      <c r="C927" s="648"/>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648"/>
      <c r="AN927" s="9"/>
      <c r="AO927" s="9"/>
      <c r="AP927" s="9"/>
      <c r="AQ927" s="9"/>
      <c r="AR927" s="648"/>
      <c r="AS927" s="9"/>
      <c r="AT927" s="45"/>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c r="CC927" s="9"/>
      <c r="CD927" s="9"/>
      <c r="CE927" s="9"/>
      <c r="CF927" s="9"/>
      <c r="CG927" s="9"/>
      <c r="CH927" s="9"/>
      <c r="CI927" s="9"/>
      <c r="CJ927" s="9"/>
      <c r="CK927" s="9"/>
      <c r="CL927" s="9"/>
      <c r="CM927" s="9"/>
      <c r="CN927" s="9"/>
      <c r="CO927" s="9"/>
      <c r="CP927" s="9"/>
      <c r="CQ927" s="9"/>
      <c r="CR927" s="9"/>
      <c r="CS927" s="9"/>
      <c r="CT927" s="9"/>
      <c r="CU927" s="9"/>
      <c r="CV927" s="9"/>
      <c r="CW927" s="9"/>
      <c r="CX927" s="9"/>
      <c r="CY927" s="9"/>
      <c r="CZ927" s="9"/>
      <c r="DA927" s="9"/>
      <c r="DB927" s="9"/>
      <c r="DC927" s="9"/>
      <c r="DD927" s="9"/>
      <c r="DE927" s="9"/>
      <c r="DF927" s="9"/>
      <c r="DG927" s="9"/>
      <c r="DH927" s="9"/>
      <c r="DI927" s="9"/>
      <c r="DJ927" s="9"/>
      <c r="DK927" s="9"/>
      <c r="DL927" s="9"/>
      <c r="DM927" s="9"/>
      <c r="DN927" s="9"/>
      <c r="DO927" s="9"/>
      <c r="DP927" s="9"/>
      <c r="DQ927" s="9"/>
      <c r="DR927" s="9"/>
      <c r="DS927" s="9"/>
      <c r="DT927" s="9"/>
      <c r="DU927" s="9"/>
      <c r="DV927" s="9"/>
      <c r="DW927" s="14"/>
      <c r="DX927" s="9"/>
      <c r="DY927" s="9"/>
      <c r="DZ927" s="9"/>
      <c r="EA927" s="9"/>
      <c r="EB927" s="9"/>
      <c r="EC927" s="9"/>
      <c r="ED927" s="9"/>
      <c r="EE927" s="9"/>
      <c r="EF927" s="9"/>
      <c r="EG927" s="9"/>
      <c r="EH927" s="9"/>
      <c r="EI927" s="9"/>
    </row>
    <row r="928" spans="2:139" ht="75" customHeight="1">
      <c r="B928" s="9"/>
      <c r="C928" s="648"/>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648"/>
      <c r="AN928" s="9"/>
      <c r="AO928" s="9"/>
      <c r="AP928" s="9"/>
      <c r="AQ928" s="9"/>
      <c r="AR928" s="648"/>
      <c r="AS928" s="9"/>
      <c r="AT928" s="45"/>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c r="CC928" s="9"/>
      <c r="CD928" s="9"/>
      <c r="CE928" s="9"/>
      <c r="CF928" s="9"/>
      <c r="CG928" s="9"/>
      <c r="CH928" s="9"/>
      <c r="CI928" s="9"/>
      <c r="CJ928" s="9"/>
      <c r="CK928" s="9"/>
      <c r="CL928" s="9"/>
      <c r="CM928" s="9"/>
      <c r="CN928" s="9"/>
      <c r="CO928" s="9"/>
      <c r="CP928" s="9"/>
      <c r="CQ928" s="9"/>
      <c r="CR928" s="9"/>
      <c r="CS928" s="9"/>
      <c r="CT928" s="9"/>
      <c r="CU928" s="9"/>
      <c r="CV928" s="9"/>
      <c r="CW928" s="9"/>
      <c r="CX928" s="9"/>
      <c r="CY928" s="9"/>
      <c r="CZ928" s="9"/>
      <c r="DA928" s="9"/>
      <c r="DB928" s="9"/>
      <c r="DC928" s="9"/>
      <c r="DD928" s="9"/>
      <c r="DE928" s="9"/>
      <c r="DF928" s="9"/>
      <c r="DG928" s="9"/>
      <c r="DH928" s="9"/>
      <c r="DI928" s="9"/>
      <c r="DJ928" s="9"/>
      <c r="DK928" s="9"/>
      <c r="DL928" s="9"/>
      <c r="DM928" s="9"/>
      <c r="DN928" s="9"/>
      <c r="DO928" s="9"/>
      <c r="DP928" s="9"/>
      <c r="DQ928" s="9"/>
      <c r="DR928" s="9"/>
      <c r="DS928" s="9"/>
      <c r="DT928" s="9"/>
      <c r="DU928" s="9"/>
      <c r="DV928" s="9"/>
      <c r="DW928" s="14"/>
      <c r="DX928" s="9"/>
      <c r="DY928" s="9"/>
      <c r="DZ928" s="9"/>
      <c r="EA928" s="9"/>
      <c r="EB928" s="9"/>
      <c r="EC928" s="9"/>
      <c r="ED928" s="9"/>
      <c r="EE928" s="9"/>
      <c r="EF928" s="9"/>
      <c r="EG928" s="9"/>
      <c r="EH928" s="9"/>
      <c r="EI928" s="9"/>
    </row>
    <row r="929" spans="2:139" ht="75" customHeight="1">
      <c r="B929" s="9"/>
      <c r="C929" s="648"/>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648"/>
      <c r="AN929" s="9"/>
      <c r="AO929" s="9"/>
      <c r="AP929" s="9"/>
      <c r="AQ929" s="9"/>
      <c r="AR929" s="648"/>
      <c r="AS929" s="9"/>
      <c r="AT929" s="45"/>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c r="CC929" s="9"/>
      <c r="CD929" s="9"/>
      <c r="CE929" s="9"/>
      <c r="CF929" s="9"/>
      <c r="CG929" s="9"/>
      <c r="CH929" s="9"/>
      <c r="CI929" s="9"/>
      <c r="CJ929" s="9"/>
      <c r="CK929" s="9"/>
      <c r="CL929" s="9"/>
      <c r="CM929" s="9"/>
      <c r="CN929" s="9"/>
      <c r="CO929" s="9"/>
      <c r="CP929" s="9"/>
      <c r="CQ929" s="9"/>
      <c r="CR929" s="9"/>
      <c r="CS929" s="9"/>
      <c r="CT929" s="9"/>
      <c r="CU929" s="9"/>
      <c r="CV929" s="9"/>
      <c r="CW929" s="9"/>
      <c r="CX929" s="9"/>
      <c r="CY929" s="9"/>
      <c r="CZ929" s="9"/>
      <c r="DA929" s="9"/>
      <c r="DB929" s="9"/>
      <c r="DC929" s="9"/>
      <c r="DD929" s="9"/>
      <c r="DE929" s="9"/>
      <c r="DF929" s="9"/>
      <c r="DG929" s="9"/>
      <c r="DH929" s="9"/>
      <c r="DI929" s="9"/>
      <c r="DJ929" s="9"/>
      <c r="DK929" s="9"/>
      <c r="DL929" s="9"/>
      <c r="DM929" s="9"/>
      <c r="DN929" s="9"/>
      <c r="DO929" s="9"/>
      <c r="DP929" s="9"/>
      <c r="DQ929" s="9"/>
      <c r="DR929" s="9"/>
      <c r="DS929" s="9"/>
      <c r="DT929" s="9"/>
      <c r="DU929" s="9"/>
      <c r="DV929" s="9"/>
      <c r="DW929" s="14"/>
      <c r="DX929" s="9"/>
      <c r="DY929" s="9"/>
      <c r="DZ929" s="9"/>
      <c r="EA929" s="9"/>
      <c r="EB929" s="9"/>
      <c r="EC929" s="9"/>
      <c r="ED929" s="9"/>
      <c r="EE929" s="9"/>
      <c r="EF929" s="9"/>
      <c r="EG929" s="9"/>
      <c r="EH929" s="9"/>
      <c r="EI929" s="9"/>
    </row>
    <row r="930" spans="2:139" ht="75" customHeight="1">
      <c r="B930" s="9"/>
      <c r="C930" s="648"/>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648"/>
      <c r="AN930" s="9"/>
      <c r="AO930" s="9"/>
      <c r="AP930" s="9"/>
      <c r="AQ930" s="9"/>
      <c r="AR930" s="648"/>
      <c r="AS930" s="9"/>
      <c r="AT930" s="45"/>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c r="CC930" s="9"/>
      <c r="CD930" s="9"/>
      <c r="CE930" s="9"/>
      <c r="CF930" s="9"/>
      <c r="CG930" s="9"/>
      <c r="CH930" s="9"/>
      <c r="CI930" s="9"/>
      <c r="CJ930" s="9"/>
      <c r="CK930" s="9"/>
      <c r="CL930" s="9"/>
      <c r="CM930" s="9"/>
      <c r="CN930" s="9"/>
      <c r="CO930" s="9"/>
      <c r="CP930" s="9"/>
      <c r="CQ930" s="9"/>
      <c r="CR930" s="9"/>
      <c r="CS930" s="9"/>
      <c r="CT930" s="9"/>
      <c r="CU930" s="9"/>
      <c r="CV930" s="9"/>
      <c r="CW930" s="9"/>
      <c r="CX930" s="9"/>
      <c r="CY930" s="9"/>
      <c r="CZ930" s="9"/>
      <c r="DA930" s="9"/>
      <c r="DB930" s="9"/>
      <c r="DC930" s="9"/>
      <c r="DD930" s="9"/>
      <c r="DE930" s="9"/>
      <c r="DF930" s="9"/>
      <c r="DG930" s="9"/>
      <c r="DH930" s="9"/>
      <c r="DI930" s="9"/>
      <c r="DJ930" s="9"/>
      <c r="DK930" s="9"/>
      <c r="DL930" s="9"/>
      <c r="DM930" s="9"/>
      <c r="DN930" s="9"/>
      <c r="DO930" s="9"/>
      <c r="DP930" s="9"/>
      <c r="DQ930" s="9"/>
      <c r="DR930" s="9"/>
      <c r="DS930" s="9"/>
      <c r="DT930" s="9"/>
      <c r="DU930" s="9"/>
      <c r="DV930" s="9"/>
      <c r="DW930" s="14"/>
      <c r="DX930" s="9"/>
      <c r="DY930" s="9"/>
      <c r="DZ930" s="9"/>
      <c r="EA930" s="9"/>
      <c r="EB930" s="9"/>
      <c r="EC930" s="9"/>
      <c r="ED930" s="9"/>
      <c r="EE930" s="9"/>
      <c r="EF930" s="9"/>
      <c r="EG930" s="9"/>
      <c r="EH930" s="9"/>
      <c r="EI930" s="9"/>
    </row>
    <row r="931" spans="2:139" ht="75" customHeight="1">
      <c r="B931" s="9"/>
      <c r="C931" s="648"/>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648"/>
      <c r="AN931" s="9"/>
      <c r="AO931" s="9"/>
      <c r="AP931" s="9"/>
      <c r="AQ931" s="9"/>
      <c r="AR931" s="648"/>
      <c r="AS931" s="9"/>
      <c r="AT931" s="45"/>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c r="CC931" s="9"/>
      <c r="CD931" s="9"/>
      <c r="CE931" s="9"/>
      <c r="CF931" s="9"/>
      <c r="CG931" s="9"/>
      <c r="CH931" s="9"/>
      <c r="CI931" s="9"/>
      <c r="CJ931" s="9"/>
      <c r="CK931" s="9"/>
      <c r="CL931" s="9"/>
      <c r="CM931" s="9"/>
      <c r="CN931" s="9"/>
      <c r="CO931" s="9"/>
      <c r="CP931" s="9"/>
      <c r="CQ931" s="9"/>
      <c r="CR931" s="9"/>
      <c r="CS931" s="9"/>
      <c r="CT931" s="9"/>
      <c r="CU931" s="9"/>
      <c r="CV931" s="9"/>
      <c r="CW931" s="9"/>
      <c r="CX931" s="9"/>
      <c r="CY931" s="9"/>
      <c r="CZ931" s="9"/>
      <c r="DA931" s="9"/>
      <c r="DB931" s="9"/>
      <c r="DC931" s="9"/>
      <c r="DD931" s="9"/>
      <c r="DE931" s="9"/>
      <c r="DF931" s="9"/>
      <c r="DG931" s="9"/>
      <c r="DH931" s="9"/>
      <c r="DI931" s="9"/>
      <c r="DJ931" s="9"/>
      <c r="DK931" s="9"/>
      <c r="DL931" s="9"/>
      <c r="DM931" s="9"/>
      <c r="DN931" s="9"/>
      <c r="DO931" s="9"/>
      <c r="DP931" s="9"/>
      <c r="DQ931" s="9"/>
      <c r="DR931" s="9"/>
      <c r="DS931" s="9"/>
      <c r="DT931" s="9"/>
      <c r="DU931" s="9"/>
      <c r="DV931" s="9"/>
      <c r="DW931" s="14"/>
      <c r="DX931" s="9"/>
      <c r="DY931" s="9"/>
      <c r="DZ931" s="9"/>
      <c r="EA931" s="9"/>
      <c r="EB931" s="9"/>
      <c r="EC931" s="9"/>
      <c r="ED931" s="9"/>
      <c r="EE931" s="9"/>
      <c r="EF931" s="9"/>
      <c r="EG931" s="9"/>
      <c r="EH931" s="9"/>
      <c r="EI931" s="9"/>
    </row>
    <row r="932" spans="2:139" ht="75" customHeight="1">
      <c r="B932" s="9"/>
      <c r="C932" s="648"/>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648"/>
      <c r="AN932" s="9"/>
      <c r="AO932" s="9"/>
      <c r="AP932" s="9"/>
      <c r="AQ932" s="9"/>
      <c r="AR932" s="648"/>
      <c r="AS932" s="9"/>
      <c r="AT932" s="45"/>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c r="CC932" s="9"/>
      <c r="CD932" s="9"/>
      <c r="CE932" s="9"/>
      <c r="CF932" s="9"/>
      <c r="CG932" s="9"/>
      <c r="CH932" s="9"/>
      <c r="CI932" s="9"/>
      <c r="CJ932" s="9"/>
      <c r="CK932" s="9"/>
      <c r="CL932" s="9"/>
      <c r="CM932" s="9"/>
      <c r="CN932" s="9"/>
      <c r="CO932" s="9"/>
      <c r="CP932" s="9"/>
      <c r="CQ932" s="9"/>
      <c r="CR932" s="9"/>
      <c r="CS932" s="9"/>
      <c r="CT932" s="9"/>
      <c r="CU932" s="9"/>
      <c r="CV932" s="9"/>
      <c r="CW932" s="9"/>
      <c r="CX932" s="9"/>
      <c r="CY932" s="9"/>
      <c r="CZ932" s="9"/>
      <c r="DA932" s="9"/>
      <c r="DB932" s="9"/>
      <c r="DC932" s="9"/>
      <c r="DD932" s="9"/>
      <c r="DE932" s="9"/>
      <c r="DF932" s="9"/>
      <c r="DG932" s="9"/>
      <c r="DH932" s="9"/>
      <c r="DI932" s="9"/>
      <c r="DJ932" s="9"/>
      <c r="DK932" s="9"/>
      <c r="DL932" s="9"/>
      <c r="DM932" s="9"/>
      <c r="DN932" s="9"/>
      <c r="DO932" s="9"/>
      <c r="DP932" s="9"/>
      <c r="DQ932" s="9"/>
      <c r="DR932" s="9"/>
      <c r="DS932" s="9"/>
      <c r="DT932" s="9"/>
      <c r="DU932" s="9"/>
      <c r="DV932" s="9"/>
      <c r="DW932" s="14"/>
      <c r="DX932" s="9"/>
      <c r="DY932" s="9"/>
      <c r="DZ932" s="9"/>
      <c r="EA932" s="9"/>
      <c r="EB932" s="9"/>
      <c r="EC932" s="9"/>
      <c r="ED932" s="9"/>
      <c r="EE932" s="9"/>
      <c r="EF932" s="9"/>
      <c r="EG932" s="9"/>
      <c r="EH932" s="9"/>
      <c r="EI932" s="9"/>
    </row>
    <row r="933" spans="2:139" ht="75" customHeight="1">
      <c r="B933" s="9"/>
      <c r="C933" s="648"/>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648"/>
      <c r="AN933" s="9"/>
      <c r="AO933" s="9"/>
      <c r="AP933" s="9"/>
      <c r="AQ933" s="9"/>
      <c r="AR933" s="648"/>
      <c r="AS933" s="9"/>
      <c r="AT933" s="45"/>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c r="CC933" s="9"/>
      <c r="CD933" s="9"/>
      <c r="CE933" s="9"/>
      <c r="CF933" s="9"/>
      <c r="CG933" s="9"/>
      <c r="CH933" s="9"/>
      <c r="CI933" s="9"/>
      <c r="CJ933" s="9"/>
      <c r="CK933" s="9"/>
      <c r="CL933" s="9"/>
      <c r="CM933" s="9"/>
      <c r="CN933" s="9"/>
      <c r="CO933" s="9"/>
      <c r="CP933" s="9"/>
      <c r="CQ933" s="9"/>
      <c r="CR933" s="9"/>
      <c r="CS933" s="9"/>
      <c r="CT933" s="9"/>
      <c r="CU933" s="9"/>
      <c r="CV933" s="9"/>
      <c r="CW933" s="9"/>
      <c r="CX933" s="9"/>
      <c r="CY933" s="9"/>
      <c r="CZ933" s="9"/>
      <c r="DA933" s="9"/>
      <c r="DB933" s="9"/>
      <c r="DC933" s="9"/>
      <c r="DD933" s="9"/>
      <c r="DE933" s="9"/>
      <c r="DF933" s="9"/>
      <c r="DG933" s="9"/>
      <c r="DH933" s="9"/>
      <c r="DI933" s="9"/>
      <c r="DJ933" s="9"/>
      <c r="DK933" s="9"/>
      <c r="DL933" s="9"/>
      <c r="DM933" s="9"/>
      <c r="DN933" s="9"/>
      <c r="DO933" s="9"/>
      <c r="DP933" s="9"/>
      <c r="DQ933" s="9"/>
      <c r="DR933" s="9"/>
      <c r="DS933" s="9"/>
      <c r="DT933" s="9"/>
      <c r="DU933" s="9"/>
      <c r="DV933" s="9"/>
      <c r="DW933" s="14"/>
      <c r="DX933" s="9"/>
      <c r="DY933" s="9"/>
      <c r="DZ933" s="9"/>
      <c r="EA933" s="9"/>
      <c r="EB933" s="9"/>
      <c r="EC933" s="9"/>
      <c r="ED933" s="9"/>
      <c r="EE933" s="9"/>
      <c r="EF933" s="9"/>
      <c r="EG933" s="9"/>
      <c r="EH933" s="9"/>
      <c r="EI933" s="9"/>
    </row>
    <row r="934" spans="2:139" ht="75" customHeight="1">
      <c r="B934" s="9"/>
      <c r="C934" s="648"/>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648"/>
      <c r="AN934" s="9"/>
      <c r="AO934" s="9"/>
      <c r="AP934" s="9"/>
      <c r="AQ934" s="9"/>
      <c r="AR934" s="648"/>
      <c r="AS934" s="9"/>
      <c r="AT934" s="45"/>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c r="CC934" s="9"/>
      <c r="CD934" s="9"/>
      <c r="CE934" s="9"/>
      <c r="CF934" s="9"/>
      <c r="CG934" s="9"/>
      <c r="CH934" s="9"/>
      <c r="CI934" s="9"/>
      <c r="CJ934" s="9"/>
      <c r="CK934" s="9"/>
      <c r="CL934" s="9"/>
      <c r="CM934" s="9"/>
      <c r="CN934" s="9"/>
      <c r="CO934" s="9"/>
      <c r="CP934" s="9"/>
      <c r="CQ934" s="9"/>
      <c r="CR934" s="9"/>
      <c r="CS934" s="9"/>
      <c r="CT934" s="9"/>
      <c r="CU934" s="9"/>
      <c r="CV934" s="9"/>
      <c r="CW934" s="9"/>
      <c r="CX934" s="9"/>
      <c r="CY934" s="9"/>
      <c r="CZ934" s="9"/>
      <c r="DA934" s="9"/>
      <c r="DB934" s="9"/>
      <c r="DC934" s="9"/>
      <c r="DD934" s="9"/>
      <c r="DE934" s="9"/>
      <c r="DF934" s="9"/>
      <c r="DG934" s="9"/>
      <c r="DH934" s="9"/>
      <c r="DI934" s="9"/>
      <c r="DJ934" s="9"/>
      <c r="DK934" s="9"/>
      <c r="DL934" s="9"/>
      <c r="DM934" s="9"/>
      <c r="DN934" s="9"/>
      <c r="DO934" s="9"/>
      <c r="DP934" s="9"/>
      <c r="DQ934" s="9"/>
      <c r="DR934" s="9"/>
      <c r="DS934" s="9"/>
      <c r="DT934" s="9"/>
      <c r="DU934" s="9"/>
      <c r="DV934" s="9"/>
      <c r="DW934" s="14"/>
      <c r="DX934" s="9"/>
      <c r="DY934" s="9"/>
      <c r="DZ934" s="9"/>
      <c r="EA934" s="9"/>
      <c r="EB934" s="9"/>
      <c r="EC934" s="9"/>
      <c r="ED934" s="9"/>
      <c r="EE934" s="9"/>
      <c r="EF934" s="9"/>
      <c r="EG934" s="9"/>
      <c r="EH934" s="9"/>
      <c r="EI934" s="9"/>
    </row>
    <row r="935" spans="2:139" ht="75" customHeight="1">
      <c r="B935" s="9"/>
      <c r="C935" s="648"/>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648"/>
      <c r="AN935" s="9"/>
      <c r="AO935" s="9"/>
      <c r="AP935" s="9"/>
      <c r="AQ935" s="9"/>
      <c r="AR935" s="648"/>
      <c r="AS935" s="9"/>
      <c r="AT935" s="45"/>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c r="CC935" s="9"/>
      <c r="CD935" s="9"/>
      <c r="CE935" s="9"/>
      <c r="CF935" s="9"/>
      <c r="CG935" s="9"/>
      <c r="CH935" s="9"/>
      <c r="CI935" s="9"/>
      <c r="CJ935" s="9"/>
      <c r="CK935" s="9"/>
      <c r="CL935" s="9"/>
      <c r="CM935" s="9"/>
      <c r="CN935" s="9"/>
      <c r="CO935" s="9"/>
      <c r="CP935" s="9"/>
      <c r="CQ935" s="9"/>
      <c r="CR935" s="9"/>
      <c r="CS935" s="9"/>
      <c r="CT935" s="9"/>
      <c r="CU935" s="9"/>
      <c r="CV935" s="9"/>
      <c r="CW935" s="9"/>
      <c r="CX935" s="9"/>
      <c r="CY935" s="9"/>
      <c r="CZ935" s="9"/>
      <c r="DA935" s="9"/>
      <c r="DB935" s="9"/>
      <c r="DC935" s="9"/>
      <c r="DD935" s="9"/>
      <c r="DE935" s="9"/>
      <c r="DF935" s="9"/>
      <c r="DG935" s="9"/>
      <c r="DH935" s="9"/>
      <c r="DI935" s="9"/>
      <c r="DJ935" s="9"/>
      <c r="DK935" s="9"/>
      <c r="DL935" s="9"/>
      <c r="DM935" s="9"/>
      <c r="DN935" s="9"/>
      <c r="DO935" s="9"/>
      <c r="DP935" s="9"/>
      <c r="DQ935" s="9"/>
      <c r="DR935" s="9"/>
      <c r="DS935" s="9"/>
      <c r="DT935" s="9"/>
      <c r="DU935" s="9"/>
      <c r="DV935" s="9"/>
      <c r="DW935" s="14"/>
      <c r="DX935" s="9"/>
      <c r="DY935" s="9"/>
      <c r="DZ935" s="9"/>
      <c r="EA935" s="9"/>
      <c r="EB935" s="9"/>
      <c r="EC935" s="9"/>
      <c r="ED935" s="9"/>
      <c r="EE935" s="9"/>
      <c r="EF935" s="9"/>
      <c r="EG935" s="9"/>
      <c r="EH935" s="9"/>
      <c r="EI935" s="9"/>
    </row>
    <row r="936" spans="2:139" ht="75" customHeight="1">
      <c r="B936" s="9"/>
      <c r="C936" s="648"/>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648"/>
      <c r="AN936" s="9"/>
      <c r="AO936" s="9"/>
      <c r="AP936" s="9"/>
      <c r="AQ936" s="9"/>
      <c r="AR936" s="648"/>
      <c r="AS936" s="9"/>
      <c r="AT936" s="45"/>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c r="CC936" s="9"/>
      <c r="CD936" s="9"/>
      <c r="CE936" s="9"/>
      <c r="CF936" s="9"/>
      <c r="CG936" s="9"/>
      <c r="CH936" s="9"/>
      <c r="CI936" s="9"/>
      <c r="CJ936" s="9"/>
      <c r="CK936" s="9"/>
      <c r="CL936" s="9"/>
      <c r="CM936" s="9"/>
      <c r="CN936" s="9"/>
      <c r="CO936" s="9"/>
      <c r="CP936" s="9"/>
      <c r="CQ936" s="9"/>
      <c r="CR936" s="9"/>
      <c r="CS936" s="9"/>
      <c r="CT936" s="9"/>
      <c r="CU936" s="9"/>
      <c r="CV936" s="9"/>
      <c r="CW936" s="9"/>
      <c r="CX936" s="9"/>
      <c r="CY936" s="9"/>
      <c r="CZ936" s="9"/>
      <c r="DA936" s="9"/>
      <c r="DB936" s="9"/>
      <c r="DC936" s="9"/>
      <c r="DD936" s="9"/>
      <c r="DE936" s="9"/>
      <c r="DF936" s="9"/>
      <c r="DG936" s="9"/>
      <c r="DH936" s="9"/>
      <c r="DI936" s="9"/>
      <c r="DJ936" s="9"/>
      <c r="DK936" s="9"/>
      <c r="DL936" s="9"/>
      <c r="DM936" s="9"/>
      <c r="DN936" s="9"/>
      <c r="DO936" s="9"/>
      <c r="DP936" s="9"/>
      <c r="DQ936" s="9"/>
      <c r="DR936" s="9"/>
      <c r="DS936" s="9"/>
      <c r="DT936" s="9"/>
      <c r="DU936" s="9"/>
      <c r="DV936" s="9"/>
      <c r="DW936" s="14"/>
      <c r="DX936" s="9"/>
      <c r="DY936" s="9"/>
      <c r="DZ936" s="9"/>
      <c r="EA936" s="9"/>
      <c r="EB936" s="9"/>
      <c r="EC936" s="9"/>
      <c r="ED936" s="9"/>
      <c r="EE936" s="9"/>
      <c r="EF936" s="9"/>
      <c r="EG936" s="9"/>
      <c r="EH936" s="9"/>
      <c r="EI936" s="9"/>
    </row>
    <row r="937" spans="2:139" ht="75" customHeight="1">
      <c r="B937" s="9"/>
      <c r="C937" s="648"/>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648"/>
      <c r="AN937" s="9"/>
      <c r="AO937" s="9"/>
      <c r="AP937" s="9"/>
      <c r="AQ937" s="9"/>
      <c r="AR937" s="648"/>
      <c r="AS937" s="9"/>
      <c r="AT937" s="45"/>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c r="CC937" s="9"/>
      <c r="CD937" s="9"/>
      <c r="CE937" s="9"/>
      <c r="CF937" s="9"/>
      <c r="CG937" s="9"/>
      <c r="CH937" s="9"/>
      <c r="CI937" s="9"/>
      <c r="CJ937" s="9"/>
      <c r="CK937" s="9"/>
      <c r="CL937" s="9"/>
      <c r="CM937" s="9"/>
      <c r="CN937" s="9"/>
      <c r="CO937" s="9"/>
      <c r="CP937" s="9"/>
      <c r="CQ937" s="9"/>
      <c r="CR937" s="9"/>
      <c r="CS937" s="9"/>
      <c r="CT937" s="9"/>
      <c r="CU937" s="9"/>
      <c r="CV937" s="9"/>
      <c r="CW937" s="9"/>
      <c r="CX937" s="9"/>
      <c r="CY937" s="9"/>
      <c r="CZ937" s="9"/>
      <c r="DA937" s="9"/>
      <c r="DB937" s="9"/>
      <c r="DC937" s="9"/>
      <c r="DD937" s="9"/>
      <c r="DE937" s="9"/>
      <c r="DF937" s="9"/>
      <c r="DG937" s="9"/>
      <c r="DH937" s="9"/>
      <c r="DI937" s="9"/>
      <c r="DJ937" s="9"/>
      <c r="DK937" s="9"/>
      <c r="DL937" s="9"/>
      <c r="DM937" s="9"/>
      <c r="DN937" s="9"/>
      <c r="DO937" s="9"/>
      <c r="DP937" s="9"/>
      <c r="DQ937" s="9"/>
      <c r="DR937" s="9"/>
      <c r="DS937" s="9"/>
      <c r="DT937" s="9"/>
      <c r="DU937" s="9"/>
      <c r="DV937" s="9"/>
      <c r="DW937" s="14"/>
      <c r="DX937" s="9"/>
      <c r="DY937" s="9"/>
      <c r="DZ937" s="9"/>
      <c r="EA937" s="9"/>
      <c r="EB937" s="9"/>
      <c r="EC937" s="9"/>
      <c r="ED937" s="9"/>
      <c r="EE937" s="9"/>
      <c r="EF937" s="9"/>
      <c r="EG937" s="9"/>
      <c r="EH937" s="9"/>
      <c r="EI937" s="9"/>
    </row>
    <row r="938" spans="2:139" ht="75" customHeight="1">
      <c r="B938" s="9"/>
      <c r="C938" s="648"/>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648"/>
      <c r="AN938" s="9"/>
      <c r="AO938" s="9"/>
      <c r="AP938" s="9"/>
      <c r="AQ938" s="9"/>
      <c r="AR938" s="648"/>
      <c r="AS938" s="9"/>
      <c r="AT938" s="45"/>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c r="CC938" s="9"/>
      <c r="CD938" s="9"/>
      <c r="CE938" s="9"/>
      <c r="CF938" s="9"/>
      <c r="CG938" s="9"/>
      <c r="CH938" s="9"/>
      <c r="CI938" s="9"/>
      <c r="CJ938" s="9"/>
      <c r="CK938" s="9"/>
      <c r="CL938" s="9"/>
      <c r="CM938" s="9"/>
      <c r="CN938" s="9"/>
      <c r="CO938" s="9"/>
      <c r="CP938" s="9"/>
      <c r="CQ938" s="9"/>
      <c r="CR938" s="9"/>
      <c r="CS938" s="9"/>
      <c r="CT938" s="9"/>
      <c r="CU938" s="9"/>
      <c r="CV938" s="9"/>
      <c r="CW938" s="9"/>
      <c r="CX938" s="9"/>
      <c r="CY938" s="9"/>
      <c r="CZ938" s="9"/>
      <c r="DA938" s="9"/>
      <c r="DB938" s="9"/>
      <c r="DC938" s="9"/>
      <c r="DD938" s="9"/>
      <c r="DE938" s="9"/>
      <c r="DF938" s="9"/>
      <c r="DG938" s="9"/>
      <c r="DH938" s="9"/>
      <c r="DI938" s="9"/>
      <c r="DJ938" s="9"/>
      <c r="DK938" s="9"/>
      <c r="DL938" s="9"/>
      <c r="DM938" s="9"/>
      <c r="DN938" s="9"/>
      <c r="DO938" s="9"/>
      <c r="DP938" s="9"/>
      <c r="DQ938" s="9"/>
      <c r="DR938" s="9"/>
      <c r="DS938" s="9"/>
      <c r="DT938" s="9"/>
      <c r="DU938" s="9"/>
      <c r="DV938" s="9"/>
      <c r="DW938" s="14"/>
      <c r="DX938" s="9"/>
      <c r="DY938" s="9"/>
      <c r="DZ938" s="9"/>
      <c r="EA938" s="9"/>
      <c r="EB938" s="9"/>
      <c r="EC938" s="9"/>
      <c r="ED938" s="9"/>
      <c r="EE938" s="9"/>
      <c r="EF938" s="9"/>
      <c r="EG938" s="9"/>
      <c r="EH938" s="9"/>
      <c r="EI938" s="9"/>
    </row>
    <row r="939" spans="2:139" ht="75" customHeight="1">
      <c r="B939" s="9"/>
      <c r="C939" s="648"/>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648"/>
      <c r="AN939" s="9"/>
      <c r="AO939" s="9"/>
      <c r="AP939" s="9"/>
      <c r="AQ939" s="9"/>
      <c r="AR939" s="648"/>
      <c r="AS939" s="9"/>
      <c r="AT939" s="45"/>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c r="CC939" s="9"/>
      <c r="CD939" s="9"/>
      <c r="CE939" s="9"/>
      <c r="CF939" s="9"/>
      <c r="CG939" s="9"/>
      <c r="CH939" s="9"/>
      <c r="CI939" s="9"/>
      <c r="CJ939" s="9"/>
      <c r="CK939" s="9"/>
      <c r="CL939" s="9"/>
      <c r="CM939" s="9"/>
      <c r="CN939" s="9"/>
      <c r="CO939" s="9"/>
      <c r="CP939" s="9"/>
      <c r="CQ939" s="9"/>
      <c r="CR939" s="9"/>
      <c r="CS939" s="9"/>
      <c r="CT939" s="9"/>
      <c r="CU939" s="9"/>
      <c r="CV939" s="9"/>
      <c r="CW939" s="9"/>
      <c r="CX939" s="9"/>
      <c r="CY939" s="9"/>
      <c r="CZ939" s="9"/>
      <c r="DA939" s="9"/>
      <c r="DB939" s="9"/>
      <c r="DC939" s="9"/>
      <c r="DD939" s="9"/>
      <c r="DE939" s="9"/>
      <c r="DF939" s="9"/>
      <c r="DG939" s="9"/>
      <c r="DH939" s="9"/>
      <c r="DI939" s="9"/>
      <c r="DJ939" s="9"/>
      <c r="DK939" s="9"/>
      <c r="DL939" s="9"/>
      <c r="DM939" s="9"/>
      <c r="DN939" s="9"/>
      <c r="DO939" s="9"/>
      <c r="DP939" s="9"/>
      <c r="DQ939" s="9"/>
      <c r="DR939" s="9"/>
      <c r="DS939" s="9"/>
      <c r="DT939" s="9"/>
      <c r="DU939" s="9"/>
      <c r="DV939" s="9"/>
      <c r="DW939" s="14"/>
      <c r="DX939" s="9"/>
      <c r="DY939" s="9"/>
      <c r="DZ939" s="9"/>
      <c r="EA939" s="9"/>
      <c r="EB939" s="9"/>
      <c r="EC939" s="9"/>
      <c r="ED939" s="9"/>
      <c r="EE939" s="9"/>
      <c r="EF939" s="9"/>
      <c r="EG939" s="9"/>
      <c r="EH939" s="9"/>
      <c r="EI939" s="9"/>
    </row>
    <row r="940" spans="2:139" ht="75" customHeight="1">
      <c r="B940" s="9"/>
      <c r="C940" s="648"/>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648"/>
      <c r="AN940" s="9"/>
      <c r="AO940" s="9"/>
      <c r="AP940" s="9"/>
      <c r="AQ940" s="9"/>
      <c r="AR940" s="648"/>
      <c r="AS940" s="9"/>
      <c r="AT940" s="45"/>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c r="CC940" s="9"/>
      <c r="CD940" s="9"/>
      <c r="CE940" s="9"/>
      <c r="CF940" s="9"/>
      <c r="CG940" s="9"/>
      <c r="CH940" s="9"/>
      <c r="CI940" s="9"/>
      <c r="CJ940" s="9"/>
      <c r="CK940" s="9"/>
      <c r="CL940" s="9"/>
      <c r="CM940" s="9"/>
      <c r="CN940" s="9"/>
      <c r="CO940" s="9"/>
      <c r="CP940" s="9"/>
      <c r="CQ940" s="9"/>
      <c r="CR940" s="9"/>
      <c r="CS940" s="9"/>
      <c r="CT940" s="9"/>
      <c r="CU940" s="9"/>
      <c r="CV940" s="9"/>
      <c r="CW940" s="9"/>
      <c r="CX940" s="9"/>
      <c r="CY940" s="9"/>
      <c r="CZ940" s="9"/>
      <c r="DA940" s="9"/>
      <c r="DB940" s="9"/>
      <c r="DC940" s="9"/>
      <c r="DD940" s="9"/>
      <c r="DE940" s="9"/>
      <c r="DF940" s="9"/>
      <c r="DG940" s="9"/>
      <c r="DH940" s="9"/>
      <c r="DI940" s="9"/>
      <c r="DJ940" s="9"/>
      <c r="DK940" s="9"/>
      <c r="DL940" s="9"/>
      <c r="DM940" s="9"/>
      <c r="DN940" s="9"/>
      <c r="DO940" s="9"/>
      <c r="DP940" s="9"/>
      <c r="DQ940" s="9"/>
      <c r="DR940" s="9"/>
      <c r="DS940" s="9"/>
      <c r="DT940" s="9"/>
      <c r="DU940" s="9"/>
      <c r="DV940" s="9"/>
      <c r="DW940" s="14"/>
      <c r="DX940" s="9"/>
      <c r="DY940" s="9"/>
      <c r="DZ940" s="9"/>
      <c r="EA940" s="9"/>
      <c r="EB940" s="9"/>
      <c r="EC940" s="9"/>
      <c r="ED940" s="9"/>
      <c r="EE940" s="9"/>
      <c r="EF940" s="9"/>
      <c r="EG940" s="9"/>
      <c r="EH940" s="9"/>
      <c r="EI940" s="9"/>
    </row>
    <row r="941" spans="2:139" ht="75" customHeight="1">
      <c r="B941" s="9"/>
      <c r="C941" s="648"/>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648"/>
      <c r="AN941" s="9"/>
      <c r="AO941" s="9"/>
      <c r="AP941" s="9"/>
      <c r="AQ941" s="9"/>
      <c r="AR941" s="648"/>
      <c r="AS941" s="9"/>
      <c r="AT941" s="45"/>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c r="CC941" s="9"/>
      <c r="CD941" s="9"/>
      <c r="CE941" s="9"/>
      <c r="CF941" s="9"/>
      <c r="CG941" s="9"/>
      <c r="CH941" s="9"/>
      <c r="CI941" s="9"/>
      <c r="CJ941" s="9"/>
      <c r="CK941" s="9"/>
      <c r="CL941" s="9"/>
      <c r="CM941" s="9"/>
      <c r="CN941" s="9"/>
      <c r="CO941" s="9"/>
      <c r="CP941" s="9"/>
      <c r="CQ941" s="9"/>
      <c r="CR941" s="9"/>
      <c r="CS941" s="9"/>
      <c r="CT941" s="9"/>
      <c r="CU941" s="9"/>
      <c r="CV941" s="9"/>
      <c r="CW941" s="9"/>
      <c r="CX941" s="9"/>
      <c r="CY941" s="9"/>
      <c r="CZ941" s="9"/>
      <c r="DA941" s="9"/>
      <c r="DB941" s="9"/>
      <c r="DC941" s="9"/>
      <c r="DD941" s="9"/>
      <c r="DE941" s="9"/>
      <c r="DF941" s="9"/>
      <c r="DG941" s="9"/>
      <c r="DH941" s="9"/>
      <c r="DI941" s="9"/>
      <c r="DJ941" s="9"/>
      <c r="DK941" s="9"/>
      <c r="DL941" s="9"/>
      <c r="DM941" s="9"/>
      <c r="DN941" s="9"/>
      <c r="DO941" s="9"/>
      <c r="DP941" s="9"/>
      <c r="DQ941" s="9"/>
      <c r="DR941" s="9"/>
      <c r="DS941" s="9"/>
      <c r="DT941" s="9"/>
      <c r="DU941" s="9"/>
      <c r="DV941" s="9"/>
      <c r="DW941" s="14"/>
      <c r="DX941" s="9"/>
      <c r="DY941" s="9"/>
      <c r="DZ941" s="9"/>
      <c r="EA941" s="9"/>
      <c r="EB941" s="9"/>
      <c r="EC941" s="9"/>
      <c r="ED941" s="9"/>
      <c r="EE941" s="9"/>
      <c r="EF941" s="9"/>
      <c r="EG941" s="9"/>
      <c r="EH941" s="9"/>
      <c r="EI941" s="9"/>
    </row>
    <row r="942" spans="2:139" ht="75" customHeight="1">
      <c r="B942" s="9"/>
      <c r="C942" s="648"/>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648"/>
      <c r="AN942" s="9"/>
      <c r="AO942" s="9"/>
      <c r="AP942" s="9"/>
      <c r="AQ942" s="9"/>
      <c r="AR942" s="648"/>
      <c r="AS942" s="9"/>
      <c r="AT942" s="45"/>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c r="CC942" s="9"/>
      <c r="CD942" s="9"/>
      <c r="CE942" s="9"/>
      <c r="CF942" s="9"/>
      <c r="CG942" s="9"/>
      <c r="CH942" s="9"/>
      <c r="CI942" s="9"/>
      <c r="CJ942" s="9"/>
      <c r="CK942" s="9"/>
      <c r="CL942" s="9"/>
      <c r="CM942" s="9"/>
      <c r="CN942" s="9"/>
      <c r="CO942" s="9"/>
      <c r="CP942" s="9"/>
      <c r="CQ942" s="9"/>
      <c r="CR942" s="9"/>
      <c r="CS942" s="9"/>
      <c r="CT942" s="9"/>
      <c r="CU942" s="9"/>
      <c r="CV942" s="9"/>
      <c r="CW942" s="9"/>
      <c r="CX942" s="9"/>
      <c r="CY942" s="9"/>
      <c r="CZ942" s="9"/>
      <c r="DA942" s="9"/>
      <c r="DB942" s="9"/>
      <c r="DC942" s="9"/>
      <c r="DD942" s="9"/>
      <c r="DE942" s="9"/>
      <c r="DF942" s="9"/>
      <c r="DG942" s="9"/>
      <c r="DH942" s="9"/>
      <c r="DI942" s="9"/>
      <c r="DJ942" s="9"/>
      <c r="DK942" s="9"/>
      <c r="DL942" s="9"/>
      <c r="DM942" s="9"/>
      <c r="DN942" s="9"/>
      <c r="DO942" s="9"/>
      <c r="DP942" s="9"/>
      <c r="DQ942" s="9"/>
      <c r="DR942" s="9"/>
      <c r="DS942" s="9"/>
      <c r="DT942" s="9"/>
      <c r="DU942" s="9"/>
      <c r="DV942" s="9"/>
      <c r="DW942" s="14"/>
      <c r="DX942" s="9"/>
      <c r="DY942" s="9"/>
      <c r="DZ942" s="9"/>
      <c r="EA942" s="9"/>
      <c r="EB942" s="9"/>
      <c r="EC942" s="9"/>
      <c r="ED942" s="9"/>
      <c r="EE942" s="9"/>
      <c r="EF942" s="9"/>
      <c r="EG942" s="9"/>
      <c r="EH942" s="9"/>
      <c r="EI942" s="9"/>
    </row>
    <row r="943" spans="2:139" ht="75" customHeight="1">
      <c r="B943" s="9"/>
      <c r="C943" s="648"/>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648"/>
      <c r="AN943" s="9"/>
      <c r="AO943" s="9"/>
      <c r="AP943" s="9"/>
      <c r="AQ943" s="9"/>
      <c r="AR943" s="648"/>
      <c r="AS943" s="9"/>
      <c r="AT943" s="45"/>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c r="CC943" s="9"/>
      <c r="CD943" s="9"/>
      <c r="CE943" s="9"/>
      <c r="CF943" s="9"/>
      <c r="CG943" s="9"/>
      <c r="CH943" s="9"/>
      <c r="CI943" s="9"/>
      <c r="CJ943" s="9"/>
      <c r="CK943" s="9"/>
      <c r="CL943" s="9"/>
      <c r="CM943" s="9"/>
      <c r="CN943" s="9"/>
      <c r="CO943" s="9"/>
      <c r="CP943" s="9"/>
      <c r="CQ943" s="9"/>
      <c r="CR943" s="9"/>
      <c r="CS943" s="9"/>
      <c r="CT943" s="9"/>
      <c r="CU943" s="9"/>
      <c r="CV943" s="9"/>
      <c r="CW943" s="9"/>
      <c r="CX943" s="9"/>
      <c r="CY943" s="9"/>
      <c r="CZ943" s="9"/>
      <c r="DA943" s="9"/>
      <c r="DB943" s="9"/>
      <c r="DC943" s="9"/>
      <c r="DD943" s="9"/>
      <c r="DE943" s="9"/>
      <c r="DF943" s="9"/>
      <c r="DG943" s="9"/>
      <c r="DH943" s="9"/>
      <c r="DI943" s="9"/>
      <c r="DJ943" s="9"/>
      <c r="DK943" s="9"/>
      <c r="DL943" s="9"/>
      <c r="DM943" s="9"/>
      <c r="DN943" s="9"/>
      <c r="DO943" s="9"/>
      <c r="DP943" s="9"/>
      <c r="DQ943" s="9"/>
      <c r="DR943" s="9"/>
      <c r="DS943" s="9"/>
      <c r="DT943" s="9"/>
      <c r="DU943" s="9"/>
      <c r="DV943" s="9"/>
      <c r="DW943" s="14"/>
      <c r="DX943" s="9"/>
      <c r="DY943" s="9"/>
      <c r="DZ943" s="9"/>
      <c r="EA943" s="9"/>
      <c r="EB943" s="9"/>
      <c r="EC943" s="9"/>
      <c r="ED943" s="9"/>
      <c r="EE943" s="9"/>
      <c r="EF943" s="9"/>
      <c r="EG943" s="9"/>
      <c r="EH943" s="9"/>
      <c r="EI943" s="9"/>
    </row>
    <row r="944" spans="2:139" ht="75" customHeight="1">
      <c r="B944" s="9"/>
      <c r="C944" s="648"/>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648"/>
      <c r="AN944" s="9"/>
      <c r="AO944" s="9"/>
      <c r="AP944" s="9"/>
      <c r="AQ944" s="9"/>
      <c r="AR944" s="648"/>
      <c r="AS944" s="9"/>
      <c r="AT944" s="45"/>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c r="CC944" s="9"/>
      <c r="CD944" s="9"/>
      <c r="CE944" s="9"/>
      <c r="CF944" s="9"/>
      <c r="CG944" s="9"/>
      <c r="CH944" s="9"/>
      <c r="CI944" s="9"/>
      <c r="CJ944" s="9"/>
      <c r="CK944" s="9"/>
      <c r="CL944" s="9"/>
      <c r="CM944" s="9"/>
      <c r="CN944" s="9"/>
      <c r="CO944" s="9"/>
      <c r="CP944" s="9"/>
      <c r="CQ944" s="9"/>
      <c r="CR944" s="9"/>
      <c r="CS944" s="9"/>
      <c r="CT944" s="9"/>
      <c r="CU944" s="9"/>
      <c r="CV944" s="9"/>
      <c r="CW944" s="9"/>
      <c r="CX944" s="9"/>
      <c r="CY944" s="9"/>
      <c r="CZ944" s="9"/>
      <c r="DA944" s="9"/>
      <c r="DB944" s="9"/>
      <c r="DC944" s="9"/>
      <c r="DD944" s="9"/>
      <c r="DE944" s="9"/>
      <c r="DF944" s="9"/>
      <c r="DG944" s="9"/>
      <c r="DH944" s="9"/>
      <c r="DI944" s="9"/>
      <c r="DJ944" s="9"/>
      <c r="DK944" s="9"/>
      <c r="DL944" s="9"/>
      <c r="DM944" s="9"/>
      <c r="DN944" s="9"/>
      <c r="DO944" s="9"/>
      <c r="DP944" s="9"/>
      <c r="DQ944" s="9"/>
      <c r="DR944" s="9"/>
      <c r="DS944" s="9"/>
      <c r="DT944" s="9"/>
      <c r="DU944" s="9"/>
      <c r="DV944" s="9"/>
      <c r="DW944" s="14"/>
      <c r="DX944" s="9"/>
      <c r="DY944" s="9"/>
      <c r="DZ944" s="9"/>
      <c r="EA944" s="9"/>
      <c r="EB944" s="9"/>
      <c r="EC944" s="9"/>
      <c r="ED944" s="9"/>
      <c r="EE944" s="9"/>
      <c r="EF944" s="9"/>
      <c r="EG944" s="9"/>
      <c r="EH944" s="9"/>
      <c r="EI944" s="9"/>
    </row>
    <row r="945" spans="2:139" ht="75" customHeight="1">
      <c r="B945" s="9"/>
      <c r="C945" s="648"/>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648"/>
      <c r="AN945" s="9"/>
      <c r="AO945" s="9"/>
      <c r="AP945" s="9"/>
      <c r="AQ945" s="9"/>
      <c r="AR945" s="648"/>
      <c r="AS945" s="9"/>
      <c r="AT945" s="45"/>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c r="CC945" s="9"/>
      <c r="CD945" s="9"/>
      <c r="CE945" s="9"/>
      <c r="CF945" s="9"/>
      <c r="CG945" s="9"/>
      <c r="CH945" s="9"/>
      <c r="CI945" s="9"/>
      <c r="CJ945" s="9"/>
      <c r="CK945" s="9"/>
      <c r="CL945" s="9"/>
      <c r="CM945" s="9"/>
      <c r="CN945" s="9"/>
      <c r="CO945" s="9"/>
      <c r="CP945" s="9"/>
      <c r="CQ945" s="9"/>
      <c r="CR945" s="9"/>
      <c r="CS945" s="9"/>
      <c r="CT945" s="9"/>
      <c r="CU945" s="9"/>
      <c r="CV945" s="9"/>
      <c r="CW945" s="9"/>
      <c r="CX945" s="9"/>
      <c r="CY945" s="9"/>
      <c r="CZ945" s="9"/>
      <c r="DA945" s="9"/>
      <c r="DB945" s="9"/>
      <c r="DC945" s="9"/>
      <c r="DD945" s="9"/>
      <c r="DE945" s="9"/>
      <c r="DF945" s="9"/>
      <c r="DG945" s="9"/>
      <c r="DH945" s="9"/>
      <c r="DI945" s="9"/>
      <c r="DJ945" s="9"/>
      <c r="DK945" s="9"/>
      <c r="DL945" s="9"/>
      <c r="DM945" s="9"/>
      <c r="DN945" s="9"/>
      <c r="DO945" s="9"/>
      <c r="DP945" s="9"/>
      <c r="DQ945" s="9"/>
      <c r="DR945" s="9"/>
      <c r="DS945" s="9"/>
      <c r="DT945" s="9"/>
      <c r="DU945" s="9"/>
      <c r="DV945" s="9"/>
      <c r="DW945" s="14"/>
      <c r="DX945" s="9"/>
      <c r="DY945" s="9"/>
      <c r="DZ945" s="9"/>
      <c r="EA945" s="9"/>
      <c r="EB945" s="9"/>
      <c r="EC945" s="9"/>
      <c r="ED945" s="9"/>
      <c r="EE945" s="9"/>
      <c r="EF945" s="9"/>
      <c r="EG945" s="9"/>
      <c r="EH945" s="9"/>
      <c r="EI945" s="9"/>
    </row>
    <row r="946" spans="2:139" ht="75" customHeight="1">
      <c r="B946" s="9"/>
      <c r="C946" s="648"/>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648"/>
      <c r="AN946" s="9"/>
      <c r="AO946" s="9"/>
      <c r="AP946" s="9"/>
      <c r="AQ946" s="9"/>
      <c r="AR946" s="648"/>
      <c r="AS946" s="9"/>
      <c r="AT946" s="45"/>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c r="CC946" s="9"/>
      <c r="CD946" s="9"/>
      <c r="CE946" s="9"/>
      <c r="CF946" s="9"/>
      <c r="CG946" s="9"/>
      <c r="CH946" s="9"/>
      <c r="CI946" s="9"/>
      <c r="CJ946" s="9"/>
      <c r="CK946" s="9"/>
      <c r="CL946" s="9"/>
      <c r="CM946" s="9"/>
      <c r="CN946" s="9"/>
      <c r="CO946" s="9"/>
      <c r="CP946" s="9"/>
      <c r="CQ946" s="9"/>
      <c r="CR946" s="9"/>
      <c r="CS946" s="9"/>
      <c r="CT946" s="9"/>
      <c r="CU946" s="9"/>
      <c r="CV946" s="9"/>
      <c r="CW946" s="9"/>
      <c r="CX946" s="9"/>
      <c r="CY946" s="9"/>
      <c r="CZ946" s="9"/>
      <c r="DA946" s="9"/>
      <c r="DB946" s="9"/>
      <c r="DC946" s="9"/>
      <c r="DD946" s="9"/>
      <c r="DE946" s="9"/>
      <c r="DF946" s="9"/>
      <c r="DG946" s="9"/>
      <c r="DH946" s="9"/>
      <c r="DI946" s="9"/>
      <c r="DJ946" s="9"/>
      <c r="DK946" s="9"/>
      <c r="DL946" s="9"/>
      <c r="DM946" s="9"/>
      <c r="DN946" s="9"/>
      <c r="DO946" s="9"/>
      <c r="DP946" s="9"/>
      <c r="DQ946" s="9"/>
      <c r="DR946" s="9"/>
      <c r="DS946" s="9"/>
      <c r="DT946" s="9"/>
      <c r="DU946" s="9"/>
      <c r="DV946" s="9"/>
      <c r="DW946" s="14"/>
      <c r="DX946" s="9"/>
      <c r="DY946" s="9"/>
      <c r="DZ946" s="9"/>
      <c r="EA946" s="9"/>
      <c r="EB946" s="9"/>
      <c r="EC946" s="9"/>
      <c r="ED946" s="9"/>
      <c r="EE946" s="9"/>
      <c r="EF946" s="9"/>
      <c r="EG946" s="9"/>
      <c r="EH946" s="9"/>
      <c r="EI946" s="9"/>
    </row>
    <row r="947" spans="2:139" ht="75" customHeight="1">
      <c r="B947" s="9"/>
      <c r="C947" s="648"/>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648"/>
      <c r="AN947" s="9"/>
      <c r="AO947" s="9"/>
      <c r="AP947" s="9"/>
      <c r="AQ947" s="9"/>
      <c r="AR947" s="648"/>
      <c r="AS947" s="9"/>
      <c r="AT947" s="45"/>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c r="CC947" s="9"/>
      <c r="CD947" s="9"/>
      <c r="CE947" s="9"/>
      <c r="CF947" s="9"/>
      <c r="CG947" s="9"/>
      <c r="CH947" s="9"/>
      <c r="CI947" s="9"/>
      <c r="CJ947" s="9"/>
      <c r="CK947" s="9"/>
      <c r="CL947" s="9"/>
      <c r="CM947" s="9"/>
      <c r="CN947" s="9"/>
      <c r="CO947" s="9"/>
      <c r="CP947" s="9"/>
      <c r="CQ947" s="9"/>
      <c r="CR947" s="9"/>
      <c r="CS947" s="9"/>
      <c r="CT947" s="9"/>
      <c r="CU947" s="9"/>
      <c r="CV947" s="9"/>
      <c r="CW947" s="9"/>
      <c r="CX947" s="9"/>
      <c r="CY947" s="9"/>
      <c r="CZ947" s="9"/>
      <c r="DA947" s="9"/>
      <c r="DB947" s="9"/>
      <c r="DC947" s="9"/>
      <c r="DD947" s="9"/>
      <c r="DE947" s="9"/>
      <c r="DF947" s="9"/>
      <c r="DG947" s="9"/>
      <c r="DH947" s="9"/>
      <c r="DI947" s="9"/>
      <c r="DJ947" s="9"/>
      <c r="DK947" s="9"/>
      <c r="DL947" s="9"/>
      <c r="DM947" s="9"/>
      <c r="DN947" s="9"/>
      <c r="DO947" s="9"/>
      <c r="DP947" s="9"/>
      <c r="DQ947" s="9"/>
      <c r="DR947" s="9"/>
      <c r="DS947" s="9"/>
      <c r="DT947" s="9"/>
      <c r="DU947" s="9"/>
      <c r="DV947" s="9"/>
      <c r="DW947" s="14"/>
      <c r="DX947" s="9"/>
      <c r="DY947" s="9"/>
      <c r="DZ947" s="9"/>
      <c r="EA947" s="9"/>
      <c r="EB947" s="9"/>
      <c r="EC947" s="9"/>
      <c r="ED947" s="9"/>
      <c r="EE947" s="9"/>
      <c r="EF947" s="9"/>
      <c r="EG947" s="9"/>
      <c r="EH947" s="9"/>
      <c r="EI947" s="9"/>
    </row>
    <row r="948" spans="2:139" ht="75" customHeight="1">
      <c r="B948" s="9"/>
      <c r="C948" s="648"/>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648"/>
      <c r="AN948" s="9"/>
      <c r="AO948" s="9"/>
      <c r="AP948" s="9"/>
      <c r="AQ948" s="9"/>
      <c r="AR948" s="648"/>
      <c r="AS948" s="9"/>
      <c r="AT948" s="45"/>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c r="CC948" s="9"/>
      <c r="CD948" s="9"/>
      <c r="CE948" s="9"/>
      <c r="CF948" s="9"/>
      <c r="CG948" s="9"/>
      <c r="CH948" s="9"/>
      <c r="CI948" s="9"/>
      <c r="CJ948" s="9"/>
      <c r="CK948" s="9"/>
      <c r="CL948" s="9"/>
      <c r="CM948" s="9"/>
      <c r="CN948" s="9"/>
      <c r="CO948" s="9"/>
      <c r="CP948" s="9"/>
      <c r="CQ948" s="9"/>
      <c r="CR948" s="9"/>
      <c r="CS948" s="9"/>
      <c r="CT948" s="9"/>
      <c r="CU948" s="9"/>
      <c r="CV948" s="9"/>
      <c r="CW948" s="9"/>
      <c r="CX948" s="9"/>
      <c r="CY948" s="9"/>
      <c r="CZ948" s="9"/>
      <c r="DA948" s="9"/>
      <c r="DB948" s="9"/>
      <c r="DC948" s="9"/>
      <c r="DD948" s="9"/>
      <c r="DE948" s="9"/>
      <c r="DF948" s="9"/>
      <c r="DG948" s="9"/>
      <c r="DH948" s="9"/>
      <c r="DI948" s="9"/>
      <c r="DJ948" s="9"/>
      <c r="DK948" s="9"/>
      <c r="DL948" s="9"/>
      <c r="DM948" s="9"/>
      <c r="DN948" s="9"/>
      <c r="DO948" s="9"/>
      <c r="DP948" s="9"/>
      <c r="DQ948" s="9"/>
      <c r="DR948" s="9"/>
      <c r="DS948" s="9"/>
      <c r="DT948" s="9"/>
      <c r="DU948" s="9"/>
      <c r="DV948" s="9"/>
      <c r="DW948" s="14"/>
      <c r="DX948" s="9"/>
      <c r="DY948" s="9"/>
      <c r="DZ948" s="9"/>
      <c r="EA948" s="9"/>
      <c r="EB948" s="9"/>
      <c r="EC948" s="9"/>
      <c r="ED948" s="9"/>
      <c r="EE948" s="9"/>
      <c r="EF948" s="9"/>
      <c r="EG948" s="9"/>
      <c r="EH948" s="9"/>
      <c r="EI948" s="9"/>
    </row>
    <row r="949" spans="2:139" ht="75" customHeight="1">
      <c r="B949" s="9"/>
      <c r="C949" s="648"/>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648"/>
      <c r="AN949" s="9"/>
      <c r="AO949" s="9"/>
      <c r="AP949" s="9"/>
      <c r="AQ949" s="9"/>
      <c r="AR949" s="648"/>
      <c r="AS949" s="9"/>
      <c r="AT949" s="45"/>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c r="CC949" s="9"/>
      <c r="CD949" s="9"/>
      <c r="CE949" s="9"/>
      <c r="CF949" s="9"/>
      <c r="CG949" s="9"/>
      <c r="CH949" s="9"/>
      <c r="CI949" s="9"/>
      <c r="CJ949" s="9"/>
      <c r="CK949" s="9"/>
      <c r="CL949" s="9"/>
      <c r="CM949" s="9"/>
      <c r="CN949" s="9"/>
      <c r="CO949" s="9"/>
      <c r="CP949" s="9"/>
      <c r="CQ949" s="9"/>
      <c r="CR949" s="9"/>
      <c r="CS949" s="9"/>
      <c r="CT949" s="9"/>
      <c r="CU949" s="9"/>
      <c r="CV949" s="9"/>
      <c r="CW949" s="9"/>
      <c r="CX949" s="9"/>
      <c r="CY949" s="9"/>
      <c r="CZ949" s="9"/>
      <c r="DA949" s="9"/>
      <c r="DB949" s="9"/>
      <c r="DC949" s="9"/>
      <c r="DD949" s="9"/>
      <c r="DE949" s="9"/>
      <c r="DF949" s="9"/>
      <c r="DG949" s="9"/>
      <c r="DH949" s="9"/>
      <c r="DI949" s="9"/>
      <c r="DJ949" s="9"/>
      <c r="DK949" s="9"/>
      <c r="DL949" s="9"/>
      <c r="DM949" s="9"/>
      <c r="DN949" s="9"/>
      <c r="DO949" s="9"/>
      <c r="DP949" s="9"/>
      <c r="DQ949" s="9"/>
      <c r="DR949" s="9"/>
      <c r="DS949" s="9"/>
      <c r="DT949" s="9"/>
      <c r="DU949" s="9"/>
      <c r="DV949" s="9"/>
      <c r="DW949" s="14"/>
      <c r="DX949" s="9"/>
      <c r="DY949" s="9"/>
      <c r="DZ949" s="9"/>
      <c r="EA949" s="9"/>
      <c r="EB949" s="9"/>
      <c r="EC949" s="9"/>
      <c r="ED949" s="9"/>
      <c r="EE949" s="9"/>
      <c r="EF949" s="9"/>
      <c r="EG949" s="9"/>
      <c r="EH949" s="9"/>
      <c r="EI949" s="9"/>
    </row>
    <row r="950" spans="2:139" ht="75" customHeight="1">
      <c r="B950" s="9"/>
      <c r="C950" s="648"/>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648"/>
      <c r="AN950" s="9"/>
      <c r="AO950" s="9"/>
      <c r="AP950" s="9"/>
      <c r="AQ950" s="9"/>
      <c r="AR950" s="648"/>
      <c r="AS950" s="9"/>
      <c r="AT950" s="45"/>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c r="CC950" s="9"/>
      <c r="CD950" s="9"/>
      <c r="CE950" s="9"/>
      <c r="CF950" s="9"/>
      <c r="CG950" s="9"/>
      <c r="CH950" s="9"/>
      <c r="CI950" s="9"/>
      <c r="CJ950" s="9"/>
      <c r="CK950" s="9"/>
      <c r="CL950" s="9"/>
      <c r="CM950" s="9"/>
      <c r="CN950" s="9"/>
      <c r="CO950" s="9"/>
      <c r="CP950" s="9"/>
      <c r="CQ950" s="9"/>
      <c r="CR950" s="9"/>
      <c r="CS950" s="9"/>
      <c r="CT950" s="9"/>
      <c r="CU950" s="9"/>
      <c r="CV950" s="9"/>
      <c r="CW950" s="9"/>
      <c r="CX950" s="9"/>
      <c r="CY950" s="9"/>
      <c r="CZ950" s="9"/>
      <c r="DA950" s="9"/>
      <c r="DB950" s="9"/>
      <c r="DC950" s="9"/>
      <c r="DD950" s="9"/>
      <c r="DE950" s="9"/>
      <c r="DF950" s="9"/>
      <c r="DG950" s="9"/>
      <c r="DH950" s="9"/>
      <c r="DI950" s="9"/>
      <c r="DJ950" s="9"/>
      <c r="DK950" s="9"/>
      <c r="DL950" s="9"/>
      <c r="DM950" s="9"/>
      <c r="DN950" s="9"/>
      <c r="DO950" s="9"/>
      <c r="DP950" s="9"/>
      <c r="DQ950" s="9"/>
      <c r="DR950" s="9"/>
      <c r="DS950" s="9"/>
      <c r="DT950" s="9"/>
      <c r="DU950" s="9"/>
      <c r="DV950" s="9"/>
      <c r="DW950" s="14"/>
      <c r="DX950" s="9"/>
      <c r="DY950" s="9"/>
      <c r="DZ950" s="9"/>
      <c r="EA950" s="9"/>
      <c r="EB950" s="9"/>
      <c r="EC950" s="9"/>
      <c r="ED950" s="9"/>
      <c r="EE950" s="9"/>
      <c r="EF950" s="9"/>
      <c r="EG950" s="9"/>
      <c r="EH950" s="9"/>
      <c r="EI950" s="9"/>
    </row>
    <row r="951" spans="2:139" ht="75" customHeight="1">
      <c r="B951" s="9"/>
      <c r="C951" s="648"/>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648"/>
      <c r="AN951" s="9"/>
      <c r="AO951" s="9"/>
      <c r="AP951" s="9"/>
      <c r="AQ951" s="9"/>
      <c r="AR951" s="648"/>
      <c r="AS951" s="9"/>
      <c r="AT951" s="45"/>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c r="CC951" s="9"/>
      <c r="CD951" s="9"/>
      <c r="CE951" s="9"/>
      <c r="CF951" s="9"/>
      <c r="CG951" s="9"/>
      <c r="CH951" s="9"/>
      <c r="CI951" s="9"/>
      <c r="CJ951" s="9"/>
      <c r="CK951" s="9"/>
      <c r="CL951" s="9"/>
      <c r="CM951" s="9"/>
      <c r="CN951" s="9"/>
      <c r="CO951" s="9"/>
      <c r="CP951" s="9"/>
      <c r="CQ951" s="9"/>
      <c r="CR951" s="9"/>
      <c r="CS951" s="9"/>
      <c r="CT951" s="9"/>
      <c r="CU951" s="9"/>
      <c r="CV951" s="9"/>
      <c r="CW951" s="9"/>
      <c r="CX951" s="9"/>
      <c r="CY951" s="9"/>
      <c r="CZ951" s="9"/>
      <c r="DA951" s="9"/>
      <c r="DB951" s="9"/>
      <c r="DC951" s="9"/>
      <c r="DD951" s="9"/>
      <c r="DE951" s="9"/>
      <c r="DF951" s="9"/>
      <c r="DG951" s="9"/>
      <c r="DH951" s="9"/>
      <c r="DI951" s="9"/>
      <c r="DJ951" s="9"/>
      <c r="DK951" s="9"/>
      <c r="DL951" s="9"/>
      <c r="DM951" s="9"/>
      <c r="DN951" s="9"/>
      <c r="DO951" s="9"/>
      <c r="DP951" s="9"/>
      <c r="DQ951" s="9"/>
      <c r="DR951" s="9"/>
      <c r="DS951" s="9"/>
      <c r="DT951" s="9"/>
      <c r="DU951" s="9"/>
      <c r="DV951" s="9"/>
      <c r="DW951" s="14"/>
      <c r="DX951" s="9"/>
      <c r="DY951" s="9"/>
      <c r="DZ951" s="9"/>
      <c r="EA951" s="9"/>
      <c r="EB951" s="9"/>
      <c r="EC951" s="9"/>
      <c r="ED951" s="9"/>
      <c r="EE951" s="9"/>
      <c r="EF951" s="9"/>
      <c r="EG951" s="9"/>
      <c r="EH951" s="9"/>
      <c r="EI951" s="9"/>
    </row>
    <row r="952" spans="2:139" ht="75" customHeight="1">
      <c r="B952" s="9"/>
      <c r="C952" s="648"/>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648"/>
      <c r="AN952" s="9"/>
      <c r="AO952" s="9"/>
      <c r="AP952" s="9"/>
      <c r="AQ952" s="9"/>
      <c r="AR952" s="648"/>
      <c r="AS952" s="9"/>
      <c r="AT952" s="45"/>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c r="CC952" s="9"/>
      <c r="CD952" s="9"/>
      <c r="CE952" s="9"/>
      <c r="CF952" s="9"/>
      <c r="CG952" s="9"/>
      <c r="CH952" s="9"/>
      <c r="CI952" s="9"/>
      <c r="CJ952" s="9"/>
      <c r="CK952" s="9"/>
      <c r="CL952" s="9"/>
      <c r="CM952" s="9"/>
      <c r="CN952" s="9"/>
      <c r="CO952" s="9"/>
      <c r="CP952" s="9"/>
      <c r="CQ952" s="9"/>
      <c r="CR952" s="9"/>
      <c r="CS952" s="9"/>
      <c r="CT952" s="9"/>
      <c r="CU952" s="9"/>
      <c r="CV952" s="9"/>
      <c r="CW952" s="9"/>
      <c r="CX952" s="9"/>
      <c r="CY952" s="9"/>
      <c r="CZ952" s="9"/>
      <c r="DA952" s="9"/>
      <c r="DB952" s="9"/>
      <c r="DC952" s="9"/>
      <c r="DD952" s="9"/>
      <c r="DE952" s="9"/>
      <c r="DF952" s="9"/>
      <c r="DG952" s="9"/>
      <c r="DH952" s="9"/>
      <c r="DI952" s="9"/>
      <c r="DJ952" s="9"/>
      <c r="DK952" s="9"/>
      <c r="DL952" s="9"/>
      <c r="DM952" s="9"/>
      <c r="DN952" s="9"/>
      <c r="DO952" s="9"/>
      <c r="DP952" s="9"/>
      <c r="DQ952" s="9"/>
      <c r="DR952" s="9"/>
      <c r="DS952" s="9"/>
      <c r="DT952" s="9"/>
      <c r="DU952" s="9"/>
      <c r="DV952" s="9"/>
      <c r="DW952" s="14"/>
      <c r="DX952" s="9"/>
      <c r="DY952" s="9"/>
      <c r="DZ952" s="9"/>
      <c r="EA952" s="9"/>
      <c r="EB952" s="9"/>
      <c r="EC952" s="9"/>
      <c r="ED952" s="9"/>
      <c r="EE952" s="9"/>
      <c r="EF952" s="9"/>
      <c r="EG952" s="9"/>
      <c r="EH952" s="9"/>
      <c r="EI952" s="9"/>
    </row>
    <row r="953" spans="2:139" ht="75" customHeight="1">
      <c r="B953" s="9"/>
      <c r="C953" s="648"/>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648"/>
      <c r="AN953" s="9"/>
      <c r="AO953" s="9"/>
      <c r="AP953" s="9"/>
      <c r="AQ953" s="9"/>
      <c r="AR953" s="648"/>
      <c r="AS953" s="9"/>
      <c r="AT953" s="45"/>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c r="CC953" s="9"/>
      <c r="CD953" s="9"/>
      <c r="CE953" s="9"/>
      <c r="CF953" s="9"/>
      <c r="CG953" s="9"/>
      <c r="CH953" s="9"/>
      <c r="CI953" s="9"/>
      <c r="CJ953" s="9"/>
      <c r="CK953" s="9"/>
      <c r="CL953" s="9"/>
      <c r="CM953" s="9"/>
      <c r="CN953" s="9"/>
      <c r="CO953" s="9"/>
      <c r="CP953" s="9"/>
      <c r="CQ953" s="9"/>
      <c r="CR953" s="9"/>
      <c r="CS953" s="9"/>
      <c r="CT953" s="9"/>
      <c r="CU953" s="9"/>
      <c r="CV953" s="9"/>
      <c r="CW953" s="9"/>
      <c r="CX953" s="9"/>
      <c r="CY953" s="9"/>
      <c r="CZ953" s="9"/>
      <c r="DA953" s="9"/>
      <c r="DB953" s="9"/>
      <c r="DC953" s="9"/>
      <c r="DD953" s="9"/>
      <c r="DE953" s="9"/>
      <c r="DF953" s="9"/>
      <c r="DG953" s="9"/>
      <c r="DH953" s="9"/>
      <c r="DI953" s="9"/>
      <c r="DJ953" s="9"/>
      <c r="DK953" s="9"/>
      <c r="DL953" s="9"/>
      <c r="DM953" s="9"/>
      <c r="DN953" s="9"/>
      <c r="DO953" s="9"/>
      <c r="DP953" s="9"/>
      <c r="DQ953" s="9"/>
      <c r="DR953" s="9"/>
      <c r="DS953" s="9"/>
      <c r="DT953" s="9"/>
      <c r="DU953" s="9"/>
      <c r="DV953" s="9"/>
      <c r="DW953" s="14"/>
      <c r="DX953" s="9"/>
      <c r="DY953" s="9"/>
      <c r="DZ953" s="9"/>
      <c r="EA953" s="9"/>
      <c r="EB953" s="9"/>
      <c r="EC953" s="9"/>
      <c r="ED953" s="9"/>
      <c r="EE953" s="9"/>
      <c r="EF953" s="9"/>
      <c r="EG953" s="9"/>
      <c r="EH953" s="9"/>
      <c r="EI953" s="9"/>
    </row>
    <row r="954" spans="2:139" ht="75" customHeight="1">
      <c r="B954" s="9"/>
      <c r="C954" s="648"/>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648"/>
      <c r="AN954" s="9"/>
      <c r="AO954" s="9"/>
      <c r="AP954" s="9"/>
      <c r="AQ954" s="9"/>
      <c r="AR954" s="648"/>
      <c r="AS954" s="9"/>
      <c r="AT954" s="45"/>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c r="CC954" s="9"/>
      <c r="CD954" s="9"/>
      <c r="CE954" s="9"/>
      <c r="CF954" s="9"/>
      <c r="CG954" s="9"/>
      <c r="CH954" s="9"/>
      <c r="CI954" s="9"/>
      <c r="CJ954" s="9"/>
      <c r="CK954" s="9"/>
      <c r="CL954" s="9"/>
      <c r="CM954" s="9"/>
      <c r="CN954" s="9"/>
      <c r="CO954" s="9"/>
      <c r="CP954" s="9"/>
      <c r="CQ954" s="9"/>
      <c r="CR954" s="9"/>
      <c r="CS954" s="9"/>
      <c r="CT954" s="9"/>
      <c r="CU954" s="9"/>
      <c r="CV954" s="9"/>
      <c r="CW954" s="9"/>
      <c r="CX954" s="9"/>
      <c r="CY954" s="9"/>
      <c r="CZ954" s="9"/>
      <c r="DA954" s="9"/>
      <c r="DB954" s="9"/>
      <c r="DC954" s="9"/>
      <c r="DD954" s="9"/>
      <c r="DE954" s="9"/>
      <c r="DF954" s="9"/>
      <c r="DG954" s="9"/>
      <c r="DH954" s="9"/>
      <c r="DI954" s="9"/>
      <c r="DJ954" s="9"/>
      <c r="DK954" s="9"/>
      <c r="DL954" s="9"/>
      <c r="DM954" s="9"/>
      <c r="DN954" s="9"/>
      <c r="DO954" s="9"/>
      <c r="DP954" s="9"/>
      <c r="DQ954" s="9"/>
      <c r="DR954" s="9"/>
      <c r="DS954" s="9"/>
      <c r="DT954" s="9"/>
      <c r="DU954" s="9"/>
      <c r="DV954" s="9"/>
      <c r="DW954" s="14"/>
      <c r="DX954" s="9"/>
      <c r="DY954" s="9"/>
      <c r="DZ954" s="9"/>
      <c r="EA954" s="9"/>
      <c r="EB954" s="9"/>
      <c r="EC954" s="9"/>
      <c r="ED954" s="9"/>
      <c r="EE954" s="9"/>
      <c r="EF954" s="9"/>
      <c r="EG954" s="9"/>
      <c r="EH954" s="9"/>
      <c r="EI954" s="9"/>
    </row>
    <row r="955" spans="2:139" ht="75" customHeight="1">
      <c r="B955" s="9"/>
      <c r="C955" s="648"/>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648"/>
      <c r="AN955" s="9"/>
      <c r="AO955" s="9"/>
      <c r="AP955" s="9"/>
      <c r="AQ955" s="9"/>
      <c r="AR955" s="648"/>
      <c r="AS955" s="9"/>
      <c r="AT955" s="45"/>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c r="CC955" s="9"/>
      <c r="CD955" s="9"/>
      <c r="CE955" s="9"/>
      <c r="CF955" s="9"/>
      <c r="CG955" s="9"/>
      <c r="CH955" s="9"/>
      <c r="CI955" s="9"/>
      <c r="CJ955" s="9"/>
      <c r="CK955" s="9"/>
      <c r="CL955" s="9"/>
      <c r="CM955" s="9"/>
      <c r="CN955" s="9"/>
      <c r="CO955" s="9"/>
      <c r="CP955" s="9"/>
      <c r="CQ955" s="9"/>
      <c r="CR955" s="9"/>
      <c r="CS955" s="9"/>
      <c r="CT955" s="9"/>
      <c r="CU955" s="9"/>
      <c r="CV955" s="9"/>
      <c r="CW955" s="9"/>
      <c r="CX955" s="9"/>
      <c r="CY955" s="9"/>
      <c r="CZ955" s="9"/>
      <c r="DA955" s="9"/>
      <c r="DB955" s="9"/>
      <c r="DC955" s="9"/>
      <c r="DD955" s="9"/>
      <c r="DE955" s="9"/>
      <c r="DF955" s="9"/>
      <c r="DG955" s="9"/>
      <c r="DH955" s="9"/>
      <c r="DI955" s="9"/>
      <c r="DJ955" s="9"/>
      <c r="DK955" s="9"/>
      <c r="DL955" s="9"/>
      <c r="DM955" s="9"/>
      <c r="DN955" s="9"/>
      <c r="DO955" s="9"/>
      <c r="DP955" s="9"/>
      <c r="DQ955" s="9"/>
      <c r="DR955" s="9"/>
      <c r="DS955" s="9"/>
      <c r="DT955" s="9"/>
      <c r="DU955" s="9"/>
      <c r="DV955" s="9"/>
      <c r="DW955" s="14"/>
      <c r="DX955" s="9"/>
      <c r="DY955" s="9"/>
      <c r="DZ955" s="9"/>
      <c r="EA955" s="9"/>
      <c r="EB955" s="9"/>
      <c r="EC955" s="9"/>
      <c r="ED955" s="9"/>
      <c r="EE955" s="9"/>
      <c r="EF955" s="9"/>
      <c r="EG955" s="9"/>
      <c r="EH955" s="9"/>
      <c r="EI955" s="9"/>
    </row>
    <row r="956" spans="2:139" ht="75" customHeight="1">
      <c r="B956" s="9"/>
      <c r="C956" s="648"/>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648"/>
      <c r="AN956" s="9"/>
      <c r="AO956" s="9"/>
      <c r="AP956" s="9"/>
      <c r="AQ956" s="9"/>
      <c r="AR956" s="648"/>
      <c r="AS956" s="9"/>
      <c r="AT956" s="45"/>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c r="CC956" s="9"/>
      <c r="CD956" s="9"/>
      <c r="CE956" s="9"/>
      <c r="CF956" s="9"/>
      <c r="CG956" s="9"/>
      <c r="CH956" s="9"/>
      <c r="CI956" s="9"/>
      <c r="CJ956" s="9"/>
      <c r="CK956" s="9"/>
      <c r="CL956" s="9"/>
      <c r="CM956" s="9"/>
      <c r="CN956" s="9"/>
      <c r="CO956" s="9"/>
      <c r="CP956" s="9"/>
      <c r="CQ956" s="9"/>
      <c r="CR956" s="9"/>
      <c r="CS956" s="9"/>
      <c r="CT956" s="9"/>
      <c r="CU956" s="9"/>
      <c r="CV956" s="9"/>
      <c r="CW956" s="9"/>
      <c r="CX956" s="9"/>
      <c r="CY956" s="9"/>
      <c r="CZ956" s="9"/>
      <c r="DA956" s="9"/>
      <c r="DB956" s="9"/>
      <c r="DC956" s="9"/>
      <c r="DD956" s="9"/>
      <c r="DE956" s="9"/>
      <c r="DF956" s="9"/>
      <c r="DG956" s="9"/>
      <c r="DH956" s="9"/>
      <c r="DI956" s="9"/>
      <c r="DJ956" s="9"/>
      <c r="DK956" s="9"/>
      <c r="DL956" s="9"/>
      <c r="DM956" s="9"/>
      <c r="DN956" s="9"/>
      <c r="DO956" s="9"/>
      <c r="DP956" s="9"/>
      <c r="DQ956" s="9"/>
      <c r="DR956" s="9"/>
      <c r="DS956" s="9"/>
      <c r="DT956" s="9"/>
      <c r="DU956" s="9"/>
      <c r="DV956" s="9"/>
      <c r="DW956" s="14"/>
      <c r="DX956" s="9"/>
      <c r="DY956" s="9"/>
      <c r="DZ956" s="9"/>
      <c r="EA956" s="9"/>
      <c r="EB956" s="9"/>
      <c r="EC956" s="9"/>
      <c r="ED956" s="9"/>
      <c r="EE956" s="9"/>
      <c r="EF956" s="9"/>
      <c r="EG956" s="9"/>
      <c r="EH956" s="9"/>
      <c r="EI956" s="9"/>
    </row>
    <row r="957" spans="2:139" ht="75" customHeight="1">
      <c r="B957" s="9"/>
      <c r="C957" s="648"/>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648"/>
      <c r="AN957" s="9"/>
      <c r="AO957" s="9"/>
      <c r="AP957" s="9"/>
      <c r="AQ957" s="9"/>
      <c r="AR957" s="648"/>
      <c r="AS957" s="9"/>
      <c r="AT957" s="45"/>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c r="CC957" s="9"/>
      <c r="CD957" s="9"/>
      <c r="CE957" s="9"/>
      <c r="CF957" s="9"/>
      <c r="CG957" s="9"/>
      <c r="CH957" s="9"/>
      <c r="CI957" s="9"/>
      <c r="CJ957" s="9"/>
      <c r="CK957" s="9"/>
      <c r="CL957" s="9"/>
      <c r="CM957" s="9"/>
      <c r="CN957" s="9"/>
      <c r="CO957" s="9"/>
      <c r="CP957" s="9"/>
      <c r="CQ957" s="9"/>
      <c r="CR957" s="9"/>
      <c r="CS957" s="9"/>
      <c r="CT957" s="9"/>
      <c r="CU957" s="9"/>
      <c r="CV957" s="9"/>
      <c r="CW957" s="9"/>
      <c r="CX957" s="9"/>
      <c r="CY957" s="9"/>
      <c r="CZ957" s="9"/>
      <c r="DA957" s="9"/>
      <c r="DB957" s="9"/>
      <c r="DC957" s="9"/>
      <c r="DD957" s="9"/>
      <c r="DE957" s="9"/>
      <c r="DF957" s="9"/>
      <c r="DG957" s="9"/>
      <c r="DH957" s="9"/>
      <c r="DI957" s="9"/>
      <c r="DJ957" s="9"/>
      <c r="DK957" s="9"/>
      <c r="DL957" s="9"/>
      <c r="DM957" s="9"/>
      <c r="DN957" s="9"/>
      <c r="DO957" s="9"/>
      <c r="DP957" s="9"/>
      <c r="DQ957" s="9"/>
      <c r="DR957" s="9"/>
      <c r="DS957" s="9"/>
      <c r="DT957" s="9"/>
      <c r="DU957" s="9"/>
      <c r="DV957" s="9"/>
      <c r="DW957" s="14"/>
      <c r="DX957" s="9"/>
      <c r="DY957" s="9"/>
      <c r="DZ957" s="9"/>
      <c r="EA957" s="9"/>
      <c r="EB957" s="9"/>
      <c r="EC957" s="9"/>
      <c r="ED957" s="9"/>
      <c r="EE957" s="9"/>
      <c r="EF957" s="9"/>
      <c r="EG957" s="9"/>
      <c r="EH957" s="9"/>
      <c r="EI957" s="9"/>
    </row>
    <row r="958" spans="2:139" ht="75" customHeight="1">
      <c r="B958" s="9"/>
      <c r="C958" s="648"/>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648"/>
      <c r="AN958" s="9"/>
      <c r="AO958" s="9"/>
      <c r="AP958" s="9"/>
      <c r="AQ958" s="9"/>
      <c r="AR958" s="648"/>
      <c r="AS958" s="9"/>
      <c r="AT958" s="45"/>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c r="CC958" s="9"/>
      <c r="CD958" s="9"/>
      <c r="CE958" s="9"/>
      <c r="CF958" s="9"/>
      <c r="CG958" s="9"/>
      <c r="CH958" s="9"/>
      <c r="CI958" s="9"/>
      <c r="CJ958" s="9"/>
      <c r="CK958" s="9"/>
      <c r="CL958" s="9"/>
      <c r="CM958" s="9"/>
      <c r="CN958" s="9"/>
      <c r="CO958" s="9"/>
      <c r="CP958" s="9"/>
      <c r="CQ958" s="9"/>
      <c r="CR958" s="9"/>
      <c r="CS958" s="9"/>
      <c r="CT958" s="9"/>
      <c r="CU958" s="9"/>
      <c r="CV958" s="9"/>
      <c r="CW958" s="9"/>
      <c r="CX958" s="9"/>
      <c r="CY958" s="9"/>
      <c r="CZ958" s="9"/>
      <c r="DA958" s="9"/>
      <c r="DB958" s="9"/>
      <c r="DC958" s="9"/>
      <c r="DD958" s="9"/>
      <c r="DE958" s="9"/>
      <c r="DF958" s="9"/>
      <c r="DG958" s="9"/>
      <c r="DH958" s="9"/>
      <c r="DI958" s="9"/>
      <c r="DJ958" s="9"/>
      <c r="DK958" s="9"/>
      <c r="DL958" s="9"/>
      <c r="DM958" s="9"/>
      <c r="DN958" s="9"/>
      <c r="DO958" s="9"/>
      <c r="DP958" s="9"/>
      <c r="DQ958" s="9"/>
      <c r="DR958" s="9"/>
      <c r="DS958" s="9"/>
      <c r="DT958" s="9"/>
      <c r="DU958" s="9"/>
      <c r="DV958" s="9"/>
      <c r="DW958" s="14"/>
      <c r="DX958" s="9"/>
      <c r="DY958" s="9"/>
      <c r="DZ958" s="9"/>
      <c r="EA958" s="9"/>
      <c r="EB958" s="9"/>
      <c r="EC958" s="9"/>
      <c r="ED958" s="9"/>
      <c r="EE958" s="9"/>
      <c r="EF958" s="9"/>
      <c r="EG958" s="9"/>
      <c r="EH958" s="9"/>
      <c r="EI958" s="9"/>
    </row>
    <row r="959" spans="2:139" ht="75" customHeight="1">
      <c r="B959" s="9"/>
      <c r="C959" s="648"/>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648"/>
      <c r="AN959" s="9"/>
      <c r="AO959" s="9"/>
      <c r="AP959" s="9"/>
      <c r="AQ959" s="9"/>
      <c r="AR959" s="648"/>
      <c r="AS959" s="9"/>
      <c r="AT959" s="45"/>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c r="CC959" s="9"/>
      <c r="CD959" s="9"/>
      <c r="CE959" s="9"/>
      <c r="CF959" s="9"/>
      <c r="CG959" s="9"/>
      <c r="CH959" s="9"/>
      <c r="CI959" s="9"/>
      <c r="CJ959" s="9"/>
      <c r="CK959" s="9"/>
      <c r="CL959" s="9"/>
      <c r="CM959" s="9"/>
      <c r="CN959" s="9"/>
      <c r="CO959" s="9"/>
      <c r="CP959" s="9"/>
      <c r="CQ959" s="9"/>
      <c r="CR959" s="9"/>
      <c r="CS959" s="9"/>
      <c r="CT959" s="9"/>
      <c r="CU959" s="9"/>
      <c r="CV959" s="9"/>
      <c r="CW959" s="9"/>
      <c r="CX959" s="9"/>
      <c r="CY959" s="9"/>
      <c r="CZ959" s="9"/>
      <c r="DA959" s="9"/>
      <c r="DB959" s="9"/>
      <c r="DC959" s="9"/>
      <c r="DD959" s="9"/>
      <c r="DE959" s="9"/>
      <c r="DF959" s="9"/>
      <c r="DG959" s="9"/>
      <c r="DH959" s="9"/>
      <c r="DI959" s="9"/>
      <c r="DJ959" s="9"/>
      <c r="DK959" s="9"/>
      <c r="DL959" s="9"/>
      <c r="DM959" s="9"/>
      <c r="DN959" s="9"/>
      <c r="DO959" s="9"/>
      <c r="DP959" s="9"/>
      <c r="DQ959" s="9"/>
      <c r="DR959" s="9"/>
      <c r="DS959" s="9"/>
      <c r="DT959" s="9"/>
      <c r="DU959" s="9"/>
      <c r="DV959" s="9"/>
      <c r="DW959" s="14"/>
      <c r="DX959" s="9"/>
      <c r="DY959" s="9"/>
      <c r="DZ959" s="9"/>
      <c r="EA959" s="9"/>
      <c r="EB959" s="9"/>
      <c r="EC959" s="9"/>
      <c r="ED959" s="9"/>
      <c r="EE959" s="9"/>
      <c r="EF959" s="9"/>
      <c r="EG959" s="9"/>
      <c r="EH959" s="9"/>
      <c r="EI959" s="9"/>
    </row>
    <row r="960" spans="2:139" ht="75" customHeight="1">
      <c r="B960" s="9"/>
      <c r="C960" s="648"/>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648"/>
      <c r="AN960" s="9"/>
      <c r="AO960" s="9"/>
      <c r="AP960" s="9"/>
      <c r="AQ960" s="9"/>
      <c r="AR960" s="648"/>
      <c r="AS960" s="9"/>
      <c r="AT960" s="45"/>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c r="CC960" s="9"/>
      <c r="CD960" s="9"/>
      <c r="CE960" s="9"/>
      <c r="CF960" s="9"/>
      <c r="CG960" s="9"/>
      <c r="CH960" s="9"/>
      <c r="CI960" s="9"/>
      <c r="CJ960" s="9"/>
      <c r="CK960" s="9"/>
      <c r="CL960" s="9"/>
      <c r="CM960" s="9"/>
      <c r="CN960" s="9"/>
      <c r="CO960" s="9"/>
      <c r="CP960" s="9"/>
      <c r="CQ960" s="9"/>
      <c r="CR960" s="9"/>
      <c r="CS960" s="9"/>
      <c r="CT960" s="9"/>
      <c r="CU960" s="9"/>
      <c r="CV960" s="9"/>
      <c r="CW960" s="9"/>
      <c r="CX960" s="9"/>
      <c r="CY960" s="9"/>
      <c r="CZ960" s="9"/>
      <c r="DA960" s="9"/>
      <c r="DB960" s="9"/>
      <c r="DC960" s="9"/>
      <c r="DD960" s="9"/>
      <c r="DE960" s="9"/>
      <c r="DF960" s="9"/>
      <c r="DG960" s="9"/>
      <c r="DH960" s="9"/>
      <c r="DI960" s="9"/>
      <c r="DJ960" s="9"/>
      <c r="DK960" s="9"/>
      <c r="DL960" s="9"/>
      <c r="DM960" s="9"/>
      <c r="DN960" s="9"/>
      <c r="DO960" s="9"/>
      <c r="DP960" s="9"/>
      <c r="DQ960" s="9"/>
      <c r="DR960" s="9"/>
      <c r="DS960" s="9"/>
      <c r="DT960" s="9"/>
      <c r="DU960" s="9"/>
      <c r="DV960" s="9"/>
      <c r="DW960" s="14"/>
      <c r="DX960" s="9"/>
      <c r="DY960" s="9"/>
      <c r="DZ960" s="9"/>
      <c r="EA960" s="9"/>
      <c r="EB960" s="9"/>
      <c r="EC960" s="9"/>
      <c r="ED960" s="9"/>
      <c r="EE960" s="9"/>
      <c r="EF960" s="9"/>
      <c r="EG960" s="9"/>
      <c r="EH960" s="9"/>
      <c r="EI960" s="9"/>
    </row>
    <row r="961" spans="2:139" ht="75" customHeight="1">
      <c r="B961" s="9"/>
      <c r="C961" s="648"/>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648"/>
      <c r="AN961" s="9"/>
      <c r="AO961" s="9"/>
      <c r="AP961" s="9"/>
      <c r="AQ961" s="9"/>
      <c r="AR961" s="648"/>
      <c r="AS961" s="9"/>
      <c r="AT961" s="45"/>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c r="CC961" s="9"/>
      <c r="CD961" s="9"/>
      <c r="CE961" s="9"/>
      <c r="CF961" s="9"/>
      <c r="CG961" s="9"/>
      <c r="CH961" s="9"/>
      <c r="CI961" s="9"/>
      <c r="CJ961" s="9"/>
      <c r="CK961" s="9"/>
      <c r="CL961" s="9"/>
      <c r="CM961" s="9"/>
      <c r="CN961" s="9"/>
      <c r="CO961" s="9"/>
      <c r="CP961" s="9"/>
      <c r="CQ961" s="9"/>
      <c r="CR961" s="9"/>
      <c r="CS961" s="9"/>
      <c r="CT961" s="9"/>
      <c r="CU961" s="9"/>
      <c r="CV961" s="9"/>
      <c r="CW961" s="9"/>
      <c r="CX961" s="9"/>
      <c r="CY961" s="9"/>
      <c r="CZ961" s="9"/>
      <c r="DA961" s="9"/>
      <c r="DB961" s="9"/>
      <c r="DC961" s="9"/>
      <c r="DD961" s="9"/>
      <c r="DE961" s="9"/>
      <c r="DF961" s="9"/>
      <c r="DG961" s="9"/>
      <c r="DH961" s="9"/>
      <c r="DI961" s="9"/>
      <c r="DJ961" s="9"/>
      <c r="DK961" s="9"/>
      <c r="DL961" s="9"/>
      <c r="DM961" s="9"/>
      <c r="DN961" s="9"/>
      <c r="DO961" s="9"/>
      <c r="DP961" s="9"/>
      <c r="DQ961" s="9"/>
      <c r="DR961" s="9"/>
      <c r="DS961" s="9"/>
      <c r="DT961" s="9"/>
      <c r="DU961" s="9"/>
      <c r="DV961" s="9"/>
      <c r="DW961" s="14"/>
      <c r="DX961" s="9"/>
      <c r="DY961" s="9"/>
      <c r="DZ961" s="9"/>
      <c r="EA961" s="9"/>
      <c r="EB961" s="9"/>
      <c r="EC961" s="9"/>
      <c r="ED961" s="9"/>
      <c r="EE961" s="9"/>
      <c r="EF961" s="9"/>
      <c r="EG961" s="9"/>
      <c r="EH961" s="9"/>
      <c r="EI961" s="9"/>
    </row>
    <row r="962" spans="2:139" ht="75" customHeight="1">
      <c r="B962" s="9"/>
      <c r="C962" s="648"/>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648"/>
      <c r="AN962" s="9"/>
      <c r="AO962" s="9"/>
      <c r="AP962" s="9"/>
      <c r="AQ962" s="9"/>
      <c r="AR962" s="648"/>
      <c r="AS962" s="9"/>
      <c r="AT962" s="45"/>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c r="CC962" s="9"/>
      <c r="CD962" s="9"/>
      <c r="CE962" s="9"/>
      <c r="CF962" s="9"/>
      <c r="CG962" s="9"/>
      <c r="CH962" s="9"/>
      <c r="CI962" s="9"/>
      <c r="CJ962" s="9"/>
      <c r="CK962" s="9"/>
      <c r="CL962" s="9"/>
      <c r="CM962" s="9"/>
      <c r="CN962" s="9"/>
      <c r="CO962" s="9"/>
      <c r="CP962" s="9"/>
      <c r="CQ962" s="9"/>
      <c r="CR962" s="9"/>
      <c r="CS962" s="9"/>
      <c r="CT962" s="9"/>
      <c r="CU962" s="9"/>
      <c r="CV962" s="9"/>
      <c r="CW962" s="9"/>
      <c r="CX962" s="9"/>
      <c r="CY962" s="9"/>
      <c r="CZ962" s="9"/>
      <c r="DA962" s="9"/>
      <c r="DB962" s="9"/>
      <c r="DC962" s="9"/>
      <c r="DD962" s="9"/>
      <c r="DE962" s="9"/>
      <c r="DF962" s="9"/>
      <c r="DG962" s="9"/>
      <c r="DH962" s="9"/>
      <c r="DI962" s="9"/>
      <c r="DJ962" s="9"/>
      <c r="DK962" s="9"/>
      <c r="DL962" s="9"/>
      <c r="DM962" s="9"/>
      <c r="DN962" s="9"/>
      <c r="DO962" s="9"/>
      <c r="DP962" s="9"/>
      <c r="DQ962" s="9"/>
      <c r="DR962" s="9"/>
      <c r="DS962" s="9"/>
      <c r="DT962" s="9"/>
      <c r="DU962" s="9"/>
      <c r="DV962" s="9"/>
      <c r="DW962" s="14"/>
      <c r="DX962" s="9"/>
      <c r="DY962" s="9"/>
      <c r="DZ962" s="9"/>
      <c r="EA962" s="9"/>
      <c r="EB962" s="9"/>
      <c r="EC962" s="9"/>
      <c r="ED962" s="9"/>
      <c r="EE962" s="9"/>
      <c r="EF962" s="9"/>
      <c r="EG962" s="9"/>
      <c r="EH962" s="9"/>
      <c r="EI962" s="9"/>
    </row>
    <row r="963" spans="2:139" ht="75" customHeight="1">
      <c r="B963" s="9"/>
      <c r="C963" s="648"/>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648"/>
      <c r="AN963" s="9"/>
      <c r="AO963" s="9"/>
      <c r="AP963" s="9"/>
      <c r="AQ963" s="9"/>
      <c r="AR963" s="648"/>
      <c r="AS963" s="9"/>
      <c r="AT963" s="45"/>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c r="CC963" s="9"/>
      <c r="CD963" s="9"/>
      <c r="CE963" s="9"/>
      <c r="CF963" s="9"/>
      <c r="CG963" s="9"/>
      <c r="CH963" s="9"/>
      <c r="CI963" s="9"/>
      <c r="CJ963" s="9"/>
      <c r="CK963" s="9"/>
      <c r="CL963" s="9"/>
      <c r="CM963" s="9"/>
      <c r="CN963" s="9"/>
      <c r="CO963" s="9"/>
      <c r="CP963" s="9"/>
      <c r="CQ963" s="9"/>
      <c r="CR963" s="9"/>
      <c r="CS963" s="9"/>
      <c r="CT963" s="9"/>
      <c r="CU963" s="9"/>
      <c r="CV963" s="9"/>
      <c r="CW963" s="9"/>
      <c r="CX963" s="9"/>
      <c r="CY963" s="9"/>
      <c r="CZ963" s="9"/>
      <c r="DA963" s="9"/>
      <c r="DB963" s="9"/>
      <c r="DC963" s="9"/>
      <c r="DD963" s="9"/>
      <c r="DE963" s="9"/>
      <c r="DF963" s="9"/>
      <c r="DG963" s="9"/>
      <c r="DH963" s="9"/>
      <c r="DI963" s="9"/>
      <c r="DJ963" s="9"/>
      <c r="DK963" s="9"/>
      <c r="DL963" s="9"/>
      <c r="DM963" s="9"/>
      <c r="DN963" s="9"/>
      <c r="DO963" s="9"/>
      <c r="DP963" s="9"/>
      <c r="DQ963" s="9"/>
      <c r="DR963" s="9"/>
      <c r="DS963" s="9"/>
      <c r="DT963" s="9"/>
      <c r="DU963" s="9"/>
      <c r="DV963" s="9"/>
      <c r="DW963" s="14"/>
      <c r="DX963" s="9"/>
      <c r="DY963" s="9"/>
      <c r="DZ963" s="9"/>
      <c r="EA963" s="9"/>
      <c r="EB963" s="9"/>
      <c r="EC963" s="9"/>
      <c r="ED963" s="9"/>
      <c r="EE963" s="9"/>
      <c r="EF963" s="9"/>
      <c r="EG963" s="9"/>
      <c r="EH963" s="9"/>
      <c r="EI963" s="9"/>
    </row>
    <row r="964" spans="2:139" ht="75" customHeight="1">
      <c r="B964" s="9"/>
      <c r="C964" s="648"/>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648"/>
      <c r="AN964" s="9"/>
      <c r="AO964" s="9"/>
      <c r="AP964" s="9"/>
      <c r="AQ964" s="9"/>
      <c r="AR964" s="648"/>
      <c r="AS964" s="9"/>
      <c r="AT964" s="45"/>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c r="CC964" s="9"/>
      <c r="CD964" s="9"/>
      <c r="CE964" s="9"/>
      <c r="CF964" s="9"/>
      <c r="CG964" s="9"/>
      <c r="CH964" s="9"/>
      <c r="CI964" s="9"/>
      <c r="CJ964" s="9"/>
      <c r="CK964" s="9"/>
      <c r="CL964" s="9"/>
      <c r="CM964" s="9"/>
      <c r="CN964" s="9"/>
      <c r="CO964" s="9"/>
      <c r="CP964" s="9"/>
      <c r="CQ964" s="9"/>
      <c r="CR964" s="9"/>
      <c r="CS964" s="9"/>
      <c r="CT964" s="9"/>
      <c r="CU964" s="9"/>
      <c r="CV964" s="9"/>
      <c r="CW964" s="9"/>
      <c r="CX964" s="9"/>
      <c r="CY964" s="9"/>
      <c r="CZ964" s="9"/>
      <c r="DA964" s="9"/>
      <c r="DB964" s="9"/>
      <c r="DC964" s="9"/>
      <c r="DD964" s="9"/>
      <c r="DE964" s="9"/>
      <c r="DF964" s="9"/>
      <c r="DG964" s="9"/>
      <c r="DH964" s="9"/>
      <c r="DI964" s="9"/>
      <c r="DJ964" s="9"/>
      <c r="DK964" s="9"/>
      <c r="DL964" s="9"/>
      <c r="DM964" s="9"/>
      <c r="DN964" s="9"/>
      <c r="DO964" s="9"/>
      <c r="DP964" s="9"/>
      <c r="DQ964" s="9"/>
      <c r="DR964" s="9"/>
      <c r="DS964" s="9"/>
      <c r="DT964" s="9"/>
      <c r="DU964" s="9"/>
      <c r="DV964" s="9"/>
      <c r="DW964" s="14"/>
      <c r="DX964" s="9"/>
      <c r="DY964" s="9"/>
      <c r="DZ964" s="9"/>
      <c r="EA964" s="9"/>
      <c r="EB964" s="9"/>
      <c r="EC964" s="9"/>
      <c r="ED964" s="9"/>
      <c r="EE964" s="9"/>
      <c r="EF964" s="9"/>
      <c r="EG964" s="9"/>
      <c r="EH964" s="9"/>
      <c r="EI964" s="9"/>
    </row>
    <row r="965" spans="2:139" ht="75" customHeight="1">
      <c r="B965" s="9"/>
      <c r="C965" s="648"/>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648"/>
      <c r="AN965" s="9"/>
      <c r="AO965" s="9"/>
      <c r="AP965" s="9"/>
      <c r="AQ965" s="9"/>
      <c r="AR965" s="648"/>
      <c r="AS965" s="9"/>
      <c r="AT965" s="45"/>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c r="CC965" s="9"/>
      <c r="CD965" s="9"/>
      <c r="CE965" s="9"/>
      <c r="CF965" s="9"/>
      <c r="CG965" s="9"/>
      <c r="CH965" s="9"/>
      <c r="CI965" s="9"/>
      <c r="CJ965" s="9"/>
      <c r="CK965" s="9"/>
      <c r="CL965" s="9"/>
      <c r="CM965" s="9"/>
      <c r="CN965" s="9"/>
      <c r="CO965" s="9"/>
      <c r="CP965" s="9"/>
      <c r="CQ965" s="9"/>
      <c r="CR965" s="9"/>
      <c r="CS965" s="9"/>
      <c r="CT965" s="9"/>
      <c r="CU965" s="9"/>
      <c r="CV965" s="9"/>
      <c r="CW965" s="9"/>
      <c r="CX965" s="9"/>
      <c r="CY965" s="9"/>
      <c r="CZ965" s="9"/>
      <c r="DA965" s="9"/>
      <c r="DB965" s="9"/>
      <c r="DC965" s="9"/>
      <c r="DD965" s="9"/>
      <c r="DE965" s="9"/>
      <c r="DF965" s="9"/>
      <c r="DG965" s="9"/>
      <c r="DH965" s="9"/>
      <c r="DI965" s="9"/>
      <c r="DJ965" s="9"/>
      <c r="DK965" s="9"/>
      <c r="DL965" s="9"/>
      <c r="DM965" s="9"/>
      <c r="DN965" s="9"/>
      <c r="DO965" s="9"/>
      <c r="DP965" s="9"/>
      <c r="DQ965" s="9"/>
      <c r="DR965" s="9"/>
      <c r="DS965" s="9"/>
      <c r="DT965" s="9"/>
      <c r="DU965" s="9"/>
      <c r="DV965" s="9"/>
      <c r="DW965" s="14"/>
      <c r="DX965" s="9"/>
      <c r="DY965" s="9"/>
      <c r="DZ965" s="9"/>
      <c r="EA965" s="9"/>
      <c r="EB965" s="9"/>
      <c r="EC965" s="9"/>
      <c r="ED965" s="9"/>
      <c r="EE965" s="9"/>
      <c r="EF965" s="9"/>
      <c r="EG965" s="9"/>
      <c r="EH965" s="9"/>
      <c r="EI965" s="9"/>
    </row>
    <row r="966" spans="2:139" ht="75" customHeight="1">
      <c r="B966" s="9"/>
      <c r="C966" s="648"/>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648"/>
      <c r="AN966" s="9"/>
      <c r="AO966" s="9"/>
      <c r="AP966" s="9"/>
      <c r="AQ966" s="9"/>
      <c r="AR966" s="648"/>
      <c r="AS966" s="9"/>
      <c r="AT966" s="45"/>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c r="CC966" s="9"/>
      <c r="CD966" s="9"/>
      <c r="CE966" s="9"/>
      <c r="CF966" s="9"/>
      <c r="CG966" s="9"/>
      <c r="CH966" s="9"/>
      <c r="CI966" s="9"/>
      <c r="CJ966" s="9"/>
      <c r="CK966" s="9"/>
      <c r="CL966" s="9"/>
      <c r="CM966" s="9"/>
      <c r="CN966" s="9"/>
      <c r="CO966" s="9"/>
      <c r="CP966" s="9"/>
      <c r="CQ966" s="9"/>
      <c r="CR966" s="9"/>
      <c r="CS966" s="9"/>
      <c r="CT966" s="9"/>
      <c r="CU966" s="9"/>
      <c r="CV966" s="9"/>
      <c r="CW966" s="9"/>
      <c r="CX966" s="9"/>
      <c r="CY966" s="9"/>
      <c r="CZ966" s="9"/>
      <c r="DA966" s="9"/>
      <c r="DB966" s="9"/>
      <c r="DC966" s="9"/>
      <c r="DD966" s="9"/>
      <c r="DE966" s="9"/>
      <c r="DF966" s="9"/>
      <c r="DG966" s="9"/>
      <c r="DH966" s="9"/>
      <c r="DI966" s="9"/>
      <c r="DJ966" s="9"/>
      <c r="DK966" s="9"/>
      <c r="DL966" s="9"/>
      <c r="DM966" s="9"/>
      <c r="DN966" s="9"/>
      <c r="DO966" s="9"/>
      <c r="DP966" s="9"/>
      <c r="DQ966" s="9"/>
      <c r="DR966" s="9"/>
      <c r="DS966" s="9"/>
      <c r="DT966" s="9"/>
      <c r="DU966" s="9"/>
      <c r="DV966" s="9"/>
      <c r="DW966" s="14"/>
      <c r="DX966" s="9"/>
      <c r="DY966" s="9"/>
      <c r="DZ966" s="9"/>
      <c r="EA966" s="9"/>
      <c r="EB966" s="9"/>
      <c r="EC966" s="9"/>
      <c r="ED966" s="9"/>
      <c r="EE966" s="9"/>
      <c r="EF966" s="9"/>
      <c r="EG966" s="9"/>
      <c r="EH966" s="9"/>
      <c r="EI966" s="9"/>
    </row>
    <row r="967" spans="2:139" ht="75" customHeight="1">
      <c r="B967" s="9"/>
      <c r="C967" s="648"/>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648"/>
      <c r="AN967" s="9"/>
      <c r="AO967" s="9"/>
      <c r="AP967" s="9"/>
      <c r="AQ967" s="9"/>
      <c r="AR967" s="648"/>
      <c r="AS967" s="9"/>
      <c r="AT967" s="45"/>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c r="CC967" s="9"/>
      <c r="CD967" s="9"/>
      <c r="CE967" s="9"/>
      <c r="CF967" s="9"/>
      <c r="CG967" s="9"/>
      <c r="CH967" s="9"/>
      <c r="CI967" s="9"/>
      <c r="CJ967" s="9"/>
      <c r="CK967" s="9"/>
      <c r="CL967" s="9"/>
      <c r="CM967" s="9"/>
      <c r="CN967" s="9"/>
      <c r="CO967" s="9"/>
      <c r="CP967" s="9"/>
      <c r="CQ967" s="9"/>
      <c r="CR967" s="9"/>
      <c r="CS967" s="9"/>
      <c r="CT967" s="9"/>
      <c r="CU967" s="9"/>
      <c r="CV967" s="9"/>
      <c r="CW967" s="9"/>
      <c r="CX967" s="9"/>
      <c r="CY967" s="9"/>
      <c r="CZ967" s="9"/>
      <c r="DA967" s="9"/>
      <c r="DB967" s="9"/>
      <c r="DC967" s="9"/>
      <c r="DD967" s="9"/>
      <c r="DE967" s="9"/>
      <c r="DF967" s="9"/>
      <c r="DG967" s="9"/>
      <c r="DH967" s="9"/>
      <c r="DI967" s="9"/>
      <c r="DJ967" s="9"/>
      <c r="DK967" s="9"/>
      <c r="DL967" s="9"/>
      <c r="DM967" s="9"/>
      <c r="DN967" s="9"/>
      <c r="DO967" s="9"/>
      <c r="DP967" s="9"/>
      <c r="DQ967" s="9"/>
      <c r="DR967" s="9"/>
      <c r="DS967" s="9"/>
      <c r="DT967" s="9"/>
      <c r="DU967" s="9"/>
      <c r="DV967" s="9"/>
      <c r="DW967" s="14"/>
      <c r="DX967" s="9"/>
      <c r="DY967" s="9"/>
      <c r="DZ967" s="9"/>
      <c r="EA967" s="9"/>
      <c r="EB967" s="9"/>
      <c r="EC967" s="9"/>
      <c r="ED967" s="9"/>
      <c r="EE967" s="9"/>
      <c r="EF967" s="9"/>
      <c r="EG967" s="9"/>
      <c r="EH967" s="9"/>
      <c r="EI967" s="9"/>
    </row>
    <row r="968" spans="2:139" ht="75" customHeight="1">
      <c r="B968" s="9"/>
      <c r="C968" s="648"/>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648"/>
      <c r="AN968" s="9"/>
      <c r="AO968" s="9"/>
      <c r="AP968" s="9"/>
      <c r="AQ968" s="9"/>
      <c r="AR968" s="648"/>
      <c r="AS968" s="9"/>
      <c r="AT968" s="45"/>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c r="CC968" s="9"/>
      <c r="CD968" s="9"/>
      <c r="CE968" s="9"/>
      <c r="CF968" s="9"/>
      <c r="CG968" s="9"/>
      <c r="CH968" s="9"/>
      <c r="CI968" s="9"/>
      <c r="CJ968" s="9"/>
      <c r="CK968" s="9"/>
      <c r="CL968" s="9"/>
      <c r="CM968" s="9"/>
      <c r="CN968" s="9"/>
      <c r="CO968" s="9"/>
      <c r="CP968" s="9"/>
      <c r="CQ968" s="9"/>
      <c r="CR968" s="9"/>
      <c r="CS968" s="9"/>
      <c r="CT968" s="9"/>
      <c r="CU968" s="9"/>
      <c r="CV968" s="9"/>
      <c r="CW968" s="9"/>
      <c r="CX968" s="9"/>
      <c r="CY968" s="9"/>
      <c r="CZ968" s="9"/>
      <c r="DA968" s="9"/>
      <c r="DB968" s="9"/>
      <c r="DC968" s="9"/>
      <c r="DD968" s="9"/>
      <c r="DE968" s="9"/>
      <c r="DF968" s="9"/>
      <c r="DG968" s="9"/>
      <c r="DH968" s="9"/>
      <c r="DI968" s="9"/>
      <c r="DJ968" s="9"/>
      <c r="DK968" s="9"/>
      <c r="DL968" s="9"/>
      <c r="DM968" s="9"/>
      <c r="DN968" s="9"/>
      <c r="DO968" s="9"/>
      <c r="DP968" s="9"/>
      <c r="DQ968" s="9"/>
      <c r="DR968" s="9"/>
      <c r="DS968" s="9"/>
      <c r="DT968" s="9"/>
      <c r="DU968" s="9"/>
      <c r="DV968" s="9"/>
      <c r="DW968" s="14"/>
      <c r="DX968" s="9"/>
      <c r="DY968" s="9"/>
      <c r="DZ968" s="9"/>
      <c r="EA968" s="9"/>
      <c r="EB968" s="9"/>
      <c r="EC968" s="9"/>
      <c r="ED968" s="9"/>
      <c r="EE968" s="9"/>
      <c r="EF968" s="9"/>
      <c r="EG968" s="9"/>
      <c r="EH968" s="9"/>
      <c r="EI968" s="9"/>
    </row>
    <row r="969" spans="2:139" ht="75" customHeight="1">
      <c r="B969" s="9"/>
      <c r="C969" s="648"/>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648"/>
      <c r="AN969" s="9"/>
      <c r="AO969" s="9"/>
      <c r="AP969" s="9"/>
      <c r="AQ969" s="9"/>
      <c r="AR969" s="648"/>
      <c r="AS969" s="9"/>
      <c r="AT969" s="45"/>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c r="CC969" s="9"/>
      <c r="CD969" s="9"/>
      <c r="CE969" s="9"/>
      <c r="CF969" s="9"/>
      <c r="CG969" s="9"/>
      <c r="CH969" s="9"/>
      <c r="CI969" s="9"/>
      <c r="CJ969" s="9"/>
      <c r="CK969" s="9"/>
      <c r="CL969" s="9"/>
      <c r="CM969" s="9"/>
      <c r="CN969" s="9"/>
      <c r="CO969" s="9"/>
      <c r="CP969" s="9"/>
      <c r="CQ969" s="9"/>
      <c r="CR969" s="9"/>
      <c r="CS969" s="9"/>
      <c r="CT969" s="9"/>
      <c r="CU969" s="9"/>
      <c r="CV969" s="9"/>
      <c r="CW969" s="9"/>
      <c r="CX969" s="9"/>
      <c r="CY969" s="9"/>
      <c r="CZ969" s="9"/>
      <c r="DA969" s="9"/>
      <c r="DB969" s="9"/>
      <c r="DC969" s="9"/>
      <c r="DD969" s="9"/>
      <c r="DE969" s="9"/>
      <c r="DF969" s="9"/>
      <c r="DG969" s="9"/>
      <c r="DH969" s="9"/>
      <c r="DI969" s="9"/>
      <c r="DJ969" s="9"/>
      <c r="DK969" s="9"/>
      <c r="DL969" s="9"/>
      <c r="DM969" s="9"/>
      <c r="DN969" s="9"/>
      <c r="DO969" s="9"/>
      <c r="DP969" s="9"/>
      <c r="DQ969" s="9"/>
      <c r="DR969" s="9"/>
      <c r="DS969" s="9"/>
      <c r="DT969" s="9"/>
      <c r="DU969" s="9"/>
      <c r="DV969" s="9"/>
      <c r="DW969" s="14"/>
      <c r="DX969" s="9"/>
      <c r="DY969" s="9"/>
      <c r="DZ969" s="9"/>
      <c r="EA969" s="9"/>
      <c r="EB969" s="9"/>
      <c r="EC969" s="9"/>
      <c r="ED969" s="9"/>
      <c r="EE969" s="9"/>
      <c r="EF969" s="9"/>
      <c r="EG969" s="9"/>
      <c r="EH969" s="9"/>
      <c r="EI969" s="9"/>
    </row>
    <row r="970" spans="2:139" ht="75" customHeight="1">
      <c r="B970" s="9"/>
      <c r="C970" s="648"/>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648"/>
      <c r="AN970" s="9"/>
      <c r="AO970" s="9"/>
      <c r="AP970" s="9"/>
      <c r="AQ970" s="9"/>
      <c r="AR970" s="648"/>
      <c r="AS970" s="9"/>
      <c r="AT970" s="45"/>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c r="CC970" s="9"/>
      <c r="CD970" s="9"/>
      <c r="CE970" s="9"/>
      <c r="CF970" s="9"/>
      <c r="CG970" s="9"/>
      <c r="CH970" s="9"/>
      <c r="CI970" s="9"/>
      <c r="CJ970" s="9"/>
      <c r="CK970" s="9"/>
      <c r="CL970" s="9"/>
      <c r="CM970" s="9"/>
      <c r="CN970" s="9"/>
      <c r="CO970" s="9"/>
      <c r="CP970" s="9"/>
      <c r="CQ970" s="9"/>
      <c r="CR970" s="9"/>
      <c r="CS970" s="9"/>
      <c r="CT970" s="9"/>
      <c r="CU970" s="9"/>
      <c r="CV970" s="9"/>
      <c r="CW970" s="9"/>
      <c r="CX970" s="9"/>
      <c r="CY970" s="9"/>
      <c r="CZ970" s="9"/>
      <c r="DA970" s="9"/>
      <c r="DB970" s="9"/>
      <c r="DC970" s="9"/>
      <c r="DD970" s="9"/>
      <c r="DE970" s="9"/>
      <c r="DF970" s="9"/>
      <c r="DG970" s="9"/>
      <c r="DH970" s="9"/>
      <c r="DI970" s="9"/>
      <c r="DJ970" s="9"/>
      <c r="DK970" s="9"/>
      <c r="DL970" s="9"/>
      <c r="DM970" s="9"/>
      <c r="DN970" s="9"/>
      <c r="DO970" s="9"/>
      <c r="DP970" s="9"/>
      <c r="DQ970" s="9"/>
      <c r="DR970" s="9"/>
      <c r="DS970" s="9"/>
      <c r="DT970" s="9"/>
      <c r="DU970" s="9"/>
      <c r="DV970" s="9"/>
      <c r="DW970" s="14"/>
      <c r="DX970" s="9"/>
      <c r="DY970" s="9"/>
      <c r="DZ970" s="9"/>
      <c r="EA970" s="9"/>
      <c r="EB970" s="9"/>
      <c r="EC970" s="9"/>
      <c r="ED970" s="9"/>
      <c r="EE970" s="9"/>
      <c r="EF970" s="9"/>
      <c r="EG970" s="9"/>
      <c r="EH970" s="9"/>
      <c r="EI970" s="9"/>
    </row>
    <row r="971" spans="2:139" ht="75" customHeight="1">
      <c r="B971" s="9"/>
      <c r="C971" s="648"/>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648"/>
      <c r="AN971" s="9"/>
      <c r="AO971" s="9"/>
      <c r="AP971" s="9"/>
      <c r="AQ971" s="9"/>
      <c r="AR971" s="648"/>
      <c r="AS971" s="9"/>
      <c r="AT971" s="45"/>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c r="CC971" s="9"/>
      <c r="CD971" s="9"/>
      <c r="CE971" s="9"/>
      <c r="CF971" s="9"/>
      <c r="CG971" s="9"/>
      <c r="CH971" s="9"/>
      <c r="CI971" s="9"/>
      <c r="CJ971" s="9"/>
      <c r="CK971" s="9"/>
      <c r="CL971" s="9"/>
      <c r="CM971" s="9"/>
      <c r="CN971" s="9"/>
      <c r="CO971" s="9"/>
      <c r="CP971" s="9"/>
      <c r="CQ971" s="9"/>
      <c r="CR971" s="9"/>
      <c r="CS971" s="9"/>
      <c r="CT971" s="9"/>
      <c r="CU971" s="9"/>
      <c r="CV971" s="9"/>
      <c r="CW971" s="9"/>
      <c r="CX971" s="9"/>
      <c r="CY971" s="9"/>
      <c r="CZ971" s="9"/>
      <c r="DA971" s="9"/>
      <c r="DB971" s="9"/>
      <c r="DC971" s="9"/>
      <c r="DD971" s="9"/>
      <c r="DE971" s="9"/>
      <c r="DF971" s="9"/>
      <c r="DG971" s="9"/>
      <c r="DH971" s="9"/>
      <c r="DI971" s="9"/>
      <c r="DJ971" s="9"/>
      <c r="DK971" s="9"/>
      <c r="DL971" s="9"/>
      <c r="DM971" s="9"/>
      <c r="DN971" s="9"/>
      <c r="DO971" s="9"/>
      <c r="DP971" s="9"/>
      <c r="DQ971" s="9"/>
      <c r="DR971" s="9"/>
      <c r="DS971" s="9"/>
      <c r="DT971" s="9"/>
      <c r="DU971" s="9"/>
      <c r="DV971" s="9"/>
      <c r="DW971" s="14"/>
      <c r="DX971" s="9"/>
      <c r="DY971" s="9"/>
      <c r="DZ971" s="9"/>
      <c r="EA971" s="9"/>
      <c r="EB971" s="9"/>
      <c r="EC971" s="9"/>
      <c r="ED971" s="9"/>
      <c r="EE971" s="9"/>
      <c r="EF971" s="9"/>
      <c r="EG971" s="9"/>
      <c r="EH971" s="9"/>
      <c r="EI971" s="9"/>
    </row>
    <row r="972" spans="2:139" ht="75" customHeight="1">
      <c r="B972" s="9"/>
      <c r="C972" s="648"/>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648"/>
      <c r="AN972" s="9"/>
      <c r="AO972" s="9"/>
      <c r="AP972" s="9"/>
      <c r="AQ972" s="9"/>
      <c r="AR972" s="648"/>
      <c r="AS972" s="9"/>
      <c r="AT972" s="45"/>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c r="CC972" s="9"/>
      <c r="CD972" s="9"/>
      <c r="CE972" s="9"/>
      <c r="CF972" s="9"/>
      <c r="CG972" s="9"/>
      <c r="CH972" s="9"/>
      <c r="CI972" s="9"/>
      <c r="CJ972" s="9"/>
      <c r="CK972" s="9"/>
      <c r="CL972" s="9"/>
      <c r="CM972" s="9"/>
      <c r="CN972" s="9"/>
      <c r="CO972" s="9"/>
      <c r="CP972" s="9"/>
      <c r="CQ972" s="9"/>
      <c r="CR972" s="9"/>
      <c r="CS972" s="9"/>
      <c r="CT972" s="9"/>
      <c r="CU972" s="9"/>
      <c r="CV972" s="9"/>
      <c r="CW972" s="9"/>
      <c r="CX972" s="9"/>
      <c r="CY972" s="9"/>
      <c r="CZ972" s="9"/>
      <c r="DA972" s="9"/>
      <c r="DB972" s="9"/>
      <c r="DC972" s="9"/>
      <c r="DD972" s="9"/>
      <c r="DE972" s="9"/>
      <c r="DF972" s="9"/>
      <c r="DG972" s="9"/>
      <c r="DH972" s="9"/>
      <c r="DI972" s="9"/>
      <c r="DJ972" s="9"/>
      <c r="DK972" s="9"/>
      <c r="DL972" s="9"/>
      <c r="DM972" s="9"/>
      <c r="DN972" s="9"/>
      <c r="DO972" s="9"/>
      <c r="DP972" s="9"/>
      <c r="DQ972" s="9"/>
      <c r="DR972" s="9"/>
      <c r="DS972" s="9"/>
      <c r="DT972" s="9"/>
      <c r="DU972" s="9"/>
      <c r="DV972" s="9"/>
      <c r="DW972" s="14"/>
      <c r="DX972" s="9"/>
      <c r="DY972" s="9"/>
      <c r="DZ972" s="9"/>
      <c r="EA972" s="9"/>
      <c r="EB972" s="9"/>
      <c r="EC972" s="9"/>
      <c r="ED972" s="9"/>
      <c r="EE972" s="9"/>
      <c r="EF972" s="9"/>
      <c r="EG972" s="9"/>
      <c r="EH972" s="9"/>
      <c r="EI972" s="9"/>
    </row>
    <row r="973" spans="2:139" ht="75" customHeight="1">
      <c r="B973" s="9"/>
      <c r="C973" s="648"/>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648"/>
      <c r="AN973" s="9"/>
      <c r="AO973" s="9"/>
      <c r="AP973" s="9"/>
      <c r="AQ973" s="9"/>
      <c r="AR973" s="648"/>
      <c r="AS973" s="9"/>
      <c r="AT973" s="45"/>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c r="CC973" s="9"/>
      <c r="CD973" s="9"/>
      <c r="CE973" s="9"/>
      <c r="CF973" s="9"/>
      <c r="CG973" s="9"/>
      <c r="CH973" s="9"/>
      <c r="CI973" s="9"/>
      <c r="CJ973" s="9"/>
      <c r="CK973" s="9"/>
      <c r="CL973" s="9"/>
      <c r="CM973" s="9"/>
      <c r="CN973" s="9"/>
      <c r="CO973" s="9"/>
      <c r="CP973" s="9"/>
      <c r="CQ973" s="9"/>
      <c r="CR973" s="9"/>
      <c r="CS973" s="9"/>
      <c r="CT973" s="9"/>
      <c r="CU973" s="9"/>
      <c r="CV973" s="9"/>
      <c r="CW973" s="9"/>
      <c r="CX973" s="9"/>
      <c r="CY973" s="9"/>
      <c r="CZ973" s="9"/>
      <c r="DA973" s="9"/>
      <c r="DB973" s="9"/>
      <c r="DC973" s="9"/>
      <c r="DD973" s="9"/>
      <c r="DE973" s="9"/>
      <c r="DF973" s="9"/>
      <c r="DG973" s="9"/>
      <c r="DH973" s="9"/>
      <c r="DI973" s="9"/>
      <c r="DJ973" s="9"/>
      <c r="DK973" s="9"/>
      <c r="DL973" s="9"/>
      <c r="DM973" s="9"/>
      <c r="DN973" s="9"/>
      <c r="DO973" s="9"/>
      <c r="DP973" s="9"/>
      <c r="DQ973" s="9"/>
      <c r="DR973" s="9"/>
      <c r="DS973" s="9"/>
      <c r="DT973" s="9"/>
      <c r="DU973" s="9"/>
      <c r="DV973" s="9"/>
      <c r="DW973" s="14"/>
      <c r="DX973" s="9"/>
      <c r="DY973" s="9"/>
      <c r="DZ973" s="9"/>
      <c r="EA973" s="9"/>
      <c r="EB973" s="9"/>
      <c r="EC973" s="9"/>
      <c r="ED973" s="9"/>
      <c r="EE973" s="9"/>
      <c r="EF973" s="9"/>
      <c r="EG973" s="9"/>
      <c r="EH973" s="9"/>
      <c r="EI973" s="9"/>
    </row>
    <row r="974" spans="2:139" ht="75" customHeight="1">
      <c r="B974" s="9"/>
      <c r="C974" s="648"/>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648"/>
      <c r="AN974" s="9"/>
      <c r="AO974" s="9"/>
      <c r="AP974" s="9"/>
      <c r="AQ974" s="9"/>
      <c r="AR974" s="648"/>
      <c r="AS974" s="9"/>
      <c r="AT974" s="45"/>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c r="CC974" s="9"/>
      <c r="CD974" s="9"/>
      <c r="CE974" s="9"/>
      <c r="CF974" s="9"/>
      <c r="CG974" s="9"/>
      <c r="CH974" s="9"/>
      <c r="CI974" s="9"/>
      <c r="CJ974" s="9"/>
      <c r="CK974" s="9"/>
      <c r="CL974" s="9"/>
      <c r="CM974" s="9"/>
      <c r="CN974" s="9"/>
      <c r="CO974" s="9"/>
      <c r="CP974" s="9"/>
      <c r="CQ974" s="9"/>
      <c r="CR974" s="9"/>
      <c r="CS974" s="9"/>
      <c r="CT974" s="9"/>
      <c r="CU974" s="9"/>
      <c r="CV974" s="9"/>
      <c r="CW974" s="9"/>
      <c r="CX974" s="9"/>
      <c r="CY974" s="9"/>
      <c r="CZ974" s="9"/>
      <c r="DA974" s="9"/>
      <c r="DB974" s="9"/>
      <c r="DC974" s="9"/>
      <c r="DD974" s="9"/>
      <c r="DE974" s="9"/>
      <c r="DF974" s="9"/>
      <c r="DG974" s="9"/>
      <c r="DH974" s="9"/>
      <c r="DI974" s="9"/>
      <c r="DJ974" s="9"/>
      <c r="DK974" s="9"/>
      <c r="DL974" s="9"/>
      <c r="DM974" s="9"/>
      <c r="DN974" s="9"/>
      <c r="DO974" s="9"/>
      <c r="DP974" s="9"/>
      <c r="DQ974" s="9"/>
      <c r="DR974" s="9"/>
      <c r="DS974" s="9"/>
      <c r="DT974" s="9"/>
      <c r="DU974" s="9"/>
      <c r="DV974" s="9"/>
      <c r="DW974" s="14"/>
      <c r="DX974" s="9"/>
      <c r="DY974" s="9"/>
      <c r="DZ974" s="9"/>
      <c r="EA974" s="9"/>
      <c r="EB974" s="9"/>
      <c r="EC974" s="9"/>
      <c r="ED974" s="9"/>
      <c r="EE974" s="9"/>
      <c r="EF974" s="9"/>
      <c r="EG974" s="9"/>
      <c r="EH974" s="9"/>
      <c r="EI974" s="9"/>
    </row>
    <row r="975" spans="2:139" ht="75" customHeight="1">
      <c r="B975" s="9"/>
      <c r="C975" s="648"/>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648"/>
      <c r="AN975" s="9"/>
      <c r="AO975" s="9"/>
      <c r="AP975" s="9"/>
      <c r="AQ975" s="9"/>
      <c r="AR975" s="648"/>
      <c r="AS975" s="9"/>
      <c r="AT975" s="45"/>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c r="CC975" s="9"/>
      <c r="CD975" s="9"/>
      <c r="CE975" s="9"/>
      <c r="CF975" s="9"/>
      <c r="CG975" s="9"/>
      <c r="CH975" s="9"/>
      <c r="CI975" s="9"/>
      <c r="CJ975" s="9"/>
      <c r="CK975" s="9"/>
      <c r="CL975" s="9"/>
      <c r="CM975" s="9"/>
      <c r="CN975" s="9"/>
      <c r="CO975" s="9"/>
      <c r="CP975" s="9"/>
      <c r="CQ975" s="9"/>
      <c r="CR975" s="9"/>
      <c r="CS975" s="9"/>
      <c r="CT975" s="9"/>
      <c r="CU975" s="9"/>
      <c r="CV975" s="9"/>
      <c r="CW975" s="9"/>
      <c r="CX975" s="9"/>
      <c r="CY975" s="9"/>
      <c r="CZ975" s="9"/>
      <c r="DA975" s="9"/>
      <c r="DB975" s="9"/>
      <c r="DC975" s="9"/>
      <c r="DD975" s="9"/>
      <c r="DE975" s="9"/>
      <c r="DF975" s="9"/>
      <c r="DG975" s="9"/>
      <c r="DH975" s="9"/>
      <c r="DI975" s="9"/>
      <c r="DJ975" s="9"/>
      <c r="DK975" s="9"/>
      <c r="DL975" s="9"/>
      <c r="DM975" s="9"/>
      <c r="DN975" s="9"/>
      <c r="DO975" s="9"/>
      <c r="DP975" s="9"/>
      <c r="DQ975" s="9"/>
      <c r="DR975" s="9"/>
      <c r="DS975" s="9"/>
      <c r="DT975" s="9"/>
      <c r="DU975" s="9"/>
      <c r="DV975" s="9"/>
      <c r="DW975" s="14"/>
      <c r="DX975" s="9"/>
      <c r="DY975" s="9"/>
      <c r="DZ975" s="9"/>
      <c r="EA975" s="9"/>
      <c r="EB975" s="9"/>
      <c r="EC975" s="9"/>
      <c r="ED975" s="9"/>
      <c r="EE975" s="9"/>
      <c r="EF975" s="9"/>
      <c r="EG975" s="9"/>
      <c r="EH975" s="9"/>
      <c r="EI975" s="9"/>
    </row>
    <row r="976" spans="2:139" ht="75" customHeight="1">
      <c r="B976" s="9"/>
      <c r="C976" s="648"/>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648"/>
      <c r="AN976" s="9"/>
      <c r="AO976" s="9"/>
      <c r="AP976" s="9"/>
      <c r="AQ976" s="9"/>
      <c r="AR976" s="648"/>
      <c r="AS976" s="9"/>
      <c r="AT976" s="45"/>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c r="CC976" s="9"/>
      <c r="CD976" s="9"/>
      <c r="CE976" s="9"/>
      <c r="CF976" s="9"/>
      <c r="CG976" s="9"/>
      <c r="CH976" s="9"/>
      <c r="CI976" s="9"/>
      <c r="CJ976" s="9"/>
      <c r="CK976" s="9"/>
      <c r="CL976" s="9"/>
      <c r="CM976" s="9"/>
      <c r="CN976" s="9"/>
      <c r="CO976" s="9"/>
      <c r="CP976" s="9"/>
      <c r="CQ976" s="9"/>
      <c r="CR976" s="9"/>
      <c r="CS976" s="9"/>
      <c r="CT976" s="9"/>
      <c r="CU976" s="9"/>
      <c r="CV976" s="9"/>
      <c r="CW976" s="9"/>
      <c r="CX976" s="9"/>
      <c r="CY976" s="9"/>
      <c r="CZ976" s="9"/>
      <c r="DA976" s="9"/>
      <c r="DB976" s="9"/>
      <c r="DC976" s="9"/>
      <c r="DD976" s="9"/>
      <c r="DE976" s="9"/>
      <c r="DF976" s="9"/>
      <c r="DG976" s="9"/>
      <c r="DH976" s="9"/>
      <c r="DI976" s="9"/>
      <c r="DJ976" s="9"/>
      <c r="DK976" s="9"/>
      <c r="DL976" s="9"/>
      <c r="DM976" s="9"/>
      <c r="DN976" s="9"/>
      <c r="DO976" s="9"/>
      <c r="DP976" s="9"/>
      <c r="DQ976" s="9"/>
      <c r="DR976" s="9"/>
      <c r="DS976" s="9"/>
      <c r="DT976" s="9"/>
      <c r="DU976" s="9"/>
      <c r="DV976" s="9"/>
      <c r="DW976" s="14"/>
      <c r="DX976" s="9"/>
      <c r="DY976" s="9"/>
      <c r="DZ976" s="9"/>
      <c r="EA976" s="9"/>
      <c r="EB976" s="9"/>
      <c r="EC976" s="9"/>
      <c r="ED976" s="9"/>
      <c r="EE976" s="9"/>
      <c r="EF976" s="9"/>
      <c r="EG976" s="9"/>
      <c r="EH976" s="9"/>
      <c r="EI976" s="9"/>
    </row>
    <row r="977" spans="2:139" ht="75" customHeight="1">
      <c r="B977" s="9"/>
      <c r="C977" s="648"/>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648"/>
      <c r="AN977" s="9"/>
      <c r="AO977" s="9"/>
      <c r="AP977" s="9"/>
      <c r="AQ977" s="9"/>
      <c r="AR977" s="648"/>
      <c r="AS977" s="9"/>
      <c r="AT977" s="45"/>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c r="CC977" s="9"/>
      <c r="CD977" s="9"/>
      <c r="CE977" s="9"/>
      <c r="CF977" s="9"/>
      <c r="CG977" s="9"/>
      <c r="CH977" s="9"/>
      <c r="CI977" s="9"/>
      <c r="CJ977" s="9"/>
      <c r="CK977" s="9"/>
      <c r="CL977" s="9"/>
      <c r="CM977" s="9"/>
      <c r="CN977" s="9"/>
      <c r="CO977" s="9"/>
      <c r="CP977" s="9"/>
      <c r="CQ977" s="9"/>
      <c r="CR977" s="9"/>
      <c r="CS977" s="9"/>
      <c r="CT977" s="9"/>
      <c r="CU977" s="9"/>
      <c r="CV977" s="9"/>
      <c r="CW977" s="9"/>
      <c r="CX977" s="9"/>
      <c r="CY977" s="9"/>
      <c r="CZ977" s="9"/>
      <c r="DA977" s="9"/>
      <c r="DB977" s="9"/>
      <c r="DC977" s="9"/>
      <c r="DD977" s="9"/>
      <c r="DE977" s="9"/>
      <c r="DF977" s="9"/>
      <c r="DG977" s="9"/>
      <c r="DH977" s="9"/>
      <c r="DI977" s="9"/>
      <c r="DJ977" s="9"/>
      <c r="DK977" s="9"/>
      <c r="DL977" s="9"/>
      <c r="DM977" s="9"/>
      <c r="DN977" s="9"/>
      <c r="DO977" s="9"/>
      <c r="DP977" s="9"/>
      <c r="DQ977" s="9"/>
      <c r="DR977" s="9"/>
      <c r="DS977" s="9"/>
      <c r="DT977" s="9"/>
      <c r="DU977" s="9"/>
      <c r="DV977" s="9"/>
      <c r="DW977" s="14"/>
      <c r="DX977" s="9"/>
      <c r="DY977" s="9"/>
      <c r="DZ977" s="9"/>
      <c r="EA977" s="9"/>
      <c r="EB977" s="9"/>
      <c r="EC977" s="9"/>
      <c r="ED977" s="9"/>
      <c r="EE977" s="9"/>
      <c r="EF977" s="9"/>
      <c r="EG977" s="9"/>
      <c r="EH977" s="9"/>
      <c r="EI977" s="9"/>
    </row>
    <row r="978" spans="2:139" ht="75" customHeight="1">
      <c r="B978" s="9"/>
      <c r="C978" s="648"/>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648"/>
      <c r="AN978" s="9"/>
      <c r="AO978" s="9"/>
      <c r="AP978" s="9"/>
      <c r="AQ978" s="9"/>
      <c r="AR978" s="648"/>
      <c r="AS978" s="9"/>
      <c r="AT978" s="45"/>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c r="CC978" s="9"/>
      <c r="CD978" s="9"/>
      <c r="CE978" s="9"/>
      <c r="CF978" s="9"/>
      <c r="CG978" s="9"/>
      <c r="CH978" s="9"/>
      <c r="CI978" s="9"/>
      <c r="CJ978" s="9"/>
      <c r="CK978" s="9"/>
      <c r="CL978" s="9"/>
      <c r="CM978" s="9"/>
      <c r="CN978" s="9"/>
      <c r="CO978" s="9"/>
      <c r="CP978" s="9"/>
      <c r="CQ978" s="9"/>
      <c r="CR978" s="9"/>
      <c r="CS978" s="9"/>
      <c r="CT978" s="9"/>
      <c r="CU978" s="9"/>
      <c r="CV978" s="9"/>
      <c r="CW978" s="9"/>
      <c r="CX978" s="9"/>
      <c r="CY978" s="9"/>
      <c r="CZ978" s="9"/>
      <c r="DA978" s="9"/>
      <c r="DB978" s="9"/>
      <c r="DC978" s="9"/>
      <c r="DD978" s="9"/>
      <c r="DE978" s="9"/>
      <c r="DF978" s="9"/>
      <c r="DG978" s="9"/>
      <c r="DH978" s="9"/>
      <c r="DI978" s="9"/>
      <c r="DJ978" s="9"/>
      <c r="DK978" s="9"/>
      <c r="DL978" s="9"/>
      <c r="DM978" s="9"/>
      <c r="DN978" s="9"/>
      <c r="DO978" s="9"/>
      <c r="DP978" s="9"/>
      <c r="DQ978" s="9"/>
      <c r="DR978" s="9"/>
      <c r="DS978" s="9"/>
      <c r="DT978" s="9"/>
      <c r="DU978" s="9"/>
      <c r="DV978" s="9"/>
      <c r="DW978" s="14"/>
      <c r="DX978" s="9"/>
      <c r="DY978" s="9"/>
      <c r="DZ978" s="9"/>
      <c r="EA978" s="9"/>
      <c r="EB978" s="9"/>
      <c r="EC978" s="9"/>
      <c r="ED978" s="9"/>
      <c r="EE978" s="9"/>
      <c r="EF978" s="9"/>
      <c r="EG978" s="9"/>
      <c r="EH978" s="9"/>
      <c r="EI978" s="9"/>
    </row>
    <row r="979" spans="2:139" ht="75" customHeight="1">
      <c r="B979" s="9"/>
      <c r="C979" s="648"/>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648"/>
      <c r="AN979" s="9"/>
      <c r="AO979" s="9"/>
      <c r="AP979" s="9"/>
      <c r="AQ979" s="9"/>
      <c r="AR979" s="648"/>
      <c r="AS979" s="9"/>
      <c r="AT979" s="45"/>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c r="CC979" s="9"/>
      <c r="CD979" s="9"/>
      <c r="CE979" s="9"/>
      <c r="CF979" s="9"/>
      <c r="CG979" s="9"/>
      <c r="CH979" s="9"/>
      <c r="CI979" s="9"/>
      <c r="CJ979" s="9"/>
      <c r="CK979" s="9"/>
      <c r="CL979" s="9"/>
      <c r="CM979" s="9"/>
      <c r="CN979" s="9"/>
      <c r="CO979" s="9"/>
      <c r="CP979" s="9"/>
      <c r="CQ979" s="9"/>
      <c r="CR979" s="9"/>
      <c r="CS979" s="9"/>
      <c r="CT979" s="9"/>
      <c r="CU979" s="9"/>
      <c r="CV979" s="9"/>
      <c r="CW979" s="9"/>
      <c r="CX979" s="9"/>
      <c r="CY979" s="9"/>
      <c r="CZ979" s="9"/>
      <c r="DA979" s="9"/>
      <c r="DB979" s="9"/>
      <c r="DC979" s="9"/>
      <c r="DD979" s="9"/>
      <c r="DE979" s="9"/>
      <c r="DF979" s="9"/>
      <c r="DG979" s="9"/>
      <c r="DH979" s="9"/>
      <c r="DI979" s="9"/>
      <c r="DJ979" s="9"/>
      <c r="DK979" s="9"/>
      <c r="DL979" s="9"/>
      <c r="DM979" s="9"/>
      <c r="DN979" s="9"/>
      <c r="DO979" s="9"/>
      <c r="DP979" s="9"/>
      <c r="DQ979" s="9"/>
      <c r="DR979" s="9"/>
      <c r="DS979" s="9"/>
      <c r="DT979" s="9"/>
      <c r="DU979" s="9"/>
      <c r="DV979" s="9"/>
      <c r="DW979" s="14"/>
      <c r="DX979" s="9"/>
      <c r="DY979" s="9"/>
      <c r="DZ979" s="9"/>
      <c r="EA979" s="9"/>
      <c r="EB979" s="9"/>
      <c r="EC979" s="9"/>
      <c r="ED979" s="9"/>
      <c r="EE979" s="9"/>
      <c r="EF979" s="9"/>
      <c r="EG979" s="9"/>
      <c r="EH979" s="9"/>
      <c r="EI979" s="9"/>
    </row>
    <row r="980" spans="2:139" ht="75" customHeight="1">
      <c r="B980" s="9"/>
      <c r="C980" s="648"/>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648"/>
      <c r="AN980" s="9"/>
      <c r="AO980" s="9"/>
      <c r="AP980" s="9"/>
      <c r="AQ980" s="9"/>
      <c r="AR980" s="648"/>
      <c r="AS980" s="9"/>
      <c r="AT980" s="45"/>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c r="CC980" s="9"/>
      <c r="CD980" s="9"/>
      <c r="CE980" s="9"/>
      <c r="CF980" s="9"/>
      <c r="CG980" s="9"/>
      <c r="CH980" s="9"/>
      <c r="CI980" s="9"/>
      <c r="CJ980" s="9"/>
      <c r="CK980" s="9"/>
      <c r="CL980" s="9"/>
      <c r="CM980" s="9"/>
      <c r="CN980" s="9"/>
      <c r="CO980" s="9"/>
      <c r="CP980" s="9"/>
      <c r="CQ980" s="9"/>
      <c r="CR980" s="9"/>
      <c r="CS980" s="9"/>
      <c r="CT980" s="9"/>
      <c r="CU980" s="9"/>
      <c r="CV980" s="9"/>
      <c r="CW980" s="9"/>
      <c r="CX980" s="9"/>
      <c r="CY980" s="9"/>
      <c r="CZ980" s="9"/>
      <c r="DA980" s="9"/>
      <c r="DB980" s="9"/>
      <c r="DC980" s="9"/>
      <c r="DD980" s="9"/>
      <c r="DE980" s="9"/>
      <c r="DF980" s="9"/>
      <c r="DG980" s="9"/>
      <c r="DH980" s="9"/>
      <c r="DI980" s="9"/>
      <c r="DJ980" s="9"/>
      <c r="DK980" s="9"/>
      <c r="DL980" s="9"/>
      <c r="DM980" s="9"/>
      <c r="DN980" s="9"/>
      <c r="DO980" s="9"/>
      <c r="DP980" s="9"/>
      <c r="DQ980" s="9"/>
      <c r="DR980" s="9"/>
      <c r="DS980" s="9"/>
      <c r="DT980" s="9"/>
      <c r="DU980" s="9"/>
      <c r="DV980" s="9"/>
      <c r="DW980" s="14"/>
      <c r="DX980" s="9"/>
      <c r="DY980" s="9"/>
      <c r="DZ980" s="9"/>
      <c r="EA980" s="9"/>
      <c r="EB980" s="9"/>
      <c r="EC980" s="9"/>
      <c r="ED980" s="9"/>
      <c r="EE980" s="9"/>
      <c r="EF980" s="9"/>
      <c r="EG980" s="9"/>
      <c r="EH980" s="9"/>
      <c r="EI980" s="9"/>
    </row>
    <row r="981" spans="2:139" ht="75" customHeight="1">
      <c r="B981" s="9"/>
      <c r="C981" s="648"/>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648"/>
      <c r="AN981" s="9"/>
      <c r="AO981" s="9"/>
      <c r="AP981" s="9"/>
      <c r="AQ981" s="9"/>
      <c r="AR981" s="648"/>
      <c r="AS981" s="9"/>
      <c r="AT981" s="45"/>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c r="CC981" s="9"/>
      <c r="CD981" s="9"/>
      <c r="CE981" s="9"/>
      <c r="CF981" s="9"/>
      <c r="CG981" s="9"/>
      <c r="CH981" s="9"/>
      <c r="CI981" s="9"/>
      <c r="CJ981" s="9"/>
      <c r="CK981" s="9"/>
      <c r="CL981" s="9"/>
      <c r="CM981" s="9"/>
      <c r="CN981" s="9"/>
      <c r="CO981" s="9"/>
      <c r="CP981" s="9"/>
      <c r="CQ981" s="9"/>
      <c r="CR981" s="9"/>
      <c r="CS981" s="9"/>
      <c r="CT981" s="9"/>
      <c r="CU981" s="9"/>
      <c r="CV981" s="9"/>
      <c r="CW981" s="9"/>
      <c r="CX981" s="9"/>
      <c r="CY981" s="9"/>
      <c r="CZ981" s="9"/>
      <c r="DA981" s="9"/>
      <c r="DB981" s="9"/>
      <c r="DC981" s="9"/>
      <c r="DD981" s="9"/>
      <c r="DE981" s="9"/>
      <c r="DF981" s="9"/>
      <c r="DG981" s="9"/>
      <c r="DH981" s="9"/>
      <c r="DI981" s="9"/>
      <c r="DJ981" s="9"/>
      <c r="DK981" s="9"/>
      <c r="DL981" s="9"/>
      <c r="DM981" s="9"/>
      <c r="DN981" s="9"/>
      <c r="DO981" s="9"/>
      <c r="DP981" s="9"/>
      <c r="DQ981" s="9"/>
      <c r="DR981" s="9"/>
      <c r="DS981" s="9"/>
      <c r="DT981" s="9"/>
      <c r="DU981" s="9"/>
      <c r="DV981" s="9"/>
      <c r="DW981" s="14"/>
      <c r="DX981" s="9"/>
      <c r="DY981" s="9"/>
      <c r="DZ981" s="9"/>
      <c r="EA981" s="9"/>
      <c r="EB981" s="9"/>
      <c r="EC981" s="9"/>
      <c r="ED981" s="9"/>
      <c r="EE981" s="9"/>
      <c r="EF981" s="9"/>
      <c r="EG981" s="9"/>
      <c r="EH981" s="9"/>
      <c r="EI981" s="9"/>
    </row>
    <row r="982" spans="2:139" ht="75" customHeight="1">
      <c r="B982" s="9"/>
      <c r="C982" s="648"/>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648"/>
      <c r="AN982" s="9"/>
      <c r="AO982" s="9"/>
      <c r="AP982" s="9"/>
      <c r="AQ982" s="9"/>
      <c r="AR982" s="648"/>
      <c r="AS982" s="9"/>
      <c r="AT982" s="45"/>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c r="CC982" s="9"/>
      <c r="CD982" s="9"/>
      <c r="CE982" s="9"/>
      <c r="CF982" s="9"/>
      <c r="CG982" s="9"/>
      <c r="CH982" s="9"/>
      <c r="CI982" s="9"/>
      <c r="CJ982" s="9"/>
      <c r="CK982" s="9"/>
      <c r="CL982" s="9"/>
      <c r="CM982" s="9"/>
      <c r="CN982" s="9"/>
      <c r="CO982" s="9"/>
      <c r="CP982" s="9"/>
      <c r="CQ982" s="9"/>
      <c r="CR982" s="9"/>
      <c r="CS982" s="9"/>
      <c r="CT982" s="9"/>
      <c r="CU982" s="9"/>
      <c r="CV982" s="9"/>
      <c r="CW982" s="9"/>
      <c r="CX982" s="9"/>
      <c r="CY982" s="9"/>
      <c r="CZ982" s="9"/>
      <c r="DA982" s="9"/>
      <c r="DB982" s="9"/>
      <c r="DC982" s="9"/>
      <c r="DD982" s="9"/>
      <c r="DE982" s="9"/>
      <c r="DF982" s="9"/>
      <c r="DG982" s="9"/>
      <c r="DH982" s="9"/>
      <c r="DI982" s="9"/>
      <c r="DJ982" s="9"/>
      <c r="DK982" s="9"/>
      <c r="DL982" s="9"/>
      <c r="DM982" s="9"/>
      <c r="DN982" s="9"/>
      <c r="DO982" s="9"/>
      <c r="DP982" s="9"/>
      <c r="DQ982" s="9"/>
      <c r="DR982" s="9"/>
      <c r="DS982" s="9"/>
      <c r="DT982" s="9"/>
      <c r="DU982" s="9"/>
      <c r="DV982" s="9"/>
      <c r="DW982" s="14"/>
      <c r="DX982" s="9"/>
      <c r="DY982" s="9"/>
      <c r="DZ982" s="9"/>
      <c r="EA982" s="9"/>
      <c r="EB982" s="9"/>
      <c r="EC982" s="9"/>
      <c r="ED982" s="9"/>
      <c r="EE982" s="9"/>
      <c r="EF982" s="9"/>
      <c r="EG982" s="9"/>
      <c r="EH982" s="9"/>
      <c r="EI982" s="9"/>
    </row>
    <row r="983" spans="2:139" ht="75" customHeight="1">
      <c r="B983" s="9"/>
      <c r="C983" s="648"/>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648"/>
      <c r="AN983" s="9"/>
      <c r="AO983" s="9"/>
      <c r="AP983" s="9"/>
      <c r="AQ983" s="9"/>
      <c r="AR983" s="648"/>
      <c r="AS983" s="9"/>
      <c r="AT983" s="45"/>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c r="CC983" s="9"/>
      <c r="CD983" s="9"/>
      <c r="CE983" s="9"/>
      <c r="CF983" s="9"/>
      <c r="CG983" s="9"/>
      <c r="CH983" s="9"/>
      <c r="CI983" s="9"/>
      <c r="CJ983" s="9"/>
      <c r="CK983" s="9"/>
      <c r="CL983" s="9"/>
      <c r="CM983" s="9"/>
      <c r="CN983" s="9"/>
      <c r="CO983" s="9"/>
      <c r="CP983" s="9"/>
      <c r="CQ983" s="9"/>
      <c r="CR983" s="9"/>
      <c r="CS983" s="9"/>
      <c r="CT983" s="9"/>
      <c r="CU983" s="9"/>
      <c r="CV983" s="9"/>
      <c r="CW983" s="9"/>
      <c r="CX983" s="9"/>
      <c r="CY983" s="9"/>
      <c r="CZ983" s="9"/>
      <c r="DA983" s="9"/>
      <c r="DB983" s="9"/>
      <c r="DC983" s="9"/>
      <c r="DD983" s="9"/>
      <c r="DE983" s="9"/>
      <c r="DF983" s="9"/>
      <c r="DG983" s="9"/>
      <c r="DH983" s="9"/>
      <c r="DI983" s="9"/>
      <c r="DJ983" s="9"/>
      <c r="DK983" s="9"/>
      <c r="DL983" s="9"/>
      <c r="DM983" s="9"/>
      <c r="DN983" s="9"/>
      <c r="DO983" s="9"/>
      <c r="DP983" s="9"/>
      <c r="DQ983" s="9"/>
      <c r="DR983" s="9"/>
      <c r="DS983" s="9"/>
      <c r="DT983" s="9"/>
      <c r="DU983" s="9"/>
      <c r="DV983" s="9"/>
      <c r="DW983" s="14"/>
      <c r="DX983" s="9"/>
      <c r="DY983" s="9"/>
      <c r="DZ983" s="9"/>
      <c r="EA983" s="9"/>
      <c r="EB983" s="9"/>
      <c r="EC983" s="9"/>
      <c r="ED983" s="9"/>
      <c r="EE983" s="9"/>
      <c r="EF983" s="9"/>
      <c r="EG983" s="9"/>
      <c r="EH983" s="9"/>
      <c r="EI983" s="9"/>
    </row>
    <row r="984" spans="2:139" ht="75" customHeight="1">
      <c r="B984" s="9"/>
      <c r="C984" s="648"/>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648"/>
      <c r="AN984" s="9"/>
      <c r="AO984" s="9"/>
      <c r="AP984" s="9"/>
      <c r="AQ984" s="9"/>
      <c r="AR984" s="648"/>
      <c r="AS984" s="9"/>
      <c r="AT984" s="45"/>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c r="CC984" s="9"/>
      <c r="CD984" s="9"/>
      <c r="CE984" s="9"/>
      <c r="CF984" s="9"/>
      <c r="CG984" s="9"/>
      <c r="CH984" s="9"/>
      <c r="CI984" s="9"/>
      <c r="CJ984" s="9"/>
      <c r="CK984" s="9"/>
      <c r="CL984" s="9"/>
      <c r="CM984" s="9"/>
      <c r="CN984" s="9"/>
      <c r="CO984" s="9"/>
      <c r="CP984" s="9"/>
      <c r="CQ984" s="9"/>
      <c r="CR984" s="9"/>
      <c r="CS984" s="9"/>
      <c r="CT984" s="9"/>
      <c r="CU984" s="9"/>
      <c r="CV984" s="9"/>
      <c r="CW984" s="9"/>
      <c r="CX984" s="9"/>
      <c r="CY984" s="9"/>
      <c r="CZ984" s="9"/>
      <c r="DA984" s="9"/>
      <c r="DB984" s="9"/>
      <c r="DC984" s="9"/>
      <c r="DD984" s="9"/>
      <c r="DE984" s="9"/>
      <c r="DF984" s="9"/>
      <c r="DG984" s="9"/>
      <c r="DH984" s="9"/>
      <c r="DI984" s="9"/>
      <c r="DJ984" s="9"/>
      <c r="DK984" s="9"/>
      <c r="DL984" s="9"/>
      <c r="DM984" s="9"/>
      <c r="DN984" s="9"/>
      <c r="DO984" s="9"/>
      <c r="DP984" s="9"/>
      <c r="DQ984" s="9"/>
      <c r="DR984" s="9"/>
      <c r="DS984" s="9"/>
      <c r="DT984" s="9"/>
      <c r="DU984" s="9"/>
      <c r="DV984" s="9"/>
      <c r="DW984" s="14"/>
      <c r="DX984" s="9"/>
      <c r="DY984" s="9"/>
      <c r="DZ984" s="9"/>
      <c r="EA984" s="9"/>
      <c r="EB984" s="9"/>
      <c r="EC984" s="9"/>
      <c r="ED984" s="9"/>
      <c r="EE984" s="9"/>
      <c r="EF984" s="9"/>
      <c r="EG984" s="9"/>
      <c r="EH984" s="9"/>
      <c r="EI984" s="9"/>
    </row>
    <row r="985" spans="2:139" ht="75" customHeight="1">
      <c r="B985" s="9"/>
      <c r="C985" s="648"/>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648"/>
      <c r="AN985" s="9"/>
      <c r="AO985" s="9"/>
      <c r="AP985" s="9"/>
      <c r="AQ985" s="9"/>
      <c r="AR985" s="648"/>
      <c r="AS985" s="9"/>
      <c r="AT985" s="45"/>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c r="CC985" s="9"/>
      <c r="CD985" s="9"/>
      <c r="CE985" s="9"/>
      <c r="CF985" s="9"/>
      <c r="CG985" s="9"/>
      <c r="CH985" s="9"/>
      <c r="CI985" s="9"/>
      <c r="CJ985" s="9"/>
      <c r="CK985" s="9"/>
      <c r="CL985" s="9"/>
      <c r="CM985" s="9"/>
      <c r="CN985" s="9"/>
      <c r="CO985" s="9"/>
      <c r="CP985" s="9"/>
      <c r="CQ985" s="9"/>
      <c r="CR985" s="9"/>
      <c r="CS985" s="9"/>
      <c r="CT985" s="9"/>
      <c r="CU985" s="9"/>
      <c r="CV985" s="9"/>
      <c r="CW985" s="9"/>
      <c r="CX985" s="9"/>
      <c r="CY985" s="9"/>
      <c r="CZ985" s="9"/>
      <c r="DA985" s="9"/>
      <c r="DB985" s="9"/>
      <c r="DC985" s="9"/>
      <c r="DD985" s="9"/>
      <c r="DE985" s="9"/>
      <c r="DF985" s="9"/>
      <c r="DG985" s="9"/>
      <c r="DH985" s="9"/>
      <c r="DI985" s="9"/>
      <c r="DJ985" s="9"/>
      <c r="DK985" s="9"/>
      <c r="DL985" s="9"/>
      <c r="DM985" s="9"/>
      <c r="DN985" s="9"/>
      <c r="DO985" s="9"/>
      <c r="DP985" s="9"/>
      <c r="DQ985" s="9"/>
      <c r="DR985" s="9"/>
      <c r="DS985" s="9"/>
      <c r="DT985" s="9"/>
      <c r="DU985" s="9"/>
      <c r="DV985" s="9"/>
      <c r="DW985" s="14"/>
      <c r="DX985" s="9"/>
      <c r="DY985" s="9"/>
      <c r="DZ985" s="9"/>
      <c r="EA985" s="9"/>
      <c r="EB985" s="9"/>
      <c r="EC985" s="9"/>
      <c r="ED985" s="9"/>
      <c r="EE985" s="9"/>
      <c r="EF985" s="9"/>
      <c r="EG985" s="9"/>
      <c r="EH985" s="9"/>
      <c r="EI985" s="9"/>
    </row>
    <row r="986" spans="2:139" ht="75" customHeight="1">
      <c r="B986" s="9"/>
      <c r="C986" s="648"/>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648"/>
      <c r="AN986" s="9"/>
      <c r="AO986" s="9"/>
      <c r="AP986" s="9"/>
      <c r="AQ986" s="9"/>
      <c r="AR986" s="648"/>
      <c r="AS986" s="9"/>
      <c r="AT986" s="45"/>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c r="CC986" s="9"/>
      <c r="CD986" s="9"/>
      <c r="CE986" s="9"/>
      <c r="CF986" s="9"/>
      <c r="CG986" s="9"/>
      <c r="CH986" s="9"/>
      <c r="CI986" s="9"/>
      <c r="CJ986" s="9"/>
      <c r="CK986" s="9"/>
      <c r="CL986" s="9"/>
      <c r="CM986" s="9"/>
      <c r="CN986" s="9"/>
      <c r="CO986" s="9"/>
      <c r="CP986" s="9"/>
      <c r="CQ986" s="9"/>
      <c r="CR986" s="9"/>
      <c r="CS986" s="9"/>
      <c r="CT986" s="9"/>
      <c r="CU986" s="9"/>
      <c r="CV986" s="9"/>
      <c r="CW986" s="9"/>
      <c r="CX986" s="9"/>
      <c r="CY986" s="9"/>
      <c r="CZ986" s="9"/>
      <c r="DA986" s="9"/>
      <c r="DB986" s="9"/>
      <c r="DC986" s="9"/>
      <c r="DD986" s="9"/>
      <c r="DE986" s="9"/>
      <c r="DF986" s="9"/>
      <c r="DG986" s="9"/>
      <c r="DH986" s="9"/>
      <c r="DI986" s="9"/>
      <c r="DJ986" s="9"/>
      <c r="DK986" s="9"/>
      <c r="DL986" s="9"/>
      <c r="DM986" s="9"/>
      <c r="DN986" s="9"/>
      <c r="DO986" s="9"/>
      <c r="DP986" s="9"/>
      <c r="DQ986" s="9"/>
      <c r="DR986" s="9"/>
      <c r="DS986" s="9"/>
      <c r="DT986" s="9"/>
      <c r="DU986" s="9"/>
      <c r="DV986" s="9"/>
      <c r="DW986" s="14"/>
      <c r="DX986" s="9"/>
      <c r="DY986" s="9"/>
      <c r="DZ986" s="9"/>
      <c r="EA986" s="9"/>
      <c r="EB986" s="9"/>
      <c r="EC986" s="9"/>
      <c r="ED986" s="9"/>
      <c r="EE986" s="9"/>
      <c r="EF986" s="9"/>
      <c r="EG986" s="9"/>
      <c r="EH986" s="9"/>
      <c r="EI986" s="9"/>
    </row>
    <row r="987" spans="2:139" ht="75" customHeight="1">
      <c r="B987" s="9"/>
      <c r="C987" s="648"/>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648"/>
      <c r="AN987" s="9"/>
      <c r="AO987" s="9"/>
      <c r="AP987" s="9"/>
      <c r="AQ987" s="9"/>
      <c r="AR987" s="648"/>
      <c r="AS987" s="9"/>
      <c r="AT987" s="45"/>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c r="CC987" s="9"/>
      <c r="CD987" s="9"/>
      <c r="CE987" s="9"/>
      <c r="CF987" s="9"/>
      <c r="CG987" s="9"/>
      <c r="CH987" s="9"/>
      <c r="CI987" s="9"/>
      <c r="CJ987" s="9"/>
      <c r="CK987" s="9"/>
      <c r="CL987" s="9"/>
      <c r="CM987" s="9"/>
      <c r="CN987" s="9"/>
      <c r="CO987" s="9"/>
      <c r="CP987" s="9"/>
      <c r="CQ987" s="9"/>
      <c r="CR987" s="9"/>
      <c r="CS987" s="9"/>
      <c r="CT987" s="9"/>
      <c r="CU987" s="9"/>
      <c r="CV987" s="9"/>
      <c r="CW987" s="9"/>
      <c r="CX987" s="9"/>
      <c r="CY987" s="9"/>
      <c r="CZ987" s="9"/>
      <c r="DA987" s="9"/>
      <c r="DB987" s="9"/>
      <c r="DC987" s="9"/>
      <c r="DD987" s="9"/>
      <c r="DE987" s="9"/>
      <c r="DF987" s="9"/>
      <c r="DG987" s="9"/>
      <c r="DH987" s="9"/>
      <c r="DI987" s="9"/>
      <c r="DJ987" s="9"/>
      <c r="DK987" s="9"/>
      <c r="DL987" s="9"/>
      <c r="DM987" s="9"/>
      <c r="DN987" s="9"/>
      <c r="DO987" s="9"/>
      <c r="DP987" s="9"/>
      <c r="DQ987" s="9"/>
      <c r="DR987" s="9"/>
      <c r="DS987" s="9"/>
      <c r="DT987" s="9"/>
      <c r="DU987" s="9"/>
      <c r="DV987" s="9"/>
      <c r="DW987" s="14"/>
      <c r="DX987" s="9"/>
      <c r="DY987" s="9"/>
      <c r="DZ987" s="9"/>
      <c r="EA987" s="9"/>
      <c r="EB987" s="9"/>
      <c r="EC987" s="9"/>
      <c r="ED987" s="9"/>
      <c r="EE987" s="9"/>
      <c r="EF987" s="9"/>
      <c r="EG987" s="9"/>
      <c r="EH987" s="9"/>
      <c r="EI987" s="9"/>
    </row>
    <row r="988" spans="2:139" ht="75" customHeight="1">
      <c r="B988" s="9"/>
      <c r="C988" s="648"/>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648"/>
      <c r="AN988" s="9"/>
      <c r="AO988" s="9"/>
      <c r="AP988" s="9"/>
      <c r="AQ988" s="9"/>
      <c r="AR988" s="648"/>
      <c r="AS988" s="9"/>
      <c r="AT988" s="45"/>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c r="CC988" s="9"/>
      <c r="CD988" s="9"/>
      <c r="CE988" s="9"/>
      <c r="CF988" s="9"/>
      <c r="CG988" s="9"/>
      <c r="CH988" s="9"/>
      <c r="CI988" s="9"/>
      <c r="CJ988" s="9"/>
      <c r="CK988" s="9"/>
      <c r="CL988" s="9"/>
      <c r="CM988" s="9"/>
      <c r="CN988" s="9"/>
      <c r="CO988" s="9"/>
      <c r="CP988" s="9"/>
      <c r="CQ988" s="9"/>
      <c r="CR988" s="9"/>
      <c r="CS988" s="9"/>
      <c r="CT988" s="9"/>
      <c r="CU988" s="9"/>
      <c r="CV988" s="9"/>
      <c r="CW988" s="9"/>
      <c r="CX988" s="9"/>
      <c r="CY988" s="9"/>
      <c r="CZ988" s="9"/>
      <c r="DA988" s="9"/>
      <c r="DB988" s="9"/>
      <c r="DC988" s="9"/>
      <c r="DD988" s="9"/>
      <c r="DE988" s="9"/>
      <c r="DF988" s="9"/>
      <c r="DG988" s="9"/>
      <c r="DH988" s="9"/>
      <c r="DI988" s="9"/>
      <c r="DJ988" s="9"/>
      <c r="DK988" s="9"/>
      <c r="DL988" s="9"/>
      <c r="DM988" s="9"/>
      <c r="DN988" s="9"/>
      <c r="DO988" s="9"/>
      <c r="DP988" s="9"/>
      <c r="DQ988" s="9"/>
      <c r="DR988" s="9"/>
      <c r="DS988" s="9"/>
      <c r="DT988" s="9"/>
      <c r="DU988" s="9"/>
      <c r="DV988" s="9"/>
      <c r="DW988" s="14"/>
      <c r="DX988" s="9"/>
      <c r="DY988" s="9"/>
      <c r="DZ988" s="9"/>
      <c r="EA988" s="9"/>
      <c r="EB988" s="9"/>
      <c r="EC988" s="9"/>
      <c r="ED988" s="9"/>
      <c r="EE988" s="9"/>
      <c r="EF988" s="9"/>
      <c r="EG988" s="9"/>
      <c r="EH988" s="9"/>
      <c r="EI988" s="9"/>
    </row>
    <row r="989" spans="2:139" ht="75" customHeight="1">
      <c r="B989" s="9"/>
      <c r="C989" s="648"/>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648"/>
      <c r="AN989" s="9"/>
      <c r="AO989" s="9"/>
      <c r="AP989" s="9"/>
      <c r="AQ989" s="9"/>
      <c r="AR989" s="648"/>
      <c r="AS989" s="9"/>
      <c r="AT989" s="45"/>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c r="CC989" s="9"/>
      <c r="CD989" s="9"/>
      <c r="CE989" s="9"/>
      <c r="CF989" s="9"/>
      <c r="CG989" s="9"/>
      <c r="CH989" s="9"/>
      <c r="CI989" s="9"/>
      <c r="CJ989" s="9"/>
      <c r="CK989" s="9"/>
      <c r="CL989" s="9"/>
      <c r="CM989" s="9"/>
      <c r="CN989" s="9"/>
      <c r="CO989" s="9"/>
      <c r="CP989" s="9"/>
      <c r="CQ989" s="9"/>
      <c r="CR989" s="9"/>
      <c r="CS989" s="9"/>
      <c r="CT989" s="9"/>
      <c r="CU989" s="9"/>
      <c r="CV989" s="9"/>
      <c r="CW989" s="9"/>
      <c r="CX989" s="9"/>
      <c r="CY989" s="9"/>
      <c r="CZ989" s="9"/>
      <c r="DA989" s="9"/>
      <c r="DB989" s="9"/>
      <c r="DC989" s="9"/>
      <c r="DD989" s="9"/>
      <c r="DE989" s="9"/>
      <c r="DF989" s="9"/>
      <c r="DG989" s="9"/>
      <c r="DH989" s="9"/>
      <c r="DI989" s="9"/>
      <c r="DJ989" s="9"/>
      <c r="DK989" s="9"/>
      <c r="DL989" s="9"/>
      <c r="DM989" s="9"/>
      <c r="DN989" s="9"/>
      <c r="DO989" s="9"/>
      <c r="DP989" s="9"/>
      <c r="DQ989" s="9"/>
      <c r="DR989" s="9"/>
      <c r="DS989" s="9"/>
      <c r="DT989" s="9"/>
      <c r="DU989" s="9"/>
      <c r="DV989" s="9"/>
      <c r="DW989" s="14"/>
      <c r="DX989" s="9"/>
      <c r="DY989" s="9"/>
      <c r="DZ989" s="9"/>
      <c r="EA989" s="9"/>
      <c r="EB989" s="9"/>
      <c r="EC989" s="9"/>
      <c r="ED989" s="9"/>
      <c r="EE989" s="9"/>
      <c r="EF989" s="9"/>
      <c r="EG989" s="9"/>
      <c r="EH989" s="9"/>
      <c r="EI989" s="9"/>
    </row>
    <row r="990" spans="2:139" ht="75" customHeight="1">
      <c r="B990" s="9"/>
      <c r="C990" s="648"/>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648"/>
      <c r="AN990" s="9"/>
      <c r="AO990" s="9"/>
      <c r="AP990" s="9"/>
      <c r="AQ990" s="9"/>
      <c r="AR990" s="648"/>
      <c r="AS990" s="9"/>
      <c r="AT990" s="45"/>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c r="CC990" s="9"/>
      <c r="CD990" s="9"/>
      <c r="CE990" s="9"/>
      <c r="CF990" s="9"/>
      <c r="CG990" s="9"/>
      <c r="CH990" s="9"/>
      <c r="CI990" s="9"/>
      <c r="CJ990" s="9"/>
      <c r="CK990" s="9"/>
      <c r="CL990" s="9"/>
      <c r="CM990" s="9"/>
      <c r="CN990" s="9"/>
      <c r="CO990" s="9"/>
      <c r="CP990" s="9"/>
      <c r="CQ990" s="9"/>
      <c r="CR990" s="9"/>
      <c r="CS990" s="9"/>
      <c r="CT990" s="9"/>
      <c r="CU990" s="9"/>
      <c r="CV990" s="9"/>
      <c r="CW990" s="9"/>
      <c r="CX990" s="9"/>
      <c r="CY990" s="9"/>
      <c r="CZ990" s="9"/>
      <c r="DA990" s="9"/>
      <c r="DB990" s="9"/>
      <c r="DC990" s="9"/>
      <c r="DD990" s="9"/>
      <c r="DE990" s="9"/>
      <c r="DF990" s="9"/>
      <c r="DG990" s="9"/>
      <c r="DH990" s="9"/>
      <c r="DI990" s="9"/>
      <c r="DJ990" s="9"/>
      <c r="DK990" s="9"/>
      <c r="DL990" s="9"/>
      <c r="DM990" s="9"/>
      <c r="DN990" s="9"/>
      <c r="DO990" s="9"/>
      <c r="DP990" s="9"/>
      <c r="DQ990" s="9"/>
      <c r="DR990" s="9"/>
      <c r="DS990" s="9"/>
      <c r="DT990" s="9"/>
      <c r="DU990" s="9"/>
      <c r="DV990" s="9"/>
      <c r="DW990" s="14"/>
      <c r="DX990" s="9"/>
      <c r="DY990" s="9"/>
      <c r="DZ990" s="9"/>
      <c r="EA990" s="9"/>
      <c r="EB990" s="9"/>
      <c r="EC990" s="9"/>
      <c r="ED990" s="9"/>
      <c r="EE990" s="9"/>
      <c r="EF990" s="9"/>
      <c r="EG990" s="9"/>
      <c r="EH990" s="9"/>
      <c r="EI990" s="9"/>
    </row>
    <row r="991" spans="2:139" ht="75" customHeight="1">
      <c r="B991" s="9"/>
      <c r="C991" s="648"/>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648"/>
      <c r="AN991" s="9"/>
      <c r="AO991" s="9"/>
      <c r="AP991" s="9"/>
      <c r="AQ991" s="9"/>
      <c r="AR991" s="648"/>
      <c r="AS991" s="9"/>
      <c r="AT991" s="45"/>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c r="CC991" s="9"/>
      <c r="CD991" s="9"/>
      <c r="CE991" s="9"/>
      <c r="CF991" s="9"/>
      <c r="CG991" s="9"/>
      <c r="CH991" s="9"/>
      <c r="CI991" s="9"/>
      <c r="CJ991" s="9"/>
      <c r="CK991" s="9"/>
      <c r="CL991" s="9"/>
      <c r="CM991" s="9"/>
      <c r="CN991" s="9"/>
      <c r="CO991" s="9"/>
      <c r="CP991" s="9"/>
      <c r="CQ991" s="9"/>
      <c r="CR991" s="9"/>
      <c r="CS991" s="9"/>
      <c r="CT991" s="9"/>
      <c r="CU991" s="9"/>
      <c r="CV991" s="9"/>
      <c r="CW991" s="9"/>
      <c r="CX991" s="9"/>
      <c r="CY991" s="9"/>
      <c r="CZ991" s="9"/>
      <c r="DA991" s="9"/>
      <c r="DB991" s="9"/>
      <c r="DC991" s="9"/>
      <c r="DD991" s="9"/>
      <c r="DE991" s="9"/>
      <c r="DF991" s="9"/>
      <c r="DG991" s="9"/>
      <c r="DH991" s="9"/>
      <c r="DI991" s="9"/>
      <c r="DJ991" s="9"/>
      <c r="DK991" s="9"/>
      <c r="DL991" s="9"/>
      <c r="DM991" s="9"/>
      <c r="DN991" s="9"/>
      <c r="DO991" s="9"/>
      <c r="DP991" s="9"/>
      <c r="DQ991" s="9"/>
      <c r="DR991" s="9"/>
      <c r="DS991" s="9"/>
      <c r="DT991" s="9"/>
      <c r="DU991" s="9"/>
      <c r="DV991" s="9"/>
      <c r="DW991" s="14"/>
      <c r="DX991" s="9"/>
      <c r="DY991" s="9"/>
      <c r="DZ991" s="9"/>
      <c r="EA991" s="9"/>
      <c r="EB991" s="9"/>
      <c r="EC991" s="9"/>
      <c r="ED991" s="9"/>
      <c r="EE991" s="9"/>
      <c r="EF991" s="9"/>
      <c r="EG991" s="9"/>
      <c r="EH991" s="9"/>
      <c r="EI991" s="9"/>
    </row>
    <row r="992" spans="2:139" ht="75" customHeight="1">
      <c r="B992" s="9"/>
      <c r="C992" s="648"/>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648"/>
      <c r="AN992" s="9"/>
      <c r="AO992" s="9"/>
      <c r="AP992" s="9"/>
      <c r="AQ992" s="9"/>
      <c r="AR992" s="648"/>
      <c r="AS992" s="9"/>
      <c r="AT992" s="45"/>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c r="CC992" s="9"/>
      <c r="CD992" s="9"/>
      <c r="CE992" s="9"/>
      <c r="CF992" s="9"/>
      <c r="CG992" s="9"/>
      <c r="CH992" s="9"/>
      <c r="CI992" s="9"/>
      <c r="CJ992" s="9"/>
      <c r="CK992" s="9"/>
      <c r="CL992" s="9"/>
      <c r="CM992" s="9"/>
      <c r="CN992" s="9"/>
      <c r="CO992" s="9"/>
      <c r="CP992" s="9"/>
      <c r="CQ992" s="9"/>
      <c r="CR992" s="9"/>
      <c r="CS992" s="9"/>
      <c r="CT992" s="9"/>
      <c r="CU992" s="9"/>
      <c r="CV992" s="9"/>
      <c r="CW992" s="9"/>
      <c r="CX992" s="9"/>
      <c r="CY992" s="9"/>
      <c r="CZ992" s="9"/>
      <c r="DA992" s="9"/>
      <c r="DB992" s="9"/>
      <c r="DC992" s="9"/>
      <c r="DD992" s="9"/>
      <c r="DE992" s="9"/>
      <c r="DF992" s="9"/>
      <c r="DG992" s="9"/>
      <c r="DH992" s="9"/>
      <c r="DI992" s="9"/>
      <c r="DJ992" s="9"/>
      <c r="DK992" s="9"/>
      <c r="DL992" s="9"/>
      <c r="DM992" s="9"/>
      <c r="DN992" s="9"/>
      <c r="DO992" s="9"/>
      <c r="DP992" s="9"/>
      <c r="DQ992" s="9"/>
      <c r="DR992" s="9"/>
      <c r="DS992" s="9"/>
      <c r="DT992" s="9"/>
      <c r="DU992" s="9"/>
      <c r="DV992" s="9"/>
      <c r="DW992" s="14"/>
      <c r="DX992" s="9"/>
      <c r="DY992" s="9"/>
      <c r="DZ992" s="9"/>
      <c r="EA992" s="9"/>
      <c r="EB992" s="9"/>
      <c r="EC992" s="9"/>
      <c r="ED992" s="9"/>
      <c r="EE992" s="9"/>
      <c r="EF992" s="9"/>
      <c r="EG992" s="9"/>
      <c r="EH992" s="9"/>
      <c r="EI992" s="9"/>
    </row>
    <row r="993" spans="2:139" ht="75" customHeight="1">
      <c r="B993" s="9"/>
      <c r="C993" s="648"/>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648"/>
      <c r="AN993" s="9"/>
      <c r="AO993" s="9"/>
      <c r="AP993" s="9"/>
      <c r="AQ993" s="9"/>
      <c r="AR993" s="648"/>
      <c r="AS993" s="9"/>
      <c r="AT993" s="45"/>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c r="CC993" s="9"/>
      <c r="CD993" s="9"/>
      <c r="CE993" s="9"/>
      <c r="CF993" s="9"/>
      <c r="CG993" s="9"/>
      <c r="CH993" s="9"/>
      <c r="CI993" s="9"/>
      <c r="CJ993" s="9"/>
      <c r="CK993" s="9"/>
      <c r="CL993" s="9"/>
      <c r="CM993" s="9"/>
      <c r="CN993" s="9"/>
      <c r="CO993" s="9"/>
      <c r="CP993" s="9"/>
      <c r="CQ993" s="9"/>
      <c r="CR993" s="9"/>
      <c r="CS993" s="9"/>
      <c r="CT993" s="9"/>
      <c r="CU993" s="9"/>
      <c r="CV993" s="9"/>
      <c r="CW993" s="9"/>
      <c r="CX993" s="9"/>
      <c r="CY993" s="9"/>
      <c r="CZ993" s="9"/>
      <c r="DA993" s="9"/>
      <c r="DB993" s="9"/>
      <c r="DC993" s="9"/>
      <c r="DD993" s="9"/>
      <c r="DE993" s="9"/>
      <c r="DF993" s="9"/>
      <c r="DG993" s="9"/>
      <c r="DH993" s="9"/>
      <c r="DI993" s="9"/>
      <c r="DJ993" s="9"/>
      <c r="DK993" s="9"/>
      <c r="DL993" s="9"/>
      <c r="DM993" s="9"/>
      <c r="DN993" s="9"/>
      <c r="DO993" s="9"/>
      <c r="DP993" s="9"/>
      <c r="DQ993" s="9"/>
      <c r="DR993" s="9"/>
      <c r="DS993" s="9"/>
      <c r="DT993" s="9"/>
      <c r="DU993" s="9"/>
      <c r="DV993" s="9"/>
      <c r="DW993" s="14"/>
      <c r="DX993" s="9"/>
      <c r="DY993" s="9"/>
      <c r="DZ993" s="9"/>
      <c r="EA993" s="9"/>
      <c r="EB993" s="9"/>
      <c r="EC993" s="9"/>
      <c r="ED993" s="9"/>
      <c r="EE993" s="9"/>
      <c r="EF993" s="9"/>
      <c r="EG993" s="9"/>
      <c r="EH993" s="9"/>
      <c r="EI993" s="9"/>
    </row>
    <row r="994" spans="2:139" ht="75" customHeight="1">
      <c r="B994" s="9"/>
      <c r="C994" s="648"/>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648"/>
      <c r="AN994" s="9"/>
      <c r="AO994" s="9"/>
      <c r="AP994" s="9"/>
      <c r="AQ994" s="9"/>
      <c r="AR994" s="648"/>
      <c r="AS994" s="9"/>
      <c r="AT994" s="45"/>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c r="CC994" s="9"/>
      <c r="CD994" s="9"/>
      <c r="CE994" s="9"/>
      <c r="CF994" s="9"/>
      <c r="CG994" s="9"/>
      <c r="CH994" s="9"/>
      <c r="CI994" s="9"/>
      <c r="CJ994" s="9"/>
      <c r="CK994" s="9"/>
      <c r="CL994" s="9"/>
      <c r="CM994" s="9"/>
      <c r="CN994" s="9"/>
      <c r="CO994" s="9"/>
      <c r="CP994" s="9"/>
      <c r="CQ994" s="9"/>
      <c r="CR994" s="9"/>
      <c r="CS994" s="9"/>
      <c r="CT994" s="9"/>
      <c r="CU994" s="9"/>
      <c r="CV994" s="9"/>
      <c r="CW994" s="9"/>
      <c r="CX994" s="9"/>
      <c r="CY994" s="9"/>
      <c r="CZ994" s="9"/>
      <c r="DA994" s="9"/>
      <c r="DB994" s="9"/>
      <c r="DC994" s="9"/>
      <c r="DD994" s="9"/>
      <c r="DE994" s="9"/>
      <c r="DF994" s="9"/>
      <c r="DG994" s="9"/>
      <c r="DH994" s="9"/>
      <c r="DI994" s="9"/>
      <c r="DJ994" s="9"/>
      <c r="DK994" s="9"/>
      <c r="DL994" s="9"/>
      <c r="DM994" s="9"/>
      <c r="DN994" s="9"/>
      <c r="DO994" s="9"/>
      <c r="DP994" s="9"/>
      <c r="DQ994" s="9"/>
      <c r="DR994" s="9"/>
      <c r="DS994" s="9"/>
      <c r="DT994" s="9"/>
      <c r="DU994" s="9"/>
      <c r="DV994" s="9"/>
      <c r="DW994" s="14"/>
      <c r="DX994" s="9"/>
      <c r="DY994" s="9"/>
      <c r="DZ994" s="9"/>
      <c r="EA994" s="9"/>
      <c r="EB994" s="9"/>
      <c r="EC994" s="9"/>
      <c r="ED994" s="9"/>
      <c r="EE994" s="9"/>
      <c r="EF994" s="9"/>
      <c r="EG994" s="9"/>
      <c r="EH994" s="9"/>
      <c r="EI994" s="9"/>
    </row>
    <row r="995" spans="2:139" ht="75" customHeight="1">
      <c r="B995" s="9"/>
      <c r="C995" s="648"/>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648"/>
      <c r="AN995" s="9"/>
      <c r="AO995" s="9"/>
      <c r="AP995" s="9"/>
      <c r="AQ995" s="9"/>
      <c r="AR995" s="648"/>
      <c r="AS995" s="9"/>
      <c r="AT995" s="45"/>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c r="CC995" s="9"/>
      <c r="CD995" s="9"/>
      <c r="CE995" s="9"/>
      <c r="CF995" s="9"/>
      <c r="CG995" s="9"/>
      <c r="CH995" s="9"/>
      <c r="CI995" s="9"/>
      <c r="CJ995" s="9"/>
      <c r="CK995" s="9"/>
      <c r="CL995" s="9"/>
      <c r="CM995" s="9"/>
      <c r="CN995" s="9"/>
      <c r="CO995" s="9"/>
      <c r="CP995" s="9"/>
      <c r="CQ995" s="9"/>
      <c r="CR995" s="9"/>
      <c r="CS995" s="9"/>
      <c r="CT995" s="9"/>
      <c r="CU995" s="9"/>
      <c r="CV995" s="9"/>
      <c r="CW995" s="9"/>
      <c r="CX995" s="9"/>
      <c r="CY995" s="9"/>
      <c r="CZ995" s="9"/>
      <c r="DA995" s="9"/>
      <c r="DB995" s="9"/>
      <c r="DC995" s="9"/>
      <c r="DD995" s="9"/>
      <c r="DE995" s="9"/>
      <c r="DF995" s="9"/>
      <c r="DG995" s="9"/>
      <c r="DH995" s="9"/>
      <c r="DI995" s="9"/>
      <c r="DJ995" s="9"/>
      <c r="DK995" s="9"/>
      <c r="DL995" s="9"/>
      <c r="DM995" s="9"/>
      <c r="DN995" s="9"/>
      <c r="DO995" s="9"/>
      <c r="DP995" s="9"/>
      <c r="DQ995" s="9"/>
      <c r="DR995" s="9"/>
      <c r="DS995" s="9"/>
      <c r="DT995" s="9"/>
      <c r="DU995" s="9"/>
      <c r="DV995" s="9"/>
      <c r="DW995" s="14"/>
      <c r="DX995" s="9"/>
      <c r="DY995" s="9"/>
      <c r="DZ995" s="9"/>
      <c r="EA995" s="9"/>
      <c r="EB995" s="9"/>
      <c r="EC995" s="9"/>
      <c r="ED995" s="9"/>
      <c r="EE995" s="9"/>
      <c r="EF995" s="9"/>
      <c r="EG995" s="9"/>
      <c r="EH995" s="9"/>
      <c r="EI995" s="9"/>
    </row>
    <row r="996" spans="2:139" ht="75" customHeight="1">
      <c r="B996" s="9"/>
      <c r="C996" s="648"/>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648"/>
      <c r="AN996" s="9"/>
      <c r="AO996" s="9"/>
      <c r="AP996" s="9"/>
      <c r="AQ996" s="9"/>
      <c r="AR996" s="648"/>
      <c r="AS996" s="9"/>
      <c r="AT996" s="45"/>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c r="CC996" s="9"/>
      <c r="CD996" s="9"/>
      <c r="CE996" s="9"/>
      <c r="CF996" s="9"/>
      <c r="CG996" s="9"/>
      <c r="CH996" s="9"/>
      <c r="CI996" s="9"/>
      <c r="CJ996" s="9"/>
      <c r="CK996" s="9"/>
      <c r="CL996" s="9"/>
      <c r="CM996" s="9"/>
      <c r="CN996" s="9"/>
      <c r="CO996" s="9"/>
      <c r="CP996" s="9"/>
      <c r="CQ996" s="9"/>
      <c r="CR996" s="9"/>
      <c r="CS996" s="9"/>
      <c r="CT996" s="9"/>
      <c r="CU996" s="9"/>
      <c r="CV996" s="9"/>
      <c r="CW996" s="9"/>
      <c r="CX996" s="9"/>
      <c r="CY996" s="9"/>
      <c r="CZ996" s="9"/>
      <c r="DA996" s="9"/>
      <c r="DB996" s="9"/>
      <c r="DC996" s="9"/>
      <c r="DD996" s="9"/>
      <c r="DE996" s="9"/>
      <c r="DF996" s="9"/>
      <c r="DG996" s="9"/>
      <c r="DH996" s="9"/>
      <c r="DI996" s="9"/>
      <c r="DJ996" s="9"/>
      <c r="DK996" s="9"/>
      <c r="DL996" s="9"/>
      <c r="DM996" s="9"/>
      <c r="DN996" s="9"/>
      <c r="DO996" s="9"/>
      <c r="DP996" s="9"/>
      <c r="DQ996" s="9"/>
      <c r="DR996" s="9"/>
      <c r="DS996" s="9"/>
      <c r="DT996" s="9"/>
      <c r="DU996" s="9"/>
      <c r="DV996" s="9"/>
      <c r="DW996" s="14"/>
      <c r="DX996" s="9"/>
      <c r="DY996" s="9"/>
      <c r="DZ996" s="9"/>
      <c r="EA996" s="9"/>
      <c r="EB996" s="9"/>
      <c r="EC996" s="9"/>
      <c r="ED996" s="9"/>
      <c r="EE996" s="9"/>
      <c r="EF996" s="9"/>
      <c r="EG996" s="9"/>
      <c r="EH996" s="9"/>
      <c r="EI996" s="9"/>
    </row>
    <row r="997" spans="2:139" ht="75" customHeight="1">
      <c r="B997" s="9"/>
      <c r="C997" s="648"/>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648"/>
      <c r="AN997" s="9"/>
      <c r="AO997" s="9"/>
      <c r="AP997" s="9"/>
      <c r="AQ997" s="9"/>
      <c r="AR997" s="648"/>
      <c r="AS997" s="9"/>
      <c r="AT997" s="45"/>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c r="CC997" s="9"/>
      <c r="CD997" s="9"/>
      <c r="CE997" s="9"/>
      <c r="CF997" s="9"/>
      <c r="CG997" s="9"/>
      <c r="CH997" s="9"/>
      <c r="CI997" s="9"/>
      <c r="CJ997" s="9"/>
      <c r="CK997" s="9"/>
      <c r="CL997" s="9"/>
      <c r="CM997" s="9"/>
      <c r="CN997" s="9"/>
      <c r="CO997" s="9"/>
      <c r="CP997" s="9"/>
      <c r="CQ997" s="9"/>
      <c r="CR997" s="9"/>
      <c r="CS997" s="9"/>
      <c r="CT997" s="9"/>
      <c r="CU997" s="9"/>
      <c r="CV997" s="9"/>
      <c r="CW997" s="9"/>
      <c r="CX997" s="9"/>
      <c r="CY997" s="9"/>
      <c r="CZ997" s="9"/>
      <c r="DA997" s="9"/>
      <c r="DB997" s="9"/>
      <c r="DC997" s="9"/>
      <c r="DD997" s="9"/>
      <c r="DE997" s="9"/>
      <c r="DF997" s="9"/>
      <c r="DG997" s="9"/>
      <c r="DH997" s="9"/>
      <c r="DI997" s="9"/>
      <c r="DJ997" s="9"/>
      <c r="DK997" s="9"/>
      <c r="DL997" s="9"/>
      <c r="DM997" s="9"/>
      <c r="DN997" s="9"/>
      <c r="DO997" s="9"/>
      <c r="DP997" s="9"/>
      <c r="DQ997" s="9"/>
      <c r="DR997" s="9"/>
      <c r="DS997" s="9"/>
      <c r="DT997" s="9"/>
      <c r="DU997" s="9"/>
      <c r="DV997" s="9"/>
      <c r="DW997" s="14"/>
      <c r="DX997" s="9"/>
      <c r="DY997" s="9"/>
      <c r="DZ997" s="9"/>
      <c r="EA997" s="9"/>
      <c r="EB997" s="9"/>
      <c r="EC997" s="9"/>
      <c r="ED997" s="9"/>
      <c r="EE997" s="9"/>
      <c r="EF997" s="9"/>
      <c r="EG997" s="9"/>
      <c r="EH997" s="9"/>
      <c r="EI997" s="9"/>
    </row>
    <row r="998" spans="2:139" ht="75" customHeight="1">
      <c r="B998" s="9"/>
      <c r="C998" s="648"/>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648"/>
      <c r="AN998" s="9"/>
      <c r="AO998" s="9"/>
      <c r="AP998" s="9"/>
      <c r="AQ998" s="9"/>
      <c r="AR998" s="648"/>
      <c r="AS998" s="9"/>
      <c r="AT998" s="45"/>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c r="CC998" s="9"/>
      <c r="CD998" s="9"/>
      <c r="CE998" s="9"/>
      <c r="CF998" s="9"/>
      <c r="CG998" s="9"/>
      <c r="CH998" s="9"/>
      <c r="CI998" s="9"/>
      <c r="CJ998" s="9"/>
      <c r="CK998" s="9"/>
      <c r="CL998" s="9"/>
      <c r="CM998" s="9"/>
      <c r="CN998" s="9"/>
      <c r="CO998" s="9"/>
      <c r="CP998" s="9"/>
      <c r="CQ998" s="9"/>
      <c r="CR998" s="9"/>
      <c r="CS998" s="9"/>
      <c r="CT998" s="9"/>
      <c r="CU998" s="9"/>
      <c r="CV998" s="9"/>
      <c r="CW998" s="9"/>
      <c r="CX998" s="9"/>
      <c r="CY998" s="9"/>
      <c r="CZ998" s="9"/>
      <c r="DA998" s="9"/>
      <c r="DB998" s="9"/>
      <c r="DC998" s="9"/>
      <c r="DD998" s="9"/>
      <c r="DE998" s="9"/>
      <c r="DF998" s="9"/>
      <c r="DG998" s="9"/>
      <c r="DH998" s="9"/>
      <c r="DI998" s="9"/>
      <c r="DJ998" s="9"/>
      <c r="DK998" s="9"/>
      <c r="DL998" s="9"/>
      <c r="DM998" s="9"/>
      <c r="DN998" s="9"/>
      <c r="DO998" s="9"/>
      <c r="DP998" s="9"/>
      <c r="DQ998" s="9"/>
      <c r="DR998" s="9"/>
      <c r="DS998" s="9"/>
      <c r="DT998" s="9"/>
      <c r="DU998" s="9"/>
      <c r="DV998" s="9"/>
      <c r="DW998" s="14"/>
      <c r="DX998" s="9"/>
      <c r="DY998" s="9"/>
      <c r="DZ998" s="9"/>
      <c r="EA998" s="9"/>
      <c r="EB998" s="9"/>
      <c r="EC998" s="9"/>
      <c r="ED998" s="9"/>
      <c r="EE998" s="9"/>
      <c r="EF998" s="9"/>
      <c r="EG998" s="9"/>
      <c r="EH998" s="9"/>
      <c r="EI998" s="9"/>
    </row>
    <row r="999" spans="2:139" ht="75" customHeight="1">
      <c r="B999" s="9"/>
      <c r="C999" s="648"/>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648"/>
      <c r="AN999" s="9"/>
      <c r="AO999" s="9"/>
      <c r="AP999" s="9"/>
      <c r="AQ999" s="9"/>
      <c r="AR999" s="648"/>
      <c r="AS999" s="9"/>
      <c r="AT999" s="45"/>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c r="CC999" s="9"/>
      <c r="CD999" s="9"/>
      <c r="CE999" s="9"/>
      <c r="CF999" s="9"/>
      <c r="CG999" s="9"/>
      <c r="CH999" s="9"/>
      <c r="CI999" s="9"/>
      <c r="CJ999" s="9"/>
      <c r="CK999" s="9"/>
      <c r="CL999" s="9"/>
      <c r="CM999" s="9"/>
      <c r="CN999" s="9"/>
      <c r="CO999" s="9"/>
      <c r="CP999" s="9"/>
      <c r="CQ999" s="9"/>
      <c r="CR999" s="9"/>
      <c r="CS999" s="9"/>
      <c r="CT999" s="9"/>
      <c r="CU999" s="9"/>
      <c r="CV999" s="9"/>
      <c r="CW999" s="9"/>
      <c r="CX999" s="9"/>
      <c r="CY999" s="9"/>
      <c r="CZ999" s="9"/>
      <c r="DA999" s="9"/>
      <c r="DB999" s="9"/>
      <c r="DC999" s="9"/>
      <c r="DD999" s="9"/>
      <c r="DE999" s="9"/>
      <c r="DF999" s="9"/>
      <c r="DG999" s="9"/>
      <c r="DH999" s="9"/>
      <c r="DI999" s="9"/>
      <c r="DJ999" s="9"/>
      <c r="DK999" s="9"/>
      <c r="DL999" s="9"/>
      <c r="DM999" s="9"/>
      <c r="DN999" s="9"/>
      <c r="DO999" s="9"/>
      <c r="DP999" s="9"/>
      <c r="DQ999" s="9"/>
      <c r="DR999" s="9"/>
      <c r="DS999" s="9"/>
      <c r="DT999" s="9"/>
      <c r="DU999" s="9"/>
      <c r="DV999" s="9"/>
      <c r="DW999" s="14"/>
      <c r="DX999" s="9"/>
      <c r="DY999" s="9"/>
      <c r="DZ999" s="9"/>
      <c r="EA999" s="9"/>
      <c r="EB999" s="9"/>
      <c r="EC999" s="9"/>
      <c r="ED999" s="9"/>
      <c r="EE999" s="9"/>
      <c r="EF999" s="9"/>
      <c r="EG999" s="9"/>
      <c r="EH999" s="9"/>
      <c r="EI999" s="9"/>
    </row>
    <row r="1000" spans="2:139" ht="75" customHeight="1">
      <c r="B1000" s="9"/>
      <c r="C1000" s="648"/>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648"/>
      <c r="AN1000" s="9"/>
      <c r="AO1000" s="9"/>
      <c r="AP1000" s="9"/>
      <c r="AQ1000" s="9"/>
      <c r="AR1000" s="648"/>
      <c r="AS1000" s="9"/>
      <c r="AT1000" s="45"/>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c r="CC1000" s="9"/>
      <c r="CD1000" s="9"/>
      <c r="CE1000" s="9"/>
      <c r="CF1000" s="9"/>
      <c r="CG1000" s="9"/>
      <c r="CH1000" s="9"/>
      <c r="CI1000" s="9"/>
      <c r="CJ1000" s="9"/>
      <c r="CK1000" s="9"/>
      <c r="CL1000" s="9"/>
      <c r="CM1000" s="9"/>
      <c r="CN1000" s="9"/>
      <c r="CO1000" s="9"/>
      <c r="CP1000" s="9"/>
      <c r="CQ1000" s="9"/>
      <c r="CR1000" s="9"/>
      <c r="CS1000" s="9"/>
      <c r="CT1000" s="9"/>
      <c r="CU1000" s="9"/>
      <c r="CV1000" s="9"/>
      <c r="CW1000" s="9"/>
      <c r="CX1000" s="9"/>
      <c r="CY1000" s="9"/>
      <c r="CZ1000" s="9"/>
      <c r="DA1000" s="9"/>
      <c r="DB1000" s="9"/>
      <c r="DC1000" s="9"/>
      <c r="DD1000" s="9"/>
      <c r="DE1000" s="9"/>
      <c r="DF1000" s="9"/>
      <c r="DG1000" s="9"/>
      <c r="DH1000" s="9"/>
      <c r="DI1000" s="9"/>
      <c r="DJ1000" s="9"/>
      <c r="DK1000" s="9"/>
      <c r="DL1000" s="9"/>
      <c r="DM1000" s="9"/>
      <c r="DN1000" s="9"/>
      <c r="DO1000" s="9"/>
      <c r="DP1000" s="9"/>
      <c r="DQ1000" s="9"/>
      <c r="DR1000" s="9"/>
      <c r="DS1000" s="9"/>
      <c r="DT1000" s="9"/>
      <c r="DU1000" s="9"/>
      <c r="DV1000" s="9"/>
      <c r="DW1000" s="14"/>
      <c r="DX1000" s="9"/>
      <c r="DY1000" s="9"/>
      <c r="DZ1000" s="9"/>
      <c r="EA1000" s="9"/>
      <c r="EB1000" s="9"/>
      <c r="EC1000" s="9"/>
      <c r="ED1000" s="9"/>
      <c r="EE1000" s="9"/>
      <c r="EF1000" s="9"/>
      <c r="EG1000" s="9"/>
      <c r="EH1000" s="9"/>
      <c r="EI1000" s="9"/>
    </row>
    <row r="1001" spans="2:139" ht="75" customHeight="1">
      <c r="B1001" s="9"/>
      <c r="C1001" s="648"/>
      <c r="D1001" s="9"/>
      <c r="E1001" s="9"/>
      <c r="F1001" s="9"/>
      <c r="G1001" s="9"/>
      <c r="H1001" s="9"/>
      <c r="I1001" s="9"/>
      <c r="J1001" s="9"/>
      <c r="K1001" s="9"/>
      <c r="L1001" s="9"/>
      <c r="M1001" s="9"/>
      <c r="N1001" s="9"/>
      <c r="O1001" s="9"/>
      <c r="P1001" s="9"/>
      <c r="Q1001" s="9"/>
      <c r="R1001" s="9"/>
      <c r="S1001" s="9"/>
      <c r="T1001" s="9"/>
      <c r="U1001" s="9"/>
      <c r="V1001" s="9"/>
      <c r="W1001" s="9"/>
      <c r="X1001" s="9"/>
      <c r="Y1001" s="9"/>
      <c r="Z1001" s="9"/>
      <c r="AA1001" s="9"/>
      <c r="AB1001" s="9"/>
      <c r="AC1001" s="9"/>
      <c r="AD1001" s="9"/>
      <c r="AE1001" s="9"/>
      <c r="AF1001" s="9"/>
      <c r="AG1001" s="9"/>
      <c r="AH1001" s="9"/>
      <c r="AI1001" s="9"/>
      <c r="AJ1001" s="9"/>
      <c r="AK1001" s="9"/>
      <c r="AL1001" s="9"/>
      <c r="AM1001" s="648"/>
      <c r="AN1001" s="9"/>
      <c r="AO1001" s="9"/>
      <c r="AP1001" s="9"/>
      <c r="AQ1001" s="9"/>
      <c r="AR1001" s="648"/>
      <c r="AS1001" s="9"/>
      <c r="AT1001" s="45"/>
      <c r="AU1001" s="9"/>
      <c r="AV1001" s="9"/>
      <c r="AW1001" s="9"/>
      <c r="AX1001" s="9"/>
      <c r="AY1001" s="9"/>
      <c r="AZ1001" s="9"/>
      <c r="BA1001" s="9"/>
      <c r="BB1001" s="9"/>
      <c r="BC1001" s="9"/>
      <c r="BD1001" s="9"/>
      <c r="BE1001" s="9"/>
      <c r="BF1001" s="9"/>
      <c r="BG1001" s="9"/>
      <c r="BH1001" s="9"/>
      <c r="BI1001" s="9"/>
      <c r="BJ1001" s="9"/>
      <c r="BK1001" s="9"/>
      <c r="BL1001" s="9"/>
      <c r="BM1001" s="9"/>
      <c r="BN1001" s="9"/>
      <c r="BO1001" s="9"/>
      <c r="BP1001" s="9"/>
      <c r="BQ1001" s="9"/>
      <c r="BR1001" s="9"/>
      <c r="BS1001" s="9"/>
      <c r="BT1001" s="9"/>
      <c r="BU1001" s="9"/>
      <c r="BV1001" s="9"/>
      <c r="BW1001" s="9"/>
      <c r="BX1001" s="9"/>
      <c r="BY1001" s="9"/>
      <c r="BZ1001" s="9"/>
      <c r="CA1001" s="9"/>
      <c r="CB1001" s="9"/>
      <c r="CC1001" s="9"/>
      <c r="CD1001" s="9"/>
      <c r="CE1001" s="9"/>
      <c r="CF1001" s="9"/>
      <c r="CG1001" s="9"/>
      <c r="CH1001" s="9"/>
      <c r="CI1001" s="9"/>
      <c r="CJ1001" s="9"/>
      <c r="CK1001" s="9"/>
      <c r="CL1001" s="9"/>
      <c r="CM1001" s="9"/>
      <c r="CN1001" s="9"/>
      <c r="CO1001" s="9"/>
      <c r="CP1001" s="9"/>
      <c r="CQ1001" s="9"/>
      <c r="CR1001" s="9"/>
      <c r="CS1001" s="9"/>
      <c r="CT1001" s="9"/>
      <c r="CU1001" s="9"/>
      <c r="CV1001" s="9"/>
      <c r="CW1001" s="9"/>
      <c r="CX1001" s="9"/>
      <c r="CY1001" s="9"/>
      <c r="CZ1001" s="9"/>
      <c r="DA1001" s="9"/>
      <c r="DB1001" s="9"/>
      <c r="DC1001" s="9"/>
      <c r="DD1001" s="9"/>
      <c r="DE1001" s="9"/>
      <c r="DF1001" s="9"/>
      <c r="DG1001" s="9"/>
      <c r="DH1001" s="9"/>
      <c r="DI1001" s="9"/>
      <c r="DJ1001" s="9"/>
      <c r="DK1001" s="9"/>
      <c r="DL1001" s="9"/>
      <c r="DM1001" s="9"/>
      <c r="DN1001" s="9"/>
      <c r="DO1001" s="9"/>
      <c r="DP1001" s="9"/>
      <c r="DQ1001" s="9"/>
      <c r="DR1001" s="9"/>
      <c r="DS1001" s="9"/>
      <c r="DT1001" s="9"/>
      <c r="DU1001" s="9"/>
      <c r="DV1001" s="9"/>
      <c r="DW1001" s="14"/>
      <c r="DX1001" s="9"/>
      <c r="DY1001" s="9"/>
      <c r="DZ1001" s="9"/>
      <c r="EA1001" s="9"/>
      <c r="EB1001" s="9"/>
      <c r="EC1001" s="9"/>
      <c r="ED1001" s="9"/>
      <c r="EE1001" s="9"/>
      <c r="EF1001" s="9"/>
      <c r="EG1001" s="9"/>
      <c r="EH1001" s="9"/>
      <c r="EI1001" s="9"/>
    </row>
    <row r="1002" spans="2:139" ht="75" customHeight="1">
      <c r="B1002" s="9"/>
      <c r="C1002" s="648"/>
      <c r="D1002" s="9"/>
      <c r="E1002" s="9"/>
      <c r="F1002" s="9"/>
      <c r="G1002" s="9"/>
      <c r="H1002" s="9"/>
      <c r="I1002" s="9"/>
      <c r="J1002" s="9"/>
      <c r="K1002" s="9"/>
      <c r="L1002" s="9"/>
      <c r="M1002" s="9"/>
      <c r="N1002" s="9"/>
      <c r="O1002" s="9"/>
      <c r="P1002" s="9"/>
      <c r="Q1002" s="9"/>
      <c r="R1002" s="9"/>
      <c r="S1002" s="9"/>
      <c r="T1002" s="9"/>
      <c r="U1002" s="9"/>
      <c r="V1002" s="9"/>
      <c r="W1002" s="9"/>
      <c r="X1002" s="9"/>
      <c r="Y1002" s="9"/>
      <c r="Z1002" s="9"/>
      <c r="AA1002" s="9"/>
      <c r="AB1002" s="9"/>
      <c r="AC1002" s="9"/>
      <c r="AD1002" s="9"/>
      <c r="AE1002" s="9"/>
      <c r="AF1002" s="9"/>
      <c r="AG1002" s="9"/>
      <c r="AH1002" s="9"/>
      <c r="AI1002" s="9"/>
      <c r="AJ1002" s="9"/>
      <c r="AK1002" s="9"/>
      <c r="AL1002" s="9"/>
      <c r="AM1002" s="648"/>
      <c r="AN1002" s="9"/>
      <c r="AO1002" s="9"/>
      <c r="AP1002" s="9"/>
      <c r="AQ1002" s="9"/>
      <c r="AR1002" s="648"/>
      <c r="AS1002" s="9"/>
      <c r="AT1002" s="45"/>
      <c r="AU1002" s="9"/>
      <c r="AV1002" s="9"/>
      <c r="AW1002" s="9"/>
      <c r="AX1002" s="9"/>
      <c r="AY1002" s="9"/>
      <c r="AZ1002" s="9"/>
      <c r="BA1002" s="9"/>
      <c r="BB1002" s="9"/>
      <c r="BC1002" s="9"/>
      <c r="BD1002" s="9"/>
      <c r="BE1002" s="9"/>
      <c r="BF1002" s="9"/>
      <c r="BG1002" s="9"/>
      <c r="BH1002" s="9"/>
      <c r="BI1002" s="9"/>
      <c r="BJ1002" s="9"/>
      <c r="BK1002" s="9"/>
      <c r="BL1002" s="9"/>
      <c r="BM1002" s="9"/>
      <c r="BN1002" s="9"/>
      <c r="BO1002" s="9"/>
      <c r="BP1002" s="9"/>
      <c r="BQ1002" s="9"/>
      <c r="BR1002" s="9"/>
      <c r="BS1002" s="9"/>
      <c r="BT1002" s="9"/>
      <c r="BU1002" s="9"/>
      <c r="BV1002" s="9"/>
      <c r="BW1002" s="9"/>
      <c r="BX1002" s="9"/>
      <c r="BY1002" s="9"/>
      <c r="BZ1002" s="9"/>
      <c r="CA1002" s="9"/>
      <c r="CB1002" s="9"/>
      <c r="CC1002" s="9"/>
      <c r="CD1002" s="9"/>
      <c r="CE1002" s="9"/>
      <c r="CF1002" s="9"/>
      <c r="CG1002" s="9"/>
      <c r="CH1002" s="9"/>
      <c r="CI1002" s="9"/>
      <c r="CJ1002" s="9"/>
      <c r="CK1002" s="9"/>
      <c r="CL1002" s="9"/>
      <c r="CM1002" s="9"/>
      <c r="CN1002" s="9"/>
      <c r="CO1002" s="9"/>
      <c r="CP1002" s="9"/>
      <c r="CQ1002" s="9"/>
      <c r="CR1002" s="9"/>
      <c r="CS1002" s="9"/>
      <c r="CT1002" s="9"/>
      <c r="CU1002" s="9"/>
      <c r="CV1002" s="9"/>
      <c r="CW1002" s="9"/>
      <c r="CX1002" s="9"/>
      <c r="CY1002" s="9"/>
      <c r="CZ1002" s="9"/>
      <c r="DA1002" s="9"/>
      <c r="DB1002" s="9"/>
      <c r="DC1002" s="9"/>
      <c r="DD1002" s="9"/>
      <c r="DE1002" s="9"/>
      <c r="DF1002" s="9"/>
      <c r="DG1002" s="9"/>
      <c r="DH1002" s="9"/>
      <c r="DI1002" s="9"/>
      <c r="DJ1002" s="9"/>
      <c r="DK1002" s="9"/>
      <c r="DL1002" s="9"/>
      <c r="DM1002" s="9"/>
      <c r="DN1002" s="9"/>
      <c r="DO1002" s="9"/>
      <c r="DP1002" s="9"/>
      <c r="DQ1002" s="9"/>
      <c r="DR1002" s="9"/>
      <c r="DS1002" s="9"/>
      <c r="DT1002" s="9"/>
      <c r="DU1002" s="9"/>
      <c r="DV1002" s="9"/>
      <c r="DW1002" s="14"/>
      <c r="DX1002" s="9"/>
      <c r="DY1002" s="9"/>
      <c r="DZ1002" s="9"/>
      <c r="EA1002" s="9"/>
      <c r="EB1002" s="9"/>
      <c r="EC1002" s="9"/>
      <c r="ED1002" s="9"/>
      <c r="EE1002" s="9"/>
      <c r="EF1002" s="9"/>
      <c r="EG1002" s="9"/>
      <c r="EH1002" s="9"/>
      <c r="EI1002" s="9"/>
    </row>
    <row r="1003" spans="2:139" ht="75" customHeight="1">
      <c r="B1003" s="9"/>
      <c r="C1003" s="648"/>
      <c r="D1003" s="9"/>
      <c r="E1003" s="9"/>
      <c r="F1003" s="9"/>
      <c r="G1003" s="9"/>
      <c r="H1003" s="9"/>
      <c r="I1003" s="9"/>
      <c r="J1003" s="9"/>
      <c r="K1003" s="9"/>
      <c r="L1003" s="9"/>
      <c r="M1003" s="9"/>
      <c r="N1003" s="9"/>
      <c r="O1003" s="9"/>
      <c r="P1003" s="9"/>
      <c r="Q1003" s="9"/>
      <c r="R1003" s="9"/>
      <c r="S1003" s="9"/>
      <c r="T1003" s="9"/>
      <c r="U1003" s="9"/>
      <c r="V1003" s="9"/>
      <c r="W1003" s="9"/>
      <c r="X1003" s="9"/>
      <c r="Y1003" s="9"/>
      <c r="Z1003" s="9"/>
      <c r="AA1003" s="9"/>
      <c r="AB1003" s="9"/>
      <c r="AC1003" s="9"/>
      <c r="AD1003" s="9"/>
      <c r="AE1003" s="9"/>
      <c r="AF1003" s="9"/>
      <c r="AG1003" s="9"/>
      <c r="AH1003" s="9"/>
      <c r="AI1003" s="9"/>
      <c r="AJ1003" s="9"/>
      <c r="AK1003" s="9"/>
      <c r="AL1003" s="9"/>
      <c r="AM1003" s="648"/>
      <c r="AN1003" s="9"/>
      <c r="AO1003" s="9"/>
      <c r="AP1003" s="9"/>
      <c r="AQ1003" s="9"/>
      <c r="AR1003" s="648"/>
      <c r="AS1003" s="9"/>
      <c r="AT1003" s="45"/>
      <c r="AU1003" s="9"/>
      <c r="AV1003" s="9"/>
      <c r="AW1003" s="9"/>
      <c r="AX1003" s="9"/>
      <c r="AY1003" s="9"/>
      <c r="AZ1003" s="9"/>
      <c r="BA1003" s="9"/>
      <c r="BB1003" s="9"/>
      <c r="BC1003" s="9"/>
      <c r="BD1003" s="9"/>
      <c r="BE1003" s="9"/>
      <c r="BF1003" s="9"/>
      <c r="BG1003" s="9"/>
      <c r="BH1003" s="9"/>
      <c r="BI1003" s="9"/>
      <c r="BJ1003" s="9"/>
      <c r="BK1003" s="9"/>
      <c r="BL1003" s="9"/>
      <c r="BM1003" s="9"/>
      <c r="BN1003" s="9"/>
      <c r="BO1003" s="9"/>
      <c r="BP1003" s="9"/>
      <c r="BQ1003" s="9"/>
      <c r="BR1003" s="9"/>
      <c r="BS1003" s="9"/>
      <c r="BT1003" s="9"/>
      <c r="BU1003" s="9"/>
      <c r="BV1003" s="9"/>
      <c r="BW1003" s="9"/>
      <c r="BX1003" s="9"/>
      <c r="BY1003" s="9"/>
      <c r="BZ1003" s="9"/>
      <c r="CA1003" s="9"/>
      <c r="CB1003" s="9"/>
      <c r="CC1003" s="9"/>
      <c r="CD1003" s="9"/>
      <c r="CE1003" s="9"/>
      <c r="CF1003" s="9"/>
      <c r="CG1003" s="9"/>
      <c r="CH1003" s="9"/>
      <c r="CI1003" s="9"/>
      <c r="CJ1003" s="9"/>
      <c r="CK1003" s="9"/>
      <c r="CL1003" s="9"/>
      <c r="CM1003" s="9"/>
      <c r="CN1003" s="9"/>
      <c r="CO1003" s="9"/>
      <c r="CP1003" s="9"/>
      <c r="CQ1003" s="9"/>
      <c r="CR1003" s="9"/>
      <c r="CS1003" s="9"/>
      <c r="CT1003" s="9"/>
      <c r="CU1003" s="9"/>
      <c r="CV1003" s="9"/>
      <c r="CW1003" s="9"/>
      <c r="CX1003" s="9"/>
      <c r="CY1003" s="9"/>
      <c r="CZ1003" s="9"/>
      <c r="DA1003" s="9"/>
      <c r="DB1003" s="9"/>
      <c r="DC1003" s="9"/>
      <c r="DD1003" s="9"/>
      <c r="DE1003" s="9"/>
      <c r="DF1003" s="9"/>
      <c r="DG1003" s="9"/>
      <c r="DH1003" s="9"/>
      <c r="DI1003" s="9"/>
      <c r="DJ1003" s="9"/>
      <c r="DK1003" s="9"/>
      <c r="DL1003" s="9"/>
      <c r="DM1003" s="9"/>
      <c r="DN1003" s="9"/>
      <c r="DO1003" s="9"/>
      <c r="DP1003" s="9"/>
      <c r="DQ1003" s="9"/>
      <c r="DR1003" s="9"/>
      <c r="DS1003" s="9"/>
      <c r="DT1003" s="9"/>
      <c r="DU1003" s="9"/>
      <c r="DV1003" s="9"/>
      <c r="DW1003" s="14"/>
      <c r="DX1003" s="9"/>
      <c r="DY1003" s="9"/>
      <c r="DZ1003" s="9"/>
      <c r="EA1003" s="9"/>
      <c r="EB1003" s="9"/>
      <c r="EC1003" s="9"/>
      <c r="ED1003" s="9"/>
      <c r="EE1003" s="9"/>
      <c r="EF1003" s="9"/>
      <c r="EG1003" s="9"/>
      <c r="EH1003" s="9"/>
      <c r="EI1003" s="9"/>
    </row>
    <row r="1004" spans="2:139" ht="75" customHeight="1">
      <c r="B1004" s="9"/>
      <c r="C1004" s="648"/>
      <c r="D1004" s="9"/>
      <c r="E1004" s="9"/>
      <c r="F1004" s="9"/>
      <c r="G1004" s="9"/>
      <c r="H1004" s="9"/>
      <c r="I1004" s="9"/>
      <c r="J1004" s="9"/>
      <c r="K1004" s="9"/>
      <c r="L1004" s="9"/>
      <c r="M1004" s="9"/>
      <c r="N1004" s="9"/>
      <c r="O1004" s="9"/>
      <c r="P1004" s="9"/>
      <c r="Q1004" s="9"/>
      <c r="R1004" s="9"/>
      <c r="S1004" s="9"/>
      <c r="T1004" s="9"/>
      <c r="U1004" s="9"/>
      <c r="V1004" s="9"/>
      <c r="W1004" s="9"/>
      <c r="X1004" s="9"/>
      <c r="Y1004" s="9"/>
      <c r="Z1004" s="9"/>
      <c r="AA1004" s="9"/>
      <c r="AB1004" s="9"/>
      <c r="AC1004" s="9"/>
      <c r="AD1004" s="9"/>
      <c r="AE1004" s="9"/>
      <c r="AF1004" s="9"/>
      <c r="AG1004" s="9"/>
      <c r="AH1004" s="9"/>
      <c r="AI1004" s="9"/>
      <c r="AJ1004" s="9"/>
      <c r="AK1004" s="9"/>
      <c r="AL1004" s="9"/>
      <c r="AM1004" s="648"/>
      <c r="AN1004" s="9"/>
      <c r="AO1004" s="9"/>
      <c r="AP1004" s="9"/>
      <c r="AQ1004" s="9"/>
      <c r="AR1004" s="648"/>
      <c r="AS1004" s="9"/>
      <c r="AT1004" s="45"/>
      <c r="AU1004" s="9"/>
      <c r="AV1004" s="9"/>
      <c r="AW1004" s="9"/>
      <c r="AX1004" s="9"/>
      <c r="AY1004" s="9"/>
      <c r="AZ1004" s="9"/>
      <c r="BA1004" s="9"/>
      <c r="BB1004" s="9"/>
      <c r="BC1004" s="9"/>
      <c r="BD1004" s="9"/>
      <c r="BE1004" s="9"/>
      <c r="BF1004" s="9"/>
      <c r="BG1004" s="9"/>
      <c r="BH1004" s="9"/>
      <c r="BI1004" s="9"/>
      <c r="BJ1004" s="9"/>
      <c r="BK1004" s="9"/>
      <c r="BL1004" s="9"/>
      <c r="BM1004" s="9"/>
      <c r="BN1004" s="9"/>
      <c r="BO1004" s="9"/>
      <c r="BP1004" s="9"/>
      <c r="BQ1004" s="9"/>
      <c r="BR1004" s="9"/>
      <c r="BS1004" s="9"/>
      <c r="BT1004" s="9"/>
      <c r="BU1004" s="9"/>
      <c r="BV1004" s="9"/>
      <c r="BW1004" s="9"/>
      <c r="BX1004" s="9"/>
      <c r="BY1004" s="9"/>
      <c r="BZ1004" s="9"/>
      <c r="CA1004" s="9"/>
      <c r="CB1004" s="9"/>
      <c r="CC1004" s="9"/>
      <c r="CD1004" s="9"/>
      <c r="CE1004" s="9"/>
      <c r="CF1004" s="9"/>
      <c r="CG1004" s="9"/>
      <c r="CH1004" s="9"/>
      <c r="CI1004" s="9"/>
      <c r="CJ1004" s="9"/>
      <c r="CK1004" s="9"/>
      <c r="CL1004" s="9"/>
      <c r="CM1004" s="9"/>
      <c r="CN1004" s="9"/>
      <c r="CO1004" s="9"/>
      <c r="CP1004" s="9"/>
      <c r="CQ1004" s="9"/>
      <c r="CR1004" s="9"/>
      <c r="CS1004" s="9"/>
      <c r="CT1004" s="9"/>
      <c r="CU1004" s="9"/>
      <c r="CV1004" s="9"/>
      <c r="CW1004" s="9"/>
      <c r="CX1004" s="9"/>
      <c r="CY1004" s="9"/>
      <c r="CZ1004" s="9"/>
      <c r="DA1004" s="9"/>
      <c r="DB1004" s="9"/>
      <c r="DC1004" s="9"/>
      <c r="DD1004" s="9"/>
      <c r="DE1004" s="9"/>
      <c r="DF1004" s="9"/>
      <c r="DG1004" s="9"/>
      <c r="DH1004" s="9"/>
      <c r="DI1004" s="9"/>
      <c r="DJ1004" s="9"/>
      <c r="DK1004" s="9"/>
      <c r="DL1004" s="9"/>
      <c r="DM1004" s="9"/>
      <c r="DN1004" s="9"/>
      <c r="DO1004" s="9"/>
      <c r="DP1004" s="9"/>
      <c r="DQ1004" s="9"/>
      <c r="DR1004" s="9"/>
      <c r="DS1004" s="9"/>
      <c r="DT1004" s="9"/>
      <c r="DU1004" s="9"/>
      <c r="DV1004" s="9"/>
      <c r="DW1004" s="14"/>
      <c r="DX1004" s="9"/>
      <c r="DY1004" s="9"/>
      <c r="DZ1004" s="9"/>
      <c r="EA1004" s="9"/>
      <c r="EB1004" s="9"/>
      <c r="EC1004" s="9"/>
      <c r="ED1004" s="9"/>
      <c r="EE1004" s="9"/>
      <c r="EF1004" s="9"/>
      <c r="EG1004" s="9"/>
      <c r="EH1004" s="9"/>
      <c r="EI1004" s="9"/>
    </row>
    <row r="1005" spans="2:139" ht="75" customHeight="1">
      <c r="B1005" s="9"/>
      <c r="C1005" s="648"/>
      <c r="D1005" s="9"/>
      <c r="E1005" s="9"/>
      <c r="F1005" s="9"/>
      <c r="G1005" s="9"/>
      <c r="H1005" s="9"/>
      <c r="I1005" s="9"/>
      <c r="J1005" s="9"/>
      <c r="K1005" s="9"/>
      <c r="L1005" s="9"/>
      <c r="M1005" s="9"/>
      <c r="N1005" s="9"/>
      <c r="O1005" s="9"/>
      <c r="P1005" s="9"/>
      <c r="Q1005" s="9"/>
      <c r="R1005" s="9"/>
      <c r="S1005" s="9"/>
      <c r="T1005" s="9"/>
      <c r="U1005" s="9"/>
      <c r="V1005" s="9"/>
      <c r="W1005" s="9"/>
      <c r="X1005" s="9"/>
      <c r="Y1005" s="9"/>
      <c r="Z1005" s="9"/>
      <c r="AA1005" s="9"/>
      <c r="AB1005" s="9"/>
      <c r="AC1005" s="9"/>
      <c r="AD1005" s="9"/>
      <c r="AE1005" s="9"/>
      <c r="AF1005" s="9"/>
      <c r="AG1005" s="9"/>
      <c r="AH1005" s="9"/>
      <c r="AI1005" s="9"/>
      <c r="AJ1005" s="9"/>
      <c r="AK1005" s="9"/>
      <c r="AL1005" s="9"/>
      <c r="AM1005" s="648"/>
      <c r="AN1005" s="9"/>
      <c r="AO1005" s="9"/>
      <c r="AP1005" s="9"/>
      <c r="AQ1005" s="9"/>
      <c r="AR1005" s="648"/>
      <c r="AS1005" s="9"/>
      <c r="AT1005" s="45"/>
      <c r="AU1005" s="9"/>
      <c r="AV1005" s="9"/>
      <c r="AW1005" s="9"/>
      <c r="AX1005" s="9"/>
      <c r="AY1005" s="9"/>
      <c r="AZ1005" s="9"/>
      <c r="BA1005" s="9"/>
      <c r="BB1005" s="9"/>
      <c r="BC1005" s="9"/>
      <c r="BD1005" s="9"/>
      <c r="BE1005" s="9"/>
      <c r="BF1005" s="9"/>
      <c r="BG1005" s="9"/>
      <c r="BH1005" s="9"/>
      <c r="BI1005" s="9"/>
      <c r="BJ1005" s="9"/>
      <c r="BK1005" s="9"/>
      <c r="BL1005" s="9"/>
      <c r="BM1005" s="9"/>
      <c r="BN1005" s="9"/>
      <c r="BO1005" s="9"/>
      <c r="BP1005" s="9"/>
      <c r="BQ1005" s="9"/>
      <c r="BR1005" s="9"/>
      <c r="BS1005" s="9"/>
      <c r="BT1005" s="9"/>
      <c r="BU1005" s="9"/>
      <c r="BV1005" s="9"/>
      <c r="BW1005" s="9"/>
      <c r="BX1005" s="9"/>
      <c r="BY1005" s="9"/>
      <c r="BZ1005" s="9"/>
      <c r="CA1005" s="9"/>
      <c r="CB1005" s="9"/>
      <c r="CC1005" s="9"/>
      <c r="CD1005" s="9"/>
      <c r="CE1005" s="9"/>
      <c r="CF1005" s="9"/>
      <c r="CG1005" s="9"/>
      <c r="CH1005" s="9"/>
      <c r="CI1005" s="9"/>
      <c r="CJ1005" s="9"/>
      <c r="CK1005" s="9"/>
      <c r="CL1005" s="9"/>
      <c r="CM1005" s="9"/>
      <c r="CN1005" s="9"/>
      <c r="CO1005" s="9"/>
      <c r="CP1005" s="9"/>
      <c r="CQ1005" s="9"/>
      <c r="CR1005" s="9"/>
      <c r="CS1005" s="9"/>
      <c r="CT1005" s="9"/>
      <c r="CU1005" s="9"/>
      <c r="CV1005" s="9"/>
      <c r="CW1005" s="9"/>
      <c r="CX1005" s="9"/>
      <c r="CY1005" s="9"/>
      <c r="CZ1005" s="9"/>
      <c r="DA1005" s="9"/>
      <c r="DB1005" s="9"/>
      <c r="DC1005" s="9"/>
      <c r="DD1005" s="9"/>
      <c r="DE1005" s="9"/>
      <c r="DF1005" s="9"/>
      <c r="DG1005" s="9"/>
      <c r="DH1005" s="9"/>
      <c r="DI1005" s="9"/>
      <c r="DJ1005" s="9"/>
      <c r="DK1005" s="9"/>
      <c r="DL1005" s="9"/>
      <c r="DM1005" s="9"/>
      <c r="DN1005" s="9"/>
      <c r="DO1005" s="9"/>
      <c r="DP1005" s="9"/>
      <c r="DQ1005" s="9"/>
      <c r="DR1005" s="9"/>
      <c r="DS1005" s="9"/>
      <c r="DT1005" s="9"/>
      <c r="DU1005" s="9"/>
      <c r="DV1005" s="9"/>
      <c r="DW1005" s="14"/>
      <c r="DX1005" s="9"/>
      <c r="DY1005" s="9"/>
      <c r="DZ1005" s="9"/>
      <c r="EA1005" s="9"/>
      <c r="EB1005" s="9"/>
      <c r="EC1005" s="9"/>
      <c r="ED1005" s="9"/>
      <c r="EE1005" s="9"/>
      <c r="EF1005" s="9"/>
      <c r="EG1005" s="9"/>
      <c r="EH1005" s="9"/>
      <c r="EI1005" s="9"/>
    </row>
    <row r="1006" spans="2:139" ht="75" customHeight="1">
      <c r="B1006" s="9"/>
      <c r="C1006" s="648"/>
      <c r="D1006" s="9"/>
      <c r="E1006" s="9"/>
      <c r="F1006" s="9"/>
      <c r="G1006" s="9"/>
      <c r="H1006" s="9"/>
      <c r="I1006" s="9"/>
      <c r="J1006" s="9"/>
      <c r="K1006" s="9"/>
      <c r="L1006" s="9"/>
      <c r="M1006" s="9"/>
      <c r="N1006" s="9"/>
      <c r="O1006" s="9"/>
      <c r="P1006" s="9"/>
      <c r="Q1006" s="9"/>
      <c r="R1006" s="9"/>
      <c r="S1006" s="9"/>
      <c r="T1006" s="9"/>
      <c r="U1006" s="9"/>
      <c r="V1006" s="9"/>
      <c r="W1006" s="9"/>
      <c r="X1006" s="9"/>
      <c r="Y1006" s="9"/>
      <c r="Z1006" s="9"/>
      <c r="AA1006" s="9"/>
      <c r="AB1006" s="9"/>
      <c r="AC1006" s="9"/>
      <c r="AD1006" s="9"/>
      <c r="AE1006" s="9"/>
      <c r="AF1006" s="9"/>
      <c r="AG1006" s="9"/>
      <c r="AH1006" s="9"/>
      <c r="AI1006" s="9"/>
      <c r="AJ1006" s="9"/>
      <c r="AK1006" s="9"/>
      <c r="AL1006" s="9"/>
      <c r="AM1006" s="648"/>
      <c r="AN1006" s="9"/>
      <c r="AO1006" s="9"/>
      <c r="AP1006" s="9"/>
      <c r="AQ1006" s="9"/>
      <c r="AR1006" s="648"/>
      <c r="AS1006" s="9"/>
      <c r="AT1006" s="45"/>
      <c r="AU1006" s="9"/>
      <c r="AV1006" s="9"/>
      <c r="AW1006" s="9"/>
      <c r="AX1006" s="9"/>
      <c r="AY1006" s="9"/>
      <c r="AZ1006" s="9"/>
      <c r="BA1006" s="9"/>
      <c r="BB1006" s="9"/>
      <c r="BC1006" s="9"/>
      <c r="BD1006" s="9"/>
      <c r="BE1006" s="9"/>
      <c r="BF1006" s="9"/>
      <c r="BG1006" s="9"/>
      <c r="BH1006" s="9"/>
      <c r="BI1006" s="9"/>
      <c r="BJ1006" s="9"/>
      <c r="BK1006" s="9"/>
      <c r="BL1006" s="9"/>
      <c r="BM1006" s="9"/>
      <c r="BN1006" s="9"/>
      <c r="BO1006" s="9"/>
      <c r="BP1006" s="9"/>
      <c r="BQ1006" s="9"/>
      <c r="BR1006" s="9"/>
      <c r="BS1006" s="9"/>
      <c r="BT1006" s="9"/>
      <c r="BU1006" s="9"/>
      <c r="BV1006" s="9"/>
      <c r="BW1006" s="9"/>
      <c r="BX1006" s="9"/>
      <c r="BY1006" s="9"/>
      <c r="BZ1006" s="9"/>
      <c r="CA1006" s="9"/>
      <c r="CB1006" s="9"/>
      <c r="CC1006" s="9"/>
      <c r="CD1006" s="9"/>
      <c r="CE1006" s="9"/>
      <c r="CF1006" s="9"/>
      <c r="CG1006" s="9"/>
      <c r="CH1006" s="9"/>
      <c r="CI1006" s="9"/>
      <c r="CJ1006" s="9"/>
      <c r="CK1006" s="9"/>
      <c r="CL1006" s="9"/>
      <c r="CM1006" s="9"/>
      <c r="CN1006" s="9"/>
      <c r="CO1006" s="9"/>
      <c r="CP1006" s="9"/>
      <c r="CQ1006" s="9"/>
      <c r="CR1006" s="9"/>
      <c r="CS1006" s="9"/>
      <c r="CT1006" s="9"/>
      <c r="CU1006" s="9"/>
      <c r="CV1006" s="9"/>
      <c r="CW1006" s="9"/>
      <c r="CX1006" s="9"/>
      <c r="CY1006" s="9"/>
      <c r="CZ1006" s="9"/>
      <c r="DA1006" s="9"/>
      <c r="DB1006" s="9"/>
      <c r="DC1006" s="9"/>
      <c r="DD1006" s="9"/>
      <c r="DE1006" s="9"/>
      <c r="DF1006" s="9"/>
      <c r="DG1006" s="9"/>
      <c r="DH1006" s="9"/>
      <c r="DI1006" s="9"/>
      <c r="DJ1006" s="9"/>
      <c r="DK1006" s="9"/>
      <c r="DL1006" s="9"/>
      <c r="DM1006" s="9"/>
      <c r="DN1006" s="9"/>
      <c r="DO1006" s="9"/>
      <c r="DP1006" s="9"/>
      <c r="DQ1006" s="9"/>
      <c r="DR1006" s="9"/>
      <c r="DS1006" s="9"/>
      <c r="DT1006" s="9"/>
      <c r="DU1006" s="9"/>
      <c r="DV1006" s="9"/>
      <c r="DW1006" s="14"/>
      <c r="DX1006" s="9"/>
      <c r="DY1006" s="9"/>
      <c r="DZ1006" s="9"/>
      <c r="EA1006" s="9"/>
      <c r="EB1006" s="9"/>
      <c r="EC1006" s="9"/>
      <c r="ED1006" s="9"/>
      <c r="EE1006" s="9"/>
      <c r="EF1006" s="9"/>
      <c r="EG1006" s="9"/>
      <c r="EH1006" s="9"/>
      <c r="EI1006" s="9"/>
    </row>
    <row r="1007" spans="2:139" ht="75" customHeight="1">
      <c r="B1007" s="9"/>
      <c r="C1007" s="648"/>
      <c r="D1007" s="9"/>
      <c r="E1007" s="9"/>
      <c r="F1007" s="9"/>
      <c r="G1007" s="9"/>
      <c r="H1007" s="9"/>
      <c r="I1007" s="9"/>
      <c r="J1007" s="9"/>
      <c r="K1007" s="9"/>
      <c r="L1007" s="9"/>
      <c r="M1007" s="9"/>
      <c r="N1007" s="9"/>
      <c r="O1007" s="9"/>
      <c r="P1007" s="9"/>
      <c r="Q1007" s="9"/>
      <c r="R1007" s="9"/>
      <c r="S1007" s="9"/>
      <c r="T1007" s="9"/>
      <c r="U1007" s="9"/>
      <c r="V1007" s="9"/>
      <c r="W1007" s="9"/>
      <c r="X1007" s="9"/>
      <c r="Y1007" s="9"/>
      <c r="Z1007" s="9"/>
      <c r="AA1007" s="9"/>
      <c r="AB1007" s="9"/>
      <c r="AC1007" s="9"/>
      <c r="AD1007" s="9"/>
      <c r="AE1007" s="9"/>
      <c r="AF1007" s="9"/>
      <c r="AG1007" s="9"/>
      <c r="AH1007" s="9"/>
      <c r="AI1007" s="9"/>
      <c r="AJ1007" s="9"/>
      <c r="AK1007" s="9"/>
      <c r="AL1007" s="9"/>
      <c r="AM1007" s="648"/>
      <c r="AN1007" s="9"/>
      <c r="AO1007" s="9"/>
      <c r="AP1007" s="9"/>
      <c r="AQ1007" s="9"/>
      <c r="AR1007" s="648"/>
      <c r="AS1007" s="9"/>
      <c r="AT1007" s="45"/>
      <c r="AU1007" s="9"/>
      <c r="AV1007" s="9"/>
      <c r="AW1007" s="9"/>
      <c r="AX1007" s="9"/>
      <c r="AY1007" s="9"/>
      <c r="AZ1007" s="9"/>
      <c r="BA1007" s="9"/>
      <c r="BB1007" s="9"/>
      <c r="BC1007" s="9"/>
      <c r="BD1007" s="9"/>
      <c r="BE1007" s="9"/>
      <c r="BF1007" s="9"/>
      <c r="BG1007" s="9"/>
      <c r="BH1007" s="9"/>
      <c r="BI1007" s="9"/>
      <c r="BJ1007" s="9"/>
      <c r="BK1007" s="9"/>
      <c r="BL1007" s="9"/>
      <c r="BM1007" s="9"/>
      <c r="BN1007" s="9"/>
      <c r="BO1007" s="9"/>
      <c r="BP1007" s="9"/>
      <c r="BQ1007" s="9"/>
      <c r="BR1007" s="9"/>
      <c r="BS1007" s="9"/>
      <c r="BT1007" s="9"/>
      <c r="BU1007" s="9"/>
      <c r="BV1007" s="9"/>
      <c r="BW1007" s="9"/>
      <c r="BX1007" s="9"/>
      <c r="BY1007" s="9"/>
      <c r="BZ1007" s="9"/>
      <c r="CA1007" s="9"/>
      <c r="CB1007" s="9"/>
      <c r="CC1007" s="9"/>
      <c r="CD1007" s="9"/>
      <c r="CE1007" s="9"/>
      <c r="CF1007" s="9"/>
      <c r="CG1007" s="9"/>
      <c r="CH1007" s="9"/>
      <c r="CI1007" s="9"/>
      <c r="CJ1007" s="9"/>
      <c r="CK1007" s="9"/>
      <c r="CL1007" s="9"/>
      <c r="CM1007" s="9"/>
      <c r="CN1007" s="9"/>
      <c r="CO1007" s="9"/>
      <c r="CP1007" s="9"/>
      <c r="CQ1007" s="9"/>
      <c r="CR1007" s="9"/>
      <c r="CS1007" s="9"/>
      <c r="CT1007" s="9"/>
      <c r="CU1007" s="9"/>
      <c r="CV1007" s="9"/>
      <c r="CW1007" s="9"/>
      <c r="CX1007" s="9"/>
      <c r="CY1007" s="9"/>
      <c r="CZ1007" s="9"/>
      <c r="DA1007" s="9"/>
      <c r="DB1007" s="9"/>
      <c r="DC1007" s="9"/>
      <c r="DD1007" s="9"/>
      <c r="DE1007" s="9"/>
      <c r="DF1007" s="9"/>
      <c r="DG1007" s="9"/>
      <c r="DH1007" s="9"/>
      <c r="DI1007" s="9"/>
      <c r="DJ1007" s="9"/>
      <c r="DK1007" s="9"/>
      <c r="DL1007" s="9"/>
      <c r="DM1007" s="9"/>
      <c r="DN1007" s="9"/>
      <c r="DO1007" s="9"/>
      <c r="DP1007" s="9"/>
      <c r="DQ1007" s="9"/>
      <c r="DR1007" s="9"/>
      <c r="DS1007" s="9"/>
      <c r="DT1007" s="9"/>
      <c r="DU1007" s="9"/>
      <c r="DV1007" s="9"/>
      <c r="DW1007" s="14"/>
      <c r="DX1007" s="9"/>
      <c r="DY1007" s="9"/>
      <c r="DZ1007" s="9"/>
      <c r="EA1007" s="9"/>
      <c r="EB1007" s="9"/>
      <c r="EC1007" s="9"/>
      <c r="ED1007" s="9"/>
      <c r="EE1007" s="9"/>
      <c r="EF1007" s="9"/>
      <c r="EG1007" s="9"/>
      <c r="EH1007" s="9"/>
      <c r="EI1007" s="9"/>
    </row>
    <row r="1008" spans="2:139" ht="75" customHeight="1">
      <c r="B1008" s="9"/>
      <c r="C1008" s="648"/>
      <c r="D1008" s="9"/>
      <c r="E1008" s="9"/>
      <c r="F1008" s="9"/>
      <c r="G1008" s="9"/>
      <c r="H1008" s="9"/>
      <c r="I1008" s="9"/>
      <c r="J1008" s="9"/>
      <c r="K1008" s="9"/>
      <c r="L1008" s="9"/>
      <c r="M1008" s="9"/>
      <c r="N1008" s="9"/>
      <c r="O1008" s="9"/>
      <c r="P1008" s="9"/>
      <c r="Q1008" s="9"/>
      <c r="R1008" s="9"/>
      <c r="S1008" s="9"/>
      <c r="T1008" s="9"/>
      <c r="U1008" s="9"/>
      <c r="V1008" s="9"/>
      <c r="W1008" s="9"/>
      <c r="X1008" s="9"/>
      <c r="Y1008" s="9"/>
      <c r="Z1008" s="9"/>
      <c r="AA1008" s="9"/>
      <c r="AB1008" s="9"/>
      <c r="AC1008" s="9"/>
      <c r="AD1008" s="9"/>
      <c r="AE1008" s="9"/>
      <c r="AF1008" s="9"/>
      <c r="AG1008" s="9"/>
      <c r="AH1008" s="9"/>
      <c r="AI1008" s="9"/>
      <c r="AJ1008" s="9"/>
      <c r="AK1008" s="9"/>
      <c r="AL1008" s="9"/>
      <c r="AM1008" s="648"/>
      <c r="AN1008" s="9"/>
      <c r="AO1008" s="9"/>
      <c r="AP1008" s="9"/>
      <c r="AQ1008" s="9"/>
      <c r="AR1008" s="648"/>
      <c r="AS1008" s="9"/>
      <c r="AT1008" s="45"/>
      <c r="AU1008" s="9"/>
      <c r="AV1008" s="9"/>
      <c r="AW1008" s="9"/>
      <c r="AX1008" s="9"/>
      <c r="AY1008" s="9"/>
      <c r="AZ1008" s="9"/>
      <c r="BA1008" s="9"/>
      <c r="BB1008" s="9"/>
      <c r="BC1008" s="9"/>
      <c r="BD1008" s="9"/>
      <c r="BE1008" s="9"/>
      <c r="BF1008" s="9"/>
      <c r="BG1008" s="9"/>
      <c r="BH1008" s="9"/>
      <c r="BI1008" s="9"/>
      <c r="BJ1008" s="9"/>
      <c r="BK1008" s="9"/>
      <c r="BL1008" s="9"/>
      <c r="BM1008" s="9"/>
      <c r="BN1008" s="9"/>
      <c r="BO1008" s="9"/>
      <c r="BP1008" s="9"/>
      <c r="BQ1008" s="9"/>
      <c r="BR1008" s="9"/>
      <c r="BS1008" s="9"/>
      <c r="BT1008" s="9"/>
      <c r="BU1008" s="9"/>
      <c r="BV1008" s="9"/>
      <c r="BW1008" s="9"/>
      <c r="BX1008" s="9"/>
      <c r="BY1008" s="9"/>
      <c r="BZ1008" s="9"/>
      <c r="CA1008" s="9"/>
      <c r="CB1008" s="9"/>
      <c r="CC1008" s="9"/>
      <c r="CD1008" s="9"/>
      <c r="CE1008" s="9"/>
      <c r="CF1008" s="9"/>
      <c r="CG1008" s="9"/>
      <c r="CH1008" s="9"/>
      <c r="CI1008" s="9"/>
      <c r="CJ1008" s="9"/>
      <c r="CK1008" s="9"/>
      <c r="CL1008" s="9"/>
      <c r="CM1008" s="9"/>
      <c r="CN1008" s="9"/>
      <c r="CO1008" s="9"/>
      <c r="CP1008" s="9"/>
      <c r="CQ1008" s="9"/>
      <c r="CR1008" s="9"/>
      <c r="CS1008" s="9"/>
      <c r="CT1008" s="9"/>
      <c r="CU1008" s="9"/>
      <c r="CV1008" s="9"/>
      <c r="CW1008" s="9"/>
      <c r="CX1008" s="9"/>
      <c r="CY1008" s="9"/>
      <c r="CZ1008" s="9"/>
      <c r="DA1008" s="9"/>
      <c r="DB1008" s="9"/>
      <c r="DC1008" s="9"/>
      <c r="DD1008" s="9"/>
      <c r="DE1008" s="9"/>
      <c r="DF1008" s="9"/>
      <c r="DG1008" s="9"/>
      <c r="DH1008" s="9"/>
      <c r="DI1008" s="9"/>
      <c r="DJ1008" s="9"/>
      <c r="DK1008" s="9"/>
      <c r="DL1008" s="9"/>
      <c r="DM1008" s="9"/>
      <c r="DN1008" s="9"/>
      <c r="DO1008" s="9"/>
      <c r="DP1008" s="9"/>
      <c r="DQ1008" s="9"/>
      <c r="DR1008" s="9"/>
      <c r="DS1008" s="9"/>
      <c r="DT1008" s="9"/>
      <c r="DU1008" s="9"/>
      <c r="DV1008" s="9"/>
      <c r="DW1008" s="14"/>
      <c r="DX1008" s="9"/>
      <c r="DY1008" s="9"/>
      <c r="DZ1008" s="9"/>
      <c r="EA1008" s="9"/>
      <c r="EB1008" s="9"/>
      <c r="EC1008" s="9"/>
      <c r="ED1008" s="9"/>
      <c r="EE1008" s="9"/>
      <c r="EF1008" s="9"/>
      <c r="EG1008" s="9"/>
      <c r="EH1008" s="9"/>
      <c r="EI1008" s="9"/>
    </row>
    <row r="1009" spans="2:139" ht="75" customHeight="1">
      <c r="B1009" s="9"/>
      <c r="C1009" s="648"/>
      <c r="D1009" s="9"/>
      <c r="E1009" s="9"/>
      <c r="F1009" s="9"/>
      <c r="G1009" s="9"/>
      <c r="H1009" s="9"/>
      <c r="I1009" s="9"/>
      <c r="J1009" s="9"/>
      <c r="K1009" s="9"/>
      <c r="L1009" s="9"/>
      <c r="M1009" s="9"/>
      <c r="N1009" s="9"/>
      <c r="O1009" s="9"/>
      <c r="P1009" s="9"/>
      <c r="Q1009" s="9"/>
      <c r="R1009" s="9"/>
      <c r="S1009" s="9"/>
      <c r="T1009" s="9"/>
      <c r="U1009" s="9"/>
      <c r="V1009" s="9"/>
      <c r="W1009" s="9"/>
      <c r="X1009" s="9"/>
      <c r="Y1009" s="9"/>
      <c r="Z1009" s="9"/>
      <c r="AA1009" s="9"/>
      <c r="AB1009" s="9"/>
      <c r="AC1009" s="9"/>
      <c r="AD1009" s="9"/>
      <c r="AE1009" s="9"/>
      <c r="AF1009" s="9"/>
      <c r="AG1009" s="9"/>
      <c r="AH1009" s="9"/>
      <c r="AI1009" s="9"/>
      <c r="AJ1009" s="9"/>
      <c r="AK1009" s="9"/>
      <c r="AL1009" s="9"/>
      <c r="AM1009" s="648"/>
      <c r="AN1009" s="9"/>
      <c r="AO1009" s="9"/>
      <c r="AP1009" s="9"/>
      <c r="AQ1009" s="9"/>
      <c r="AR1009" s="648"/>
      <c r="AS1009" s="9"/>
      <c r="AT1009" s="45"/>
      <c r="AU1009" s="9"/>
      <c r="AV1009" s="9"/>
      <c r="AW1009" s="9"/>
      <c r="AX1009" s="9"/>
      <c r="AY1009" s="9"/>
      <c r="AZ1009" s="9"/>
      <c r="BA1009" s="9"/>
      <c r="BB1009" s="9"/>
      <c r="BC1009" s="9"/>
      <c r="BD1009" s="9"/>
      <c r="BE1009" s="9"/>
      <c r="BF1009" s="9"/>
      <c r="BG1009" s="9"/>
      <c r="BH1009" s="9"/>
      <c r="BI1009" s="9"/>
      <c r="BJ1009" s="9"/>
      <c r="BK1009" s="9"/>
      <c r="BL1009" s="9"/>
      <c r="BM1009" s="9"/>
      <c r="BN1009" s="9"/>
      <c r="BO1009" s="9"/>
      <c r="BP1009" s="9"/>
      <c r="BQ1009" s="9"/>
      <c r="BR1009" s="9"/>
      <c r="BS1009" s="9"/>
      <c r="BT1009" s="9"/>
      <c r="BU1009" s="9"/>
      <c r="BV1009" s="9"/>
      <c r="BW1009" s="9"/>
      <c r="BX1009" s="9"/>
      <c r="BY1009" s="9"/>
      <c r="BZ1009" s="9"/>
      <c r="CA1009" s="9"/>
      <c r="CB1009" s="9"/>
      <c r="CC1009" s="9"/>
      <c r="CD1009" s="9"/>
      <c r="CE1009" s="9"/>
      <c r="CF1009" s="9"/>
      <c r="CG1009" s="9"/>
      <c r="CH1009" s="9"/>
      <c r="CI1009" s="9"/>
      <c r="CJ1009" s="9"/>
      <c r="CK1009" s="9"/>
      <c r="CL1009" s="9"/>
      <c r="CM1009" s="9"/>
      <c r="CN1009" s="9"/>
      <c r="CO1009" s="9"/>
      <c r="CP1009" s="9"/>
      <c r="CQ1009" s="9"/>
      <c r="CR1009" s="9"/>
      <c r="CS1009" s="9"/>
      <c r="CT1009" s="9"/>
      <c r="CU1009" s="9"/>
      <c r="CV1009" s="9"/>
      <c r="CW1009" s="9"/>
      <c r="CX1009" s="9"/>
      <c r="CY1009" s="9"/>
      <c r="CZ1009" s="9"/>
      <c r="DA1009" s="9"/>
      <c r="DB1009" s="9"/>
      <c r="DC1009" s="9"/>
      <c r="DD1009" s="9"/>
      <c r="DE1009" s="9"/>
      <c r="DF1009" s="9"/>
      <c r="DG1009" s="9"/>
      <c r="DH1009" s="9"/>
      <c r="DI1009" s="9"/>
      <c r="DJ1009" s="9"/>
      <c r="DK1009" s="9"/>
      <c r="DL1009" s="9"/>
      <c r="DM1009" s="9"/>
      <c r="DN1009" s="9"/>
      <c r="DO1009" s="9"/>
      <c r="DP1009" s="9"/>
      <c r="DQ1009" s="9"/>
      <c r="DR1009" s="9"/>
      <c r="DS1009" s="9"/>
      <c r="DT1009" s="9"/>
      <c r="DU1009" s="9"/>
      <c r="DV1009" s="9"/>
      <c r="DW1009" s="14"/>
      <c r="DX1009" s="9"/>
      <c r="DY1009" s="9"/>
      <c r="DZ1009" s="9"/>
      <c r="EA1009" s="9"/>
      <c r="EB1009" s="9"/>
      <c r="EC1009" s="9"/>
      <c r="ED1009" s="9"/>
      <c r="EE1009" s="9"/>
      <c r="EF1009" s="9"/>
      <c r="EG1009" s="9"/>
      <c r="EH1009" s="9"/>
      <c r="EI1009" s="9"/>
    </row>
  </sheetData>
  <autoFilter ref="A12:EI46"/>
  <mergeCells count="71">
    <mergeCell ref="DS11:DV11"/>
    <mergeCell ref="EA11:EA12"/>
    <mergeCell ref="EB11:EB12"/>
    <mergeCell ref="AF11:AF12"/>
    <mergeCell ref="AG11:AG12"/>
    <mergeCell ref="AH11:AH12"/>
    <mergeCell ref="EH11:EH12"/>
    <mergeCell ref="EI11:EI12"/>
    <mergeCell ref="AT10:BI11"/>
    <mergeCell ref="BK10:DW10"/>
    <mergeCell ref="DX10:EC10"/>
    <mergeCell ref="ED10:EI10"/>
    <mergeCell ref="CQ11:CT11"/>
    <mergeCell ref="CU11:CX11"/>
    <mergeCell ref="CY11:DB11"/>
    <mergeCell ref="DC11:DF11"/>
    <mergeCell ref="DG11:DJ11"/>
    <mergeCell ref="DK11:DN11"/>
    <mergeCell ref="DO11:DR11"/>
    <mergeCell ref="CM11:CP11"/>
    <mergeCell ref="DW8:EI8"/>
    <mergeCell ref="B9:EI9"/>
    <mergeCell ref="A10:A12"/>
    <mergeCell ref="B10:B12"/>
    <mergeCell ref="C10:C12"/>
    <mergeCell ref="AL11:AL12"/>
    <mergeCell ref="AM11:AM12"/>
    <mergeCell ref="D10:AD10"/>
    <mergeCell ref="AE10:AQ10"/>
    <mergeCell ref="N11:AC11"/>
    <mergeCell ref="G11:G12"/>
    <mergeCell ref="H11:H12"/>
    <mergeCell ref="I11:I12"/>
    <mergeCell ref="AD11:AD12"/>
    <mergeCell ref="AE11:AE12"/>
    <mergeCell ref="BS11:BV11"/>
    <mergeCell ref="BW11:BZ11"/>
    <mergeCell ref="CA11:CD11"/>
    <mergeCell ref="CE11:CH11"/>
    <mergeCell ref="CI11:CL11"/>
    <mergeCell ref="D11:D12"/>
    <mergeCell ref="E11:E12"/>
    <mergeCell ref="F11:F12"/>
    <mergeCell ref="B1:EI1"/>
    <mergeCell ref="B2:EI2"/>
    <mergeCell ref="B3:D3"/>
    <mergeCell ref="E3:EI3"/>
    <mergeCell ref="E4:EI4"/>
    <mergeCell ref="E5:EI5"/>
    <mergeCell ref="E6:EI6"/>
    <mergeCell ref="J11:K11"/>
    <mergeCell ref="L11:M11"/>
    <mergeCell ref="AR10:AS11"/>
    <mergeCell ref="AP11:AQ11"/>
    <mergeCell ref="BK11:BN11"/>
    <mergeCell ref="BO11:BR11"/>
    <mergeCell ref="AK11:AK12"/>
    <mergeCell ref="AN11:AN12"/>
    <mergeCell ref="AO11:AO12"/>
    <mergeCell ref="BJ10:BJ12"/>
    <mergeCell ref="AI11:AI12"/>
    <mergeCell ref="AJ11:AJ12"/>
    <mergeCell ref="EG11:EG12"/>
    <mergeCell ref="DW11:DW12"/>
    <mergeCell ref="DX11:DX12"/>
    <mergeCell ref="DY11:DY12"/>
    <mergeCell ref="DZ11:DZ12"/>
    <mergeCell ref="ED11:ED12"/>
    <mergeCell ref="EE11:EE12"/>
    <mergeCell ref="EF11:EF12"/>
    <mergeCell ref="EC11:EC12"/>
  </mergeCells>
  <dataValidations count="15">
    <dataValidation type="list" allowBlank="1" showErrorMessage="1" sqref="H7">
      <formula1>INDIRECT($C$7)</formula1>
    </dataValidation>
    <dataValidation type="list" allowBlank="1" showErrorMessage="1" sqref="G8">
      <formula1>INDIRECT($C$8)</formula1>
    </dataValidation>
    <dataValidation type="custom" allowBlank="1" showInputMessage="1" showErrorMessage="1" prompt="Escriba el Objetivo general de la política pública." sqref="B9">
      <formula1>ISTEXT(B9)</formula1>
    </dataValidation>
    <dataValidation type="decimal" allowBlank="1" showErrorMessage="1" sqref="AQ51:AQ55 AQ42 AQ45 AH44:AI44">
      <formula1>2000</formula1>
      <formula2>500000000</formula2>
    </dataValidation>
    <dataValidation type="decimal" allowBlank="1" showErrorMessage="1" sqref="AP51:AP55">
      <formula1>1</formula1>
      <formula2>500000000</formula2>
    </dataValidation>
    <dataValidation type="date" allowBlank="1" showErrorMessage="1" sqref="C4:D6">
      <formula1>36526</formula1>
      <formula2>55153</formula2>
    </dataValidation>
    <dataValidation type="list" allowBlank="1" showErrorMessage="1" sqref="BX8">
      <formula1>INDIRECT($AU$8)</formula1>
    </dataValidation>
    <dataValidation type="custom" allowBlank="1" showInputMessage="1" showErrorMessage="1" prompt="La celda es de solo texto" sqref="AE20 B13:B50">
      <formula1>ISTEXT(B13)</formula1>
    </dataValidation>
    <dataValidation type="list" allowBlank="1" showErrorMessage="1" sqref="ED43">
      <formula1>INDIRECT(#REF!)</formula1>
    </dataValidation>
    <dataValidation type="custom" allowBlank="1" showErrorMessage="1" sqref="AH51">
      <formula1>ISTEXT(AH51)</formula1>
    </dataValidation>
    <dataValidation type="date" allowBlank="1" showErrorMessage="1" sqref="AR51:AT55">
      <formula1>36526</formula1>
      <formula2>58806</formula2>
    </dataValidation>
    <dataValidation type="list" allowBlank="1" showErrorMessage="1" sqref="AM13:AM14 AM20:AM22 AM30 I29:I55 AM45:AM55 AM34:AM43">
      <formula1>ANUALIZACIÓN</formula1>
    </dataValidation>
    <dataValidation type="list" allowBlank="1" showErrorMessage="1" sqref="AJ8">
      <formula1>INDIRECT($R$8)</formula1>
    </dataValidation>
    <dataValidation type="custom" allowBlank="1" showInputMessage="1" showErrorMessage="1" prompt="La celda debe contener solo texto" sqref="EA13 DZ51:EA55 EE43:EF43 EG45 EG37:EG39 EA29 DR44 EA20:EA22 EA34:EA45">
      <formula1>ISTEXT(DR13)</formula1>
    </dataValidation>
    <dataValidation type="custom" allowBlank="1" showInputMessage="1" showErrorMessage="1" error="La celda debe contener solo texto" sqref="EA32">
      <formula1>ISTEXT(EA32)</formula1>
    </dataValidation>
  </dataValidations>
  <hyperlinks>
    <hyperlink ref="EC13" r:id="rId1"/>
    <hyperlink ref="EI13" r:id="rId2"/>
    <hyperlink ref="EC14" r:id="rId3"/>
    <hyperlink ref="EC15" r:id="rId4"/>
    <hyperlink ref="EC16" r:id="rId5"/>
    <hyperlink ref="EI16" r:id="rId6"/>
    <hyperlink ref="EC17" r:id="rId7"/>
    <hyperlink ref="EC24" r:id="rId8"/>
    <hyperlink ref="EC40" r:id="rId9"/>
    <hyperlink ref="EI41" r:id="rId10"/>
    <hyperlink ref="EC42" r:id="rId11"/>
    <hyperlink ref="EI42" r:id="rId12"/>
    <hyperlink ref="EC43" r:id="rId13"/>
    <hyperlink ref="DT44" r:id="rId14" display="mailto:bdiaz@sdp.gov.co"/>
    <hyperlink ref="EC18" r:id="rId15"/>
    <hyperlink ref="EC19" r:id="rId16"/>
    <hyperlink ref="EC41" r:id="rId17"/>
    <hyperlink ref="EC31" r:id="rId18"/>
    <hyperlink ref="EC32" r:id="rId19"/>
    <hyperlink ref="EC36" r:id="rId20"/>
    <hyperlink ref="EC37" r:id="rId21"/>
    <hyperlink ref="EC38" r:id="rId22"/>
    <hyperlink ref="EC44" r:id="rId23"/>
  </hyperlinks>
  <pageMargins left="0.25" right="0.25" top="0.75" bottom="0.75" header="0" footer="0"/>
  <pageSetup paperSize="5" scale="10" fitToHeight="0" orientation="landscape" r:id="rId24"/>
  <ignoredErrors>
    <ignoredError sqref="BJ29 BJ25" formulaRange="1"/>
    <ignoredError sqref="E42" formula="1"/>
  </ignoredErrors>
  <legacyDrawing r:id="rId2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Z1000"/>
  <sheetViews>
    <sheetView zoomScale="90" zoomScaleNormal="90" workbookViewId="0">
      <selection activeCell="C5" sqref="C5:M5"/>
    </sheetView>
  </sheetViews>
  <sheetFormatPr baseColWidth="10" defaultColWidth="14.42578125" defaultRowHeight="15" customHeight="1"/>
  <cols>
    <col min="1" max="1" width="27.28515625" customWidth="1"/>
    <col min="2" max="2" width="29.42578125" customWidth="1"/>
    <col min="3" max="26" width="10.7109375" customWidth="1"/>
  </cols>
  <sheetData>
    <row r="1" spans="1:26" ht="27" customHeight="1">
      <c r="A1" s="217"/>
      <c r="B1" s="1246" t="s">
        <v>939</v>
      </c>
      <c r="C1" s="1247"/>
      <c r="D1" s="1247"/>
      <c r="E1" s="1247"/>
      <c r="F1" s="1247"/>
      <c r="G1" s="1247"/>
      <c r="H1" s="1247"/>
      <c r="I1" s="1247"/>
      <c r="J1" s="1247"/>
      <c r="K1" s="1247"/>
      <c r="L1" s="1247"/>
      <c r="M1" s="1248"/>
      <c r="N1" s="218"/>
      <c r="O1" s="218"/>
      <c r="P1" s="218"/>
      <c r="Q1" s="218"/>
      <c r="R1" s="218"/>
      <c r="S1" s="218"/>
      <c r="T1" s="218"/>
      <c r="U1" s="218"/>
      <c r="V1" s="218"/>
      <c r="W1" s="218"/>
      <c r="X1" s="218"/>
      <c r="Y1" s="218"/>
      <c r="Z1" s="218"/>
    </row>
    <row r="2" spans="1:26" ht="36.75" customHeight="1">
      <c r="A2" s="1278" t="s">
        <v>263</v>
      </c>
      <c r="B2" s="219" t="s">
        <v>264</v>
      </c>
      <c r="C2" s="1249" t="s">
        <v>42</v>
      </c>
      <c r="D2" s="1250"/>
      <c r="E2" s="1250"/>
      <c r="F2" s="1250"/>
      <c r="G2" s="1250"/>
      <c r="H2" s="1250"/>
      <c r="I2" s="1250"/>
      <c r="J2" s="1250"/>
      <c r="K2" s="1250"/>
      <c r="L2" s="1250"/>
      <c r="M2" s="1251"/>
      <c r="N2" s="218"/>
      <c r="O2" s="218"/>
      <c r="P2" s="218"/>
      <c r="Q2" s="218"/>
      <c r="R2" s="218"/>
      <c r="S2" s="218"/>
      <c r="T2" s="218"/>
      <c r="U2" s="218"/>
      <c r="V2" s="218"/>
      <c r="W2" s="218"/>
      <c r="X2" s="218"/>
      <c r="Y2" s="218"/>
      <c r="Z2" s="218"/>
    </row>
    <row r="3" spans="1:26" ht="47.25">
      <c r="A3" s="1257"/>
      <c r="B3" s="220" t="s">
        <v>338</v>
      </c>
      <c r="C3" s="1252" t="s">
        <v>447</v>
      </c>
      <c r="D3" s="1203"/>
      <c r="E3" s="1203"/>
      <c r="F3" s="1203"/>
      <c r="G3" s="1203"/>
      <c r="H3" s="1203"/>
      <c r="I3" s="1203"/>
      <c r="J3" s="1203"/>
      <c r="K3" s="1203"/>
      <c r="L3" s="1203"/>
      <c r="M3" s="1244"/>
      <c r="N3" s="218"/>
      <c r="O3" s="218"/>
      <c r="P3" s="218"/>
      <c r="Q3" s="218"/>
      <c r="R3" s="218"/>
      <c r="S3" s="218"/>
      <c r="T3" s="218"/>
      <c r="U3" s="218"/>
      <c r="V3" s="218"/>
      <c r="W3" s="218"/>
      <c r="X3" s="218"/>
      <c r="Y3" s="218"/>
      <c r="Z3" s="218"/>
    </row>
    <row r="4" spans="1:26" ht="41.25" customHeight="1">
      <c r="A4" s="1257"/>
      <c r="B4" s="220" t="s">
        <v>97</v>
      </c>
      <c r="C4" s="1253" t="s">
        <v>448</v>
      </c>
      <c r="D4" s="1203"/>
      <c r="E4" s="1204"/>
      <c r="F4" s="1254" t="s">
        <v>98</v>
      </c>
      <c r="G4" s="1204"/>
      <c r="H4" s="1243">
        <v>8</v>
      </c>
      <c r="I4" s="1203"/>
      <c r="J4" s="1203"/>
      <c r="K4" s="1203"/>
      <c r="L4" s="1203"/>
      <c r="M4" s="1244"/>
      <c r="N4" s="218"/>
      <c r="O4" s="218"/>
      <c r="P4" s="218"/>
      <c r="Q4" s="218"/>
      <c r="R4" s="218"/>
      <c r="S4" s="218"/>
      <c r="T4" s="218"/>
      <c r="U4" s="218"/>
      <c r="V4" s="218"/>
      <c r="W4" s="218"/>
      <c r="X4" s="218"/>
      <c r="Y4" s="218"/>
      <c r="Z4" s="218"/>
    </row>
    <row r="5" spans="1:26" ht="114" customHeight="1">
      <c r="A5" s="1257"/>
      <c r="B5" s="220" t="s">
        <v>267</v>
      </c>
      <c r="C5" s="1252" t="s">
        <v>449</v>
      </c>
      <c r="D5" s="1203"/>
      <c r="E5" s="1203"/>
      <c r="F5" s="1203"/>
      <c r="G5" s="1203"/>
      <c r="H5" s="1203"/>
      <c r="I5" s="1203"/>
      <c r="J5" s="1203"/>
      <c r="K5" s="1203"/>
      <c r="L5" s="1203"/>
      <c r="M5" s="1244"/>
      <c r="N5" s="218"/>
      <c r="O5" s="218" t="s">
        <v>450</v>
      </c>
      <c r="P5" s="218"/>
      <c r="Q5" s="218"/>
      <c r="R5" s="218"/>
      <c r="S5" s="218"/>
      <c r="T5" s="218"/>
      <c r="U5" s="218"/>
      <c r="V5" s="218"/>
      <c r="W5" s="218"/>
      <c r="X5" s="218"/>
      <c r="Y5" s="218"/>
      <c r="Z5" s="218"/>
    </row>
    <row r="6" spans="1:26" ht="27.75" customHeight="1">
      <c r="A6" s="1257"/>
      <c r="B6" s="220" t="s">
        <v>268</v>
      </c>
      <c r="C6" s="1253" t="s">
        <v>451</v>
      </c>
      <c r="D6" s="1203"/>
      <c r="E6" s="1203"/>
      <c r="F6" s="1203"/>
      <c r="G6" s="1203"/>
      <c r="H6" s="1203"/>
      <c r="I6" s="1203"/>
      <c r="J6" s="1203"/>
      <c r="K6" s="1203"/>
      <c r="L6" s="1203"/>
      <c r="M6" s="1244"/>
      <c r="N6" s="218"/>
      <c r="O6" s="218" t="s">
        <v>452</v>
      </c>
      <c r="P6" s="218"/>
      <c r="Q6" s="218"/>
      <c r="R6" s="218"/>
      <c r="S6" s="218"/>
      <c r="T6" s="218"/>
      <c r="U6" s="218"/>
      <c r="V6" s="218"/>
      <c r="W6" s="218"/>
      <c r="X6" s="218"/>
      <c r="Y6" s="218"/>
      <c r="Z6" s="218"/>
    </row>
    <row r="7" spans="1:26" ht="15.75">
      <c r="A7" s="1257"/>
      <c r="B7" s="220" t="s">
        <v>269</v>
      </c>
      <c r="C7" s="1253" t="s">
        <v>39</v>
      </c>
      <c r="D7" s="1203"/>
      <c r="E7" s="1203"/>
      <c r="F7" s="1203"/>
      <c r="G7" s="1204"/>
      <c r="H7" s="221" t="s">
        <v>52</v>
      </c>
      <c r="I7" s="1255" t="s">
        <v>453</v>
      </c>
      <c r="J7" s="1203"/>
      <c r="K7" s="1203"/>
      <c r="L7" s="1203"/>
      <c r="M7" s="1244"/>
      <c r="N7" s="218"/>
      <c r="O7" s="218"/>
      <c r="P7" s="218"/>
      <c r="Q7" s="218"/>
      <c r="R7" s="218"/>
      <c r="S7" s="218"/>
      <c r="T7" s="218"/>
      <c r="U7" s="218"/>
      <c r="V7" s="218"/>
      <c r="W7" s="218"/>
      <c r="X7" s="218"/>
      <c r="Y7" s="218"/>
      <c r="Z7" s="218"/>
    </row>
    <row r="8" spans="1:26" ht="63" customHeight="1">
      <c r="A8" s="1257"/>
      <c r="B8" s="1256" t="s">
        <v>270</v>
      </c>
      <c r="C8" s="1259" t="s">
        <v>454</v>
      </c>
      <c r="D8" s="1260"/>
      <c r="E8" s="1260"/>
      <c r="F8" s="1260"/>
      <c r="G8" s="1260"/>
      <c r="H8" s="1260"/>
      <c r="I8" s="1260"/>
      <c r="J8" s="1260"/>
      <c r="K8" s="1260"/>
      <c r="L8" s="1260"/>
      <c r="M8" s="1261"/>
      <c r="N8" s="218"/>
      <c r="O8" s="218"/>
      <c r="P8" s="218"/>
      <c r="Q8" s="218"/>
      <c r="R8" s="218"/>
      <c r="S8" s="218"/>
      <c r="T8" s="218"/>
      <c r="U8" s="218"/>
      <c r="V8" s="218"/>
      <c r="W8" s="218"/>
      <c r="X8" s="218"/>
      <c r="Y8" s="218"/>
      <c r="Z8" s="218"/>
    </row>
    <row r="9" spans="1:26">
      <c r="A9" s="1257"/>
      <c r="B9" s="1257"/>
      <c r="C9" s="1262"/>
      <c r="D9" s="1263"/>
      <c r="E9" s="1263"/>
      <c r="F9" s="1263"/>
      <c r="G9" s="1263"/>
      <c r="H9" s="1263"/>
      <c r="I9" s="1263"/>
      <c r="J9" s="1263"/>
      <c r="K9" s="1263"/>
      <c r="L9" s="1263"/>
      <c r="M9" s="1264"/>
      <c r="N9" s="218"/>
      <c r="O9" s="218"/>
      <c r="P9" s="218"/>
      <c r="Q9" s="218"/>
      <c r="R9" s="218"/>
      <c r="S9" s="218"/>
      <c r="T9" s="218"/>
      <c r="U9" s="218"/>
      <c r="V9" s="218"/>
      <c r="W9" s="218"/>
      <c r="X9" s="218"/>
      <c r="Y9" s="218"/>
      <c r="Z9" s="218"/>
    </row>
    <row r="10" spans="1:26">
      <c r="A10" s="1257"/>
      <c r="B10" s="1258"/>
      <c r="C10" s="1265"/>
      <c r="D10" s="1266"/>
      <c r="E10" s="1266"/>
      <c r="F10" s="1266"/>
      <c r="G10" s="1266"/>
      <c r="H10" s="1266"/>
      <c r="I10" s="1266"/>
      <c r="J10" s="1266"/>
      <c r="K10" s="1266"/>
      <c r="L10" s="1266"/>
      <c r="M10" s="1267"/>
      <c r="N10" s="218"/>
      <c r="O10" s="218"/>
      <c r="P10" s="218"/>
      <c r="Q10" s="218"/>
      <c r="R10" s="218"/>
      <c r="S10" s="218"/>
      <c r="T10" s="218"/>
      <c r="U10" s="218"/>
      <c r="V10" s="218"/>
      <c r="W10" s="218"/>
      <c r="X10" s="218"/>
      <c r="Y10" s="218"/>
      <c r="Z10" s="218"/>
    </row>
    <row r="11" spans="1:26" ht="36" customHeight="1">
      <c r="A11" s="1257"/>
      <c r="B11" s="220" t="s">
        <v>273</v>
      </c>
      <c r="C11" s="1253" t="s">
        <v>455</v>
      </c>
      <c r="D11" s="1203"/>
      <c r="E11" s="1203"/>
      <c r="F11" s="1203"/>
      <c r="G11" s="1203"/>
      <c r="H11" s="1203"/>
      <c r="I11" s="1203"/>
      <c r="J11" s="1203"/>
      <c r="K11" s="1203"/>
      <c r="L11" s="1203"/>
      <c r="M11" s="1244"/>
      <c r="N11" s="218"/>
      <c r="O11" s="218"/>
      <c r="P11" s="218"/>
      <c r="Q11" s="218"/>
      <c r="R11" s="218"/>
      <c r="S11" s="218"/>
      <c r="T11" s="218"/>
      <c r="U11" s="218"/>
      <c r="V11" s="218"/>
      <c r="W11" s="218"/>
      <c r="X11" s="218"/>
      <c r="Y11" s="218"/>
      <c r="Z11" s="218"/>
    </row>
    <row r="12" spans="1:26" ht="132" customHeight="1">
      <c r="A12" s="1257"/>
      <c r="B12" s="220" t="s">
        <v>348</v>
      </c>
      <c r="C12" s="1268" t="s">
        <v>755</v>
      </c>
      <c r="D12" s="1203"/>
      <c r="E12" s="1203"/>
      <c r="F12" s="1203"/>
      <c r="G12" s="1203"/>
      <c r="H12" s="1203"/>
      <c r="I12" s="1203"/>
      <c r="J12" s="1203"/>
      <c r="K12" s="1203"/>
      <c r="L12" s="1203"/>
      <c r="M12" s="1244"/>
      <c r="N12" s="218"/>
      <c r="O12" s="218"/>
      <c r="P12" s="218"/>
      <c r="Q12" s="218"/>
      <c r="R12" s="218"/>
      <c r="S12" s="218"/>
      <c r="T12" s="218"/>
      <c r="U12" s="218"/>
      <c r="V12" s="218"/>
      <c r="W12" s="218"/>
      <c r="X12" s="218"/>
      <c r="Y12" s="218"/>
      <c r="Z12" s="218"/>
    </row>
    <row r="13" spans="1:26" ht="47.25">
      <c r="A13" s="1257"/>
      <c r="B13" s="220" t="s">
        <v>349</v>
      </c>
      <c r="C13" s="1269" t="s">
        <v>383</v>
      </c>
      <c r="D13" s="1203"/>
      <c r="E13" s="1203"/>
      <c r="F13" s="1203"/>
      <c r="G13" s="1203"/>
      <c r="H13" s="1203"/>
      <c r="I13" s="1203"/>
      <c r="J13" s="1203"/>
      <c r="K13" s="1203"/>
      <c r="L13" s="1203"/>
      <c r="M13" s="1244"/>
      <c r="N13" s="218"/>
      <c r="O13" s="218"/>
      <c r="P13" s="218"/>
      <c r="Q13" s="218"/>
      <c r="R13" s="218"/>
      <c r="S13" s="218"/>
      <c r="T13" s="218"/>
      <c r="U13" s="218"/>
      <c r="V13" s="218"/>
      <c r="W13" s="218"/>
      <c r="X13" s="218"/>
      <c r="Y13" s="218"/>
      <c r="Z13" s="218"/>
    </row>
    <row r="14" spans="1:26" ht="63" customHeight="1">
      <c r="A14" s="1279"/>
      <c r="B14" s="222" t="s">
        <v>351</v>
      </c>
      <c r="C14" s="1253" t="s">
        <v>456</v>
      </c>
      <c r="D14" s="1244"/>
      <c r="E14" s="223" t="s">
        <v>353</v>
      </c>
      <c r="F14" s="1243" t="s">
        <v>152</v>
      </c>
      <c r="G14" s="1203"/>
      <c r="H14" s="1203"/>
      <c r="I14" s="1203"/>
      <c r="J14" s="1203"/>
      <c r="K14" s="1203"/>
      <c r="L14" s="1203"/>
      <c r="M14" s="1244"/>
      <c r="N14" s="218"/>
      <c r="O14" s="218"/>
      <c r="P14" s="218"/>
      <c r="Q14" s="218"/>
      <c r="R14" s="218"/>
      <c r="S14" s="218"/>
      <c r="T14" s="218"/>
      <c r="U14" s="218"/>
      <c r="V14" s="218"/>
      <c r="W14" s="218"/>
      <c r="X14" s="218"/>
      <c r="Y14" s="218"/>
      <c r="Z14" s="218"/>
    </row>
    <row r="15" spans="1:26" ht="15.75">
      <c r="A15" s="1278" t="s">
        <v>275</v>
      </c>
      <c r="B15" s="224" t="s">
        <v>91</v>
      </c>
      <c r="C15" s="1245" t="s">
        <v>457</v>
      </c>
      <c r="D15" s="1203"/>
      <c r="E15" s="1203"/>
      <c r="F15" s="1203"/>
      <c r="G15" s="1203"/>
      <c r="H15" s="1203"/>
      <c r="I15" s="1203"/>
      <c r="J15" s="1203"/>
      <c r="K15" s="1203"/>
      <c r="L15" s="1203"/>
      <c r="M15" s="1244"/>
      <c r="N15" s="218"/>
      <c r="O15" s="218"/>
      <c r="P15" s="218"/>
      <c r="Q15" s="218"/>
      <c r="R15" s="218"/>
      <c r="S15" s="218"/>
      <c r="T15" s="218"/>
      <c r="U15" s="218"/>
      <c r="V15" s="218"/>
      <c r="W15" s="218"/>
      <c r="X15" s="218"/>
      <c r="Y15" s="218"/>
      <c r="Z15" s="218"/>
    </row>
    <row r="16" spans="1:26" ht="16.5" customHeight="1">
      <c r="A16" s="1257"/>
      <c r="B16" s="225" t="s">
        <v>356</v>
      </c>
      <c r="C16" s="1274" t="s">
        <v>458</v>
      </c>
      <c r="D16" s="1203"/>
      <c r="E16" s="1203"/>
      <c r="F16" s="1203"/>
      <c r="G16" s="1203"/>
      <c r="H16" s="1203"/>
      <c r="I16" s="1203"/>
      <c r="J16" s="1203"/>
      <c r="K16" s="1203"/>
      <c r="L16" s="1203"/>
      <c r="M16" s="1244"/>
      <c r="N16" s="218"/>
      <c r="O16" s="218"/>
      <c r="P16" s="218"/>
      <c r="Q16" s="218"/>
      <c r="R16" s="218"/>
      <c r="S16" s="218"/>
      <c r="T16" s="218"/>
      <c r="U16" s="218"/>
      <c r="V16" s="218"/>
      <c r="W16" s="218"/>
      <c r="X16" s="218"/>
      <c r="Y16" s="218"/>
      <c r="Z16" s="218"/>
    </row>
    <row r="17" spans="1:26">
      <c r="A17" s="1257"/>
      <c r="B17" s="1280" t="s">
        <v>276</v>
      </c>
      <c r="C17" s="226"/>
      <c r="D17" s="226"/>
      <c r="E17" s="226"/>
      <c r="F17" s="226"/>
      <c r="G17" s="226"/>
      <c r="H17" s="226"/>
      <c r="I17" s="226"/>
      <c r="J17" s="226"/>
      <c r="K17" s="226"/>
      <c r="L17" s="226"/>
      <c r="M17" s="227"/>
      <c r="N17" s="228"/>
      <c r="O17" s="228"/>
      <c r="P17" s="218"/>
      <c r="Q17" s="218"/>
      <c r="R17" s="218"/>
      <c r="S17" s="218"/>
      <c r="T17" s="218"/>
      <c r="U17" s="218"/>
      <c r="V17" s="218"/>
      <c r="W17" s="218"/>
      <c r="X17" s="218"/>
      <c r="Y17" s="218"/>
      <c r="Z17" s="218"/>
    </row>
    <row r="18" spans="1:26">
      <c r="A18" s="1257"/>
      <c r="B18" s="1257"/>
      <c r="C18" s="226"/>
      <c r="D18" s="229"/>
      <c r="E18" s="226"/>
      <c r="F18" s="229"/>
      <c r="G18" s="226"/>
      <c r="H18" s="229"/>
      <c r="I18" s="226"/>
      <c r="J18" s="229"/>
      <c r="K18" s="226"/>
      <c r="L18" s="226"/>
      <c r="M18" s="227"/>
      <c r="N18" s="228"/>
      <c r="O18" s="228"/>
      <c r="P18" s="218"/>
      <c r="Q18" s="218"/>
      <c r="R18" s="218"/>
      <c r="S18" s="218"/>
      <c r="T18" s="218"/>
      <c r="U18" s="218"/>
      <c r="V18" s="218"/>
      <c r="W18" s="218"/>
      <c r="X18" s="218"/>
      <c r="Y18" s="218"/>
      <c r="Z18" s="218"/>
    </row>
    <row r="19" spans="1:26" ht="15.75">
      <c r="A19" s="1257"/>
      <c r="B19" s="1257"/>
      <c r="C19" s="230" t="s">
        <v>277</v>
      </c>
      <c r="D19" s="231"/>
      <c r="E19" s="230" t="s">
        <v>278</v>
      </c>
      <c r="F19" s="231"/>
      <c r="G19" s="230" t="s">
        <v>279</v>
      </c>
      <c r="H19" s="231"/>
      <c r="I19" s="230" t="s">
        <v>280</v>
      </c>
      <c r="J19" s="231"/>
      <c r="K19" s="232"/>
      <c r="L19" s="232"/>
      <c r="M19" s="227"/>
      <c r="N19" s="228"/>
      <c r="O19" s="228"/>
      <c r="P19" s="218"/>
      <c r="Q19" s="218"/>
      <c r="R19" s="218"/>
      <c r="S19" s="218"/>
      <c r="T19" s="218"/>
      <c r="U19" s="218"/>
      <c r="V19" s="218"/>
      <c r="W19" s="218"/>
      <c r="X19" s="218"/>
      <c r="Y19" s="218"/>
      <c r="Z19" s="218"/>
    </row>
    <row r="20" spans="1:26" ht="15.75">
      <c r="A20" s="1257"/>
      <c r="B20" s="1257"/>
      <c r="C20" s="230" t="s">
        <v>281</v>
      </c>
      <c r="D20" s="231"/>
      <c r="E20" s="230" t="s">
        <v>282</v>
      </c>
      <c r="F20" s="231"/>
      <c r="G20" s="230" t="s">
        <v>283</v>
      </c>
      <c r="H20" s="231"/>
      <c r="I20" s="232"/>
      <c r="J20" s="226"/>
      <c r="K20" s="232"/>
      <c r="L20" s="232"/>
      <c r="M20" s="227"/>
      <c r="N20" s="228"/>
      <c r="O20" s="228"/>
      <c r="P20" s="218"/>
      <c r="Q20" s="218"/>
      <c r="R20" s="218"/>
      <c r="S20" s="218"/>
      <c r="T20" s="218"/>
      <c r="U20" s="218"/>
      <c r="V20" s="218"/>
      <c r="W20" s="218"/>
      <c r="X20" s="218"/>
      <c r="Y20" s="218"/>
      <c r="Z20" s="218"/>
    </row>
    <row r="21" spans="1:26" ht="15.75" customHeight="1">
      <c r="A21" s="1257"/>
      <c r="B21" s="1257"/>
      <c r="C21" s="230" t="s">
        <v>284</v>
      </c>
      <c r="D21" s="231"/>
      <c r="E21" s="230" t="s">
        <v>285</v>
      </c>
      <c r="F21" s="231"/>
      <c r="G21" s="232"/>
      <c r="H21" s="226"/>
      <c r="I21" s="232"/>
      <c r="J21" s="226"/>
      <c r="K21" s="232"/>
      <c r="L21" s="232"/>
      <c r="M21" s="227"/>
      <c r="N21" s="228"/>
      <c r="O21" s="228"/>
      <c r="P21" s="218"/>
      <c r="Q21" s="218"/>
      <c r="R21" s="218"/>
      <c r="S21" s="218"/>
      <c r="T21" s="218"/>
      <c r="U21" s="218"/>
      <c r="V21" s="218"/>
      <c r="W21" s="218"/>
      <c r="X21" s="218"/>
      <c r="Y21" s="218"/>
      <c r="Z21" s="218"/>
    </row>
    <row r="22" spans="1:26" ht="15.75" customHeight="1">
      <c r="A22" s="1257"/>
      <c r="B22" s="1257"/>
      <c r="C22" s="230" t="s">
        <v>286</v>
      </c>
      <c r="D22" s="231" t="s">
        <v>309</v>
      </c>
      <c r="E22" s="232" t="s">
        <v>288</v>
      </c>
      <c r="F22" s="1275" t="s">
        <v>459</v>
      </c>
      <c r="G22" s="1276"/>
      <c r="H22" s="1276"/>
      <c r="I22" s="1276"/>
      <c r="J22" s="1276"/>
      <c r="K22" s="1276"/>
      <c r="L22" s="1276"/>
      <c r="M22" s="1277"/>
      <c r="N22" s="228"/>
      <c r="O22" s="228"/>
      <c r="P22" s="218"/>
      <c r="Q22" s="218"/>
      <c r="R22" s="218"/>
      <c r="S22" s="218"/>
      <c r="T22" s="218"/>
      <c r="U22" s="218"/>
      <c r="V22" s="218"/>
      <c r="W22" s="218"/>
      <c r="X22" s="218"/>
      <c r="Y22" s="218"/>
      <c r="Z22" s="218"/>
    </row>
    <row r="23" spans="1:26" ht="15.75" customHeight="1">
      <c r="A23" s="1257"/>
      <c r="B23" s="1258"/>
      <c r="C23" s="229"/>
      <c r="D23" s="229"/>
      <c r="E23" s="229"/>
      <c r="F23" s="229"/>
      <c r="G23" s="229"/>
      <c r="H23" s="229"/>
      <c r="I23" s="229"/>
      <c r="J23" s="229"/>
      <c r="K23" s="229"/>
      <c r="L23" s="229"/>
      <c r="M23" s="233"/>
      <c r="N23" s="228"/>
      <c r="O23" s="228"/>
      <c r="P23" s="218"/>
      <c r="Q23" s="218"/>
      <c r="R23" s="218"/>
      <c r="S23" s="218"/>
      <c r="T23" s="218"/>
      <c r="U23" s="218"/>
      <c r="V23" s="218"/>
      <c r="W23" s="218"/>
      <c r="X23" s="218"/>
      <c r="Y23" s="218"/>
      <c r="Z23" s="218"/>
    </row>
    <row r="24" spans="1:26" ht="15.75" customHeight="1">
      <c r="A24" s="1257"/>
      <c r="B24" s="1280" t="s">
        <v>290</v>
      </c>
      <c r="C24" s="226"/>
      <c r="D24" s="229"/>
      <c r="E24" s="226"/>
      <c r="F24" s="226"/>
      <c r="G24" s="229"/>
      <c r="H24" s="226"/>
      <c r="I24" s="226"/>
      <c r="J24" s="229"/>
      <c r="K24" s="226"/>
      <c r="L24" s="228"/>
      <c r="M24" s="234"/>
      <c r="N24" s="228"/>
      <c r="O24" s="228"/>
      <c r="P24" s="218"/>
      <c r="Q24" s="218"/>
      <c r="R24" s="218"/>
      <c r="S24" s="218"/>
      <c r="T24" s="218"/>
      <c r="U24" s="218"/>
      <c r="V24" s="218"/>
      <c r="W24" s="218"/>
      <c r="X24" s="218"/>
      <c r="Y24" s="218"/>
      <c r="Z24" s="218"/>
    </row>
    <row r="25" spans="1:26" ht="15.75" customHeight="1">
      <c r="A25" s="1257"/>
      <c r="B25" s="1257"/>
      <c r="C25" s="230" t="s">
        <v>291</v>
      </c>
      <c r="D25" s="231"/>
      <c r="E25" s="226"/>
      <c r="F25" s="230" t="s">
        <v>292</v>
      </c>
      <c r="G25" s="231"/>
      <c r="H25" s="226"/>
      <c r="I25" s="230" t="s">
        <v>201</v>
      </c>
      <c r="J25" s="231"/>
      <c r="K25" s="226"/>
      <c r="L25" s="228"/>
      <c r="M25" s="234"/>
      <c r="N25" s="228"/>
      <c r="O25" s="228"/>
      <c r="P25" s="218"/>
      <c r="Q25" s="218"/>
      <c r="R25" s="218"/>
      <c r="S25" s="218"/>
      <c r="T25" s="218"/>
      <c r="U25" s="218"/>
      <c r="V25" s="218"/>
      <c r="W25" s="218"/>
      <c r="X25" s="218"/>
      <c r="Y25" s="218"/>
      <c r="Z25" s="218"/>
    </row>
    <row r="26" spans="1:26" ht="15.75" customHeight="1">
      <c r="A26" s="1257"/>
      <c r="B26" s="1257"/>
      <c r="C26" s="230" t="s">
        <v>293</v>
      </c>
      <c r="D26" s="235"/>
      <c r="E26" s="228"/>
      <c r="F26" s="230" t="s">
        <v>193</v>
      </c>
      <c r="G26" s="236" t="s">
        <v>309</v>
      </c>
      <c r="H26" s="228"/>
      <c r="I26" s="228"/>
      <c r="J26" s="228"/>
      <c r="K26" s="228"/>
      <c r="L26" s="228"/>
      <c r="M26" s="234"/>
      <c r="N26" s="228"/>
      <c r="O26" s="228"/>
      <c r="P26" s="218"/>
      <c r="Q26" s="218"/>
      <c r="R26" s="218"/>
      <c r="S26" s="218"/>
      <c r="T26" s="218"/>
      <c r="U26" s="218"/>
      <c r="V26" s="218"/>
      <c r="W26" s="218"/>
      <c r="X26" s="218"/>
      <c r="Y26" s="218"/>
      <c r="Z26" s="218"/>
    </row>
    <row r="27" spans="1:26" ht="15.75" customHeight="1">
      <c r="A27" s="1257"/>
      <c r="B27" s="1258"/>
      <c r="C27" s="229"/>
      <c r="D27" s="229"/>
      <c r="E27" s="229"/>
      <c r="F27" s="229"/>
      <c r="G27" s="229"/>
      <c r="H27" s="229"/>
      <c r="I27" s="229"/>
      <c r="J27" s="229"/>
      <c r="K27" s="229"/>
      <c r="L27" s="237"/>
      <c r="M27" s="238"/>
      <c r="N27" s="228"/>
      <c r="O27" s="228"/>
      <c r="P27" s="218"/>
      <c r="Q27" s="218"/>
      <c r="R27" s="218"/>
      <c r="S27" s="218"/>
      <c r="T27" s="218"/>
      <c r="U27" s="218"/>
      <c r="V27" s="218"/>
      <c r="W27" s="218"/>
      <c r="X27" s="218"/>
      <c r="Y27" s="218"/>
      <c r="Z27" s="218"/>
    </row>
    <row r="28" spans="1:26" ht="16.5" customHeight="1" thickBot="1">
      <c r="A28" s="1257"/>
      <c r="B28" s="1281" t="s">
        <v>294</v>
      </c>
      <c r="C28" s="226"/>
      <c r="D28" s="229"/>
      <c r="E28" s="226"/>
      <c r="F28" s="226"/>
      <c r="G28" s="229"/>
      <c r="H28" s="226"/>
      <c r="I28" s="226"/>
      <c r="J28" s="229"/>
      <c r="K28" s="229"/>
      <c r="L28" s="229"/>
      <c r="M28" s="227"/>
      <c r="N28" s="228"/>
      <c r="O28" s="228"/>
      <c r="P28" s="218"/>
      <c r="Q28" s="218"/>
      <c r="R28" s="218"/>
      <c r="S28" s="218"/>
      <c r="T28" s="218"/>
      <c r="U28" s="218"/>
      <c r="V28" s="218"/>
      <c r="W28" s="218"/>
      <c r="X28" s="218"/>
      <c r="Y28" s="218"/>
      <c r="Z28" s="218"/>
    </row>
    <row r="29" spans="1:26" ht="77.25" customHeight="1" thickBot="1">
      <c r="A29" s="1257"/>
      <c r="B29" s="1257"/>
      <c r="C29" s="230" t="s">
        <v>295</v>
      </c>
      <c r="D29" s="1272" t="s">
        <v>761</v>
      </c>
      <c r="E29" s="1273"/>
      <c r="F29" s="230" t="s">
        <v>296</v>
      </c>
      <c r="G29" s="231">
        <v>2019</v>
      </c>
      <c r="H29" s="226"/>
      <c r="I29" s="230" t="s">
        <v>297</v>
      </c>
      <c r="J29" s="239" t="s">
        <v>460</v>
      </c>
      <c r="K29" s="229"/>
      <c r="L29" s="231"/>
      <c r="M29" s="227"/>
      <c r="N29" s="228"/>
      <c r="O29" s="228">
        <f>138306+627111</f>
        <v>765417</v>
      </c>
      <c r="P29" s="218"/>
      <c r="Q29" s="218"/>
      <c r="R29" s="218"/>
      <c r="S29" s="218"/>
      <c r="T29" s="218"/>
      <c r="U29" s="218"/>
      <c r="V29" s="218"/>
      <c r="W29" s="218"/>
      <c r="X29" s="218"/>
      <c r="Y29" s="218"/>
      <c r="Z29" s="218"/>
    </row>
    <row r="30" spans="1:26" ht="15.75" customHeight="1" thickBot="1">
      <c r="A30" s="1257"/>
      <c r="B30" s="1258"/>
      <c r="C30" s="229"/>
      <c r="D30" s="229"/>
      <c r="E30" s="229"/>
      <c r="F30" s="229"/>
      <c r="G30" s="229"/>
      <c r="H30" s="229"/>
      <c r="I30" s="229"/>
      <c r="J30" s="229"/>
      <c r="K30" s="229"/>
      <c r="L30" s="229"/>
      <c r="M30" s="233"/>
      <c r="N30" s="228"/>
      <c r="O30" s="228"/>
      <c r="P30" s="218"/>
      <c r="Q30" s="218"/>
      <c r="R30" s="218"/>
      <c r="S30" s="218"/>
      <c r="T30" s="218"/>
      <c r="U30" s="218"/>
      <c r="V30" s="218"/>
      <c r="W30" s="218"/>
      <c r="X30" s="218"/>
      <c r="Y30" s="218"/>
      <c r="Z30" s="218"/>
    </row>
    <row r="31" spans="1:26" ht="15.75" customHeight="1">
      <c r="A31" s="1257"/>
      <c r="B31" s="1280" t="s">
        <v>299</v>
      </c>
      <c r="C31" s="226"/>
      <c r="D31" s="229"/>
      <c r="E31" s="226"/>
      <c r="F31" s="226"/>
      <c r="G31" s="229"/>
      <c r="H31" s="226"/>
      <c r="I31" s="226"/>
      <c r="J31" s="226"/>
      <c r="K31" s="226"/>
      <c r="L31" s="228"/>
      <c r="M31" s="234"/>
      <c r="N31" s="228"/>
      <c r="O31" s="228"/>
      <c r="P31" s="218"/>
      <c r="Q31" s="218"/>
      <c r="R31" s="218"/>
      <c r="S31" s="218"/>
      <c r="T31" s="218"/>
      <c r="U31" s="218"/>
      <c r="V31" s="218"/>
      <c r="W31" s="218"/>
      <c r="X31" s="218"/>
      <c r="Y31" s="218"/>
      <c r="Z31" s="218"/>
    </row>
    <row r="32" spans="1:26" ht="15.75" customHeight="1">
      <c r="A32" s="1257"/>
      <c r="B32" s="1257"/>
      <c r="C32" s="240" t="s">
        <v>300</v>
      </c>
      <c r="D32" s="241">
        <v>2023</v>
      </c>
      <c r="E32" s="226"/>
      <c r="F32" s="242" t="s">
        <v>301</v>
      </c>
      <c r="G32" s="241">
        <v>2038</v>
      </c>
      <c r="H32" s="226"/>
      <c r="I32" s="232"/>
      <c r="J32" s="226"/>
      <c r="K32" s="226"/>
      <c r="L32" s="228"/>
      <c r="M32" s="234"/>
      <c r="N32" s="228"/>
      <c r="O32" s="228"/>
      <c r="P32" s="218"/>
      <c r="Q32" s="218"/>
      <c r="R32" s="218"/>
      <c r="S32" s="218"/>
      <c r="T32" s="218"/>
      <c r="U32" s="218"/>
      <c r="V32" s="218"/>
      <c r="W32" s="218"/>
      <c r="X32" s="218"/>
      <c r="Y32" s="218"/>
      <c r="Z32" s="218"/>
    </row>
    <row r="33" spans="1:26" ht="15.75" customHeight="1">
      <c r="A33" s="1257"/>
      <c r="B33" s="1258"/>
      <c r="C33" s="229"/>
      <c r="D33" s="229"/>
      <c r="E33" s="229"/>
      <c r="F33" s="229"/>
      <c r="G33" s="229"/>
      <c r="H33" s="229"/>
      <c r="I33" s="229"/>
      <c r="J33" s="229"/>
      <c r="K33" s="229"/>
      <c r="L33" s="237"/>
      <c r="M33" s="238"/>
      <c r="N33" s="228"/>
      <c r="O33" s="228"/>
      <c r="P33" s="218"/>
      <c r="Q33" s="218"/>
      <c r="R33" s="218"/>
      <c r="S33" s="218"/>
      <c r="T33" s="218"/>
      <c r="U33" s="218"/>
      <c r="V33" s="218"/>
      <c r="W33" s="218"/>
      <c r="X33" s="218"/>
      <c r="Y33" s="218"/>
      <c r="Z33" s="218"/>
    </row>
    <row r="34" spans="1:26" ht="15.75" customHeight="1">
      <c r="A34" s="1257"/>
      <c r="B34" s="1280" t="s">
        <v>303</v>
      </c>
      <c r="C34" s="226"/>
      <c r="D34" s="226"/>
      <c r="E34" s="226"/>
      <c r="F34" s="226"/>
      <c r="G34" s="226"/>
      <c r="H34" s="226"/>
      <c r="I34" s="226"/>
      <c r="J34" s="226"/>
      <c r="K34" s="226"/>
      <c r="L34" s="226"/>
      <c r="M34" s="227"/>
      <c r="N34" s="228"/>
      <c r="O34" s="228"/>
      <c r="P34" s="218"/>
      <c r="Q34" s="218"/>
      <c r="R34" s="218"/>
      <c r="S34" s="218"/>
      <c r="T34" s="218"/>
      <c r="U34" s="218"/>
      <c r="V34" s="218"/>
      <c r="W34" s="218"/>
      <c r="X34" s="218"/>
      <c r="Y34" s="218"/>
      <c r="Z34" s="218"/>
    </row>
    <row r="35" spans="1:26" ht="15.75" customHeight="1">
      <c r="A35" s="1257"/>
      <c r="B35" s="1257"/>
      <c r="C35" s="232"/>
      <c r="D35" s="229" t="s">
        <v>461</v>
      </c>
      <c r="E35" s="229"/>
      <c r="F35" s="229" t="s">
        <v>462</v>
      </c>
      <c r="G35" s="229"/>
      <c r="H35" s="1270" t="s">
        <v>463</v>
      </c>
      <c r="I35" s="1204"/>
      <c r="J35" s="237" t="s">
        <v>464</v>
      </c>
      <c r="K35" s="229"/>
      <c r="L35" s="229" t="s">
        <v>465</v>
      </c>
      <c r="M35" s="233"/>
      <c r="N35" s="228"/>
      <c r="O35" s="228"/>
      <c r="P35" s="218"/>
      <c r="Q35" s="218"/>
      <c r="R35" s="218"/>
      <c r="S35" s="218"/>
      <c r="T35" s="218"/>
      <c r="U35" s="218"/>
      <c r="V35" s="218"/>
      <c r="W35" s="218"/>
      <c r="X35" s="218"/>
      <c r="Y35" s="218"/>
      <c r="Z35" s="218"/>
    </row>
    <row r="36" spans="1:26" ht="15.75" customHeight="1">
      <c r="A36" s="1257"/>
      <c r="B36" s="1257"/>
      <c r="C36" s="230"/>
      <c r="D36" s="1271">
        <v>1</v>
      </c>
      <c r="E36" s="1204"/>
      <c r="F36" s="1271">
        <v>1</v>
      </c>
      <c r="G36" s="1204"/>
      <c r="H36" s="1271">
        <v>1</v>
      </c>
      <c r="I36" s="1204"/>
      <c r="J36" s="1271">
        <v>1</v>
      </c>
      <c r="K36" s="1204"/>
      <c r="L36" s="1271">
        <v>1</v>
      </c>
      <c r="M36" s="1204"/>
      <c r="N36" s="228"/>
      <c r="O36" s="228"/>
      <c r="P36" s="218"/>
      <c r="Q36" s="218"/>
      <c r="R36" s="218"/>
      <c r="S36" s="218"/>
      <c r="T36" s="218"/>
      <c r="U36" s="218"/>
      <c r="V36" s="218"/>
      <c r="W36" s="218"/>
      <c r="X36" s="218"/>
      <c r="Y36" s="218"/>
      <c r="Z36" s="218"/>
    </row>
    <row r="37" spans="1:26" ht="15.75" customHeight="1">
      <c r="A37" s="1257"/>
      <c r="B37" s="1257"/>
      <c r="C37" s="232"/>
      <c r="D37" s="229" t="s">
        <v>466</v>
      </c>
      <c r="E37" s="229"/>
      <c r="F37" s="229" t="s">
        <v>467</v>
      </c>
      <c r="G37" s="229"/>
      <c r="H37" s="237" t="s">
        <v>468</v>
      </c>
      <c r="I37" s="237"/>
      <c r="J37" s="237" t="s">
        <v>469</v>
      </c>
      <c r="K37" s="229"/>
      <c r="L37" s="229" t="s">
        <v>470</v>
      </c>
      <c r="M37" s="233"/>
      <c r="N37" s="228"/>
      <c r="O37" s="228"/>
      <c r="P37" s="218"/>
      <c r="Q37" s="218"/>
      <c r="R37" s="218"/>
      <c r="S37" s="218"/>
      <c r="T37" s="218"/>
      <c r="U37" s="218"/>
      <c r="V37" s="218"/>
      <c r="W37" s="218"/>
      <c r="X37" s="218"/>
      <c r="Y37" s="218"/>
      <c r="Z37" s="218"/>
    </row>
    <row r="38" spans="1:26" ht="15.75" customHeight="1">
      <c r="A38" s="1257"/>
      <c r="B38" s="1257"/>
      <c r="C38" s="230"/>
      <c r="D38" s="1271">
        <v>1</v>
      </c>
      <c r="E38" s="1204"/>
      <c r="F38" s="1271">
        <v>1</v>
      </c>
      <c r="G38" s="1204"/>
      <c r="H38" s="1271">
        <v>1</v>
      </c>
      <c r="I38" s="1204"/>
      <c r="J38" s="1271">
        <v>1</v>
      </c>
      <c r="K38" s="1204"/>
      <c r="L38" s="1271">
        <v>1</v>
      </c>
      <c r="M38" s="1204"/>
      <c r="N38" s="228"/>
      <c r="O38" s="228"/>
      <c r="P38" s="218"/>
      <c r="Q38" s="218"/>
      <c r="R38" s="218"/>
      <c r="S38" s="218"/>
      <c r="T38" s="218"/>
      <c r="U38" s="218"/>
      <c r="V38" s="218"/>
      <c r="W38" s="218"/>
      <c r="X38" s="218"/>
      <c r="Y38" s="218"/>
      <c r="Z38" s="218"/>
    </row>
    <row r="39" spans="1:26" ht="15.75" customHeight="1">
      <c r="A39" s="1257"/>
      <c r="B39" s="1257"/>
      <c r="C39" s="232"/>
      <c r="D39" s="229" t="s">
        <v>471</v>
      </c>
      <c r="E39" s="229"/>
      <c r="F39" s="229" t="s">
        <v>472</v>
      </c>
      <c r="G39" s="229"/>
      <c r="H39" s="237" t="s">
        <v>473</v>
      </c>
      <c r="I39" s="237"/>
      <c r="J39" s="237" t="s">
        <v>474</v>
      </c>
      <c r="K39" s="229"/>
      <c r="L39" s="229" t="s">
        <v>475</v>
      </c>
      <c r="M39" s="233"/>
      <c r="N39" s="228"/>
      <c r="O39" s="228"/>
      <c r="P39" s="218"/>
      <c r="Q39" s="218"/>
      <c r="R39" s="218"/>
      <c r="S39" s="218"/>
      <c r="T39" s="218"/>
      <c r="U39" s="218"/>
      <c r="V39" s="218"/>
      <c r="W39" s="218"/>
      <c r="X39" s="218"/>
      <c r="Y39" s="218"/>
      <c r="Z39" s="218"/>
    </row>
    <row r="40" spans="1:26" ht="15.75" customHeight="1">
      <c r="A40" s="1257"/>
      <c r="B40" s="1257"/>
      <c r="C40" s="230"/>
      <c r="D40" s="1271">
        <v>1</v>
      </c>
      <c r="E40" s="1204"/>
      <c r="F40" s="1271">
        <v>1</v>
      </c>
      <c r="G40" s="1204"/>
      <c r="H40" s="1271">
        <v>1</v>
      </c>
      <c r="I40" s="1204"/>
      <c r="J40" s="1271">
        <v>1</v>
      </c>
      <c r="K40" s="1204"/>
      <c r="L40" s="1271">
        <v>1</v>
      </c>
      <c r="M40" s="1204"/>
      <c r="N40" s="228"/>
      <c r="O40" s="228"/>
      <c r="P40" s="218"/>
      <c r="Q40" s="218"/>
      <c r="R40" s="218"/>
      <c r="S40" s="218"/>
      <c r="T40" s="218"/>
      <c r="U40" s="218"/>
      <c r="V40" s="218"/>
      <c r="W40" s="218"/>
      <c r="X40" s="218"/>
      <c r="Y40" s="218"/>
      <c r="Z40" s="218"/>
    </row>
    <row r="41" spans="1:26" ht="15.75" customHeight="1">
      <c r="A41" s="1257"/>
      <c r="B41" s="1257"/>
      <c r="C41" s="232"/>
      <c r="D41" s="243" t="s">
        <v>476</v>
      </c>
      <c r="E41" s="229"/>
      <c r="F41" s="243" t="s">
        <v>304</v>
      </c>
      <c r="G41" s="229"/>
      <c r="H41" s="226"/>
      <c r="I41" s="226"/>
      <c r="J41" s="226"/>
      <c r="K41" s="226"/>
      <c r="L41" s="226"/>
      <c r="M41" s="227"/>
      <c r="N41" s="228"/>
      <c r="O41" s="228"/>
      <c r="P41" s="218"/>
      <c r="Q41" s="218"/>
      <c r="R41" s="218"/>
      <c r="S41" s="218"/>
      <c r="T41" s="218"/>
      <c r="U41" s="218"/>
      <c r="V41" s="218"/>
      <c r="W41" s="218"/>
      <c r="X41" s="218"/>
      <c r="Y41" s="218"/>
      <c r="Z41" s="218"/>
    </row>
    <row r="42" spans="1:26" ht="15.75" customHeight="1">
      <c r="A42" s="1257"/>
      <c r="B42" s="1257"/>
      <c r="C42" s="230"/>
      <c r="D42" s="1271">
        <v>1</v>
      </c>
      <c r="E42" s="1204"/>
      <c r="F42" s="1271">
        <v>1</v>
      </c>
      <c r="G42" s="1204"/>
      <c r="H42" s="1289"/>
      <c r="I42" s="1290"/>
      <c r="J42" s="226"/>
      <c r="K42" s="226"/>
      <c r="L42" s="226"/>
      <c r="M42" s="227"/>
      <c r="N42" s="228"/>
      <c r="O42" s="228"/>
      <c r="P42" s="218"/>
      <c r="Q42" s="218"/>
      <c r="R42" s="218"/>
      <c r="S42" s="218"/>
      <c r="T42" s="218"/>
      <c r="U42" s="218"/>
      <c r="V42" s="218"/>
      <c r="W42" s="218"/>
      <c r="X42" s="218"/>
      <c r="Y42" s="218"/>
      <c r="Z42" s="218"/>
    </row>
    <row r="43" spans="1:26" ht="15.75" customHeight="1">
      <c r="A43" s="1257"/>
      <c r="B43" s="1258"/>
      <c r="C43" s="229"/>
      <c r="D43" s="243"/>
      <c r="E43" s="229"/>
      <c r="F43" s="243"/>
      <c r="G43" s="229"/>
      <c r="H43" s="229"/>
      <c r="I43" s="229"/>
      <c r="J43" s="229"/>
      <c r="K43" s="229"/>
      <c r="L43" s="229"/>
      <c r="M43" s="233"/>
      <c r="N43" s="228"/>
      <c r="O43" s="228"/>
      <c r="P43" s="218"/>
      <c r="Q43" s="218"/>
      <c r="R43" s="218"/>
      <c r="S43" s="218"/>
      <c r="T43" s="218"/>
      <c r="U43" s="218"/>
      <c r="V43" s="218"/>
      <c r="W43" s="218"/>
      <c r="X43" s="218"/>
      <c r="Y43" s="218"/>
      <c r="Z43" s="218"/>
    </row>
    <row r="44" spans="1:26" ht="15.75" customHeight="1">
      <c r="A44" s="1257"/>
      <c r="B44" s="1280" t="s">
        <v>305</v>
      </c>
      <c r="C44" s="226"/>
      <c r="D44" s="226"/>
      <c r="E44" s="226"/>
      <c r="F44" s="226"/>
      <c r="G44" s="229"/>
      <c r="H44" s="229"/>
      <c r="I44" s="229"/>
      <c r="J44" s="229"/>
      <c r="K44" s="226"/>
      <c r="L44" s="237"/>
      <c r="M44" s="238"/>
      <c r="N44" s="228"/>
      <c r="O44" s="228"/>
      <c r="P44" s="218"/>
      <c r="Q44" s="218"/>
      <c r="R44" s="218"/>
      <c r="S44" s="218"/>
      <c r="T44" s="218"/>
      <c r="U44" s="218"/>
      <c r="V44" s="218"/>
      <c r="W44" s="218"/>
      <c r="X44" s="218"/>
      <c r="Y44" s="218"/>
      <c r="Z44" s="218"/>
    </row>
    <row r="45" spans="1:26" ht="15.75" customHeight="1">
      <c r="A45" s="1257"/>
      <c r="B45" s="1257"/>
      <c r="C45" s="228"/>
      <c r="D45" s="244" t="s">
        <v>306</v>
      </c>
      <c r="E45" s="244" t="s">
        <v>163</v>
      </c>
      <c r="F45" s="1291" t="s">
        <v>307</v>
      </c>
      <c r="G45" s="1293"/>
      <c r="H45" s="1260"/>
      <c r="I45" s="1260"/>
      <c r="J45" s="1294"/>
      <c r="K45" s="245" t="s">
        <v>308</v>
      </c>
      <c r="L45" s="1297"/>
      <c r="M45" s="1261"/>
      <c r="N45" s="228"/>
      <c r="O45" s="228"/>
      <c r="P45" s="218"/>
      <c r="Q45" s="218"/>
      <c r="R45" s="218"/>
      <c r="S45" s="218"/>
      <c r="T45" s="218"/>
      <c r="U45" s="218"/>
      <c r="V45" s="218"/>
      <c r="W45" s="218"/>
      <c r="X45" s="218"/>
      <c r="Y45" s="218"/>
      <c r="Z45" s="218"/>
    </row>
    <row r="46" spans="1:26" ht="15.75" customHeight="1">
      <c r="A46" s="1257"/>
      <c r="B46" s="1257"/>
      <c r="C46" s="246"/>
      <c r="D46" s="235"/>
      <c r="E46" s="236" t="s">
        <v>309</v>
      </c>
      <c r="F46" s="1292"/>
      <c r="G46" s="1295"/>
      <c r="H46" s="1266"/>
      <c r="I46" s="1266"/>
      <c r="J46" s="1296"/>
      <c r="K46" s="246"/>
      <c r="L46" s="1295"/>
      <c r="M46" s="1267"/>
      <c r="N46" s="228"/>
      <c r="O46" s="228"/>
      <c r="P46" s="218"/>
      <c r="Q46" s="218"/>
      <c r="R46" s="218"/>
      <c r="S46" s="218"/>
      <c r="T46" s="218"/>
      <c r="U46" s="218"/>
      <c r="V46" s="218"/>
      <c r="W46" s="218"/>
      <c r="X46" s="218"/>
      <c r="Y46" s="218"/>
      <c r="Z46" s="218"/>
    </row>
    <row r="47" spans="1:26" ht="15.75" customHeight="1">
      <c r="A47" s="1257"/>
      <c r="B47" s="1258"/>
      <c r="C47" s="237"/>
      <c r="D47" s="237"/>
      <c r="E47" s="237"/>
      <c r="F47" s="237"/>
      <c r="G47" s="237"/>
      <c r="H47" s="237"/>
      <c r="I47" s="237"/>
      <c r="J47" s="237"/>
      <c r="K47" s="237"/>
      <c r="L47" s="237"/>
      <c r="M47" s="238"/>
      <c r="N47" s="228"/>
      <c r="O47" s="228"/>
      <c r="P47" s="218"/>
      <c r="Q47" s="218"/>
      <c r="R47" s="218"/>
      <c r="S47" s="218"/>
      <c r="T47" s="218"/>
      <c r="U47" s="218"/>
      <c r="V47" s="218"/>
      <c r="W47" s="218"/>
      <c r="X47" s="218"/>
      <c r="Y47" s="218"/>
      <c r="Z47" s="218"/>
    </row>
    <row r="48" spans="1:26" ht="116.25" customHeight="1">
      <c r="A48" s="1257"/>
      <c r="B48" s="247" t="s">
        <v>310</v>
      </c>
      <c r="C48" s="1298" t="s">
        <v>477</v>
      </c>
      <c r="D48" s="1203"/>
      <c r="E48" s="1203"/>
      <c r="F48" s="1203"/>
      <c r="G48" s="1203"/>
      <c r="H48" s="1203"/>
      <c r="I48" s="1203"/>
      <c r="J48" s="1203"/>
      <c r="K48" s="1203"/>
      <c r="L48" s="1203"/>
      <c r="M48" s="1244"/>
      <c r="N48" s="228"/>
      <c r="O48" s="228"/>
      <c r="P48" s="218"/>
      <c r="Q48" s="218"/>
      <c r="R48" s="218"/>
      <c r="S48" s="218"/>
      <c r="T48" s="218"/>
      <c r="U48" s="218"/>
      <c r="V48" s="218"/>
      <c r="W48" s="218"/>
      <c r="X48" s="218"/>
      <c r="Y48" s="218"/>
      <c r="Z48" s="218"/>
    </row>
    <row r="49" spans="1:26" ht="15.75" customHeight="1">
      <c r="A49" s="1257"/>
      <c r="B49" s="247" t="s">
        <v>478</v>
      </c>
      <c r="C49" s="1274" t="s">
        <v>460</v>
      </c>
      <c r="D49" s="1203"/>
      <c r="E49" s="1203"/>
      <c r="F49" s="1203"/>
      <c r="G49" s="1203"/>
      <c r="H49" s="1203"/>
      <c r="I49" s="1203"/>
      <c r="J49" s="1203"/>
      <c r="K49" s="1203"/>
      <c r="L49" s="1203"/>
      <c r="M49" s="1244"/>
      <c r="N49" s="228"/>
      <c r="O49" s="228"/>
      <c r="P49" s="218"/>
      <c r="Q49" s="218"/>
      <c r="R49" s="218"/>
      <c r="S49" s="218"/>
      <c r="T49" s="218"/>
      <c r="U49" s="218"/>
      <c r="V49" s="218"/>
      <c r="W49" s="218"/>
      <c r="X49" s="218"/>
      <c r="Y49" s="218"/>
      <c r="Z49" s="218"/>
    </row>
    <row r="50" spans="1:26" ht="15.75" customHeight="1">
      <c r="A50" s="1257"/>
      <c r="B50" s="247" t="s">
        <v>314</v>
      </c>
      <c r="C50" s="1274" t="s">
        <v>479</v>
      </c>
      <c r="D50" s="1203"/>
      <c r="E50" s="1203"/>
      <c r="F50" s="1203"/>
      <c r="G50" s="1203"/>
      <c r="H50" s="1203"/>
      <c r="I50" s="1203"/>
      <c r="J50" s="1203"/>
      <c r="K50" s="1203"/>
      <c r="L50" s="1203"/>
      <c r="M50" s="1244"/>
      <c r="N50" s="228"/>
      <c r="O50" s="228"/>
      <c r="P50" s="218"/>
      <c r="Q50" s="218"/>
      <c r="R50" s="218"/>
      <c r="S50" s="218"/>
      <c r="T50" s="218"/>
      <c r="U50" s="218"/>
      <c r="V50" s="218"/>
      <c r="W50" s="218"/>
      <c r="X50" s="218"/>
      <c r="Y50" s="218"/>
      <c r="Z50" s="218"/>
    </row>
    <row r="51" spans="1:26" ht="15.75" customHeight="1">
      <c r="A51" s="1258"/>
      <c r="B51" s="247" t="s">
        <v>316</v>
      </c>
      <c r="C51" s="1274" t="s">
        <v>480</v>
      </c>
      <c r="D51" s="1203"/>
      <c r="E51" s="1203"/>
      <c r="F51" s="1203"/>
      <c r="G51" s="1203"/>
      <c r="H51" s="1203"/>
      <c r="I51" s="1203"/>
      <c r="J51" s="1203"/>
      <c r="K51" s="1203"/>
      <c r="L51" s="1203"/>
      <c r="M51" s="1244"/>
      <c r="N51" s="228"/>
      <c r="O51" s="228"/>
      <c r="P51" s="218"/>
      <c r="Q51" s="218"/>
      <c r="R51" s="218"/>
      <c r="S51" s="218"/>
      <c r="T51" s="218"/>
      <c r="U51" s="218"/>
      <c r="V51" s="218"/>
      <c r="W51" s="218"/>
      <c r="X51" s="218"/>
      <c r="Y51" s="218"/>
      <c r="Z51" s="218"/>
    </row>
    <row r="52" spans="1:26" ht="15.75" customHeight="1">
      <c r="A52" s="1278" t="s">
        <v>317</v>
      </c>
      <c r="B52" s="248" t="s">
        <v>318</v>
      </c>
      <c r="C52" s="1284" t="s">
        <v>481</v>
      </c>
      <c r="D52" s="1203"/>
      <c r="E52" s="1203"/>
      <c r="F52" s="1203"/>
      <c r="G52" s="1203"/>
      <c r="H52" s="1203"/>
      <c r="I52" s="1203"/>
      <c r="J52" s="1203"/>
      <c r="K52" s="1203"/>
      <c r="L52" s="1203"/>
      <c r="M52" s="1244"/>
      <c r="N52" s="228"/>
      <c r="O52" s="228"/>
      <c r="P52" s="218"/>
      <c r="Q52" s="218"/>
      <c r="R52" s="218"/>
      <c r="S52" s="218"/>
      <c r="T52" s="218"/>
      <c r="U52" s="218"/>
      <c r="V52" s="218"/>
      <c r="W52" s="218"/>
      <c r="X52" s="218"/>
      <c r="Y52" s="218"/>
      <c r="Z52" s="218"/>
    </row>
    <row r="53" spans="1:26" ht="15.75" customHeight="1">
      <c r="A53" s="1257"/>
      <c r="B53" s="248" t="s">
        <v>320</v>
      </c>
      <c r="C53" s="1284" t="s">
        <v>482</v>
      </c>
      <c r="D53" s="1203"/>
      <c r="E53" s="1203"/>
      <c r="F53" s="1203"/>
      <c r="G53" s="1203"/>
      <c r="H53" s="1203"/>
      <c r="I53" s="1203"/>
      <c r="J53" s="1203"/>
      <c r="K53" s="1203"/>
      <c r="L53" s="1203"/>
      <c r="M53" s="1244"/>
      <c r="N53" s="228"/>
      <c r="O53" s="228"/>
      <c r="P53" s="218"/>
      <c r="Q53" s="218"/>
      <c r="R53" s="218"/>
      <c r="S53" s="218"/>
      <c r="T53" s="218"/>
      <c r="U53" s="218"/>
      <c r="V53" s="218"/>
      <c r="W53" s="218"/>
      <c r="X53" s="218"/>
      <c r="Y53" s="218"/>
      <c r="Z53" s="218"/>
    </row>
    <row r="54" spans="1:26" ht="16.5" customHeight="1">
      <c r="A54" s="1257"/>
      <c r="B54" s="248" t="s">
        <v>322</v>
      </c>
      <c r="C54" s="1284" t="s">
        <v>56</v>
      </c>
      <c r="D54" s="1203"/>
      <c r="E54" s="1203"/>
      <c r="F54" s="1203"/>
      <c r="G54" s="1203"/>
      <c r="H54" s="1203"/>
      <c r="I54" s="1203"/>
      <c r="J54" s="1203"/>
      <c r="K54" s="1203"/>
      <c r="L54" s="1203"/>
      <c r="M54" s="1244"/>
      <c r="N54" s="228"/>
      <c r="O54" s="228"/>
      <c r="P54" s="218"/>
      <c r="Q54" s="218"/>
      <c r="R54" s="218"/>
      <c r="S54" s="218"/>
      <c r="T54" s="218"/>
      <c r="U54" s="218"/>
      <c r="V54" s="218"/>
      <c r="W54" s="218"/>
      <c r="X54" s="218"/>
      <c r="Y54" s="218"/>
      <c r="Z54" s="218"/>
    </row>
    <row r="55" spans="1:26" ht="15.75" customHeight="1">
      <c r="A55" s="1257"/>
      <c r="B55" s="248" t="s">
        <v>323</v>
      </c>
      <c r="C55" s="1284" t="s">
        <v>483</v>
      </c>
      <c r="D55" s="1203"/>
      <c r="E55" s="1203"/>
      <c r="F55" s="1203"/>
      <c r="G55" s="1203"/>
      <c r="H55" s="1203"/>
      <c r="I55" s="1203"/>
      <c r="J55" s="1203"/>
      <c r="K55" s="1203"/>
      <c r="L55" s="1203"/>
      <c r="M55" s="1244"/>
      <c r="N55" s="228"/>
      <c r="O55" s="228"/>
      <c r="P55" s="218"/>
      <c r="Q55" s="218"/>
      <c r="R55" s="218"/>
      <c r="S55" s="218"/>
      <c r="T55" s="218"/>
      <c r="U55" s="218"/>
      <c r="V55" s="218"/>
      <c r="W55" s="218"/>
      <c r="X55" s="218"/>
      <c r="Y55" s="218"/>
      <c r="Z55" s="218"/>
    </row>
    <row r="56" spans="1:26" ht="15.75" customHeight="1">
      <c r="A56" s="1257"/>
      <c r="B56" s="248" t="s">
        <v>324</v>
      </c>
      <c r="C56" s="1285" t="s">
        <v>158</v>
      </c>
      <c r="D56" s="1203"/>
      <c r="E56" s="1203"/>
      <c r="F56" s="1203"/>
      <c r="G56" s="1203"/>
      <c r="H56" s="1203"/>
      <c r="I56" s="1203"/>
      <c r="J56" s="1203"/>
      <c r="K56" s="1203"/>
      <c r="L56" s="1203"/>
      <c r="M56" s="1244"/>
      <c r="N56" s="228"/>
      <c r="O56" s="228"/>
      <c r="P56" s="218"/>
      <c r="Q56" s="218"/>
      <c r="R56" s="218"/>
      <c r="S56" s="218"/>
      <c r="T56" s="218"/>
      <c r="U56" s="218"/>
      <c r="V56" s="218"/>
      <c r="W56" s="218"/>
      <c r="X56" s="218"/>
      <c r="Y56" s="218"/>
      <c r="Z56" s="218"/>
    </row>
    <row r="57" spans="1:26" ht="15.75" customHeight="1">
      <c r="A57" s="1282"/>
      <c r="B57" s="248" t="s">
        <v>325</v>
      </c>
      <c r="C57" s="1284"/>
      <c r="D57" s="1203"/>
      <c r="E57" s="1203"/>
      <c r="F57" s="1203"/>
      <c r="G57" s="1203"/>
      <c r="H57" s="1203"/>
      <c r="I57" s="1203"/>
      <c r="J57" s="1203"/>
      <c r="K57" s="1203"/>
      <c r="L57" s="1203"/>
      <c r="M57" s="1244"/>
      <c r="N57" s="228"/>
      <c r="O57" s="228"/>
      <c r="P57" s="218"/>
      <c r="Q57" s="218"/>
      <c r="R57" s="218"/>
      <c r="S57" s="218"/>
      <c r="T57" s="218"/>
      <c r="U57" s="218"/>
      <c r="V57" s="218"/>
      <c r="W57" s="218"/>
      <c r="X57" s="218"/>
      <c r="Y57" s="218"/>
      <c r="Z57" s="218"/>
    </row>
    <row r="58" spans="1:26" ht="41.25" customHeight="1">
      <c r="A58" s="1283" t="s">
        <v>326</v>
      </c>
      <c r="B58" s="248" t="s">
        <v>327</v>
      </c>
      <c r="C58" s="1284" t="s">
        <v>484</v>
      </c>
      <c r="D58" s="1203"/>
      <c r="E58" s="1203"/>
      <c r="F58" s="1203"/>
      <c r="G58" s="1203"/>
      <c r="H58" s="1203"/>
      <c r="I58" s="1203"/>
      <c r="J58" s="1203"/>
      <c r="K58" s="1203"/>
      <c r="L58" s="1203"/>
      <c r="M58" s="1244"/>
      <c r="N58" s="228"/>
      <c r="O58" s="228"/>
      <c r="P58" s="218"/>
      <c r="Q58" s="218"/>
      <c r="R58" s="218"/>
      <c r="S58" s="218"/>
      <c r="T58" s="218"/>
      <c r="U58" s="218"/>
      <c r="V58" s="218"/>
      <c r="W58" s="218"/>
      <c r="X58" s="218"/>
      <c r="Y58" s="218"/>
      <c r="Z58" s="218"/>
    </row>
    <row r="59" spans="1:26" ht="15.75" customHeight="1">
      <c r="A59" s="1257"/>
      <c r="B59" s="248" t="s">
        <v>329</v>
      </c>
      <c r="C59" s="1284" t="s">
        <v>485</v>
      </c>
      <c r="D59" s="1203"/>
      <c r="E59" s="1203"/>
      <c r="F59" s="1203"/>
      <c r="G59" s="1203"/>
      <c r="H59" s="1203"/>
      <c r="I59" s="1203"/>
      <c r="J59" s="1203"/>
      <c r="K59" s="1203"/>
      <c r="L59" s="1203"/>
      <c r="M59" s="1244"/>
      <c r="N59" s="228"/>
      <c r="O59" s="228"/>
      <c r="P59" s="218"/>
      <c r="Q59" s="218"/>
      <c r="R59" s="218"/>
      <c r="S59" s="218"/>
      <c r="T59" s="218"/>
      <c r="U59" s="218"/>
      <c r="V59" s="218"/>
      <c r="W59" s="218"/>
      <c r="X59" s="218"/>
      <c r="Y59" s="218"/>
      <c r="Z59" s="218"/>
    </row>
    <row r="60" spans="1:26" ht="15.75" customHeight="1">
      <c r="A60" s="1258"/>
      <c r="B60" s="249" t="s">
        <v>52</v>
      </c>
      <c r="C60" s="1284" t="s">
        <v>56</v>
      </c>
      <c r="D60" s="1203"/>
      <c r="E60" s="1203"/>
      <c r="F60" s="1203"/>
      <c r="G60" s="1203"/>
      <c r="H60" s="1203"/>
      <c r="I60" s="1203"/>
      <c r="J60" s="1203"/>
      <c r="K60" s="1203"/>
      <c r="L60" s="1203"/>
      <c r="M60" s="1244"/>
      <c r="N60" s="228"/>
      <c r="O60" s="228"/>
      <c r="P60" s="218"/>
      <c r="Q60" s="218"/>
      <c r="R60" s="218"/>
      <c r="S60" s="218"/>
      <c r="T60" s="218"/>
      <c r="U60" s="218"/>
      <c r="V60" s="218"/>
      <c r="W60" s="218"/>
      <c r="X60" s="218"/>
      <c r="Y60" s="218"/>
      <c r="Z60" s="218"/>
    </row>
    <row r="61" spans="1:26" ht="136.5" customHeight="1">
      <c r="A61" s="250" t="s">
        <v>331</v>
      </c>
      <c r="B61" s="1286" t="s">
        <v>486</v>
      </c>
      <c r="C61" s="1287"/>
      <c r="D61" s="1287"/>
      <c r="E61" s="1287"/>
      <c r="F61" s="1287"/>
      <c r="G61" s="1287"/>
      <c r="H61" s="1287"/>
      <c r="I61" s="1287"/>
      <c r="J61" s="1287"/>
      <c r="K61" s="1287"/>
      <c r="L61" s="1287"/>
      <c r="M61" s="1288"/>
      <c r="N61" s="228"/>
      <c r="O61" s="228"/>
      <c r="P61" s="218"/>
      <c r="Q61" s="218"/>
      <c r="R61" s="218"/>
      <c r="S61" s="218"/>
      <c r="T61" s="218"/>
      <c r="U61" s="218"/>
      <c r="V61" s="218"/>
      <c r="W61" s="218"/>
      <c r="X61" s="218"/>
      <c r="Y61" s="218"/>
      <c r="Z61" s="218"/>
    </row>
    <row r="62" spans="1:26" ht="15.75" customHeight="1">
      <c r="A62" s="218"/>
      <c r="B62" s="228"/>
      <c r="C62" s="228"/>
      <c r="D62" s="228"/>
      <c r="E62" s="228"/>
      <c r="F62" s="228"/>
      <c r="G62" s="228"/>
      <c r="H62" s="228"/>
      <c r="I62" s="228"/>
      <c r="J62" s="228"/>
      <c r="K62" s="228"/>
      <c r="L62" s="228"/>
      <c r="M62" s="228"/>
      <c r="N62" s="228"/>
      <c r="O62" s="228"/>
      <c r="P62" s="218"/>
      <c r="Q62" s="218"/>
      <c r="R62" s="218"/>
      <c r="S62" s="218"/>
      <c r="T62" s="218"/>
      <c r="U62" s="218"/>
      <c r="V62" s="218"/>
      <c r="W62" s="218"/>
      <c r="X62" s="218"/>
      <c r="Y62" s="218"/>
      <c r="Z62" s="218"/>
    </row>
    <row r="63" spans="1:26" ht="15.75" customHeight="1">
      <c r="A63" s="218"/>
      <c r="B63" s="228"/>
      <c r="C63" s="228"/>
      <c r="D63" s="228"/>
      <c r="E63" s="228"/>
      <c r="F63" s="228"/>
      <c r="G63" s="228"/>
      <c r="H63" s="228"/>
      <c r="I63" s="228"/>
      <c r="J63" s="228"/>
      <c r="K63" s="228"/>
      <c r="L63" s="228"/>
      <c r="M63" s="228"/>
      <c r="N63" s="228"/>
      <c r="O63" s="228"/>
      <c r="P63" s="218"/>
      <c r="Q63" s="218"/>
      <c r="R63" s="218"/>
      <c r="S63" s="218"/>
      <c r="T63" s="218"/>
      <c r="U63" s="218"/>
      <c r="V63" s="218"/>
      <c r="W63" s="218"/>
      <c r="X63" s="218"/>
      <c r="Y63" s="218"/>
      <c r="Z63" s="218"/>
    </row>
    <row r="64" spans="1:26" ht="15.75" customHeight="1">
      <c r="A64" s="218"/>
      <c r="B64" s="228"/>
      <c r="C64" s="228"/>
      <c r="D64" s="228"/>
      <c r="E64" s="228"/>
      <c r="F64" s="228"/>
      <c r="G64" s="228"/>
      <c r="H64" s="228"/>
      <c r="I64" s="228"/>
      <c r="J64" s="228"/>
      <c r="K64" s="228"/>
      <c r="L64" s="228"/>
      <c r="M64" s="228"/>
      <c r="N64" s="228"/>
      <c r="O64" s="228"/>
      <c r="P64" s="218"/>
      <c r="Q64" s="218"/>
      <c r="R64" s="218"/>
      <c r="S64" s="218"/>
      <c r="T64" s="218"/>
      <c r="U64" s="218"/>
      <c r="V64" s="218"/>
      <c r="W64" s="218"/>
      <c r="X64" s="218"/>
      <c r="Y64" s="218"/>
      <c r="Z64" s="218"/>
    </row>
    <row r="65" spans="1:26" ht="15.75" customHeight="1">
      <c r="A65" s="218"/>
      <c r="B65" s="228"/>
      <c r="C65" s="228"/>
      <c r="D65" s="228"/>
      <c r="E65" s="228"/>
      <c r="F65" s="228"/>
      <c r="G65" s="228"/>
      <c r="H65" s="228"/>
      <c r="I65" s="228"/>
      <c r="J65" s="228"/>
      <c r="K65" s="228"/>
      <c r="L65" s="228"/>
      <c r="M65" s="228"/>
      <c r="N65" s="228"/>
      <c r="O65" s="228"/>
      <c r="P65" s="218"/>
      <c r="Q65" s="218"/>
      <c r="R65" s="218"/>
      <c r="S65" s="218"/>
      <c r="T65" s="218"/>
      <c r="U65" s="218"/>
      <c r="V65" s="218"/>
      <c r="W65" s="218"/>
      <c r="X65" s="218"/>
      <c r="Y65" s="218"/>
      <c r="Z65" s="218"/>
    </row>
    <row r="66" spans="1:26" ht="15.75" customHeight="1">
      <c r="A66" s="218"/>
      <c r="B66" s="228"/>
      <c r="C66" s="228"/>
      <c r="D66" s="228"/>
      <c r="E66" s="228"/>
      <c r="F66" s="228"/>
      <c r="G66" s="228"/>
      <c r="H66" s="228"/>
      <c r="I66" s="228"/>
      <c r="J66" s="228"/>
      <c r="K66" s="228"/>
      <c r="L66" s="228"/>
      <c r="M66" s="228"/>
      <c r="N66" s="228"/>
      <c r="O66" s="228"/>
      <c r="P66" s="218"/>
      <c r="Q66" s="218"/>
      <c r="R66" s="218"/>
      <c r="S66" s="218"/>
      <c r="T66" s="218"/>
      <c r="U66" s="218"/>
      <c r="V66" s="218"/>
      <c r="W66" s="218"/>
      <c r="X66" s="218"/>
      <c r="Y66" s="218"/>
      <c r="Z66" s="218"/>
    </row>
    <row r="67" spans="1:26" ht="15.75" customHeight="1">
      <c r="A67" s="218"/>
      <c r="B67" s="228"/>
      <c r="C67" s="228"/>
      <c r="D67" s="228"/>
      <c r="E67" s="228"/>
      <c r="F67" s="228"/>
      <c r="G67" s="228"/>
      <c r="H67" s="228"/>
      <c r="I67" s="228"/>
      <c r="J67" s="228"/>
      <c r="K67" s="228"/>
      <c r="L67" s="228"/>
      <c r="M67" s="228"/>
      <c r="N67" s="228"/>
      <c r="O67" s="228"/>
      <c r="P67" s="218"/>
      <c r="Q67" s="218"/>
      <c r="R67" s="218"/>
      <c r="S67" s="218"/>
      <c r="T67" s="218"/>
      <c r="U67" s="218"/>
      <c r="V67" s="218"/>
      <c r="W67" s="218"/>
      <c r="X67" s="218"/>
      <c r="Y67" s="218"/>
      <c r="Z67" s="218"/>
    </row>
    <row r="68" spans="1:26" ht="15.75" customHeight="1">
      <c r="A68" s="218"/>
      <c r="B68" s="228"/>
      <c r="C68" s="228"/>
      <c r="D68" s="228"/>
      <c r="E68" s="228"/>
      <c r="F68" s="228"/>
      <c r="G68" s="228"/>
      <c r="H68" s="228"/>
      <c r="I68" s="228"/>
      <c r="J68" s="228"/>
      <c r="K68" s="228"/>
      <c r="L68" s="228"/>
      <c r="M68" s="228"/>
      <c r="N68" s="228"/>
      <c r="O68" s="228"/>
      <c r="P68" s="218"/>
      <c r="Q68" s="218"/>
      <c r="R68" s="218"/>
      <c r="S68" s="218"/>
      <c r="T68" s="218"/>
      <c r="U68" s="218"/>
      <c r="V68" s="218"/>
      <c r="W68" s="218"/>
      <c r="X68" s="218"/>
      <c r="Y68" s="218"/>
      <c r="Z68" s="218"/>
    </row>
    <row r="69" spans="1:26" ht="15.75" customHeight="1">
      <c r="A69" s="218"/>
      <c r="B69" s="228"/>
      <c r="C69" s="228"/>
      <c r="D69" s="228"/>
      <c r="E69" s="228"/>
      <c r="F69" s="228"/>
      <c r="G69" s="228"/>
      <c r="H69" s="228"/>
      <c r="I69" s="228"/>
      <c r="J69" s="228"/>
      <c r="K69" s="228"/>
      <c r="L69" s="228"/>
      <c r="M69" s="228"/>
      <c r="N69" s="228"/>
      <c r="O69" s="228"/>
      <c r="P69" s="218"/>
      <c r="Q69" s="218"/>
      <c r="R69" s="218"/>
      <c r="S69" s="218"/>
      <c r="T69" s="218"/>
      <c r="U69" s="218"/>
      <c r="V69" s="218"/>
      <c r="W69" s="218"/>
      <c r="X69" s="218"/>
      <c r="Y69" s="218"/>
      <c r="Z69" s="218"/>
    </row>
    <row r="70" spans="1:26" ht="15.75" customHeight="1">
      <c r="A70" s="218"/>
      <c r="B70" s="228"/>
      <c r="C70" s="228"/>
      <c r="D70" s="228"/>
      <c r="E70" s="228"/>
      <c r="F70" s="228"/>
      <c r="G70" s="228"/>
      <c r="H70" s="228"/>
      <c r="I70" s="228"/>
      <c r="J70" s="228"/>
      <c r="K70" s="228"/>
      <c r="L70" s="228"/>
      <c r="M70" s="228"/>
      <c r="N70" s="228"/>
      <c r="O70" s="228"/>
      <c r="P70" s="218"/>
      <c r="Q70" s="218"/>
      <c r="R70" s="218"/>
      <c r="S70" s="218"/>
      <c r="T70" s="218"/>
      <c r="U70" s="218"/>
      <c r="V70" s="218"/>
      <c r="W70" s="218"/>
      <c r="X70" s="218"/>
      <c r="Y70" s="218"/>
      <c r="Z70" s="218"/>
    </row>
    <row r="71" spans="1:26" ht="15.75" customHeight="1">
      <c r="A71" s="218"/>
      <c r="B71" s="228"/>
      <c r="C71" s="228"/>
      <c r="D71" s="228"/>
      <c r="E71" s="228"/>
      <c r="F71" s="228"/>
      <c r="G71" s="228"/>
      <c r="H71" s="228"/>
      <c r="I71" s="228"/>
      <c r="J71" s="228"/>
      <c r="K71" s="228"/>
      <c r="L71" s="228"/>
      <c r="M71" s="228"/>
      <c r="N71" s="228"/>
      <c r="O71" s="228"/>
      <c r="P71" s="218"/>
      <c r="Q71" s="218"/>
      <c r="R71" s="218"/>
      <c r="S71" s="218"/>
      <c r="T71" s="218"/>
      <c r="U71" s="218"/>
      <c r="V71" s="218"/>
      <c r="W71" s="218"/>
      <c r="X71" s="218"/>
      <c r="Y71" s="218"/>
      <c r="Z71" s="218"/>
    </row>
    <row r="72" spans="1:26" ht="15.75" customHeight="1">
      <c r="A72" s="218"/>
      <c r="B72" s="228"/>
      <c r="C72" s="228"/>
      <c r="D72" s="228"/>
      <c r="E72" s="228"/>
      <c r="F72" s="228"/>
      <c r="G72" s="228"/>
      <c r="H72" s="228"/>
      <c r="I72" s="228"/>
      <c r="J72" s="228"/>
      <c r="K72" s="228"/>
      <c r="L72" s="228"/>
      <c r="M72" s="228"/>
      <c r="N72" s="228"/>
      <c r="O72" s="228"/>
      <c r="P72" s="218"/>
      <c r="Q72" s="218"/>
      <c r="R72" s="218"/>
      <c r="S72" s="218"/>
      <c r="T72" s="218"/>
      <c r="U72" s="218"/>
      <c r="V72" s="218"/>
      <c r="W72" s="218"/>
      <c r="X72" s="218"/>
      <c r="Y72" s="218"/>
      <c r="Z72" s="218"/>
    </row>
    <row r="73" spans="1:26" ht="15.75" customHeight="1">
      <c r="A73" s="218"/>
      <c r="B73" s="228"/>
      <c r="C73" s="228"/>
      <c r="D73" s="228"/>
      <c r="E73" s="228"/>
      <c r="F73" s="228"/>
      <c r="G73" s="228"/>
      <c r="H73" s="228"/>
      <c r="I73" s="228"/>
      <c r="J73" s="228"/>
      <c r="K73" s="228"/>
      <c r="L73" s="228"/>
      <c r="M73" s="228"/>
      <c r="N73" s="228"/>
      <c r="O73" s="228"/>
      <c r="P73" s="218"/>
      <c r="Q73" s="218"/>
      <c r="R73" s="218"/>
      <c r="S73" s="218"/>
      <c r="T73" s="218"/>
      <c r="U73" s="218"/>
      <c r="V73" s="218"/>
      <c r="W73" s="218"/>
      <c r="X73" s="218"/>
      <c r="Y73" s="218"/>
      <c r="Z73" s="218"/>
    </row>
    <row r="74" spans="1:26" ht="15.75" customHeight="1">
      <c r="A74" s="218"/>
      <c r="B74" s="228"/>
      <c r="C74" s="228"/>
      <c r="D74" s="228"/>
      <c r="E74" s="228"/>
      <c r="F74" s="228"/>
      <c r="G74" s="228"/>
      <c r="H74" s="228"/>
      <c r="I74" s="228"/>
      <c r="J74" s="228"/>
      <c r="K74" s="228"/>
      <c r="L74" s="228"/>
      <c r="M74" s="228"/>
      <c r="N74" s="228"/>
      <c r="O74" s="228"/>
      <c r="P74" s="218"/>
      <c r="Q74" s="218"/>
      <c r="R74" s="218"/>
      <c r="S74" s="218"/>
      <c r="T74" s="218"/>
      <c r="U74" s="218"/>
      <c r="V74" s="218"/>
      <c r="W74" s="218"/>
      <c r="X74" s="218"/>
      <c r="Y74" s="218"/>
      <c r="Z74" s="218"/>
    </row>
    <row r="75" spans="1:26" ht="15.75" customHeight="1">
      <c r="A75" s="218"/>
      <c r="B75" s="228"/>
      <c r="C75" s="228"/>
      <c r="D75" s="228"/>
      <c r="E75" s="228"/>
      <c r="F75" s="228"/>
      <c r="G75" s="228"/>
      <c r="H75" s="228"/>
      <c r="I75" s="228"/>
      <c r="J75" s="228"/>
      <c r="K75" s="228"/>
      <c r="L75" s="228"/>
      <c r="M75" s="228"/>
      <c r="N75" s="228"/>
      <c r="O75" s="228"/>
      <c r="P75" s="218"/>
      <c r="Q75" s="218"/>
      <c r="R75" s="218"/>
      <c r="S75" s="218"/>
      <c r="T75" s="218"/>
      <c r="U75" s="218"/>
      <c r="V75" s="218"/>
      <c r="W75" s="218"/>
      <c r="X75" s="218"/>
      <c r="Y75" s="218"/>
      <c r="Z75" s="218"/>
    </row>
    <row r="76" spans="1:26" ht="15.75" customHeight="1">
      <c r="A76" s="218"/>
      <c r="B76" s="228"/>
      <c r="C76" s="228"/>
      <c r="D76" s="228"/>
      <c r="E76" s="228"/>
      <c r="F76" s="228"/>
      <c r="G76" s="228"/>
      <c r="H76" s="228"/>
      <c r="I76" s="228"/>
      <c r="J76" s="228"/>
      <c r="K76" s="228"/>
      <c r="L76" s="228"/>
      <c r="M76" s="228"/>
      <c r="N76" s="228"/>
      <c r="O76" s="228"/>
      <c r="P76" s="218"/>
      <c r="Q76" s="218"/>
      <c r="R76" s="218"/>
      <c r="S76" s="218"/>
      <c r="T76" s="218"/>
      <c r="U76" s="218"/>
      <c r="V76" s="218"/>
      <c r="W76" s="218"/>
      <c r="X76" s="218"/>
      <c r="Y76" s="218"/>
      <c r="Z76" s="218"/>
    </row>
    <row r="77" spans="1:26" ht="15.75" customHeight="1">
      <c r="A77" s="218"/>
      <c r="B77" s="228"/>
      <c r="C77" s="228"/>
      <c r="D77" s="228"/>
      <c r="E77" s="228"/>
      <c r="F77" s="228"/>
      <c r="G77" s="228"/>
      <c r="H77" s="228"/>
      <c r="I77" s="228"/>
      <c r="J77" s="228"/>
      <c r="K77" s="228"/>
      <c r="L77" s="228"/>
      <c r="M77" s="228"/>
      <c r="N77" s="228"/>
      <c r="O77" s="228"/>
      <c r="P77" s="218"/>
      <c r="Q77" s="218"/>
      <c r="R77" s="218"/>
      <c r="S77" s="218"/>
      <c r="T77" s="218"/>
      <c r="U77" s="218"/>
      <c r="V77" s="218"/>
      <c r="W77" s="218"/>
      <c r="X77" s="218"/>
      <c r="Y77" s="218"/>
      <c r="Z77" s="218"/>
    </row>
    <row r="78" spans="1:26" ht="15.75" customHeight="1">
      <c r="A78" s="218"/>
      <c r="B78" s="228"/>
      <c r="C78" s="228"/>
      <c r="D78" s="228"/>
      <c r="E78" s="228"/>
      <c r="F78" s="228"/>
      <c r="G78" s="228"/>
      <c r="H78" s="228"/>
      <c r="I78" s="228"/>
      <c r="J78" s="228"/>
      <c r="K78" s="228"/>
      <c r="L78" s="228"/>
      <c r="M78" s="228"/>
      <c r="N78" s="228"/>
      <c r="O78" s="228"/>
      <c r="P78" s="218"/>
      <c r="Q78" s="218"/>
      <c r="R78" s="218"/>
      <c r="S78" s="218"/>
      <c r="T78" s="218"/>
      <c r="U78" s="218"/>
      <c r="V78" s="218"/>
      <c r="W78" s="218"/>
      <c r="X78" s="218"/>
      <c r="Y78" s="218"/>
      <c r="Z78" s="218"/>
    </row>
    <row r="79" spans="1:26" ht="15.75" customHeight="1">
      <c r="A79" s="218"/>
      <c r="B79" s="228"/>
      <c r="C79" s="228"/>
      <c r="D79" s="228"/>
      <c r="E79" s="228"/>
      <c r="F79" s="228"/>
      <c r="G79" s="228"/>
      <c r="H79" s="228"/>
      <c r="I79" s="228"/>
      <c r="J79" s="228"/>
      <c r="K79" s="228"/>
      <c r="L79" s="228"/>
      <c r="M79" s="228"/>
      <c r="N79" s="228"/>
      <c r="O79" s="228"/>
      <c r="P79" s="218"/>
      <c r="Q79" s="218"/>
      <c r="R79" s="218"/>
      <c r="S79" s="218"/>
      <c r="T79" s="218"/>
      <c r="U79" s="218"/>
      <c r="V79" s="218"/>
      <c r="W79" s="218"/>
      <c r="X79" s="218"/>
      <c r="Y79" s="218"/>
      <c r="Z79" s="218"/>
    </row>
    <row r="80" spans="1:26" ht="15.75" customHeight="1">
      <c r="A80" s="218"/>
      <c r="B80" s="228"/>
      <c r="C80" s="228"/>
      <c r="D80" s="228"/>
      <c r="E80" s="228"/>
      <c r="F80" s="228"/>
      <c r="G80" s="228"/>
      <c r="H80" s="228"/>
      <c r="I80" s="228"/>
      <c r="J80" s="228"/>
      <c r="K80" s="228"/>
      <c r="L80" s="228"/>
      <c r="M80" s="228"/>
      <c r="N80" s="228"/>
      <c r="O80" s="228"/>
      <c r="P80" s="218"/>
      <c r="Q80" s="218"/>
      <c r="R80" s="218"/>
      <c r="S80" s="218"/>
      <c r="T80" s="218"/>
      <c r="U80" s="218"/>
      <c r="V80" s="218"/>
      <c r="W80" s="218"/>
      <c r="X80" s="218"/>
      <c r="Y80" s="218"/>
      <c r="Z80" s="218"/>
    </row>
    <row r="81" spans="1:26" ht="15.75" customHeight="1">
      <c r="A81" s="218"/>
      <c r="B81" s="228"/>
      <c r="C81" s="228"/>
      <c r="D81" s="228"/>
      <c r="E81" s="228"/>
      <c r="F81" s="228"/>
      <c r="G81" s="228"/>
      <c r="H81" s="228"/>
      <c r="I81" s="228"/>
      <c r="J81" s="228"/>
      <c r="K81" s="228"/>
      <c r="L81" s="228"/>
      <c r="M81" s="228"/>
      <c r="N81" s="228"/>
      <c r="O81" s="228"/>
      <c r="P81" s="218"/>
      <c r="Q81" s="218"/>
      <c r="R81" s="218"/>
      <c r="S81" s="218"/>
      <c r="T81" s="218"/>
      <c r="U81" s="218"/>
      <c r="V81" s="218"/>
      <c r="W81" s="218"/>
      <c r="X81" s="218"/>
      <c r="Y81" s="218"/>
      <c r="Z81" s="218"/>
    </row>
    <row r="82" spans="1:26" ht="15.75" customHeight="1">
      <c r="A82" s="218"/>
      <c r="B82" s="228"/>
      <c r="C82" s="228"/>
      <c r="D82" s="228"/>
      <c r="E82" s="228"/>
      <c r="F82" s="228"/>
      <c r="G82" s="228"/>
      <c r="H82" s="228"/>
      <c r="I82" s="228"/>
      <c r="J82" s="228"/>
      <c r="K82" s="228"/>
      <c r="L82" s="228"/>
      <c r="M82" s="228"/>
      <c r="N82" s="228"/>
      <c r="O82" s="228"/>
      <c r="P82" s="218"/>
      <c r="Q82" s="218"/>
      <c r="R82" s="218"/>
      <c r="S82" s="218"/>
      <c r="T82" s="218"/>
      <c r="U82" s="218"/>
      <c r="V82" s="218"/>
      <c r="W82" s="218"/>
      <c r="X82" s="218"/>
      <c r="Y82" s="218"/>
      <c r="Z82" s="218"/>
    </row>
    <row r="83" spans="1:26" ht="15.75" customHeight="1">
      <c r="A83" s="218"/>
      <c r="B83" s="228"/>
      <c r="C83" s="228"/>
      <c r="D83" s="228"/>
      <c r="E83" s="228"/>
      <c r="F83" s="228"/>
      <c r="G83" s="228"/>
      <c r="H83" s="228"/>
      <c r="I83" s="228"/>
      <c r="J83" s="228"/>
      <c r="K83" s="228"/>
      <c r="L83" s="228"/>
      <c r="M83" s="228"/>
      <c r="N83" s="228"/>
      <c r="O83" s="228"/>
      <c r="P83" s="218"/>
      <c r="Q83" s="218"/>
      <c r="R83" s="218"/>
      <c r="S83" s="218"/>
      <c r="T83" s="218"/>
      <c r="U83" s="218"/>
      <c r="V83" s="218"/>
      <c r="W83" s="218"/>
      <c r="X83" s="218"/>
      <c r="Y83" s="218"/>
      <c r="Z83" s="218"/>
    </row>
    <row r="84" spans="1:26" ht="15.75" customHeight="1">
      <c r="A84" s="218"/>
      <c r="B84" s="228"/>
      <c r="C84" s="228"/>
      <c r="D84" s="228"/>
      <c r="E84" s="228"/>
      <c r="F84" s="228"/>
      <c r="G84" s="228"/>
      <c r="H84" s="228"/>
      <c r="I84" s="228"/>
      <c r="J84" s="228"/>
      <c r="K84" s="228"/>
      <c r="L84" s="228"/>
      <c r="M84" s="228"/>
      <c r="N84" s="228"/>
      <c r="O84" s="228"/>
      <c r="P84" s="218"/>
      <c r="Q84" s="218"/>
      <c r="R84" s="218"/>
      <c r="S84" s="218"/>
      <c r="T84" s="218"/>
      <c r="U84" s="218"/>
      <c r="V84" s="218"/>
      <c r="W84" s="218"/>
      <c r="X84" s="218"/>
      <c r="Y84" s="218"/>
      <c r="Z84" s="218"/>
    </row>
    <row r="85" spans="1:26" ht="15.75" customHeight="1">
      <c r="A85" s="218"/>
      <c r="B85" s="228"/>
      <c r="C85" s="228"/>
      <c r="D85" s="228"/>
      <c r="E85" s="228"/>
      <c r="F85" s="228"/>
      <c r="G85" s="228"/>
      <c r="H85" s="228"/>
      <c r="I85" s="228"/>
      <c r="J85" s="228"/>
      <c r="K85" s="228"/>
      <c r="L85" s="228"/>
      <c r="M85" s="228"/>
      <c r="N85" s="228"/>
      <c r="O85" s="228"/>
      <c r="P85" s="218"/>
      <c r="Q85" s="218"/>
      <c r="R85" s="218"/>
      <c r="S85" s="218"/>
      <c r="T85" s="218"/>
      <c r="U85" s="218"/>
      <c r="V85" s="218"/>
      <c r="W85" s="218"/>
      <c r="X85" s="218"/>
      <c r="Y85" s="218"/>
      <c r="Z85" s="218"/>
    </row>
    <row r="86" spans="1:26" ht="15.75" customHeight="1">
      <c r="A86" s="218"/>
      <c r="B86" s="228"/>
      <c r="C86" s="228"/>
      <c r="D86" s="228"/>
      <c r="E86" s="228"/>
      <c r="F86" s="228"/>
      <c r="G86" s="228"/>
      <c r="H86" s="228"/>
      <c r="I86" s="228"/>
      <c r="J86" s="228"/>
      <c r="K86" s="228"/>
      <c r="L86" s="228"/>
      <c r="M86" s="228"/>
      <c r="N86" s="228"/>
      <c r="O86" s="228"/>
      <c r="P86" s="218"/>
      <c r="Q86" s="218"/>
      <c r="R86" s="218"/>
      <c r="S86" s="218"/>
      <c r="T86" s="218"/>
      <c r="U86" s="218"/>
      <c r="V86" s="218"/>
      <c r="W86" s="218"/>
      <c r="X86" s="218"/>
      <c r="Y86" s="218"/>
      <c r="Z86" s="218"/>
    </row>
    <row r="87" spans="1:26" ht="15.75" customHeight="1">
      <c r="A87" s="218"/>
      <c r="B87" s="228"/>
      <c r="C87" s="228"/>
      <c r="D87" s="228"/>
      <c r="E87" s="228"/>
      <c r="F87" s="228"/>
      <c r="G87" s="228"/>
      <c r="H87" s="228"/>
      <c r="I87" s="228"/>
      <c r="J87" s="228"/>
      <c r="K87" s="228"/>
      <c r="L87" s="228"/>
      <c r="M87" s="228"/>
      <c r="N87" s="228"/>
      <c r="O87" s="228"/>
      <c r="P87" s="218"/>
      <c r="Q87" s="218"/>
      <c r="R87" s="218"/>
      <c r="S87" s="218"/>
      <c r="T87" s="218"/>
      <c r="U87" s="218"/>
      <c r="V87" s="218"/>
      <c r="W87" s="218"/>
      <c r="X87" s="218"/>
      <c r="Y87" s="218"/>
      <c r="Z87" s="218"/>
    </row>
    <row r="88" spans="1:26" ht="15.75" customHeight="1">
      <c r="A88" s="218"/>
      <c r="B88" s="228"/>
      <c r="C88" s="228"/>
      <c r="D88" s="228"/>
      <c r="E88" s="228"/>
      <c r="F88" s="228"/>
      <c r="G88" s="228"/>
      <c r="H88" s="228"/>
      <c r="I88" s="228"/>
      <c r="J88" s="228"/>
      <c r="K88" s="228"/>
      <c r="L88" s="228"/>
      <c r="M88" s="228"/>
      <c r="N88" s="228"/>
      <c r="O88" s="228"/>
      <c r="P88" s="218"/>
      <c r="Q88" s="218"/>
      <c r="R88" s="218"/>
      <c r="S88" s="218"/>
      <c r="T88" s="218"/>
      <c r="U88" s="218"/>
      <c r="V88" s="218"/>
      <c r="W88" s="218"/>
      <c r="X88" s="218"/>
      <c r="Y88" s="218"/>
      <c r="Z88" s="218"/>
    </row>
    <row r="89" spans="1:26" ht="15.75" customHeight="1">
      <c r="A89" s="218"/>
      <c r="B89" s="228"/>
      <c r="C89" s="228"/>
      <c r="D89" s="228"/>
      <c r="E89" s="228"/>
      <c r="F89" s="228"/>
      <c r="G89" s="228"/>
      <c r="H89" s="228"/>
      <c r="I89" s="228"/>
      <c r="J89" s="228"/>
      <c r="K89" s="228"/>
      <c r="L89" s="228"/>
      <c r="M89" s="228"/>
      <c r="N89" s="228"/>
      <c r="O89" s="228"/>
      <c r="P89" s="218"/>
      <c r="Q89" s="218"/>
      <c r="R89" s="218"/>
      <c r="S89" s="218"/>
      <c r="T89" s="218"/>
      <c r="U89" s="218"/>
      <c r="V89" s="218"/>
      <c r="W89" s="218"/>
      <c r="X89" s="218"/>
      <c r="Y89" s="218"/>
      <c r="Z89" s="218"/>
    </row>
    <row r="90" spans="1:26" ht="15.75" customHeight="1">
      <c r="A90" s="218"/>
      <c r="B90" s="228"/>
      <c r="C90" s="228"/>
      <c r="D90" s="228"/>
      <c r="E90" s="228"/>
      <c r="F90" s="228"/>
      <c r="G90" s="228"/>
      <c r="H90" s="228"/>
      <c r="I90" s="228"/>
      <c r="J90" s="228"/>
      <c r="K90" s="228"/>
      <c r="L90" s="228"/>
      <c r="M90" s="228"/>
      <c r="N90" s="228"/>
      <c r="O90" s="228"/>
      <c r="P90" s="218"/>
      <c r="Q90" s="218"/>
      <c r="R90" s="218"/>
      <c r="S90" s="218"/>
      <c r="T90" s="218"/>
      <c r="U90" s="218"/>
      <c r="V90" s="218"/>
      <c r="W90" s="218"/>
      <c r="X90" s="218"/>
      <c r="Y90" s="218"/>
      <c r="Z90" s="218"/>
    </row>
    <row r="91" spans="1:26" ht="15.75" customHeight="1">
      <c r="A91" s="218"/>
      <c r="B91" s="228"/>
      <c r="C91" s="228"/>
      <c r="D91" s="228"/>
      <c r="E91" s="228"/>
      <c r="F91" s="228"/>
      <c r="G91" s="228"/>
      <c r="H91" s="228"/>
      <c r="I91" s="228"/>
      <c r="J91" s="228"/>
      <c r="K91" s="228"/>
      <c r="L91" s="228"/>
      <c r="M91" s="228"/>
      <c r="N91" s="228"/>
      <c r="O91" s="228"/>
      <c r="P91" s="218"/>
      <c r="Q91" s="218"/>
      <c r="R91" s="218"/>
      <c r="S91" s="218"/>
      <c r="T91" s="218"/>
      <c r="U91" s="218"/>
      <c r="V91" s="218"/>
      <c r="W91" s="218"/>
      <c r="X91" s="218"/>
      <c r="Y91" s="218"/>
      <c r="Z91" s="218"/>
    </row>
    <row r="92" spans="1:26" ht="15.75" customHeight="1">
      <c r="A92" s="218"/>
      <c r="B92" s="228"/>
      <c r="C92" s="228"/>
      <c r="D92" s="228"/>
      <c r="E92" s="228"/>
      <c r="F92" s="228"/>
      <c r="G92" s="228"/>
      <c r="H92" s="228"/>
      <c r="I92" s="228"/>
      <c r="J92" s="228"/>
      <c r="K92" s="228"/>
      <c r="L92" s="228"/>
      <c r="M92" s="228"/>
      <c r="N92" s="228"/>
      <c r="O92" s="228"/>
      <c r="P92" s="218"/>
      <c r="Q92" s="218"/>
      <c r="R92" s="218"/>
      <c r="S92" s="218"/>
      <c r="T92" s="218"/>
      <c r="U92" s="218"/>
      <c r="V92" s="218"/>
      <c r="W92" s="218"/>
      <c r="X92" s="218"/>
      <c r="Y92" s="218"/>
      <c r="Z92" s="218"/>
    </row>
    <row r="93" spans="1:26" ht="15.75" customHeight="1">
      <c r="A93" s="218"/>
      <c r="B93" s="228"/>
      <c r="C93" s="228"/>
      <c r="D93" s="228"/>
      <c r="E93" s="228"/>
      <c r="F93" s="228"/>
      <c r="G93" s="228"/>
      <c r="H93" s="228"/>
      <c r="I93" s="228"/>
      <c r="J93" s="228"/>
      <c r="K93" s="228"/>
      <c r="L93" s="228"/>
      <c r="M93" s="228"/>
      <c r="N93" s="228"/>
      <c r="O93" s="228"/>
      <c r="P93" s="218"/>
      <c r="Q93" s="218"/>
      <c r="R93" s="218"/>
      <c r="S93" s="218"/>
      <c r="T93" s="218"/>
      <c r="U93" s="218"/>
      <c r="V93" s="218"/>
      <c r="W93" s="218"/>
      <c r="X93" s="218"/>
      <c r="Y93" s="218"/>
      <c r="Z93" s="218"/>
    </row>
    <row r="94" spans="1:26" ht="15.75" customHeight="1">
      <c r="A94" s="218"/>
      <c r="B94" s="228"/>
      <c r="C94" s="228"/>
      <c r="D94" s="228"/>
      <c r="E94" s="228"/>
      <c r="F94" s="228"/>
      <c r="G94" s="228"/>
      <c r="H94" s="228"/>
      <c r="I94" s="228"/>
      <c r="J94" s="228"/>
      <c r="K94" s="228"/>
      <c r="L94" s="228"/>
      <c r="M94" s="228"/>
      <c r="N94" s="228"/>
      <c r="O94" s="228"/>
      <c r="P94" s="218"/>
      <c r="Q94" s="218"/>
      <c r="R94" s="218"/>
      <c r="S94" s="218"/>
      <c r="T94" s="218"/>
      <c r="U94" s="218"/>
      <c r="V94" s="218"/>
      <c r="W94" s="218"/>
      <c r="X94" s="218"/>
      <c r="Y94" s="218"/>
      <c r="Z94" s="218"/>
    </row>
    <row r="95" spans="1:26" ht="15.75" customHeight="1">
      <c r="A95" s="218"/>
      <c r="B95" s="228"/>
      <c r="C95" s="228"/>
      <c r="D95" s="228"/>
      <c r="E95" s="228"/>
      <c r="F95" s="228"/>
      <c r="G95" s="228"/>
      <c r="H95" s="228"/>
      <c r="I95" s="228"/>
      <c r="J95" s="228"/>
      <c r="K95" s="228"/>
      <c r="L95" s="228"/>
      <c r="M95" s="228"/>
      <c r="N95" s="228"/>
      <c r="O95" s="228"/>
      <c r="P95" s="218"/>
      <c r="Q95" s="218"/>
      <c r="R95" s="218"/>
      <c r="S95" s="218"/>
      <c r="T95" s="218"/>
      <c r="U95" s="218"/>
      <c r="V95" s="218"/>
      <c r="W95" s="218"/>
      <c r="X95" s="218"/>
      <c r="Y95" s="218"/>
      <c r="Z95" s="218"/>
    </row>
    <row r="96" spans="1:26" ht="15.75" customHeight="1">
      <c r="A96" s="218"/>
      <c r="B96" s="228"/>
      <c r="C96" s="228"/>
      <c r="D96" s="228"/>
      <c r="E96" s="228"/>
      <c r="F96" s="228"/>
      <c r="G96" s="228"/>
      <c r="H96" s="228"/>
      <c r="I96" s="228"/>
      <c r="J96" s="228"/>
      <c r="K96" s="228"/>
      <c r="L96" s="228"/>
      <c r="M96" s="228"/>
      <c r="N96" s="228"/>
      <c r="O96" s="228"/>
      <c r="P96" s="218"/>
      <c r="Q96" s="218"/>
      <c r="R96" s="218"/>
      <c r="S96" s="218"/>
      <c r="T96" s="218"/>
      <c r="U96" s="218"/>
      <c r="V96" s="218"/>
      <c r="W96" s="218"/>
      <c r="X96" s="218"/>
      <c r="Y96" s="218"/>
      <c r="Z96" s="218"/>
    </row>
    <row r="97" spans="1:26" ht="15.75" customHeight="1">
      <c r="A97" s="218"/>
      <c r="B97" s="228"/>
      <c r="C97" s="228"/>
      <c r="D97" s="228"/>
      <c r="E97" s="228"/>
      <c r="F97" s="228"/>
      <c r="G97" s="228"/>
      <c r="H97" s="228"/>
      <c r="I97" s="228"/>
      <c r="J97" s="228"/>
      <c r="K97" s="228"/>
      <c r="L97" s="228"/>
      <c r="M97" s="228"/>
      <c r="N97" s="228"/>
      <c r="O97" s="228"/>
      <c r="P97" s="218"/>
      <c r="Q97" s="218"/>
      <c r="R97" s="218"/>
      <c r="S97" s="218"/>
      <c r="T97" s="218"/>
      <c r="U97" s="218"/>
      <c r="V97" s="218"/>
      <c r="W97" s="218"/>
      <c r="X97" s="218"/>
      <c r="Y97" s="218"/>
      <c r="Z97" s="218"/>
    </row>
    <row r="98" spans="1:26" ht="15.75" customHeight="1">
      <c r="A98" s="218"/>
      <c r="B98" s="228"/>
      <c r="C98" s="228"/>
      <c r="D98" s="228"/>
      <c r="E98" s="228"/>
      <c r="F98" s="228"/>
      <c r="G98" s="228"/>
      <c r="H98" s="228"/>
      <c r="I98" s="228"/>
      <c r="J98" s="228"/>
      <c r="K98" s="228"/>
      <c r="L98" s="228"/>
      <c r="M98" s="228"/>
      <c r="N98" s="228"/>
      <c r="O98" s="228"/>
      <c r="P98" s="218"/>
      <c r="Q98" s="218"/>
      <c r="R98" s="218"/>
      <c r="S98" s="218"/>
      <c r="T98" s="218"/>
      <c r="U98" s="218"/>
      <c r="V98" s="218"/>
      <c r="W98" s="218"/>
      <c r="X98" s="218"/>
      <c r="Y98" s="218"/>
      <c r="Z98" s="218"/>
    </row>
    <row r="99" spans="1:26" ht="15.75" customHeight="1">
      <c r="A99" s="218"/>
      <c r="B99" s="228"/>
      <c r="C99" s="228"/>
      <c r="D99" s="228"/>
      <c r="E99" s="228"/>
      <c r="F99" s="228"/>
      <c r="G99" s="228"/>
      <c r="H99" s="228"/>
      <c r="I99" s="228"/>
      <c r="J99" s="228"/>
      <c r="K99" s="228"/>
      <c r="L99" s="228"/>
      <c r="M99" s="228"/>
      <c r="N99" s="228"/>
      <c r="O99" s="228"/>
      <c r="P99" s="218"/>
      <c r="Q99" s="218"/>
      <c r="R99" s="218"/>
      <c r="S99" s="218"/>
      <c r="T99" s="218"/>
      <c r="U99" s="218"/>
      <c r="V99" s="218"/>
      <c r="W99" s="218"/>
      <c r="X99" s="218"/>
      <c r="Y99" s="218"/>
      <c r="Z99" s="218"/>
    </row>
    <row r="100" spans="1:26" ht="15.75" customHeight="1">
      <c r="A100" s="218"/>
      <c r="B100" s="228"/>
      <c r="C100" s="228"/>
      <c r="D100" s="228"/>
      <c r="E100" s="228"/>
      <c r="F100" s="228"/>
      <c r="G100" s="228"/>
      <c r="H100" s="228"/>
      <c r="I100" s="228"/>
      <c r="J100" s="228"/>
      <c r="K100" s="228"/>
      <c r="L100" s="228"/>
      <c r="M100" s="228"/>
      <c r="N100" s="228"/>
      <c r="O100" s="228"/>
      <c r="P100" s="218"/>
      <c r="Q100" s="218"/>
      <c r="R100" s="218"/>
      <c r="S100" s="218"/>
      <c r="T100" s="218"/>
      <c r="U100" s="218"/>
      <c r="V100" s="218"/>
      <c r="W100" s="218"/>
      <c r="X100" s="218"/>
      <c r="Y100" s="218"/>
      <c r="Z100" s="218"/>
    </row>
    <row r="101" spans="1:26" ht="15.75" customHeight="1">
      <c r="A101" s="218"/>
      <c r="B101" s="228"/>
      <c r="C101" s="228"/>
      <c r="D101" s="228"/>
      <c r="E101" s="228"/>
      <c r="F101" s="228"/>
      <c r="G101" s="228"/>
      <c r="H101" s="228"/>
      <c r="I101" s="228"/>
      <c r="J101" s="228"/>
      <c r="K101" s="228"/>
      <c r="L101" s="228"/>
      <c r="M101" s="228"/>
      <c r="N101" s="228"/>
      <c r="O101" s="228"/>
      <c r="P101" s="218"/>
      <c r="Q101" s="218"/>
      <c r="R101" s="218"/>
      <c r="S101" s="218"/>
      <c r="T101" s="218"/>
      <c r="U101" s="218"/>
      <c r="V101" s="218"/>
      <c r="W101" s="218"/>
      <c r="X101" s="218"/>
      <c r="Y101" s="218"/>
      <c r="Z101" s="218"/>
    </row>
    <row r="102" spans="1:26" ht="15.75" customHeight="1">
      <c r="A102" s="218"/>
      <c r="B102" s="228"/>
      <c r="C102" s="228"/>
      <c r="D102" s="228"/>
      <c r="E102" s="228"/>
      <c r="F102" s="228"/>
      <c r="G102" s="228"/>
      <c r="H102" s="228"/>
      <c r="I102" s="228"/>
      <c r="J102" s="228"/>
      <c r="K102" s="228"/>
      <c r="L102" s="228"/>
      <c r="M102" s="228"/>
      <c r="N102" s="228"/>
      <c r="O102" s="228"/>
      <c r="P102" s="218"/>
      <c r="Q102" s="218"/>
      <c r="R102" s="218"/>
      <c r="S102" s="218"/>
      <c r="T102" s="218"/>
      <c r="U102" s="218"/>
      <c r="V102" s="218"/>
      <c r="W102" s="218"/>
      <c r="X102" s="218"/>
      <c r="Y102" s="218"/>
      <c r="Z102" s="218"/>
    </row>
    <row r="103" spans="1:26" ht="15.75" customHeight="1">
      <c r="A103" s="218"/>
      <c r="B103" s="228"/>
      <c r="C103" s="228"/>
      <c r="D103" s="228"/>
      <c r="E103" s="228"/>
      <c r="F103" s="228"/>
      <c r="G103" s="228"/>
      <c r="H103" s="228"/>
      <c r="I103" s="228"/>
      <c r="J103" s="228"/>
      <c r="K103" s="228"/>
      <c r="L103" s="228"/>
      <c r="M103" s="228"/>
      <c r="N103" s="228"/>
      <c r="O103" s="228"/>
      <c r="P103" s="218"/>
      <c r="Q103" s="218"/>
      <c r="R103" s="218"/>
      <c r="S103" s="218"/>
      <c r="T103" s="218"/>
      <c r="U103" s="218"/>
      <c r="V103" s="218"/>
      <c r="W103" s="218"/>
      <c r="X103" s="218"/>
      <c r="Y103" s="218"/>
      <c r="Z103" s="218"/>
    </row>
    <row r="104" spans="1:26" ht="15.75" customHeight="1">
      <c r="A104" s="218"/>
      <c r="B104" s="228"/>
      <c r="C104" s="228"/>
      <c r="D104" s="228"/>
      <c r="E104" s="228"/>
      <c r="F104" s="228"/>
      <c r="G104" s="228"/>
      <c r="H104" s="228"/>
      <c r="I104" s="228"/>
      <c r="J104" s="228"/>
      <c r="K104" s="228"/>
      <c r="L104" s="228"/>
      <c r="M104" s="228"/>
      <c r="N104" s="228"/>
      <c r="O104" s="228"/>
      <c r="P104" s="218"/>
      <c r="Q104" s="218"/>
      <c r="R104" s="218"/>
      <c r="S104" s="218"/>
      <c r="T104" s="218"/>
      <c r="U104" s="218"/>
      <c r="V104" s="218"/>
      <c r="W104" s="218"/>
      <c r="X104" s="218"/>
      <c r="Y104" s="218"/>
      <c r="Z104" s="218"/>
    </row>
    <row r="105" spans="1:26" ht="15.75" customHeight="1">
      <c r="A105" s="218"/>
      <c r="B105" s="228"/>
      <c r="C105" s="228"/>
      <c r="D105" s="228"/>
      <c r="E105" s="228"/>
      <c r="F105" s="228"/>
      <c r="G105" s="228"/>
      <c r="H105" s="228"/>
      <c r="I105" s="228"/>
      <c r="J105" s="228"/>
      <c r="K105" s="228"/>
      <c r="L105" s="228"/>
      <c r="M105" s="228"/>
      <c r="N105" s="228"/>
      <c r="O105" s="228"/>
      <c r="P105" s="218"/>
      <c r="Q105" s="218"/>
      <c r="R105" s="218"/>
      <c r="S105" s="218"/>
      <c r="T105" s="218"/>
      <c r="U105" s="218"/>
      <c r="V105" s="218"/>
      <c r="W105" s="218"/>
      <c r="X105" s="218"/>
      <c r="Y105" s="218"/>
      <c r="Z105" s="218"/>
    </row>
    <row r="106" spans="1:26" ht="15.75" customHeight="1">
      <c r="A106" s="218"/>
      <c r="B106" s="228"/>
      <c r="C106" s="228"/>
      <c r="D106" s="228"/>
      <c r="E106" s="228"/>
      <c r="F106" s="228"/>
      <c r="G106" s="228"/>
      <c r="H106" s="228"/>
      <c r="I106" s="228"/>
      <c r="J106" s="228"/>
      <c r="K106" s="228"/>
      <c r="L106" s="228"/>
      <c r="M106" s="228"/>
      <c r="N106" s="228"/>
      <c r="O106" s="228"/>
      <c r="P106" s="218"/>
      <c r="Q106" s="218"/>
      <c r="R106" s="218"/>
      <c r="S106" s="218"/>
      <c r="T106" s="218"/>
      <c r="U106" s="218"/>
      <c r="V106" s="218"/>
      <c r="W106" s="218"/>
      <c r="X106" s="218"/>
      <c r="Y106" s="218"/>
      <c r="Z106" s="218"/>
    </row>
    <row r="107" spans="1:26" ht="15.75" customHeight="1">
      <c r="A107" s="218"/>
      <c r="B107" s="228"/>
      <c r="C107" s="228"/>
      <c r="D107" s="228"/>
      <c r="E107" s="228"/>
      <c r="F107" s="228"/>
      <c r="G107" s="228"/>
      <c r="H107" s="228"/>
      <c r="I107" s="228"/>
      <c r="J107" s="228"/>
      <c r="K107" s="228"/>
      <c r="L107" s="228"/>
      <c r="M107" s="228"/>
      <c r="N107" s="228"/>
      <c r="O107" s="228"/>
      <c r="P107" s="218"/>
      <c r="Q107" s="218"/>
      <c r="R107" s="218"/>
      <c r="S107" s="218"/>
      <c r="T107" s="218"/>
      <c r="U107" s="218"/>
      <c r="V107" s="218"/>
      <c r="W107" s="218"/>
      <c r="X107" s="218"/>
      <c r="Y107" s="218"/>
      <c r="Z107" s="218"/>
    </row>
    <row r="108" spans="1:26" ht="15.75" customHeight="1">
      <c r="A108" s="218"/>
      <c r="B108" s="228"/>
      <c r="C108" s="228"/>
      <c r="D108" s="228"/>
      <c r="E108" s="228"/>
      <c r="F108" s="228"/>
      <c r="G108" s="228"/>
      <c r="H108" s="228"/>
      <c r="I108" s="228"/>
      <c r="J108" s="228"/>
      <c r="K108" s="228"/>
      <c r="L108" s="228"/>
      <c r="M108" s="228"/>
      <c r="N108" s="228"/>
      <c r="O108" s="228"/>
      <c r="P108" s="218"/>
      <c r="Q108" s="218"/>
      <c r="R108" s="218"/>
      <c r="S108" s="218"/>
      <c r="T108" s="218"/>
      <c r="U108" s="218"/>
      <c r="V108" s="218"/>
      <c r="W108" s="218"/>
      <c r="X108" s="218"/>
      <c r="Y108" s="218"/>
      <c r="Z108" s="218"/>
    </row>
    <row r="109" spans="1:26" ht="15.75" customHeight="1">
      <c r="A109" s="218"/>
      <c r="B109" s="228"/>
      <c r="C109" s="228"/>
      <c r="D109" s="228"/>
      <c r="E109" s="228"/>
      <c r="F109" s="228"/>
      <c r="G109" s="228"/>
      <c r="H109" s="228"/>
      <c r="I109" s="228"/>
      <c r="J109" s="228"/>
      <c r="K109" s="228"/>
      <c r="L109" s="228"/>
      <c r="M109" s="228"/>
      <c r="N109" s="228"/>
      <c r="O109" s="228"/>
      <c r="P109" s="218"/>
      <c r="Q109" s="218"/>
      <c r="R109" s="218"/>
      <c r="S109" s="218"/>
      <c r="T109" s="218"/>
      <c r="U109" s="218"/>
      <c r="V109" s="218"/>
      <c r="W109" s="218"/>
      <c r="X109" s="218"/>
      <c r="Y109" s="218"/>
      <c r="Z109" s="218"/>
    </row>
    <row r="110" spans="1:26" ht="15.75" customHeight="1">
      <c r="A110" s="218"/>
      <c r="B110" s="228"/>
      <c r="C110" s="228"/>
      <c r="D110" s="228"/>
      <c r="E110" s="228"/>
      <c r="F110" s="228"/>
      <c r="G110" s="228"/>
      <c r="H110" s="228"/>
      <c r="I110" s="228"/>
      <c r="J110" s="228"/>
      <c r="K110" s="228"/>
      <c r="L110" s="228"/>
      <c r="M110" s="228"/>
      <c r="N110" s="228"/>
      <c r="O110" s="228"/>
      <c r="P110" s="218"/>
      <c r="Q110" s="218"/>
      <c r="R110" s="218"/>
      <c r="S110" s="218"/>
      <c r="T110" s="218"/>
      <c r="U110" s="218"/>
      <c r="V110" s="218"/>
      <c r="W110" s="218"/>
      <c r="X110" s="218"/>
      <c r="Y110" s="218"/>
      <c r="Z110" s="218"/>
    </row>
    <row r="111" spans="1:26" ht="15.75" customHeight="1">
      <c r="A111" s="218"/>
      <c r="B111" s="228"/>
      <c r="C111" s="228"/>
      <c r="D111" s="228"/>
      <c r="E111" s="228"/>
      <c r="F111" s="228"/>
      <c r="G111" s="228"/>
      <c r="H111" s="228"/>
      <c r="I111" s="228"/>
      <c r="J111" s="228"/>
      <c r="K111" s="228"/>
      <c r="L111" s="228"/>
      <c r="M111" s="228"/>
      <c r="N111" s="228"/>
      <c r="O111" s="228"/>
      <c r="P111" s="218"/>
      <c r="Q111" s="218"/>
      <c r="R111" s="218"/>
      <c r="S111" s="218"/>
      <c r="T111" s="218"/>
      <c r="U111" s="218"/>
      <c r="V111" s="218"/>
      <c r="W111" s="218"/>
      <c r="X111" s="218"/>
      <c r="Y111" s="218"/>
      <c r="Z111" s="218"/>
    </row>
    <row r="112" spans="1:26" ht="15.75" customHeight="1">
      <c r="A112" s="218"/>
      <c r="B112" s="228"/>
      <c r="C112" s="228"/>
      <c r="D112" s="228"/>
      <c r="E112" s="228"/>
      <c r="F112" s="228"/>
      <c r="G112" s="228"/>
      <c r="H112" s="228"/>
      <c r="I112" s="228"/>
      <c r="J112" s="228"/>
      <c r="K112" s="228"/>
      <c r="L112" s="228"/>
      <c r="M112" s="228"/>
      <c r="N112" s="228"/>
      <c r="O112" s="228"/>
      <c r="P112" s="218"/>
      <c r="Q112" s="218"/>
      <c r="R112" s="218"/>
      <c r="S112" s="218"/>
      <c r="T112" s="218"/>
      <c r="U112" s="218"/>
      <c r="V112" s="218"/>
      <c r="W112" s="218"/>
      <c r="X112" s="218"/>
      <c r="Y112" s="218"/>
      <c r="Z112" s="218"/>
    </row>
    <row r="113" spans="1:26" ht="15.75" customHeight="1">
      <c r="A113" s="218"/>
      <c r="B113" s="228"/>
      <c r="C113" s="228"/>
      <c r="D113" s="228"/>
      <c r="E113" s="228"/>
      <c r="F113" s="228"/>
      <c r="G113" s="228"/>
      <c r="H113" s="228"/>
      <c r="I113" s="228"/>
      <c r="J113" s="228"/>
      <c r="K113" s="228"/>
      <c r="L113" s="228"/>
      <c r="M113" s="228"/>
      <c r="N113" s="228"/>
      <c r="O113" s="228"/>
      <c r="P113" s="218"/>
      <c r="Q113" s="218"/>
      <c r="R113" s="218"/>
      <c r="S113" s="218"/>
      <c r="T113" s="218"/>
      <c r="U113" s="218"/>
      <c r="V113" s="218"/>
      <c r="W113" s="218"/>
      <c r="X113" s="218"/>
      <c r="Y113" s="218"/>
      <c r="Z113" s="218"/>
    </row>
    <row r="114" spans="1:26" ht="15.75" customHeight="1">
      <c r="A114" s="218"/>
      <c r="B114" s="228"/>
      <c r="C114" s="228"/>
      <c r="D114" s="228"/>
      <c r="E114" s="228"/>
      <c r="F114" s="228"/>
      <c r="G114" s="228"/>
      <c r="H114" s="228"/>
      <c r="I114" s="228"/>
      <c r="J114" s="228"/>
      <c r="K114" s="228"/>
      <c r="L114" s="228"/>
      <c r="M114" s="228"/>
      <c r="N114" s="228"/>
      <c r="O114" s="228"/>
      <c r="P114" s="218"/>
      <c r="Q114" s="218"/>
      <c r="R114" s="218"/>
      <c r="S114" s="218"/>
      <c r="T114" s="218"/>
      <c r="U114" s="218"/>
      <c r="V114" s="218"/>
      <c r="W114" s="218"/>
      <c r="X114" s="218"/>
      <c r="Y114" s="218"/>
      <c r="Z114" s="218"/>
    </row>
    <row r="115" spans="1:26" ht="15.75" customHeight="1">
      <c r="A115" s="218"/>
      <c r="B115" s="228"/>
      <c r="C115" s="228"/>
      <c r="D115" s="228"/>
      <c r="E115" s="228"/>
      <c r="F115" s="228"/>
      <c r="G115" s="228"/>
      <c r="H115" s="228"/>
      <c r="I115" s="228"/>
      <c r="J115" s="228"/>
      <c r="K115" s="228"/>
      <c r="L115" s="228"/>
      <c r="M115" s="228"/>
      <c r="N115" s="228"/>
      <c r="O115" s="228"/>
      <c r="P115" s="218"/>
      <c r="Q115" s="218"/>
      <c r="R115" s="218"/>
      <c r="S115" s="218"/>
      <c r="T115" s="218"/>
      <c r="U115" s="218"/>
      <c r="V115" s="218"/>
      <c r="W115" s="218"/>
      <c r="X115" s="218"/>
      <c r="Y115" s="218"/>
      <c r="Z115" s="218"/>
    </row>
    <row r="116" spans="1:26" ht="15.75" customHeight="1">
      <c r="A116" s="218"/>
      <c r="B116" s="228"/>
      <c r="C116" s="228"/>
      <c r="D116" s="228"/>
      <c r="E116" s="228"/>
      <c r="F116" s="228"/>
      <c r="G116" s="228"/>
      <c r="H116" s="228"/>
      <c r="I116" s="228"/>
      <c r="J116" s="228"/>
      <c r="K116" s="228"/>
      <c r="L116" s="228"/>
      <c r="M116" s="228"/>
      <c r="N116" s="228"/>
      <c r="O116" s="228"/>
      <c r="P116" s="218"/>
      <c r="Q116" s="218"/>
      <c r="R116" s="218"/>
      <c r="S116" s="218"/>
      <c r="T116" s="218"/>
      <c r="U116" s="218"/>
      <c r="V116" s="218"/>
      <c r="W116" s="218"/>
      <c r="X116" s="218"/>
      <c r="Y116" s="218"/>
      <c r="Z116" s="218"/>
    </row>
    <row r="117" spans="1:26" ht="15.75" customHeight="1">
      <c r="A117" s="218"/>
      <c r="B117" s="228"/>
      <c r="C117" s="228"/>
      <c r="D117" s="228"/>
      <c r="E117" s="228"/>
      <c r="F117" s="228"/>
      <c r="G117" s="228"/>
      <c r="H117" s="228"/>
      <c r="I117" s="228"/>
      <c r="J117" s="228"/>
      <c r="K117" s="228"/>
      <c r="L117" s="228"/>
      <c r="M117" s="228"/>
      <c r="N117" s="228"/>
      <c r="O117" s="228"/>
      <c r="P117" s="218"/>
      <c r="Q117" s="218"/>
      <c r="R117" s="218"/>
      <c r="S117" s="218"/>
      <c r="T117" s="218"/>
      <c r="U117" s="218"/>
      <c r="V117" s="218"/>
      <c r="W117" s="218"/>
      <c r="X117" s="218"/>
      <c r="Y117" s="218"/>
      <c r="Z117" s="218"/>
    </row>
    <row r="118" spans="1:26" ht="15.75" customHeight="1">
      <c r="A118" s="218"/>
      <c r="B118" s="228"/>
      <c r="C118" s="228"/>
      <c r="D118" s="228"/>
      <c r="E118" s="228"/>
      <c r="F118" s="228"/>
      <c r="G118" s="228"/>
      <c r="H118" s="228"/>
      <c r="I118" s="228"/>
      <c r="J118" s="228"/>
      <c r="K118" s="228"/>
      <c r="L118" s="228"/>
      <c r="M118" s="228"/>
      <c r="N118" s="228"/>
      <c r="O118" s="228"/>
      <c r="P118" s="218"/>
      <c r="Q118" s="218"/>
      <c r="R118" s="218"/>
      <c r="S118" s="218"/>
      <c r="T118" s="218"/>
      <c r="U118" s="218"/>
      <c r="V118" s="218"/>
      <c r="W118" s="218"/>
      <c r="X118" s="218"/>
      <c r="Y118" s="218"/>
      <c r="Z118" s="218"/>
    </row>
    <row r="119" spans="1:26" ht="15.75" customHeight="1">
      <c r="A119" s="218"/>
      <c r="B119" s="228"/>
      <c r="C119" s="228"/>
      <c r="D119" s="228"/>
      <c r="E119" s="228"/>
      <c r="F119" s="228"/>
      <c r="G119" s="228"/>
      <c r="H119" s="228"/>
      <c r="I119" s="228"/>
      <c r="J119" s="228"/>
      <c r="K119" s="228"/>
      <c r="L119" s="228"/>
      <c r="M119" s="228"/>
      <c r="N119" s="228"/>
      <c r="O119" s="228"/>
      <c r="P119" s="218"/>
      <c r="Q119" s="218"/>
      <c r="R119" s="218"/>
      <c r="S119" s="218"/>
      <c r="T119" s="218"/>
      <c r="U119" s="218"/>
      <c r="V119" s="218"/>
      <c r="W119" s="218"/>
      <c r="X119" s="218"/>
      <c r="Y119" s="218"/>
      <c r="Z119" s="218"/>
    </row>
    <row r="120" spans="1:26" ht="15.75" customHeight="1">
      <c r="A120" s="218"/>
      <c r="B120" s="228"/>
      <c r="C120" s="228"/>
      <c r="D120" s="228"/>
      <c r="E120" s="228"/>
      <c r="F120" s="228"/>
      <c r="G120" s="228"/>
      <c r="H120" s="228"/>
      <c r="I120" s="228"/>
      <c r="J120" s="228"/>
      <c r="K120" s="228"/>
      <c r="L120" s="228"/>
      <c r="M120" s="228"/>
      <c r="N120" s="228"/>
      <c r="O120" s="228"/>
      <c r="P120" s="218"/>
      <c r="Q120" s="218"/>
      <c r="R120" s="218"/>
      <c r="S120" s="218"/>
      <c r="T120" s="218"/>
      <c r="U120" s="218"/>
      <c r="V120" s="218"/>
      <c r="W120" s="218"/>
      <c r="X120" s="218"/>
      <c r="Y120" s="218"/>
      <c r="Z120" s="218"/>
    </row>
    <row r="121" spans="1:26" ht="15.75" customHeight="1">
      <c r="A121" s="218"/>
      <c r="B121" s="228"/>
      <c r="C121" s="228"/>
      <c r="D121" s="228"/>
      <c r="E121" s="228"/>
      <c r="F121" s="228"/>
      <c r="G121" s="228"/>
      <c r="H121" s="228"/>
      <c r="I121" s="228"/>
      <c r="J121" s="228"/>
      <c r="K121" s="228"/>
      <c r="L121" s="228"/>
      <c r="M121" s="228"/>
      <c r="N121" s="228"/>
      <c r="O121" s="228"/>
      <c r="P121" s="218"/>
      <c r="Q121" s="218"/>
      <c r="R121" s="218"/>
      <c r="S121" s="218"/>
      <c r="T121" s="218"/>
      <c r="U121" s="218"/>
      <c r="V121" s="218"/>
      <c r="W121" s="218"/>
      <c r="X121" s="218"/>
      <c r="Y121" s="218"/>
      <c r="Z121" s="218"/>
    </row>
    <row r="122" spans="1:26" ht="15.75" customHeight="1">
      <c r="A122" s="218"/>
      <c r="B122" s="228"/>
      <c r="C122" s="228"/>
      <c r="D122" s="228"/>
      <c r="E122" s="228"/>
      <c r="F122" s="228"/>
      <c r="G122" s="228"/>
      <c r="H122" s="228"/>
      <c r="I122" s="228"/>
      <c r="J122" s="228"/>
      <c r="K122" s="228"/>
      <c r="L122" s="228"/>
      <c r="M122" s="228"/>
      <c r="N122" s="228"/>
      <c r="O122" s="228"/>
      <c r="P122" s="218"/>
      <c r="Q122" s="218"/>
      <c r="R122" s="218"/>
      <c r="S122" s="218"/>
      <c r="T122" s="218"/>
      <c r="U122" s="218"/>
      <c r="V122" s="218"/>
      <c r="W122" s="218"/>
      <c r="X122" s="218"/>
      <c r="Y122" s="218"/>
      <c r="Z122" s="218"/>
    </row>
    <row r="123" spans="1:26" ht="15.75" customHeight="1">
      <c r="A123" s="218"/>
      <c r="B123" s="228"/>
      <c r="C123" s="228"/>
      <c r="D123" s="228"/>
      <c r="E123" s="228"/>
      <c r="F123" s="228"/>
      <c r="G123" s="228"/>
      <c r="H123" s="228"/>
      <c r="I123" s="228"/>
      <c r="J123" s="228"/>
      <c r="K123" s="228"/>
      <c r="L123" s="228"/>
      <c r="M123" s="228"/>
      <c r="N123" s="228"/>
      <c r="O123" s="228"/>
      <c r="P123" s="218"/>
      <c r="Q123" s="218"/>
      <c r="R123" s="218"/>
      <c r="S123" s="218"/>
      <c r="T123" s="218"/>
      <c r="U123" s="218"/>
      <c r="V123" s="218"/>
      <c r="W123" s="218"/>
      <c r="X123" s="218"/>
      <c r="Y123" s="218"/>
      <c r="Z123" s="218"/>
    </row>
    <row r="124" spans="1:26" ht="15.75" customHeight="1">
      <c r="A124" s="218"/>
      <c r="B124" s="228"/>
      <c r="C124" s="228"/>
      <c r="D124" s="228"/>
      <c r="E124" s="228"/>
      <c r="F124" s="228"/>
      <c r="G124" s="228"/>
      <c r="H124" s="228"/>
      <c r="I124" s="228"/>
      <c r="J124" s="228"/>
      <c r="K124" s="228"/>
      <c r="L124" s="228"/>
      <c r="M124" s="228"/>
      <c r="N124" s="228"/>
      <c r="O124" s="228"/>
      <c r="P124" s="218"/>
      <c r="Q124" s="218"/>
      <c r="R124" s="218"/>
      <c r="S124" s="218"/>
      <c r="T124" s="218"/>
      <c r="U124" s="218"/>
      <c r="V124" s="218"/>
      <c r="W124" s="218"/>
      <c r="X124" s="218"/>
      <c r="Y124" s="218"/>
      <c r="Z124" s="218"/>
    </row>
    <row r="125" spans="1:26" ht="15.75" customHeight="1">
      <c r="A125" s="218"/>
      <c r="B125" s="228"/>
      <c r="C125" s="228"/>
      <c r="D125" s="228"/>
      <c r="E125" s="228"/>
      <c r="F125" s="228"/>
      <c r="G125" s="228"/>
      <c r="H125" s="228"/>
      <c r="I125" s="228"/>
      <c r="J125" s="228"/>
      <c r="K125" s="228"/>
      <c r="L125" s="228"/>
      <c r="M125" s="228"/>
      <c r="N125" s="228"/>
      <c r="O125" s="228"/>
      <c r="P125" s="218"/>
      <c r="Q125" s="218"/>
      <c r="R125" s="218"/>
      <c r="S125" s="218"/>
      <c r="T125" s="218"/>
      <c r="U125" s="218"/>
      <c r="V125" s="218"/>
      <c r="W125" s="218"/>
      <c r="X125" s="218"/>
      <c r="Y125" s="218"/>
      <c r="Z125" s="218"/>
    </row>
    <row r="126" spans="1:26" ht="15.75" customHeight="1">
      <c r="A126" s="218"/>
      <c r="B126" s="228"/>
      <c r="C126" s="228"/>
      <c r="D126" s="228"/>
      <c r="E126" s="228"/>
      <c r="F126" s="228"/>
      <c r="G126" s="228"/>
      <c r="H126" s="228"/>
      <c r="I126" s="228"/>
      <c r="J126" s="228"/>
      <c r="K126" s="228"/>
      <c r="L126" s="228"/>
      <c r="M126" s="228"/>
      <c r="N126" s="228"/>
      <c r="O126" s="228"/>
      <c r="P126" s="218"/>
      <c r="Q126" s="218"/>
      <c r="R126" s="218"/>
      <c r="S126" s="218"/>
      <c r="T126" s="218"/>
      <c r="U126" s="218"/>
      <c r="V126" s="218"/>
      <c r="W126" s="218"/>
      <c r="X126" s="218"/>
      <c r="Y126" s="218"/>
      <c r="Z126" s="218"/>
    </row>
    <row r="127" spans="1:26" ht="15.75" customHeight="1">
      <c r="A127" s="218"/>
      <c r="B127" s="228"/>
      <c r="C127" s="228"/>
      <c r="D127" s="228"/>
      <c r="E127" s="228"/>
      <c r="F127" s="228"/>
      <c r="G127" s="228"/>
      <c r="H127" s="228"/>
      <c r="I127" s="228"/>
      <c r="J127" s="228"/>
      <c r="K127" s="228"/>
      <c r="L127" s="228"/>
      <c r="M127" s="228"/>
      <c r="N127" s="228"/>
      <c r="O127" s="228"/>
      <c r="P127" s="218"/>
      <c r="Q127" s="218"/>
      <c r="R127" s="218"/>
      <c r="S127" s="218"/>
      <c r="T127" s="218"/>
      <c r="U127" s="218"/>
      <c r="V127" s="218"/>
      <c r="W127" s="218"/>
      <c r="X127" s="218"/>
      <c r="Y127" s="218"/>
      <c r="Z127" s="218"/>
    </row>
    <row r="128" spans="1:26" ht="15.75" customHeight="1">
      <c r="A128" s="218"/>
      <c r="B128" s="228"/>
      <c r="C128" s="228"/>
      <c r="D128" s="228"/>
      <c r="E128" s="228"/>
      <c r="F128" s="228"/>
      <c r="G128" s="228"/>
      <c r="H128" s="228"/>
      <c r="I128" s="228"/>
      <c r="J128" s="228"/>
      <c r="K128" s="228"/>
      <c r="L128" s="228"/>
      <c r="M128" s="228"/>
      <c r="N128" s="228"/>
      <c r="O128" s="228"/>
      <c r="P128" s="218"/>
      <c r="Q128" s="218"/>
      <c r="R128" s="218"/>
      <c r="S128" s="218"/>
      <c r="T128" s="218"/>
      <c r="U128" s="218"/>
      <c r="V128" s="218"/>
      <c r="W128" s="218"/>
      <c r="X128" s="218"/>
      <c r="Y128" s="218"/>
      <c r="Z128" s="218"/>
    </row>
    <row r="129" spans="1:26" ht="15.75" customHeight="1">
      <c r="A129" s="218"/>
      <c r="B129" s="228"/>
      <c r="C129" s="228"/>
      <c r="D129" s="228"/>
      <c r="E129" s="228"/>
      <c r="F129" s="228"/>
      <c r="G129" s="228"/>
      <c r="H129" s="228"/>
      <c r="I129" s="228"/>
      <c r="J129" s="228"/>
      <c r="K129" s="228"/>
      <c r="L129" s="228"/>
      <c r="M129" s="228"/>
      <c r="N129" s="228"/>
      <c r="O129" s="228"/>
      <c r="P129" s="218"/>
      <c r="Q129" s="218"/>
      <c r="R129" s="218"/>
      <c r="S129" s="218"/>
      <c r="T129" s="218"/>
      <c r="U129" s="218"/>
      <c r="V129" s="218"/>
      <c r="W129" s="218"/>
      <c r="X129" s="218"/>
      <c r="Y129" s="218"/>
      <c r="Z129" s="218"/>
    </row>
    <row r="130" spans="1:26" ht="15.75" customHeight="1">
      <c r="A130" s="218"/>
      <c r="B130" s="228"/>
      <c r="C130" s="228"/>
      <c r="D130" s="228"/>
      <c r="E130" s="228"/>
      <c r="F130" s="228"/>
      <c r="G130" s="228"/>
      <c r="H130" s="228"/>
      <c r="I130" s="228"/>
      <c r="J130" s="228"/>
      <c r="K130" s="228"/>
      <c r="L130" s="228"/>
      <c r="M130" s="228"/>
      <c r="N130" s="228"/>
      <c r="O130" s="228"/>
      <c r="P130" s="218"/>
      <c r="Q130" s="218"/>
      <c r="R130" s="218"/>
      <c r="S130" s="218"/>
      <c r="T130" s="218"/>
      <c r="U130" s="218"/>
      <c r="V130" s="218"/>
      <c r="W130" s="218"/>
      <c r="X130" s="218"/>
      <c r="Y130" s="218"/>
      <c r="Z130" s="218"/>
    </row>
    <row r="131" spans="1:26" ht="15.75" customHeight="1">
      <c r="A131" s="218"/>
      <c r="B131" s="228"/>
      <c r="C131" s="228"/>
      <c r="D131" s="228"/>
      <c r="E131" s="228"/>
      <c r="F131" s="228"/>
      <c r="G131" s="228"/>
      <c r="H131" s="228"/>
      <c r="I131" s="228"/>
      <c r="J131" s="228"/>
      <c r="K131" s="228"/>
      <c r="L131" s="228"/>
      <c r="M131" s="228"/>
      <c r="N131" s="228"/>
      <c r="O131" s="228"/>
      <c r="P131" s="218"/>
      <c r="Q131" s="218"/>
      <c r="R131" s="218"/>
      <c r="S131" s="218"/>
      <c r="T131" s="218"/>
      <c r="U131" s="218"/>
      <c r="V131" s="218"/>
      <c r="W131" s="218"/>
      <c r="X131" s="218"/>
      <c r="Y131" s="218"/>
      <c r="Z131" s="218"/>
    </row>
    <row r="132" spans="1:26" ht="15.75" customHeight="1">
      <c r="A132" s="218"/>
      <c r="B132" s="228"/>
      <c r="C132" s="228"/>
      <c r="D132" s="228"/>
      <c r="E132" s="228"/>
      <c r="F132" s="228"/>
      <c r="G132" s="228"/>
      <c r="H132" s="228"/>
      <c r="I132" s="228"/>
      <c r="J132" s="228"/>
      <c r="K132" s="228"/>
      <c r="L132" s="228"/>
      <c r="M132" s="228"/>
      <c r="N132" s="228"/>
      <c r="O132" s="228"/>
      <c r="P132" s="218"/>
      <c r="Q132" s="218"/>
      <c r="R132" s="218"/>
      <c r="S132" s="218"/>
      <c r="T132" s="218"/>
      <c r="U132" s="218"/>
      <c r="V132" s="218"/>
      <c r="W132" s="218"/>
      <c r="X132" s="218"/>
      <c r="Y132" s="218"/>
      <c r="Z132" s="218"/>
    </row>
    <row r="133" spans="1:26" ht="15.75" customHeight="1">
      <c r="A133" s="218"/>
      <c r="B133" s="228"/>
      <c r="C133" s="228"/>
      <c r="D133" s="228"/>
      <c r="E133" s="228"/>
      <c r="F133" s="228"/>
      <c r="G133" s="228"/>
      <c r="H133" s="228"/>
      <c r="I133" s="228"/>
      <c r="J133" s="228"/>
      <c r="K133" s="228"/>
      <c r="L133" s="228"/>
      <c r="M133" s="228"/>
      <c r="N133" s="228"/>
      <c r="O133" s="228"/>
      <c r="P133" s="218"/>
      <c r="Q133" s="218"/>
      <c r="R133" s="218"/>
      <c r="S133" s="218"/>
      <c r="T133" s="218"/>
      <c r="U133" s="218"/>
      <c r="V133" s="218"/>
      <c r="W133" s="218"/>
      <c r="X133" s="218"/>
      <c r="Y133" s="218"/>
      <c r="Z133" s="218"/>
    </row>
    <row r="134" spans="1:26" ht="15.75" customHeight="1">
      <c r="A134" s="218"/>
      <c r="B134" s="228"/>
      <c r="C134" s="228"/>
      <c r="D134" s="228"/>
      <c r="E134" s="228"/>
      <c r="F134" s="228"/>
      <c r="G134" s="228"/>
      <c r="H134" s="228"/>
      <c r="I134" s="228"/>
      <c r="J134" s="228"/>
      <c r="K134" s="228"/>
      <c r="L134" s="228"/>
      <c r="M134" s="228"/>
      <c r="N134" s="228"/>
      <c r="O134" s="228"/>
      <c r="P134" s="218"/>
      <c r="Q134" s="218"/>
      <c r="R134" s="218"/>
      <c r="S134" s="218"/>
      <c r="T134" s="218"/>
      <c r="U134" s="218"/>
      <c r="V134" s="218"/>
      <c r="W134" s="218"/>
      <c r="X134" s="218"/>
      <c r="Y134" s="218"/>
      <c r="Z134" s="218"/>
    </row>
    <row r="135" spans="1:26" ht="15.75" customHeight="1">
      <c r="A135" s="218"/>
      <c r="B135" s="228"/>
      <c r="C135" s="228"/>
      <c r="D135" s="228"/>
      <c r="E135" s="228"/>
      <c r="F135" s="228"/>
      <c r="G135" s="228"/>
      <c r="H135" s="228"/>
      <c r="I135" s="228"/>
      <c r="J135" s="228"/>
      <c r="K135" s="228"/>
      <c r="L135" s="228"/>
      <c r="M135" s="228"/>
      <c r="N135" s="228"/>
      <c r="O135" s="228"/>
      <c r="P135" s="218"/>
      <c r="Q135" s="218"/>
      <c r="R135" s="218"/>
      <c r="S135" s="218"/>
      <c r="T135" s="218"/>
      <c r="U135" s="218"/>
      <c r="V135" s="218"/>
      <c r="W135" s="218"/>
      <c r="X135" s="218"/>
      <c r="Y135" s="218"/>
      <c r="Z135" s="218"/>
    </row>
    <row r="136" spans="1:26" ht="15.75" customHeight="1">
      <c r="A136" s="218"/>
      <c r="B136" s="228"/>
      <c r="C136" s="228"/>
      <c r="D136" s="228"/>
      <c r="E136" s="228"/>
      <c r="F136" s="228"/>
      <c r="G136" s="228"/>
      <c r="H136" s="228"/>
      <c r="I136" s="228"/>
      <c r="J136" s="228"/>
      <c r="K136" s="228"/>
      <c r="L136" s="228"/>
      <c r="M136" s="228"/>
      <c r="N136" s="228"/>
      <c r="O136" s="228"/>
      <c r="P136" s="218"/>
      <c r="Q136" s="218"/>
      <c r="R136" s="218"/>
      <c r="S136" s="218"/>
      <c r="T136" s="218"/>
      <c r="U136" s="218"/>
      <c r="V136" s="218"/>
      <c r="W136" s="218"/>
      <c r="X136" s="218"/>
      <c r="Y136" s="218"/>
      <c r="Z136" s="218"/>
    </row>
    <row r="137" spans="1:26" ht="15.75" customHeight="1">
      <c r="A137" s="218"/>
      <c r="B137" s="228"/>
      <c r="C137" s="228"/>
      <c r="D137" s="228"/>
      <c r="E137" s="228"/>
      <c r="F137" s="228"/>
      <c r="G137" s="228"/>
      <c r="H137" s="228"/>
      <c r="I137" s="228"/>
      <c r="J137" s="228"/>
      <c r="K137" s="228"/>
      <c r="L137" s="228"/>
      <c r="M137" s="228"/>
      <c r="N137" s="228"/>
      <c r="O137" s="228"/>
      <c r="P137" s="218"/>
      <c r="Q137" s="218"/>
      <c r="R137" s="218"/>
      <c r="S137" s="218"/>
      <c r="T137" s="218"/>
      <c r="U137" s="218"/>
      <c r="V137" s="218"/>
      <c r="W137" s="218"/>
      <c r="X137" s="218"/>
      <c r="Y137" s="218"/>
      <c r="Z137" s="218"/>
    </row>
    <row r="138" spans="1:26" ht="15.75" customHeight="1">
      <c r="A138" s="218"/>
      <c r="B138" s="228"/>
      <c r="C138" s="228"/>
      <c r="D138" s="228"/>
      <c r="E138" s="228"/>
      <c r="F138" s="228"/>
      <c r="G138" s="228"/>
      <c r="H138" s="228"/>
      <c r="I138" s="228"/>
      <c r="J138" s="228"/>
      <c r="K138" s="228"/>
      <c r="L138" s="228"/>
      <c r="M138" s="228"/>
      <c r="N138" s="228"/>
      <c r="O138" s="228"/>
      <c r="P138" s="218"/>
      <c r="Q138" s="218"/>
      <c r="R138" s="218"/>
      <c r="S138" s="218"/>
      <c r="T138" s="218"/>
      <c r="U138" s="218"/>
      <c r="V138" s="218"/>
      <c r="W138" s="218"/>
      <c r="X138" s="218"/>
      <c r="Y138" s="218"/>
      <c r="Z138" s="218"/>
    </row>
    <row r="139" spans="1:26" ht="15.75" customHeight="1">
      <c r="A139" s="218"/>
      <c r="B139" s="228"/>
      <c r="C139" s="228"/>
      <c r="D139" s="228"/>
      <c r="E139" s="228"/>
      <c r="F139" s="228"/>
      <c r="G139" s="228"/>
      <c r="H139" s="228"/>
      <c r="I139" s="228"/>
      <c r="J139" s="228"/>
      <c r="K139" s="228"/>
      <c r="L139" s="228"/>
      <c r="M139" s="228"/>
      <c r="N139" s="228"/>
      <c r="O139" s="228"/>
      <c r="P139" s="218"/>
      <c r="Q139" s="218"/>
      <c r="R139" s="218"/>
      <c r="S139" s="218"/>
      <c r="T139" s="218"/>
      <c r="U139" s="218"/>
      <c r="V139" s="218"/>
      <c r="W139" s="218"/>
      <c r="X139" s="218"/>
      <c r="Y139" s="218"/>
      <c r="Z139" s="218"/>
    </row>
    <row r="140" spans="1:26" ht="15.75" customHeight="1">
      <c r="A140" s="218"/>
      <c r="B140" s="228"/>
      <c r="C140" s="228"/>
      <c r="D140" s="228"/>
      <c r="E140" s="228"/>
      <c r="F140" s="228"/>
      <c r="G140" s="228"/>
      <c r="H140" s="228"/>
      <c r="I140" s="228"/>
      <c r="J140" s="228"/>
      <c r="K140" s="228"/>
      <c r="L140" s="228"/>
      <c r="M140" s="228"/>
      <c r="N140" s="228"/>
      <c r="O140" s="228"/>
      <c r="P140" s="218"/>
      <c r="Q140" s="218"/>
      <c r="R140" s="218"/>
      <c r="S140" s="218"/>
      <c r="T140" s="218"/>
      <c r="U140" s="218"/>
      <c r="V140" s="218"/>
      <c r="W140" s="218"/>
      <c r="X140" s="218"/>
      <c r="Y140" s="218"/>
      <c r="Z140" s="218"/>
    </row>
    <row r="141" spans="1:26" ht="15.75" customHeight="1">
      <c r="A141" s="218"/>
      <c r="B141" s="228"/>
      <c r="C141" s="228"/>
      <c r="D141" s="228"/>
      <c r="E141" s="228"/>
      <c r="F141" s="228"/>
      <c r="G141" s="228"/>
      <c r="H141" s="228"/>
      <c r="I141" s="228"/>
      <c r="J141" s="228"/>
      <c r="K141" s="228"/>
      <c r="L141" s="228"/>
      <c r="M141" s="228"/>
      <c r="N141" s="228"/>
      <c r="O141" s="228"/>
      <c r="P141" s="218"/>
      <c r="Q141" s="218"/>
      <c r="R141" s="218"/>
      <c r="S141" s="218"/>
      <c r="T141" s="218"/>
      <c r="U141" s="218"/>
      <c r="V141" s="218"/>
      <c r="W141" s="218"/>
      <c r="X141" s="218"/>
      <c r="Y141" s="218"/>
      <c r="Z141" s="218"/>
    </row>
    <row r="142" spans="1:26" ht="15.75" customHeight="1">
      <c r="A142" s="218"/>
      <c r="B142" s="228"/>
      <c r="C142" s="228"/>
      <c r="D142" s="228"/>
      <c r="E142" s="228"/>
      <c r="F142" s="228"/>
      <c r="G142" s="228"/>
      <c r="H142" s="228"/>
      <c r="I142" s="228"/>
      <c r="J142" s="228"/>
      <c r="K142" s="228"/>
      <c r="L142" s="228"/>
      <c r="M142" s="228"/>
      <c r="N142" s="228"/>
      <c r="O142" s="228"/>
      <c r="P142" s="218"/>
      <c r="Q142" s="218"/>
      <c r="R142" s="218"/>
      <c r="S142" s="218"/>
      <c r="T142" s="218"/>
      <c r="U142" s="218"/>
      <c r="V142" s="218"/>
      <c r="W142" s="218"/>
      <c r="X142" s="218"/>
      <c r="Y142" s="218"/>
      <c r="Z142" s="218"/>
    </row>
    <row r="143" spans="1:26" ht="15.75" customHeight="1">
      <c r="A143" s="218"/>
      <c r="B143" s="228"/>
      <c r="C143" s="228"/>
      <c r="D143" s="228"/>
      <c r="E143" s="228"/>
      <c r="F143" s="228"/>
      <c r="G143" s="228"/>
      <c r="H143" s="228"/>
      <c r="I143" s="228"/>
      <c r="J143" s="228"/>
      <c r="K143" s="228"/>
      <c r="L143" s="228"/>
      <c r="M143" s="228"/>
      <c r="N143" s="228"/>
      <c r="O143" s="228"/>
      <c r="P143" s="218"/>
      <c r="Q143" s="218"/>
      <c r="R143" s="218"/>
      <c r="S143" s="218"/>
      <c r="T143" s="218"/>
      <c r="U143" s="218"/>
      <c r="V143" s="218"/>
      <c r="W143" s="218"/>
      <c r="X143" s="218"/>
      <c r="Y143" s="218"/>
      <c r="Z143" s="218"/>
    </row>
    <row r="144" spans="1:26" ht="15.75" customHeight="1">
      <c r="A144" s="218"/>
      <c r="B144" s="228"/>
      <c r="C144" s="228"/>
      <c r="D144" s="228"/>
      <c r="E144" s="228"/>
      <c r="F144" s="228"/>
      <c r="G144" s="228"/>
      <c r="H144" s="228"/>
      <c r="I144" s="228"/>
      <c r="J144" s="228"/>
      <c r="K144" s="228"/>
      <c r="L144" s="228"/>
      <c r="M144" s="228"/>
      <c r="N144" s="228"/>
      <c r="O144" s="228"/>
      <c r="P144" s="218"/>
      <c r="Q144" s="218"/>
      <c r="R144" s="218"/>
      <c r="S144" s="218"/>
      <c r="T144" s="218"/>
      <c r="U144" s="218"/>
      <c r="V144" s="218"/>
      <c r="W144" s="218"/>
      <c r="X144" s="218"/>
      <c r="Y144" s="218"/>
      <c r="Z144" s="218"/>
    </row>
    <row r="145" spans="1:26" ht="15.75" customHeight="1">
      <c r="A145" s="218"/>
      <c r="B145" s="228"/>
      <c r="C145" s="228"/>
      <c r="D145" s="228"/>
      <c r="E145" s="228"/>
      <c r="F145" s="228"/>
      <c r="G145" s="228"/>
      <c r="H145" s="228"/>
      <c r="I145" s="228"/>
      <c r="J145" s="228"/>
      <c r="K145" s="228"/>
      <c r="L145" s="228"/>
      <c r="M145" s="228"/>
      <c r="N145" s="228"/>
      <c r="O145" s="228"/>
      <c r="P145" s="218"/>
      <c r="Q145" s="218"/>
      <c r="R145" s="218"/>
      <c r="S145" s="218"/>
      <c r="T145" s="218"/>
      <c r="U145" s="218"/>
      <c r="V145" s="218"/>
      <c r="W145" s="218"/>
      <c r="X145" s="218"/>
      <c r="Y145" s="218"/>
      <c r="Z145" s="218"/>
    </row>
    <row r="146" spans="1:26" ht="15.75" customHeight="1">
      <c r="A146" s="218"/>
      <c r="B146" s="228"/>
      <c r="C146" s="228"/>
      <c r="D146" s="228"/>
      <c r="E146" s="228"/>
      <c r="F146" s="228"/>
      <c r="G146" s="228"/>
      <c r="H146" s="228"/>
      <c r="I146" s="228"/>
      <c r="J146" s="228"/>
      <c r="K146" s="228"/>
      <c r="L146" s="228"/>
      <c r="M146" s="228"/>
      <c r="N146" s="228"/>
      <c r="O146" s="228"/>
      <c r="P146" s="218"/>
      <c r="Q146" s="218"/>
      <c r="R146" s="218"/>
      <c r="S146" s="218"/>
      <c r="T146" s="218"/>
      <c r="U146" s="218"/>
      <c r="V146" s="218"/>
      <c r="W146" s="218"/>
      <c r="X146" s="218"/>
      <c r="Y146" s="218"/>
      <c r="Z146" s="218"/>
    </row>
    <row r="147" spans="1:26" ht="15.75" customHeight="1">
      <c r="A147" s="218"/>
      <c r="B147" s="228"/>
      <c r="C147" s="228"/>
      <c r="D147" s="228"/>
      <c r="E147" s="228"/>
      <c r="F147" s="228"/>
      <c r="G147" s="228"/>
      <c r="H147" s="228"/>
      <c r="I147" s="228"/>
      <c r="J147" s="228"/>
      <c r="K147" s="228"/>
      <c r="L147" s="228"/>
      <c r="M147" s="228"/>
      <c r="N147" s="228"/>
      <c r="O147" s="228"/>
      <c r="P147" s="218"/>
      <c r="Q147" s="218"/>
      <c r="R147" s="218"/>
      <c r="S147" s="218"/>
      <c r="T147" s="218"/>
      <c r="U147" s="218"/>
      <c r="V147" s="218"/>
      <c r="W147" s="218"/>
      <c r="X147" s="218"/>
      <c r="Y147" s="218"/>
      <c r="Z147" s="218"/>
    </row>
    <row r="148" spans="1:26" ht="15.75" customHeight="1">
      <c r="A148" s="218"/>
      <c r="B148" s="228"/>
      <c r="C148" s="228"/>
      <c r="D148" s="228"/>
      <c r="E148" s="228"/>
      <c r="F148" s="228"/>
      <c r="G148" s="228"/>
      <c r="H148" s="228"/>
      <c r="I148" s="228"/>
      <c r="J148" s="228"/>
      <c r="K148" s="228"/>
      <c r="L148" s="228"/>
      <c r="M148" s="228"/>
      <c r="N148" s="228"/>
      <c r="O148" s="228"/>
      <c r="P148" s="218"/>
      <c r="Q148" s="218"/>
      <c r="R148" s="218"/>
      <c r="S148" s="218"/>
      <c r="T148" s="218"/>
      <c r="U148" s="218"/>
      <c r="V148" s="218"/>
      <c r="W148" s="218"/>
      <c r="X148" s="218"/>
      <c r="Y148" s="218"/>
      <c r="Z148" s="218"/>
    </row>
    <row r="149" spans="1:26" ht="15.75" customHeight="1">
      <c r="A149" s="218"/>
      <c r="B149" s="228"/>
      <c r="C149" s="228"/>
      <c r="D149" s="228"/>
      <c r="E149" s="228"/>
      <c r="F149" s="228"/>
      <c r="G149" s="228"/>
      <c r="H149" s="228"/>
      <c r="I149" s="228"/>
      <c r="J149" s="228"/>
      <c r="K149" s="228"/>
      <c r="L149" s="228"/>
      <c r="M149" s="228"/>
      <c r="N149" s="228"/>
      <c r="O149" s="228"/>
      <c r="P149" s="218"/>
      <c r="Q149" s="218"/>
      <c r="R149" s="218"/>
      <c r="S149" s="218"/>
      <c r="T149" s="218"/>
      <c r="U149" s="218"/>
      <c r="V149" s="218"/>
      <c r="W149" s="218"/>
      <c r="X149" s="218"/>
      <c r="Y149" s="218"/>
      <c r="Z149" s="218"/>
    </row>
    <row r="150" spans="1:26" ht="15.75" customHeight="1">
      <c r="A150" s="218"/>
      <c r="B150" s="228"/>
      <c r="C150" s="228"/>
      <c r="D150" s="228"/>
      <c r="E150" s="228"/>
      <c r="F150" s="228"/>
      <c r="G150" s="228"/>
      <c r="H150" s="228"/>
      <c r="I150" s="228"/>
      <c r="J150" s="228"/>
      <c r="K150" s="228"/>
      <c r="L150" s="228"/>
      <c r="M150" s="228"/>
      <c r="N150" s="228"/>
      <c r="O150" s="228"/>
      <c r="P150" s="218"/>
      <c r="Q150" s="218"/>
      <c r="R150" s="218"/>
      <c r="S150" s="218"/>
      <c r="T150" s="218"/>
      <c r="U150" s="218"/>
      <c r="V150" s="218"/>
      <c r="W150" s="218"/>
      <c r="X150" s="218"/>
      <c r="Y150" s="218"/>
      <c r="Z150" s="218"/>
    </row>
    <row r="151" spans="1:26" ht="15.75" customHeight="1">
      <c r="A151" s="218"/>
      <c r="B151" s="228"/>
      <c r="C151" s="228"/>
      <c r="D151" s="228"/>
      <c r="E151" s="228"/>
      <c r="F151" s="228"/>
      <c r="G151" s="228"/>
      <c r="H151" s="228"/>
      <c r="I151" s="228"/>
      <c r="J151" s="228"/>
      <c r="K151" s="228"/>
      <c r="L151" s="228"/>
      <c r="M151" s="228"/>
      <c r="N151" s="228"/>
      <c r="O151" s="228"/>
      <c r="P151" s="218"/>
      <c r="Q151" s="218"/>
      <c r="R151" s="218"/>
      <c r="S151" s="218"/>
      <c r="T151" s="218"/>
      <c r="U151" s="218"/>
      <c r="V151" s="218"/>
      <c r="W151" s="218"/>
      <c r="X151" s="218"/>
      <c r="Y151" s="218"/>
      <c r="Z151" s="218"/>
    </row>
    <row r="152" spans="1:26" ht="15.75" customHeight="1">
      <c r="A152" s="218"/>
      <c r="B152" s="228"/>
      <c r="C152" s="228"/>
      <c r="D152" s="228"/>
      <c r="E152" s="228"/>
      <c r="F152" s="228"/>
      <c r="G152" s="228"/>
      <c r="H152" s="228"/>
      <c r="I152" s="228"/>
      <c r="J152" s="228"/>
      <c r="K152" s="228"/>
      <c r="L152" s="228"/>
      <c r="M152" s="228"/>
      <c r="N152" s="228"/>
      <c r="O152" s="228"/>
      <c r="P152" s="218"/>
      <c r="Q152" s="218"/>
      <c r="R152" s="218"/>
      <c r="S152" s="218"/>
      <c r="T152" s="218"/>
      <c r="U152" s="218"/>
      <c r="V152" s="218"/>
      <c r="W152" s="218"/>
      <c r="X152" s="218"/>
      <c r="Y152" s="218"/>
      <c r="Z152" s="218"/>
    </row>
    <row r="153" spans="1:26" ht="15.75" customHeight="1">
      <c r="A153" s="218"/>
      <c r="B153" s="228"/>
      <c r="C153" s="228"/>
      <c r="D153" s="228"/>
      <c r="E153" s="228"/>
      <c r="F153" s="228"/>
      <c r="G153" s="228"/>
      <c r="H153" s="228"/>
      <c r="I153" s="228"/>
      <c r="J153" s="228"/>
      <c r="K153" s="228"/>
      <c r="L153" s="228"/>
      <c r="M153" s="228"/>
      <c r="N153" s="228"/>
      <c r="O153" s="228"/>
      <c r="P153" s="218"/>
      <c r="Q153" s="218"/>
      <c r="R153" s="218"/>
      <c r="S153" s="218"/>
      <c r="T153" s="218"/>
      <c r="U153" s="218"/>
      <c r="V153" s="218"/>
      <c r="W153" s="218"/>
      <c r="X153" s="218"/>
      <c r="Y153" s="218"/>
      <c r="Z153" s="218"/>
    </row>
    <row r="154" spans="1:26" ht="15.75" customHeight="1">
      <c r="A154" s="218"/>
      <c r="B154" s="228"/>
      <c r="C154" s="228"/>
      <c r="D154" s="228"/>
      <c r="E154" s="228"/>
      <c r="F154" s="228"/>
      <c r="G154" s="228"/>
      <c r="H154" s="228"/>
      <c r="I154" s="228"/>
      <c r="J154" s="228"/>
      <c r="K154" s="228"/>
      <c r="L154" s="228"/>
      <c r="M154" s="228"/>
      <c r="N154" s="228"/>
      <c r="O154" s="228"/>
      <c r="P154" s="218"/>
      <c r="Q154" s="218"/>
      <c r="R154" s="218"/>
      <c r="S154" s="218"/>
      <c r="T154" s="218"/>
      <c r="U154" s="218"/>
      <c r="V154" s="218"/>
      <c r="W154" s="218"/>
      <c r="X154" s="218"/>
      <c r="Y154" s="218"/>
      <c r="Z154" s="218"/>
    </row>
    <row r="155" spans="1:26" ht="15.75" customHeight="1">
      <c r="A155" s="218"/>
      <c r="B155" s="228"/>
      <c r="C155" s="228"/>
      <c r="D155" s="228"/>
      <c r="E155" s="228"/>
      <c r="F155" s="228"/>
      <c r="G155" s="228"/>
      <c r="H155" s="228"/>
      <c r="I155" s="228"/>
      <c r="J155" s="228"/>
      <c r="K155" s="228"/>
      <c r="L155" s="228"/>
      <c r="M155" s="228"/>
      <c r="N155" s="228"/>
      <c r="O155" s="228"/>
      <c r="P155" s="218"/>
      <c r="Q155" s="218"/>
      <c r="R155" s="218"/>
      <c r="S155" s="218"/>
      <c r="T155" s="218"/>
      <c r="U155" s="218"/>
      <c r="V155" s="218"/>
      <c r="W155" s="218"/>
      <c r="X155" s="218"/>
      <c r="Y155" s="218"/>
      <c r="Z155" s="218"/>
    </row>
    <row r="156" spans="1:26" ht="15.75" customHeight="1">
      <c r="A156" s="218"/>
      <c r="B156" s="228"/>
      <c r="C156" s="228"/>
      <c r="D156" s="228"/>
      <c r="E156" s="228"/>
      <c r="F156" s="228"/>
      <c r="G156" s="228"/>
      <c r="H156" s="228"/>
      <c r="I156" s="228"/>
      <c r="J156" s="228"/>
      <c r="K156" s="228"/>
      <c r="L156" s="228"/>
      <c r="M156" s="228"/>
      <c r="N156" s="228"/>
      <c r="O156" s="228"/>
      <c r="P156" s="218"/>
      <c r="Q156" s="218"/>
      <c r="R156" s="218"/>
      <c r="S156" s="218"/>
      <c r="T156" s="218"/>
      <c r="U156" s="218"/>
      <c r="V156" s="218"/>
      <c r="W156" s="218"/>
      <c r="X156" s="218"/>
      <c r="Y156" s="218"/>
      <c r="Z156" s="218"/>
    </row>
    <row r="157" spans="1:26" ht="15.75" customHeight="1">
      <c r="A157" s="218"/>
      <c r="B157" s="228"/>
      <c r="C157" s="228"/>
      <c r="D157" s="228"/>
      <c r="E157" s="228"/>
      <c r="F157" s="228"/>
      <c r="G157" s="228"/>
      <c r="H157" s="228"/>
      <c r="I157" s="228"/>
      <c r="J157" s="228"/>
      <c r="K157" s="228"/>
      <c r="L157" s="228"/>
      <c r="M157" s="228"/>
      <c r="N157" s="228"/>
      <c r="O157" s="228"/>
      <c r="P157" s="218"/>
      <c r="Q157" s="218"/>
      <c r="R157" s="218"/>
      <c r="S157" s="218"/>
      <c r="T157" s="218"/>
      <c r="U157" s="218"/>
      <c r="V157" s="218"/>
      <c r="W157" s="218"/>
      <c r="X157" s="218"/>
      <c r="Y157" s="218"/>
      <c r="Z157" s="218"/>
    </row>
    <row r="158" spans="1:26" ht="15.75" customHeight="1">
      <c r="A158" s="218"/>
      <c r="B158" s="228"/>
      <c r="C158" s="228"/>
      <c r="D158" s="228"/>
      <c r="E158" s="228"/>
      <c r="F158" s="228"/>
      <c r="G158" s="228"/>
      <c r="H158" s="228"/>
      <c r="I158" s="228"/>
      <c r="J158" s="228"/>
      <c r="K158" s="228"/>
      <c r="L158" s="228"/>
      <c r="M158" s="228"/>
      <c r="N158" s="228"/>
      <c r="O158" s="228"/>
      <c r="P158" s="218"/>
      <c r="Q158" s="218"/>
      <c r="R158" s="218"/>
      <c r="S158" s="218"/>
      <c r="T158" s="218"/>
      <c r="U158" s="218"/>
      <c r="V158" s="218"/>
      <c r="W158" s="218"/>
      <c r="X158" s="218"/>
      <c r="Y158" s="218"/>
      <c r="Z158" s="218"/>
    </row>
    <row r="159" spans="1:26" ht="15.75" customHeight="1">
      <c r="A159" s="218"/>
      <c r="B159" s="228"/>
      <c r="C159" s="228"/>
      <c r="D159" s="228"/>
      <c r="E159" s="228"/>
      <c r="F159" s="228"/>
      <c r="G159" s="228"/>
      <c r="H159" s="228"/>
      <c r="I159" s="228"/>
      <c r="J159" s="228"/>
      <c r="K159" s="228"/>
      <c r="L159" s="228"/>
      <c r="M159" s="228"/>
      <c r="N159" s="228"/>
      <c r="O159" s="228"/>
      <c r="P159" s="218"/>
      <c r="Q159" s="218"/>
      <c r="R159" s="218"/>
      <c r="S159" s="218"/>
      <c r="T159" s="218"/>
      <c r="U159" s="218"/>
      <c r="V159" s="218"/>
      <c r="W159" s="218"/>
      <c r="X159" s="218"/>
      <c r="Y159" s="218"/>
      <c r="Z159" s="218"/>
    </row>
    <row r="160" spans="1:26" ht="15.75" customHeight="1">
      <c r="A160" s="218"/>
      <c r="B160" s="228"/>
      <c r="C160" s="228"/>
      <c r="D160" s="228"/>
      <c r="E160" s="228"/>
      <c r="F160" s="228"/>
      <c r="G160" s="228"/>
      <c r="H160" s="228"/>
      <c r="I160" s="228"/>
      <c r="J160" s="228"/>
      <c r="K160" s="228"/>
      <c r="L160" s="228"/>
      <c r="M160" s="228"/>
      <c r="N160" s="228"/>
      <c r="O160" s="228"/>
      <c r="P160" s="218"/>
      <c r="Q160" s="218"/>
      <c r="R160" s="218"/>
      <c r="S160" s="218"/>
      <c r="T160" s="218"/>
      <c r="U160" s="218"/>
      <c r="V160" s="218"/>
      <c r="W160" s="218"/>
      <c r="X160" s="218"/>
      <c r="Y160" s="218"/>
      <c r="Z160" s="218"/>
    </row>
    <row r="161" spans="1:26" ht="15.75" customHeight="1">
      <c r="A161" s="218"/>
      <c r="B161" s="228"/>
      <c r="C161" s="228"/>
      <c r="D161" s="228"/>
      <c r="E161" s="228"/>
      <c r="F161" s="228"/>
      <c r="G161" s="228"/>
      <c r="H161" s="228"/>
      <c r="I161" s="228"/>
      <c r="J161" s="228"/>
      <c r="K161" s="228"/>
      <c r="L161" s="228"/>
      <c r="M161" s="228"/>
      <c r="N161" s="228"/>
      <c r="O161" s="228"/>
      <c r="P161" s="218"/>
      <c r="Q161" s="218"/>
      <c r="R161" s="218"/>
      <c r="S161" s="218"/>
      <c r="T161" s="218"/>
      <c r="U161" s="218"/>
      <c r="V161" s="218"/>
      <c r="W161" s="218"/>
      <c r="X161" s="218"/>
      <c r="Y161" s="218"/>
      <c r="Z161" s="218"/>
    </row>
    <row r="162" spans="1:26" ht="15.75" customHeight="1">
      <c r="A162" s="218"/>
      <c r="B162" s="228"/>
      <c r="C162" s="228"/>
      <c r="D162" s="228"/>
      <c r="E162" s="228"/>
      <c r="F162" s="228"/>
      <c r="G162" s="228"/>
      <c r="H162" s="228"/>
      <c r="I162" s="228"/>
      <c r="J162" s="228"/>
      <c r="K162" s="228"/>
      <c r="L162" s="228"/>
      <c r="M162" s="228"/>
      <c r="N162" s="228"/>
      <c r="O162" s="228"/>
      <c r="P162" s="218"/>
      <c r="Q162" s="218"/>
      <c r="R162" s="218"/>
      <c r="S162" s="218"/>
      <c r="T162" s="218"/>
      <c r="U162" s="218"/>
      <c r="V162" s="218"/>
      <c r="W162" s="218"/>
      <c r="X162" s="218"/>
      <c r="Y162" s="218"/>
      <c r="Z162" s="218"/>
    </row>
    <row r="163" spans="1:26" ht="15.75" customHeight="1">
      <c r="A163" s="218"/>
      <c r="B163" s="228"/>
      <c r="C163" s="228"/>
      <c r="D163" s="228"/>
      <c r="E163" s="228"/>
      <c r="F163" s="228"/>
      <c r="G163" s="228"/>
      <c r="H163" s="228"/>
      <c r="I163" s="228"/>
      <c r="J163" s="228"/>
      <c r="K163" s="228"/>
      <c r="L163" s="228"/>
      <c r="M163" s="228"/>
      <c r="N163" s="228"/>
      <c r="O163" s="228"/>
      <c r="P163" s="218"/>
      <c r="Q163" s="218"/>
      <c r="R163" s="218"/>
      <c r="S163" s="218"/>
      <c r="T163" s="218"/>
      <c r="U163" s="218"/>
      <c r="V163" s="218"/>
      <c r="W163" s="218"/>
      <c r="X163" s="218"/>
      <c r="Y163" s="218"/>
      <c r="Z163" s="218"/>
    </row>
    <row r="164" spans="1:26" ht="15.75" customHeight="1">
      <c r="A164" s="218"/>
      <c r="B164" s="228"/>
      <c r="C164" s="228"/>
      <c r="D164" s="228"/>
      <c r="E164" s="228"/>
      <c r="F164" s="228"/>
      <c r="G164" s="228"/>
      <c r="H164" s="228"/>
      <c r="I164" s="228"/>
      <c r="J164" s="228"/>
      <c r="K164" s="228"/>
      <c r="L164" s="228"/>
      <c r="M164" s="228"/>
      <c r="N164" s="228"/>
      <c r="O164" s="228"/>
      <c r="P164" s="218"/>
      <c r="Q164" s="218"/>
      <c r="R164" s="218"/>
      <c r="S164" s="218"/>
      <c r="T164" s="218"/>
      <c r="U164" s="218"/>
      <c r="V164" s="218"/>
      <c r="W164" s="218"/>
      <c r="X164" s="218"/>
      <c r="Y164" s="218"/>
      <c r="Z164" s="218"/>
    </row>
    <row r="165" spans="1:26" ht="15.75" customHeight="1">
      <c r="A165" s="218"/>
      <c r="B165" s="228"/>
      <c r="C165" s="228"/>
      <c r="D165" s="228"/>
      <c r="E165" s="228"/>
      <c r="F165" s="228"/>
      <c r="G165" s="228"/>
      <c r="H165" s="228"/>
      <c r="I165" s="228"/>
      <c r="J165" s="228"/>
      <c r="K165" s="228"/>
      <c r="L165" s="228"/>
      <c r="M165" s="228"/>
      <c r="N165" s="228"/>
      <c r="O165" s="228"/>
      <c r="P165" s="218"/>
      <c r="Q165" s="218"/>
      <c r="R165" s="218"/>
      <c r="S165" s="218"/>
      <c r="T165" s="218"/>
      <c r="U165" s="218"/>
      <c r="V165" s="218"/>
      <c r="W165" s="218"/>
      <c r="X165" s="218"/>
      <c r="Y165" s="218"/>
      <c r="Z165" s="218"/>
    </row>
    <row r="166" spans="1:26" ht="15.75" customHeight="1">
      <c r="A166" s="218"/>
      <c r="B166" s="228"/>
      <c r="C166" s="228"/>
      <c r="D166" s="228"/>
      <c r="E166" s="228"/>
      <c r="F166" s="228"/>
      <c r="G166" s="228"/>
      <c r="H166" s="228"/>
      <c r="I166" s="228"/>
      <c r="J166" s="228"/>
      <c r="K166" s="228"/>
      <c r="L166" s="228"/>
      <c r="M166" s="228"/>
      <c r="N166" s="228"/>
      <c r="O166" s="228"/>
      <c r="P166" s="218"/>
      <c r="Q166" s="218"/>
      <c r="R166" s="218"/>
      <c r="S166" s="218"/>
      <c r="T166" s="218"/>
      <c r="U166" s="218"/>
      <c r="V166" s="218"/>
      <c r="W166" s="218"/>
      <c r="X166" s="218"/>
      <c r="Y166" s="218"/>
      <c r="Z166" s="218"/>
    </row>
    <row r="167" spans="1:26" ht="15.75" customHeight="1">
      <c r="A167" s="218"/>
      <c r="B167" s="228"/>
      <c r="C167" s="228"/>
      <c r="D167" s="228"/>
      <c r="E167" s="228"/>
      <c r="F167" s="228"/>
      <c r="G167" s="228"/>
      <c r="H167" s="228"/>
      <c r="I167" s="228"/>
      <c r="J167" s="228"/>
      <c r="K167" s="228"/>
      <c r="L167" s="228"/>
      <c r="M167" s="228"/>
      <c r="N167" s="228"/>
      <c r="O167" s="228"/>
      <c r="P167" s="218"/>
      <c r="Q167" s="218"/>
      <c r="R167" s="218"/>
      <c r="S167" s="218"/>
      <c r="T167" s="218"/>
      <c r="U167" s="218"/>
      <c r="V167" s="218"/>
      <c r="W167" s="218"/>
      <c r="X167" s="218"/>
      <c r="Y167" s="218"/>
      <c r="Z167" s="218"/>
    </row>
    <row r="168" spans="1:26" ht="15.75" customHeight="1">
      <c r="A168" s="218"/>
      <c r="B168" s="228"/>
      <c r="C168" s="228"/>
      <c r="D168" s="228"/>
      <c r="E168" s="228"/>
      <c r="F168" s="228"/>
      <c r="G168" s="228"/>
      <c r="H168" s="228"/>
      <c r="I168" s="228"/>
      <c r="J168" s="228"/>
      <c r="K168" s="228"/>
      <c r="L168" s="228"/>
      <c r="M168" s="228"/>
      <c r="N168" s="228"/>
      <c r="O168" s="228"/>
      <c r="P168" s="218"/>
      <c r="Q168" s="218"/>
      <c r="R168" s="218"/>
      <c r="S168" s="218"/>
      <c r="T168" s="218"/>
      <c r="U168" s="218"/>
      <c r="V168" s="218"/>
      <c r="W168" s="218"/>
      <c r="X168" s="218"/>
      <c r="Y168" s="218"/>
      <c r="Z168" s="218"/>
    </row>
    <row r="169" spans="1:26" ht="15.75" customHeight="1">
      <c r="A169" s="218"/>
      <c r="B169" s="228"/>
      <c r="C169" s="228"/>
      <c r="D169" s="228"/>
      <c r="E169" s="228"/>
      <c r="F169" s="228"/>
      <c r="G169" s="228"/>
      <c r="H169" s="228"/>
      <c r="I169" s="228"/>
      <c r="J169" s="228"/>
      <c r="K169" s="228"/>
      <c r="L169" s="228"/>
      <c r="M169" s="228"/>
      <c r="N169" s="228"/>
      <c r="O169" s="228"/>
      <c r="P169" s="218"/>
      <c r="Q169" s="218"/>
      <c r="R169" s="218"/>
      <c r="S169" s="218"/>
      <c r="T169" s="218"/>
      <c r="U169" s="218"/>
      <c r="V169" s="218"/>
      <c r="W169" s="218"/>
      <c r="X169" s="218"/>
      <c r="Y169" s="218"/>
      <c r="Z169" s="218"/>
    </row>
    <row r="170" spans="1:26" ht="15.75" customHeight="1">
      <c r="A170" s="218"/>
      <c r="B170" s="228"/>
      <c r="C170" s="228"/>
      <c r="D170" s="228"/>
      <c r="E170" s="228"/>
      <c r="F170" s="228"/>
      <c r="G170" s="228"/>
      <c r="H170" s="228"/>
      <c r="I170" s="228"/>
      <c r="J170" s="228"/>
      <c r="K170" s="228"/>
      <c r="L170" s="228"/>
      <c r="M170" s="228"/>
      <c r="N170" s="228"/>
      <c r="O170" s="228"/>
      <c r="P170" s="218"/>
      <c r="Q170" s="218"/>
      <c r="R170" s="218"/>
      <c r="S170" s="218"/>
      <c r="T170" s="218"/>
      <c r="U170" s="218"/>
      <c r="V170" s="218"/>
      <c r="W170" s="218"/>
      <c r="X170" s="218"/>
      <c r="Y170" s="218"/>
      <c r="Z170" s="218"/>
    </row>
    <row r="171" spans="1:26" ht="15.75" customHeight="1">
      <c r="A171" s="218"/>
      <c r="B171" s="228"/>
      <c r="C171" s="228"/>
      <c r="D171" s="228"/>
      <c r="E171" s="228"/>
      <c r="F171" s="228"/>
      <c r="G171" s="228"/>
      <c r="H171" s="228"/>
      <c r="I171" s="228"/>
      <c r="J171" s="228"/>
      <c r="K171" s="228"/>
      <c r="L171" s="228"/>
      <c r="M171" s="228"/>
      <c r="N171" s="228"/>
      <c r="O171" s="228"/>
      <c r="P171" s="218"/>
      <c r="Q171" s="218"/>
      <c r="R171" s="218"/>
      <c r="S171" s="218"/>
      <c r="T171" s="218"/>
      <c r="U171" s="218"/>
      <c r="V171" s="218"/>
      <c r="W171" s="218"/>
      <c r="X171" s="218"/>
      <c r="Y171" s="218"/>
      <c r="Z171" s="218"/>
    </row>
    <row r="172" spans="1:26" ht="15.75" customHeight="1">
      <c r="A172" s="218"/>
      <c r="B172" s="228"/>
      <c r="C172" s="228"/>
      <c r="D172" s="228"/>
      <c r="E172" s="228"/>
      <c r="F172" s="228"/>
      <c r="G172" s="228"/>
      <c r="H172" s="228"/>
      <c r="I172" s="228"/>
      <c r="J172" s="228"/>
      <c r="K172" s="228"/>
      <c r="L172" s="228"/>
      <c r="M172" s="228"/>
      <c r="N172" s="228"/>
      <c r="O172" s="228"/>
      <c r="P172" s="218"/>
      <c r="Q172" s="218"/>
      <c r="R172" s="218"/>
      <c r="S172" s="218"/>
      <c r="T172" s="218"/>
      <c r="U172" s="218"/>
      <c r="V172" s="218"/>
      <c r="W172" s="218"/>
      <c r="X172" s="218"/>
      <c r="Y172" s="218"/>
      <c r="Z172" s="218"/>
    </row>
    <row r="173" spans="1:26" ht="15.75" customHeight="1">
      <c r="A173" s="218"/>
      <c r="B173" s="228"/>
      <c r="C173" s="228"/>
      <c r="D173" s="228"/>
      <c r="E173" s="228"/>
      <c r="F173" s="228"/>
      <c r="G173" s="228"/>
      <c r="H173" s="228"/>
      <c r="I173" s="228"/>
      <c r="J173" s="228"/>
      <c r="K173" s="228"/>
      <c r="L173" s="228"/>
      <c r="M173" s="228"/>
      <c r="N173" s="228"/>
      <c r="O173" s="228"/>
      <c r="P173" s="218"/>
      <c r="Q173" s="218"/>
      <c r="R173" s="218"/>
      <c r="S173" s="218"/>
      <c r="T173" s="218"/>
      <c r="U173" s="218"/>
      <c r="V173" s="218"/>
      <c r="W173" s="218"/>
      <c r="X173" s="218"/>
      <c r="Y173" s="218"/>
      <c r="Z173" s="218"/>
    </row>
    <row r="174" spans="1:26" ht="15.75" customHeight="1">
      <c r="A174" s="218"/>
      <c r="B174" s="228"/>
      <c r="C174" s="228"/>
      <c r="D174" s="228"/>
      <c r="E174" s="228"/>
      <c r="F174" s="228"/>
      <c r="G174" s="228"/>
      <c r="H174" s="228"/>
      <c r="I174" s="228"/>
      <c r="J174" s="228"/>
      <c r="K174" s="228"/>
      <c r="L174" s="228"/>
      <c r="M174" s="228"/>
      <c r="N174" s="228"/>
      <c r="O174" s="228"/>
      <c r="P174" s="218"/>
      <c r="Q174" s="218"/>
      <c r="R174" s="218"/>
      <c r="S174" s="218"/>
      <c r="T174" s="218"/>
      <c r="U174" s="218"/>
      <c r="V174" s="218"/>
      <c r="W174" s="218"/>
      <c r="X174" s="218"/>
      <c r="Y174" s="218"/>
      <c r="Z174" s="218"/>
    </row>
    <row r="175" spans="1:26" ht="15.75" customHeight="1">
      <c r="A175" s="218"/>
      <c r="B175" s="228"/>
      <c r="C175" s="228"/>
      <c r="D175" s="228"/>
      <c r="E175" s="228"/>
      <c r="F175" s="228"/>
      <c r="G175" s="228"/>
      <c r="H175" s="228"/>
      <c r="I175" s="228"/>
      <c r="J175" s="228"/>
      <c r="K175" s="228"/>
      <c r="L175" s="228"/>
      <c r="M175" s="228"/>
      <c r="N175" s="228"/>
      <c r="O175" s="228"/>
      <c r="P175" s="218"/>
      <c r="Q175" s="218"/>
      <c r="R175" s="218"/>
      <c r="S175" s="218"/>
      <c r="T175" s="218"/>
      <c r="U175" s="218"/>
      <c r="V175" s="218"/>
      <c r="W175" s="218"/>
      <c r="X175" s="218"/>
      <c r="Y175" s="218"/>
      <c r="Z175" s="218"/>
    </row>
    <row r="176" spans="1:26" ht="15.75" customHeight="1">
      <c r="A176" s="218"/>
      <c r="B176" s="228"/>
      <c r="C176" s="228"/>
      <c r="D176" s="228"/>
      <c r="E176" s="228"/>
      <c r="F176" s="228"/>
      <c r="G176" s="228"/>
      <c r="H176" s="228"/>
      <c r="I176" s="228"/>
      <c r="J176" s="228"/>
      <c r="K176" s="228"/>
      <c r="L176" s="228"/>
      <c r="M176" s="228"/>
      <c r="N176" s="228"/>
      <c r="O176" s="228"/>
      <c r="P176" s="218"/>
      <c r="Q176" s="218"/>
      <c r="R176" s="218"/>
      <c r="S176" s="218"/>
      <c r="T176" s="218"/>
      <c r="U176" s="218"/>
      <c r="V176" s="218"/>
      <c r="W176" s="218"/>
      <c r="X176" s="218"/>
      <c r="Y176" s="218"/>
      <c r="Z176" s="218"/>
    </row>
    <row r="177" spans="1:26" ht="15.75" customHeight="1">
      <c r="A177" s="218"/>
      <c r="B177" s="228"/>
      <c r="C177" s="228"/>
      <c r="D177" s="228"/>
      <c r="E177" s="228"/>
      <c r="F177" s="228"/>
      <c r="G177" s="228"/>
      <c r="H177" s="228"/>
      <c r="I177" s="228"/>
      <c r="J177" s="228"/>
      <c r="K177" s="228"/>
      <c r="L177" s="228"/>
      <c r="M177" s="228"/>
      <c r="N177" s="228"/>
      <c r="O177" s="228"/>
      <c r="P177" s="218"/>
      <c r="Q177" s="218"/>
      <c r="R177" s="218"/>
      <c r="S177" s="218"/>
      <c r="T177" s="218"/>
      <c r="U177" s="218"/>
      <c r="V177" s="218"/>
      <c r="W177" s="218"/>
      <c r="X177" s="218"/>
      <c r="Y177" s="218"/>
      <c r="Z177" s="218"/>
    </row>
    <row r="178" spans="1:26" ht="15.75" customHeight="1">
      <c r="A178" s="218"/>
      <c r="B178" s="228"/>
      <c r="C178" s="228"/>
      <c r="D178" s="228"/>
      <c r="E178" s="228"/>
      <c r="F178" s="228"/>
      <c r="G178" s="228"/>
      <c r="H178" s="228"/>
      <c r="I178" s="228"/>
      <c r="J178" s="228"/>
      <c r="K178" s="228"/>
      <c r="L178" s="228"/>
      <c r="M178" s="228"/>
      <c r="N178" s="228"/>
      <c r="O178" s="228"/>
      <c r="P178" s="218"/>
      <c r="Q178" s="218"/>
      <c r="R178" s="218"/>
      <c r="S178" s="218"/>
      <c r="T178" s="218"/>
      <c r="U178" s="218"/>
      <c r="V178" s="218"/>
      <c r="W178" s="218"/>
      <c r="X178" s="218"/>
      <c r="Y178" s="218"/>
      <c r="Z178" s="218"/>
    </row>
    <row r="179" spans="1:26" ht="15.75" customHeight="1">
      <c r="A179" s="218"/>
      <c r="B179" s="228"/>
      <c r="C179" s="228"/>
      <c r="D179" s="228"/>
      <c r="E179" s="228"/>
      <c r="F179" s="228"/>
      <c r="G179" s="228"/>
      <c r="H179" s="228"/>
      <c r="I179" s="228"/>
      <c r="J179" s="228"/>
      <c r="K179" s="228"/>
      <c r="L179" s="228"/>
      <c r="M179" s="228"/>
      <c r="N179" s="228"/>
      <c r="O179" s="228"/>
      <c r="P179" s="218"/>
      <c r="Q179" s="218"/>
      <c r="R179" s="218"/>
      <c r="S179" s="218"/>
      <c r="T179" s="218"/>
      <c r="U179" s="218"/>
      <c r="V179" s="218"/>
      <c r="W179" s="218"/>
      <c r="X179" s="218"/>
      <c r="Y179" s="218"/>
      <c r="Z179" s="218"/>
    </row>
    <row r="180" spans="1:26" ht="15.75" customHeight="1">
      <c r="A180" s="218"/>
      <c r="B180" s="228"/>
      <c r="C180" s="228"/>
      <c r="D180" s="228"/>
      <c r="E180" s="228"/>
      <c r="F180" s="228"/>
      <c r="G180" s="228"/>
      <c r="H180" s="228"/>
      <c r="I180" s="228"/>
      <c r="J180" s="228"/>
      <c r="K180" s="228"/>
      <c r="L180" s="228"/>
      <c r="M180" s="228"/>
      <c r="N180" s="228"/>
      <c r="O180" s="228"/>
      <c r="P180" s="218"/>
      <c r="Q180" s="218"/>
      <c r="R180" s="218"/>
      <c r="S180" s="218"/>
      <c r="T180" s="218"/>
      <c r="U180" s="218"/>
      <c r="V180" s="218"/>
      <c r="W180" s="218"/>
      <c r="X180" s="218"/>
      <c r="Y180" s="218"/>
      <c r="Z180" s="218"/>
    </row>
    <row r="181" spans="1:26" ht="15.75" customHeight="1">
      <c r="A181" s="218"/>
      <c r="B181" s="228"/>
      <c r="C181" s="228"/>
      <c r="D181" s="228"/>
      <c r="E181" s="228"/>
      <c r="F181" s="228"/>
      <c r="G181" s="228"/>
      <c r="H181" s="228"/>
      <c r="I181" s="228"/>
      <c r="J181" s="228"/>
      <c r="K181" s="228"/>
      <c r="L181" s="228"/>
      <c r="M181" s="228"/>
      <c r="N181" s="228"/>
      <c r="O181" s="228"/>
      <c r="P181" s="218"/>
      <c r="Q181" s="218"/>
      <c r="R181" s="218"/>
      <c r="S181" s="218"/>
      <c r="T181" s="218"/>
      <c r="U181" s="218"/>
      <c r="V181" s="218"/>
      <c r="W181" s="218"/>
      <c r="X181" s="218"/>
      <c r="Y181" s="218"/>
      <c r="Z181" s="218"/>
    </row>
    <row r="182" spans="1:26" ht="15.75" customHeight="1">
      <c r="A182" s="218"/>
      <c r="B182" s="228"/>
      <c r="C182" s="228"/>
      <c r="D182" s="228"/>
      <c r="E182" s="228"/>
      <c r="F182" s="228"/>
      <c r="G182" s="228"/>
      <c r="H182" s="228"/>
      <c r="I182" s="228"/>
      <c r="J182" s="228"/>
      <c r="K182" s="228"/>
      <c r="L182" s="228"/>
      <c r="M182" s="228"/>
      <c r="N182" s="228"/>
      <c r="O182" s="228"/>
      <c r="P182" s="218"/>
      <c r="Q182" s="218"/>
      <c r="R182" s="218"/>
      <c r="S182" s="218"/>
      <c r="T182" s="218"/>
      <c r="U182" s="218"/>
      <c r="V182" s="218"/>
      <c r="W182" s="218"/>
      <c r="X182" s="218"/>
      <c r="Y182" s="218"/>
      <c r="Z182" s="218"/>
    </row>
    <row r="183" spans="1:26" ht="15.75" customHeight="1">
      <c r="A183" s="218"/>
      <c r="B183" s="228"/>
      <c r="C183" s="228"/>
      <c r="D183" s="228"/>
      <c r="E183" s="228"/>
      <c r="F183" s="228"/>
      <c r="G183" s="228"/>
      <c r="H183" s="228"/>
      <c r="I183" s="228"/>
      <c r="J183" s="228"/>
      <c r="K183" s="228"/>
      <c r="L183" s="228"/>
      <c r="M183" s="228"/>
      <c r="N183" s="228"/>
      <c r="O183" s="228"/>
      <c r="P183" s="218"/>
      <c r="Q183" s="218"/>
      <c r="R183" s="218"/>
      <c r="S183" s="218"/>
      <c r="T183" s="218"/>
      <c r="U183" s="218"/>
      <c r="V183" s="218"/>
      <c r="W183" s="218"/>
      <c r="X183" s="218"/>
      <c r="Y183" s="218"/>
      <c r="Z183" s="218"/>
    </row>
    <row r="184" spans="1:26" ht="15.75" customHeight="1">
      <c r="A184" s="218"/>
      <c r="B184" s="228"/>
      <c r="C184" s="228"/>
      <c r="D184" s="228"/>
      <c r="E184" s="228"/>
      <c r="F184" s="228"/>
      <c r="G184" s="228"/>
      <c r="H184" s="228"/>
      <c r="I184" s="228"/>
      <c r="J184" s="228"/>
      <c r="K184" s="228"/>
      <c r="L184" s="228"/>
      <c r="M184" s="228"/>
      <c r="N184" s="228"/>
      <c r="O184" s="228"/>
      <c r="P184" s="218"/>
      <c r="Q184" s="218"/>
      <c r="R184" s="218"/>
      <c r="S184" s="218"/>
      <c r="T184" s="218"/>
      <c r="U184" s="218"/>
      <c r="V184" s="218"/>
      <c r="W184" s="218"/>
      <c r="X184" s="218"/>
      <c r="Y184" s="218"/>
      <c r="Z184" s="218"/>
    </row>
    <row r="185" spans="1:26" ht="15.75" customHeight="1">
      <c r="A185" s="218"/>
      <c r="B185" s="228"/>
      <c r="C185" s="228"/>
      <c r="D185" s="228"/>
      <c r="E185" s="228"/>
      <c r="F185" s="228"/>
      <c r="G185" s="228"/>
      <c r="H185" s="228"/>
      <c r="I185" s="228"/>
      <c r="J185" s="228"/>
      <c r="K185" s="228"/>
      <c r="L185" s="228"/>
      <c r="M185" s="228"/>
      <c r="N185" s="228"/>
      <c r="O185" s="228"/>
      <c r="P185" s="218"/>
      <c r="Q185" s="218"/>
      <c r="R185" s="218"/>
      <c r="S185" s="218"/>
      <c r="T185" s="218"/>
      <c r="U185" s="218"/>
      <c r="V185" s="218"/>
      <c r="W185" s="218"/>
      <c r="X185" s="218"/>
      <c r="Y185" s="218"/>
      <c r="Z185" s="218"/>
    </row>
    <row r="186" spans="1:26" ht="15.75" customHeight="1">
      <c r="A186" s="218"/>
      <c r="B186" s="228"/>
      <c r="C186" s="228"/>
      <c r="D186" s="228"/>
      <c r="E186" s="228"/>
      <c r="F186" s="228"/>
      <c r="G186" s="228"/>
      <c r="H186" s="228"/>
      <c r="I186" s="228"/>
      <c r="J186" s="228"/>
      <c r="K186" s="228"/>
      <c r="L186" s="228"/>
      <c r="M186" s="228"/>
      <c r="N186" s="228"/>
      <c r="O186" s="228"/>
      <c r="P186" s="218"/>
      <c r="Q186" s="218"/>
      <c r="R186" s="218"/>
      <c r="S186" s="218"/>
      <c r="T186" s="218"/>
      <c r="U186" s="218"/>
      <c r="V186" s="218"/>
      <c r="W186" s="218"/>
      <c r="X186" s="218"/>
      <c r="Y186" s="218"/>
      <c r="Z186" s="218"/>
    </row>
    <row r="187" spans="1:26" ht="15.75" customHeight="1">
      <c r="A187" s="218"/>
      <c r="B187" s="228"/>
      <c r="C187" s="228"/>
      <c r="D187" s="228"/>
      <c r="E187" s="228"/>
      <c r="F187" s="228"/>
      <c r="G187" s="228"/>
      <c r="H187" s="228"/>
      <c r="I187" s="228"/>
      <c r="J187" s="228"/>
      <c r="K187" s="228"/>
      <c r="L187" s="228"/>
      <c r="M187" s="228"/>
      <c r="N187" s="228"/>
      <c r="O187" s="228"/>
      <c r="P187" s="218"/>
      <c r="Q187" s="218"/>
      <c r="R187" s="218"/>
      <c r="S187" s="218"/>
      <c r="T187" s="218"/>
      <c r="U187" s="218"/>
      <c r="V187" s="218"/>
      <c r="W187" s="218"/>
      <c r="X187" s="218"/>
      <c r="Y187" s="218"/>
      <c r="Z187" s="218"/>
    </row>
    <row r="188" spans="1:26" ht="15.75" customHeight="1">
      <c r="A188" s="218"/>
      <c r="B188" s="228"/>
      <c r="C188" s="228"/>
      <c r="D188" s="228"/>
      <c r="E188" s="228"/>
      <c r="F188" s="228"/>
      <c r="G188" s="228"/>
      <c r="H188" s="228"/>
      <c r="I188" s="228"/>
      <c r="J188" s="228"/>
      <c r="K188" s="228"/>
      <c r="L188" s="228"/>
      <c r="M188" s="228"/>
      <c r="N188" s="228"/>
      <c r="O188" s="228"/>
      <c r="P188" s="218"/>
      <c r="Q188" s="218"/>
      <c r="R188" s="218"/>
      <c r="S188" s="218"/>
      <c r="T188" s="218"/>
      <c r="U188" s="218"/>
      <c r="V188" s="218"/>
      <c r="W188" s="218"/>
      <c r="X188" s="218"/>
      <c r="Y188" s="218"/>
      <c r="Z188" s="218"/>
    </row>
    <row r="189" spans="1:26" ht="15.75" customHeight="1">
      <c r="A189" s="218"/>
      <c r="B189" s="228"/>
      <c r="C189" s="228"/>
      <c r="D189" s="228"/>
      <c r="E189" s="228"/>
      <c r="F189" s="228"/>
      <c r="G189" s="228"/>
      <c r="H189" s="228"/>
      <c r="I189" s="228"/>
      <c r="J189" s="228"/>
      <c r="K189" s="228"/>
      <c r="L189" s="228"/>
      <c r="M189" s="228"/>
      <c r="N189" s="228"/>
      <c r="O189" s="228"/>
      <c r="P189" s="218"/>
      <c r="Q189" s="218"/>
      <c r="R189" s="218"/>
      <c r="S189" s="218"/>
      <c r="T189" s="218"/>
      <c r="U189" s="218"/>
      <c r="V189" s="218"/>
      <c r="W189" s="218"/>
      <c r="X189" s="218"/>
      <c r="Y189" s="218"/>
      <c r="Z189" s="218"/>
    </row>
    <row r="190" spans="1:26" ht="15.75" customHeight="1">
      <c r="A190" s="218"/>
      <c r="B190" s="228"/>
      <c r="C190" s="228"/>
      <c r="D190" s="228"/>
      <c r="E190" s="228"/>
      <c r="F190" s="228"/>
      <c r="G190" s="228"/>
      <c r="H190" s="228"/>
      <c r="I190" s="228"/>
      <c r="J190" s="228"/>
      <c r="K190" s="228"/>
      <c r="L190" s="228"/>
      <c r="M190" s="228"/>
      <c r="N190" s="228"/>
      <c r="O190" s="228"/>
      <c r="P190" s="218"/>
      <c r="Q190" s="218"/>
      <c r="R190" s="218"/>
      <c r="S190" s="218"/>
      <c r="T190" s="218"/>
      <c r="U190" s="218"/>
      <c r="V190" s="218"/>
      <c r="W190" s="218"/>
      <c r="X190" s="218"/>
      <c r="Y190" s="218"/>
      <c r="Z190" s="218"/>
    </row>
    <row r="191" spans="1:26" ht="15.75" customHeight="1">
      <c r="A191" s="218"/>
      <c r="B191" s="228"/>
      <c r="C191" s="228"/>
      <c r="D191" s="228"/>
      <c r="E191" s="228"/>
      <c r="F191" s="228"/>
      <c r="G191" s="228"/>
      <c r="H191" s="228"/>
      <c r="I191" s="228"/>
      <c r="J191" s="228"/>
      <c r="K191" s="228"/>
      <c r="L191" s="228"/>
      <c r="M191" s="228"/>
      <c r="N191" s="228"/>
      <c r="O191" s="228"/>
      <c r="P191" s="218"/>
      <c r="Q191" s="218"/>
      <c r="R191" s="218"/>
      <c r="S191" s="218"/>
      <c r="T191" s="218"/>
      <c r="U191" s="218"/>
      <c r="V191" s="218"/>
      <c r="W191" s="218"/>
      <c r="X191" s="218"/>
      <c r="Y191" s="218"/>
      <c r="Z191" s="218"/>
    </row>
    <row r="192" spans="1:26" ht="15.75" customHeight="1">
      <c r="A192" s="218"/>
      <c r="B192" s="228"/>
      <c r="C192" s="228"/>
      <c r="D192" s="228"/>
      <c r="E192" s="228"/>
      <c r="F192" s="228"/>
      <c r="G192" s="228"/>
      <c r="H192" s="228"/>
      <c r="I192" s="228"/>
      <c r="J192" s="228"/>
      <c r="K192" s="228"/>
      <c r="L192" s="228"/>
      <c r="M192" s="228"/>
      <c r="N192" s="228"/>
      <c r="O192" s="228"/>
      <c r="P192" s="218"/>
      <c r="Q192" s="218"/>
      <c r="R192" s="218"/>
      <c r="S192" s="218"/>
      <c r="T192" s="218"/>
      <c r="U192" s="218"/>
      <c r="V192" s="218"/>
      <c r="W192" s="218"/>
      <c r="X192" s="218"/>
      <c r="Y192" s="218"/>
      <c r="Z192" s="218"/>
    </row>
    <row r="193" spans="1:26" ht="15.75" customHeight="1">
      <c r="A193" s="218"/>
      <c r="B193" s="228"/>
      <c r="C193" s="228"/>
      <c r="D193" s="228"/>
      <c r="E193" s="228"/>
      <c r="F193" s="228"/>
      <c r="G193" s="228"/>
      <c r="H193" s="228"/>
      <c r="I193" s="228"/>
      <c r="J193" s="228"/>
      <c r="K193" s="228"/>
      <c r="L193" s="228"/>
      <c r="M193" s="228"/>
      <c r="N193" s="228"/>
      <c r="O193" s="228"/>
      <c r="P193" s="218"/>
      <c r="Q193" s="218"/>
      <c r="R193" s="218"/>
      <c r="S193" s="218"/>
      <c r="T193" s="218"/>
      <c r="U193" s="218"/>
      <c r="V193" s="218"/>
      <c r="W193" s="218"/>
      <c r="X193" s="218"/>
      <c r="Y193" s="218"/>
      <c r="Z193" s="218"/>
    </row>
    <row r="194" spans="1:26" ht="15.75" customHeight="1">
      <c r="A194" s="218"/>
      <c r="B194" s="228"/>
      <c r="C194" s="228"/>
      <c r="D194" s="228"/>
      <c r="E194" s="228"/>
      <c r="F194" s="228"/>
      <c r="G194" s="228"/>
      <c r="H194" s="228"/>
      <c r="I194" s="228"/>
      <c r="J194" s="228"/>
      <c r="K194" s="228"/>
      <c r="L194" s="228"/>
      <c r="M194" s="228"/>
      <c r="N194" s="228"/>
      <c r="O194" s="228"/>
      <c r="P194" s="218"/>
      <c r="Q194" s="218"/>
      <c r="R194" s="218"/>
      <c r="S194" s="218"/>
      <c r="T194" s="218"/>
      <c r="U194" s="218"/>
      <c r="V194" s="218"/>
      <c r="W194" s="218"/>
      <c r="X194" s="218"/>
      <c r="Y194" s="218"/>
      <c r="Z194" s="218"/>
    </row>
    <row r="195" spans="1:26" ht="15.75" customHeight="1">
      <c r="A195" s="218"/>
      <c r="B195" s="228"/>
      <c r="C195" s="228"/>
      <c r="D195" s="228"/>
      <c r="E195" s="228"/>
      <c r="F195" s="228"/>
      <c r="G195" s="228"/>
      <c r="H195" s="228"/>
      <c r="I195" s="228"/>
      <c r="J195" s="228"/>
      <c r="K195" s="228"/>
      <c r="L195" s="228"/>
      <c r="M195" s="228"/>
      <c r="N195" s="228"/>
      <c r="O195" s="228"/>
      <c r="P195" s="218"/>
      <c r="Q195" s="218"/>
      <c r="R195" s="218"/>
      <c r="S195" s="218"/>
      <c r="T195" s="218"/>
      <c r="U195" s="218"/>
      <c r="V195" s="218"/>
      <c r="W195" s="218"/>
      <c r="X195" s="218"/>
      <c r="Y195" s="218"/>
      <c r="Z195" s="218"/>
    </row>
    <row r="196" spans="1:26" ht="15.75" customHeight="1">
      <c r="A196" s="218"/>
      <c r="B196" s="228"/>
      <c r="C196" s="228"/>
      <c r="D196" s="228"/>
      <c r="E196" s="228"/>
      <c r="F196" s="228"/>
      <c r="G196" s="228"/>
      <c r="H196" s="228"/>
      <c r="I196" s="228"/>
      <c r="J196" s="228"/>
      <c r="K196" s="228"/>
      <c r="L196" s="228"/>
      <c r="M196" s="228"/>
      <c r="N196" s="228"/>
      <c r="O196" s="228"/>
      <c r="P196" s="218"/>
      <c r="Q196" s="218"/>
      <c r="R196" s="218"/>
      <c r="S196" s="218"/>
      <c r="T196" s="218"/>
      <c r="U196" s="218"/>
      <c r="V196" s="218"/>
      <c r="W196" s="218"/>
      <c r="X196" s="218"/>
      <c r="Y196" s="218"/>
      <c r="Z196" s="218"/>
    </row>
    <row r="197" spans="1:26" ht="15.75" customHeight="1">
      <c r="A197" s="218"/>
      <c r="B197" s="228"/>
      <c r="C197" s="228"/>
      <c r="D197" s="228"/>
      <c r="E197" s="228"/>
      <c r="F197" s="228"/>
      <c r="G197" s="228"/>
      <c r="H197" s="228"/>
      <c r="I197" s="228"/>
      <c r="J197" s="228"/>
      <c r="K197" s="228"/>
      <c r="L197" s="228"/>
      <c r="M197" s="228"/>
      <c r="N197" s="228"/>
      <c r="O197" s="228"/>
      <c r="P197" s="218"/>
      <c r="Q197" s="218"/>
      <c r="R197" s="218"/>
      <c r="S197" s="218"/>
      <c r="T197" s="218"/>
      <c r="U197" s="218"/>
      <c r="V197" s="218"/>
      <c r="W197" s="218"/>
      <c r="X197" s="218"/>
      <c r="Y197" s="218"/>
      <c r="Z197" s="218"/>
    </row>
    <row r="198" spans="1:26" ht="15.75" customHeight="1">
      <c r="A198" s="218"/>
      <c r="B198" s="228"/>
      <c r="C198" s="228"/>
      <c r="D198" s="228"/>
      <c r="E198" s="228"/>
      <c r="F198" s="228"/>
      <c r="G198" s="228"/>
      <c r="H198" s="228"/>
      <c r="I198" s="228"/>
      <c r="J198" s="228"/>
      <c r="K198" s="228"/>
      <c r="L198" s="228"/>
      <c r="M198" s="228"/>
      <c r="N198" s="228"/>
      <c r="O198" s="228"/>
      <c r="P198" s="218"/>
      <c r="Q198" s="218"/>
      <c r="R198" s="218"/>
      <c r="S198" s="218"/>
      <c r="T198" s="218"/>
      <c r="U198" s="218"/>
      <c r="V198" s="218"/>
      <c r="W198" s="218"/>
      <c r="X198" s="218"/>
      <c r="Y198" s="218"/>
      <c r="Z198" s="218"/>
    </row>
    <row r="199" spans="1:26" ht="15.75" customHeight="1">
      <c r="A199" s="218"/>
      <c r="B199" s="228"/>
      <c r="C199" s="228"/>
      <c r="D199" s="228"/>
      <c r="E199" s="228"/>
      <c r="F199" s="228"/>
      <c r="G199" s="228"/>
      <c r="H199" s="228"/>
      <c r="I199" s="228"/>
      <c r="J199" s="228"/>
      <c r="K199" s="228"/>
      <c r="L199" s="228"/>
      <c r="M199" s="228"/>
      <c r="N199" s="228"/>
      <c r="O199" s="228"/>
      <c r="P199" s="218"/>
      <c r="Q199" s="218"/>
      <c r="R199" s="218"/>
      <c r="S199" s="218"/>
      <c r="T199" s="218"/>
      <c r="U199" s="218"/>
      <c r="V199" s="218"/>
      <c r="W199" s="218"/>
      <c r="X199" s="218"/>
      <c r="Y199" s="218"/>
      <c r="Z199" s="218"/>
    </row>
    <row r="200" spans="1:26" ht="15.75" customHeight="1">
      <c r="A200" s="218"/>
      <c r="B200" s="228"/>
      <c r="C200" s="228"/>
      <c r="D200" s="228"/>
      <c r="E200" s="228"/>
      <c r="F200" s="228"/>
      <c r="G200" s="228"/>
      <c r="H200" s="228"/>
      <c r="I200" s="228"/>
      <c r="J200" s="228"/>
      <c r="K200" s="228"/>
      <c r="L200" s="228"/>
      <c r="M200" s="228"/>
      <c r="N200" s="228"/>
      <c r="O200" s="228"/>
      <c r="P200" s="218"/>
      <c r="Q200" s="218"/>
      <c r="R200" s="218"/>
      <c r="S200" s="218"/>
      <c r="T200" s="218"/>
      <c r="U200" s="218"/>
      <c r="V200" s="218"/>
      <c r="W200" s="218"/>
      <c r="X200" s="218"/>
      <c r="Y200" s="218"/>
      <c r="Z200" s="218"/>
    </row>
    <row r="201" spans="1:26" ht="15.75" customHeight="1">
      <c r="A201" s="218"/>
      <c r="B201" s="228"/>
      <c r="C201" s="228"/>
      <c r="D201" s="228"/>
      <c r="E201" s="228"/>
      <c r="F201" s="228"/>
      <c r="G201" s="228"/>
      <c r="H201" s="228"/>
      <c r="I201" s="228"/>
      <c r="J201" s="228"/>
      <c r="K201" s="228"/>
      <c r="L201" s="228"/>
      <c r="M201" s="228"/>
      <c r="N201" s="228"/>
      <c r="O201" s="228"/>
      <c r="P201" s="218"/>
      <c r="Q201" s="218"/>
      <c r="R201" s="218"/>
      <c r="S201" s="218"/>
      <c r="T201" s="218"/>
      <c r="U201" s="218"/>
      <c r="V201" s="218"/>
      <c r="W201" s="218"/>
      <c r="X201" s="218"/>
      <c r="Y201" s="218"/>
      <c r="Z201" s="218"/>
    </row>
    <row r="202" spans="1:26" ht="15.75" customHeight="1">
      <c r="A202" s="218"/>
      <c r="B202" s="228"/>
      <c r="C202" s="228"/>
      <c r="D202" s="228"/>
      <c r="E202" s="228"/>
      <c r="F202" s="228"/>
      <c r="G202" s="228"/>
      <c r="H202" s="228"/>
      <c r="I202" s="228"/>
      <c r="J202" s="228"/>
      <c r="K202" s="228"/>
      <c r="L202" s="228"/>
      <c r="M202" s="228"/>
      <c r="N202" s="228"/>
      <c r="O202" s="228"/>
      <c r="P202" s="218"/>
      <c r="Q202" s="218"/>
      <c r="R202" s="218"/>
      <c r="S202" s="218"/>
      <c r="T202" s="218"/>
      <c r="U202" s="218"/>
      <c r="V202" s="218"/>
      <c r="W202" s="218"/>
      <c r="X202" s="218"/>
      <c r="Y202" s="218"/>
      <c r="Z202" s="218"/>
    </row>
    <row r="203" spans="1:26" ht="15.75" customHeight="1">
      <c r="A203" s="218"/>
      <c r="B203" s="228"/>
      <c r="C203" s="228"/>
      <c r="D203" s="228"/>
      <c r="E203" s="228"/>
      <c r="F203" s="228"/>
      <c r="G203" s="228"/>
      <c r="H203" s="228"/>
      <c r="I203" s="228"/>
      <c r="J203" s="228"/>
      <c r="K203" s="228"/>
      <c r="L203" s="228"/>
      <c r="M203" s="228"/>
      <c r="N203" s="228"/>
      <c r="O203" s="228"/>
      <c r="P203" s="218"/>
      <c r="Q203" s="218"/>
      <c r="R203" s="218"/>
      <c r="S203" s="218"/>
      <c r="T203" s="218"/>
      <c r="U203" s="218"/>
      <c r="V203" s="218"/>
      <c r="W203" s="218"/>
      <c r="X203" s="218"/>
      <c r="Y203" s="218"/>
      <c r="Z203" s="218"/>
    </row>
    <row r="204" spans="1:26" ht="15.75" customHeight="1">
      <c r="A204" s="218"/>
      <c r="B204" s="228"/>
      <c r="C204" s="228"/>
      <c r="D204" s="228"/>
      <c r="E204" s="228"/>
      <c r="F204" s="228"/>
      <c r="G204" s="228"/>
      <c r="H204" s="228"/>
      <c r="I204" s="228"/>
      <c r="J204" s="228"/>
      <c r="K204" s="228"/>
      <c r="L204" s="228"/>
      <c r="M204" s="228"/>
      <c r="N204" s="228"/>
      <c r="O204" s="228"/>
      <c r="P204" s="218"/>
      <c r="Q204" s="218"/>
      <c r="R204" s="218"/>
      <c r="S204" s="218"/>
      <c r="T204" s="218"/>
      <c r="U204" s="218"/>
      <c r="V204" s="218"/>
      <c r="W204" s="218"/>
      <c r="X204" s="218"/>
      <c r="Y204" s="218"/>
      <c r="Z204" s="218"/>
    </row>
    <row r="205" spans="1:26" ht="15.75" customHeight="1">
      <c r="A205" s="218"/>
      <c r="B205" s="228"/>
      <c r="C205" s="228"/>
      <c r="D205" s="228"/>
      <c r="E205" s="228"/>
      <c r="F205" s="228"/>
      <c r="G205" s="228"/>
      <c r="H205" s="228"/>
      <c r="I205" s="228"/>
      <c r="J205" s="228"/>
      <c r="K205" s="228"/>
      <c r="L205" s="228"/>
      <c r="M205" s="228"/>
      <c r="N205" s="228"/>
      <c r="O205" s="228"/>
      <c r="P205" s="218"/>
      <c r="Q205" s="218"/>
      <c r="R205" s="218"/>
      <c r="S205" s="218"/>
      <c r="T205" s="218"/>
      <c r="U205" s="218"/>
      <c r="V205" s="218"/>
      <c r="W205" s="218"/>
      <c r="X205" s="218"/>
      <c r="Y205" s="218"/>
      <c r="Z205" s="218"/>
    </row>
    <row r="206" spans="1:26" ht="15.75" customHeight="1">
      <c r="A206" s="218"/>
      <c r="B206" s="228"/>
      <c r="C206" s="228"/>
      <c r="D206" s="228"/>
      <c r="E206" s="228"/>
      <c r="F206" s="228"/>
      <c r="G206" s="228"/>
      <c r="H206" s="228"/>
      <c r="I206" s="228"/>
      <c r="J206" s="228"/>
      <c r="K206" s="228"/>
      <c r="L206" s="228"/>
      <c r="M206" s="228"/>
      <c r="N206" s="228"/>
      <c r="O206" s="228"/>
      <c r="P206" s="218"/>
      <c r="Q206" s="218"/>
      <c r="R206" s="218"/>
      <c r="S206" s="218"/>
      <c r="T206" s="218"/>
      <c r="U206" s="218"/>
      <c r="V206" s="218"/>
      <c r="W206" s="218"/>
      <c r="X206" s="218"/>
      <c r="Y206" s="218"/>
      <c r="Z206" s="218"/>
    </row>
    <row r="207" spans="1:26" ht="15.75" customHeight="1">
      <c r="A207" s="218"/>
      <c r="B207" s="228"/>
      <c r="C207" s="228"/>
      <c r="D207" s="228"/>
      <c r="E207" s="228"/>
      <c r="F207" s="228"/>
      <c r="G207" s="228"/>
      <c r="H207" s="228"/>
      <c r="I207" s="228"/>
      <c r="J207" s="228"/>
      <c r="K207" s="228"/>
      <c r="L207" s="228"/>
      <c r="M207" s="228"/>
      <c r="N207" s="228"/>
      <c r="O207" s="228"/>
      <c r="P207" s="218"/>
      <c r="Q207" s="218"/>
      <c r="R207" s="218"/>
      <c r="S207" s="218"/>
      <c r="T207" s="218"/>
      <c r="U207" s="218"/>
      <c r="V207" s="218"/>
      <c r="W207" s="218"/>
      <c r="X207" s="218"/>
      <c r="Y207" s="218"/>
      <c r="Z207" s="218"/>
    </row>
    <row r="208" spans="1:26" ht="15.75" customHeight="1">
      <c r="A208" s="218"/>
      <c r="B208" s="228"/>
      <c r="C208" s="228"/>
      <c r="D208" s="228"/>
      <c r="E208" s="228"/>
      <c r="F208" s="228"/>
      <c r="G208" s="228"/>
      <c r="H208" s="228"/>
      <c r="I208" s="228"/>
      <c r="J208" s="228"/>
      <c r="K208" s="228"/>
      <c r="L208" s="228"/>
      <c r="M208" s="228"/>
      <c r="N208" s="228"/>
      <c r="O208" s="228"/>
      <c r="P208" s="218"/>
      <c r="Q208" s="218"/>
      <c r="R208" s="218"/>
      <c r="S208" s="218"/>
      <c r="T208" s="218"/>
      <c r="U208" s="218"/>
      <c r="V208" s="218"/>
      <c r="W208" s="218"/>
      <c r="X208" s="218"/>
      <c r="Y208" s="218"/>
      <c r="Z208" s="218"/>
    </row>
    <row r="209" spans="1:26" ht="15.75" customHeight="1">
      <c r="A209" s="218"/>
      <c r="B209" s="228"/>
      <c r="C209" s="228"/>
      <c r="D209" s="228"/>
      <c r="E209" s="228"/>
      <c r="F209" s="228"/>
      <c r="G209" s="228"/>
      <c r="H209" s="228"/>
      <c r="I209" s="228"/>
      <c r="J209" s="228"/>
      <c r="K209" s="228"/>
      <c r="L209" s="228"/>
      <c r="M209" s="228"/>
      <c r="N209" s="228"/>
      <c r="O209" s="228"/>
      <c r="P209" s="218"/>
      <c r="Q209" s="218"/>
      <c r="R209" s="218"/>
      <c r="S209" s="218"/>
      <c r="T209" s="218"/>
      <c r="U209" s="218"/>
      <c r="V209" s="218"/>
      <c r="W209" s="218"/>
      <c r="X209" s="218"/>
      <c r="Y209" s="218"/>
      <c r="Z209" s="218"/>
    </row>
    <row r="210" spans="1:26" ht="15.75" customHeight="1">
      <c r="A210" s="218"/>
      <c r="B210" s="228"/>
      <c r="C210" s="228"/>
      <c r="D210" s="228"/>
      <c r="E210" s="228"/>
      <c r="F210" s="228"/>
      <c r="G210" s="228"/>
      <c r="H210" s="228"/>
      <c r="I210" s="228"/>
      <c r="J210" s="228"/>
      <c r="K210" s="228"/>
      <c r="L210" s="228"/>
      <c r="M210" s="228"/>
      <c r="N210" s="228"/>
      <c r="O210" s="228"/>
      <c r="P210" s="218"/>
      <c r="Q210" s="218"/>
      <c r="R210" s="218"/>
      <c r="S210" s="218"/>
      <c r="T210" s="218"/>
      <c r="U210" s="218"/>
      <c r="V210" s="218"/>
      <c r="W210" s="218"/>
      <c r="X210" s="218"/>
      <c r="Y210" s="218"/>
      <c r="Z210" s="218"/>
    </row>
    <row r="211" spans="1:26" ht="15.75" customHeight="1">
      <c r="A211" s="218"/>
      <c r="B211" s="228"/>
      <c r="C211" s="228"/>
      <c r="D211" s="228"/>
      <c r="E211" s="228"/>
      <c r="F211" s="228"/>
      <c r="G211" s="228"/>
      <c r="H211" s="228"/>
      <c r="I211" s="228"/>
      <c r="J211" s="228"/>
      <c r="K211" s="228"/>
      <c r="L211" s="228"/>
      <c r="M211" s="228"/>
      <c r="N211" s="228"/>
      <c r="O211" s="228"/>
      <c r="P211" s="218"/>
      <c r="Q211" s="218"/>
      <c r="R211" s="218"/>
      <c r="S211" s="218"/>
      <c r="T211" s="218"/>
      <c r="U211" s="218"/>
      <c r="V211" s="218"/>
      <c r="W211" s="218"/>
      <c r="X211" s="218"/>
      <c r="Y211" s="218"/>
      <c r="Z211" s="218"/>
    </row>
    <row r="212" spans="1:26" ht="15.75" customHeight="1">
      <c r="A212" s="218"/>
      <c r="B212" s="228"/>
      <c r="C212" s="228"/>
      <c r="D212" s="228"/>
      <c r="E212" s="228"/>
      <c r="F212" s="228"/>
      <c r="G212" s="228"/>
      <c r="H212" s="228"/>
      <c r="I212" s="228"/>
      <c r="J212" s="228"/>
      <c r="K212" s="228"/>
      <c r="L212" s="228"/>
      <c r="M212" s="228"/>
      <c r="N212" s="228"/>
      <c r="O212" s="228"/>
      <c r="P212" s="218"/>
      <c r="Q212" s="218"/>
      <c r="R212" s="218"/>
      <c r="S212" s="218"/>
      <c r="T212" s="218"/>
      <c r="U212" s="218"/>
      <c r="V212" s="218"/>
      <c r="W212" s="218"/>
      <c r="X212" s="218"/>
      <c r="Y212" s="218"/>
      <c r="Z212" s="218"/>
    </row>
    <row r="213" spans="1:26" ht="15.75" customHeight="1">
      <c r="A213" s="218"/>
      <c r="B213" s="228"/>
      <c r="C213" s="228"/>
      <c r="D213" s="228"/>
      <c r="E213" s="228"/>
      <c r="F213" s="228"/>
      <c r="G213" s="228"/>
      <c r="H213" s="228"/>
      <c r="I213" s="228"/>
      <c r="J213" s="228"/>
      <c r="K213" s="228"/>
      <c r="L213" s="228"/>
      <c r="M213" s="228"/>
      <c r="N213" s="228"/>
      <c r="O213" s="228"/>
      <c r="P213" s="218"/>
      <c r="Q213" s="218"/>
      <c r="R213" s="218"/>
      <c r="S213" s="218"/>
      <c r="T213" s="218"/>
      <c r="U213" s="218"/>
      <c r="V213" s="218"/>
      <c r="W213" s="218"/>
      <c r="X213" s="218"/>
      <c r="Y213" s="218"/>
      <c r="Z213" s="218"/>
    </row>
    <row r="214" spans="1:26" ht="15.75" customHeight="1">
      <c r="A214" s="218"/>
      <c r="B214" s="228"/>
      <c r="C214" s="228"/>
      <c r="D214" s="228"/>
      <c r="E214" s="228"/>
      <c r="F214" s="228"/>
      <c r="G214" s="228"/>
      <c r="H214" s="228"/>
      <c r="I214" s="228"/>
      <c r="J214" s="228"/>
      <c r="K214" s="228"/>
      <c r="L214" s="228"/>
      <c r="M214" s="228"/>
      <c r="N214" s="228"/>
      <c r="O214" s="228"/>
      <c r="P214" s="218"/>
      <c r="Q214" s="218"/>
      <c r="R214" s="218"/>
      <c r="S214" s="218"/>
      <c r="T214" s="218"/>
      <c r="U214" s="218"/>
      <c r="V214" s="218"/>
      <c r="W214" s="218"/>
      <c r="X214" s="218"/>
      <c r="Y214" s="218"/>
      <c r="Z214" s="218"/>
    </row>
    <row r="215" spans="1:26" ht="15.75" customHeight="1">
      <c r="A215" s="218"/>
      <c r="B215" s="228"/>
      <c r="C215" s="228"/>
      <c r="D215" s="228"/>
      <c r="E215" s="228"/>
      <c r="F215" s="228"/>
      <c r="G215" s="228"/>
      <c r="H215" s="228"/>
      <c r="I215" s="228"/>
      <c r="J215" s="228"/>
      <c r="K215" s="228"/>
      <c r="L215" s="228"/>
      <c r="M215" s="228"/>
      <c r="N215" s="228"/>
      <c r="O215" s="228"/>
      <c r="P215" s="218"/>
      <c r="Q215" s="218"/>
      <c r="R215" s="218"/>
      <c r="S215" s="218"/>
      <c r="T215" s="218"/>
      <c r="U215" s="218"/>
      <c r="V215" s="218"/>
      <c r="W215" s="218"/>
      <c r="X215" s="218"/>
      <c r="Y215" s="218"/>
      <c r="Z215" s="218"/>
    </row>
    <row r="216" spans="1:26" ht="15.75" customHeight="1">
      <c r="A216" s="218"/>
      <c r="B216" s="228"/>
      <c r="C216" s="228"/>
      <c r="D216" s="228"/>
      <c r="E216" s="228"/>
      <c r="F216" s="228"/>
      <c r="G216" s="228"/>
      <c r="H216" s="228"/>
      <c r="I216" s="228"/>
      <c r="J216" s="228"/>
      <c r="K216" s="228"/>
      <c r="L216" s="228"/>
      <c r="M216" s="228"/>
      <c r="N216" s="228"/>
      <c r="O216" s="228"/>
      <c r="P216" s="218"/>
      <c r="Q216" s="218"/>
      <c r="R216" s="218"/>
      <c r="S216" s="218"/>
      <c r="T216" s="218"/>
      <c r="U216" s="218"/>
      <c r="V216" s="218"/>
      <c r="W216" s="218"/>
      <c r="X216" s="218"/>
      <c r="Y216" s="218"/>
      <c r="Z216" s="218"/>
    </row>
    <row r="217" spans="1:26" ht="15.75" customHeight="1">
      <c r="A217" s="218"/>
      <c r="B217" s="228"/>
      <c r="C217" s="228"/>
      <c r="D217" s="228"/>
      <c r="E217" s="228"/>
      <c r="F217" s="228"/>
      <c r="G217" s="228"/>
      <c r="H217" s="228"/>
      <c r="I217" s="228"/>
      <c r="J217" s="228"/>
      <c r="K217" s="228"/>
      <c r="L217" s="228"/>
      <c r="M217" s="228"/>
      <c r="N217" s="228"/>
      <c r="O217" s="228"/>
      <c r="P217" s="218"/>
      <c r="Q217" s="218"/>
      <c r="R217" s="218"/>
      <c r="S217" s="218"/>
      <c r="T217" s="218"/>
      <c r="U217" s="218"/>
      <c r="V217" s="218"/>
      <c r="W217" s="218"/>
      <c r="X217" s="218"/>
      <c r="Y217" s="218"/>
      <c r="Z217" s="218"/>
    </row>
    <row r="218" spans="1:26" ht="15.75" customHeight="1">
      <c r="A218" s="218"/>
      <c r="B218" s="228"/>
      <c r="C218" s="228"/>
      <c r="D218" s="228"/>
      <c r="E218" s="228"/>
      <c r="F218" s="228"/>
      <c r="G218" s="228"/>
      <c r="H218" s="228"/>
      <c r="I218" s="228"/>
      <c r="J218" s="228"/>
      <c r="K218" s="228"/>
      <c r="L218" s="228"/>
      <c r="M218" s="228"/>
      <c r="N218" s="228"/>
      <c r="O218" s="228"/>
      <c r="P218" s="218"/>
      <c r="Q218" s="218"/>
      <c r="R218" s="218"/>
      <c r="S218" s="218"/>
      <c r="T218" s="218"/>
      <c r="U218" s="218"/>
      <c r="V218" s="218"/>
      <c r="W218" s="218"/>
      <c r="X218" s="218"/>
      <c r="Y218" s="218"/>
      <c r="Z218" s="218"/>
    </row>
    <row r="219" spans="1:26" ht="15.75" customHeight="1">
      <c r="A219" s="218"/>
      <c r="B219" s="228"/>
      <c r="C219" s="228"/>
      <c r="D219" s="228"/>
      <c r="E219" s="228"/>
      <c r="F219" s="228"/>
      <c r="G219" s="228"/>
      <c r="H219" s="228"/>
      <c r="I219" s="228"/>
      <c r="J219" s="228"/>
      <c r="K219" s="228"/>
      <c r="L219" s="228"/>
      <c r="M219" s="228"/>
      <c r="N219" s="228"/>
      <c r="O219" s="228"/>
      <c r="P219" s="218"/>
      <c r="Q219" s="218"/>
      <c r="R219" s="218"/>
      <c r="S219" s="218"/>
      <c r="T219" s="218"/>
      <c r="U219" s="218"/>
      <c r="V219" s="218"/>
      <c r="W219" s="218"/>
      <c r="X219" s="218"/>
      <c r="Y219" s="218"/>
      <c r="Z219" s="218"/>
    </row>
    <row r="220" spans="1:26" ht="15.75" customHeight="1">
      <c r="A220" s="218"/>
      <c r="B220" s="228"/>
      <c r="C220" s="228"/>
      <c r="D220" s="228"/>
      <c r="E220" s="228"/>
      <c r="F220" s="228"/>
      <c r="G220" s="228"/>
      <c r="H220" s="228"/>
      <c r="I220" s="228"/>
      <c r="J220" s="228"/>
      <c r="K220" s="228"/>
      <c r="L220" s="228"/>
      <c r="M220" s="228"/>
      <c r="N220" s="228"/>
      <c r="O220" s="228"/>
      <c r="P220" s="218"/>
      <c r="Q220" s="218"/>
      <c r="R220" s="218"/>
      <c r="S220" s="218"/>
      <c r="T220" s="218"/>
      <c r="U220" s="218"/>
      <c r="V220" s="218"/>
      <c r="W220" s="218"/>
      <c r="X220" s="218"/>
      <c r="Y220" s="218"/>
      <c r="Z220" s="218"/>
    </row>
    <row r="221" spans="1:26" ht="15.75" customHeight="1">
      <c r="A221" s="218"/>
      <c r="B221" s="228"/>
      <c r="C221" s="228"/>
      <c r="D221" s="228"/>
      <c r="E221" s="228"/>
      <c r="F221" s="228"/>
      <c r="G221" s="228"/>
      <c r="H221" s="228"/>
      <c r="I221" s="228"/>
      <c r="J221" s="228"/>
      <c r="K221" s="228"/>
      <c r="L221" s="228"/>
      <c r="M221" s="228"/>
      <c r="N221" s="228"/>
      <c r="O221" s="228"/>
      <c r="P221" s="218"/>
      <c r="Q221" s="218"/>
      <c r="R221" s="218"/>
      <c r="S221" s="218"/>
      <c r="T221" s="218"/>
      <c r="U221" s="218"/>
      <c r="V221" s="218"/>
      <c r="W221" s="218"/>
      <c r="X221" s="218"/>
      <c r="Y221" s="218"/>
      <c r="Z221" s="218"/>
    </row>
    <row r="222" spans="1:26" ht="15.75" customHeight="1">
      <c r="A222" s="218"/>
      <c r="B222" s="228"/>
      <c r="C222" s="228"/>
      <c r="D222" s="228"/>
      <c r="E222" s="228"/>
      <c r="F222" s="228"/>
      <c r="G222" s="228"/>
      <c r="H222" s="228"/>
      <c r="I222" s="228"/>
      <c r="J222" s="228"/>
      <c r="K222" s="228"/>
      <c r="L222" s="228"/>
      <c r="M222" s="228"/>
      <c r="N222" s="228"/>
      <c r="O222" s="228"/>
      <c r="P222" s="218"/>
      <c r="Q222" s="218"/>
      <c r="R222" s="218"/>
      <c r="S222" s="218"/>
      <c r="T222" s="218"/>
      <c r="U222" s="218"/>
      <c r="V222" s="218"/>
      <c r="W222" s="218"/>
      <c r="X222" s="218"/>
      <c r="Y222" s="218"/>
      <c r="Z222" s="218"/>
    </row>
    <row r="223" spans="1:26" ht="15.75" customHeight="1">
      <c r="A223" s="218"/>
      <c r="B223" s="228"/>
      <c r="C223" s="228"/>
      <c r="D223" s="228"/>
      <c r="E223" s="228"/>
      <c r="F223" s="228"/>
      <c r="G223" s="228"/>
      <c r="H223" s="228"/>
      <c r="I223" s="228"/>
      <c r="J223" s="228"/>
      <c r="K223" s="228"/>
      <c r="L223" s="228"/>
      <c r="M223" s="228"/>
      <c r="N223" s="228"/>
      <c r="O223" s="228"/>
      <c r="P223" s="218"/>
      <c r="Q223" s="218"/>
      <c r="R223" s="218"/>
      <c r="S223" s="218"/>
      <c r="T223" s="218"/>
      <c r="U223" s="218"/>
      <c r="V223" s="218"/>
      <c r="W223" s="218"/>
      <c r="X223" s="218"/>
      <c r="Y223" s="218"/>
      <c r="Z223" s="218"/>
    </row>
    <row r="224" spans="1:26" ht="15.75" customHeight="1">
      <c r="A224" s="218"/>
      <c r="B224" s="228"/>
      <c r="C224" s="228"/>
      <c r="D224" s="228"/>
      <c r="E224" s="228"/>
      <c r="F224" s="228"/>
      <c r="G224" s="228"/>
      <c r="H224" s="228"/>
      <c r="I224" s="228"/>
      <c r="J224" s="228"/>
      <c r="K224" s="228"/>
      <c r="L224" s="228"/>
      <c r="M224" s="228"/>
      <c r="N224" s="228"/>
      <c r="O224" s="228"/>
      <c r="P224" s="218"/>
      <c r="Q224" s="218"/>
      <c r="R224" s="218"/>
      <c r="S224" s="218"/>
      <c r="T224" s="218"/>
      <c r="U224" s="218"/>
      <c r="V224" s="218"/>
      <c r="W224" s="218"/>
      <c r="X224" s="218"/>
      <c r="Y224" s="218"/>
      <c r="Z224" s="218"/>
    </row>
    <row r="225" spans="1:26" ht="15.75" customHeight="1">
      <c r="A225" s="218"/>
      <c r="B225" s="228"/>
      <c r="C225" s="228"/>
      <c r="D225" s="228"/>
      <c r="E225" s="228"/>
      <c r="F225" s="228"/>
      <c r="G225" s="228"/>
      <c r="H225" s="228"/>
      <c r="I225" s="228"/>
      <c r="J225" s="228"/>
      <c r="K225" s="228"/>
      <c r="L225" s="228"/>
      <c r="M225" s="228"/>
      <c r="N225" s="228"/>
      <c r="O225" s="228"/>
      <c r="P225" s="218"/>
      <c r="Q225" s="218"/>
      <c r="R225" s="218"/>
      <c r="S225" s="218"/>
      <c r="T225" s="218"/>
      <c r="U225" s="218"/>
      <c r="V225" s="218"/>
      <c r="W225" s="218"/>
      <c r="X225" s="218"/>
      <c r="Y225" s="218"/>
      <c r="Z225" s="218"/>
    </row>
    <row r="226" spans="1:26" ht="15.75" customHeight="1">
      <c r="A226" s="218"/>
      <c r="B226" s="228"/>
      <c r="C226" s="228"/>
      <c r="D226" s="228"/>
      <c r="E226" s="228"/>
      <c r="F226" s="228"/>
      <c r="G226" s="228"/>
      <c r="H226" s="228"/>
      <c r="I226" s="228"/>
      <c r="J226" s="228"/>
      <c r="K226" s="228"/>
      <c r="L226" s="228"/>
      <c r="M226" s="228"/>
      <c r="N226" s="228"/>
      <c r="O226" s="228"/>
      <c r="P226" s="218"/>
      <c r="Q226" s="218"/>
      <c r="R226" s="218"/>
      <c r="S226" s="218"/>
      <c r="T226" s="218"/>
      <c r="U226" s="218"/>
      <c r="V226" s="218"/>
      <c r="W226" s="218"/>
      <c r="X226" s="218"/>
      <c r="Y226" s="218"/>
      <c r="Z226" s="218"/>
    </row>
    <row r="227" spans="1:26" ht="15.75" customHeight="1">
      <c r="A227" s="218"/>
      <c r="B227" s="228"/>
      <c r="C227" s="228"/>
      <c r="D227" s="228"/>
      <c r="E227" s="228"/>
      <c r="F227" s="228"/>
      <c r="G227" s="228"/>
      <c r="H227" s="228"/>
      <c r="I227" s="228"/>
      <c r="J227" s="228"/>
      <c r="K227" s="228"/>
      <c r="L227" s="228"/>
      <c r="M227" s="228"/>
      <c r="N227" s="228"/>
      <c r="O227" s="228"/>
      <c r="P227" s="218"/>
      <c r="Q227" s="218"/>
      <c r="R227" s="218"/>
      <c r="S227" s="218"/>
      <c r="T227" s="218"/>
      <c r="U227" s="218"/>
      <c r="V227" s="218"/>
      <c r="W227" s="218"/>
      <c r="X227" s="218"/>
      <c r="Y227" s="218"/>
      <c r="Z227" s="218"/>
    </row>
    <row r="228" spans="1:26" ht="15.75" customHeight="1">
      <c r="A228" s="218"/>
      <c r="B228" s="228"/>
      <c r="C228" s="228"/>
      <c r="D228" s="228"/>
      <c r="E228" s="228"/>
      <c r="F228" s="228"/>
      <c r="G228" s="228"/>
      <c r="H228" s="228"/>
      <c r="I228" s="228"/>
      <c r="J228" s="228"/>
      <c r="K228" s="228"/>
      <c r="L228" s="228"/>
      <c r="M228" s="228"/>
      <c r="N228" s="228"/>
      <c r="O228" s="228"/>
      <c r="P228" s="218"/>
      <c r="Q228" s="218"/>
      <c r="R228" s="218"/>
      <c r="S228" s="218"/>
      <c r="T228" s="218"/>
      <c r="U228" s="218"/>
      <c r="V228" s="218"/>
      <c r="W228" s="218"/>
      <c r="X228" s="218"/>
      <c r="Y228" s="218"/>
      <c r="Z228" s="218"/>
    </row>
    <row r="229" spans="1:26" ht="15.75" customHeight="1">
      <c r="A229" s="218"/>
      <c r="B229" s="228"/>
      <c r="C229" s="228"/>
      <c r="D229" s="228"/>
      <c r="E229" s="228"/>
      <c r="F229" s="228"/>
      <c r="G229" s="228"/>
      <c r="H229" s="228"/>
      <c r="I229" s="228"/>
      <c r="J229" s="228"/>
      <c r="K229" s="228"/>
      <c r="L229" s="228"/>
      <c r="M229" s="228"/>
      <c r="N229" s="228"/>
      <c r="O229" s="228"/>
      <c r="P229" s="218"/>
      <c r="Q229" s="218"/>
      <c r="R229" s="218"/>
      <c r="S229" s="218"/>
      <c r="T229" s="218"/>
      <c r="U229" s="218"/>
      <c r="V229" s="218"/>
      <c r="W229" s="218"/>
      <c r="X229" s="218"/>
      <c r="Y229" s="218"/>
      <c r="Z229" s="218"/>
    </row>
    <row r="230" spans="1:26" ht="15.75" customHeight="1">
      <c r="A230" s="218"/>
      <c r="B230" s="228"/>
      <c r="C230" s="228"/>
      <c r="D230" s="228"/>
      <c r="E230" s="228"/>
      <c r="F230" s="228"/>
      <c r="G230" s="228"/>
      <c r="H230" s="228"/>
      <c r="I230" s="228"/>
      <c r="J230" s="228"/>
      <c r="K230" s="228"/>
      <c r="L230" s="228"/>
      <c r="M230" s="228"/>
      <c r="N230" s="228"/>
      <c r="O230" s="228"/>
      <c r="P230" s="218"/>
      <c r="Q230" s="218"/>
      <c r="R230" s="218"/>
      <c r="S230" s="218"/>
      <c r="T230" s="218"/>
      <c r="U230" s="218"/>
      <c r="V230" s="218"/>
      <c r="W230" s="218"/>
      <c r="X230" s="218"/>
      <c r="Y230" s="218"/>
      <c r="Z230" s="218"/>
    </row>
    <row r="231" spans="1:26" ht="15.75" customHeight="1">
      <c r="A231" s="218"/>
      <c r="B231" s="228"/>
      <c r="C231" s="228"/>
      <c r="D231" s="228"/>
      <c r="E231" s="228"/>
      <c r="F231" s="228"/>
      <c r="G231" s="228"/>
      <c r="H231" s="228"/>
      <c r="I231" s="228"/>
      <c r="J231" s="228"/>
      <c r="K231" s="228"/>
      <c r="L231" s="228"/>
      <c r="M231" s="228"/>
      <c r="N231" s="228"/>
      <c r="O231" s="228"/>
      <c r="P231" s="218"/>
      <c r="Q231" s="218"/>
      <c r="R231" s="218"/>
      <c r="S231" s="218"/>
      <c r="T231" s="218"/>
      <c r="U231" s="218"/>
      <c r="V231" s="218"/>
      <c r="W231" s="218"/>
      <c r="X231" s="218"/>
      <c r="Y231" s="218"/>
      <c r="Z231" s="218"/>
    </row>
    <row r="232" spans="1:26" ht="15.75" customHeight="1">
      <c r="A232" s="218"/>
      <c r="B232" s="228"/>
      <c r="C232" s="228"/>
      <c r="D232" s="228"/>
      <c r="E232" s="228"/>
      <c r="F232" s="228"/>
      <c r="G232" s="228"/>
      <c r="H232" s="228"/>
      <c r="I232" s="228"/>
      <c r="J232" s="228"/>
      <c r="K232" s="228"/>
      <c r="L232" s="228"/>
      <c r="M232" s="228"/>
      <c r="N232" s="228"/>
      <c r="O232" s="228"/>
      <c r="P232" s="218"/>
      <c r="Q232" s="218"/>
      <c r="R232" s="218"/>
      <c r="S232" s="218"/>
      <c r="T232" s="218"/>
      <c r="U232" s="218"/>
      <c r="V232" s="218"/>
      <c r="W232" s="218"/>
      <c r="X232" s="218"/>
      <c r="Y232" s="218"/>
      <c r="Z232" s="218"/>
    </row>
    <row r="233" spans="1:26" ht="15.75" customHeight="1">
      <c r="A233" s="218"/>
      <c r="B233" s="228"/>
      <c r="C233" s="228"/>
      <c r="D233" s="228"/>
      <c r="E233" s="228"/>
      <c r="F233" s="228"/>
      <c r="G233" s="228"/>
      <c r="H233" s="228"/>
      <c r="I233" s="228"/>
      <c r="J233" s="228"/>
      <c r="K233" s="228"/>
      <c r="L233" s="228"/>
      <c r="M233" s="228"/>
      <c r="N233" s="228"/>
      <c r="O233" s="228"/>
      <c r="P233" s="218"/>
      <c r="Q233" s="218"/>
      <c r="R233" s="218"/>
      <c r="S233" s="218"/>
      <c r="T233" s="218"/>
      <c r="U233" s="218"/>
      <c r="V233" s="218"/>
      <c r="W233" s="218"/>
      <c r="X233" s="218"/>
      <c r="Y233" s="218"/>
      <c r="Z233" s="218"/>
    </row>
    <row r="234" spans="1:26" ht="15.75" customHeight="1">
      <c r="A234" s="218"/>
      <c r="B234" s="228"/>
      <c r="C234" s="228"/>
      <c r="D234" s="228"/>
      <c r="E234" s="228"/>
      <c r="F234" s="228"/>
      <c r="G234" s="228"/>
      <c r="H234" s="228"/>
      <c r="I234" s="228"/>
      <c r="J234" s="228"/>
      <c r="K234" s="228"/>
      <c r="L234" s="228"/>
      <c r="M234" s="228"/>
      <c r="N234" s="228"/>
      <c r="O234" s="228"/>
      <c r="P234" s="218"/>
      <c r="Q234" s="218"/>
      <c r="R234" s="218"/>
      <c r="S234" s="218"/>
      <c r="T234" s="218"/>
      <c r="U234" s="218"/>
      <c r="V234" s="218"/>
      <c r="W234" s="218"/>
      <c r="X234" s="218"/>
      <c r="Y234" s="218"/>
      <c r="Z234" s="218"/>
    </row>
    <row r="235" spans="1:26" ht="15.75" customHeight="1">
      <c r="A235" s="218"/>
      <c r="B235" s="228"/>
      <c r="C235" s="228"/>
      <c r="D235" s="228"/>
      <c r="E235" s="228"/>
      <c r="F235" s="228"/>
      <c r="G235" s="228"/>
      <c r="H235" s="228"/>
      <c r="I235" s="228"/>
      <c r="J235" s="228"/>
      <c r="K235" s="228"/>
      <c r="L235" s="228"/>
      <c r="M235" s="228"/>
      <c r="N235" s="228"/>
      <c r="O235" s="228"/>
      <c r="P235" s="218"/>
      <c r="Q235" s="218"/>
      <c r="R235" s="218"/>
      <c r="S235" s="218"/>
      <c r="T235" s="218"/>
      <c r="U235" s="218"/>
      <c r="V235" s="218"/>
      <c r="W235" s="218"/>
      <c r="X235" s="218"/>
      <c r="Y235" s="218"/>
      <c r="Z235" s="218"/>
    </row>
    <row r="236" spans="1:26" ht="15.75" customHeight="1">
      <c r="A236" s="218"/>
      <c r="B236" s="228"/>
      <c r="C236" s="228"/>
      <c r="D236" s="228"/>
      <c r="E236" s="228"/>
      <c r="F236" s="228"/>
      <c r="G236" s="228"/>
      <c r="H236" s="228"/>
      <c r="I236" s="228"/>
      <c r="J236" s="228"/>
      <c r="K236" s="228"/>
      <c r="L236" s="228"/>
      <c r="M236" s="228"/>
      <c r="N236" s="228"/>
      <c r="O236" s="228"/>
      <c r="P236" s="218"/>
      <c r="Q236" s="218"/>
      <c r="R236" s="218"/>
      <c r="S236" s="218"/>
      <c r="T236" s="218"/>
      <c r="U236" s="218"/>
      <c r="V236" s="218"/>
      <c r="W236" s="218"/>
      <c r="X236" s="218"/>
      <c r="Y236" s="218"/>
      <c r="Z236" s="218"/>
    </row>
    <row r="237" spans="1:26" ht="15.75" customHeight="1">
      <c r="A237" s="218"/>
      <c r="B237" s="228"/>
      <c r="C237" s="228"/>
      <c r="D237" s="228"/>
      <c r="E237" s="228"/>
      <c r="F237" s="228"/>
      <c r="G237" s="228"/>
      <c r="H237" s="228"/>
      <c r="I237" s="228"/>
      <c r="J237" s="228"/>
      <c r="K237" s="228"/>
      <c r="L237" s="228"/>
      <c r="M237" s="228"/>
      <c r="N237" s="228"/>
      <c r="O237" s="228"/>
      <c r="P237" s="218"/>
      <c r="Q237" s="218"/>
      <c r="R237" s="218"/>
      <c r="S237" s="218"/>
      <c r="T237" s="218"/>
      <c r="U237" s="218"/>
      <c r="V237" s="218"/>
      <c r="W237" s="218"/>
      <c r="X237" s="218"/>
      <c r="Y237" s="218"/>
      <c r="Z237" s="218"/>
    </row>
    <row r="238" spans="1:26" ht="15.75" customHeight="1">
      <c r="A238" s="218"/>
      <c r="B238" s="228"/>
      <c r="C238" s="228"/>
      <c r="D238" s="228"/>
      <c r="E238" s="228"/>
      <c r="F238" s="228"/>
      <c r="G238" s="228"/>
      <c r="H238" s="228"/>
      <c r="I238" s="228"/>
      <c r="J238" s="228"/>
      <c r="K238" s="228"/>
      <c r="L238" s="228"/>
      <c r="M238" s="228"/>
      <c r="N238" s="228"/>
      <c r="O238" s="228"/>
      <c r="P238" s="218"/>
      <c r="Q238" s="218"/>
      <c r="R238" s="218"/>
      <c r="S238" s="218"/>
      <c r="T238" s="218"/>
      <c r="U238" s="218"/>
      <c r="V238" s="218"/>
      <c r="W238" s="218"/>
      <c r="X238" s="218"/>
      <c r="Y238" s="218"/>
      <c r="Z238" s="218"/>
    </row>
    <row r="239" spans="1:26" ht="15.75" customHeight="1">
      <c r="A239" s="218"/>
      <c r="B239" s="228"/>
      <c r="C239" s="228"/>
      <c r="D239" s="228"/>
      <c r="E239" s="228"/>
      <c r="F239" s="228"/>
      <c r="G239" s="228"/>
      <c r="H239" s="228"/>
      <c r="I239" s="228"/>
      <c r="J239" s="228"/>
      <c r="K239" s="228"/>
      <c r="L239" s="228"/>
      <c r="M239" s="228"/>
      <c r="N239" s="228"/>
      <c r="O239" s="228"/>
      <c r="P239" s="218"/>
      <c r="Q239" s="218"/>
      <c r="R239" s="218"/>
      <c r="S239" s="218"/>
      <c r="T239" s="218"/>
      <c r="U239" s="218"/>
      <c r="V239" s="218"/>
      <c r="W239" s="218"/>
      <c r="X239" s="218"/>
      <c r="Y239" s="218"/>
      <c r="Z239" s="218"/>
    </row>
    <row r="240" spans="1:26" ht="15.75" customHeight="1">
      <c r="A240" s="218"/>
      <c r="B240" s="228"/>
      <c r="C240" s="228"/>
      <c r="D240" s="228"/>
      <c r="E240" s="228"/>
      <c r="F240" s="228"/>
      <c r="G240" s="228"/>
      <c r="H240" s="228"/>
      <c r="I240" s="228"/>
      <c r="J240" s="228"/>
      <c r="K240" s="228"/>
      <c r="L240" s="228"/>
      <c r="M240" s="228"/>
      <c r="N240" s="228"/>
      <c r="O240" s="228"/>
      <c r="P240" s="218"/>
      <c r="Q240" s="218"/>
      <c r="R240" s="218"/>
      <c r="S240" s="218"/>
      <c r="T240" s="218"/>
      <c r="U240" s="218"/>
      <c r="V240" s="218"/>
      <c r="W240" s="218"/>
      <c r="X240" s="218"/>
      <c r="Y240" s="218"/>
      <c r="Z240" s="218"/>
    </row>
    <row r="241" spans="1:26" ht="15.75" customHeight="1">
      <c r="A241" s="218"/>
      <c r="B241" s="228"/>
      <c r="C241" s="228"/>
      <c r="D241" s="228"/>
      <c r="E241" s="228"/>
      <c r="F241" s="228"/>
      <c r="G241" s="228"/>
      <c r="H241" s="228"/>
      <c r="I241" s="228"/>
      <c r="J241" s="228"/>
      <c r="K241" s="228"/>
      <c r="L241" s="228"/>
      <c r="M241" s="228"/>
      <c r="N241" s="228"/>
      <c r="O241" s="228"/>
      <c r="P241" s="218"/>
      <c r="Q241" s="218"/>
      <c r="R241" s="218"/>
      <c r="S241" s="218"/>
      <c r="T241" s="218"/>
      <c r="U241" s="218"/>
      <c r="V241" s="218"/>
      <c r="W241" s="218"/>
      <c r="X241" s="218"/>
      <c r="Y241" s="218"/>
      <c r="Z241" s="218"/>
    </row>
    <row r="242" spans="1:26" ht="15.75" customHeight="1">
      <c r="A242" s="218"/>
      <c r="B242" s="228"/>
      <c r="C242" s="228"/>
      <c r="D242" s="228"/>
      <c r="E242" s="228"/>
      <c r="F242" s="228"/>
      <c r="G242" s="228"/>
      <c r="H242" s="228"/>
      <c r="I242" s="228"/>
      <c r="J242" s="228"/>
      <c r="K242" s="228"/>
      <c r="L242" s="228"/>
      <c r="M242" s="228"/>
      <c r="N242" s="228"/>
      <c r="O242" s="228"/>
      <c r="P242" s="218"/>
      <c r="Q242" s="218"/>
      <c r="R242" s="218"/>
      <c r="S242" s="218"/>
      <c r="T242" s="218"/>
      <c r="U242" s="218"/>
      <c r="V242" s="218"/>
      <c r="W242" s="218"/>
      <c r="X242" s="218"/>
      <c r="Y242" s="218"/>
      <c r="Z242" s="218"/>
    </row>
    <row r="243" spans="1:26" ht="15.75" customHeight="1">
      <c r="A243" s="218"/>
      <c r="B243" s="228"/>
      <c r="C243" s="228"/>
      <c r="D243" s="228"/>
      <c r="E243" s="228"/>
      <c r="F243" s="228"/>
      <c r="G243" s="228"/>
      <c r="H243" s="228"/>
      <c r="I243" s="228"/>
      <c r="J243" s="228"/>
      <c r="K243" s="228"/>
      <c r="L243" s="228"/>
      <c r="M243" s="228"/>
      <c r="N243" s="228"/>
      <c r="O243" s="228"/>
      <c r="P243" s="218"/>
      <c r="Q243" s="218"/>
      <c r="R243" s="218"/>
      <c r="S243" s="218"/>
      <c r="T243" s="218"/>
      <c r="U243" s="218"/>
      <c r="V243" s="218"/>
      <c r="W243" s="218"/>
      <c r="X243" s="218"/>
      <c r="Y243" s="218"/>
      <c r="Z243" s="218"/>
    </row>
    <row r="244" spans="1:26" ht="15.75" customHeight="1">
      <c r="A244" s="218"/>
      <c r="B244" s="228"/>
      <c r="C244" s="228"/>
      <c r="D244" s="228"/>
      <c r="E244" s="228"/>
      <c r="F244" s="228"/>
      <c r="G244" s="228"/>
      <c r="H244" s="228"/>
      <c r="I244" s="228"/>
      <c r="J244" s="228"/>
      <c r="K244" s="228"/>
      <c r="L244" s="228"/>
      <c r="M244" s="228"/>
      <c r="N244" s="228"/>
      <c r="O244" s="228"/>
      <c r="P244" s="218"/>
      <c r="Q244" s="218"/>
      <c r="R244" s="218"/>
      <c r="S244" s="218"/>
      <c r="T244" s="218"/>
      <c r="U244" s="218"/>
      <c r="V244" s="218"/>
      <c r="W244" s="218"/>
      <c r="X244" s="218"/>
      <c r="Y244" s="218"/>
      <c r="Z244" s="218"/>
    </row>
    <row r="245" spans="1:26" ht="15.75" customHeight="1">
      <c r="A245" s="218"/>
      <c r="B245" s="228"/>
      <c r="C245" s="228"/>
      <c r="D245" s="228"/>
      <c r="E245" s="228"/>
      <c r="F245" s="228"/>
      <c r="G245" s="228"/>
      <c r="H245" s="228"/>
      <c r="I245" s="228"/>
      <c r="J245" s="228"/>
      <c r="K245" s="228"/>
      <c r="L245" s="228"/>
      <c r="M245" s="228"/>
      <c r="N245" s="228"/>
      <c r="O245" s="228"/>
      <c r="P245" s="218"/>
      <c r="Q245" s="218"/>
      <c r="R245" s="218"/>
      <c r="S245" s="218"/>
      <c r="T245" s="218"/>
      <c r="U245" s="218"/>
      <c r="V245" s="218"/>
      <c r="W245" s="218"/>
      <c r="X245" s="218"/>
      <c r="Y245" s="218"/>
      <c r="Z245" s="218"/>
    </row>
    <row r="246" spans="1:26" ht="15.75" customHeight="1">
      <c r="A246" s="218"/>
      <c r="B246" s="228"/>
      <c r="C246" s="228"/>
      <c r="D246" s="228"/>
      <c r="E246" s="228"/>
      <c r="F246" s="228"/>
      <c r="G246" s="228"/>
      <c r="H246" s="228"/>
      <c r="I246" s="228"/>
      <c r="J246" s="228"/>
      <c r="K246" s="228"/>
      <c r="L246" s="228"/>
      <c r="M246" s="228"/>
      <c r="N246" s="228"/>
      <c r="O246" s="228"/>
      <c r="P246" s="218"/>
      <c r="Q246" s="218"/>
      <c r="R246" s="218"/>
      <c r="S246" s="218"/>
      <c r="T246" s="218"/>
      <c r="U246" s="218"/>
      <c r="V246" s="218"/>
      <c r="W246" s="218"/>
      <c r="X246" s="218"/>
      <c r="Y246" s="218"/>
      <c r="Z246" s="218"/>
    </row>
    <row r="247" spans="1:26" ht="15.75" customHeight="1">
      <c r="A247" s="218"/>
      <c r="B247" s="228"/>
      <c r="C247" s="228"/>
      <c r="D247" s="228"/>
      <c r="E247" s="228"/>
      <c r="F247" s="228"/>
      <c r="G247" s="228"/>
      <c r="H247" s="228"/>
      <c r="I247" s="228"/>
      <c r="J247" s="228"/>
      <c r="K247" s="228"/>
      <c r="L247" s="228"/>
      <c r="M247" s="228"/>
      <c r="N247" s="228"/>
      <c r="O247" s="228"/>
      <c r="P247" s="218"/>
      <c r="Q247" s="218"/>
      <c r="R247" s="218"/>
      <c r="S247" s="218"/>
      <c r="T247" s="218"/>
      <c r="U247" s="218"/>
      <c r="V247" s="218"/>
      <c r="W247" s="218"/>
      <c r="X247" s="218"/>
      <c r="Y247" s="218"/>
      <c r="Z247" s="218"/>
    </row>
    <row r="248" spans="1:26" ht="15.75" customHeight="1">
      <c r="A248" s="218"/>
      <c r="B248" s="228"/>
      <c r="C248" s="228"/>
      <c r="D248" s="228"/>
      <c r="E248" s="228"/>
      <c r="F248" s="228"/>
      <c r="G248" s="228"/>
      <c r="H248" s="228"/>
      <c r="I248" s="228"/>
      <c r="J248" s="228"/>
      <c r="K248" s="228"/>
      <c r="L248" s="228"/>
      <c r="M248" s="228"/>
      <c r="N248" s="228"/>
      <c r="O248" s="228"/>
      <c r="P248" s="218"/>
      <c r="Q248" s="218"/>
      <c r="R248" s="218"/>
      <c r="S248" s="218"/>
      <c r="T248" s="218"/>
      <c r="U248" s="218"/>
      <c r="V248" s="218"/>
      <c r="W248" s="218"/>
      <c r="X248" s="218"/>
      <c r="Y248" s="218"/>
      <c r="Z248" s="218"/>
    </row>
    <row r="249" spans="1:26" ht="15.75" customHeight="1">
      <c r="A249" s="218"/>
      <c r="B249" s="228"/>
      <c r="C249" s="228"/>
      <c r="D249" s="228"/>
      <c r="E249" s="228"/>
      <c r="F249" s="228"/>
      <c r="G249" s="228"/>
      <c r="H249" s="228"/>
      <c r="I249" s="228"/>
      <c r="J249" s="228"/>
      <c r="K249" s="228"/>
      <c r="L249" s="228"/>
      <c r="M249" s="228"/>
      <c r="N249" s="228"/>
      <c r="O249" s="228"/>
      <c r="P249" s="218"/>
      <c r="Q249" s="218"/>
      <c r="R249" s="218"/>
      <c r="S249" s="218"/>
      <c r="T249" s="218"/>
      <c r="U249" s="218"/>
      <c r="V249" s="218"/>
      <c r="W249" s="218"/>
      <c r="X249" s="218"/>
      <c r="Y249" s="218"/>
      <c r="Z249" s="218"/>
    </row>
    <row r="250" spans="1:26" ht="15.75" customHeight="1">
      <c r="A250" s="218"/>
      <c r="B250" s="228"/>
      <c r="C250" s="228"/>
      <c r="D250" s="228"/>
      <c r="E250" s="228"/>
      <c r="F250" s="228"/>
      <c r="G250" s="228"/>
      <c r="H250" s="228"/>
      <c r="I250" s="228"/>
      <c r="J250" s="228"/>
      <c r="K250" s="228"/>
      <c r="L250" s="228"/>
      <c r="M250" s="228"/>
      <c r="N250" s="228"/>
      <c r="O250" s="228"/>
      <c r="P250" s="218"/>
      <c r="Q250" s="218"/>
      <c r="R250" s="218"/>
      <c r="S250" s="218"/>
      <c r="T250" s="218"/>
      <c r="U250" s="218"/>
      <c r="V250" s="218"/>
      <c r="W250" s="218"/>
      <c r="X250" s="218"/>
      <c r="Y250" s="218"/>
      <c r="Z250" s="218"/>
    </row>
    <row r="251" spans="1:26" ht="15.75" customHeight="1">
      <c r="A251" s="218"/>
      <c r="B251" s="228"/>
      <c r="C251" s="228"/>
      <c r="D251" s="228"/>
      <c r="E251" s="228"/>
      <c r="F251" s="228"/>
      <c r="G251" s="228"/>
      <c r="H251" s="228"/>
      <c r="I251" s="228"/>
      <c r="J251" s="228"/>
      <c r="K251" s="228"/>
      <c r="L251" s="228"/>
      <c r="M251" s="228"/>
      <c r="N251" s="228"/>
      <c r="O251" s="228"/>
      <c r="P251" s="218"/>
      <c r="Q251" s="218"/>
      <c r="R251" s="218"/>
      <c r="S251" s="218"/>
      <c r="T251" s="218"/>
      <c r="U251" s="218"/>
      <c r="V251" s="218"/>
      <c r="W251" s="218"/>
      <c r="X251" s="218"/>
      <c r="Y251" s="218"/>
      <c r="Z251" s="218"/>
    </row>
    <row r="252" spans="1:26" ht="15.75" customHeight="1">
      <c r="A252" s="218"/>
      <c r="B252" s="228"/>
      <c r="C252" s="228"/>
      <c r="D252" s="228"/>
      <c r="E252" s="228"/>
      <c r="F252" s="228"/>
      <c r="G252" s="228"/>
      <c r="H252" s="228"/>
      <c r="I252" s="228"/>
      <c r="J252" s="228"/>
      <c r="K252" s="228"/>
      <c r="L252" s="228"/>
      <c r="M252" s="228"/>
      <c r="N252" s="228"/>
      <c r="O252" s="228"/>
      <c r="P252" s="218"/>
      <c r="Q252" s="218"/>
      <c r="R252" s="218"/>
      <c r="S252" s="218"/>
      <c r="T252" s="218"/>
      <c r="U252" s="218"/>
      <c r="V252" s="218"/>
      <c r="W252" s="218"/>
      <c r="X252" s="218"/>
      <c r="Y252" s="218"/>
      <c r="Z252" s="218"/>
    </row>
    <row r="253" spans="1:26" ht="15.75" customHeight="1">
      <c r="A253" s="218"/>
      <c r="B253" s="228"/>
      <c r="C253" s="228"/>
      <c r="D253" s="228"/>
      <c r="E253" s="228"/>
      <c r="F253" s="228"/>
      <c r="G253" s="228"/>
      <c r="H253" s="228"/>
      <c r="I253" s="228"/>
      <c r="J253" s="228"/>
      <c r="K253" s="228"/>
      <c r="L253" s="228"/>
      <c r="M253" s="228"/>
      <c r="N253" s="228"/>
      <c r="O253" s="228"/>
      <c r="P253" s="218"/>
      <c r="Q253" s="218"/>
      <c r="R253" s="218"/>
      <c r="S253" s="218"/>
      <c r="T253" s="218"/>
      <c r="U253" s="218"/>
      <c r="V253" s="218"/>
      <c r="W253" s="218"/>
      <c r="X253" s="218"/>
      <c r="Y253" s="218"/>
      <c r="Z253" s="218"/>
    </row>
    <row r="254" spans="1:26" ht="15.75" customHeight="1">
      <c r="A254" s="218"/>
      <c r="B254" s="228"/>
      <c r="C254" s="228"/>
      <c r="D254" s="228"/>
      <c r="E254" s="228"/>
      <c r="F254" s="228"/>
      <c r="G254" s="228"/>
      <c r="H254" s="228"/>
      <c r="I254" s="228"/>
      <c r="J254" s="228"/>
      <c r="K254" s="228"/>
      <c r="L254" s="228"/>
      <c r="M254" s="228"/>
      <c r="N254" s="228"/>
      <c r="O254" s="228"/>
      <c r="P254" s="218"/>
      <c r="Q254" s="218"/>
      <c r="R254" s="218"/>
      <c r="S254" s="218"/>
      <c r="T254" s="218"/>
      <c r="U254" s="218"/>
      <c r="V254" s="218"/>
      <c r="W254" s="218"/>
      <c r="X254" s="218"/>
      <c r="Y254" s="218"/>
      <c r="Z254" s="218"/>
    </row>
    <row r="255" spans="1:26" ht="15.75" customHeight="1">
      <c r="A255" s="218"/>
      <c r="B255" s="228"/>
      <c r="C255" s="228"/>
      <c r="D255" s="228"/>
      <c r="E255" s="228"/>
      <c r="F255" s="228"/>
      <c r="G255" s="228"/>
      <c r="H255" s="228"/>
      <c r="I255" s="228"/>
      <c r="J255" s="228"/>
      <c r="K255" s="228"/>
      <c r="L255" s="228"/>
      <c r="M255" s="228"/>
      <c r="N255" s="228"/>
      <c r="O255" s="228"/>
      <c r="P255" s="218"/>
      <c r="Q255" s="218"/>
      <c r="R255" s="218"/>
      <c r="S255" s="218"/>
      <c r="T255" s="218"/>
      <c r="U255" s="218"/>
      <c r="V255" s="218"/>
      <c r="W255" s="218"/>
      <c r="X255" s="218"/>
      <c r="Y255" s="218"/>
      <c r="Z255" s="218"/>
    </row>
    <row r="256" spans="1:26" ht="15.75" customHeight="1">
      <c r="A256" s="218"/>
      <c r="B256" s="228"/>
      <c r="C256" s="228"/>
      <c r="D256" s="228"/>
      <c r="E256" s="228"/>
      <c r="F256" s="228"/>
      <c r="G256" s="228"/>
      <c r="H256" s="228"/>
      <c r="I256" s="228"/>
      <c r="J256" s="228"/>
      <c r="K256" s="228"/>
      <c r="L256" s="228"/>
      <c r="M256" s="228"/>
      <c r="N256" s="228"/>
      <c r="O256" s="228"/>
      <c r="P256" s="218"/>
      <c r="Q256" s="218"/>
      <c r="R256" s="218"/>
      <c r="S256" s="218"/>
      <c r="T256" s="218"/>
      <c r="U256" s="218"/>
      <c r="V256" s="218"/>
      <c r="W256" s="218"/>
      <c r="X256" s="218"/>
      <c r="Y256" s="218"/>
      <c r="Z256" s="218"/>
    </row>
    <row r="257" spans="1:26" ht="15.75" customHeight="1">
      <c r="A257" s="218"/>
      <c r="B257" s="228"/>
      <c r="C257" s="228"/>
      <c r="D257" s="228"/>
      <c r="E257" s="228"/>
      <c r="F257" s="228"/>
      <c r="G257" s="228"/>
      <c r="H257" s="228"/>
      <c r="I257" s="228"/>
      <c r="J257" s="228"/>
      <c r="K257" s="228"/>
      <c r="L257" s="228"/>
      <c r="M257" s="228"/>
      <c r="N257" s="228"/>
      <c r="O257" s="228"/>
      <c r="P257" s="218"/>
      <c r="Q257" s="218"/>
      <c r="R257" s="218"/>
      <c r="S257" s="218"/>
      <c r="T257" s="218"/>
      <c r="U257" s="218"/>
      <c r="V257" s="218"/>
      <c r="W257" s="218"/>
      <c r="X257" s="218"/>
      <c r="Y257" s="218"/>
      <c r="Z257" s="218"/>
    </row>
    <row r="258" spans="1:26" ht="15.75" customHeight="1">
      <c r="A258" s="218"/>
      <c r="B258" s="228"/>
      <c r="C258" s="228"/>
      <c r="D258" s="228"/>
      <c r="E258" s="228"/>
      <c r="F258" s="228"/>
      <c r="G258" s="228"/>
      <c r="H258" s="228"/>
      <c r="I258" s="228"/>
      <c r="J258" s="228"/>
      <c r="K258" s="228"/>
      <c r="L258" s="228"/>
      <c r="M258" s="228"/>
      <c r="N258" s="228"/>
      <c r="O258" s="228"/>
      <c r="P258" s="218"/>
      <c r="Q258" s="218"/>
      <c r="R258" s="218"/>
      <c r="S258" s="218"/>
      <c r="T258" s="218"/>
      <c r="U258" s="218"/>
      <c r="V258" s="218"/>
      <c r="W258" s="218"/>
      <c r="X258" s="218"/>
      <c r="Y258" s="218"/>
      <c r="Z258" s="218"/>
    </row>
    <row r="259" spans="1:26" ht="15.75" customHeight="1">
      <c r="A259" s="218"/>
      <c r="B259" s="228"/>
      <c r="C259" s="228"/>
      <c r="D259" s="228"/>
      <c r="E259" s="228"/>
      <c r="F259" s="228"/>
      <c r="G259" s="228"/>
      <c r="H259" s="228"/>
      <c r="I259" s="228"/>
      <c r="J259" s="228"/>
      <c r="K259" s="228"/>
      <c r="L259" s="228"/>
      <c r="M259" s="228"/>
      <c r="N259" s="228"/>
      <c r="O259" s="228"/>
      <c r="P259" s="218"/>
      <c r="Q259" s="218"/>
      <c r="R259" s="218"/>
      <c r="S259" s="218"/>
      <c r="T259" s="218"/>
      <c r="U259" s="218"/>
      <c r="V259" s="218"/>
      <c r="W259" s="218"/>
      <c r="X259" s="218"/>
      <c r="Y259" s="218"/>
      <c r="Z259" s="218"/>
    </row>
    <row r="260" spans="1:26" ht="15.75" customHeight="1">
      <c r="A260" s="218"/>
      <c r="B260" s="228"/>
      <c r="C260" s="228"/>
      <c r="D260" s="228"/>
      <c r="E260" s="228"/>
      <c r="F260" s="228"/>
      <c r="G260" s="228"/>
      <c r="H260" s="228"/>
      <c r="I260" s="228"/>
      <c r="J260" s="228"/>
      <c r="K260" s="228"/>
      <c r="L260" s="228"/>
      <c r="M260" s="228"/>
      <c r="N260" s="228"/>
      <c r="O260" s="228"/>
      <c r="P260" s="218"/>
      <c r="Q260" s="218"/>
      <c r="R260" s="218"/>
      <c r="S260" s="218"/>
      <c r="T260" s="218"/>
      <c r="U260" s="218"/>
      <c r="V260" s="218"/>
      <c r="W260" s="218"/>
      <c r="X260" s="218"/>
      <c r="Y260" s="218"/>
      <c r="Z260" s="218"/>
    </row>
    <row r="261" spans="1:26" ht="15.75" customHeight="1">
      <c r="A261" s="218"/>
      <c r="B261" s="228"/>
      <c r="C261" s="228"/>
      <c r="D261" s="228"/>
      <c r="E261" s="228"/>
      <c r="F261" s="228"/>
      <c r="G261" s="228"/>
      <c r="H261" s="228"/>
      <c r="I261" s="228"/>
      <c r="J261" s="228"/>
      <c r="K261" s="228"/>
      <c r="L261" s="228"/>
      <c r="M261" s="228"/>
      <c r="N261" s="228"/>
      <c r="O261" s="228"/>
      <c r="P261" s="218"/>
      <c r="Q261" s="218"/>
      <c r="R261" s="218"/>
      <c r="S261" s="218"/>
      <c r="T261" s="218"/>
      <c r="U261" s="218"/>
      <c r="V261" s="218"/>
      <c r="W261" s="218"/>
      <c r="X261" s="218"/>
      <c r="Y261" s="218"/>
      <c r="Z261" s="218"/>
    </row>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7">
    <mergeCell ref="B61:M61"/>
    <mergeCell ref="D40:E40"/>
    <mergeCell ref="D42:E42"/>
    <mergeCell ref="F42:G42"/>
    <mergeCell ref="H42:I42"/>
    <mergeCell ref="F45:F46"/>
    <mergeCell ref="G45:J46"/>
    <mergeCell ref="L45:M46"/>
    <mergeCell ref="F40:G40"/>
    <mergeCell ref="L40:M40"/>
    <mergeCell ref="C48:M48"/>
    <mergeCell ref="C49:M49"/>
    <mergeCell ref="C50:M50"/>
    <mergeCell ref="C51:M51"/>
    <mergeCell ref="H40:I40"/>
    <mergeCell ref="J40:K40"/>
    <mergeCell ref="A52:A57"/>
    <mergeCell ref="A58:A60"/>
    <mergeCell ref="C57:M57"/>
    <mergeCell ref="C58:M58"/>
    <mergeCell ref="C59:M59"/>
    <mergeCell ref="C60:M60"/>
    <mergeCell ref="C55:M55"/>
    <mergeCell ref="C56:M56"/>
    <mergeCell ref="C52:M52"/>
    <mergeCell ref="C53:M53"/>
    <mergeCell ref="C54:M54"/>
    <mergeCell ref="A2:A14"/>
    <mergeCell ref="B17:B23"/>
    <mergeCell ref="A15:A51"/>
    <mergeCell ref="B24:B27"/>
    <mergeCell ref="B28:B30"/>
    <mergeCell ref="B31:B33"/>
    <mergeCell ref="B34:B43"/>
    <mergeCell ref="B44:B47"/>
    <mergeCell ref="H38:I38"/>
    <mergeCell ref="J38:K38"/>
    <mergeCell ref="C16:M16"/>
    <mergeCell ref="F22:M22"/>
    <mergeCell ref="J36:K36"/>
    <mergeCell ref="L36:M36"/>
    <mergeCell ref="L38:M38"/>
    <mergeCell ref="D38:E38"/>
    <mergeCell ref="F38:G38"/>
    <mergeCell ref="C14:D14"/>
    <mergeCell ref="F14:M14"/>
    <mergeCell ref="H35:I35"/>
    <mergeCell ref="D36:E36"/>
    <mergeCell ref="F36:G36"/>
    <mergeCell ref="H36:I36"/>
    <mergeCell ref="D29:E29"/>
    <mergeCell ref="H4:M4"/>
    <mergeCell ref="C15:M15"/>
    <mergeCell ref="B1:M1"/>
    <mergeCell ref="C2:M2"/>
    <mergeCell ref="C3:M3"/>
    <mergeCell ref="C4:E4"/>
    <mergeCell ref="F4:G4"/>
    <mergeCell ref="C5:M5"/>
    <mergeCell ref="C6:M6"/>
    <mergeCell ref="C7:G7"/>
    <mergeCell ref="I7:M7"/>
    <mergeCell ref="B8:B10"/>
    <mergeCell ref="C8:M10"/>
    <mergeCell ref="C11:M11"/>
    <mergeCell ref="C12:M12"/>
    <mergeCell ref="C13:M13"/>
  </mergeCells>
  <hyperlinks>
    <hyperlink ref="C56" r:id="rId1"/>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selection activeCell="C11" sqref="C11:M11"/>
    </sheetView>
  </sheetViews>
  <sheetFormatPr baseColWidth="10" defaultColWidth="14.42578125" defaultRowHeight="15" customHeight="1"/>
  <cols>
    <col min="1" max="1" width="27.28515625" customWidth="1"/>
    <col min="2" max="2" width="29.42578125" customWidth="1"/>
    <col min="3" max="26" width="11.42578125" customWidth="1"/>
  </cols>
  <sheetData>
    <row r="1" spans="1:26" ht="27" customHeight="1">
      <c r="A1" s="217"/>
      <c r="B1" s="1246" t="s">
        <v>940</v>
      </c>
      <c r="C1" s="1247"/>
      <c r="D1" s="1247"/>
      <c r="E1" s="1247"/>
      <c r="F1" s="1247"/>
      <c r="G1" s="1247"/>
      <c r="H1" s="1247"/>
      <c r="I1" s="1247"/>
      <c r="J1" s="1247"/>
      <c r="K1" s="1247"/>
      <c r="L1" s="1247"/>
      <c r="M1" s="1248"/>
      <c r="N1" s="218"/>
      <c r="O1" s="218"/>
      <c r="P1" s="218"/>
      <c r="Q1" s="218"/>
      <c r="R1" s="218"/>
      <c r="S1" s="218"/>
      <c r="T1" s="218"/>
      <c r="U1" s="218"/>
      <c r="V1" s="218"/>
      <c r="W1" s="218"/>
      <c r="X1" s="218"/>
      <c r="Y1" s="218"/>
      <c r="Z1" s="218"/>
    </row>
    <row r="2" spans="1:26" ht="15" customHeight="1">
      <c r="A2" s="1278" t="s">
        <v>263</v>
      </c>
      <c r="B2" s="219" t="s">
        <v>264</v>
      </c>
      <c r="C2" s="1305" t="s">
        <v>487</v>
      </c>
      <c r="D2" s="1250"/>
      <c r="E2" s="1250"/>
      <c r="F2" s="1250"/>
      <c r="G2" s="1250"/>
      <c r="H2" s="1250"/>
      <c r="I2" s="1250"/>
      <c r="J2" s="1250"/>
      <c r="K2" s="1250"/>
      <c r="L2" s="1250"/>
      <c r="M2" s="1251"/>
      <c r="N2" s="218"/>
      <c r="O2" s="218"/>
      <c r="P2" s="218"/>
      <c r="Q2" s="218"/>
      <c r="R2" s="218"/>
      <c r="S2" s="218"/>
      <c r="T2" s="218"/>
      <c r="U2" s="218"/>
      <c r="V2" s="218"/>
      <c r="W2" s="218"/>
      <c r="X2" s="218"/>
      <c r="Y2" s="218"/>
      <c r="Z2" s="218"/>
    </row>
    <row r="3" spans="1:26" ht="49.5" customHeight="1">
      <c r="A3" s="1257"/>
      <c r="B3" s="220" t="s">
        <v>338</v>
      </c>
      <c r="C3" s="1252" t="s">
        <v>488</v>
      </c>
      <c r="D3" s="1203"/>
      <c r="E3" s="1203"/>
      <c r="F3" s="1203"/>
      <c r="G3" s="1203"/>
      <c r="H3" s="1203"/>
      <c r="I3" s="1203"/>
      <c r="J3" s="1203"/>
      <c r="K3" s="1203"/>
      <c r="L3" s="1203"/>
      <c r="M3" s="1244"/>
      <c r="N3" s="218"/>
      <c r="O3" s="218"/>
      <c r="P3" s="218"/>
      <c r="Q3" s="218"/>
      <c r="R3" s="218"/>
      <c r="S3" s="218"/>
      <c r="T3" s="218"/>
      <c r="U3" s="218"/>
      <c r="V3" s="218"/>
      <c r="W3" s="218"/>
      <c r="X3" s="218"/>
      <c r="Y3" s="218"/>
      <c r="Z3" s="218"/>
    </row>
    <row r="4" spans="1:26" ht="30" customHeight="1">
      <c r="A4" s="1257"/>
      <c r="B4" s="220" t="s">
        <v>97</v>
      </c>
      <c r="C4" s="1253" t="s">
        <v>489</v>
      </c>
      <c r="D4" s="1203"/>
      <c r="E4" s="1204"/>
      <c r="F4" s="1254" t="s">
        <v>98</v>
      </c>
      <c r="G4" s="1204"/>
      <c r="H4" s="1243"/>
      <c r="I4" s="1203"/>
      <c r="J4" s="1203"/>
      <c r="K4" s="1203"/>
      <c r="L4" s="1203"/>
      <c r="M4" s="1244"/>
      <c r="N4" s="218"/>
      <c r="O4" s="218"/>
      <c r="P4" s="218"/>
      <c r="Q4" s="218"/>
      <c r="R4" s="218"/>
      <c r="S4" s="218"/>
      <c r="T4" s="218"/>
      <c r="U4" s="218"/>
      <c r="V4" s="218"/>
      <c r="W4" s="218"/>
      <c r="X4" s="218"/>
      <c r="Y4" s="218"/>
      <c r="Z4" s="218"/>
    </row>
    <row r="5" spans="1:26" ht="15.75">
      <c r="A5" s="1257"/>
      <c r="B5" s="220" t="s">
        <v>267</v>
      </c>
      <c r="C5" s="1253" t="s">
        <v>204</v>
      </c>
      <c r="D5" s="1203"/>
      <c r="E5" s="1203"/>
      <c r="F5" s="1203"/>
      <c r="G5" s="1203"/>
      <c r="H5" s="1203"/>
      <c r="I5" s="1203"/>
      <c r="J5" s="1203"/>
      <c r="K5" s="1203"/>
      <c r="L5" s="1203"/>
      <c r="M5" s="1244"/>
      <c r="N5" s="218"/>
      <c r="O5" s="218"/>
      <c r="P5" s="218"/>
      <c r="Q5" s="218"/>
      <c r="R5" s="218"/>
      <c r="S5" s="218"/>
      <c r="T5" s="218"/>
      <c r="U5" s="218"/>
      <c r="V5" s="218"/>
      <c r="W5" s="218"/>
      <c r="X5" s="218"/>
      <c r="Y5" s="218"/>
      <c r="Z5" s="218"/>
    </row>
    <row r="6" spans="1:26" ht="15.75">
      <c r="A6" s="1257"/>
      <c r="B6" s="220" t="s">
        <v>268</v>
      </c>
      <c r="C6" s="1253" t="s">
        <v>204</v>
      </c>
      <c r="D6" s="1203"/>
      <c r="E6" s="1203"/>
      <c r="F6" s="1203"/>
      <c r="G6" s="1203"/>
      <c r="H6" s="1203"/>
      <c r="I6" s="1203"/>
      <c r="J6" s="1203"/>
      <c r="K6" s="1203"/>
      <c r="L6" s="1203"/>
      <c r="M6" s="1244"/>
      <c r="N6" s="218"/>
      <c r="O6" s="218"/>
      <c r="P6" s="218"/>
      <c r="Q6" s="218"/>
      <c r="R6" s="218"/>
      <c r="S6" s="218"/>
      <c r="T6" s="218"/>
      <c r="U6" s="218"/>
      <c r="V6" s="218"/>
      <c r="W6" s="218"/>
      <c r="X6" s="218"/>
      <c r="Y6" s="218"/>
      <c r="Z6" s="218"/>
    </row>
    <row r="7" spans="1:26" ht="15" customHeight="1">
      <c r="A7" s="1257"/>
      <c r="B7" s="220" t="s">
        <v>269</v>
      </c>
      <c r="C7" s="1253" t="s">
        <v>39</v>
      </c>
      <c r="D7" s="1203"/>
      <c r="E7" s="1203"/>
      <c r="F7" s="1203"/>
      <c r="G7" s="1204"/>
      <c r="H7" s="221" t="s">
        <v>52</v>
      </c>
      <c r="I7" s="1255" t="s">
        <v>56</v>
      </c>
      <c r="J7" s="1203"/>
      <c r="K7" s="1203"/>
      <c r="L7" s="1203"/>
      <c r="M7" s="1244"/>
      <c r="N7" s="218"/>
      <c r="O7" s="218"/>
      <c r="P7" s="218"/>
      <c r="Q7" s="218"/>
      <c r="R7" s="218"/>
      <c r="S7" s="218"/>
      <c r="T7" s="218"/>
      <c r="U7" s="218"/>
      <c r="V7" s="218"/>
      <c r="W7" s="218"/>
      <c r="X7" s="218"/>
      <c r="Y7" s="218"/>
      <c r="Z7" s="218"/>
    </row>
    <row r="8" spans="1:26" ht="33" customHeight="1">
      <c r="A8" s="1257"/>
      <c r="B8" s="1256" t="s">
        <v>270</v>
      </c>
      <c r="C8" s="1299"/>
      <c r="D8" s="1260"/>
      <c r="E8" s="1260"/>
      <c r="F8" s="1260"/>
      <c r="G8" s="1260"/>
      <c r="H8" s="1260"/>
      <c r="I8" s="1260"/>
      <c r="J8" s="1260"/>
      <c r="K8" s="1260"/>
      <c r="L8" s="1260"/>
      <c r="M8" s="1261"/>
      <c r="N8" s="218"/>
      <c r="O8" s="218"/>
      <c r="P8" s="218"/>
      <c r="Q8" s="218"/>
      <c r="R8" s="218"/>
      <c r="S8" s="218"/>
      <c r="T8" s="218"/>
      <c r="U8" s="218"/>
      <c r="V8" s="218"/>
      <c r="W8" s="218"/>
      <c r="X8" s="218"/>
      <c r="Y8" s="218"/>
      <c r="Z8" s="218"/>
    </row>
    <row r="9" spans="1:26" ht="14.25" customHeight="1">
      <c r="A9" s="1257"/>
      <c r="B9" s="1257"/>
      <c r="C9" s="1262"/>
      <c r="D9" s="1263"/>
      <c r="E9" s="1263"/>
      <c r="F9" s="1263"/>
      <c r="G9" s="1263"/>
      <c r="H9" s="1263"/>
      <c r="I9" s="1263"/>
      <c r="J9" s="1263"/>
      <c r="K9" s="1263"/>
      <c r="L9" s="1263"/>
      <c r="M9" s="1264"/>
      <c r="N9" s="218"/>
      <c r="O9" s="218"/>
      <c r="P9" s="218"/>
      <c r="Q9" s="218"/>
      <c r="R9" s="218"/>
      <c r="S9" s="218"/>
      <c r="T9" s="218"/>
      <c r="U9" s="218"/>
      <c r="V9" s="218"/>
      <c r="W9" s="218"/>
      <c r="X9" s="218"/>
      <c r="Y9" s="218"/>
      <c r="Z9" s="218"/>
    </row>
    <row r="10" spans="1:26" ht="14.25" customHeight="1">
      <c r="A10" s="1257"/>
      <c r="B10" s="1258"/>
      <c r="C10" s="1265"/>
      <c r="D10" s="1266"/>
      <c r="E10" s="1266"/>
      <c r="F10" s="1266"/>
      <c r="G10" s="1266"/>
      <c r="H10" s="1266"/>
      <c r="I10" s="1266"/>
      <c r="J10" s="1266"/>
      <c r="K10" s="1266"/>
      <c r="L10" s="1266"/>
      <c r="M10" s="1267"/>
      <c r="N10" s="218"/>
      <c r="O10" s="218"/>
      <c r="P10" s="218"/>
      <c r="Q10" s="218"/>
      <c r="R10" s="218"/>
      <c r="S10" s="218"/>
      <c r="T10" s="218"/>
      <c r="U10" s="218"/>
      <c r="V10" s="218"/>
      <c r="W10" s="218"/>
      <c r="X10" s="218"/>
      <c r="Y10" s="218"/>
      <c r="Z10" s="218"/>
    </row>
    <row r="11" spans="1:26" ht="51.75" customHeight="1">
      <c r="A11" s="1257"/>
      <c r="B11" s="220" t="s">
        <v>273</v>
      </c>
      <c r="C11" s="1252" t="s">
        <v>490</v>
      </c>
      <c r="D11" s="1203"/>
      <c r="E11" s="1203"/>
      <c r="F11" s="1203"/>
      <c r="G11" s="1203"/>
      <c r="H11" s="1203"/>
      <c r="I11" s="1203"/>
      <c r="J11" s="1203"/>
      <c r="K11" s="1203"/>
      <c r="L11" s="1203"/>
      <c r="M11" s="1244"/>
      <c r="N11" s="218"/>
      <c r="O11" s="218"/>
      <c r="P11" s="218"/>
      <c r="Q11" s="218"/>
      <c r="R11" s="218"/>
      <c r="S11" s="218"/>
      <c r="T11" s="218"/>
      <c r="U11" s="218"/>
      <c r="V11" s="218"/>
      <c r="W11" s="218"/>
      <c r="X11" s="218"/>
      <c r="Y11" s="218"/>
      <c r="Z11" s="218"/>
    </row>
    <row r="12" spans="1:26" ht="70.5" customHeight="1">
      <c r="A12" s="1257"/>
      <c r="B12" s="220" t="s">
        <v>348</v>
      </c>
      <c r="C12" s="1300" t="s">
        <v>756</v>
      </c>
      <c r="D12" s="1203"/>
      <c r="E12" s="1203"/>
      <c r="F12" s="1203"/>
      <c r="G12" s="1203"/>
      <c r="H12" s="1203"/>
      <c r="I12" s="1203"/>
      <c r="J12" s="1203"/>
      <c r="K12" s="1203"/>
      <c r="L12" s="1203"/>
      <c r="M12" s="1244"/>
      <c r="N12" s="218"/>
      <c r="O12" s="218"/>
      <c r="P12" s="218"/>
      <c r="Q12" s="218"/>
      <c r="R12" s="218"/>
      <c r="S12" s="218"/>
      <c r="T12" s="218"/>
      <c r="U12" s="218"/>
      <c r="V12" s="218"/>
      <c r="W12" s="218"/>
      <c r="X12" s="218"/>
      <c r="Y12" s="218"/>
      <c r="Z12" s="218"/>
    </row>
    <row r="13" spans="1:26" ht="45" customHeight="1">
      <c r="A13" s="1257"/>
      <c r="B13" s="220" t="s">
        <v>349</v>
      </c>
      <c r="C13" s="1253" t="s">
        <v>491</v>
      </c>
      <c r="D13" s="1203"/>
      <c r="E13" s="1203"/>
      <c r="F13" s="1203"/>
      <c r="G13" s="1203"/>
      <c r="H13" s="1203"/>
      <c r="I13" s="1203"/>
      <c r="J13" s="1203"/>
      <c r="K13" s="1203"/>
      <c r="L13" s="1203"/>
      <c r="M13" s="1244"/>
      <c r="N13" s="218"/>
      <c r="O13" s="218"/>
      <c r="P13" s="218"/>
      <c r="Q13" s="218"/>
      <c r="R13" s="218"/>
      <c r="S13" s="218"/>
      <c r="T13" s="218"/>
      <c r="U13" s="218"/>
      <c r="V13" s="218"/>
      <c r="W13" s="218"/>
      <c r="X13" s="218"/>
      <c r="Y13" s="218"/>
      <c r="Z13" s="218"/>
    </row>
    <row r="14" spans="1:26" ht="63" customHeight="1">
      <c r="A14" s="1279"/>
      <c r="B14" s="222" t="s">
        <v>351</v>
      </c>
      <c r="C14" s="1301" t="s">
        <v>492</v>
      </c>
      <c r="D14" s="1244"/>
      <c r="E14" s="223" t="s">
        <v>353</v>
      </c>
      <c r="F14" s="1243" t="s">
        <v>493</v>
      </c>
      <c r="G14" s="1203"/>
      <c r="H14" s="1203"/>
      <c r="I14" s="1203"/>
      <c r="J14" s="1203"/>
      <c r="K14" s="1203"/>
      <c r="L14" s="1203"/>
      <c r="M14" s="1244"/>
      <c r="N14" s="218"/>
      <c r="O14" s="218"/>
      <c r="P14" s="218"/>
      <c r="Q14" s="218"/>
      <c r="R14" s="218"/>
      <c r="S14" s="218"/>
      <c r="T14" s="218"/>
      <c r="U14" s="218"/>
      <c r="V14" s="218"/>
      <c r="W14" s="218"/>
      <c r="X14" s="218"/>
      <c r="Y14" s="218"/>
      <c r="Z14" s="218"/>
    </row>
    <row r="15" spans="1:26" ht="15" customHeight="1">
      <c r="A15" s="1278" t="s">
        <v>275</v>
      </c>
      <c r="B15" s="251" t="s">
        <v>91</v>
      </c>
      <c r="C15" s="1304" t="s">
        <v>218</v>
      </c>
      <c r="D15" s="1203"/>
      <c r="E15" s="1203"/>
      <c r="F15" s="1203"/>
      <c r="G15" s="1203"/>
      <c r="H15" s="1203"/>
      <c r="I15" s="1203"/>
      <c r="J15" s="1203"/>
      <c r="K15" s="1203"/>
      <c r="L15" s="1203"/>
      <c r="M15" s="1244"/>
      <c r="N15" s="218"/>
      <c r="O15" s="218"/>
      <c r="P15" s="218"/>
      <c r="Q15" s="218"/>
      <c r="R15" s="218"/>
      <c r="S15" s="218"/>
      <c r="T15" s="218"/>
      <c r="U15" s="218"/>
      <c r="V15" s="218"/>
      <c r="W15" s="218"/>
      <c r="X15" s="218"/>
      <c r="Y15" s="218"/>
      <c r="Z15" s="218"/>
    </row>
    <row r="16" spans="1:26" ht="39.75" customHeight="1">
      <c r="A16" s="1257"/>
      <c r="B16" s="252" t="s">
        <v>356</v>
      </c>
      <c r="C16" s="1301" t="s">
        <v>494</v>
      </c>
      <c r="D16" s="1203"/>
      <c r="E16" s="1203"/>
      <c r="F16" s="1203"/>
      <c r="G16" s="1203"/>
      <c r="H16" s="1203"/>
      <c r="I16" s="1203"/>
      <c r="J16" s="1203"/>
      <c r="K16" s="1203"/>
      <c r="L16" s="1203"/>
      <c r="M16" s="1244"/>
      <c r="N16" s="218"/>
      <c r="O16" s="218"/>
      <c r="P16" s="218"/>
      <c r="Q16" s="218"/>
      <c r="R16" s="218"/>
      <c r="S16" s="218"/>
      <c r="T16" s="218"/>
      <c r="U16" s="218"/>
      <c r="V16" s="218"/>
      <c r="W16" s="218"/>
      <c r="X16" s="218"/>
      <c r="Y16" s="218"/>
      <c r="Z16" s="218"/>
    </row>
    <row r="17" spans="1:26" ht="14.25" customHeight="1">
      <c r="A17" s="1257"/>
      <c r="B17" s="1302" t="s">
        <v>276</v>
      </c>
      <c r="C17" s="253"/>
      <c r="D17" s="253"/>
      <c r="E17" s="253"/>
      <c r="F17" s="253"/>
      <c r="G17" s="253"/>
      <c r="H17" s="253"/>
      <c r="I17" s="253"/>
      <c r="J17" s="253"/>
      <c r="K17" s="253"/>
      <c r="L17" s="253"/>
      <c r="M17" s="254"/>
      <c r="N17" s="218"/>
      <c r="O17" s="218"/>
      <c r="P17" s="218"/>
      <c r="Q17" s="218"/>
      <c r="R17" s="218"/>
      <c r="S17" s="218"/>
      <c r="T17" s="218"/>
      <c r="U17" s="218"/>
      <c r="V17" s="218"/>
      <c r="W17" s="218"/>
      <c r="X17" s="218"/>
      <c r="Y17" s="218"/>
      <c r="Z17" s="218"/>
    </row>
    <row r="18" spans="1:26" ht="14.25" customHeight="1">
      <c r="A18" s="1257"/>
      <c r="B18" s="1257"/>
      <c r="C18" s="253"/>
      <c r="D18" s="255"/>
      <c r="E18" s="253"/>
      <c r="F18" s="255"/>
      <c r="G18" s="253"/>
      <c r="H18" s="255"/>
      <c r="I18" s="253"/>
      <c r="J18" s="255"/>
      <c r="K18" s="253"/>
      <c r="L18" s="253"/>
      <c r="M18" s="254"/>
      <c r="N18" s="218"/>
      <c r="O18" s="218"/>
      <c r="P18" s="218"/>
      <c r="Q18" s="218"/>
      <c r="R18" s="218"/>
      <c r="S18" s="218"/>
      <c r="T18" s="218"/>
      <c r="U18" s="218"/>
      <c r="V18" s="218"/>
      <c r="W18" s="218"/>
      <c r="X18" s="218"/>
      <c r="Y18" s="218"/>
      <c r="Z18" s="218"/>
    </row>
    <row r="19" spans="1:26" ht="15.75">
      <c r="A19" s="1257"/>
      <c r="B19" s="1257"/>
      <c r="C19" s="256" t="s">
        <v>277</v>
      </c>
      <c r="D19" s="257"/>
      <c r="E19" s="256" t="s">
        <v>278</v>
      </c>
      <c r="F19" s="257"/>
      <c r="G19" s="256" t="s">
        <v>279</v>
      </c>
      <c r="H19" s="257"/>
      <c r="I19" s="256" t="s">
        <v>280</v>
      </c>
      <c r="J19" s="257"/>
      <c r="K19" s="258"/>
      <c r="L19" s="258"/>
      <c r="M19" s="254"/>
      <c r="N19" s="218"/>
      <c r="O19" s="218"/>
      <c r="P19" s="218"/>
      <c r="Q19" s="218"/>
      <c r="R19" s="218"/>
      <c r="S19" s="218"/>
      <c r="T19" s="218"/>
      <c r="U19" s="218"/>
      <c r="V19" s="218"/>
      <c r="W19" s="218"/>
      <c r="X19" s="218"/>
      <c r="Y19" s="218"/>
      <c r="Z19" s="218"/>
    </row>
    <row r="20" spans="1:26" ht="15.75">
      <c r="A20" s="1257"/>
      <c r="B20" s="1257"/>
      <c r="C20" s="256" t="s">
        <v>281</v>
      </c>
      <c r="D20" s="257"/>
      <c r="E20" s="256" t="s">
        <v>282</v>
      </c>
      <c r="F20" s="257"/>
      <c r="G20" s="256" t="s">
        <v>283</v>
      </c>
      <c r="H20" s="257"/>
      <c r="I20" s="258"/>
      <c r="J20" s="253"/>
      <c r="K20" s="258"/>
      <c r="L20" s="258"/>
      <c r="M20" s="254"/>
      <c r="N20" s="218"/>
      <c r="O20" s="218"/>
      <c r="P20" s="218"/>
      <c r="Q20" s="218"/>
      <c r="R20" s="218"/>
      <c r="S20" s="218"/>
      <c r="T20" s="218"/>
      <c r="U20" s="218"/>
      <c r="V20" s="218"/>
      <c r="W20" s="218"/>
      <c r="X20" s="218"/>
      <c r="Y20" s="218"/>
      <c r="Z20" s="218"/>
    </row>
    <row r="21" spans="1:26" ht="15.75" customHeight="1">
      <c r="A21" s="1257"/>
      <c r="B21" s="1257"/>
      <c r="C21" s="256" t="s">
        <v>284</v>
      </c>
      <c r="D21" s="257"/>
      <c r="E21" s="256" t="s">
        <v>285</v>
      </c>
      <c r="F21" s="257"/>
      <c r="G21" s="258"/>
      <c r="H21" s="253"/>
      <c r="I21" s="258"/>
      <c r="J21" s="253"/>
      <c r="K21" s="258"/>
      <c r="L21" s="258"/>
      <c r="M21" s="254"/>
      <c r="N21" s="218"/>
      <c r="O21" s="218"/>
      <c r="P21" s="218"/>
      <c r="Q21" s="218"/>
      <c r="R21" s="218"/>
      <c r="S21" s="218"/>
      <c r="T21" s="218"/>
      <c r="U21" s="218"/>
      <c r="V21" s="218"/>
      <c r="W21" s="218"/>
      <c r="X21" s="218"/>
      <c r="Y21" s="218"/>
      <c r="Z21" s="218"/>
    </row>
    <row r="22" spans="1:26" ht="21.75" customHeight="1">
      <c r="A22" s="1257"/>
      <c r="B22" s="1257"/>
      <c r="C22" s="256" t="s">
        <v>286</v>
      </c>
      <c r="D22" s="257" t="s">
        <v>287</v>
      </c>
      <c r="E22" s="258" t="s">
        <v>288</v>
      </c>
      <c r="F22" s="259" t="s">
        <v>41</v>
      </c>
      <c r="G22" s="259"/>
      <c r="H22" s="259"/>
      <c r="I22" s="259"/>
      <c r="J22" s="259"/>
      <c r="K22" s="259"/>
      <c r="L22" s="259"/>
      <c r="M22" s="260"/>
      <c r="N22" s="218"/>
      <c r="O22" s="218"/>
      <c r="P22" s="218"/>
      <c r="Q22" s="218"/>
      <c r="R22" s="218"/>
      <c r="S22" s="218"/>
      <c r="T22" s="218"/>
      <c r="U22" s="218"/>
      <c r="V22" s="218"/>
      <c r="W22" s="218"/>
      <c r="X22" s="218"/>
      <c r="Y22" s="218"/>
      <c r="Z22" s="218"/>
    </row>
    <row r="23" spans="1:26" ht="14.25" customHeight="1">
      <c r="A23" s="1257"/>
      <c r="B23" s="1258"/>
      <c r="C23" s="255"/>
      <c r="D23" s="255"/>
      <c r="E23" s="255"/>
      <c r="F23" s="255"/>
      <c r="G23" s="255"/>
      <c r="H23" s="255"/>
      <c r="I23" s="255"/>
      <c r="J23" s="255"/>
      <c r="K23" s="255"/>
      <c r="L23" s="255"/>
      <c r="M23" s="261"/>
      <c r="N23" s="218"/>
      <c r="O23" s="218"/>
      <c r="P23" s="218"/>
      <c r="Q23" s="218"/>
      <c r="R23" s="218"/>
      <c r="S23" s="218"/>
      <c r="T23" s="218"/>
      <c r="U23" s="218"/>
      <c r="V23" s="218"/>
      <c r="W23" s="218"/>
      <c r="X23" s="218"/>
      <c r="Y23" s="218"/>
      <c r="Z23" s="218"/>
    </row>
    <row r="24" spans="1:26" ht="14.25" customHeight="1">
      <c r="A24" s="1257"/>
      <c r="B24" s="1302" t="s">
        <v>290</v>
      </c>
      <c r="C24" s="253"/>
      <c r="D24" s="255"/>
      <c r="E24" s="253"/>
      <c r="F24" s="253"/>
      <c r="G24" s="255"/>
      <c r="H24" s="253"/>
      <c r="I24" s="253"/>
      <c r="J24" s="255"/>
      <c r="K24" s="253"/>
      <c r="L24" s="262"/>
      <c r="M24" s="263"/>
      <c r="N24" s="218"/>
      <c r="O24" s="218"/>
      <c r="P24" s="218"/>
      <c r="Q24" s="218"/>
      <c r="R24" s="218"/>
      <c r="S24" s="218"/>
      <c r="T24" s="218"/>
      <c r="U24" s="218"/>
      <c r="V24" s="218"/>
      <c r="W24" s="218"/>
      <c r="X24" s="218"/>
      <c r="Y24" s="218"/>
      <c r="Z24" s="218"/>
    </row>
    <row r="25" spans="1:26" ht="15.75" customHeight="1">
      <c r="A25" s="1257"/>
      <c r="B25" s="1257"/>
      <c r="C25" s="256" t="s">
        <v>291</v>
      </c>
      <c r="D25" s="257"/>
      <c r="E25" s="253"/>
      <c r="F25" s="256" t="s">
        <v>292</v>
      </c>
      <c r="G25" s="257" t="s">
        <v>309</v>
      </c>
      <c r="H25" s="253"/>
      <c r="I25" s="256" t="s">
        <v>201</v>
      </c>
      <c r="J25" s="257"/>
      <c r="K25" s="253"/>
      <c r="L25" s="262"/>
      <c r="M25" s="263"/>
      <c r="N25" s="218"/>
      <c r="O25" s="218"/>
      <c r="P25" s="218"/>
      <c r="Q25" s="218"/>
      <c r="R25" s="218"/>
      <c r="S25" s="218"/>
      <c r="T25" s="218"/>
      <c r="U25" s="218"/>
      <c r="V25" s="218"/>
      <c r="W25" s="218"/>
      <c r="X25" s="218"/>
      <c r="Y25" s="218"/>
      <c r="Z25" s="218"/>
    </row>
    <row r="26" spans="1:26" ht="15.75" customHeight="1">
      <c r="A26" s="1257"/>
      <c r="B26" s="1257"/>
      <c r="C26" s="256" t="s">
        <v>293</v>
      </c>
      <c r="D26" s="264"/>
      <c r="E26" s="262"/>
      <c r="F26" s="256" t="s">
        <v>193</v>
      </c>
      <c r="G26" s="257"/>
      <c r="H26" s="262"/>
      <c r="I26" s="262"/>
      <c r="J26" s="262"/>
      <c r="K26" s="262"/>
      <c r="L26" s="262"/>
      <c r="M26" s="263"/>
      <c r="N26" s="218"/>
      <c r="O26" s="218"/>
      <c r="P26" s="218"/>
      <c r="Q26" s="218"/>
      <c r="R26" s="218"/>
      <c r="S26" s="218"/>
      <c r="T26" s="218"/>
      <c r="U26" s="218"/>
      <c r="V26" s="218"/>
      <c r="W26" s="218"/>
      <c r="X26" s="218"/>
      <c r="Y26" s="218"/>
      <c r="Z26" s="218"/>
    </row>
    <row r="27" spans="1:26" ht="14.25" customHeight="1">
      <c r="A27" s="1257"/>
      <c r="B27" s="1258"/>
      <c r="C27" s="255"/>
      <c r="D27" s="255"/>
      <c r="E27" s="255"/>
      <c r="F27" s="255"/>
      <c r="G27" s="255"/>
      <c r="H27" s="255"/>
      <c r="I27" s="255"/>
      <c r="J27" s="255"/>
      <c r="K27" s="255"/>
      <c r="L27" s="259"/>
      <c r="M27" s="260"/>
      <c r="N27" s="218"/>
      <c r="O27" s="218"/>
      <c r="P27" s="218"/>
      <c r="Q27" s="218"/>
      <c r="R27" s="218"/>
      <c r="S27" s="218"/>
      <c r="T27" s="218"/>
      <c r="U27" s="218"/>
      <c r="V27" s="218"/>
      <c r="W27" s="218"/>
      <c r="X27" s="218"/>
      <c r="Y27" s="218"/>
      <c r="Z27" s="218"/>
    </row>
    <row r="28" spans="1:26" ht="16.5" customHeight="1">
      <c r="A28" s="1257"/>
      <c r="B28" s="1303" t="s">
        <v>294</v>
      </c>
      <c r="C28" s="253"/>
      <c r="D28" s="255"/>
      <c r="E28" s="253"/>
      <c r="F28" s="253"/>
      <c r="G28" s="255"/>
      <c r="H28" s="253"/>
      <c r="I28" s="253"/>
      <c r="J28" s="255"/>
      <c r="K28" s="255"/>
      <c r="L28" s="255"/>
      <c r="M28" s="254"/>
      <c r="N28" s="218"/>
      <c r="O28" s="218"/>
      <c r="P28" s="218"/>
      <c r="Q28" s="218"/>
      <c r="R28" s="218"/>
      <c r="S28" s="218"/>
      <c r="T28" s="218"/>
      <c r="U28" s="218"/>
      <c r="V28" s="218"/>
      <c r="W28" s="218"/>
      <c r="X28" s="218"/>
      <c r="Y28" s="218"/>
      <c r="Z28" s="218"/>
    </row>
    <row r="29" spans="1:26" ht="15" customHeight="1">
      <c r="A29" s="1257"/>
      <c r="B29" s="1257"/>
      <c r="C29" s="256" t="s">
        <v>295</v>
      </c>
      <c r="D29" s="231">
        <v>3700</v>
      </c>
      <c r="E29" s="253"/>
      <c r="F29" s="256" t="s">
        <v>296</v>
      </c>
      <c r="G29" s="265">
        <v>44198</v>
      </c>
      <c r="H29" s="253"/>
      <c r="I29" s="256" t="s">
        <v>297</v>
      </c>
      <c r="J29" s="1306" t="s">
        <v>495</v>
      </c>
      <c r="K29" s="1203"/>
      <c r="L29" s="1204"/>
      <c r="M29" s="254"/>
      <c r="N29" s="218"/>
      <c r="O29" s="218"/>
      <c r="P29" s="218"/>
      <c r="Q29" s="218"/>
      <c r="R29" s="218"/>
      <c r="S29" s="218"/>
      <c r="T29" s="218"/>
      <c r="U29" s="218"/>
      <c r="V29" s="218"/>
      <c r="W29" s="218"/>
      <c r="X29" s="218"/>
      <c r="Y29" s="218"/>
      <c r="Z29" s="218"/>
    </row>
    <row r="30" spans="1:26" ht="14.25" customHeight="1">
      <c r="A30" s="1257"/>
      <c r="B30" s="1258"/>
      <c r="C30" s="255"/>
      <c r="D30" s="255"/>
      <c r="E30" s="255"/>
      <c r="F30" s="255"/>
      <c r="G30" s="255"/>
      <c r="H30" s="255"/>
      <c r="I30" s="255"/>
      <c r="J30" s="255"/>
      <c r="K30" s="255"/>
      <c r="L30" s="255"/>
      <c r="M30" s="261"/>
      <c r="N30" s="218"/>
      <c r="O30" s="218"/>
      <c r="P30" s="218"/>
      <c r="Q30" s="218"/>
      <c r="R30" s="218"/>
      <c r="S30" s="218"/>
      <c r="T30" s="218"/>
      <c r="U30" s="218"/>
      <c r="V30" s="218"/>
      <c r="W30" s="218"/>
      <c r="X30" s="218"/>
      <c r="Y30" s="218"/>
      <c r="Z30" s="218"/>
    </row>
    <row r="31" spans="1:26" ht="14.25" customHeight="1">
      <c r="A31" s="1257"/>
      <c r="B31" s="1302" t="s">
        <v>299</v>
      </c>
      <c r="C31" s="253"/>
      <c r="D31" s="255"/>
      <c r="E31" s="253"/>
      <c r="F31" s="253"/>
      <c r="G31" s="255"/>
      <c r="H31" s="253"/>
      <c r="I31" s="253"/>
      <c r="J31" s="253"/>
      <c r="K31" s="253"/>
      <c r="L31" s="262"/>
      <c r="M31" s="263"/>
      <c r="N31" s="218"/>
      <c r="O31" s="218"/>
      <c r="P31" s="218"/>
      <c r="Q31" s="218"/>
      <c r="R31" s="218"/>
      <c r="S31" s="218"/>
      <c r="T31" s="218"/>
      <c r="U31" s="218"/>
      <c r="V31" s="218"/>
      <c r="W31" s="218"/>
      <c r="X31" s="218"/>
      <c r="Y31" s="218"/>
      <c r="Z31" s="218"/>
    </row>
    <row r="32" spans="1:26" ht="15.75" customHeight="1">
      <c r="A32" s="1257"/>
      <c r="B32" s="1257"/>
      <c r="C32" s="266" t="s">
        <v>300</v>
      </c>
      <c r="D32" s="231">
        <v>2023</v>
      </c>
      <c r="E32" s="226"/>
      <c r="F32" s="242" t="s">
        <v>301</v>
      </c>
      <c r="G32" s="231">
        <v>2038</v>
      </c>
      <c r="H32" s="253"/>
      <c r="I32" s="258"/>
      <c r="J32" s="253"/>
      <c r="K32" s="253"/>
      <c r="L32" s="262"/>
      <c r="M32" s="263"/>
      <c r="N32" s="218"/>
      <c r="O32" s="218"/>
      <c r="P32" s="218"/>
      <c r="Q32" s="218"/>
      <c r="R32" s="218"/>
      <c r="S32" s="218"/>
      <c r="T32" s="218"/>
      <c r="U32" s="218"/>
      <c r="V32" s="218"/>
      <c r="W32" s="218"/>
      <c r="X32" s="218"/>
      <c r="Y32" s="218"/>
      <c r="Z32" s="218"/>
    </row>
    <row r="33" spans="1:26" ht="14.25" customHeight="1">
      <c r="A33" s="1257"/>
      <c r="B33" s="1258"/>
      <c r="C33" s="255"/>
      <c r="D33" s="255"/>
      <c r="E33" s="255"/>
      <c r="F33" s="255"/>
      <c r="G33" s="255"/>
      <c r="H33" s="255"/>
      <c r="I33" s="255"/>
      <c r="J33" s="255"/>
      <c r="K33" s="255"/>
      <c r="L33" s="259"/>
      <c r="M33" s="260"/>
      <c r="N33" s="218"/>
      <c r="O33" s="218"/>
      <c r="P33" s="218"/>
      <c r="Q33" s="218"/>
      <c r="R33" s="218"/>
      <c r="S33" s="218"/>
      <c r="T33" s="218"/>
      <c r="U33" s="218"/>
      <c r="V33" s="218"/>
      <c r="W33" s="218"/>
      <c r="X33" s="218"/>
      <c r="Y33" s="218"/>
      <c r="Z33" s="218"/>
    </row>
    <row r="34" spans="1:26" ht="14.25" customHeight="1">
      <c r="A34" s="1257"/>
      <c r="B34" s="1302" t="s">
        <v>303</v>
      </c>
      <c r="C34" s="253"/>
      <c r="D34" s="253"/>
      <c r="E34" s="253"/>
      <c r="F34" s="253"/>
      <c r="G34" s="253"/>
      <c r="H34" s="253"/>
      <c r="I34" s="253"/>
      <c r="J34" s="253"/>
      <c r="K34" s="253"/>
      <c r="L34" s="253"/>
      <c r="M34" s="254"/>
      <c r="N34" s="218"/>
      <c r="O34" s="218"/>
      <c r="P34" s="218"/>
      <c r="Q34" s="218"/>
      <c r="R34" s="218"/>
      <c r="S34" s="218"/>
      <c r="T34" s="218"/>
      <c r="U34" s="218"/>
      <c r="V34" s="218"/>
      <c r="W34" s="218"/>
      <c r="X34" s="218"/>
      <c r="Y34" s="218"/>
      <c r="Z34" s="218"/>
    </row>
    <row r="35" spans="1:26" ht="15.75" customHeight="1">
      <c r="A35" s="1257"/>
      <c r="B35" s="1257"/>
      <c r="C35" s="258"/>
      <c r="D35" s="255" t="s">
        <v>461</v>
      </c>
      <c r="E35" s="255"/>
      <c r="F35" s="255" t="s">
        <v>462</v>
      </c>
      <c r="G35" s="255"/>
      <c r="H35" s="259" t="s">
        <v>463</v>
      </c>
      <c r="I35" s="259"/>
      <c r="J35" s="259" t="s">
        <v>464</v>
      </c>
      <c r="K35" s="255"/>
      <c r="L35" s="255" t="s">
        <v>465</v>
      </c>
      <c r="M35" s="261"/>
      <c r="N35" s="218"/>
      <c r="O35" s="218"/>
      <c r="P35" s="218"/>
      <c r="Q35" s="218"/>
      <c r="R35" s="218"/>
      <c r="S35" s="218"/>
      <c r="T35" s="218"/>
      <c r="U35" s="218"/>
      <c r="V35" s="218"/>
      <c r="W35" s="218"/>
      <c r="X35" s="218"/>
      <c r="Y35" s="218"/>
      <c r="Z35" s="218"/>
    </row>
    <row r="36" spans="1:26" ht="15.75" customHeight="1">
      <c r="A36" s="1257"/>
      <c r="B36" s="1257"/>
      <c r="C36" s="256"/>
      <c r="D36" s="1243">
        <v>558</v>
      </c>
      <c r="E36" s="1204"/>
      <c r="F36" s="1243">
        <v>500</v>
      </c>
      <c r="G36" s="1204"/>
      <c r="H36" s="1243">
        <v>500</v>
      </c>
      <c r="I36" s="1204"/>
      <c r="J36" s="1243">
        <v>500</v>
      </c>
      <c r="K36" s="1204"/>
      <c r="L36" s="1243">
        <v>500</v>
      </c>
      <c r="M36" s="1204"/>
      <c r="N36" s="218"/>
      <c r="O36" s="218"/>
      <c r="P36" s="218"/>
      <c r="Q36" s="218"/>
      <c r="R36" s="218"/>
      <c r="S36" s="218"/>
      <c r="T36" s="218"/>
      <c r="U36" s="218"/>
      <c r="V36" s="218"/>
      <c r="W36" s="218"/>
      <c r="X36" s="218"/>
      <c r="Y36" s="218"/>
      <c r="Z36" s="218"/>
    </row>
    <row r="37" spans="1:26" ht="15.75" customHeight="1">
      <c r="A37" s="1257"/>
      <c r="B37" s="1257"/>
      <c r="C37" s="258"/>
      <c r="D37" s="255" t="s">
        <v>466</v>
      </c>
      <c r="E37" s="255"/>
      <c r="F37" s="255" t="s">
        <v>467</v>
      </c>
      <c r="G37" s="255"/>
      <c r="H37" s="259" t="s">
        <v>468</v>
      </c>
      <c r="I37" s="259"/>
      <c r="J37" s="259" t="s">
        <v>469</v>
      </c>
      <c r="K37" s="255"/>
      <c r="L37" s="255" t="s">
        <v>470</v>
      </c>
      <c r="M37" s="261"/>
      <c r="N37" s="218"/>
      <c r="O37" s="218"/>
      <c r="P37" s="218"/>
      <c r="Q37" s="218"/>
      <c r="R37" s="218"/>
      <c r="S37" s="218"/>
      <c r="T37" s="218"/>
      <c r="U37" s="218"/>
      <c r="V37" s="218"/>
      <c r="W37" s="218"/>
      <c r="X37" s="218"/>
      <c r="Y37" s="218"/>
      <c r="Z37" s="218"/>
    </row>
    <row r="38" spans="1:26" ht="15.75" customHeight="1">
      <c r="A38" s="1257"/>
      <c r="B38" s="1257"/>
      <c r="C38" s="256"/>
      <c r="D38" s="1243">
        <v>500</v>
      </c>
      <c r="E38" s="1204"/>
      <c r="F38" s="1243">
        <v>500</v>
      </c>
      <c r="G38" s="1204"/>
      <c r="H38" s="1243">
        <v>500</v>
      </c>
      <c r="I38" s="1204"/>
      <c r="J38" s="1243">
        <v>500</v>
      </c>
      <c r="K38" s="1204"/>
      <c r="L38" s="1243">
        <v>500</v>
      </c>
      <c r="M38" s="1204"/>
      <c r="N38" s="218"/>
      <c r="O38" s="218"/>
      <c r="P38" s="218"/>
      <c r="Q38" s="218"/>
      <c r="R38" s="218"/>
      <c r="S38" s="218"/>
      <c r="T38" s="218"/>
      <c r="U38" s="218"/>
      <c r="V38" s="218"/>
      <c r="W38" s="218"/>
      <c r="X38" s="218"/>
      <c r="Y38" s="218"/>
      <c r="Z38" s="218"/>
    </row>
    <row r="39" spans="1:26" ht="15.75" customHeight="1">
      <c r="A39" s="1257"/>
      <c r="B39" s="1257"/>
      <c r="C39" s="258"/>
      <c r="D39" s="255" t="s">
        <v>471</v>
      </c>
      <c r="E39" s="255"/>
      <c r="F39" s="255" t="s">
        <v>472</v>
      </c>
      <c r="G39" s="255"/>
      <c r="H39" s="259" t="s">
        <v>473</v>
      </c>
      <c r="I39" s="259"/>
      <c r="J39" s="259" t="s">
        <v>474</v>
      </c>
      <c r="K39" s="255"/>
      <c r="L39" s="255" t="s">
        <v>475</v>
      </c>
      <c r="M39" s="261"/>
      <c r="N39" s="218"/>
      <c r="O39" s="218"/>
      <c r="P39" s="218"/>
      <c r="Q39" s="218"/>
      <c r="R39" s="218"/>
      <c r="S39" s="218"/>
      <c r="T39" s="218"/>
      <c r="U39" s="218"/>
      <c r="V39" s="218"/>
      <c r="W39" s="218"/>
      <c r="X39" s="218"/>
      <c r="Y39" s="218"/>
      <c r="Z39" s="218"/>
    </row>
    <row r="40" spans="1:26" ht="15.75" customHeight="1">
      <c r="A40" s="1257"/>
      <c r="B40" s="1257"/>
      <c r="C40" s="256"/>
      <c r="D40" s="1243">
        <v>500</v>
      </c>
      <c r="E40" s="1204"/>
      <c r="F40" s="1243">
        <v>500</v>
      </c>
      <c r="G40" s="1204"/>
      <c r="H40" s="1243">
        <v>500</v>
      </c>
      <c r="I40" s="1204"/>
      <c r="J40" s="1243">
        <v>500</v>
      </c>
      <c r="K40" s="1204"/>
      <c r="L40" s="1243">
        <v>500</v>
      </c>
      <c r="M40" s="1204"/>
      <c r="N40" s="218"/>
      <c r="O40" s="218"/>
      <c r="P40" s="218"/>
      <c r="Q40" s="218"/>
      <c r="R40" s="218"/>
      <c r="S40" s="218"/>
      <c r="T40" s="218"/>
      <c r="U40" s="218"/>
      <c r="V40" s="218"/>
      <c r="W40" s="218"/>
      <c r="X40" s="218"/>
      <c r="Y40" s="218"/>
      <c r="Z40" s="218"/>
    </row>
    <row r="41" spans="1:26" ht="15.75" customHeight="1">
      <c r="A41" s="1257"/>
      <c r="B41" s="1257"/>
      <c r="C41" s="258"/>
      <c r="D41" s="267" t="s">
        <v>476</v>
      </c>
      <c r="E41" s="255"/>
      <c r="F41" s="267" t="s">
        <v>304</v>
      </c>
      <c r="G41" s="255"/>
      <c r="H41" s="253"/>
      <c r="I41" s="253"/>
      <c r="J41" s="253"/>
      <c r="K41" s="253"/>
      <c r="L41" s="253"/>
      <c r="M41" s="254"/>
      <c r="N41" s="218"/>
      <c r="O41" s="218"/>
      <c r="P41" s="218"/>
      <c r="Q41" s="218"/>
      <c r="R41" s="218"/>
      <c r="S41" s="218"/>
      <c r="T41" s="218"/>
      <c r="U41" s="218"/>
      <c r="V41" s="218"/>
      <c r="W41" s="218"/>
      <c r="X41" s="218"/>
      <c r="Y41" s="218"/>
      <c r="Z41" s="218"/>
    </row>
    <row r="42" spans="1:26" ht="15.75" customHeight="1">
      <c r="A42" s="1257"/>
      <c r="B42" s="1257"/>
      <c r="C42" s="256"/>
      <c r="D42" s="1243">
        <v>500</v>
      </c>
      <c r="E42" s="1204"/>
      <c r="F42" s="1308">
        <v>8058</v>
      </c>
      <c r="G42" s="1204"/>
      <c r="H42" s="1309"/>
      <c r="I42" s="1290"/>
      <c r="J42" s="253"/>
      <c r="K42" s="253"/>
      <c r="L42" s="253"/>
      <c r="M42" s="254"/>
      <c r="N42" s="218"/>
      <c r="O42" s="218"/>
      <c r="P42" s="218"/>
      <c r="Q42" s="218"/>
      <c r="R42" s="218"/>
      <c r="S42" s="218"/>
      <c r="T42" s="218"/>
      <c r="U42" s="218"/>
      <c r="V42" s="218"/>
      <c r="W42" s="218"/>
      <c r="X42" s="218"/>
      <c r="Y42" s="218"/>
      <c r="Z42" s="218"/>
    </row>
    <row r="43" spans="1:26" ht="15.75" customHeight="1">
      <c r="A43" s="1257"/>
      <c r="B43" s="1258"/>
      <c r="C43" s="255"/>
      <c r="D43" s="267"/>
      <c r="E43" s="255"/>
      <c r="F43" s="267"/>
      <c r="G43" s="255"/>
      <c r="H43" s="255"/>
      <c r="I43" s="255"/>
      <c r="J43" s="255"/>
      <c r="K43" s="255"/>
      <c r="L43" s="255"/>
      <c r="M43" s="261"/>
      <c r="N43" s="218"/>
      <c r="O43" s="218"/>
      <c r="P43" s="218"/>
      <c r="Q43" s="218"/>
      <c r="R43" s="218"/>
      <c r="S43" s="218"/>
      <c r="T43" s="218"/>
      <c r="U43" s="218"/>
      <c r="V43" s="218"/>
      <c r="W43" s="218"/>
      <c r="X43" s="218"/>
      <c r="Y43" s="218"/>
      <c r="Z43" s="218"/>
    </row>
    <row r="44" spans="1:26" ht="14.25" customHeight="1">
      <c r="A44" s="1257"/>
      <c r="B44" s="1302" t="s">
        <v>305</v>
      </c>
      <c r="C44" s="253"/>
      <c r="D44" s="253"/>
      <c r="E44" s="253"/>
      <c r="F44" s="253"/>
      <c r="G44" s="255"/>
      <c r="H44" s="255"/>
      <c r="I44" s="255"/>
      <c r="J44" s="255"/>
      <c r="K44" s="253"/>
      <c r="L44" s="259"/>
      <c r="M44" s="260"/>
      <c r="N44" s="218"/>
      <c r="O44" s="218"/>
      <c r="P44" s="218"/>
      <c r="Q44" s="218"/>
      <c r="R44" s="218"/>
      <c r="S44" s="218"/>
      <c r="T44" s="218"/>
      <c r="U44" s="218"/>
      <c r="V44" s="218"/>
      <c r="W44" s="218"/>
      <c r="X44" s="218"/>
      <c r="Y44" s="218"/>
      <c r="Z44" s="218"/>
    </row>
    <row r="45" spans="1:26" ht="15.75" customHeight="1">
      <c r="A45" s="1257"/>
      <c r="B45" s="1257"/>
      <c r="C45" s="262"/>
      <c r="D45" s="268" t="s">
        <v>306</v>
      </c>
      <c r="E45" s="268" t="s">
        <v>163</v>
      </c>
      <c r="F45" s="1310" t="s">
        <v>307</v>
      </c>
      <c r="G45" s="1311"/>
      <c r="H45" s="1260"/>
      <c r="I45" s="1260"/>
      <c r="J45" s="1294"/>
      <c r="K45" s="269" t="s">
        <v>308</v>
      </c>
      <c r="L45" s="1312"/>
      <c r="M45" s="1261"/>
      <c r="N45" s="218"/>
      <c r="O45" s="218"/>
      <c r="P45" s="218"/>
      <c r="Q45" s="218"/>
      <c r="R45" s="218"/>
      <c r="S45" s="218"/>
      <c r="T45" s="218"/>
      <c r="U45" s="218"/>
      <c r="V45" s="218"/>
      <c r="W45" s="218"/>
      <c r="X45" s="218"/>
      <c r="Y45" s="218"/>
      <c r="Z45" s="218"/>
    </row>
    <row r="46" spans="1:26" ht="14.25" customHeight="1">
      <c r="A46" s="1257"/>
      <c r="B46" s="1257"/>
      <c r="C46" s="270"/>
      <c r="D46" s="264"/>
      <c r="E46" s="257" t="s">
        <v>309</v>
      </c>
      <c r="F46" s="1292"/>
      <c r="G46" s="1295"/>
      <c r="H46" s="1266"/>
      <c r="I46" s="1266"/>
      <c r="J46" s="1296"/>
      <c r="K46" s="270"/>
      <c r="L46" s="1295"/>
      <c r="M46" s="1267"/>
      <c r="N46" s="218"/>
      <c r="O46" s="218"/>
      <c r="P46" s="218"/>
      <c r="Q46" s="218"/>
      <c r="R46" s="218"/>
      <c r="S46" s="218"/>
      <c r="T46" s="218"/>
      <c r="U46" s="218"/>
      <c r="V46" s="218"/>
      <c r="W46" s="218"/>
      <c r="X46" s="218"/>
      <c r="Y46" s="218"/>
      <c r="Z46" s="218"/>
    </row>
    <row r="47" spans="1:26" ht="14.25" customHeight="1">
      <c r="A47" s="1257"/>
      <c r="B47" s="1258"/>
      <c r="C47" s="259"/>
      <c r="D47" s="259"/>
      <c r="E47" s="259"/>
      <c r="F47" s="259"/>
      <c r="G47" s="259"/>
      <c r="H47" s="259"/>
      <c r="I47" s="259"/>
      <c r="J47" s="259"/>
      <c r="K47" s="259"/>
      <c r="L47" s="259"/>
      <c r="M47" s="260"/>
      <c r="N47" s="218"/>
      <c r="O47" s="218"/>
      <c r="P47" s="218"/>
      <c r="Q47" s="218"/>
      <c r="R47" s="218"/>
      <c r="S47" s="218"/>
      <c r="T47" s="218"/>
      <c r="U47" s="218"/>
      <c r="V47" s="218"/>
      <c r="W47" s="218"/>
      <c r="X47" s="218"/>
      <c r="Y47" s="218"/>
      <c r="Z47" s="218"/>
    </row>
    <row r="48" spans="1:26" ht="15.75" customHeight="1">
      <c r="A48" s="1257"/>
      <c r="B48" s="220" t="s">
        <v>310</v>
      </c>
      <c r="C48" s="1252" t="s">
        <v>496</v>
      </c>
      <c r="D48" s="1203"/>
      <c r="E48" s="1203"/>
      <c r="F48" s="1203"/>
      <c r="G48" s="1203"/>
      <c r="H48" s="1203"/>
      <c r="I48" s="1203"/>
      <c r="J48" s="1203"/>
      <c r="K48" s="1203"/>
      <c r="L48" s="1203"/>
      <c r="M48" s="1244"/>
      <c r="N48" s="218"/>
      <c r="O48" s="218"/>
      <c r="P48" s="218"/>
      <c r="Q48" s="218"/>
      <c r="R48" s="218"/>
      <c r="S48" s="218"/>
      <c r="T48" s="218"/>
      <c r="U48" s="218"/>
      <c r="V48" s="218"/>
      <c r="W48" s="218"/>
      <c r="X48" s="218"/>
      <c r="Y48" s="218"/>
      <c r="Z48" s="218"/>
    </row>
    <row r="49" spans="1:26" ht="15.75" customHeight="1">
      <c r="A49" s="1257"/>
      <c r="B49" s="219" t="s">
        <v>478</v>
      </c>
      <c r="C49" s="1252" t="s">
        <v>497</v>
      </c>
      <c r="D49" s="1203"/>
      <c r="E49" s="1203"/>
      <c r="F49" s="1203"/>
      <c r="G49" s="1203"/>
      <c r="H49" s="1203"/>
      <c r="I49" s="1203"/>
      <c r="J49" s="1203"/>
      <c r="K49" s="1203"/>
      <c r="L49" s="1203"/>
      <c r="M49" s="1244"/>
      <c r="N49" s="218"/>
      <c r="O49" s="218"/>
      <c r="P49" s="218"/>
      <c r="Q49" s="218"/>
      <c r="R49" s="218"/>
      <c r="S49" s="218"/>
      <c r="T49" s="218"/>
      <c r="U49" s="218"/>
      <c r="V49" s="218"/>
      <c r="W49" s="218"/>
      <c r="X49" s="218"/>
      <c r="Y49" s="218"/>
      <c r="Z49" s="218"/>
    </row>
    <row r="50" spans="1:26" ht="15.75" customHeight="1">
      <c r="A50" s="1257"/>
      <c r="B50" s="219" t="s">
        <v>314</v>
      </c>
      <c r="C50" s="1253">
        <v>30</v>
      </c>
      <c r="D50" s="1203"/>
      <c r="E50" s="1203"/>
      <c r="F50" s="1203"/>
      <c r="G50" s="1203"/>
      <c r="H50" s="1203"/>
      <c r="I50" s="1203"/>
      <c r="J50" s="1203"/>
      <c r="K50" s="1203"/>
      <c r="L50" s="1203"/>
      <c r="M50" s="1244"/>
      <c r="N50" s="218"/>
      <c r="O50" s="218"/>
      <c r="P50" s="218"/>
      <c r="Q50" s="218"/>
      <c r="R50" s="218"/>
      <c r="S50" s="218"/>
      <c r="T50" s="218"/>
      <c r="U50" s="218"/>
      <c r="V50" s="218"/>
      <c r="W50" s="218"/>
      <c r="X50" s="218"/>
      <c r="Y50" s="218"/>
      <c r="Z50" s="218"/>
    </row>
    <row r="51" spans="1:26" ht="15.75" customHeight="1">
      <c r="A51" s="1258"/>
      <c r="B51" s="219" t="s">
        <v>316</v>
      </c>
      <c r="C51" s="1253" t="s">
        <v>175</v>
      </c>
      <c r="D51" s="1203"/>
      <c r="E51" s="1203"/>
      <c r="F51" s="1203"/>
      <c r="G51" s="1203"/>
      <c r="H51" s="1203"/>
      <c r="I51" s="1203"/>
      <c r="J51" s="1203"/>
      <c r="K51" s="1203"/>
      <c r="L51" s="1203"/>
      <c r="M51" s="1244"/>
      <c r="N51" s="218"/>
      <c r="O51" s="218"/>
      <c r="P51" s="218"/>
      <c r="Q51" s="218"/>
      <c r="R51" s="218"/>
      <c r="S51" s="218"/>
      <c r="T51" s="218"/>
      <c r="U51" s="218"/>
      <c r="V51" s="218"/>
      <c r="W51" s="218"/>
      <c r="X51" s="218"/>
      <c r="Y51" s="218"/>
      <c r="Z51" s="218"/>
    </row>
    <row r="52" spans="1:26" ht="15" customHeight="1">
      <c r="A52" s="1278" t="s">
        <v>317</v>
      </c>
      <c r="B52" s="271" t="s">
        <v>318</v>
      </c>
      <c r="C52" s="1301" t="s">
        <v>757</v>
      </c>
      <c r="D52" s="1203"/>
      <c r="E52" s="1203"/>
      <c r="F52" s="1203"/>
      <c r="G52" s="1203"/>
      <c r="H52" s="1203"/>
      <c r="I52" s="1203"/>
      <c r="J52" s="1203"/>
      <c r="K52" s="1203"/>
      <c r="L52" s="1203"/>
      <c r="M52" s="1244"/>
      <c r="N52" s="218"/>
      <c r="O52" s="218"/>
      <c r="P52" s="218"/>
      <c r="Q52" s="218"/>
      <c r="R52" s="218"/>
      <c r="S52" s="218"/>
      <c r="T52" s="218"/>
      <c r="U52" s="218"/>
      <c r="V52" s="218"/>
      <c r="W52" s="218"/>
      <c r="X52" s="218"/>
      <c r="Y52" s="218"/>
      <c r="Z52" s="218"/>
    </row>
    <row r="53" spans="1:26" ht="15" customHeight="1">
      <c r="A53" s="1257"/>
      <c r="B53" s="271" t="s">
        <v>320</v>
      </c>
      <c r="C53" s="1301" t="s">
        <v>758</v>
      </c>
      <c r="D53" s="1203"/>
      <c r="E53" s="1203"/>
      <c r="F53" s="1203"/>
      <c r="G53" s="1203"/>
      <c r="H53" s="1203"/>
      <c r="I53" s="1203"/>
      <c r="J53" s="1203"/>
      <c r="K53" s="1203"/>
      <c r="L53" s="1203"/>
      <c r="M53" s="1244"/>
      <c r="N53" s="218"/>
      <c r="O53" s="218"/>
      <c r="P53" s="218"/>
      <c r="Q53" s="218"/>
      <c r="R53" s="218"/>
      <c r="S53" s="218"/>
      <c r="T53" s="218"/>
      <c r="U53" s="218"/>
      <c r="V53" s="218"/>
      <c r="W53" s="218"/>
      <c r="X53" s="218"/>
      <c r="Y53" s="218"/>
      <c r="Z53" s="218"/>
    </row>
    <row r="54" spans="1:26" ht="15" customHeight="1">
      <c r="A54" s="1257"/>
      <c r="B54" s="271" t="s">
        <v>322</v>
      </c>
      <c r="C54" s="1301" t="s">
        <v>622</v>
      </c>
      <c r="D54" s="1203"/>
      <c r="E54" s="1203"/>
      <c r="F54" s="1203"/>
      <c r="G54" s="1203"/>
      <c r="H54" s="1203"/>
      <c r="I54" s="1203"/>
      <c r="J54" s="1203"/>
      <c r="K54" s="1203"/>
      <c r="L54" s="1203"/>
      <c r="M54" s="1244"/>
      <c r="N54" s="218"/>
      <c r="O54" s="218"/>
      <c r="P54" s="218"/>
      <c r="Q54" s="218"/>
      <c r="R54" s="218"/>
      <c r="S54" s="218"/>
      <c r="T54" s="218"/>
      <c r="U54" s="218"/>
      <c r="V54" s="218"/>
      <c r="W54" s="218"/>
      <c r="X54" s="218"/>
      <c r="Y54" s="218"/>
      <c r="Z54" s="218"/>
    </row>
    <row r="55" spans="1:26" ht="15" customHeight="1">
      <c r="A55" s="1257"/>
      <c r="B55" s="271" t="s">
        <v>323</v>
      </c>
      <c r="C55" s="1301" t="s">
        <v>498</v>
      </c>
      <c r="D55" s="1203"/>
      <c r="E55" s="1203"/>
      <c r="F55" s="1203"/>
      <c r="G55" s="1203"/>
      <c r="H55" s="1203"/>
      <c r="I55" s="1203"/>
      <c r="J55" s="1203"/>
      <c r="K55" s="1203"/>
      <c r="L55" s="1203"/>
      <c r="M55" s="1244"/>
      <c r="N55" s="218"/>
      <c r="O55" s="218"/>
      <c r="P55" s="218"/>
      <c r="Q55" s="218"/>
      <c r="R55" s="218"/>
      <c r="S55" s="218"/>
      <c r="T55" s="218"/>
      <c r="U55" s="218"/>
      <c r="V55" s="218"/>
      <c r="W55" s="218"/>
      <c r="X55" s="218"/>
      <c r="Y55" s="218"/>
      <c r="Z55" s="218"/>
    </row>
    <row r="56" spans="1:26" ht="15" customHeight="1">
      <c r="A56" s="1257"/>
      <c r="B56" s="271" t="s">
        <v>324</v>
      </c>
      <c r="C56" s="1307" t="s">
        <v>759</v>
      </c>
      <c r="D56" s="1203"/>
      <c r="E56" s="1203"/>
      <c r="F56" s="1203"/>
      <c r="G56" s="1203"/>
      <c r="H56" s="1203"/>
      <c r="I56" s="1203"/>
      <c r="J56" s="1203"/>
      <c r="K56" s="1203"/>
      <c r="L56" s="1203"/>
      <c r="M56" s="1244"/>
      <c r="N56" s="218"/>
      <c r="O56" s="218"/>
      <c r="P56" s="218"/>
      <c r="Q56" s="218"/>
      <c r="R56" s="218"/>
      <c r="S56" s="218"/>
      <c r="T56" s="218"/>
      <c r="U56" s="218"/>
      <c r="V56" s="218"/>
      <c r="W56" s="218"/>
      <c r="X56" s="218"/>
      <c r="Y56" s="218"/>
      <c r="Z56" s="218"/>
    </row>
    <row r="57" spans="1:26" ht="15.75" customHeight="1">
      <c r="A57" s="1282"/>
      <c r="B57" s="271" t="s">
        <v>325</v>
      </c>
      <c r="C57" s="1301" t="s">
        <v>760</v>
      </c>
      <c r="D57" s="1203"/>
      <c r="E57" s="1203"/>
      <c r="F57" s="1203"/>
      <c r="G57" s="1203"/>
      <c r="H57" s="1203"/>
      <c r="I57" s="1203"/>
      <c r="J57" s="1203"/>
      <c r="K57" s="1203"/>
      <c r="L57" s="1203"/>
      <c r="M57" s="1244"/>
      <c r="N57" s="218"/>
      <c r="O57" s="218"/>
      <c r="P57" s="218"/>
      <c r="Q57" s="218"/>
      <c r="R57" s="218"/>
      <c r="S57" s="218"/>
      <c r="T57" s="218"/>
      <c r="U57" s="218"/>
      <c r="V57" s="218"/>
      <c r="W57" s="218"/>
      <c r="X57" s="218"/>
      <c r="Y57" s="218"/>
      <c r="Z57" s="218"/>
    </row>
    <row r="58" spans="1:26" ht="39" customHeight="1">
      <c r="A58" s="1283" t="s">
        <v>326</v>
      </c>
      <c r="B58" s="271" t="s">
        <v>327</v>
      </c>
      <c r="C58" s="1284" t="s">
        <v>484</v>
      </c>
      <c r="D58" s="1203"/>
      <c r="E58" s="1203"/>
      <c r="F58" s="1203"/>
      <c r="G58" s="1203"/>
      <c r="H58" s="1203"/>
      <c r="I58" s="1203"/>
      <c r="J58" s="1203"/>
      <c r="K58" s="1203"/>
      <c r="L58" s="1203"/>
      <c r="M58" s="1244"/>
      <c r="N58" s="218"/>
      <c r="O58" s="218"/>
      <c r="P58" s="218"/>
      <c r="Q58" s="218"/>
      <c r="R58" s="218"/>
      <c r="S58" s="218"/>
      <c r="T58" s="218"/>
      <c r="U58" s="218"/>
      <c r="V58" s="218"/>
      <c r="W58" s="218"/>
      <c r="X58" s="218"/>
      <c r="Y58" s="218"/>
      <c r="Z58" s="218"/>
    </row>
    <row r="59" spans="1:26" ht="15" customHeight="1">
      <c r="A59" s="1257"/>
      <c r="B59" s="271" t="s">
        <v>329</v>
      </c>
      <c r="C59" s="1284" t="s">
        <v>485</v>
      </c>
      <c r="D59" s="1203"/>
      <c r="E59" s="1203"/>
      <c r="F59" s="1203"/>
      <c r="G59" s="1203"/>
      <c r="H59" s="1203"/>
      <c r="I59" s="1203"/>
      <c r="J59" s="1203"/>
      <c r="K59" s="1203"/>
      <c r="L59" s="1203"/>
      <c r="M59" s="1244"/>
      <c r="N59" s="218"/>
      <c r="O59" s="218"/>
      <c r="P59" s="218"/>
      <c r="Q59" s="218"/>
      <c r="R59" s="218"/>
      <c r="S59" s="218"/>
      <c r="T59" s="218"/>
      <c r="U59" s="218"/>
      <c r="V59" s="218"/>
      <c r="W59" s="218"/>
      <c r="X59" s="218"/>
      <c r="Y59" s="218"/>
      <c r="Z59" s="218"/>
    </row>
    <row r="60" spans="1:26" ht="15" customHeight="1">
      <c r="A60" s="1258"/>
      <c r="B60" s="272" t="s">
        <v>52</v>
      </c>
      <c r="C60" s="1284" t="s">
        <v>56</v>
      </c>
      <c r="D60" s="1203"/>
      <c r="E60" s="1203"/>
      <c r="F60" s="1203"/>
      <c r="G60" s="1203"/>
      <c r="H60" s="1203"/>
      <c r="I60" s="1203"/>
      <c r="J60" s="1203"/>
      <c r="K60" s="1203"/>
      <c r="L60" s="1203"/>
      <c r="M60" s="1244"/>
      <c r="N60" s="218"/>
      <c r="O60" s="218"/>
      <c r="P60" s="218"/>
      <c r="Q60" s="218"/>
      <c r="R60" s="218"/>
      <c r="S60" s="218"/>
      <c r="T60" s="218"/>
      <c r="U60" s="218"/>
      <c r="V60" s="218"/>
      <c r="W60" s="218"/>
      <c r="X60" s="218"/>
      <c r="Y60" s="218"/>
      <c r="Z60" s="218"/>
    </row>
    <row r="61" spans="1:26" ht="15.75" customHeight="1">
      <c r="A61" s="250" t="s">
        <v>331</v>
      </c>
      <c r="B61" s="1286"/>
      <c r="C61" s="1287"/>
      <c r="D61" s="1287"/>
      <c r="E61" s="1287"/>
      <c r="F61" s="1287"/>
      <c r="G61" s="1287"/>
      <c r="H61" s="1287"/>
      <c r="I61" s="1287"/>
      <c r="J61" s="1287"/>
      <c r="K61" s="1287"/>
      <c r="L61" s="1287"/>
      <c r="M61" s="1288"/>
      <c r="N61" s="218"/>
      <c r="O61" s="218"/>
      <c r="P61" s="218"/>
      <c r="Q61" s="218"/>
      <c r="R61" s="218"/>
      <c r="S61" s="218"/>
      <c r="T61" s="218"/>
      <c r="U61" s="218"/>
      <c r="V61" s="218"/>
      <c r="W61" s="218"/>
      <c r="X61" s="218"/>
      <c r="Y61" s="218"/>
      <c r="Z61" s="218"/>
    </row>
    <row r="62" spans="1:26" ht="15.75" customHeight="1">
      <c r="A62" s="218"/>
      <c r="B62" s="218"/>
      <c r="C62" s="218"/>
      <c r="D62" s="218"/>
      <c r="E62" s="218"/>
      <c r="F62" s="218"/>
      <c r="G62" s="218"/>
      <c r="H62" s="218"/>
      <c r="I62" s="218"/>
      <c r="J62" s="218"/>
      <c r="K62" s="218"/>
      <c r="L62" s="218"/>
      <c r="M62" s="218"/>
      <c r="N62" s="218"/>
      <c r="O62" s="218"/>
      <c r="P62" s="218"/>
      <c r="Q62" s="218"/>
      <c r="R62" s="218"/>
      <c r="S62" s="218"/>
      <c r="T62" s="218"/>
      <c r="U62" s="218"/>
      <c r="V62" s="218"/>
      <c r="W62" s="218"/>
      <c r="X62" s="218"/>
      <c r="Y62" s="218"/>
      <c r="Z62" s="218"/>
    </row>
    <row r="63" spans="1:26" ht="15.75" customHeight="1">
      <c r="A63" s="218"/>
      <c r="B63" s="218"/>
      <c r="C63" s="218"/>
      <c r="D63" s="218"/>
      <c r="E63" s="218"/>
      <c r="F63" s="218"/>
      <c r="G63" s="218"/>
      <c r="H63" s="218"/>
      <c r="I63" s="218"/>
      <c r="J63" s="218"/>
      <c r="K63" s="218"/>
      <c r="L63" s="218"/>
      <c r="M63" s="218"/>
      <c r="N63" s="218"/>
      <c r="O63" s="218"/>
      <c r="P63" s="218"/>
      <c r="Q63" s="218"/>
      <c r="R63" s="218"/>
      <c r="S63" s="218"/>
      <c r="T63" s="218"/>
      <c r="U63" s="218"/>
      <c r="V63" s="218"/>
      <c r="W63" s="218"/>
      <c r="X63" s="218"/>
      <c r="Y63" s="218"/>
      <c r="Z63" s="218"/>
    </row>
    <row r="64" spans="1:26" ht="15.75" customHeight="1">
      <c r="A64" s="218"/>
      <c r="B64" s="218"/>
      <c r="C64" s="218"/>
      <c r="D64" s="218"/>
      <c r="E64" s="218"/>
      <c r="F64" s="218"/>
      <c r="G64" s="218"/>
      <c r="H64" s="218"/>
      <c r="I64" s="218"/>
      <c r="J64" s="218"/>
      <c r="K64" s="218"/>
      <c r="L64" s="218"/>
      <c r="M64" s="218"/>
      <c r="N64" s="218"/>
      <c r="O64" s="218"/>
      <c r="P64" s="218"/>
      <c r="Q64" s="218"/>
      <c r="R64" s="218"/>
      <c r="S64" s="218"/>
      <c r="T64" s="218"/>
      <c r="U64" s="218"/>
      <c r="V64" s="218"/>
      <c r="W64" s="218"/>
      <c r="X64" s="218"/>
      <c r="Y64" s="218"/>
      <c r="Z64" s="218"/>
    </row>
    <row r="65" spans="1:26" ht="15.75" customHeight="1">
      <c r="A65" s="218"/>
      <c r="B65" s="218"/>
      <c r="C65" s="218"/>
      <c r="D65" s="218"/>
      <c r="E65" s="218"/>
      <c r="F65" s="218"/>
      <c r="G65" s="218"/>
      <c r="H65" s="218"/>
      <c r="I65" s="218"/>
      <c r="J65" s="218"/>
      <c r="K65" s="218"/>
      <c r="L65" s="218"/>
      <c r="M65" s="218"/>
      <c r="N65" s="218"/>
      <c r="O65" s="218"/>
      <c r="P65" s="218"/>
      <c r="Q65" s="218"/>
      <c r="R65" s="218"/>
      <c r="S65" s="218"/>
      <c r="T65" s="218"/>
      <c r="U65" s="218"/>
      <c r="V65" s="218"/>
      <c r="W65" s="218"/>
      <c r="X65" s="218"/>
      <c r="Y65" s="218"/>
      <c r="Z65" s="218"/>
    </row>
    <row r="66" spans="1:26" ht="15.75" customHeight="1">
      <c r="A66" s="218"/>
      <c r="B66" s="218"/>
      <c r="C66" s="218"/>
      <c r="D66" s="218"/>
      <c r="E66" s="218"/>
      <c r="F66" s="218"/>
      <c r="G66" s="218"/>
      <c r="H66" s="218"/>
      <c r="I66" s="218"/>
      <c r="J66" s="218"/>
      <c r="K66" s="218"/>
      <c r="L66" s="218"/>
      <c r="M66" s="218"/>
      <c r="N66" s="218"/>
      <c r="O66" s="218"/>
      <c r="P66" s="218"/>
      <c r="Q66" s="218"/>
      <c r="R66" s="218"/>
      <c r="S66" s="218"/>
      <c r="T66" s="218"/>
      <c r="U66" s="218"/>
      <c r="V66" s="218"/>
      <c r="W66" s="218"/>
      <c r="X66" s="218"/>
      <c r="Y66" s="218"/>
      <c r="Z66" s="218"/>
    </row>
    <row r="67" spans="1:26" ht="15.75" customHeight="1">
      <c r="A67" s="218"/>
      <c r="B67" s="218"/>
      <c r="C67" s="218"/>
      <c r="D67" s="218"/>
      <c r="E67" s="218"/>
      <c r="F67" s="218"/>
      <c r="G67" s="218"/>
      <c r="H67" s="218"/>
      <c r="I67" s="218"/>
      <c r="J67" s="218"/>
      <c r="K67" s="218"/>
      <c r="L67" s="218"/>
      <c r="M67" s="218"/>
      <c r="N67" s="218"/>
      <c r="O67" s="218"/>
      <c r="P67" s="218"/>
      <c r="Q67" s="218"/>
      <c r="R67" s="218"/>
      <c r="S67" s="218"/>
      <c r="T67" s="218"/>
      <c r="U67" s="218"/>
      <c r="V67" s="218"/>
      <c r="W67" s="218"/>
      <c r="X67" s="218"/>
      <c r="Y67" s="218"/>
      <c r="Z67" s="218"/>
    </row>
    <row r="68" spans="1:26" ht="15.75" customHeight="1">
      <c r="A68" s="218"/>
      <c r="B68" s="218"/>
      <c r="C68" s="218"/>
      <c r="D68" s="218"/>
      <c r="E68" s="218"/>
      <c r="F68" s="218"/>
      <c r="G68" s="218"/>
      <c r="H68" s="218"/>
      <c r="I68" s="218"/>
      <c r="J68" s="218"/>
      <c r="K68" s="218"/>
      <c r="L68" s="218"/>
      <c r="M68" s="218"/>
      <c r="N68" s="218"/>
      <c r="O68" s="218"/>
      <c r="P68" s="218"/>
      <c r="Q68" s="218"/>
      <c r="R68" s="218"/>
      <c r="S68" s="218"/>
      <c r="T68" s="218"/>
      <c r="U68" s="218"/>
      <c r="V68" s="218"/>
      <c r="W68" s="218"/>
      <c r="X68" s="218"/>
      <c r="Y68" s="218"/>
      <c r="Z68" s="218"/>
    </row>
    <row r="69" spans="1:26" ht="15.75" customHeight="1">
      <c r="A69" s="218"/>
      <c r="B69" s="218"/>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row>
    <row r="70" spans="1:26" ht="15.75" customHeight="1">
      <c r="A70" s="218"/>
      <c r="B70" s="218"/>
      <c r="C70" s="218"/>
      <c r="D70" s="218"/>
      <c r="E70" s="218"/>
      <c r="F70" s="218"/>
      <c r="G70" s="218"/>
      <c r="H70" s="218"/>
      <c r="I70" s="218"/>
      <c r="J70" s="218"/>
      <c r="K70" s="218"/>
      <c r="L70" s="218"/>
      <c r="M70" s="218"/>
      <c r="N70" s="218"/>
      <c r="O70" s="218"/>
      <c r="P70" s="218"/>
      <c r="Q70" s="218"/>
      <c r="R70" s="218"/>
      <c r="S70" s="218"/>
      <c r="T70" s="218"/>
      <c r="U70" s="218"/>
      <c r="V70" s="218"/>
      <c r="W70" s="218"/>
      <c r="X70" s="218"/>
      <c r="Y70" s="218"/>
      <c r="Z70" s="218"/>
    </row>
    <row r="71" spans="1:26" ht="15.75" customHeight="1">
      <c r="A71" s="218"/>
      <c r="B71" s="218"/>
      <c r="C71" s="218"/>
      <c r="D71" s="218"/>
      <c r="E71" s="218"/>
      <c r="F71" s="218"/>
      <c r="G71" s="218"/>
      <c r="H71" s="218"/>
      <c r="I71" s="218"/>
      <c r="J71" s="218"/>
      <c r="K71" s="218"/>
      <c r="L71" s="218"/>
      <c r="M71" s="218"/>
      <c r="N71" s="218"/>
      <c r="O71" s="218"/>
      <c r="P71" s="218"/>
      <c r="Q71" s="218"/>
      <c r="R71" s="218"/>
      <c r="S71" s="218"/>
      <c r="T71" s="218"/>
      <c r="U71" s="218"/>
      <c r="V71" s="218"/>
      <c r="W71" s="218"/>
      <c r="X71" s="218"/>
      <c r="Y71" s="218"/>
      <c r="Z71" s="218"/>
    </row>
    <row r="72" spans="1:26" ht="15.75" customHeight="1">
      <c r="A72" s="218"/>
      <c r="B72" s="218"/>
      <c r="C72" s="218"/>
      <c r="D72" s="218"/>
      <c r="E72" s="218"/>
      <c r="F72" s="218"/>
      <c r="G72" s="218"/>
      <c r="H72" s="218"/>
      <c r="I72" s="218"/>
      <c r="J72" s="218"/>
      <c r="K72" s="218"/>
      <c r="L72" s="218"/>
      <c r="M72" s="218"/>
      <c r="N72" s="218"/>
      <c r="O72" s="218"/>
      <c r="P72" s="218"/>
      <c r="Q72" s="218"/>
      <c r="R72" s="218"/>
      <c r="S72" s="218"/>
      <c r="T72" s="218"/>
      <c r="U72" s="218"/>
      <c r="V72" s="218"/>
      <c r="W72" s="218"/>
      <c r="X72" s="218"/>
      <c r="Y72" s="218"/>
      <c r="Z72" s="218"/>
    </row>
    <row r="73" spans="1:26" ht="15.75" customHeight="1">
      <c r="A73" s="218"/>
      <c r="B73" s="218"/>
      <c r="C73" s="218"/>
      <c r="D73" s="218"/>
      <c r="E73" s="218"/>
      <c r="F73" s="218"/>
      <c r="G73" s="218"/>
      <c r="H73" s="218"/>
      <c r="I73" s="218"/>
      <c r="J73" s="218"/>
      <c r="K73" s="218"/>
      <c r="L73" s="218"/>
      <c r="M73" s="218"/>
      <c r="N73" s="218"/>
      <c r="O73" s="218"/>
      <c r="P73" s="218"/>
      <c r="Q73" s="218"/>
      <c r="R73" s="218"/>
      <c r="S73" s="218"/>
      <c r="T73" s="218"/>
      <c r="U73" s="218"/>
      <c r="V73" s="218"/>
      <c r="W73" s="218"/>
      <c r="X73" s="218"/>
      <c r="Y73" s="218"/>
      <c r="Z73" s="218"/>
    </row>
    <row r="74" spans="1:26" ht="15.75" customHeight="1">
      <c r="A74" s="218"/>
      <c r="B74" s="218"/>
      <c r="C74" s="218"/>
      <c r="D74" s="218"/>
      <c r="E74" s="218"/>
      <c r="F74" s="218"/>
      <c r="G74" s="218"/>
      <c r="H74" s="218"/>
      <c r="I74" s="218"/>
      <c r="J74" s="218"/>
      <c r="K74" s="218"/>
      <c r="L74" s="218"/>
      <c r="M74" s="218"/>
      <c r="N74" s="218"/>
      <c r="O74" s="218"/>
      <c r="P74" s="218"/>
      <c r="Q74" s="218"/>
      <c r="R74" s="218"/>
      <c r="S74" s="218"/>
      <c r="T74" s="218"/>
      <c r="U74" s="218"/>
      <c r="V74" s="218"/>
      <c r="W74" s="218"/>
      <c r="X74" s="218"/>
      <c r="Y74" s="218"/>
      <c r="Z74" s="218"/>
    </row>
    <row r="75" spans="1:26" ht="15.75" customHeight="1">
      <c r="A75" s="218"/>
      <c r="B75" s="218"/>
      <c r="C75" s="218"/>
      <c r="D75" s="218"/>
      <c r="E75" s="218"/>
      <c r="F75" s="218"/>
      <c r="G75" s="218"/>
      <c r="H75" s="218"/>
      <c r="I75" s="218"/>
      <c r="J75" s="218"/>
      <c r="K75" s="218"/>
      <c r="L75" s="218"/>
      <c r="M75" s="218"/>
      <c r="N75" s="218"/>
      <c r="O75" s="218"/>
      <c r="P75" s="218"/>
      <c r="Q75" s="218"/>
      <c r="R75" s="218"/>
      <c r="S75" s="218"/>
      <c r="T75" s="218"/>
      <c r="U75" s="218"/>
      <c r="V75" s="218"/>
      <c r="W75" s="218"/>
      <c r="X75" s="218"/>
      <c r="Y75" s="218"/>
      <c r="Z75" s="218"/>
    </row>
    <row r="76" spans="1:26" ht="15.75" customHeight="1">
      <c r="A76" s="218"/>
      <c r="B76" s="218"/>
      <c r="C76" s="218"/>
      <c r="D76" s="218"/>
      <c r="E76" s="218"/>
      <c r="F76" s="218"/>
      <c r="G76" s="218"/>
      <c r="H76" s="218"/>
      <c r="I76" s="218"/>
      <c r="J76" s="218"/>
      <c r="K76" s="218"/>
      <c r="L76" s="218"/>
      <c r="M76" s="218"/>
      <c r="N76" s="218"/>
      <c r="O76" s="218"/>
      <c r="P76" s="218"/>
      <c r="Q76" s="218"/>
      <c r="R76" s="218"/>
      <c r="S76" s="218"/>
      <c r="T76" s="218"/>
      <c r="U76" s="218"/>
      <c r="V76" s="218"/>
      <c r="W76" s="218"/>
      <c r="X76" s="218"/>
      <c r="Y76" s="218"/>
      <c r="Z76" s="218"/>
    </row>
    <row r="77" spans="1:26" ht="15.75" customHeight="1">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row>
    <row r="78" spans="1:26" ht="15.75" customHeight="1">
      <c r="A78" s="218"/>
      <c r="B78" s="218"/>
      <c r="C78" s="218"/>
      <c r="D78" s="218"/>
      <c r="E78" s="218"/>
      <c r="F78" s="218"/>
      <c r="G78" s="218"/>
      <c r="H78" s="218"/>
      <c r="I78" s="218"/>
      <c r="J78" s="218"/>
      <c r="K78" s="218"/>
      <c r="L78" s="218"/>
      <c r="M78" s="218"/>
      <c r="N78" s="218"/>
      <c r="O78" s="218"/>
      <c r="P78" s="218"/>
      <c r="Q78" s="218"/>
      <c r="R78" s="218"/>
      <c r="S78" s="218"/>
      <c r="T78" s="218"/>
      <c r="U78" s="218"/>
      <c r="V78" s="218"/>
      <c r="W78" s="218"/>
      <c r="X78" s="218"/>
      <c r="Y78" s="218"/>
      <c r="Z78" s="218"/>
    </row>
    <row r="79" spans="1:26" ht="15.75" customHeight="1">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c r="Y79" s="218"/>
      <c r="Z79" s="218"/>
    </row>
    <row r="80" spans="1:26" ht="15.75" customHeight="1">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row>
    <row r="81" spans="1:26" ht="15.75" customHeight="1">
      <c r="A81" s="218"/>
      <c r="B81" s="218"/>
      <c r="C81" s="218"/>
      <c r="D81" s="218"/>
      <c r="E81" s="218"/>
      <c r="F81" s="218"/>
      <c r="G81" s="218"/>
      <c r="H81" s="218"/>
      <c r="I81" s="218"/>
      <c r="J81" s="218"/>
      <c r="K81" s="218"/>
      <c r="L81" s="218"/>
      <c r="M81" s="218"/>
      <c r="N81" s="218"/>
      <c r="O81" s="218"/>
      <c r="P81" s="218"/>
      <c r="Q81" s="218"/>
      <c r="R81" s="218"/>
      <c r="S81" s="218"/>
      <c r="T81" s="218"/>
      <c r="U81" s="218"/>
      <c r="V81" s="218"/>
      <c r="W81" s="218"/>
      <c r="X81" s="218"/>
      <c r="Y81" s="218"/>
      <c r="Z81" s="218"/>
    </row>
    <row r="82" spans="1:26" ht="15.75" customHeight="1">
      <c r="A82" s="218"/>
      <c r="B82" s="218"/>
      <c r="C82" s="218"/>
      <c r="D82" s="218"/>
      <c r="E82" s="218"/>
      <c r="F82" s="218"/>
      <c r="G82" s="218"/>
      <c r="H82" s="218"/>
      <c r="I82" s="218"/>
      <c r="J82" s="218"/>
      <c r="K82" s="218"/>
      <c r="L82" s="218"/>
      <c r="M82" s="218"/>
      <c r="N82" s="218"/>
      <c r="O82" s="218"/>
      <c r="P82" s="218"/>
      <c r="Q82" s="218"/>
      <c r="R82" s="218"/>
      <c r="S82" s="218"/>
      <c r="T82" s="218"/>
      <c r="U82" s="218"/>
      <c r="V82" s="218"/>
      <c r="W82" s="218"/>
      <c r="X82" s="218"/>
      <c r="Y82" s="218"/>
      <c r="Z82" s="218"/>
    </row>
    <row r="83" spans="1:26" ht="15.75" customHeight="1">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row>
    <row r="84" spans="1:26" ht="15.75" customHeight="1">
      <c r="A84" s="218"/>
      <c r="B84" s="218"/>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row>
    <row r="85" spans="1:26" ht="15.75" customHeight="1">
      <c r="A85" s="218"/>
      <c r="B85" s="218"/>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row>
    <row r="86" spans="1:26" ht="15.75" customHeight="1">
      <c r="A86" s="218"/>
      <c r="B86" s="218"/>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row>
    <row r="87" spans="1:26" ht="15.75" customHeight="1">
      <c r="A87" s="218"/>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row>
    <row r="88" spans="1:26" ht="15.75" customHeight="1">
      <c r="A88" s="218"/>
      <c r="B88" s="218"/>
      <c r="C88" s="218"/>
      <c r="D88" s="218"/>
      <c r="E88" s="218"/>
      <c r="F88" s="218"/>
      <c r="G88" s="218"/>
      <c r="H88" s="218"/>
      <c r="I88" s="218"/>
      <c r="J88" s="218"/>
      <c r="K88" s="218"/>
      <c r="L88" s="218"/>
      <c r="M88" s="218"/>
      <c r="N88" s="218"/>
      <c r="O88" s="218"/>
      <c r="P88" s="218"/>
      <c r="Q88" s="218"/>
      <c r="R88" s="218"/>
      <c r="S88" s="218"/>
      <c r="T88" s="218"/>
      <c r="U88" s="218"/>
      <c r="V88" s="218"/>
      <c r="W88" s="218"/>
      <c r="X88" s="218"/>
      <c r="Y88" s="218"/>
      <c r="Z88" s="218"/>
    </row>
    <row r="89" spans="1:26" ht="15.75" customHeight="1">
      <c r="A89" s="218"/>
      <c r="B89" s="218"/>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row>
    <row r="90" spans="1:26" ht="15.75" customHeight="1">
      <c r="A90" s="218"/>
      <c r="B90" s="218"/>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row>
    <row r="91" spans="1:26" ht="15.75" customHeight="1">
      <c r="A91" s="218"/>
      <c r="B91" s="218"/>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row>
    <row r="92" spans="1:26" ht="15.75" customHeight="1">
      <c r="A92" s="218"/>
      <c r="B92" s="218"/>
      <c r="C92" s="218"/>
      <c r="D92" s="218"/>
      <c r="E92" s="218"/>
      <c r="F92" s="218"/>
      <c r="G92" s="218"/>
      <c r="H92" s="218"/>
      <c r="I92" s="218"/>
      <c r="J92" s="218"/>
      <c r="K92" s="218"/>
      <c r="L92" s="218"/>
      <c r="M92" s="218"/>
      <c r="N92" s="218"/>
      <c r="O92" s="218"/>
      <c r="P92" s="218"/>
      <c r="Q92" s="218"/>
      <c r="R92" s="218"/>
      <c r="S92" s="218"/>
      <c r="T92" s="218"/>
      <c r="U92" s="218"/>
      <c r="V92" s="218"/>
      <c r="W92" s="218"/>
      <c r="X92" s="218"/>
      <c r="Y92" s="218"/>
      <c r="Z92" s="218"/>
    </row>
    <row r="93" spans="1:26" ht="15.75" customHeight="1">
      <c r="A93" s="218"/>
      <c r="B93" s="218"/>
      <c r="C93" s="218"/>
      <c r="D93" s="218"/>
      <c r="E93" s="218"/>
      <c r="F93" s="218"/>
      <c r="G93" s="218"/>
      <c r="H93" s="218"/>
      <c r="I93" s="218"/>
      <c r="J93" s="218"/>
      <c r="K93" s="218"/>
      <c r="L93" s="218"/>
      <c r="M93" s="218"/>
      <c r="N93" s="218"/>
      <c r="O93" s="218"/>
      <c r="P93" s="218"/>
      <c r="Q93" s="218"/>
      <c r="R93" s="218"/>
      <c r="S93" s="218"/>
      <c r="T93" s="218"/>
      <c r="U93" s="218"/>
      <c r="V93" s="218"/>
      <c r="W93" s="218"/>
      <c r="X93" s="218"/>
      <c r="Y93" s="218"/>
      <c r="Z93" s="218"/>
    </row>
    <row r="94" spans="1:26" ht="15.75" customHeight="1">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row>
    <row r="95" spans="1:26" ht="15.75" customHeight="1">
      <c r="A95" s="218"/>
      <c r="B95" s="218"/>
      <c r="C95" s="218"/>
      <c r="D95" s="218"/>
      <c r="E95" s="218"/>
      <c r="F95" s="218"/>
      <c r="G95" s="218"/>
      <c r="H95" s="218"/>
      <c r="I95" s="218"/>
      <c r="J95" s="218"/>
      <c r="K95" s="218"/>
      <c r="L95" s="218"/>
      <c r="M95" s="218"/>
      <c r="N95" s="218"/>
      <c r="O95" s="218"/>
      <c r="P95" s="218"/>
      <c r="Q95" s="218"/>
      <c r="R95" s="218"/>
      <c r="S95" s="218"/>
      <c r="T95" s="218"/>
      <c r="U95" s="218"/>
      <c r="V95" s="218"/>
      <c r="W95" s="218"/>
      <c r="X95" s="218"/>
      <c r="Y95" s="218"/>
      <c r="Z95" s="218"/>
    </row>
    <row r="96" spans="1:26" ht="15.75" customHeight="1">
      <c r="A96" s="218"/>
      <c r="B96" s="218"/>
      <c r="C96" s="218"/>
      <c r="D96" s="218"/>
      <c r="E96" s="218"/>
      <c r="F96" s="218"/>
      <c r="G96" s="218"/>
      <c r="H96" s="218"/>
      <c r="I96" s="218"/>
      <c r="J96" s="218"/>
      <c r="K96" s="218"/>
      <c r="L96" s="218"/>
      <c r="M96" s="218"/>
      <c r="N96" s="218"/>
      <c r="O96" s="218"/>
      <c r="P96" s="218"/>
      <c r="Q96" s="218"/>
      <c r="R96" s="218"/>
      <c r="S96" s="218"/>
      <c r="T96" s="218"/>
      <c r="U96" s="218"/>
      <c r="V96" s="218"/>
      <c r="W96" s="218"/>
      <c r="X96" s="218"/>
      <c r="Y96" s="218"/>
      <c r="Z96" s="218"/>
    </row>
    <row r="97" spans="1:26" ht="15.75" customHeight="1">
      <c r="A97" s="218"/>
      <c r="B97" s="218"/>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row>
    <row r="98" spans="1:26" ht="15.75" customHeight="1">
      <c r="A98" s="218"/>
      <c r="B98" s="218"/>
      <c r="C98" s="218"/>
      <c r="D98" s="218"/>
      <c r="E98" s="218"/>
      <c r="F98" s="218"/>
      <c r="G98" s="218"/>
      <c r="H98" s="218"/>
      <c r="I98" s="218"/>
      <c r="J98" s="218"/>
      <c r="K98" s="218"/>
      <c r="L98" s="218"/>
      <c r="M98" s="218"/>
      <c r="N98" s="218"/>
      <c r="O98" s="218"/>
      <c r="P98" s="218"/>
      <c r="Q98" s="218"/>
      <c r="R98" s="218"/>
      <c r="S98" s="218"/>
      <c r="T98" s="218"/>
      <c r="U98" s="218"/>
      <c r="V98" s="218"/>
      <c r="W98" s="218"/>
      <c r="X98" s="218"/>
      <c r="Y98" s="218"/>
      <c r="Z98" s="218"/>
    </row>
    <row r="99" spans="1:26" ht="15.75" customHeight="1">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c r="Y99" s="218"/>
      <c r="Z99" s="218"/>
    </row>
    <row r="100" spans="1:26" ht="15.75" customHeight="1">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ht="15.75" customHeight="1">
      <c r="A101" s="218"/>
      <c r="B101" s="218"/>
      <c r="C101" s="218"/>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row>
    <row r="102" spans="1:26" ht="15.75" customHeight="1">
      <c r="A102" s="218"/>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row>
    <row r="103" spans="1:26" ht="15.75" customHeight="1">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row>
    <row r="104" spans="1:26" ht="15.75" customHeight="1">
      <c r="A104" s="218"/>
      <c r="B104" s="218"/>
      <c r="C104" s="218"/>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row>
    <row r="105" spans="1:26" ht="15.75" customHeight="1">
      <c r="A105" s="218"/>
      <c r="B105" s="218"/>
      <c r="C105" s="218"/>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row>
    <row r="106" spans="1:26" ht="15.75" customHeight="1">
      <c r="A106" s="218"/>
      <c r="B106" s="218"/>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row>
    <row r="107" spans="1:26" ht="15.75" customHeight="1">
      <c r="A107" s="218"/>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row>
    <row r="108" spans="1:26" ht="15.75" customHeight="1">
      <c r="A108" s="218"/>
      <c r="B108" s="218"/>
      <c r="C108" s="218"/>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row>
    <row r="109" spans="1:26" ht="15.75" customHeight="1">
      <c r="A109" s="218"/>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row>
    <row r="110" spans="1:26" ht="15.75" customHeight="1">
      <c r="A110" s="218"/>
      <c r="B110" s="218"/>
      <c r="C110" s="218"/>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row>
    <row r="111" spans="1:26" ht="15.75" customHeight="1">
      <c r="A111" s="218"/>
      <c r="B111" s="218"/>
      <c r="C111" s="218"/>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row>
    <row r="112" spans="1:26" ht="15.75" customHeight="1">
      <c r="A112" s="218"/>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row>
    <row r="113" spans="1:26" ht="15.75" customHeight="1">
      <c r="A113" s="218"/>
      <c r="B113" s="218"/>
      <c r="C113" s="218"/>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row>
    <row r="114" spans="1:26" ht="15.75" customHeight="1">
      <c r="A114" s="218"/>
      <c r="B114" s="218"/>
      <c r="C114" s="218"/>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row>
    <row r="115" spans="1:26" ht="15.75" customHeight="1">
      <c r="A115" s="218"/>
      <c r="B115" s="218"/>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row>
    <row r="116" spans="1:26" ht="15.75" customHeight="1">
      <c r="A116" s="218"/>
      <c r="B116" s="218"/>
      <c r="C116" s="218"/>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row>
    <row r="117" spans="1:26" ht="15.75" customHeight="1">
      <c r="A117" s="218"/>
      <c r="B117" s="218"/>
      <c r="C117" s="218"/>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row>
    <row r="118" spans="1:26" ht="15.75" customHeight="1">
      <c r="A118" s="218"/>
      <c r="B118" s="218"/>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row>
    <row r="119" spans="1:26" ht="15.75" customHeight="1">
      <c r="A119" s="218"/>
      <c r="B119" s="218"/>
      <c r="C119" s="218"/>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row>
    <row r="120" spans="1:26" ht="15.75" customHeight="1">
      <c r="A120" s="218"/>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row>
    <row r="121" spans="1:26" ht="15.75" customHeight="1">
      <c r="A121" s="218"/>
      <c r="B121" s="218"/>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row>
    <row r="122" spans="1:26" ht="15.75" customHeight="1">
      <c r="A122" s="218"/>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row>
    <row r="123" spans="1:26" ht="15.75" customHeight="1">
      <c r="A123" s="218"/>
      <c r="B123" s="218"/>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row>
    <row r="124" spans="1:26" ht="15.75" customHeight="1">
      <c r="A124" s="218"/>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row>
    <row r="125" spans="1:26" ht="15.75" customHeight="1">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row>
    <row r="126" spans="1:26" ht="15.75" customHeight="1">
      <c r="A126" s="218"/>
      <c r="B126" s="218"/>
      <c r="C126" s="218"/>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row>
    <row r="127" spans="1:26" ht="15.75" customHeight="1">
      <c r="A127" s="218"/>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row>
    <row r="128" spans="1:26" ht="15.75" customHeight="1">
      <c r="A128" s="218"/>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ht="15.75" customHeight="1">
      <c r="A129" s="218"/>
      <c r="B129" s="218"/>
      <c r="C129" s="218"/>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row>
    <row r="130" spans="1:26" ht="15.75" customHeight="1">
      <c r="A130" s="218"/>
      <c r="B130" s="218"/>
      <c r="C130" s="218"/>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row>
    <row r="131" spans="1:26" ht="15.75" customHeight="1">
      <c r="A131" s="218"/>
      <c r="B131" s="218"/>
      <c r="C131" s="218"/>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row>
    <row r="132" spans="1:26" ht="15.75" customHeight="1">
      <c r="A132" s="218"/>
      <c r="B132" s="218"/>
      <c r="C132" s="218"/>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row>
    <row r="133" spans="1:26" ht="15.75" customHeight="1">
      <c r="A133" s="218"/>
      <c r="B133" s="218"/>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row>
    <row r="134" spans="1:26" ht="15.75" customHeight="1">
      <c r="A134" s="218"/>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row>
    <row r="135" spans="1:26" ht="15.75" customHeight="1">
      <c r="A135" s="218"/>
      <c r="B135" s="218"/>
      <c r="C135" s="218"/>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row>
    <row r="136" spans="1:26" ht="15.75" customHeight="1">
      <c r="A136" s="218"/>
      <c r="B136" s="218"/>
      <c r="C136" s="218"/>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row>
    <row r="137" spans="1:26" ht="15.75" customHeight="1">
      <c r="A137" s="218"/>
      <c r="B137" s="218"/>
      <c r="C137" s="218"/>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row>
    <row r="138" spans="1:26" ht="15.75" customHeight="1">
      <c r="A138" s="218"/>
      <c r="B138" s="218"/>
      <c r="C138" s="218"/>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row>
    <row r="139" spans="1:26" ht="15.75" customHeight="1">
      <c r="A139" s="218"/>
      <c r="B139" s="218"/>
      <c r="C139" s="218"/>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row>
    <row r="140" spans="1:26" ht="15.75" customHeight="1">
      <c r="A140" s="218"/>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row>
    <row r="141" spans="1:26" ht="15.75" customHeight="1">
      <c r="A141" s="218"/>
      <c r="B141" s="218"/>
      <c r="C141" s="218"/>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row>
    <row r="142" spans="1:26" ht="15.75" customHeight="1">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ht="15.75" customHeight="1">
      <c r="A143" s="218"/>
      <c r="B143" s="218"/>
      <c r="C143" s="218"/>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row>
    <row r="144" spans="1:26" ht="15.75" customHeight="1">
      <c r="A144" s="218"/>
      <c r="B144" s="218"/>
      <c r="C144" s="218"/>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row>
    <row r="145" spans="1:26" ht="15.75" customHeight="1">
      <c r="A145" s="218"/>
      <c r="B145" s="218"/>
      <c r="C145" s="218"/>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ht="15.75" customHeight="1">
      <c r="A146" s="218"/>
      <c r="B146" s="218"/>
      <c r="C146" s="218"/>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row>
    <row r="147" spans="1:26" ht="15.75" customHeight="1">
      <c r="A147" s="218"/>
      <c r="B147" s="218"/>
      <c r="C147" s="218"/>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row>
    <row r="148" spans="1:26" ht="15.75" customHeight="1">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row>
    <row r="149" spans="1:26" ht="15.75" customHeight="1">
      <c r="A149" s="218"/>
      <c r="B149" s="218"/>
      <c r="C149" s="218"/>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row>
    <row r="150" spans="1:26" ht="15.75" customHeight="1">
      <c r="A150" s="218"/>
      <c r="B150" s="218"/>
      <c r="C150" s="218"/>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row>
    <row r="151" spans="1:26" ht="15.75" customHeight="1">
      <c r="A151" s="218"/>
      <c r="B151" s="218"/>
      <c r="C151" s="218"/>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row>
    <row r="152" spans="1:26" ht="15.75" customHeight="1">
      <c r="A152" s="218"/>
      <c r="B152" s="218"/>
      <c r="C152" s="218"/>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row>
    <row r="153" spans="1:26" ht="15.75" customHeight="1">
      <c r="A153" s="218"/>
      <c r="B153" s="218"/>
      <c r="C153" s="218"/>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row>
    <row r="154" spans="1:26" ht="15.75" customHeight="1">
      <c r="A154" s="218"/>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row>
    <row r="155" spans="1:26" ht="15.75" customHeight="1">
      <c r="A155" s="218"/>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row>
    <row r="156" spans="1:26" ht="15.75" customHeight="1">
      <c r="A156" s="218"/>
      <c r="B156" s="218"/>
      <c r="C156" s="218"/>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row>
    <row r="157" spans="1:26" ht="15.75" customHeight="1">
      <c r="A157" s="218"/>
      <c r="B157" s="218"/>
      <c r="C157" s="218"/>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row>
    <row r="158" spans="1:26" ht="15.75" customHeight="1">
      <c r="A158" s="218"/>
      <c r="B158" s="218"/>
      <c r="C158" s="218"/>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row>
    <row r="159" spans="1:26" ht="15.75" customHeight="1">
      <c r="A159" s="218"/>
      <c r="B159" s="218"/>
      <c r="C159" s="218"/>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row>
    <row r="160" spans="1:26" ht="15.75" customHeight="1">
      <c r="A160" s="218"/>
      <c r="B160" s="218"/>
      <c r="C160" s="218"/>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row>
    <row r="161" spans="1:26" ht="15.75" customHeight="1">
      <c r="A161" s="218"/>
      <c r="B161" s="218"/>
      <c r="C161" s="218"/>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row>
    <row r="162" spans="1:26" ht="15.75" customHeight="1">
      <c r="A162" s="218"/>
      <c r="B162" s="218"/>
      <c r="C162" s="218"/>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row>
    <row r="163" spans="1:26" ht="15.75" customHeight="1">
      <c r="A163" s="218"/>
      <c r="B163" s="218"/>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row>
    <row r="164" spans="1:26" ht="15.75" customHeight="1">
      <c r="A164" s="218"/>
      <c r="B164" s="218"/>
      <c r="C164" s="218"/>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row>
    <row r="165" spans="1:26" ht="15.75" customHeight="1">
      <c r="A165" s="218"/>
      <c r="B165" s="218"/>
      <c r="C165" s="218"/>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row>
    <row r="166" spans="1:26" ht="15.75" customHeight="1">
      <c r="A166" s="218"/>
      <c r="B166" s="218"/>
      <c r="C166" s="218"/>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row>
    <row r="167" spans="1:26" ht="15.75" customHeight="1">
      <c r="A167" s="218"/>
      <c r="B167" s="218"/>
      <c r="C167" s="218"/>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row>
    <row r="168" spans="1:26" ht="15.75" customHeight="1">
      <c r="A168" s="218"/>
      <c r="B168" s="218"/>
      <c r="C168" s="218"/>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row>
    <row r="169" spans="1:26" ht="15.75" customHeight="1">
      <c r="A169" s="218"/>
      <c r="B169" s="218"/>
      <c r="C169" s="218"/>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row>
    <row r="170" spans="1:26" ht="15.75" customHeight="1">
      <c r="A170" s="21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row>
    <row r="171" spans="1:26" ht="15.75" customHeight="1">
      <c r="A171" s="218"/>
      <c r="B171" s="218"/>
      <c r="C171" s="218"/>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row>
    <row r="172" spans="1:26" ht="15.75" customHeight="1">
      <c r="A172" s="218"/>
      <c r="B172" s="218"/>
      <c r="C172" s="218"/>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row>
    <row r="173" spans="1:26" ht="15.75" customHeight="1">
      <c r="A173" s="218"/>
      <c r="B173" s="218"/>
      <c r="C173" s="218"/>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ht="15.75" customHeight="1">
      <c r="A174" s="218"/>
      <c r="B174" s="218"/>
      <c r="C174" s="218"/>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row>
    <row r="175" spans="1:26" ht="15.75" customHeight="1">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row>
    <row r="176" spans="1:26" ht="15.75" customHeight="1">
      <c r="A176" s="218"/>
      <c r="B176" s="218"/>
      <c r="C176" s="218"/>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row>
    <row r="177" spans="1:26" ht="15.75" customHeight="1">
      <c r="A177" s="218"/>
      <c r="B177" s="218"/>
      <c r="C177" s="218"/>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row>
    <row r="178" spans="1:26" ht="15.75" customHeight="1">
      <c r="A178" s="218"/>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row>
    <row r="179" spans="1:26" ht="15.75" customHeight="1">
      <c r="A179" s="218"/>
      <c r="B179" s="218"/>
      <c r="C179" s="218"/>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row>
    <row r="180" spans="1:26" ht="15.75" customHeight="1">
      <c r="A180" s="218"/>
      <c r="B180" s="218"/>
      <c r="C180" s="218"/>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row>
    <row r="181" spans="1:26" ht="15.75" customHeight="1">
      <c r="A181" s="218"/>
      <c r="B181" s="218"/>
      <c r="C181" s="218"/>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row>
    <row r="182" spans="1:26" ht="15.75" customHeight="1">
      <c r="A182" s="218"/>
      <c r="B182" s="218"/>
      <c r="C182" s="218"/>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row>
    <row r="183" spans="1:26" ht="15.75" customHeight="1">
      <c r="A183" s="218"/>
      <c r="B183" s="218"/>
      <c r="C183" s="218"/>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row>
    <row r="184" spans="1:26" ht="15.75" customHeight="1">
      <c r="A184" s="218"/>
      <c r="B184" s="218"/>
      <c r="C184" s="218"/>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row>
    <row r="185" spans="1:26" ht="15.75" customHeight="1">
      <c r="A185" s="218"/>
      <c r="B185" s="218"/>
      <c r="C185" s="218"/>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row>
    <row r="186" spans="1:26" ht="15.75" customHeight="1">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row>
    <row r="187" spans="1:26" ht="15.75" customHeight="1">
      <c r="A187" s="218"/>
      <c r="B187" s="218"/>
      <c r="C187" s="218"/>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ht="15.75" customHeight="1">
      <c r="A188" s="218"/>
      <c r="B188" s="218"/>
      <c r="C188" s="218"/>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row>
    <row r="189" spans="1:26" ht="15.75" customHeight="1">
      <c r="A189" s="218"/>
      <c r="B189" s="218"/>
      <c r="C189" s="218"/>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row>
    <row r="190" spans="1:26" ht="15.75" customHeight="1">
      <c r="A190" s="218"/>
      <c r="B190" s="218"/>
      <c r="C190" s="218"/>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ht="15.75" customHeight="1">
      <c r="A191" s="218"/>
      <c r="B191" s="218"/>
      <c r="C191" s="218"/>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row>
    <row r="192" spans="1:26" ht="15.75" customHeight="1">
      <c r="A192" s="218"/>
      <c r="B192" s="218"/>
      <c r="C192" s="218"/>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row>
    <row r="193" spans="1:26" ht="15.75" customHeight="1">
      <c r="A193" s="218"/>
      <c r="B193" s="218"/>
      <c r="C193" s="218"/>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row>
    <row r="194" spans="1:26" ht="15.75" customHeight="1">
      <c r="A194" s="218"/>
      <c r="B194" s="218"/>
      <c r="C194" s="218"/>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row>
    <row r="195" spans="1:26" ht="15.75" customHeight="1">
      <c r="A195" s="218"/>
      <c r="B195" s="218"/>
      <c r="C195" s="218"/>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row>
    <row r="196" spans="1:26" ht="15.75" customHeight="1">
      <c r="A196" s="218"/>
      <c r="B196" s="218"/>
      <c r="C196" s="218"/>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row>
    <row r="197" spans="1:26" ht="15.75" customHeight="1">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row>
    <row r="198" spans="1:26" ht="15.75" customHeight="1">
      <c r="A198" s="218"/>
      <c r="B198" s="218"/>
      <c r="C198" s="218"/>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row>
    <row r="199" spans="1:26" ht="15.75" customHeight="1">
      <c r="A199" s="218"/>
      <c r="B199" s="218"/>
      <c r="C199" s="218"/>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row>
    <row r="200" spans="1:26" ht="15.75" customHeight="1">
      <c r="A200" s="218"/>
      <c r="B200" s="218"/>
      <c r="C200" s="218"/>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row>
    <row r="201" spans="1:26" ht="15.75" customHeight="1">
      <c r="A201" s="218"/>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row>
    <row r="202" spans="1:26" ht="15.75" customHeight="1">
      <c r="A202" s="218"/>
      <c r="B202" s="218"/>
      <c r="C202" s="218"/>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row>
    <row r="203" spans="1:26" ht="15.75" customHeight="1">
      <c r="A203" s="218"/>
      <c r="B203" s="218"/>
      <c r="C203" s="218"/>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row>
    <row r="204" spans="1:26" ht="15.75" customHeight="1">
      <c r="A204" s="218"/>
      <c r="B204" s="218"/>
      <c r="C204" s="218"/>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row>
    <row r="205" spans="1:26" ht="15.75" customHeight="1">
      <c r="A205" s="218"/>
      <c r="B205" s="218"/>
      <c r="C205" s="218"/>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row>
    <row r="206" spans="1:26" ht="15.75" customHeight="1">
      <c r="A206" s="218"/>
      <c r="B206" s="218"/>
      <c r="C206" s="218"/>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row>
    <row r="207" spans="1:26" ht="15.75" customHeight="1">
      <c r="A207" s="218"/>
      <c r="B207" s="218"/>
      <c r="C207" s="218"/>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row>
    <row r="208" spans="1:26" ht="15.75" customHeight="1">
      <c r="A208" s="218"/>
      <c r="B208" s="218"/>
      <c r="C208" s="218"/>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row>
    <row r="209" spans="1:26" ht="15.75" customHeight="1">
      <c r="A209" s="218"/>
      <c r="B209" s="218"/>
      <c r="C209" s="218"/>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row>
    <row r="210" spans="1:26" ht="15.75" customHeight="1">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row>
    <row r="211" spans="1:26" ht="15.75" customHeight="1">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row>
    <row r="212" spans="1:26" ht="15.75" customHeight="1">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row>
    <row r="213" spans="1:26" ht="15.75" customHeight="1">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row>
    <row r="214" spans="1:26" ht="15.75" customHeight="1">
      <c r="A214" s="218"/>
      <c r="B214" s="218"/>
      <c r="C214" s="218"/>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row>
    <row r="215" spans="1:26" ht="15.75" customHeight="1">
      <c r="A215" s="218"/>
      <c r="B215" s="218"/>
      <c r="C215" s="218"/>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row>
    <row r="216" spans="1:26" ht="15.75" customHeight="1">
      <c r="A216" s="218"/>
      <c r="B216" s="218"/>
      <c r="C216" s="218"/>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row>
    <row r="217" spans="1:26" ht="15.75" customHeight="1">
      <c r="A217" s="218"/>
      <c r="B217" s="218"/>
      <c r="C217" s="218"/>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row>
    <row r="218" spans="1:26" ht="15.75" customHeight="1">
      <c r="A218" s="218"/>
      <c r="B218" s="218"/>
      <c r="C218" s="218"/>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ht="15.75" customHeight="1">
      <c r="A219" s="218"/>
      <c r="B219" s="218"/>
      <c r="C219" s="218"/>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row>
    <row r="220" spans="1:26" ht="15.75" customHeight="1">
      <c r="A220" s="218"/>
      <c r="B220" s="218"/>
      <c r="C220" s="218"/>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row>
    <row r="221" spans="1:26" ht="15.75" customHeight="1">
      <c r="A221" s="218"/>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row>
    <row r="222" spans="1:26" ht="15.75" customHeight="1">
      <c r="A222" s="218"/>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row>
    <row r="223" spans="1:26" ht="15.75" customHeight="1">
      <c r="A223" s="218"/>
      <c r="B223" s="218"/>
      <c r="C223" s="218"/>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row>
    <row r="224" spans="1:26" ht="15.75" customHeight="1">
      <c r="A224" s="218"/>
      <c r="B224" s="218"/>
      <c r="C224" s="218"/>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row>
    <row r="225" spans="1:26" ht="15.75" customHeight="1">
      <c r="A225" s="218"/>
      <c r="B225" s="218"/>
      <c r="C225" s="218"/>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row>
    <row r="226" spans="1:26" ht="15.75" customHeight="1">
      <c r="A226" s="218"/>
      <c r="B226" s="218"/>
      <c r="C226" s="218"/>
      <c r="D226" s="218"/>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row>
    <row r="227" spans="1:26" ht="15.75" customHeight="1">
      <c r="A227" s="218"/>
      <c r="B227" s="218"/>
      <c r="C227" s="218"/>
      <c r="D227" s="218"/>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row>
    <row r="228" spans="1:26" ht="15.75" customHeight="1">
      <c r="A228" s="218"/>
      <c r="B228" s="218"/>
      <c r="C228" s="218"/>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row>
    <row r="229" spans="1:26" ht="15.75" customHeight="1">
      <c r="A229" s="218"/>
      <c r="B229" s="218"/>
      <c r="C229" s="218"/>
      <c r="D229" s="218"/>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row>
    <row r="230" spans="1:26" ht="15.75" customHeight="1">
      <c r="A230" s="218"/>
      <c r="B230" s="218"/>
      <c r="C230" s="218"/>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row>
    <row r="231" spans="1:26" ht="15.75" customHeight="1">
      <c r="A231" s="218"/>
      <c r="B231" s="218"/>
      <c r="C231" s="218"/>
      <c r="D231" s="218"/>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row>
    <row r="232" spans="1:26" ht="15.75" customHeight="1">
      <c r="A232" s="218"/>
      <c r="B232" s="218"/>
      <c r="C232" s="218"/>
      <c r="D232" s="218"/>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ht="15.75" customHeight="1">
      <c r="A233" s="218"/>
      <c r="B233" s="218"/>
      <c r="C233" s="218"/>
      <c r="D233" s="218"/>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row>
    <row r="234" spans="1:26" ht="15.75" customHeight="1">
      <c r="A234" s="218"/>
      <c r="B234" s="218"/>
      <c r="C234" s="218"/>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row>
    <row r="235" spans="1:26" ht="15.75" customHeight="1">
      <c r="A235" s="218"/>
      <c r="B235" s="218"/>
      <c r="C235" s="218"/>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ht="15.75" customHeight="1">
      <c r="A236" s="218"/>
      <c r="B236" s="218"/>
      <c r="C236" s="218"/>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row>
    <row r="237" spans="1:26" ht="15.75" customHeight="1">
      <c r="A237" s="218"/>
      <c r="B237" s="218"/>
      <c r="C237" s="218"/>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row>
    <row r="238" spans="1:26" ht="15.75" customHeight="1">
      <c r="A238" s="218"/>
      <c r="B238" s="218"/>
      <c r="C238" s="218"/>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row>
    <row r="239" spans="1:26" ht="15.75" customHeight="1">
      <c r="A239" s="218"/>
      <c r="B239" s="218"/>
      <c r="C239" s="218"/>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row>
    <row r="240" spans="1:26" ht="15.75" customHeight="1">
      <c r="A240" s="218"/>
      <c r="B240" s="218"/>
      <c r="C240" s="218"/>
      <c r="D240" s="218"/>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row>
    <row r="241" spans="1:26" ht="15.75" customHeight="1">
      <c r="A241" s="218"/>
      <c r="B241" s="218"/>
      <c r="C241" s="218"/>
      <c r="D241" s="218"/>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row>
    <row r="242" spans="1:26" ht="15.75" customHeight="1">
      <c r="A242" s="218"/>
      <c r="B242" s="218"/>
      <c r="C242" s="218"/>
      <c r="D242" s="218"/>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row>
    <row r="243" spans="1:26" ht="15.75" customHeight="1">
      <c r="A243" s="218"/>
      <c r="B243" s="218"/>
      <c r="C243" s="218"/>
      <c r="D243" s="218"/>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row>
    <row r="244" spans="1:26" ht="15.75" customHeight="1">
      <c r="A244" s="218"/>
      <c r="B244" s="218"/>
      <c r="C244" s="218"/>
      <c r="D244" s="218"/>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row>
    <row r="245" spans="1:26" ht="15.75" customHeight="1">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row>
    <row r="246" spans="1:26" ht="15.75" customHeight="1">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row>
    <row r="247" spans="1:26" ht="15.75" customHeight="1">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row>
    <row r="248" spans="1:26" ht="15.75" customHeight="1">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row>
    <row r="249" spans="1:26" ht="15.75" customHeight="1">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row>
    <row r="250" spans="1:26" ht="15.75" customHeight="1">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row>
    <row r="251" spans="1:26" ht="15.75" customHeight="1">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row>
    <row r="252" spans="1:26" ht="15.75" customHeight="1">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row>
    <row r="253" spans="1:26" ht="15.75" customHeight="1">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row>
    <row r="254" spans="1:26" ht="15.75" customHeight="1">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row>
    <row r="255" spans="1:26" ht="15.75" customHeight="1">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row>
    <row r="256" spans="1:26" ht="15.75" customHeight="1">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row>
    <row r="257" spans="1:26" ht="15.75" customHeight="1">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row>
    <row r="258" spans="1:26" ht="15.75" customHeight="1">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row>
    <row r="259" spans="1:26" ht="15.75" customHeight="1">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row>
    <row r="260" spans="1:26" ht="15.75" customHeight="1">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row>
    <row r="261" spans="1:26" ht="15.75" customHeight="1">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row>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C60:M60"/>
    <mergeCell ref="B61:M61"/>
    <mergeCell ref="F42:G42"/>
    <mergeCell ref="H42:I42"/>
    <mergeCell ref="F45:F46"/>
    <mergeCell ref="G45:J46"/>
    <mergeCell ref="L45:M46"/>
    <mergeCell ref="C48:M48"/>
    <mergeCell ref="C49:M49"/>
    <mergeCell ref="H40:I40"/>
    <mergeCell ref="J40:K40"/>
    <mergeCell ref="L40:M40"/>
    <mergeCell ref="D42:E42"/>
    <mergeCell ref="C59:M59"/>
    <mergeCell ref="C58:M58"/>
    <mergeCell ref="C50:M50"/>
    <mergeCell ref="C51:M51"/>
    <mergeCell ref="C52:M52"/>
    <mergeCell ref="C53:M53"/>
    <mergeCell ref="C54:M54"/>
    <mergeCell ref="C55:M55"/>
    <mergeCell ref="C56:M56"/>
    <mergeCell ref="A58:A60"/>
    <mergeCell ref="B1:M1"/>
    <mergeCell ref="C2:M2"/>
    <mergeCell ref="C3:M3"/>
    <mergeCell ref="C4:E4"/>
    <mergeCell ref="F4:G4"/>
    <mergeCell ref="C16:M16"/>
    <mergeCell ref="J29:L29"/>
    <mergeCell ref="H38:I38"/>
    <mergeCell ref="J38:K38"/>
    <mergeCell ref="D36:E36"/>
    <mergeCell ref="F36:G36"/>
    <mergeCell ref="H36:I36"/>
    <mergeCell ref="J36:K36"/>
    <mergeCell ref="L36:M36"/>
    <mergeCell ref="F38:G38"/>
    <mergeCell ref="A2:A14"/>
    <mergeCell ref="B17:B23"/>
    <mergeCell ref="B24:B27"/>
    <mergeCell ref="B28:B30"/>
    <mergeCell ref="C57:M57"/>
    <mergeCell ref="H4:M4"/>
    <mergeCell ref="C15:M15"/>
    <mergeCell ref="A15:A51"/>
    <mergeCell ref="B31:B33"/>
    <mergeCell ref="B34:B43"/>
    <mergeCell ref="B44:B47"/>
    <mergeCell ref="A52:A57"/>
    <mergeCell ref="L38:M38"/>
    <mergeCell ref="D38:E38"/>
    <mergeCell ref="D40:E40"/>
    <mergeCell ref="F40:G40"/>
    <mergeCell ref="C11:M11"/>
    <mergeCell ref="C12:M12"/>
    <mergeCell ref="C13:M13"/>
    <mergeCell ref="C14:D14"/>
    <mergeCell ref="F14:M14"/>
    <mergeCell ref="C5:M5"/>
    <mergeCell ref="C6:M6"/>
    <mergeCell ref="C7:G7"/>
    <mergeCell ref="I7:M7"/>
    <mergeCell ref="B8:B10"/>
    <mergeCell ref="C8:M10"/>
  </mergeCells>
  <hyperlinks>
    <hyperlink ref="C56" r:id="rId1" display="camilo.londono@habitatbogota.gov.co"/>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Z1000"/>
  <sheetViews>
    <sheetView workbookViewId="0">
      <selection activeCell="C11" sqref="C11:M11"/>
    </sheetView>
  </sheetViews>
  <sheetFormatPr baseColWidth="10" defaultColWidth="14.42578125" defaultRowHeight="15" customHeight="1"/>
  <cols>
    <col min="1" max="1" width="27.28515625" customWidth="1"/>
    <col min="2" max="2" width="29.42578125" customWidth="1"/>
    <col min="3" max="26" width="11.42578125" customWidth="1"/>
  </cols>
  <sheetData>
    <row r="1" spans="1:26" ht="27" customHeight="1">
      <c r="A1" s="217"/>
      <c r="B1" s="1246" t="s">
        <v>941</v>
      </c>
      <c r="C1" s="1247"/>
      <c r="D1" s="1247"/>
      <c r="E1" s="1247"/>
      <c r="F1" s="1247"/>
      <c r="G1" s="1247"/>
      <c r="H1" s="1247"/>
      <c r="I1" s="1247"/>
      <c r="J1" s="1247"/>
      <c r="K1" s="1247"/>
      <c r="L1" s="1247"/>
      <c r="M1" s="1248"/>
      <c r="N1" s="218"/>
      <c r="O1" s="218"/>
      <c r="P1" s="218"/>
      <c r="Q1" s="218"/>
      <c r="R1" s="218"/>
      <c r="S1" s="218"/>
      <c r="T1" s="218"/>
      <c r="U1" s="218"/>
      <c r="V1" s="218"/>
      <c r="W1" s="218"/>
      <c r="X1" s="218"/>
      <c r="Y1" s="218"/>
      <c r="Z1" s="218"/>
    </row>
    <row r="2" spans="1:26" ht="15.75">
      <c r="A2" s="1278" t="s">
        <v>263</v>
      </c>
      <c r="B2" s="219" t="s">
        <v>264</v>
      </c>
      <c r="C2" s="1305" t="s">
        <v>40</v>
      </c>
      <c r="D2" s="1250"/>
      <c r="E2" s="1250"/>
      <c r="F2" s="1250"/>
      <c r="G2" s="1250"/>
      <c r="H2" s="1250"/>
      <c r="I2" s="1250"/>
      <c r="J2" s="1250"/>
      <c r="K2" s="1250"/>
      <c r="L2" s="1250"/>
      <c r="M2" s="1251"/>
      <c r="N2" s="218"/>
      <c r="O2" s="218"/>
      <c r="P2" s="218"/>
      <c r="Q2" s="218"/>
      <c r="R2" s="218"/>
      <c r="S2" s="218"/>
      <c r="T2" s="218"/>
      <c r="U2" s="218"/>
      <c r="V2" s="218"/>
      <c r="W2" s="218"/>
      <c r="X2" s="218"/>
      <c r="Y2" s="218"/>
      <c r="Z2" s="218"/>
    </row>
    <row r="3" spans="1:26" ht="49.5" customHeight="1">
      <c r="A3" s="1257"/>
      <c r="B3" s="220" t="s">
        <v>338</v>
      </c>
      <c r="C3" s="1252" t="s">
        <v>499</v>
      </c>
      <c r="D3" s="1203"/>
      <c r="E3" s="1203"/>
      <c r="F3" s="1203"/>
      <c r="G3" s="1203"/>
      <c r="H3" s="1203"/>
      <c r="I3" s="1203"/>
      <c r="J3" s="1203"/>
      <c r="K3" s="1203"/>
      <c r="L3" s="1203"/>
      <c r="M3" s="1244"/>
      <c r="N3" s="218"/>
      <c r="O3" s="218"/>
      <c r="P3" s="218"/>
      <c r="Q3" s="218"/>
      <c r="R3" s="218"/>
      <c r="S3" s="218"/>
      <c r="T3" s="218"/>
      <c r="U3" s="218"/>
      <c r="V3" s="218"/>
      <c r="W3" s="218"/>
      <c r="X3" s="218"/>
      <c r="Y3" s="218"/>
      <c r="Z3" s="218"/>
    </row>
    <row r="4" spans="1:26" ht="30" customHeight="1">
      <c r="A4" s="1257"/>
      <c r="B4" s="220" t="s">
        <v>97</v>
      </c>
      <c r="C4" s="1253" t="s">
        <v>489</v>
      </c>
      <c r="D4" s="1203"/>
      <c r="E4" s="1204"/>
      <c r="F4" s="1254" t="s">
        <v>98</v>
      </c>
      <c r="G4" s="1204"/>
      <c r="H4" s="1243"/>
      <c r="I4" s="1203"/>
      <c r="J4" s="1203"/>
      <c r="K4" s="1203"/>
      <c r="L4" s="1203"/>
      <c r="M4" s="1244"/>
      <c r="N4" s="218"/>
      <c r="O4" s="218"/>
      <c r="P4" s="218"/>
      <c r="Q4" s="218"/>
      <c r="R4" s="218"/>
      <c r="S4" s="218"/>
      <c r="T4" s="218"/>
      <c r="U4" s="218"/>
      <c r="V4" s="218"/>
      <c r="W4" s="218"/>
      <c r="X4" s="218"/>
      <c r="Y4" s="218"/>
      <c r="Z4" s="218"/>
    </row>
    <row r="5" spans="1:26" ht="15.75">
      <c r="A5" s="1257"/>
      <c r="B5" s="220" t="s">
        <v>267</v>
      </c>
      <c r="C5" s="1253" t="s">
        <v>204</v>
      </c>
      <c r="D5" s="1203"/>
      <c r="E5" s="1203"/>
      <c r="F5" s="1203"/>
      <c r="G5" s="1203"/>
      <c r="H5" s="1203"/>
      <c r="I5" s="1203"/>
      <c r="J5" s="1203"/>
      <c r="K5" s="1203"/>
      <c r="L5" s="1203"/>
      <c r="M5" s="1244"/>
      <c r="N5" s="218"/>
      <c r="O5" s="218"/>
      <c r="P5" s="218"/>
      <c r="Q5" s="218"/>
      <c r="R5" s="218"/>
      <c r="S5" s="218"/>
      <c r="T5" s="218"/>
      <c r="U5" s="218"/>
      <c r="V5" s="218"/>
      <c r="W5" s="218"/>
      <c r="X5" s="218"/>
      <c r="Y5" s="218"/>
      <c r="Z5" s="218"/>
    </row>
    <row r="6" spans="1:26" ht="15.75">
      <c r="A6" s="1257"/>
      <c r="B6" s="220" t="s">
        <v>268</v>
      </c>
      <c r="C6" s="1253" t="s">
        <v>204</v>
      </c>
      <c r="D6" s="1203"/>
      <c r="E6" s="1203"/>
      <c r="F6" s="1203"/>
      <c r="G6" s="1203"/>
      <c r="H6" s="1203"/>
      <c r="I6" s="1203"/>
      <c r="J6" s="1203"/>
      <c r="K6" s="1203"/>
      <c r="L6" s="1203"/>
      <c r="M6" s="1244"/>
      <c r="N6" s="218"/>
      <c r="O6" s="218"/>
      <c r="P6" s="218"/>
      <c r="Q6" s="218"/>
      <c r="R6" s="218"/>
      <c r="S6" s="218"/>
      <c r="T6" s="218"/>
      <c r="U6" s="218"/>
      <c r="V6" s="218"/>
      <c r="W6" s="218"/>
      <c r="X6" s="218"/>
      <c r="Y6" s="218"/>
      <c r="Z6" s="218"/>
    </row>
    <row r="7" spans="1:26" ht="15.75">
      <c r="A7" s="1257"/>
      <c r="B7" s="220" t="s">
        <v>269</v>
      </c>
      <c r="C7" s="1253" t="s">
        <v>500</v>
      </c>
      <c r="D7" s="1203"/>
      <c r="E7" s="1203"/>
      <c r="F7" s="1203"/>
      <c r="G7" s="1204"/>
      <c r="H7" s="221" t="s">
        <v>52</v>
      </c>
      <c r="I7" s="1255" t="s">
        <v>501</v>
      </c>
      <c r="J7" s="1203"/>
      <c r="K7" s="1203"/>
      <c r="L7" s="1203"/>
      <c r="M7" s="1244"/>
      <c r="N7" s="218"/>
      <c r="O7" s="218"/>
      <c r="P7" s="218"/>
      <c r="Q7" s="218"/>
      <c r="R7" s="218"/>
      <c r="S7" s="218"/>
      <c r="T7" s="218"/>
      <c r="U7" s="218"/>
      <c r="V7" s="218"/>
      <c r="W7" s="218"/>
      <c r="X7" s="218"/>
      <c r="Y7" s="218"/>
      <c r="Z7" s="218"/>
    </row>
    <row r="8" spans="1:26" ht="15" customHeight="1">
      <c r="A8" s="1257"/>
      <c r="B8" s="1256" t="s">
        <v>270</v>
      </c>
      <c r="C8" s="1299"/>
      <c r="D8" s="1260"/>
      <c r="E8" s="1260"/>
      <c r="F8" s="1260"/>
      <c r="G8" s="1260"/>
      <c r="H8" s="1260"/>
      <c r="I8" s="1260"/>
      <c r="J8" s="1260"/>
      <c r="K8" s="1260"/>
      <c r="L8" s="1260"/>
      <c r="M8" s="1261"/>
      <c r="N8" s="218"/>
      <c r="O8" s="218"/>
      <c r="P8" s="218"/>
      <c r="Q8" s="218"/>
      <c r="R8" s="218"/>
      <c r="S8" s="218"/>
      <c r="T8" s="218"/>
      <c r="U8" s="218"/>
      <c r="V8" s="218"/>
      <c r="W8" s="218"/>
      <c r="X8" s="218"/>
      <c r="Y8" s="218"/>
      <c r="Z8" s="218"/>
    </row>
    <row r="9" spans="1:26">
      <c r="A9" s="1257"/>
      <c r="B9" s="1257"/>
      <c r="C9" s="1262"/>
      <c r="D9" s="1263"/>
      <c r="E9" s="1263"/>
      <c r="F9" s="1263"/>
      <c r="G9" s="1263"/>
      <c r="H9" s="1263"/>
      <c r="I9" s="1263"/>
      <c r="J9" s="1263"/>
      <c r="K9" s="1263"/>
      <c r="L9" s="1263"/>
      <c r="M9" s="1264"/>
      <c r="N9" s="218"/>
      <c r="O9" s="218"/>
      <c r="P9" s="218"/>
      <c r="Q9" s="218"/>
      <c r="R9" s="218"/>
      <c r="S9" s="218"/>
      <c r="T9" s="218"/>
      <c r="U9" s="218"/>
      <c r="V9" s="218"/>
      <c r="W9" s="218"/>
      <c r="X9" s="218"/>
      <c r="Y9" s="218"/>
      <c r="Z9" s="218"/>
    </row>
    <row r="10" spans="1:26" ht="7.5" customHeight="1">
      <c r="A10" s="1257"/>
      <c r="B10" s="1258"/>
      <c r="C10" s="1265"/>
      <c r="D10" s="1266"/>
      <c r="E10" s="1266"/>
      <c r="F10" s="1266"/>
      <c r="G10" s="1266"/>
      <c r="H10" s="1266"/>
      <c r="I10" s="1266"/>
      <c r="J10" s="1266"/>
      <c r="K10" s="1266"/>
      <c r="L10" s="1266"/>
      <c r="M10" s="1267"/>
      <c r="N10" s="218"/>
      <c r="O10" s="218"/>
      <c r="P10" s="218"/>
      <c r="Q10" s="218"/>
      <c r="R10" s="218"/>
      <c r="S10" s="218"/>
      <c r="T10" s="218"/>
      <c r="U10" s="218"/>
      <c r="V10" s="218"/>
      <c r="W10" s="218"/>
      <c r="X10" s="218"/>
      <c r="Y10" s="218"/>
      <c r="Z10" s="218"/>
    </row>
    <row r="11" spans="1:26" ht="51.75" customHeight="1">
      <c r="A11" s="1257"/>
      <c r="B11" s="220" t="s">
        <v>273</v>
      </c>
      <c r="C11" s="1252" t="s">
        <v>502</v>
      </c>
      <c r="D11" s="1203"/>
      <c r="E11" s="1203"/>
      <c r="F11" s="1203"/>
      <c r="G11" s="1203"/>
      <c r="H11" s="1203"/>
      <c r="I11" s="1203"/>
      <c r="J11" s="1203"/>
      <c r="K11" s="1203"/>
      <c r="L11" s="1203"/>
      <c r="M11" s="1244"/>
      <c r="N11" s="218"/>
      <c r="O11" s="218"/>
      <c r="P11" s="218"/>
      <c r="Q11" s="218"/>
      <c r="R11" s="218"/>
      <c r="S11" s="218"/>
      <c r="T11" s="218"/>
      <c r="U11" s="218"/>
      <c r="V11" s="218"/>
      <c r="W11" s="218"/>
      <c r="X11" s="218"/>
      <c r="Y11" s="218"/>
      <c r="Z11" s="218"/>
    </row>
    <row r="12" spans="1:26" ht="39.75" customHeight="1">
      <c r="A12" s="1257"/>
      <c r="B12" s="220" t="s">
        <v>348</v>
      </c>
      <c r="C12" s="1253" t="s">
        <v>503</v>
      </c>
      <c r="D12" s="1203"/>
      <c r="E12" s="1203"/>
      <c r="F12" s="1203"/>
      <c r="G12" s="1203"/>
      <c r="H12" s="1203"/>
      <c r="I12" s="1203"/>
      <c r="J12" s="1203"/>
      <c r="K12" s="1203"/>
      <c r="L12" s="1203"/>
      <c r="M12" s="1244"/>
      <c r="N12" s="218"/>
      <c r="O12" s="218"/>
      <c r="P12" s="218"/>
      <c r="Q12" s="218"/>
      <c r="R12" s="218"/>
      <c r="S12" s="218"/>
      <c r="T12" s="218"/>
      <c r="U12" s="218"/>
      <c r="V12" s="218"/>
      <c r="W12" s="218"/>
      <c r="X12" s="218"/>
      <c r="Y12" s="218"/>
      <c r="Z12" s="218"/>
    </row>
    <row r="13" spans="1:26" ht="47.25">
      <c r="A13" s="1257"/>
      <c r="B13" s="220" t="s">
        <v>349</v>
      </c>
      <c r="C13" s="1253" t="s">
        <v>383</v>
      </c>
      <c r="D13" s="1203"/>
      <c r="E13" s="1203"/>
      <c r="F13" s="1203"/>
      <c r="G13" s="1203"/>
      <c r="H13" s="1203"/>
      <c r="I13" s="1203"/>
      <c r="J13" s="1203"/>
      <c r="K13" s="1203"/>
      <c r="L13" s="1203"/>
      <c r="M13" s="1244"/>
      <c r="N13" s="218"/>
      <c r="O13" s="218"/>
      <c r="P13" s="218"/>
      <c r="Q13" s="218"/>
      <c r="R13" s="218"/>
      <c r="S13" s="218"/>
      <c r="T13" s="218"/>
      <c r="U13" s="218"/>
      <c r="V13" s="218"/>
      <c r="W13" s="218"/>
      <c r="X13" s="218"/>
      <c r="Y13" s="218"/>
      <c r="Z13" s="218"/>
    </row>
    <row r="14" spans="1:26" ht="81.75" customHeight="1">
      <c r="A14" s="1279"/>
      <c r="B14" s="222" t="s">
        <v>351</v>
      </c>
      <c r="C14" s="1301" t="s">
        <v>492</v>
      </c>
      <c r="D14" s="1244"/>
      <c r="E14" s="223" t="s">
        <v>353</v>
      </c>
      <c r="F14" s="1243" t="s">
        <v>493</v>
      </c>
      <c r="G14" s="1203"/>
      <c r="H14" s="1203"/>
      <c r="I14" s="1203"/>
      <c r="J14" s="1203"/>
      <c r="K14" s="1203"/>
      <c r="L14" s="1203"/>
      <c r="M14" s="1244"/>
      <c r="N14" s="218"/>
      <c r="O14" s="218"/>
      <c r="P14" s="218"/>
      <c r="Q14" s="218"/>
      <c r="R14" s="218"/>
      <c r="S14" s="218"/>
      <c r="T14" s="218"/>
      <c r="U14" s="218"/>
      <c r="V14" s="218"/>
      <c r="W14" s="218"/>
      <c r="X14" s="218"/>
      <c r="Y14" s="218"/>
      <c r="Z14" s="218"/>
    </row>
    <row r="15" spans="1:26" ht="15.75">
      <c r="A15" s="1278" t="s">
        <v>275</v>
      </c>
      <c r="B15" s="251" t="s">
        <v>91</v>
      </c>
      <c r="C15" s="1304" t="s">
        <v>504</v>
      </c>
      <c r="D15" s="1203"/>
      <c r="E15" s="1203"/>
      <c r="F15" s="1203"/>
      <c r="G15" s="1203"/>
      <c r="H15" s="1203"/>
      <c r="I15" s="1203"/>
      <c r="J15" s="1203"/>
      <c r="K15" s="1203"/>
      <c r="L15" s="1203"/>
      <c r="M15" s="1244"/>
      <c r="N15" s="218"/>
      <c r="O15" s="218"/>
      <c r="P15" s="218"/>
      <c r="Q15" s="218"/>
      <c r="R15" s="218"/>
      <c r="S15" s="218"/>
      <c r="T15" s="218"/>
      <c r="U15" s="218"/>
      <c r="V15" s="218"/>
      <c r="W15" s="218"/>
      <c r="X15" s="218"/>
      <c r="Y15" s="218"/>
      <c r="Z15" s="218"/>
    </row>
    <row r="16" spans="1:26" ht="39.75" customHeight="1">
      <c r="A16" s="1257"/>
      <c r="B16" s="252" t="s">
        <v>356</v>
      </c>
      <c r="C16" s="1301" t="s">
        <v>505</v>
      </c>
      <c r="D16" s="1203"/>
      <c r="E16" s="1203"/>
      <c r="F16" s="1203"/>
      <c r="G16" s="1203"/>
      <c r="H16" s="1203"/>
      <c r="I16" s="1203"/>
      <c r="J16" s="1203"/>
      <c r="K16" s="1203"/>
      <c r="L16" s="1203"/>
      <c r="M16" s="1244"/>
      <c r="N16" s="218"/>
      <c r="O16" s="218"/>
      <c r="P16" s="218"/>
      <c r="Q16" s="218"/>
      <c r="R16" s="218"/>
      <c r="S16" s="218"/>
      <c r="T16" s="218"/>
      <c r="U16" s="218"/>
      <c r="V16" s="218"/>
      <c r="W16" s="218"/>
      <c r="X16" s="218"/>
      <c r="Y16" s="218"/>
      <c r="Z16" s="218"/>
    </row>
    <row r="17" spans="1:26">
      <c r="A17" s="1257"/>
      <c r="B17" s="1302" t="s">
        <v>276</v>
      </c>
      <c r="C17" s="253"/>
      <c r="D17" s="253"/>
      <c r="E17" s="253"/>
      <c r="F17" s="253"/>
      <c r="G17" s="253"/>
      <c r="H17" s="253"/>
      <c r="I17" s="253"/>
      <c r="J17" s="253"/>
      <c r="K17" s="253"/>
      <c r="L17" s="253"/>
      <c r="M17" s="254"/>
      <c r="N17" s="218"/>
      <c r="O17" s="218"/>
      <c r="P17" s="218"/>
      <c r="Q17" s="218"/>
      <c r="R17" s="218"/>
      <c r="S17" s="218"/>
      <c r="T17" s="218"/>
      <c r="U17" s="218"/>
      <c r="V17" s="218"/>
      <c r="W17" s="218"/>
      <c r="X17" s="218"/>
      <c r="Y17" s="218"/>
      <c r="Z17" s="218"/>
    </row>
    <row r="18" spans="1:26">
      <c r="A18" s="1257"/>
      <c r="B18" s="1257"/>
      <c r="C18" s="253"/>
      <c r="D18" s="255"/>
      <c r="E18" s="253"/>
      <c r="F18" s="255"/>
      <c r="G18" s="253"/>
      <c r="H18" s="255"/>
      <c r="I18" s="253"/>
      <c r="J18" s="255"/>
      <c r="K18" s="253"/>
      <c r="L18" s="253"/>
      <c r="M18" s="254"/>
      <c r="N18" s="218"/>
      <c r="O18" s="218"/>
      <c r="P18" s="218"/>
      <c r="Q18" s="218"/>
      <c r="R18" s="218"/>
      <c r="S18" s="218"/>
      <c r="T18" s="218"/>
      <c r="U18" s="218"/>
      <c r="V18" s="218"/>
      <c r="W18" s="218"/>
      <c r="X18" s="218"/>
      <c r="Y18" s="218"/>
      <c r="Z18" s="218"/>
    </row>
    <row r="19" spans="1:26" ht="15.75">
      <c r="A19" s="1257"/>
      <c r="B19" s="1257"/>
      <c r="C19" s="256" t="s">
        <v>277</v>
      </c>
      <c r="D19" s="257"/>
      <c r="E19" s="256" t="s">
        <v>278</v>
      </c>
      <c r="F19" s="257"/>
      <c r="G19" s="256" t="s">
        <v>279</v>
      </c>
      <c r="H19" s="257"/>
      <c r="I19" s="256" t="s">
        <v>280</v>
      </c>
      <c r="J19" s="257"/>
      <c r="K19" s="258"/>
      <c r="L19" s="258"/>
      <c r="M19" s="254"/>
      <c r="N19" s="218"/>
      <c r="O19" s="218"/>
      <c r="P19" s="218"/>
      <c r="Q19" s="218"/>
      <c r="R19" s="218"/>
      <c r="S19" s="218"/>
      <c r="T19" s="218"/>
      <c r="U19" s="218"/>
      <c r="V19" s="218"/>
      <c r="W19" s="218"/>
      <c r="X19" s="218"/>
      <c r="Y19" s="218"/>
      <c r="Z19" s="218"/>
    </row>
    <row r="20" spans="1:26" ht="15.75">
      <c r="A20" s="1257"/>
      <c r="B20" s="1257"/>
      <c r="C20" s="256" t="s">
        <v>281</v>
      </c>
      <c r="D20" s="257"/>
      <c r="E20" s="256" t="s">
        <v>282</v>
      </c>
      <c r="F20" s="257"/>
      <c r="G20" s="256" t="s">
        <v>283</v>
      </c>
      <c r="H20" s="257"/>
      <c r="I20" s="258"/>
      <c r="J20" s="253"/>
      <c r="K20" s="258"/>
      <c r="L20" s="258"/>
      <c r="M20" s="254"/>
      <c r="N20" s="218"/>
      <c r="O20" s="218"/>
      <c r="P20" s="218"/>
      <c r="Q20" s="218"/>
      <c r="R20" s="218"/>
      <c r="S20" s="218"/>
      <c r="T20" s="218"/>
      <c r="U20" s="218"/>
      <c r="V20" s="218"/>
      <c r="W20" s="218"/>
      <c r="X20" s="218"/>
      <c r="Y20" s="218"/>
      <c r="Z20" s="218"/>
    </row>
    <row r="21" spans="1:26" ht="15.75" customHeight="1">
      <c r="A21" s="1257"/>
      <c r="B21" s="1257"/>
      <c r="C21" s="256" t="s">
        <v>284</v>
      </c>
      <c r="D21" s="257"/>
      <c r="E21" s="256" t="s">
        <v>285</v>
      </c>
      <c r="F21" s="257"/>
      <c r="G21" s="258"/>
      <c r="H21" s="253"/>
      <c r="I21" s="258"/>
      <c r="J21" s="253"/>
      <c r="K21" s="258"/>
      <c r="L21" s="258"/>
      <c r="M21" s="254"/>
      <c r="N21" s="218"/>
      <c r="O21" s="218"/>
      <c r="P21" s="218"/>
      <c r="Q21" s="218"/>
      <c r="R21" s="218"/>
      <c r="S21" s="218"/>
      <c r="T21" s="218"/>
      <c r="U21" s="218"/>
      <c r="V21" s="218"/>
      <c r="W21" s="218"/>
      <c r="X21" s="218"/>
      <c r="Y21" s="218"/>
      <c r="Z21" s="218"/>
    </row>
    <row r="22" spans="1:26" ht="21.75" customHeight="1">
      <c r="A22" s="1257"/>
      <c r="B22" s="1257"/>
      <c r="C22" s="256" t="s">
        <v>286</v>
      </c>
      <c r="D22" s="257" t="s">
        <v>309</v>
      </c>
      <c r="E22" s="258" t="s">
        <v>288</v>
      </c>
      <c r="F22" s="1313" t="s">
        <v>41</v>
      </c>
      <c r="G22" s="1314"/>
      <c r="H22" s="259"/>
      <c r="I22" s="259"/>
      <c r="J22" s="259"/>
      <c r="K22" s="259"/>
      <c r="L22" s="259"/>
      <c r="M22" s="260"/>
      <c r="N22" s="218"/>
      <c r="O22" s="218"/>
      <c r="P22" s="218"/>
      <c r="Q22" s="218"/>
      <c r="R22" s="218"/>
      <c r="S22" s="218"/>
      <c r="T22" s="218"/>
      <c r="U22" s="218"/>
      <c r="V22" s="218"/>
      <c r="W22" s="218"/>
      <c r="X22" s="218"/>
      <c r="Y22" s="218"/>
      <c r="Z22" s="218"/>
    </row>
    <row r="23" spans="1:26" ht="15.75" customHeight="1">
      <c r="A23" s="1257"/>
      <c r="B23" s="1258"/>
      <c r="C23" s="255"/>
      <c r="D23" s="255"/>
      <c r="E23" s="255"/>
      <c r="F23" s="255"/>
      <c r="G23" s="255"/>
      <c r="H23" s="255"/>
      <c r="I23" s="255"/>
      <c r="J23" s="255"/>
      <c r="K23" s="255"/>
      <c r="L23" s="255"/>
      <c r="M23" s="261"/>
      <c r="N23" s="218"/>
      <c r="O23" s="218"/>
      <c r="P23" s="218"/>
      <c r="Q23" s="218"/>
      <c r="R23" s="218"/>
      <c r="S23" s="218"/>
      <c r="T23" s="218"/>
      <c r="U23" s="218"/>
      <c r="V23" s="218"/>
      <c r="W23" s="218"/>
      <c r="X23" s="218"/>
      <c r="Y23" s="218"/>
      <c r="Z23" s="218"/>
    </row>
    <row r="24" spans="1:26" ht="15.75" customHeight="1">
      <c r="A24" s="1257"/>
      <c r="B24" s="1302" t="s">
        <v>290</v>
      </c>
      <c r="C24" s="253"/>
      <c r="D24" s="255"/>
      <c r="E24" s="253"/>
      <c r="F24" s="253"/>
      <c r="G24" s="255"/>
      <c r="H24" s="253"/>
      <c r="I24" s="253"/>
      <c r="J24" s="255"/>
      <c r="K24" s="253"/>
      <c r="L24" s="262"/>
      <c r="M24" s="263"/>
      <c r="N24" s="218"/>
      <c r="O24" s="218"/>
      <c r="P24" s="218"/>
      <c r="Q24" s="218"/>
      <c r="R24" s="218"/>
      <c r="S24" s="218"/>
      <c r="T24" s="218"/>
      <c r="U24" s="218"/>
      <c r="V24" s="218"/>
      <c r="W24" s="218"/>
      <c r="X24" s="218"/>
      <c r="Y24" s="218"/>
      <c r="Z24" s="218"/>
    </row>
    <row r="25" spans="1:26" ht="15.75" customHeight="1">
      <c r="A25" s="1257"/>
      <c r="B25" s="1257"/>
      <c r="C25" s="256" t="s">
        <v>291</v>
      </c>
      <c r="D25" s="257"/>
      <c r="E25" s="253"/>
      <c r="F25" s="256" t="s">
        <v>292</v>
      </c>
      <c r="G25" s="257" t="s">
        <v>287</v>
      </c>
      <c r="H25" s="253"/>
      <c r="I25" s="256" t="s">
        <v>201</v>
      </c>
      <c r="J25" s="257"/>
      <c r="K25" s="253"/>
      <c r="L25" s="262"/>
      <c r="M25" s="263"/>
      <c r="N25" s="218"/>
      <c r="O25" s="218"/>
      <c r="P25" s="218"/>
      <c r="Q25" s="218"/>
      <c r="R25" s="218"/>
      <c r="S25" s="218"/>
      <c r="T25" s="218"/>
      <c r="U25" s="218"/>
      <c r="V25" s="218"/>
      <c r="W25" s="218"/>
      <c r="X25" s="218"/>
      <c r="Y25" s="218"/>
      <c r="Z25" s="218"/>
    </row>
    <row r="26" spans="1:26" ht="15.75" customHeight="1">
      <c r="A26" s="1257"/>
      <c r="B26" s="1257"/>
      <c r="C26" s="256" t="s">
        <v>293</v>
      </c>
      <c r="D26" s="264"/>
      <c r="E26" s="262"/>
      <c r="F26" s="256" t="s">
        <v>193</v>
      </c>
      <c r="G26" s="257"/>
      <c r="H26" s="262"/>
      <c r="I26" s="262"/>
      <c r="J26" s="262"/>
      <c r="K26" s="262"/>
      <c r="L26" s="262"/>
      <c r="M26" s="263"/>
      <c r="N26" s="218"/>
      <c r="O26" s="218"/>
      <c r="P26" s="218"/>
      <c r="Q26" s="218"/>
      <c r="R26" s="218"/>
      <c r="S26" s="218"/>
      <c r="T26" s="218"/>
      <c r="U26" s="218"/>
      <c r="V26" s="218"/>
      <c r="W26" s="218"/>
      <c r="X26" s="218"/>
      <c r="Y26" s="218"/>
      <c r="Z26" s="218"/>
    </row>
    <row r="27" spans="1:26" ht="15.75" customHeight="1">
      <c r="A27" s="1257"/>
      <c r="B27" s="1258"/>
      <c r="C27" s="255"/>
      <c r="D27" s="255"/>
      <c r="E27" s="255"/>
      <c r="F27" s="255"/>
      <c r="G27" s="255"/>
      <c r="H27" s="255"/>
      <c r="I27" s="255"/>
      <c r="J27" s="255"/>
      <c r="K27" s="255"/>
      <c r="L27" s="259"/>
      <c r="M27" s="260"/>
      <c r="N27" s="218"/>
      <c r="O27" s="218"/>
      <c r="P27" s="218"/>
      <c r="Q27" s="218"/>
      <c r="R27" s="218"/>
      <c r="S27" s="218"/>
      <c r="T27" s="218"/>
      <c r="U27" s="218"/>
      <c r="V27" s="218"/>
      <c r="W27" s="218"/>
      <c r="X27" s="218"/>
      <c r="Y27" s="218"/>
      <c r="Z27" s="218"/>
    </row>
    <row r="28" spans="1:26" ht="16.5" customHeight="1">
      <c r="A28" s="1257"/>
      <c r="B28" s="1303" t="s">
        <v>294</v>
      </c>
      <c r="C28" s="253"/>
      <c r="D28" s="255"/>
      <c r="E28" s="253"/>
      <c r="F28" s="253"/>
      <c r="G28" s="255"/>
      <c r="H28" s="253"/>
      <c r="I28" s="253"/>
      <c r="J28" s="255"/>
      <c r="K28" s="255"/>
      <c r="L28" s="255"/>
      <c r="M28" s="254"/>
      <c r="N28" s="218"/>
      <c r="O28" s="218"/>
      <c r="P28" s="218"/>
      <c r="Q28" s="218"/>
      <c r="R28" s="218"/>
      <c r="S28" s="218"/>
      <c r="T28" s="218"/>
      <c r="U28" s="218"/>
      <c r="V28" s="218"/>
      <c r="W28" s="218"/>
      <c r="X28" s="218"/>
      <c r="Y28" s="218"/>
      <c r="Z28" s="218"/>
    </row>
    <row r="29" spans="1:26" ht="142.5" customHeight="1">
      <c r="A29" s="1257"/>
      <c r="B29" s="1257"/>
      <c r="C29" s="256" t="s">
        <v>295</v>
      </c>
      <c r="D29" s="257">
        <v>14504</v>
      </c>
      <c r="E29" s="253"/>
      <c r="F29" s="256" t="s">
        <v>296</v>
      </c>
      <c r="G29" s="265">
        <v>44198</v>
      </c>
      <c r="H29" s="253"/>
      <c r="I29" s="256" t="s">
        <v>297</v>
      </c>
      <c r="J29" s="1318" t="s">
        <v>495</v>
      </c>
      <c r="K29" s="1203"/>
      <c r="L29" s="1204"/>
      <c r="M29" s="254"/>
      <c r="N29" s="218"/>
      <c r="O29" s="218"/>
      <c r="P29" s="218"/>
      <c r="Q29" s="218"/>
      <c r="R29" s="218"/>
      <c r="S29" s="218"/>
      <c r="T29" s="218"/>
      <c r="U29" s="218"/>
      <c r="V29" s="218"/>
      <c r="W29" s="218"/>
      <c r="X29" s="218"/>
      <c r="Y29" s="218"/>
      <c r="Z29" s="218"/>
    </row>
    <row r="30" spans="1:26" ht="12" customHeight="1">
      <c r="A30" s="1257"/>
      <c r="B30" s="1258"/>
      <c r="C30" s="255"/>
      <c r="D30" s="255"/>
      <c r="E30" s="255"/>
      <c r="F30" s="255"/>
      <c r="G30" s="255"/>
      <c r="H30" s="255"/>
      <c r="I30" s="255"/>
      <c r="J30" s="255"/>
      <c r="K30" s="255"/>
      <c r="L30" s="255"/>
      <c r="M30" s="261"/>
      <c r="N30" s="218"/>
      <c r="O30" s="218"/>
      <c r="P30" s="218"/>
      <c r="Q30" s="218"/>
      <c r="R30" s="218"/>
      <c r="S30" s="218"/>
      <c r="T30" s="218"/>
      <c r="U30" s="218"/>
      <c r="V30" s="218"/>
      <c r="W30" s="218"/>
      <c r="X30" s="218"/>
      <c r="Y30" s="218"/>
      <c r="Z30" s="218"/>
    </row>
    <row r="31" spans="1:26" ht="15.75" customHeight="1">
      <c r="A31" s="1257"/>
      <c r="B31" s="1302" t="s">
        <v>299</v>
      </c>
      <c r="C31" s="253"/>
      <c r="D31" s="255"/>
      <c r="E31" s="253"/>
      <c r="F31" s="253"/>
      <c r="G31" s="255"/>
      <c r="H31" s="253"/>
      <c r="I31" s="253"/>
      <c r="J31" s="253"/>
      <c r="K31" s="253"/>
      <c r="L31" s="262"/>
      <c r="M31" s="263"/>
      <c r="N31" s="218"/>
      <c r="O31" s="218"/>
      <c r="P31" s="218"/>
      <c r="Q31" s="218"/>
      <c r="R31" s="218"/>
      <c r="S31" s="218"/>
      <c r="T31" s="218"/>
      <c r="U31" s="218"/>
      <c r="V31" s="218"/>
      <c r="W31" s="218"/>
      <c r="X31" s="218"/>
      <c r="Y31" s="218"/>
      <c r="Z31" s="218"/>
    </row>
    <row r="32" spans="1:26" ht="15.75" customHeight="1">
      <c r="A32" s="1257"/>
      <c r="B32" s="1257"/>
      <c r="C32" s="266" t="s">
        <v>300</v>
      </c>
      <c r="D32" s="273">
        <v>2023</v>
      </c>
      <c r="E32" s="253"/>
      <c r="F32" s="274" t="s">
        <v>301</v>
      </c>
      <c r="G32" s="273">
        <v>2038</v>
      </c>
      <c r="H32" s="253"/>
      <c r="I32" s="258"/>
      <c r="J32" s="253"/>
      <c r="K32" s="253"/>
      <c r="L32" s="262"/>
      <c r="M32" s="263"/>
      <c r="N32" s="218"/>
      <c r="O32" s="218"/>
      <c r="P32" s="218"/>
      <c r="Q32" s="218"/>
      <c r="R32" s="218"/>
      <c r="S32" s="218"/>
      <c r="T32" s="218"/>
      <c r="U32" s="218"/>
      <c r="V32" s="218"/>
      <c r="W32" s="218"/>
      <c r="X32" s="218"/>
      <c r="Y32" s="218"/>
      <c r="Z32" s="218"/>
    </row>
    <row r="33" spans="1:26" ht="15.75" customHeight="1">
      <c r="A33" s="1257"/>
      <c r="B33" s="1258"/>
      <c r="C33" s="255"/>
      <c r="D33" s="255"/>
      <c r="E33" s="255"/>
      <c r="F33" s="255"/>
      <c r="G33" s="255"/>
      <c r="H33" s="255"/>
      <c r="I33" s="255"/>
      <c r="J33" s="255"/>
      <c r="K33" s="255"/>
      <c r="L33" s="259"/>
      <c r="M33" s="260"/>
      <c r="N33" s="218"/>
      <c r="O33" s="218"/>
      <c r="P33" s="218"/>
      <c r="Q33" s="218"/>
      <c r="R33" s="218"/>
      <c r="S33" s="218"/>
      <c r="T33" s="218"/>
      <c r="U33" s="218"/>
      <c r="V33" s="218"/>
      <c r="W33" s="218"/>
      <c r="X33" s="218"/>
      <c r="Y33" s="218"/>
      <c r="Z33" s="218"/>
    </row>
    <row r="34" spans="1:26" ht="15.75" customHeight="1">
      <c r="A34" s="1257"/>
      <c r="B34" s="1302" t="s">
        <v>303</v>
      </c>
      <c r="C34" s="253"/>
      <c r="D34" s="253"/>
      <c r="E34" s="253"/>
      <c r="F34" s="253"/>
      <c r="G34" s="253"/>
      <c r="H34" s="253"/>
      <c r="I34" s="253"/>
      <c r="J34" s="253"/>
      <c r="K34" s="253"/>
      <c r="L34" s="253"/>
      <c r="M34" s="254"/>
      <c r="N34" s="218"/>
      <c r="O34" s="218"/>
      <c r="P34" s="218"/>
      <c r="Q34" s="218"/>
      <c r="R34" s="218"/>
      <c r="S34" s="218"/>
      <c r="T34" s="218"/>
      <c r="U34" s="218"/>
      <c r="V34" s="218"/>
      <c r="W34" s="218"/>
      <c r="X34" s="218"/>
      <c r="Y34" s="218"/>
      <c r="Z34" s="218"/>
    </row>
    <row r="35" spans="1:26" ht="15.75" customHeight="1">
      <c r="A35" s="1257"/>
      <c r="B35" s="1257"/>
      <c r="C35" s="258"/>
      <c r="D35" s="255" t="s">
        <v>461</v>
      </c>
      <c r="E35" s="255"/>
      <c r="F35" s="255" t="s">
        <v>462</v>
      </c>
      <c r="G35" s="255"/>
      <c r="H35" s="259" t="s">
        <v>463</v>
      </c>
      <c r="I35" s="259"/>
      <c r="J35" s="259" t="s">
        <v>464</v>
      </c>
      <c r="K35" s="255"/>
      <c r="L35" s="255" t="s">
        <v>465</v>
      </c>
      <c r="M35" s="261"/>
      <c r="N35" s="218"/>
      <c r="O35" s="218"/>
      <c r="P35" s="218"/>
      <c r="Q35" s="218"/>
      <c r="R35" s="218"/>
      <c r="S35" s="218"/>
      <c r="T35" s="218"/>
      <c r="U35" s="218"/>
      <c r="V35" s="218"/>
      <c r="W35" s="218"/>
      <c r="X35" s="218"/>
      <c r="Y35" s="218"/>
      <c r="Z35" s="218"/>
    </row>
    <row r="36" spans="1:26" ht="15.75" customHeight="1">
      <c r="A36" s="1257"/>
      <c r="B36" s="1257"/>
      <c r="C36" s="256"/>
      <c r="D36" s="1316">
        <v>1000</v>
      </c>
      <c r="E36" s="1204"/>
      <c r="F36" s="1243">
        <v>1000</v>
      </c>
      <c r="G36" s="1204"/>
      <c r="H36" s="1243">
        <v>1000</v>
      </c>
      <c r="I36" s="1204"/>
      <c r="J36" s="1243">
        <v>1000</v>
      </c>
      <c r="K36" s="1204"/>
      <c r="L36" s="1243">
        <v>1000</v>
      </c>
      <c r="M36" s="1204"/>
      <c r="N36" s="218"/>
      <c r="O36" s="218"/>
      <c r="P36" s="218"/>
      <c r="Q36" s="218"/>
      <c r="R36" s="218"/>
      <c r="S36" s="218"/>
      <c r="T36" s="218"/>
      <c r="U36" s="218"/>
      <c r="V36" s="218"/>
      <c r="W36" s="218"/>
      <c r="X36" s="218"/>
      <c r="Y36" s="218"/>
      <c r="Z36" s="218"/>
    </row>
    <row r="37" spans="1:26" ht="15.75" customHeight="1">
      <c r="A37" s="1257"/>
      <c r="B37" s="1257"/>
      <c r="C37" s="258"/>
      <c r="D37" s="255" t="s">
        <v>466</v>
      </c>
      <c r="E37" s="255"/>
      <c r="F37" s="255" t="s">
        <v>467</v>
      </c>
      <c r="G37" s="255"/>
      <c r="H37" s="259" t="s">
        <v>468</v>
      </c>
      <c r="I37" s="259"/>
      <c r="J37" s="259" t="s">
        <v>469</v>
      </c>
      <c r="K37" s="255"/>
      <c r="L37" s="255" t="s">
        <v>470</v>
      </c>
      <c r="M37" s="261"/>
      <c r="N37" s="218"/>
      <c r="O37" s="218"/>
      <c r="P37" s="218"/>
      <c r="Q37" s="218"/>
      <c r="R37" s="218"/>
      <c r="S37" s="218"/>
      <c r="T37" s="218"/>
      <c r="U37" s="218"/>
      <c r="V37" s="218"/>
      <c r="W37" s="218"/>
      <c r="X37" s="218"/>
      <c r="Y37" s="218"/>
      <c r="Z37" s="218"/>
    </row>
    <row r="38" spans="1:26" ht="15.75" customHeight="1">
      <c r="A38" s="1257"/>
      <c r="B38" s="1257"/>
      <c r="C38" s="256"/>
      <c r="D38" s="1243">
        <v>1000</v>
      </c>
      <c r="E38" s="1204"/>
      <c r="F38" s="1243">
        <v>1000</v>
      </c>
      <c r="G38" s="1204"/>
      <c r="H38" s="1243">
        <v>1000</v>
      </c>
      <c r="I38" s="1204"/>
      <c r="J38" s="1243">
        <v>1000</v>
      </c>
      <c r="K38" s="1204"/>
      <c r="L38" s="1243">
        <v>1000</v>
      </c>
      <c r="M38" s="1204"/>
      <c r="N38" s="218"/>
      <c r="O38" s="218"/>
      <c r="P38" s="218"/>
      <c r="Q38" s="218"/>
      <c r="R38" s="218"/>
      <c r="S38" s="218"/>
      <c r="T38" s="218"/>
      <c r="U38" s="218"/>
      <c r="V38" s="218"/>
      <c r="W38" s="218"/>
      <c r="X38" s="218"/>
      <c r="Y38" s="218"/>
      <c r="Z38" s="218"/>
    </row>
    <row r="39" spans="1:26" ht="15.75" customHeight="1">
      <c r="A39" s="1257"/>
      <c r="B39" s="1257"/>
      <c r="C39" s="258"/>
      <c r="D39" s="255" t="s">
        <v>471</v>
      </c>
      <c r="E39" s="255"/>
      <c r="F39" s="255" t="s">
        <v>472</v>
      </c>
      <c r="G39" s="255"/>
      <c r="H39" s="259" t="s">
        <v>473</v>
      </c>
      <c r="I39" s="259"/>
      <c r="J39" s="259" t="s">
        <v>474</v>
      </c>
      <c r="K39" s="255"/>
      <c r="L39" s="255" t="s">
        <v>475</v>
      </c>
      <c r="M39" s="261"/>
      <c r="N39" s="218"/>
      <c r="O39" s="218"/>
      <c r="P39" s="218"/>
      <c r="Q39" s="218"/>
      <c r="R39" s="218"/>
      <c r="S39" s="218"/>
      <c r="T39" s="218"/>
      <c r="U39" s="218"/>
      <c r="V39" s="218"/>
      <c r="W39" s="218"/>
      <c r="X39" s="218"/>
      <c r="Y39" s="218"/>
      <c r="Z39" s="218"/>
    </row>
    <row r="40" spans="1:26" ht="15.75" customHeight="1">
      <c r="A40" s="1257"/>
      <c r="B40" s="1257"/>
      <c r="C40" s="256"/>
      <c r="D40" s="1243">
        <v>1000</v>
      </c>
      <c r="E40" s="1204"/>
      <c r="F40" s="1243">
        <v>1000</v>
      </c>
      <c r="G40" s="1204"/>
      <c r="H40" s="1243">
        <v>1000</v>
      </c>
      <c r="I40" s="1204"/>
      <c r="J40" s="1243">
        <v>1000</v>
      </c>
      <c r="K40" s="1204"/>
      <c r="L40" s="1243">
        <v>1000</v>
      </c>
      <c r="M40" s="1204"/>
      <c r="N40" s="218"/>
      <c r="O40" s="218"/>
      <c r="P40" s="218"/>
      <c r="Q40" s="218"/>
      <c r="R40" s="218"/>
      <c r="S40" s="218"/>
      <c r="T40" s="218"/>
      <c r="U40" s="218"/>
      <c r="V40" s="218"/>
      <c r="W40" s="218"/>
      <c r="X40" s="218"/>
      <c r="Y40" s="218"/>
      <c r="Z40" s="218"/>
    </row>
    <row r="41" spans="1:26" ht="15.75" customHeight="1">
      <c r="A41" s="1257"/>
      <c r="B41" s="1257"/>
      <c r="C41" s="258"/>
      <c r="D41" s="267" t="s">
        <v>476</v>
      </c>
      <c r="E41" s="255"/>
      <c r="F41" s="267" t="s">
        <v>304</v>
      </c>
      <c r="G41" s="255"/>
      <c r="H41" s="253"/>
      <c r="I41" s="253"/>
      <c r="J41" s="253"/>
      <c r="K41" s="253"/>
      <c r="L41" s="253"/>
      <c r="M41" s="254"/>
      <c r="N41" s="218"/>
      <c r="O41" s="218"/>
      <c r="P41" s="218"/>
      <c r="Q41" s="218"/>
      <c r="R41" s="218"/>
      <c r="S41" s="218"/>
      <c r="T41" s="218"/>
      <c r="U41" s="218"/>
      <c r="V41" s="218"/>
      <c r="W41" s="218"/>
      <c r="X41" s="218"/>
      <c r="Y41" s="218"/>
      <c r="Z41" s="218"/>
    </row>
    <row r="42" spans="1:26" ht="15.75" customHeight="1">
      <c r="A42" s="1257"/>
      <c r="B42" s="1257"/>
      <c r="C42" s="256"/>
      <c r="D42" s="1243">
        <v>1000</v>
      </c>
      <c r="E42" s="1204"/>
      <c r="F42" s="1315">
        <v>16000</v>
      </c>
      <c r="G42" s="1204"/>
      <c r="H42" s="1309"/>
      <c r="I42" s="1290"/>
      <c r="J42" s="253"/>
      <c r="K42" s="253"/>
      <c r="L42" s="253"/>
      <c r="M42" s="254"/>
      <c r="N42" s="218"/>
      <c r="O42" s="218"/>
      <c r="P42" s="218"/>
      <c r="Q42" s="218"/>
      <c r="R42" s="218"/>
      <c r="S42" s="218"/>
      <c r="T42" s="218"/>
      <c r="U42" s="218"/>
      <c r="V42" s="218"/>
      <c r="W42" s="218"/>
      <c r="X42" s="218"/>
      <c r="Y42" s="218"/>
      <c r="Z42" s="218"/>
    </row>
    <row r="43" spans="1:26" ht="15.75" customHeight="1">
      <c r="A43" s="1257"/>
      <c r="B43" s="1258"/>
      <c r="C43" s="255"/>
      <c r="D43" s="267"/>
      <c r="E43" s="255"/>
      <c r="F43" s="267"/>
      <c r="G43" s="255"/>
      <c r="H43" s="255"/>
      <c r="I43" s="255"/>
      <c r="J43" s="255"/>
      <c r="K43" s="255"/>
      <c r="L43" s="255"/>
      <c r="M43" s="261"/>
      <c r="N43" s="218"/>
      <c r="O43" s="218"/>
      <c r="P43" s="218"/>
      <c r="Q43" s="218"/>
      <c r="R43" s="218"/>
      <c r="S43" s="218"/>
      <c r="T43" s="218"/>
      <c r="U43" s="218"/>
      <c r="V43" s="218"/>
      <c r="W43" s="218"/>
      <c r="X43" s="218"/>
      <c r="Y43" s="218"/>
      <c r="Z43" s="218"/>
    </row>
    <row r="44" spans="1:26" ht="15.75" customHeight="1">
      <c r="A44" s="1257"/>
      <c r="B44" s="1302" t="s">
        <v>305</v>
      </c>
      <c r="C44" s="253"/>
      <c r="D44" s="253"/>
      <c r="E44" s="253"/>
      <c r="F44" s="253"/>
      <c r="G44" s="255"/>
      <c r="H44" s="255"/>
      <c r="I44" s="255"/>
      <c r="J44" s="255"/>
      <c r="K44" s="253"/>
      <c r="L44" s="259"/>
      <c r="M44" s="260"/>
      <c r="N44" s="218"/>
      <c r="O44" s="218"/>
      <c r="P44" s="218"/>
      <c r="Q44" s="218"/>
      <c r="R44" s="218"/>
      <c r="S44" s="218"/>
      <c r="T44" s="218"/>
      <c r="U44" s="218"/>
      <c r="V44" s="218"/>
      <c r="W44" s="218"/>
      <c r="X44" s="218"/>
      <c r="Y44" s="218"/>
      <c r="Z44" s="218"/>
    </row>
    <row r="45" spans="1:26" ht="15.75" customHeight="1">
      <c r="A45" s="1257"/>
      <c r="B45" s="1257"/>
      <c r="C45" s="262"/>
      <c r="D45" s="268" t="s">
        <v>306</v>
      </c>
      <c r="E45" s="268" t="s">
        <v>163</v>
      </c>
      <c r="F45" s="1310" t="s">
        <v>307</v>
      </c>
      <c r="G45" s="1311"/>
      <c r="H45" s="1260"/>
      <c r="I45" s="1260"/>
      <c r="J45" s="1294"/>
      <c r="K45" s="269" t="s">
        <v>308</v>
      </c>
      <c r="L45" s="1312"/>
      <c r="M45" s="1261"/>
      <c r="N45" s="218"/>
      <c r="O45" s="218"/>
      <c r="P45" s="218"/>
      <c r="Q45" s="218"/>
      <c r="R45" s="218"/>
      <c r="S45" s="218"/>
      <c r="T45" s="218"/>
      <c r="U45" s="218"/>
      <c r="V45" s="218"/>
      <c r="W45" s="218"/>
      <c r="X45" s="218"/>
      <c r="Y45" s="218"/>
      <c r="Z45" s="218"/>
    </row>
    <row r="46" spans="1:26" ht="15.75" customHeight="1">
      <c r="A46" s="1257"/>
      <c r="B46" s="1257"/>
      <c r="C46" s="270"/>
      <c r="D46" s="264"/>
      <c r="E46" s="257" t="s">
        <v>309</v>
      </c>
      <c r="F46" s="1292"/>
      <c r="G46" s="1295"/>
      <c r="H46" s="1266"/>
      <c r="I46" s="1266"/>
      <c r="J46" s="1296"/>
      <c r="K46" s="270"/>
      <c r="L46" s="1295"/>
      <c r="M46" s="1267"/>
      <c r="N46" s="218"/>
      <c r="O46" s="218"/>
      <c r="P46" s="218"/>
      <c r="Q46" s="218"/>
      <c r="R46" s="218"/>
      <c r="S46" s="218"/>
      <c r="T46" s="218"/>
      <c r="U46" s="218"/>
      <c r="V46" s="218"/>
      <c r="W46" s="218"/>
      <c r="X46" s="218"/>
      <c r="Y46" s="218"/>
      <c r="Z46" s="218"/>
    </row>
    <row r="47" spans="1:26" ht="15.75" customHeight="1">
      <c r="A47" s="1257"/>
      <c r="B47" s="1258"/>
      <c r="C47" s="259"/>
      <c r="D47" s="259"/>
      <c r="E47" s="259"/>
      <c r="F47" s="259"/>
      <c r="G47" s="259"/>
      <c r="H47" s="259"/>
      <c r="I47" s="259"/>
      <c r="J47" s="259"/>
      <c r="K47" s="259"/>
      <c r="L47" s="259"/>
      <c r="M47" s="260"/>
      <c r="N47" s="218"/>
      <c r="O47" s="218"/>
      <c r="P47" s="218"/>
      <c r="Q47" s="218"/>
      <c r="R47" s="218"/>
      <c r="S47" s="218"/>
      <c r="T47" s="218"/>
      <c r="U47" s="218"/>
      <c r="V47" s="218"/>
      <c r="W47" s="218"/>
      <c r="X47" s="218"/>
      <c r="Y47" s="218"/>
      <c r="Z47" s="218"/>
    </row>
    <row r="48" spans="1:26" ht="15.75" customHeight="1">
      <c r="A48" s="1257"/>
      <c r="B48" s="220" t="s">
        <v>310</v>
      </c>
      <c r="C48" s="1252" t="s">
        <v>496</v>
      </c>
      <c r="D48" s="1203"/>
      <c r="E48" s="1203"/>
      <c r="F48" s="1203"/>
      <c r="G48" s="1203"/>
      <c r="H48" s="1203"/>
      <c r="I48" s="1203"/>
      <c r="J48" s="1203"/>
      <c r="K48" s="1203"/>
      <c r="L48" s="1203"/>
      <c r="M48" s="1244"/>
      <c r="N48" s="218"/>
      <c r="O48" s="218"/>
      <c r="P48" s="218"/>
      <c r="Q48" s="218"/>
      <c r="R48" s="218"/>
      <c r="S48" s="218"/>
      <c r="T48" s="218"/>
      <c r="U48" s="218"/>
      <c r="V48" s="218"/>
      <c r="W48" s="218"/>
      <c r="X48" s="218"/>
      <c r="Y48" s="218"/>
      <c r="Z48" s="218"/>
    </row>
    <row r="49" spans="1:26" ht="15.75" customHeight="1">
      <c r="A49" s="1257"/>
      <c r="B49" s="219" t="s">
        <v>478</v>
      </c>
      <c r="C49" s="1252" t="s">
        <v>497</v>
      </c>
      <c r="D49" s="1203"/>
      <c r="E49" s="1203"/>
      <c r="F49" s="1203"/>
      <c r="G49" s="1203"/>
      <c r="H49" s="1203"/>
      <c r="I49" s="1203"/>
      <c r="J49" s="1203"/>
      <c r="K49" s="1203"/>
      <c r="L49" s="1203"/>
      <c r="M49" s="1244"/>
      <c r="N49" s="218"/>
      <c r="O49" s="218"/>
      <c r="P49" s="218"/>
      <c r="Q49" s="218"/>
      <c r="R49" s="218"/>
      <c r="S49" s="218"/>
      <c r="T49" s="218"/>
      <c r="U49" s="218"/>
      <c r="V49" s="218"/>
      <c r="W49" s="218"/>
      <c r="X49" s="218"/>
      <c r="Y49" s="218"/>
      <c r="Z49" s="218"/>
    </row>
    <row r="50" spans="1:26" ht="15.75" customHeight="1">
      <c r="A50" s="1257"/>
      <c r="B50" s="219" t="s">
        <v>314</v>
      </c>
      <c r="C50" s="1252">
        <v>10</v>
      </c>
      <c r="D50" s="1203"/>
      <c r="E50" s="1203"/>
      <c r="F50" s="1203"/>
      <c r="G50" s="1203"/>
      <c r="H50" s="1203"/>
      <c r="I50" s="1203"/>
      <c r="J50" s="1203"/>
      <c r="K50" s="1203"/>
      <c r="L50" s="1203"/>
      <c r="M50" s="1244"/>
      <c r="N50" s="218"/>
      <c r="O50" s="218"/>
      <c r="P50" s="218"/>
      <c r="Q50" s="218"/>
      <c r="R50" s="218"/>
      <c r="S50" s="218"/>
      <c r="T50" s="218"/>
      <c r="U50" s="218"/>
      <c r="V50" s="218"/>
      <c r="W50" s="218"/>
      <c r="X50" s="218"/>
      <c r="Y50" s="218"/>
      <c r="Z50" s="218"/>
    </row>
    <row r="51" spans="1:26" ht="15.75" customHeight="1">
      <c r="A51" s="1258"/>
      <c r="B51" s="219" t="s">
        <v>316</v>
      </c>
      <c r="C51" s="1253" t="s">
        <v>163</v>
      </c>
      <c r="D51" s="1203"/>
      <c r="E51" s="1203"/>
      <c r="F51" s="1203"/>
      <c r="G51" s="1203"/>
      <c r="H51" s="1203"/>
      <c r="I51" s="1203"/>
      <c r="J51" s="1203"/>
      <c r="K51" s="1203"/>
      <c r="L51" s="1203"/>
      <c r="M51" s="1244"/>
      <c r="N51" s="218"/>
      <c r="O51" s="218"/>
      <c r="P51" s="218"/>
      <c r="Q51" s="218"/>
      <c r="R51" s="218"/>
      <c r="S51" s="218"/>
      <c r="T51" s="218"/>
      <c r="U51" s="218"/>
      <c r="V51" s="218"/>
      <c r="W51" s="218"/>
      <c r="X51" s="218"/>
      <c r="Y51" s="218"/>
      <c r="Z51" s="218"/>
    </row>
    <row r="52" spans="1:26" ht="16.5" customHeight="1">
      <c r="A52" s="1278" t="s">
        <v>317</v>
      </c>
      <c r="B52" s="271" t="s">
        <v>318</v>
      </c>
      <c r="C52" s="1317" t="s">
        <v>757</v>
      </c>
      <c r="D52" s="1203"/>
      <c r="E52" s="1203"/>
      <c r="F52" s="1203"/>
      <c r="G52" s="1203"/>
      <c r="H52" s="1203"/>
      <c r="I52" s="1203"/>
      <c r="J52" s="1203"/>
      <c r="K52" s="1203"/>
      <c r="L52" s="1203"/>
      <c r="M52" s="1244"/>
      <c r="N52" s="218"/>
      <c r="O52" s="218"/>
      <c r="P52" s="218"/>
      <c r="Q52" s="218"/>
      <c r="R52" s="218"/>
      <c r="S52" s="218"/>
      <c r="T52" s="218"/>
      <c r="U52" s="218"/>
      <c r="V52" s="218"/>
      <c r="W52" s="218"/>
      <c r="X52" s="218"/>
      <c r="Y52" s="218"/>
      <c r="Z52" s="218"/>
    </row>
    <row r="53" spans="1:26" ht="16.5" customHeight="1">
      <c r="A53" s="1257"/>
      <c r="B53" s="271" t="s">
        <v>320</v>
      </c>
      <c r="C53" s="1317" t="s">
        <v>758</v>
      </c>
      <c r="D53" s="1203"/>
      <c r="E53" s="1203"/>
      <c r="F53" s="1203"/>
      <c r="G53" s="1203"/>
      <c r="H53" s="1203"/>
      <c r="I53" s="1203"/>
      <c r="J53" s="1203"/>
      <c r="K53" s="1203"/>
      <c r="L53" s="1203"/>
      <c r="M53" s="1244"/>
      <c r="N53" s="218"/>
      <c r="O53" s="218"/>
      <c r="P53" s="218"/>
      <c r="Q53" s="218"/>
      <c r="R53" s="218"/>
      <c r="S53" s="218"/>
      <c r="T53" s="218"/>
      <c r="U53" s="218"/>
      <c r="V53" s="218"/>
      <c r="W53" s="218"/>
      <c r="X53" s="218"/>
      <c r="Y53" s="218"/>
      <c r="Z53" s="218"/>
    </row>
    <row r="54" spans="1:26" ht="16.5" customHeight="1">
      <c r="A54" s="1257"/>
      <c r="B54" s="271" t="s">
        <v>322</v>
      </c>
      <c r="C54" s="1317" t="s">
        <v>622</v>
      </c>
      <c r="D54" s="1203"/>
      <c r="E54" s="1203"/>
      <c r="F54" s="1203"/>
      <c r="G54" s="1203"/>
      <c r="H54" s="1203"/>
      <c r="I54" s="1203"/>
      <c r="J54" s="1203"/>
      <c r="K54" s="1203"/>
      <c r="L54" s="1203"/>
      <c r="M54" s="1244"/>
      <c r="N54" s="218"/>
      <c r="O54" s="218"/>
      <c r="P54" s="218"/>
      <c r="Q54" s="218"/>
      <c r="R54" s="218"/>
      <c r="S54" s="218"/>
      <c r="T54" s="218"/>
      <c r="U54" s="218"/>
      <c r="V54" s="218"/>
      <c r="W54" s="218"/>
      <c r="X54" s="218"/>
      <c r="Y54" s="218"/>
      <c r="Z54" s="218"/>
    </row>
    <row r="55" spans="1:26" ht="16.5" customHeight="1">
      <c r="A55" s="1257"/>
      <c r="B55" s="271" t="s">
        <v>323</v>
      </c>
      <c r="C55" s="1301" t="s">
        <v>498</v>
      </c>
      <c r="D55" s="1203"/>
      <c r="E55" s="1203"/>
      <c r="F55" s="1203"/>
      <c r="G55" s="1203"/>
      <c r="H55" s="1203"/>
      <c r="I55" s="1203"/>
      <c r="J55" s="1203"/>
      <c r="K55" s="1203"/>
      <c r="L55" s="1203"/>
      <c r="M55" s="1244"/>
      <c r="N55" s="218"/>
      <c r="O55" s="218"/>
      <c r="P55" s="218"/>
      <c r="Q55" s="218"/>
      <c r="R55" s="218"/>
      <c r="S55" s="218"/>
      <c r="T55" s="218"/>
      <c r="U55" s="218"/>
      <c r="V55" s="218"/>
      <c r="W55" s="218"/>
      <c r="X55" s="218"/>
      <c r="Y55" s="218"/>
      <c r="Z55" s="218"/>
    </row>
    <row r="56" spans="1:26" ht="16.5" customHeight="1">
      <c r="A56" s="1257"/>
      <c r="B56" s="271" t="s">
        <v>324</v>
      </c>
      <c r="C56" s="1319" t="s">
        <v>759</v>
      </c>
      <c r="D56" s="1203"/>
      <c r="E56" s="1203"/>
      <c r="F56" s="1203"/>
      <c r="G56" s="1203"/>
      <c r="H56" s="1203"/>
      <c r="I56" s="1203"/>
      <c r="J56" s="1203"/>
      <c r="K56" s="1203"/>
      <c r="L56" s="1203"/>
      <c r="M56" s="1320"/>
      <c r="N56" s="218"/>
      <c r="O56" s="218"/>
      <c r="P56" s="218"/>
      <c r="Q56" s="218"/>
      <c r="R56" s="218"/>
      <c r="S56" s="218"/>
      <c r="T56" s="218"/>
      <c r="U56" s="218"/>
      <c r="V56" s="218"/>
      <c r="W56" s="218"/>
      <c r="X56" s="218"/>
      <c r="Y56" s="218"/>
      <c r="Z56" s="218"/>
    </row>
    <row r="57" spans="1:26" ht="15.75" customHeight="1">
      <c r="A57" s="1282"/>
      <c r="B57" s="271" t="s">
        <v>325</v>
      </c>
      <c r="C57" s="1317" t="s">
        <v>760</v>
      </c>
      <c r="D57" s="1203"/>
      <c r="E57" s="1203"/>
      <c r="F57" s="1203"/>
      <c r="G57" s="1203"/>
      <c r="H57" s="1203"/>
      <c r="I57" s="1203"/>
      <c r="J57" s="1203"/>
      <c r="K57" s="1203"/>
      <c r="L57" s="1203"/>
      <c r="M57" s="1244"/>
      <c r="N57" s="218"/>
      <c r="O57" s="218"/>
      <c r="P57" s="218"/>
      <c r="Q57" s="218"/>
      <c r="R57" s="218"/>
      <c r="S57" s="218"/>
      <c r="T57" s="218"/>
      <c r="U57" s="218"/>
      <c r="V57" s="218"/>
      <c r="W57" s="218"/>
      <c r="X57" s="218"/>
      <c r="Y57" s="218"/>
      <c r="Z57" s="218"/>
    </row>
    <row r="58" spans="1:26" ht="39" customHeight="1">
      <c r="A58" s="1283" t="s">
        <v>326</v>
      </c>
      <c r="B58" s="271" t="s">
        <v>327</v>
      </c>
      <c r="C58" s="1284" t="s">
        <v>484</v>
      </c>
      <c r="D58" s="1203"/>
      <c r="E58" s="1203"/>
      <c r="F58" s="1203"/>
      <c r="G58" s="1203"/>
      <c r="H58" s="1203"/>
      <c r="I58" s="1203"/>
      <c r="J58" s="1203"/>
      <c r="K58" s="1203"/>
      <c r="L58" s="1203"/>
      <c r="M58" s="1244"/>
      <c r="N58" s="218"/>
      <c r="O58" s="218"/>
      <c r="P58" s="218"/>
      <c r="Q58" s="218"/>
      <c r="R58" s="218"/>
      <c r="S58" s="218"/>
      <c r="T58" s="218"/>
      <c r="U58" s="218"/>
      <c r="V58" s="218"/>
      <c r="W58" s="218"/>
      <c r="X58" s="218"/>
      <c r="Y58" s="218"/>
      <c r="Z58" s="218"/>
    </row>
    <row r="59" spans="1:26" ht="15" customHeight="1">
      <c r="A59" s="1257"/>
      <c r="B59" s="271" t="s">
        <v>329</v>
      </c>
      <c r="C59" s="1284" t="s">
        <v>485</v>
      </c>
      <c r="D59" s="1203"/>
      <c r="E59" s="1203"/>
      <c r="F59" s="1203"/>
      <c r="G59" s="1203"/>
      <c r="H59" s="1203"/>
      <c r="I59" s="1203"/>
      <c r="J59" s="1203"/>
      <c r="K59" s="1203"/>
      <c r="L59" s="1203"/>
      <c r="M59" s="1244"/>
      <c r="N59" s="218"/>
      <c r="O59" s="218"/>
      <c r="P59" s="218"/>
      <c r="Q59" s="218"/>
      <c r="R59" s="218"/>
      <c r="S59" s="218"/>
      <c r="T59" s="218"/>
      <c r="U59" s="218"/>
      <c r="V59" s="218"/>
      <c r="W59" s="218"/>
      <c r="X59" s="218"/>
      <c r="Y59" s="218"/>
      <c r="Z59" s="218"/>
    </row>
    <row r="60" spans="1:26" ht="15.75" customHeight="1">
      <c r="A60" s="1258"/>
      <c r="B60" s="272" t="s">
        <v>52</v>
      </c>
      <c r="C60" s="1284" t="s">
        <v>56</v>
      </c>
      <c r="D60" s="1203"/>
      <c r="E60" s="1203"/>
      <c r="F60" s="1203"/>
      <c r="G60" s="1203"/>
      <c r="H60" s="1203"/>
      <c r="I60" s="1203"/>
      <c r="J60" s="1203"/>
      <c r="K60" s="1203"/>
      <c r="L60" s="1203"/>
      <c r="M60" s="1244"/>
      <c r="N60" s="218"/>
      <c r="O60" s="218"/>
      <c r="P60" s="218"/>
      <c r="Q60" s="218"/>
      <c r="R60" s="218"/>
      <c r="S60" s="218"/>
      <c r="T60" s="218"/>
      <c r="U60" s="218"/>
      <c r="V60" s="218"/>
      <c r="W60" s="218"/>
      <c r="X60" s="218"/>
      <c r="Y60" s="218"/>
      <c r="Z60" s="218"/>
    </row>
    <row r="61" spans="1:26" ht="15.75" customHeight="1">
      <c r="A61" s="250" t="s">
        <v>331</v>
      </c>
      <c r="B61" s="1286"/>
      <c r="C61" s="1287"/>
      <c r="D61" s="1287"/>
      <c r="E61" s="1287"/>
      <c r="F61" s="1287"/>
      <c r="G61" s="1287"/>
      <c r="H61" s="1287"/>
      <c r="I61" s="1287"/>
      <c r="J61" s="1287"/>
      <c r="K61" s="1287"/>
      <c r="L61" s="1287"/>
      <c r="M61" s="1288"/>
      <c r="N61" s="218"/>
      <c r="O61" s="218"/>
      <c r="P61" s="218"/>
      <c r="Q61" s="218"/>
      <c r="R61" s="218"/>
      <c r="S61" s="218"/>
      <c r="T61" s="218"/>
      <c r="U61" s="218"/>
      <c r="V61" s="218"/>
      <c r="W61" s="218"/>
      <c r="X61" s="218"/>
      <c r="Y61" s="218"/>
      <c r="Z61" s="218"/>
    </row>
    <row r="62" spans="1:26" ht="15.75" customHeight="1">
      <c r="A62" s="218"/>
      <c r="B62" s="218"/>
      <c r="C62" s="218"/>
      <c r="D62" s="218"/>
      <c r="E62" s="218"/>
      <c r="F62" s="218"/>
      <c r="G62" s="218"/>
      <c r="H62" s="218"/>
      <c r="I62" s="218"/>
      <c r="J62" s="218"/>
      <c r="K62" s="218"/>
      <c r="L62" s="218"/>
      <c r="M62" s="218"/>
      <c r="N62" s="218"/>
      <c r="O62" s="218"/>
      <c r="P62" s="218"/>
      <c r="Q62" s="218"/>
      <c r="R62" s="218"/>
      <c r="S62" s="218"/>
      <c r="T62" s="218"/>
      <c r="U62" s="218"/>
      <c r="V62" s="218"/>
      <c r="W62" s="218"/>
      <c r="X62" s="218"/>
      <c r="Y62" s="218"/>
      <c r="Z62" s="218"/>
    </row>
    <row r="63" spans="1:26" ht="15.75" customHeight="1">
      <c r="A63" s="218"/>
      <c r="B63" s="218"/>
      <c r="C63" s="218"/>
      <c r="D63" s="218"/>
      <c r="E63" s="218"/>
      <c r="F63" s="218"/>
      <c r="G63" s="218"/>
      <c r="H63" s="218"/>
      <c r="I63" s="218"/>
      <c r="J63" s="218"/>
      <c r="K63" s="218"/>
      <c r="L63" s="218"/>
      <c r="M63" s="218"/>
      <c r="N63" s="218"/>
      <c r="O63" s="218"/>
      <c r="P63" s="218"/>
      <c r="Q63" s="218"/>
      <c r="R63" s="218"/>
      <c r="S63" s="218"/>
      <c r="T63" s="218"/>
      <c r="U63" s="218"/>
      <c r="V63" s="218"/>
      <c r="W63" s="218"/>
      <c r="X63" s="218"/>
      <c r="Y63" s="218"/>
      <c r="Z63" s="218"/>
    </row>
    <row r="64" spans="1:26" ht="15.75" customHeight="1">
      <c r="A64" s="218"/>
      <c r="B64" s="218"/>
      <c r="C64" s="218"/>
      <c r="D64" s="218"/>
      <c r="E64" s="218"/>
      <c r="F64" s="218"/>
      <c r="G64" s="218"/>
      <c r="H64" s="218"/>
      <c r="I64" s="218"/>
      <c r="J64" s="218"/>
      <c r="K64" s="218"/>
      <c r="L64" s="218"/>
      <c r="M64" s="218"/>
      <c r="N64" s="218"/>
      <c r="O64" s="218"/>
      <c r="P64" s="218"/>
      <c r="Q64" s="218"/>
      <c r="R64" s="218"/>
      <c r="S64" s="218"/>
      <c r="T64" s="218"/>
      <c r="U64" s="218"/>
      <c r="V64" s="218"/>
      <c r="W64" s="218"/>
      <c r="X64" s="218"/>
      <c r="Y64" s="218"/>
      <c r="Z64" s="218"/>
    </row>
    <row r="65" spans="1:26" ht="15.75" customHeight="1">
      <c r="A65" s="218"/>
      <c r="B65" s="218"/>
      <c r="C65" s="218"/>
      <c r="D65" s="218"/>
      <c r="E65" s="218"/>
      <c r="F65" s="218"/>
      <c r="G65" s="218"/>
      <c r="H65" s="218"/>
      <c r="I65" s="218"/>
      <c r="J65" s="218"/>
      <c r="K65" s="218"/>
      <c r="L65" s="218"/>
      <c r="M65" s="218"/>
      <c r="N65" s="218"/>
      <c r="O65" s="218"/>
      <c r="P65" s="218"/>
      <c r="Q65" s="218"/>
      <c r="R65" s="218"/>
      <c r="S65" s="218"/>
      <c r="T65" s="218"/>
      <c r="U65" s="218"/>
      <c r="V65" s="218"/>
      <c r="W65" s="218"/>
      <c r="X65" s="218"/>
      <c r="Y65" s="218"/>
      <c r="Z65" s="218"/>
    </row>
    <row r="66" spans="1:26" ht="15.75" customHeight="1">
      <c r="A66" s="218"/>
      <c r="B66" s="218"/>
      <c r="C66" s="218"/>
      <c r="D66" s="218"/>
      <c r="E66" s="218"/>
      <c r="F66" s="218"/>
      <c r="G66" s="218"/>
      <c r="H66" s="218"/>
      <c r="I66" s="218"/>
      <c r="J66" s="218"/>
      <c r="K66" s="218"/>
      <c r="L66" s="218"/>
      <c r="M66" s="218"/>
      <c r="N66" s="218"/>
      <c r="O66" s="218"/>
      <c r="P66" s="218"/>
      <c r="Q66" s="218"/>
      <c r="R66" s="218"/>
      <c r="S66" s="218"/>
      <c r="T66" s="218"/>
      <c r="U66" s="218"/>
      <c r="V66" s="218"/>
      <c r="W66" s="218"/>
      <c r="X66" s="218"/>
      <c r="Y66" s="218"/>
      <c r="Z66" s="218"/>
    </row>
    <row r="67" spans="1:26" ht="15.75" customHeight="1">
      <c r="A67" s="218"/>
      <c r="B67" s="218"/>
      <c r="C67" s="218"/>
      <c r="D67" s="218"/>
      <c r="E67" s="218"/>
      <c r="F67" s="218"/>
      <c r="G67" s="218"/>
      <c r="H67" s="218"/>
      <c r="I67" s="218"/>
      <c r="J67" s="218"/>
      <c r="K67" s="218"/>
      <c r="L67" s="218"/>
      <c r="M67" s="218"/>
      <c r="N67" s="218"/>
      <c r="O67" s="218"/>
      <c r="P67" s="218"/>
      <c r="Q67" s="218"/>
      <c r="R67" s="218"/>
      <c r="S67" s="218"/>
      <c r="T67" s="218"/>
      <c r="U67" s="218"/>
      <c r="V67" s="218"/>
      <c r="W67" s="218"/>
      <c r="X67" s="218"/>
      <c r="Y67" s="218"/>
      <c r="Z67" s="218"/>
    </row>
    <row r="68" spans="1:26" ht="15.75" customHeight="1">
      <c r="A68" s="218"/>
      <c r="B68" s="218"/>
      <c r="C68" s="218"/>
      <c r="D68" s="218"/>
      <c r="E68" s="218"/>
      <c r="F68" s="218"/>
      <c r="G68" s="218"/>
      <c r="H68" s="218"/>
      <c r="I68" s="218"/>
      <c r="J68" s="218"/>
      <c r="K68" s="218"/>
      <c r="L68" s="218"/>
      <c r="M68" s="218"/>
      <c r="N68" s="218"/>
      <c r="O68" s="218"/>
      <c r="P68" s="218"/>
      <c r="Q68" s="218"/>
      <c r="R68" s="218"/>
      <c r="S68" s="218"/>
      <c r="T68" s="218"/>
      <c r="U68" s="218"/>
      <c r="V68" s="218"/>
      <c r="W68" s="218"/>
      <c r="X68" s="218"/>
      <c r="Y68" s="218"/>
      <c r="Z68" s="218"/>
    </row>
    <row r="69" spans="1:26" ht="15.75" customHeight="1">
      <c r="A69" s="218"/>
      <c r="B69" s="218"/>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row>
    <row r="70" spans="1:26" ht="15.75" customHeight="1">
      <c r="A70" s="218"/>
      <c r="B70" s="218"/>
      <c r="C70" s="218"/>
      <c r="D70" s="218"/>
      <c r="E70" s="218"/>
      <c r="F70" s="218"/>
      <c r="G70" s="218"/>
      <c r="H70" s="218"/>
      <c r="I70" s="218"/>
      <c r="J70" s="218"/>
      <c r="K70" s="218"/>
      <c r="L70" s="218"/>
      <c r="M70" s="218"/>
      <c r="N70" s="218"/>
      <c r="O70" s="218"/>
      <c r="P70" s="218"/>
      <c r="Q70" s="218"/>
      <c r="R70" s="218"/>
      <c r="S70" s="218"/>
      <c r="T70" s="218"/>
      <c r="U70" s="218"/>
      <c r="V70" s="218"/>
      <c r="W70" s="218"/>
      <c r="X70" s="218"/>
      <c r="Y70" s="218"/>
      <c r="Z70" s="218"/>
    </row>
    <row r="71" spans="1:26" ht="15.75" customHeight="1">
      <c r="A71" s="218"/>
      <c r="B71" s="218"/>
      <c r="C71" s="218"/>
      <c r="D71" s="218"/>
      <c r="E71" s="218"/>
      <c r="F71" s="218"/>
      <c r="G71" s="218"/>
      <c r="H71" s="218"/>
      <c r="I71" s="218"/>
      <c r="J71" s="218"/>
      <c r="K71" s="218"/>
      <c r="L71" s="218"/>
      <c r="M71" s="218"/>
      <c r="N71" s="218"/>
      <c r="O71" s="218"/>
      <c r="P71" s="218"/>
      <c r="Q71" s="218"/>
      <c r="R71" s="218"/>
      <c r="S71" s="218"/>
      <c r="T71" s="218"/>
      <c r="U71" s="218"/>
      <c r="V71" s="218"/>
      <c r="W71" s="218"/>
      <c r="X71" s="218"/>
      <c r="Y71" s="218"/>
      <c r="Z71" s="218"/>
    </row>
    <row r="72" spans="1:26" ht="15.75" customHeight="1">
      <c r="A72" s="218"/>
      <c r="B72" s="218"/>
      <c r="C72" s="218"/>
      <c r="D72" s="218"/>
      <c r="E72" s="218"/>
      <c r="F72" s="218"/>
      <c r="G72" s="218"/>
      <c r="H72" s="218"/>
      <c r="I72" s="218"/>
      <c r="J72" s="218"/>
      <c r="K72" s="218"/>
      <c r="L72" s="218"/>
      <c r="M72" s="218"/>
      <c r="N72" s="218"/>
      <c r="O72" s="218"/>
      <c r="P72" s="218"/>
      <c r="Q72" s="218"/>
      <c r="R72" s="218"/>
      <c r="S72" s="218"/>
      <c r="T72" s="218"/>
      <c r="U72" s="218"/>
      <c r="V72" s="218"/>
      <c r="W72" s="218"/>
      <c r="X72" s="218"/>
      <c r="Y72" s="218"/>
      <c r="Z72" s="218"/>
    </row>
    <row r="73" spans="1:26" ht="15.75" customHeight="1">
      <c r="A73" s="218"/>
      <c r="B73" s="218"/>
      <c r="C73" s="218"/>
      <c r="D73" s="218"/>
      <c r="E73" s="218"/>
      <c r="F73" s="218"/>
      <c r="G73" s="218"/>
      <c r="H73" s="218"/>
      <c r="I73" s="218"/>
      <c r="J73" s="218"/>
      <c r="K73" s="218"/>
      <c r="L73" s="218"/>
      <c r="M73" s="218"/>
      <c r="N73" s="218"/>
      <c r="O73" s="218"/>
      <c r="P73" s="218"/>
      <c r="Q73" s="218"/>
      <c r="R73" s="218"/>
      <c r="S73" s="218"/>
      <c r="T73" s="218"/>
      <c r="U73" s="218"/>
      <c r="V73" s="218"/>
      <c r="W73" s="218"/>
      <c r="X73" s="218"/>
      <c r="Y73" s="218"/>
      <c r="Z73" s="218"/>
    </row>
    <row r="74" spans="1:26" ht="15.75" customHeight="1">
      <c r="A74" s="218"/>
      <c r="B74" s="218"/>
      <c r="C74" s="218"/>
      <c r="D74" s="218"/>
      <c r="E74" s="218"/>
      <c r="F74" s="218"/>
      <c r="G74" s="218"/>
      <c r="H74" s="218"/>
      <c r="I74" s="218"/>
      <c r="J74" s="218"/>
      <c r="K74" s="218"/>
      <c r="L74" s="218"/>
      <c r="M74" s="218"/>
      <c r="N74" s="218"/>
      <c r="O74" s="218"/>
      <c r="P74" s="218"/>
      <c r="Q74" s="218"/>
      <c r="R74" s="218"/>
      <c r="S74" s="218"/>
      <c r="T74" s="218"/>
      <c r="U74" s="218"/>
      <c r="V74" s="218"/>
      <c r="W74" s="218"/>
      <c r="X74" s="218"/>
      <c r="Y74" s="218"/>
      <c r="Z74" s="218"/>
    </row>
    <row r="75" spans="1:26" ht="15.75" customHeight="1">
      <c r="A75" s="218"/>
      <c r="B75" s="218"/>
      <c r="C75" s="218"/>
      <c r="D75" s="218"/>
      <c r="E75" s="218"/>
      <c r="F75" s="218"/>
      <c r="G75" s="218"/>
      <c r="H75" s="218"/>
      <c r="I75" s="218"/>
      <c r="J75" s="218"/>
      <c r="K75" s="218"/>
      <c r="L75" s="218"/>
      <c r="M75" s="218"/>
      <c r="N75" s="218"/>
      <c r="O75" s="218"/>
      <c r="P75" s="218"/>
      <c r="Q75" s="218"/>
      <c r="R75" s="218"/>
      <c r="S75" s="218"/>
      <c r="T75" s="218"/>
      <c r="U75" s="218"/>
      <c r="V75" s="218"/>
      <c r="W75" s="218"/>
      <c r="X75" s="218"/>
      <c r="Y75" s="218"/>
      <c r="Z75" s="218"/>
    </row>
    <row r="76" spans="1:26" ht="15.75" customHeight="1">
      <c r="A76" s="218"/>
      <c r="B76" s="218"/>
      <c r="C76" s="218"/>
      <c r="D76" s="218"/>
      <c r="E76" s="218"/>
      <c r="F76" s="218"/>
      <c r="G76" s="218"/>
      <c r="H76" s="218"/>
      <c r="I76" s="218"/>
      <c r="J76" s="218"/>
      <c r="K76" s="218"/>
      <c r="L76" s="218"/>
      <c r="M76" s="218"/>
      <c r="N76" s="218"/>
      <c r="O76" s="218"/>
      <c r="P76" s="218"/>
      <c r="Q76" s="218"/>
      <c r="R76" s="218"/>
      <c r="S76" s="218"/>
      <c r="T76" s="218"/>
      <c r="U76" s="218"/>
      <c r="V76" s="218"/>
      <c r="W76" s="218"/>
      <c r="X76" s="218"/>
      <c r="Y76" s="218"/>
      <c r="Z76" s="218"/>
    </row>
    <row r="77" spans="1:26" ht="15.75" customHeight="1">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row>
    <row r="78" spans="1:26" ht="15.75" customHeight="1">
      <c r="A78" s="218"/>
      <c r="B78" s="218"/>
      <c r="C78" s="218"/>
      <c r="D78" s="218"/>
      <c r="E78" s="218"/>
      <c r="F78" s="218"/>
      <c r="G78" s="218"/>
      <c r="H78" s="218"/>
      <c r="I78" s="218"/>
      <c r="J78" s="218"/>
      <c r="K78" s="218"/>
      <c r="L78" s="218"/>
      <c r="M78" s="218"/>
      <c r="N78" s="218"/>
      <c r="O78" s="218"/>
      <c r="P78" s="218"/>
      <c r="Q78" s="218"/>
      <c r="R78" s="218"/>
      <c r="S78" s="218"/>
      <c r="T78" s="218"/>
      <c r="U78" s="218"/>
      <c r="V78" s="218"/>
      <c r="W78" s="218"/>
      <c r="X78" s="218"/>
      <c r="Y78" s="218"/>
      <c r="Z78" s="218"/>
    </row>
    <row r="79" spans="1:26" ht="15.75" customHeight="1">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c r="Y79" s="218"/>
      <c r="Z79" s="218"/>
    </row>
    <row r="80" spans="1:26" ht="15.75" customHeight="1">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row>
    <row r="81" spans="1:26" ht="15.75" customHeight="1">
      <c r="A81" s="218"/>
      <c r="B81" s="218"/>
      <c r="C81" s="218"/>
      <c r="D81" s="218"/>
      <c r="E81" s="218"/>
      <c r="F81" s="218"/>
      <c r="G81" s="218"/>
      <c r="H81" s="218"/>
      <c r="I81" s="218"/>
      <c r="J81" s="218"/>
      <c r="K81" s="218"/>
      <c r="L81" s="218"/>
      <c r="M81" s="218"/>
      <c r="N81" s="218"/>
      <c r="O81" s="218"/>
      <c r="P81" s="218"/>
      <c r="Q81" s="218"/>
      <c r="R81" s="218"/>
      <c r="S81" s="218"/>
      <c r="T81" s="218"/>
      <c r="U81" s="218"/>
      <c r="V81" s="218"/>
      <c r="W81" s="218"/>
      <c r="X81" s="218"/>
      <c r="Y81" s="218"/>
      <c r="Z81" s="218"/>
    </row>
    <row r="82" spans="1:26" ht="15.75" customHeight="1">
      <c r="A82" s="218"/>
      <c r="B82" s="218"/>
      <c r="C82" s="218"/>
      <c r="D82" s="218"/>
      <c r="E82" s="218"/>
      <c r="F82" s="218"/>
      <c r="G82" s="218"/>
      <c r="H82" s="218"/>
      <c r="I82" s="218"/>
      <c r="J82" s="218"/>
      <c r="K82" s="218"/>
      <c r="L82" s="218"/>
      <c r="M82" s="218"/>
      <c r="N82" s="218"/>
      <c r="O82" s="218"/>
      <c r="P82" s="218"/>
      <c r="Q82" s="218"/>
      <c r="R82" s="218"/>
      <c r="S82" s="218"/>
      <c r="T82" s="218"/>
      <c r="U82" s="218"/>
      <c r="V82" s="218"/>
      <c r="W82" s="218"/>
      <c r="X82" s="218"/>
      <c r="Y82" s="218"/>
      <c r="Z82" s="218"/>
    </row>
    <row r="83" spans="1:26" ht="15.75" customHeight="1">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row>
    <row r="84" spans="1:26" ht="15.75" customHeight="1">
      <c r="A84" s="218"/>
      <c r="B84" s="218"/>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row>
    <row r="85" spans="1:26" ht="15.75" customHeight="1">
      <c r="A85" s="218"/>
      <c r="B85" s="218"/>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row>
    <row r="86" spans="1:26" ht="15.75" customHeight="1">
      <c r="A86" s="218"/>
      <c r="B86" s="218"/>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row>
    <row r="87" spans="1:26" ht="15.75" customHeight="1">
      <c r="A87" s="218"/>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row>
    <row r="88" spans="1:26" ht="15.75" customHeight="1">
      <c r="A88" s="218"/>
      <c r="B88" s="218"/>
      <c r="C88" s="218"/>
      <c r="D88" s="218"/>
      <c r="E88" s="218"/>
      <c r="F88" s="218"/>
      <c r="G88" s="218"/>
      <c r="H88" s="218"/>
      <c r="I88" s="218"/>
      <c r="J88" s="218"/>
      <c r="K88" s="218"/>
      <c r="L88" s="218"/>
      <c r="M88" s="218"/>
      <c r="N88" s="218"/>
      <c r="O88" s="218"/>
      <c r="P88" s="218"/>
      <c r="Q88" s="218"/>
      <c r="R88" s="218"/>
      <c r="S88" s="218"/>
      <c r="T88" s="218"/>
      <c r="U88" s="218"/>
      <c r="V88" s="218"/>
      <c r="W88" s="218"/>
      <c r="X88" s="218"/>
      <c r="Y88" s="218"/>
      <c r="Z88" s="218"/>
    </row>
    <row r="89" spans="1:26" ht="15.75" customHeight="1">
      <c r="A89" s="218"/>
      <c r="B89" s="218"/>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row>
    <row r="90" spans="1:26" ht="15.75" customHeight="1">
      <c r="A90" s="218"/>
      <c r="B90" s="218"/>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row>
    <row r="91" spans="1:26" ht="15.75" customHeight="1">
      <c r="A91" s="218"/>
      <c r="B91" s="218"/>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row>
    <row r="92" spans="1:26" ht="15.75" customHeight="1">
      <c r="A92" s="218"/>
      <c r="B92" s="218"/>
      <c r="C92" s="218"/>
      <c r="D92" s="218"/>
      <c r="E92" s="218"/>
      <c r="F92" s="218"/>
      <c r="G92" s="218"/>
      <c r="H92" s="218"/>
      <c r="I92" s="218"/>
      <c r="J92" s="218"/>
      <c r="K92" s="218"/>
      <c r="L92" s="218"/>
      <c r="M92" s="218"/>
      <c r="N92" s="218"/>
      <c r="O92" s="218"/>
      <c r="P92" s="218"/>
      <c r="Q92" s="218"/>
      <c r="R92" s="218"/>
      <c r="S92" s="218"/>
      <c r="T92" s="218"/>
      <c r="U92" s="218"/>
      <c r="V92" s="218"/>
      <c r="W92" s="218"/>
      <c r="X92" s="218"/>
      <c r="Y92" s="218"/>
      <c r="Z92" s="218"/>
    </row>
    <row r="93" spans="1:26" ht="15.75" customHeight="1">
      <c r="A93" s="218"/>
      <c r="B93" s="218"/>
      <c r="C93" s="218"/>
      <c r="D93" s="218"/>
      <c r="E93" s="218"/>
      <c r="F93" s="218"/>
      <c r="G93" s="218"/>
      <c r="H93" s="218"/>
      <c r="I93" s="218"/>
      <c r="J93" s="218"/>
      <c r="K93" s="218"/>
      <c r="L93" s="218"/>
      <c r="M93" s="218"/>
      <c r="N93" s="218"/>
      <c r="O93" s="218"/>
      <c r="P93" s="218"/>
      <c r="Q93" s="218"/>
      <c r="R93" s="218"/>
      <c r="S93" s="218"/>
      <c r="T93" s="218"/>
      <c r="U93" s="218"/>
      <c r="V93" s="218"/>
      <c r="W93" s="218"/>
      <c r="X93" s="218"/>
      <c r="Y93" s="218"/>
      <c r="Z93" s="218"/>
    </row>
    <row r="94" spans="1:26" ht="15.75" customHeight="1">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row>
    <row r="95" spans="1:26" ht="15.75" customHeight="1">
      <c r="A95" s="218"/>
      <c r="B95" s="218"/>
      <c r="C95" s="218"/>
      <c r="D95" s="218"/>
      <c r="E95" s="218"/>
      <c r="F95" s="218"/>
      <c r="G95" s="218"/>
      <c r="H95" s="218"/>
      <c r="I95" s="218"/>
      <c r="J95" s="218"/>
      <c r="K95" s="218"/>
      <c r="L95" s="218"/>
      <c r="M95" s="218"/>
      <c r="N95" s="218"/>
      <c r="O95" s="218"/>
      <c r="P95" s="218"/>
      <c r="Q95" s="218"/>
      <c r="R95" s="218"/>
      <c r="S95" s="218"/>
      <c r="T95" s="218"/>
      <c r="U95" s="218"/>
      <c r="V95" s="218"/>
      <c r="W95" s="218"/>
      <c r="X95" s="218"/>
      <c r="Y95" s="218"/>
      <c r="Z95" s="218"/>
    </row>
    <row r="96" spans="1:26" ht="15.75" customHeight="1">
      <c r="A96" s="218"/>
      <c r="B96" s="218"/>
      <c r="C96" s="218"/>
      <c r="D96" s="218"/>
      <c r="E96" s="218"/>
      <c r="F96" s="218"/>
      <c r="G96" s="218"/>
      <c r="H96" s="218"/>
      <c r="I96" s="218"/>
      <c r="J96" s="218"/>
      <c r="K96" s="218"/>
      <c r="L96" s="218"/>
      <c r="M96" s="218"/>
      <c r="N96" s="218"/>
      <c r="O96" s="218"/>
      <c r="P96" s="218"/>
      <c r="Q96" s="218"/>
      <c r="R96" s="218"/>
      <c r="S96" s="218"/>
      <c r="T96" s="218"/>
      <c r="U96" s="218"/>
      <c r="V96" s="218"/>
      <c r="W96" s="218"/>
      <c r="X96" s="218"/>
      <c r="Y96" s="218"/>
      <c r="Z96" s="218"/>
    </row>
    <row r="97" spans="1:26" ht="15.75" customHeight="1">
      <c r="A97" s="218"/>
      <c r="B97" s="218"/>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row>
    <row r="98" spans="1:26" ht="15.75" customHeight="1">
      <c r="A98" s="218"/>
      <c r="B98" s="218"/>
      <c r="C98" s="218"/>
      <c r="D98" s="218"/>
      <c r="E98" s="218"/>
      <c r="F98" s="218"/>
      <c r="G98" s="218"/>
      <c r="H98" s="218"/>
      <c r="I98" s="218"/>
      <c r="J98" s="218"/>
      <c r="K98" s="218"/>
      <c r="L98" s="218"/>
      <c r="M98" s="218"/>
      <c r="N98" s="218"/>
      <c r="O98" s="218"/>
      <c r="P98" s="218"/>
      <c r="Q98" s="218"/>
      <c r="R98" s="218"/>
      <c r="S98" s="218"/>
      <c r="T98" s="218"/>
      <c r="U98" s="218"/>
      <c r="V98" s="218"/>
      <c r="W98" s="218"/>
      <c r="X98" s="218"/>
      <c r="Y98" s="218"/>
      <c r="Z98" s="218"/>
    </row>
    <row r="99" spans="1:26" ht="15.75" customHeight="1">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c r="Y99" s="218"/>
      <c r="Z99" s="218"/>
    </row>
    <row r="100" spans="1:26" ht="15.75" customHeight="1">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ht="15.75" customHeight="1">
      <c r="A101" s="218"/>
      <c r="B101" s="218"/>
      <c r="C101" s="218"/>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row>
    <row r="102" spans="1:26" ht="15.75" customHeight="1">
      <c r="A102" s="218"/>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row>
    <row r="103" spans="1:26" ht="15.75" customHeight="1">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row>
    <row r="104" spans="1:26" ht="15.75" customHeight="1">
      <c r="A104" s="218"/>
      <c r="B104" s="218"/>
      <c r="C104" s="218"/>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row>
    <row r="105" spans="1:26" ht="15.75" customHeight="1">
      <c r="A105" s="218"/>
      <c r="B105" s="218"/>
      <c r="C105" s="218"/>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row>
    <row r="106" spans="1:26" ht="15.75" customHeight="1">
      <c r="A106" s="218"/>
      <c r="B106" s="218"/>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row>
    <row r="107" spans="1:26" ht="15.75" customHeight="1">
      <c r="A107" s="218"/>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row>
    <row r="108" spans="1:26" ht="15.75" customHeight="1">
      <c r="A108" s="218"/>
      <c r="B108" s="218"/>
      <c r="C108" s="218"/>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row>
    <row r="109" spans="1:26" ht="15.75" customHeight="1">
      <c r="A109" s="218"/>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row>
    <row r="110" spans="1:26" ht="15.75" customHeight="1">
      <c r="A110" s="218"/>
      <c r="B110" s="218"/>
      <c r="C110" s="218"/>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row>
    <row r="111" spans="1:26" ht="15.75" customHeight="1">
      <c r="A111" s="218"/>
      <c r="B111" s="218"/>
      <c r="C111" s="218"/>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row>
    <row r="112" spans="1:26" ht="15.75" customHeight="1">
      <c r="A112" s="218"/>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row>
    <row r="113" spans="1:26" ht="15.75" customHeight="1">
      <c r="A113" s="218"/>
      <c r="B113" s="218"/>
      <c r="C113" s="218"/>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row>
    <row r="114" spans="1:26" ht="15.75" customHeight="1">
      <c r="A114" s="218"/>
      <c r="B114" s="218"/>
      <c r="C114" s="218"/>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row>
    <row r="115" spans="1:26" ht="15.75" customHeight="1">
      <c r="A115" s="218"/>
      <c r="B115" s="218"/>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row>
    <row r="116" spans="1:26" ht="15.75" customHeight="1">
      <c r="A116" s="218"/>
      <c r="B116" s="218"/>
      <c r="C116" s="218"/>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row>
    <row r="117" spans="1:26" ht="15.75" customHeight="1">
      <c r="A117" s="218"/>
      <c r="B117" s="218"/>
      <c r="C117" s="218"/>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row>
    <row r="118" spans="1:26" ht="15.75" customHeight="1">
      <c r="A118" s="218"/>
      <c r="B118" s="218"/>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row>
    <row r="119" spans="1:26" ht="15.75" customHeight="1">
      <c r="A119" s="218"/>
      <c r="B119" s="218"/>
      <c r="C119" s="218"/>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row>
    <row r="120" spans="1:26" ht="15.75" customHeight="1">
      <c r="A120" s="218"/>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row>
    <row r="121" spans="1:26" ht="15.75" customHeight="1">
      <c r="A121" s="218"/>
      <c r="B121" s="218"/>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row>
    <row r="122" spans="1:26" ht="15.75" customHeight="1">
      <c r="A122" s="218"/>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row>
    <row r="123" spans="1:26" ht="15.75" customHeight="1">
      <c r="A123" s="218"/>
      <c r="B123" s="218"/>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row>
    <row r="124" spans="1:26" ht="15.75" customHeight="1">
      <c r="A124" s="218"/>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row>
    <row r="125" spans="1:26" ht="15.75" customHeight="1">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row>
    <row r="126" spans="1:26" ht="15.75" customHeight="1">
      <c r="A126" s="218"/>
      <c r="B126" s="218"/>
      <c r="C126" s="218"/>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row>
    <row r="127" spans="1:26" ht="15.75" customHeight="1">
      <c r="A127" s="218"/>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row>
    <row r="128" spans="1:26" ht="15.75" customHeight="1">
      <c r="A128" s="218"/>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ht="15.75" customHeight="1">
      <c r="A129" s="218"/>
      <c r="B129" s="218"/>
      <c r="C129" s="218"/>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row>
    <row r="130" spans="1:26" ht="15.75" customHeight="1">
      <c r="A130" s="218"/>
      <c r="B130" s="218"/>
      <c r="C130" s="218"/>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row>
    <row r="131" spans="1:26" ht="15.75" customHeight="1">
      <c r="A131" s="218"/>
      <c r="B131" s="218"/>
      <c r="C131" s="218"/>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row>
    <row r="132" spans="1:26" ht="15.75" customHeight="1">
      <c r="A132" s="218"/>
      <c r="B132" s="218"/>
      <c r="C132" s="218"/>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row>
    <row r="133" spans="1:26" ht="15.75" customHeight="1">
      <c r="A133" s="218"/>
      <c r="B133" s="218"/>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row>
    <row r="134" spans="1:26" ht="15.75" customHeight="1">
      <c r="A134" s="218"/>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row>
    <row r="135" spans="1:26" ht="15.75" customHeight="1">
      <c r="A135" s="218"/>
      <c r="B135" s="218"/>
      <c r="C135" s="218"/>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row>
    <row r="136" spans="1:26" ht="15.75" customHeight="1">
      <c r="A136" s="218"/>
      <c r="B136" s="218"/>
      <c r="C136" s="218"/>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row>
    <row r="137" spans="1:26" ht="15.75" customHeight="1">
      <c r="A137" s="218"/>
      <c r="B137" s="218"/>
      <c r="C137" s="218"/>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row>
    <row r="138" spans="1:26" ht="15.75" customHeight="1">
      <c r="A138" s="218"/>
      <c r="B138" s="218"/>
      <c r="C138" s="218"/>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row>
    <row r="139" spans="1:26" ht="15.75" customHeight="1">
      <c r="A139" s="218"/>
      <c r="B139" s="218"/>
      <c r="C139" s="218"/>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row>
    <row r="140" spans="1:26" ht="15.75" customHeight="1">
      <c r="A140" s="218"/>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row>
    <row r="141" spans="1:26" ht="15.75" customHeight="1">
      <c r="A141" s="218"/>
      <c r="B141" s="218"/>
      <c r="C141" s="218"/>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row>
    <row r="142" spans="1:26" ht="15.75" customHeight="1">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ht="15.75" customHeight="1">
      <c r="A143" s="218"/>
      <c r="B143" s="218"/>
      <c r="C143" s="218"/>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row>
    <row r="144" spans="1:26" ht="15.75" customHeight="1">
      <c r="A144" s="218"/>
      <c r="B144" s="218"/>
      <c r="C144" s="218"/>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row>
    <row r="145" spans="1:26" ht="15.75" customHeight="1">
      <c r="A145" s="218"/>
      <c r="B145" s="218"/>
      <c r="C145" s="218"/>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ht="15.75" customHeight="1">
      <c r="A146" s="218"/>
      <c r="B146" s="218"/>
      <c r="C146" s="218"/>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row>
    <row r="147" spans="1:26" ht="15.75" customHeight="1">
      <c r="A147" s="218"/>
      <c r="B147" s="218"/>
      <c r="C147" s="218"/>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row>
    <row r="148" spans="1:26" ht="15.75" customHeight="1">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row>
    <row r="149" spans="1:26" ht="15.75" customHeight="1">
      <c r="A149" s="218"/>
      <c r="B149" s="218"/>
      <c r="C149" s="218"/>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row>
    <row r="150" spans="1:26" ht="15.75" customHeight="1">
      <c r="A150" s="218"/>
      <c r="B150" s="218"/>
      <c r="C150" s="218"/>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row>
    <row r="151" spans="1:26" ht="15.75" customHeight="1">
      <c r="A151" s="218"/>
      <c r="B151" s="218"/>
      <c r="C151" s="218"/>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row>
    <row r="152" spans="1:26" ht="15.75" customHeight="1">
      <c r="A152" s="218"/>
      <c r="B152" s="218"/>
      <c r="C152" s="218"/>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row>
    <row r="153" spans="1:26" ht="15.75" customHeight="1">
      <c r="A153" s="218"/>
      <c r="B153" s="218"/>
      <c r="C153" s="218"/>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row>
    <row r="154" spans="1:26" ht="15.75" customHeight="1">
      <c r="A154" s="218"/>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row>
    <row r="155" spans="1:26" ht="15.75" customHeight="1">
      <c r="A155" s="218"/>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row>
    <row r="156" spans="1:26" ht="15.75" customHeight="1">
      <c r="A156" s="218"/>
      <c r="B156" s="218"/>
      <c r="C156" s="218"/>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row>
    <row r="157" spans="1:26" ht="15.75" customHeight="1">
      <c r="A157" s="218"/>
      <c r="B157" s="218"/>
      <c r="C157" s="218"/>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row>
    <row r="158" spans="1:26" ht="15.75" customHeight="1">
      <c r="A158" s="218"/>
      <c r="B158" s="218"/>
      <c r="C158" s="218"/>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row>
    <row r="159" spans="1:26" ht="15.75" customHeight="1">
      <c r="A159" s="218"/>
      <c r="B159" s="218"/>
      <c r="C159" s="218"/>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row>
    <row r="160" spans="1:26" ht="15.75" customHeight="1">
      <c r="A160" s="218"/>
      <c r="B160" s="218"/>
      <c r="C160" s="218"/>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row>
    <row r="161" spans="1:26" ht="15.75" customHeight="1">
      <c r="A161" s="218"/>
      <c r="B161" s="218"/>
      <c r="C161" s="218"/>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row>
    <row r="162" spans="1:26" ht="15.75" customHeight="1">
      <c r="A162" s="218"/>
      <c r="B162" s="218"/>
      <c r="C162" s="218"/>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row>
    <row r="163" spans="1:26" ht="15.75" customHeight="1">
      <c r="A163" s="218"/>
      <c r="B163" s="218"/>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row>
    <row r="164" spans="1:26" ht="15.75" customHeight="1">
      <c r="A164" s="218"/>
      <c r="B164" s="218"/>
      <c r="C164" s="218"/>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row>
    <row r="165" spans="1:26" ht="15.75" customHeight="1">
      <c r="A165" s="218"/>
      <c r="B165" s="218"/>
      <c r="C165" s="218"/>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row>
    <row r="166" spans="1:26" ht="15.75" customHeight="1">
      <c r="A166" s="218"/>
      <c r="B166" s="218"/>
      <c r="C166" s="218"/>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row>
    <row r="167" spans="1:26" ht="15.75" customHeight="1">
      <c r="A167" s="218"/>
      <c r="B167" s="218"/>
      <c r="C167" s="218"/>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row>
    <row r="168" spans="1:26" ht="15.75" customHeight="1">
      <c r="A168" s="218"/>
      <c r="B168" s="218"/>
      <c r="C168" s="218"/>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row>
    <row r="169" spans="1:26" ht="15.75" customHeight="1">
      <c r="A169" s="218"/>
      <c r="B169" s="218"/>
      <c r="C169" s="218"/>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row>
    <row r="170" spans="1:26" ht="15.75" customHeight="1">
      <c r="A170" s="21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row>
    <row r="171" spans="1:26" ht="15.75" customHeight="1">
      <c r="A171" s="218"/>
      <c r="B171" s="218"/>
      <c r="C171" s="218"/>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row>
    <row r="172" spans="1:26" ht="15.75" customHeight="1">
      <c r="A172" s="218"/>
      <c r="B172" s="218"/>
      <c r="C172" s="218"/>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row>
    <row r="173" spans="1:26" ht="15.75" customHeight="1">
      <c r="A173" s="218"/>
      <c r="B173" s="218"/>
      <c r="C173" s="218"/>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ht="15.75" customHeight="1">
      <c r="A174" s="218"/>
      <c r="B174" s="218"/>
      <c r="C174" s="218"/>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row>
    <row r="175" spans="1:26" ht="15.75" customHeight="1">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row>
    <row r="176" spans="1:26" ht="15.75" customHeight="1">
      <c r="A176" s="218"/>
      <c r="B176" s="218"/>
      <c r="C176" s="218"/>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row>
    <row r="177" spans="1:26" ht="15.75" customHeight="1">
      <c r="A177" s="218"/>
      <c r="B177" s="218"/>
      <c r="C177" s="218"/>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row>
    <row r="178" spans="1:26" ht="15.75" customHeight="1">
      <c r="A178" s="218"/>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row>
    <row r="179" spans="1:26" ht="15.75" customHeight="1">
      <c r="A179" s="218"/>
      <c r="B179" s="218"/>
      <c r="C179" s="218"/>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row>
    <row r="180" spans="1:26" ht="15.75" customHeight="1">
      <c r="A180" s="218"/>
      <c r="B180" s="218"/>
      <c r="C180" s="218"/>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row>
    <row r="181" spans="1:26" ht="15.75" customHeight="1">
      <c r="A181" s="218"/>
      <c r="B181" s="218"/>
      <c r="C181" s="218"/>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row>
    <row r="182" spans="1:26" ht="15.75" customHeight="1">
      <c r="A182" s="218"/>
      <c r="B182" s="218"/>
      <c r="C182" s="218"/>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row>
    <row r="183" spans="1:26" ht="15.75" customHeight="1">
      <c r="A183" s="218"/>
      <c r="B183" s="218"/>
      <c r="C183" s="218"/>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row>
    <row r="184" spans="1:26" ht="15.75" customHeight="1">
      <c r="A184" s="218"/>
      <c r="B184" s="218"/>
      <c r="C184" s="218"/>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row>
    <row r="185" spans="1:26" ht="15.75" customHeight="1">
      <c r="A185" s="218"/>
      <c r="B185" s="218"/>
      <c r="C185" s="218"/>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row>
    <row r="186" spans="1:26" ht="15.75" customHeight="1">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row>
    <row r="187" spans="1:26" ht="15.75" customHeight="1">
      <c r="A187" s="218"/>
      <c r="B187" s="218"/>
      <c r="C187" s="218"/>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ht="15.75" customHeight="1">
      <c r="A188" s="218"/>
      <c r="B188" s="218"/>
      <c r="C188" s="218"/>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row>
    <row r="189" spans="1:26" ht="15.75" customHeight="1">
      <c r="A189" s="218"/>
      <c r="B189" s="218"/>
      <c r="C189" s="218"/>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row>
    <row r="190" spans="1:26" ht="15.75" customHeight="1">
      <c r="A190" s="218"/>
      <c r="B190" s="218"/>
      <c r="C190" s="218"/>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ht="15.75" customHeight="1">
      <c r="A191" s="218"/>
      <c r="B191" s="218"/>
      <c r="C191" s="218"/>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row>
    <row r="192" spans="1:26" ht="15.75" customHeight="1">
      <c r="A192" s="218"/>
      <c r="B192" s="218"/>
      <c r="C192" s="218"/>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row>
    <row r="193" spans="1:26" ht="15.75" customHeight="1">
      <c r="A193" s="218"/>
      <c r="B193" s="218"/>
      <c r="C193" s="218"/>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row>
    <row r="194" spans="1:26" ht="15.75" customHeight="1">
      <c r="A194" s="218"/>
      <c r="B194" s="218"/>
      <c r="C194" s="218"/>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row>
    <row r="195" spans="1:26" ht="15.75" customHeight="1">
      <c r="A195" s="218"/>
      <c r="B195" s="218"/>
      <c r="C195" s="218"/>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row>
    <row r="196" spans="1:26" ht="15.75" customHeight="1">
      <c r="A196" s="218"/>
      <c r="B196" s="218"/>
      <c r="C196" s="218"/>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row>
    <row r="197" spans="1:26" ht="15.75" customHeight="1">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row>
    <row r="198" spans="1:26" ht="15.75" customHeight="1">
      <c r="A198" s="218"/>
      <c r="B198" s="218"/>
      <c r="C198" s="218"/>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row>
    <row r="199" spans="1:26" ht="15.75" customHeight="1">
      <c r="A199" s="218"/>
      <c r="B199" s="218"/>
      <c r="C199" s="218"/>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row>
    <row r="200" spans="1:26" ht="15.75" customHeight="1">
      <c r="A200" s="218"/>
      <c r="B200" s="218"/>
      <c r="C200" s="218"/>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row>
    <row r="201" spans="1:26" ht="15.75" customHeight="1">
      <c r="A201" s="218"/>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row>
    <row r="202" spans="1:26" ht="15.75" customHeight="1">
      <c r="A202" s="218"/>
      <c r="B202" s="218"/>
      <c r="C202" s="218"/>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row>
    <row r="203" spans="1:26" ht="15.75" customHeight="1">
      <c r="A203" s="218"/>
      <c r="B203" s="218"/>
      <c r="C203" s="218"/>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row>
    <row r="204" spans="1:26" ht="15.75" customHeight="1">
      <c r="A204" s="218"/>
      <c r="B204" s="218"/>
      <c r="C204" s="218"/>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row>
    <row r="205" spans="1:26" ht="15.75" customHeight="1">
      <c r="A205" s="218"/>
      <c r="B205" s="218"/>
      <c r="C205" s="218"/>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row>
    <row r="206" spans="1:26" ht="15.75" customHeight="1">
      <c r="A206" s="218"/>
      <c r="B206" s="218"/>
      <c r="C206" s="218"/>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row>
    <row r="207" spans="1:26" ht="15.75" customHeight="1">
      <c r="A207" s="218"/>
      <c r="B207" s="218"/>
      <c r="C207" s="218"/>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row>
    <row r="208" spans="1:26" ht="15.75" customHeight="1">
      <c r="A208" s="218"/>
      <c r="B208" s="218"/>
      <c r="C208" s="218"/>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row>
    <row r="209" spans="1:26" ht="15.75" customHeight="1">
      <c r="A209" s="218"/>
      <c r="B209" s="218"/>
      <c r="C209" s="218"/>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row>
    <row r="210" spans="1:26" ht="15.75" customHeight="1">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row>
    <row r="211" spans="1:26" ht="15.75" customHeight="1">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row>
    <row r="212" spans="1:26" ht="15.75" customHeight="1">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row>
    <row r="213" spans="1:26" ht="15.75" customHeight="1">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row>
    <row r="214" spans="1:26" ht="15.75" customHeight="1">
      <c r="A214" s="218"/>
      <c r="B214" s="218"/>
      <c r="C214" s="218"/>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row>
    <row r="215" spans="1:26" ht="15.75" customHeight="1">
      <c r="A215" s="218"/>
      <c r="B215" s="218"/>
      <c r="C215" s="218"/>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row>
    <row r="216" spans="1:26" ht="15.75" customHeight="1">
      <c r="A216" s="218"/>
      <c r="B216" s="218"/>
      <c r="C216" s="218"/>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row>
    <row r="217" spans="1:26" ht="15.75" customHeight="1">
      <c r="A217" s="218"/>
      <c r="B217" s="218"/>
      <c r="C217" s="218"/>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row>
    <row r="218" spans="1:26" ht="15.75" customHeight="1">
      <c r="A218" s="218"/>
      <c r="B218" s="218"/>
      <c r="C218" s="218"/>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ht="15.75" customHeight="1">
      <c r="A219" s="218"/>
      <c r="B219" s="218"/>
      <c r="C219" s="218"/>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row>
    <row r="220" spans="1:26" ht="15.75" customHeight="1">
      <c r="A220" s="218"/>
      <c r="B220" s="218"/>
      <c r="C220" s="218"/>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row>
    <row r="221" spans="1:26" ht="15.75" customHeight="1">
      <c r="A221" s="218"/>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row>
    <row r="222" spans="1:26" ht="15.75" customHeight="1">
      <c r="A222" s="218"/>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row>
    <row r="223" spans="1:26" ht="15.75" customHeight="1">
      <c r="A223" s="218"/>
      <c r="B223" s="218"/>
      <c r="C223" s="218"/>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row>
    <row r="224" spans="1:26" ht="15.75" customHeight="1">
      <c r="A224" s="218"/>
      <c r="B224" s="218"/>
      <c r="C224" s="218"/>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row>
    <row r="225" spans="1:26" ht="15.75" customHeight="1">
      <c r="A225" s="218"/>
      <c r="B225" s="218"/>
      <c r="C225" s="218"/>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row>
    <row r="226" spans="1:26" ht="15.75" customHeight="1">
      <c r="A226" s="218"/>
      <c r="B226" s="218"/>
      <c r="C226" s="218"/>
      <c r="D226" s="218"/>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row>
    <row r="227" spans="1:26" ht="15.75" customHeight="1">
      <c r="A227" s="218"/>
      <c r="B227" s="218"/>
      <c r="C227" s="218"/>
      <c r="D227" s="218"/>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row>
    <row r="228" spans="1:26" ht="15.75" customHeight="1">
      <c r="A228" s="218"/>
      <c r="B228" s="218"/>
      <c r="C228" s="218"/>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row>
    <row r="229" spans="1:26" ht="15.75" customHeight="1">
      <c r="A229" s="218"/>
      <c r="B229" s="218"/>
      <c r="C229" s="218"/>
      <c r="D229" s="218"/>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row>
    <row r="230" spans="1:26" ht="15.75" customHeight="1">
      <c r="A230" s="218"/>
      <c r="B230" s="218"/>
      <c r="C230" s="218"/>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row>
    <row r="231" spans="1:26" ht="15.75" customHeight="1">
      <c r="A231" s="218"/>
      <c r="B231" s="218"/>
      <c r="C231" s="218"/>
      <c r="D231" s="218"/>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row>
    <row r="232" spans="1:26" ht="15.75" customHeight="1">
      <c r="A232" s="218"/>
      <c r="B232" s="218"/>
      <c r="C232" s="218"/>
      <c r="D232" s="218"/>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ht="15.75" customHeight="1">
      <c r="A233" s="218"/>
      <c r="B233" s="218"/>
      <c r="C233" s="218"/>
      <c r="D233" s="218"/>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row>
    <row r="234" spans="1:26" ht="15.75" customHeight="1">
      <c r="A234" s="218"/>
      <c r="B234" s="218"/>
      <c r="C234" s="218"/>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row>
    <row r="235" spans="1:26" ht="15.75" customHeight="1">
      <c r="A235" s="218"/>
      <c r="B235" s="218"/>
      <c r="C235" s="218"/>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ht="15.75" customHeight="1">
      <c r="A236" s="218"/>
      <c r="B236" s="218"/>
      <c r="C236" s="218"/>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row>
    <row r="237" spans="1:26" ht="15.75" customHeight="1">
      <c r="A237" s="218"/>
      <c r="B237" s="218"/>
      <c r="C237" s="218"/>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row>
    <row r="238" spans="1:26" ht="15.75" customHeight="1">
      <c r="A238" s="218"/>
      <c r="B238" s="218"/>
      <c r="C238" s="218"/>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row>
    <row r="239" spans="1:26" ht="15.75" customHeight="1">
      <c r="A239" s="218"/>
      <c r="B239" s="218"/>
      <c r="C239" s="218"/>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row>
    <row r="240" spans="1:26" ht="15.75" customHeight="1">
      <c r="A240" s="218"/>
      <c r="B240" s="218"/>
      <c r="C240" s="218"/>
      <c r="D240" s="218"/>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row>
    <row r="241" spans="1:26" ht="15.75" customHeight="1">
      <c r="A241" s="218"/>
      <c r="B241" s="218"/>
      <c r="C241" s="218"/>
      <c r="D241" s="218"/>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row>
    <row r="242" spans="1:26" ht="15.75" customHeight="1">
      <c r="A242" s="218"/>
      <c r="B242" s="218"/>
      <c r="C242" s="218"/>
      <c r="D242" s="218"/>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row>
    <row r="243" spans="1:26" ht="15.75" customHeight="1">
      <c r="A243" s="218"/>
      <c r="B243" s="218"/>
      <c r="C243" s="218"/>
      <c r="D243" s="218"/>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row>
    <row r="244" spans="1:26" ht="15.75" customHeight="1">
      <c r="A244" s="218"/>
      <c r="B244" s="218"/>
      <c r="C244" s="218"/>
      <c r="D244" s="218"/>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row>
    <row r="245" spans="1:26" ht="15.75" customHeight="1">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row>
    <row r="246" spans="1:26" ht="15.75" customHeight="1">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row>
    <row r="247" spans="1:26" ht="15.75" customHeight="1">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row>
    <row r="248" spans="1:26" ht="15.75" customHeight="1">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row>
    <row r="249" spans="1:26" ht="15.75" customHeight="1">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row>
    <row r="250" spans="1:26" ht="15.75" customHeight="1">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row>
    <row r="251" spans="1:26" ht="15.75" customHeight="1">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row>
    <row r="252" spans="1:26" ht="15.75" customHeight="1">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row>
    <row r="253" spans="1:26" ht="15.75" customHeight="1">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row>
    <row r="254" spans="1:26" ht="15.75" customHeight="1">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row>
    <row r="255" spans="1:26" ht="15.75" customHeight="1">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row>
    <row r="256" spans="1:26" ht="15.75" customHeight="1">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row>
    <row r="257" spans="1:26" ht="15.75" customHeight="1">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row>
    <row r="258" spans="1:26" ht="15.75" customHeight="1">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row>
    <row r="259" spans="1:26" ht="15.75" customHeight="1">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row>
    <row r="260" spans="1:26" ht="15.75" customHeight="1">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row>
    <row r="261" spans="1:26" ht="15.75" customHeight="1">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row>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6">
    <mergeCell ref="B61:M61"/>
    <mergeCell ref="C50:M50"/>
    <mergeCell ref="C51:M51"/>
    <mergeCell ref="C52:M52"/>
    <mergeCell ref="C53:M53"/>
    <mergeCell ref="C54:M54"/>
    <mergeCell ref="C55:M55"/>
    <mergeCell ref="C56:M56"/>
    <mergeCell ref="B1:M1"/>
    <mergeCell ref="C2:M2"/>
    <mergeCell ref="C3:M3"/>
    <mergeCell ref="C4:E4"/>
    <mergeCell ref="F4:G4"/>
    <mergeCell ref="A52:A57"/>
    <mergeCell ref="A58:A60"/>
    <mergeCell ref="G45:J46"/>
    <mergeCell ref="L45:M46"/>
    <mergeCell ref="C48:M48"/>
    <mergeCell ref="C49:M49"/>
    <mergeCell ref="A15:A51"/>
    <mergeCell ref="C16:M16"/>
    <mergeCell ref="C57:M57"/>
    <mergeCell ref="C58:M58"/>
    <mergeCell ref="C59:M59"/>
    <mergeCell ref="C60:M60"/>
    <mergeCell ref="B28:B30"/>
    <mergeCell ref="J29:L29"/>
    <mergeCell ref="B31:B33"/>
    <mergeCell ref="B34:B43"/>
    <mergeCell ref="B44:B47"/>
    <mergeCell ref="F45:F46"/>
    <mergeCell ref="D40:E40"/>
    <mergeCell ref="F40:G40"/>
    <mergeCell ref="H40:I40"/>
    <mergeCell ref="B8:B10"/>
    <mergeCell ref="L40:M40"/>
    <mergeCell ref="D42:E42"/>
    <mergeCell ref="F42:G42"/>
    <mergeCell ref="H42:I42"/>
    <mergeCell ref="J40:K40"/>
    <mergeCell ref="D36:E36"/>
    <mergeCell ref="F36:G36"/>
    <mergeCell ref="H36:I36"/>
    <mergeCell ref="J36:K36"/>
    <mergeCell ref="L36:M36"/>
    <mergeCell ref="D38:E38"/>
    <mergeCell ref="F38:G38"/>
    <mergeCell ref="H38:I38"/>
    <mergeCell ref="J38:K38"/>
    <mergeCell ref="L38:M38"/>
    <mergeCell ref="C8:M10"/>
    <mergeCell ref="A2:A14"/>
    <mergeCell ref="B17:B23"/>
    <mergeCell ref="F22:G22"/>
    <mergeCell ref="B24:B27"/>
    <mergeCell ref="H4:M4"/>
    <mergeCell ref="C15:M15"/>
    <mergeCell ref="C11:M11"/>
    <mergeCell ref="C12:M12"/>
    <mergeCell ref="C13:M13"/>
    <mergeCell ref="C14:D14"/>
    <mergeCell ref="F14:M14"/>
    <mergeCell ref="C5:M5"/>
    <mergeCell ref="C6:M6"/>
    <mergeCell ref="C7:G7"/>
    <mergeCell ref="I7:M7"/>
  </mergeCells>
  <hyperlinks>
    <hyperlink ref="C56" r:id="rId1"/>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2" workbookViewId="0">
      <selection activeCell="C13" sqref="C13:M13"/>
    </sheetView>
  </sheetViews>
  <sheetFormatPr baseColWidth="10" defaultColWidth="14.42578125" defaultRowHeight="15"/>
  <cols>
    <col min="1" max="1" width="25.140625" style="781" customWidth="1"/>
    <col min="2" max="2" width="39.140625" style="781" customWidth="1"/>
    <col min="3" max="25" width="11.42578125" style="781" customWidth="1"/>
    <col min="26" max="16384" width="14.42578125" style="781"/>
  </cols>
  <sheetData>
    <row r="1" spans="1:25" ht="35.25" customHeight="1" thickBot="1">
      <c r="A1" s="779"/>
      <c r="B1" s="1364" t="s">
        <v>942</v>
      </c>
      <c r="C1" s="1365"/>
      <c r="D1" s="1365"/>
      <c r="E1" s="1365"/>
      <c r="F1" s="1365"/>
      <c r="G1" s="1365"/>
      <c r="H1" s="1365"/>
      <c r="I1" s="1365"/>
      <c r="J1" s="1365"/>
      <c r="K1" s="1365"/>
      <c r="L1" s="1365"/>
      <c r="M1" s="1366"/>
      <c r="N1" s="780"/>
      <c r="O1" s="780"/>
      <c r="P1" s="780"/>
      <c r="Q1" s="780"/>
      <c r="R1" s="780"/>
      <c r="S1" s="780"/>
      <c r="T1" s="780"/>
      <c r="U1" s="780"/>
      <c r="V1" s="780"/>
      <c r="W1" s="780"/>
      <c r="X1" s="780"/>
      <c r="Y1" s="780"/>
    </row>
    <row r="2" spans="1:25" ht="36" customHeight="1">
      <c r="A2" s="1321" t="s">
        <v>263</v>
      </c>
      <c r="B2" s="782" t="s">
        <v>264</v>
      </c>
      <c r="C2" s="1367" t="s">
        <v>863</v>
      </c>
      <c r="D2" s="1368"/>
      <c r="E2" s="1368"/>
      <c r="F2" s="1368"/>
      <c r="G2" s="1368"/>
      <c r="H2" s="1368"/>
      <c r="I2" s="1368"/>
      <c r="J2" s="1368"/>
      <c r="K2" s="1368"/>
      <c r="L2" s="1368"/>
      <c r="M2" s="1369"/>
      <c r="N2" s="780"/>
      <c r="O2" s="780"/>
      <c r="P2" s="780"/>
      <c r="Q2" s="780"/>
      <c r="R2" s="780"/>
      <c r="S2" s="780"/>
      <c r="T2" s="780"/>
      <c r="U2" s="780"/>
      <c r="V2" s="780"/>
      <c r="W2" s="780"/>
      <c r="X2" s="780"/>
      <c r="Y2" s="780"/>
    </row>
    <row r="3" spans="1:25" ht="15.75" customHeight="1">
      <c r="A3" s="1322"/>
      <c r="B3" s="783" t="s">
        <v>338</v>
      </c>
      <c r="C3" s="1370" t="s">
        <v>109</v>
      </c>
      <c r="D3" s="1324"/>
      <c r="E3" s="1324"/>
      <c r="F3" s="1324"/>
      <c r="G3" s="1324"/>
      <c r="H3" s="1324"/>
      <c r="I3" s="1324"/>
      <c r="J3" s="1324"/>
      <c r="K3" s="1324"/>
      <c r="L3" s="1324"/>
      <c r="M3" s="1325"/>
      <c r="N3" s="780"/>
      <c r="O3" s="780"/>
      <c r="P3" s="780"/>
      <c r="Q3" s="780"/>
      <c r="R3" s="780"/>
      <c r="S3" s="780"/>
      <c r="T3" s="780"/>
      <c r="U3" s="780"/>
      <c r="V3" s="780"/>
      <c r="W3" s="780"/>
      <c r="X3" s="780"/>
      <c r="Y3" s="780"/>
    </row>
    <row r="4" spans="1:25" ht="25.5" customHeight="1">
      <c r="A4" s="1322"/>
      <c r="B4" s="784" t="s">
        <v>97</v>
      </c>
      <c r="C4" s="785" t="s">
        <v>163</v>
      </c>
      <c r="D4" s="786"/>
      <c r="E4" s="787"/>
      <c r="F4" s="1371" t="s">
        <v>98</v>
      </c>
      <c r="G4" s="1339"/>
      <c r="H4" s="788"/>
      <c r="I4" s="789"/>
      <c r="J4" s="789"/>
      <c r="K4" s="789"/>
      <c r="L4" s="789"/>
      <c r="M4" s="790"/>
      <c r="N4" s="780"/>
      <c r="O4" s="780"/>
      <c r="P4" s="780"/>
      <c r="Q4" s="780"/>
      <c r="R4" s="780"/>
      <c r="S4" s="780"/>
      <c r="T4" s="780"/>
      <c r="U4" s="780"/>
      <c r="V4" s="780"/>
      <c r="W4" s="780"/>
      <c r="X4" s="780"/>
      <c r="Y4" s="780"/>
    </row>
    <row r="5" spans="1:25" ht="15.75" customHeight="1">
      <c r="A5" s="1322"/>
      <c r="B5" s="784" t="s">
        <v>267</v>
      </c>
      <c r="C5" s="1323"/>
      <c r="D5" s="1324"/>
      <c r="E5" s="1324"/>
      <c r="F5" s="1324"/>
      <c r="G5" s="1324"/>
      <c r="H5" s="1324"/>
      <c r="I5" s="1324"/>
      <c r="J5" s="1324"/>
      <c r="K5" s="1324"/>
      <c r="L5" s="1324"/>
      <c r="M5" s="1325"/>
      <c r="N5" s="780"/>
      <c r="O5" s="780"/>
      <c r="P5" s="780"/>
      <c r="Q5" s="780"/>
      <c r="R5" s="780"/>
      <c r="S5" s="780"/>
      <c r="T5" s="780"/>
      <c r="U5" s="780"/>
      <c r="V5" s="780"/>
      <c r="W5" s="780"/>
      <c r="X5" s="780"/>
      <c r="Y5" s="780"/>
    </row>
    <row r="6" spans="1:25" ht="31.5" customHeight="1">
      <c r="A6" s="1322"/>
      <c r="B6" s="784" t="s">
        <v>268</v>
      </c>
      <c r="C6" s="1323"/>
      <c r="D6" s="1324"/>
      <c r="E6" s="1324"/>
      <c r="F6" s="1324"/>
      <c r="G6" s="1324"/>
      <c r="H6" s="1324"/>
      <c r="I6" s="1324"/>
      <c r="J6" s="1324"/>
      <c r="K6" s="1324"/>
      <c r="L6" s="1324"/>
      <c r="M6" s="1325"/>
      <c r="N6" s="780"/>
      <c r="O6" s="780"/>
      <c r="P6" s="780"/>
      <c r="Q6" s="780"/>
      <c r="R6" s="780"/>
      <c r="S6" s="780"/>
      <c r="T6" s="780"/>
      <c r="U6" s="780"/>
      <c r="V6" s="780"/>
      <c r="W6" s="780"/>
      <c r="X6" s="780"/>
      <c r="Y6" s="780"/>
    </row>
    <row r="7" spans="1:25" ht="15.75" customHeight="1">
      <c r="A7" s="1322"/>
      <c r="B7" s="783" t="s">
        <v>269</v>
      </c>
      <c r="C7" s="1372" t="s">
        <v>845</v>
      </c>
      <c r="D7" s="1324"/>
      <c r="E7" s="791"/>
      <c r="F7" s="791"/>
      <c r="G7" s="792"/>
      <c r="H7" s="793" t="s">
        <v>52</v>
      </c>
      <c r="I7" s="1373" t="s">
        <v>819</v>
      </c>
      <c r="J7" s="1324"/>
      <c r="K7" s="1324"/>
      <c r="L7" s="1324"/>
      <c r="M7" s="1325"/>
      <c r="N7" s="780"/>
      <c r="O7" s="780"/>
      <c r="P7" s="780"/>
      <c r="Q7" s="780"/>
      <c r="R7" s="780"/>
      <c r="S7" s="780"/>
      <c r="T7" s="780"/>
      <c r="U7" s="780"/>
      <c r="V7" s="780"/>
      <c r="W7" s="780"/>
      <c r="X7" s="780"/>
      <c r="Y7" s="780"/>
    </row>
    <row r="8" spans="1:25" ht="3.75" customHeight="1">
      <c r="A8" s="1322"/>
      <c r="B8" s="1374" t="s">
        <v>270</v>
      </c>
      <c r="C8" s="794"/>
      <c r="D8" s="795"/>
      <c r="E8" s="795"/>
      <c r="F8" s="795"/>
      <c r="G8" s="795"/>
      <c r="H8" s="795"/>
      <c r="I8" s="795"/>
      <c r="J8" s="795"/>
      <c r="K8" s="795"/>
      <c r="L8" s="796"/>
      <c r="M8" s="797"/>
      <c r="N8" s="780"/>
      <c r="O8" s="780"/>
      <c r="P8" s="780"/>
      <c r="Q8" s="780"/>
      <c r="R8" s="780"/>
      <c r="S8" s="780"/>
      <c r="T8" s="780"/>
      <c r="U8" s="780"/>
      <c r="V8" s="780"/>
      <c r="W8" s="780"/>
      <c r="X8" s="780"/>
      <c r="Y8" s="780"/>
    </row>
    <row r="9" spans="1:25" ht="55.5" customHeight="1">
      <c r="A9" s="1322"/>
      <c r="B9" s="1375"/>
      <c r="C9" s="1342" t="s">
        <v>819</v>
      </c>
      <c r="D9" s="1343"/>
      <c r="E9" s="799"/>
      <c r="F9" s="1377"/>
      <c r="G9" s="1343"/>
      <c r="H9" s="799"/>
      <c r="I9" s="1377"/>
      <c r="J9" s="1343"/>
      <c r="K9" s="799"/>
      <c r="L9" s="801"/>
      <c r="M9" s="802"/>
      <c r="N9" s="780"/>
      <c r="O9" s="780"/>
      <c r="P9" s="780"/>
      <c r="Q9" s="780"/>
      <c r="R9" s="780"/>
      <c r="S9" s="780"/>
      <c r="T9" s="780"/>
      <c r="U9" s="780"/>
      <c r="V9" s="780"/>
      <c r="W9" s="780"/>
      <c r="X9" s="780"/>
      <c r="Y9" s="780"/>
    </row>
    <row r="10" spans="1:25" ht="15.75" customHeight="1">
      <c r="A10" s="1322"/>
      <c r="B10" s="1376"/>
      <c r="C10" s="1378" t="s">
        <v>272</v>
      </c>
      <c r="D10" s="1324"/>
      <c r="E10" s="800"/>
      <c r="F10" s="1379" t="s">
        <v>272</v>
      </c>
      <c r="G10" s="1324"/>
      <c r="H10" s="800"/>
      <c r="I10" s="1379" t="s">
        <v>272</v>
      </c>
      <c r="J10" s="1324"/>
      <c r="K10" s="800"/>
      <c r="L10" s="803"/>
      <c r="M10" s="804"/>
      <c r="N10" s="780"/>
      <c r="O10" s="780"/>
      <c r="P10" s="780"/>
      <c r="Q10" s="780"/>
      <c r="R10" s="780"/>
      <c r="S10" s="780"/>
      <c r="T10" s="780"/>
      <c r="U10" s="780"/>
      <c r="V10" s="780"/>
      <c r="W10" s="780"/>
      <c r="X10" s="780"/>
      <c r="Y10" s="780"/>
    </row>
    <row r="11" spans="1:25" ht="35.25" customHeight="1">
      <c r="A11" s="1322"/>
      <c r="B11" s="783" t="s">
        <v>273</v>
      </c>
      <c r="C11" s="1326" t="s">
        <v>864</v>
      </c>
      <c r="D11" s="1355"/>
      <c r="E11" s="1355"/>
      <c r="F11" s="1355"/>
      <c r="G11" s="1355"/>
      <c r="H11" s="1355"/>
      <c r="I11" s="1355"/>
      <c r="J11" s="1355"/>
      <c r="K11" s="1355"/>
      <c r="L11" s="1355"/>
      <c r="M11" s="1356"/>
      <c r="N11" s="780"/>
      <c r="O11" s="780"/>
      <c r="P11" s="780"/>
      <c r="Q11" s="780"/>
      <c r="R11" s="780"/>
      <c r="S11" s="780"/>
      <c r="T11" s="780"/>
      <c r="U11" s="780"/>
      <c r="V11" s="780"/>
      <c r="W11" s="780"/>
      <c r="X11" s="780"/>
      <c r="Y11" s="780"/>
    </row>
    <row r="12" spans="1:25" ht="69" customHeight="1" thickBot="1">
      <c r="A12" s="1322"/>
      <c r="B12" s="783" t="s">
        <v>348</v>
      </c>
      <c r="C12" s="1357" t="s">
        <v>846</v>
      </c>
      <c r="D12" s="1324"/>
      <c r="E12" s="1324"/>
      <c r="F12" s="1324"/>
      <c r="G12" s="1324"/>
      <c r="H12" s="1324"/>
      <c r="I12" s="1324"/>
      <c r="J12" s="1324"/>
      <c r="K12" s="1324"/>
      <c r="L12" s="1324"/>
      <c r="M12" s="1325"/>
      <c r="N12" s="780"/>
      <c r="O12" s="780"/>
      <c r="P12" s="780"/>
      <c r="Q12" s="780"/>
      <c r="R12" s="780"/>
      <c r="S12" s="780"/>
      <c r="T12" s="780"/>
      <c r="U12" s="780"/>
      <c r="V12" s="780"/>
      <c r="W12" s="780"/>
      <c r="X12" s="780"/>
      <c r="Y12" s="780"/>
    </row>
    <row r="13" spans="1:25" ht="15.75" customHeight="1">
      <c r="A13" s="1322"/>
      <c r="B13" s="783" t="s">
        <v>349</v>
      </c>
      <c r="C13" s="1358" t="s">
        <v>109</v>
      </c>
      <c r="D13" s="1359"/>
      <c r="E13" s="1359"/>
      <c r="F13" s="1359"/>
      <c r="G13" s="1359"/>
      <c r="H13" s="1359"/>
      <c r="I13" s="1359"/>
      <c r="J13" s="1359"/>
      <c r="K13" s="1359"/>
      <c r="L13" s="1359"/>
      <c r="M13" s="1360"/>
      <c r="N13" s="780"/>
      <c r="O13" s="780"/>
      <c r="P13" s="780"/>
      <c r="Q13" s="780"/>
      <c r="R13" s="780"/>
      <c r="S13" s="780"/>
      <c r="T13" s="780"/>
      <c r="U13" s="780"/>
      <c r="V13" s="780"/>
      <c r="W13" s="780"/>
      <c r="X13" s="780"/>
      <c r="Y13" s="780"/>
    </row>
    <row r="14" spans="1:25" ht="66" customHeight="1">
      <c r="A14" s="1322"/>
      <c r="B14" s="1361" t="s">
        <v>351</v>
      </c>
      <c r="C14" s="1362" t="s">
        <v>847</v>
      </c>
      <c r="D14" s="1339"/>
      <c r="E14" s="805" t="s">
        <v>353</v>
      </c>
      <c r="F14" s="1363" t="s">
        <v>848</v>
      </c>
      <c r="G14" s="1324"/>
      <c r="H14" s="1324"/>
      <c r="I14" s="1324"/>
      <c r="J14" s="1324"/>
      <c r="K14" s="1324"/>
      <c r="L14" s="1324"/>
      <c r="M14" s="1325"/>
      <c r="N14" s="780"/>
      <c r="O14" s="780"/>
      <c r="P14" s="780"/>
      <c r="Q14" s="780"/>
      <c r="R14" s="780"/>
      <c r="S14" s="780"/>
      <c r="T14" s="780"/>
      <c r="U14" s="780"/>
      <c r="V14" s="780"/>
      <c r="W14" s="780"/>
      <c r="X14" s="780"/>
      <c r="Y14" s="780"/>
    </row>
    <row r="15" spans="1:25" ht="15.75" customHeight="1">
      <c r="A15" s="1322"/>
      <c r="B15" s="1350"/>
      <c r="C15" s="785"/>
      <c r="D15" s="806"/>
      <c r="E15" s="807"/>
      <c r="F15" s="808"/>
      <c r="G15" s="808"/>
      <c r="H15" s="808"/>
      <c r="I15" s="808"/>
      <c r="J15" s="808"/>
      <c r="K15" s="808"/>
      <c r="L15" s="796"/>
      <c r="M15" s="797"/>
      <c r="N15" s="780"/>
      <c r="O15" s="780"/>
      <c r="P15" s="780"/>
      <c r="Q15" s="780"/>
      <c r="R15" s="780"/>
      <c r="S15" s="780"/>
      <c r="T15" s="780"/>
      <c r="U15" s="780"/>
      <c r="V15" s="780"/>
      <c r="W15" s="780"/>
      <c r="X15" s="780"/>
      <c r="Y15" s="780"/>
    </row>
    <row r="16" spans="1:25" ht="15.75" customHeight="1">
      <c r="A16" s="1335" t="s">
        <v>275</v>
      </c>
      <c r="B16" s="809" t="s">
        <v>91</v>
      </c>
      <c r="C16" s="1323" t="s">
        <v>849</v>
      </c>
      <c r="D16" s="1324"/>
      <c r="E16" s="1324"/>
      <c r="F16" s="1324"/>
      <c r="G16" s="1324"/>
      <c r="H16" s="1324"/>
      <c r="I16" s="1324"/>
      <c r="J16" s="1324"/>
      <c r="K16" s="1324"/>
      <c r="L16" s="1324"/>
      <c r="M16" s="1325"/>
      <c r="N16" s="780"/>
      <c r="O16" s="780"/>
      <c r="P16" s="780"/>
      <c r="Q16" s="780"/>
      <c r="R16" s="780"/>
      <c r="S16" s="780"/>
      <c r="T16" s="780"/>
      <c r="U16" s="780"/>
      <c r="V16" s="780"/>
      <c r="W16" s="780"/>
      <c r="X16" s="780"/>
      <c r="Y16" s="780"/>
    </row>
    <row r="17" spans="1:25" ht="39" customHeight="1">
      <c r="A17" s="1322"/>
      <c r="B17" s="809" t="s">
        <v>356</v>
      </c>
      <c r="C17" s="1326" t="s">
        <v>850</v>
      </c>
      <c r="D17" s="1324"/>
      <c r="E17" s="1324"/>
      <c r="F17" s="1324"/>
      <c r="G17" s="1324"/>
      <c r="H17" s="1324"/>
      <c r="I17" s="1324"/>
      <c r="J17" s="1324"/>
      <c r="K17" s="1324"/>
      <c r="L17" s="1324"/>
      <c r="M17" s="1325"/>
      <c r="N17" s="780"/>
      <c r="O17" s="780"/>
      <c r="P17" s="780"/>
      <c r="Q17" s="780"/>
      <c r="R17" s="780"/>
      <c r="S17" s="780"/>
      <c r="T17" s="780"/>
      <c r="U17" s="780"/>
      <c r="V17" s="780"/>
      <c r="W17" s="780"/>
      <c r="X17" s="780"/>
      <c r="Y17" s="780"/>
    </row>
    <row r="18" spans="1:25" ht="8.25" customHeight="1">
      <c r="A18" s="1322"/>
      <c r="B18" s="1336" t="s">
        <v>276</v>
      </c>
      <c r="C18" s="810"/>
      <c r="D18" s="811"/>
      <c r="E18" s="811"/>
      <c r="F18" s="811"/>
      <c r="G18" s="811"/>
      <c r="H18" s="811"/>
      <c r="I18" s="811"/>
      <c r="J18" s="811"/>
      <c r="K18" s="811"/>
      <c r="L18" s="811"/>
      <c r="M18" s="812"/>
      <c r="N18" s="780"/>
      <c r="O18" s="780"/>
      <c r="P18" s="780"/>
      <c r="Q18" s="780"/>
      <c r="R18" s="780"/>
      <c r="S18" s="780"/>
      <c r="T18" s="780"/>
      <c r="U18" s="780"/>
      <c r="V18" s="780"/>
      <c r="W18" s="780"/>
      <c r="X18" s="780"/>
      <c r="Y18" s="780"/>
    </row>
    <row r="19" spans="1:25" ht="9" customHeight="1">
      <c r="A19" s="1322"/>
      <c r="B19" s="1322"/>
      <c r="C19" s="813"/>
      <c r="D19" s="814"/>
      <c r="E19" s="815"/>
      <c r="F19" s="814"/>
      <c r="G19" s="815"/>
      <c r="H19" s="814"/>
      <c r="I19" s="815"/>
      <c r="J19" s="814"/>
      <c r="K19" s="815"/>
      <c r="L19" s="815"/>
      <c r="M19" s="816"/>
      <c r="N19" s="780"/>
      <c r="O19" s="780"/>
      <c r="P19" s="780"/>
      <c r="Q19" s="780"/>
      <c r="R19" s="780"/>
      <c r="S19" s="780"/>
      <c r="T19" s="780"/>
      <c r="U19" s="780"/>
      <c r="V19" s="780"/>
      <c r="W19" s="780"/>
      <c r="X19" s="780"/>
      <c r="Y19" s="780"/>
    </row>
    <row r="20" spans="1:25" ht="15.75" customHeight="1">
      <c r="A20" s="1322"/>
      <c r="B20" s="1322"/>
      <c r="C20" s="817" t="s">
        <v>277</v>
      </c>
      <c r="D20" s="818"/>
      <c r="E20" s="819" t="s">
        <v>278</v>
      </c>
      <c r="F20" s="818"/>
      <c r="G20" s="819" t="s">
        <v>279</v>
      </c>
      <c r="H20" s="818"/>
      <c r="I20" s="819" t="s">
        <v>280</v>
      </c>
      <c r="J20" s="820" t="s">
        <v>309</v>
      </c>
      <c r="K20" s="819"/>
      <c r="L20" s="819"/>
      <c r="M20" s="816"/>
      <c r="N20" s="780"/>
      <c r="O20" s="780"/>
      <c r="P20" s="780"/>
      <c r="Q20" s="780"/>
      <c r="R20" s="780"/>
      <c r="S20" s="780"/>
      <c r="T20" s="780"/>
      <c r="U20" s="780"/>
      <c r="V20" s="780"/>
      <c r="W20" s="780"/>
      <c r="X20" s="780"/>
      <c r="Y20" s="780"/>
    </row>
    <row r="21" spans="1:25" ht="15.75" customHeight="1">
      <c r="A21" s="1322"/>
      <c r="B21" s="1322"/>
      <c r="C21" s="817" t="s">
        <v>281</v>
      </c>
      <c r="D21" s="820"/>
      <c r="E21" s="819" t="s">
        <v>282</v>
      </c>
      <c r="F21" s="821"/>
      <c r="G21" s="819" t="s">
        <v>283</v>
      </c>
      <c r="H21" s="821"/>
      <c r="I21" s="819"/>
      <c r="J21" s="815"/>
      <c r="K21" s="819"/>
      <c r="L21" s="819"/>
      <c r="M21" s="816"/>
      <c r="N21" s="780"/>
      <c r="O21" s="780"/>
      <c r="P21" s="780"/>
      <c r="Q21" s="780"/>
      <c r="R21" s="780"/>
      <c r="S21" s="780"/>
      <c r="T21" s="780"/>
      <c r="U21" s="780"/>
      <c r="V21" s="780"/>
      <c r="W21" s="780"/>
      <c r="X21" s="780"/>
      <c r="Y21" s="780"/>
    </row>
    <row r="22" spans="1:25" ht="15.75" customHeight="1">
      <c r="A22" s="1322"/>
      <c r="B22" s="1322"/>
      <c r="C22" s="817" t="s">
        <v>284</v>
      </c>
      <c r="D22" s="820"/>
      <c r="E22" s="819" t="s">
        <v>285</v>
      </c>
      <c r="F22" s="820"/>
      <c r="G22" s="819"/>
      <c r="H22" s="815"/>
      <c r="I22" s="819"/>
      <c r="J22" s="815"/>
      <c r="K22" s="819"/>
      <c r="L22" s="819"/>
      <c r="M22" s="816"/>
      <c r="N22" s="780"/>
      <c r="O22" s="780"/>
      <c r="P22" s="780"/>
      <c r="Q22" s="780"/>
      <c r="R22" s="780"/>
      <c r="S22" s="780"/>
      <c r="T22" s="780"/>
      <c r="U22" s="780"/>
      <c r="V22" s="780"/>
      <c r="W22" s="780"/>
      <c r="X22" s="780"/>
      <c r="Y22" s="780"/>
    </row>
    <row r="23" spans="1:25" ht="15.75" customHeight="1">
      <c r="A23" s="1322"/>
      <c r="B23" s="1322"/>
      <c r="C23" s="817" t="s">
        <v>286</v>
      </c>
      <c r="D23" s="820"/>
      <c r="E23" s="819" t="s">
        <v>288</v>
      </c>
      <c r="F23" s="800"/>
      <c r="G23" s="800"/>
      <c r="H23" s="800"/>
      <c r="I23" s="800"/>
      <c r="J23" s="800"/>
      <c r="K23" s="800"/>
      <c r="L23" s="800"/>
      <c r="M23" s="822"/>
      <c r="N23" s="780"/>
      <c r="O23" s="780"/>
      <c r="P23" s="780"/>
      <c r="Q23" s="780"/>
      <c r="R23" s="780"/>
      <c r="S23" s="780"/>
      <c r="T23" s="780"/>
      <c r="U23" s="780"/>
      <c r="V23" s="780"/>
      <c r="W23" s="780"/>
      <c r="X23" s="780"/>
      <c r="Y23" s="780"/>
    </row>
    <row r="24" spans="1:25" ht="9.75" customHeight="1">
      <c r="A24" s="1322"/>
      <c r="B24" s="1337"/>
      <c r="C24" s="798"/>
      <c r="D24" s="823"/>
      <c r="E24" s="823"/>
      <c r="F24" s="823"/>
      <c r="G24" s="823"/>
      <c r="H24" s="823"/>
      <c r="I24" s="823"/>
      <c r="J24" s="823"/>
      <c r="K24" s="823"/>
      <c r="L24" s="823"/>
      <c r="M24" s="824"/>
      <c r="N24" s="780"/>
      <c r="O24" s="780"/>
      <c r="P24" s="780"/>
      <c r="Q24" s="780"/>
      <c r="R24" s="780"/>
      <c r="S24" s="780"/>
      <c r="T24" s="780"/>
      <c r="U24" s="780"/>
      <c r="V24" s="780"/>
      <c r="W24" s="780"/>
      <c r="X24" s="780"/>
      <c r="Y24" s="780"/>
    </row>
    <row r="25" spans="1:25" ht="15.75" customHeight="1">
      <c r="A25" s="1322"/>
      <c r="B25" s="1336" t="s">
        <v>290</v>
      </c>
      <c r="C25" s="825"/>
      <c r="D25" s="811"/>
      <c r="E25" s="811"/>
      <c r="F25" s="811"/>
      <c r="G25" s="811"/>
      <c r="H25" s="811"/>
      <c r="I25" s="811"/>
      <c r="J25" s="811"/>
      <c r="K25" s="811"/>
      <c r="L25" s="796"/>
      <c r="M25" s="797"/>
      <c r="N25" s="780"/>
      <c r="O25" s="780"/>
      <c r="P25" s="780"/>
      <c r="Q25" s="780"/>
      <c r="R25" s="780"/>
      <c r="S25" s="780"/>
      <c r="T25" s="780"/>
      <c r="U25" s="780"/>
      <c r="V25" s="780"/>
      <c r="W25" s="780"/>
      <c r="X25" s="780"/>
      <c r="Y25" s="780"/>
    </row>
    <row r="26" spans="1:25" ht="15.75" customHeight="1">
      <c r="A26" s="1322"/>
      <c r="B26" s="1322"/>
      <c r="C26" s="817" t="s">
        <v>291</v>
      </c>
      <c r="D26" s="821"/>
      <c r="E26" s="826"/>
      <c r="F26" s="819" t="s">
        <v>292</v>
      </c>
      <c r="G26" s="820"/>
      <c r="H26" s="826"/>
      <c r="I26" s="819" t="s">
        <v>201</v>
      </c>
      <c r="J26" s="820" t="s">
        <v>309</v>
      </c>
      <c r="K26" s="826"/>
      <c r="L26" s="801"/>
      <c r="M26" s="802"/>
      <c r="N26" s="780"/>
      <c r="O26" s="780"/>
      <c r="P26" s="780"/>
      <c r="Q26" s="780"/>
      <c r="R26" s="780"/>
      <c r="S26" s="780"/>
      <c r="T26" s="780"/>
      <c r="U26" s="780"/>
      <c r="V26" s="780"/>
      <c r="W26" s="780"/>
      <c r="X26" s="780"/>
      <c r="Y26" s="780"/>
    </row>
    <row r="27" spans="1:25" ht="15.75" customHeight="1">
      <c r="A27" s="1322"/>
      <c r="B27" s="1322"/>
      <c r="C27" s="817" t="s">
        <v>293</v>
      </c>
      <c r="D27" s="827"/>
      <c r="E27" s="801"/>
      <c r="F27" s="819" t="s">
        <v>193</v>
      </c>
      <c r="G27" s="821"/>
      <c r="H27" s="801"/>
      <c r="I27" s="828"/>
      <c r="J27" s="801"/>
      <c r="K27" s="799"/>
      <c r="L27" s="801"/>
      <c r="M27" s="802"/>
      <c r="N27" s="780"/>
      <c r="O27" s="780"/>
      <c r="P27" s="780"/>
      <c r="Q27" s="780"/>
      <c r="R27" s="780"/>
      <c r="S27" s="780"/>
      <c r="T27" s="780"/>
      <c r="U27" s="780"/>
      <c r="V27" s="780"/>
      <c r="W27" s="780"/>
      <c r="X27" s="780"/>
      <c r="Y27" s="780"/>
    </row>
    <row r="28" spans="1:25" ht="15.75" customHeight="1">
      <c r="A28" s="1322"/>
      <c r="B28" s="1337"/>
      <c r="C28" s="829"/>
      <c r="D28" s="814"/>
      <c r="E28" s="814"/>
      <c r="F28" s="814"/>
      <c r="G28" s="814"/>
      <c r="H28" s="814"/>
      <c r="I28" s="814"/>
      <c r="J28" s="814"/>
      <c r="K28" s="814"/>
      <c r="L28" s="803"/>
      <c r="M28" s="804"/>
      <c r="N28" s="780"/>
      <c r="O28" s="780"/>
      <c r="P28" s="780"/>
      <c r="Q28" s="780"/>
      <c r="R28" s="780"/>
      <c r="S28" s="780"/>
      <c r="T28" s="780"/>
      <c r="U28" s="780"/>
      <c r="V28" s="780"/>
      <c r="W28" s="780"/>
      <c r="X28" s="780"/>
      <c r="Y28" s="780"/>
    </row>
    <row r="29" spans="1:25" ht="15.75" customHeight="1">
      <c r="A29" s="1322"/>
      <c r="B29" s="830" t="s">
        <v>294</v>
      </c>
      <c r="C29" s="831"/>
      <c r="D29" s="808"/>
      <c r="E29" s="808"/>
      <c r="F29" s="808"/>
      <c r="G29" s="808"/>
      <c r="H29" s="808"/>
      <c r="I29" s="808"/>
      <c r="J29" s="808"/>
      <c r="K29" s="808"/>
      <c r="L29" s="808"/>
      <c r="M29" s="832"/>
      <c r="N29" s="780"/>
      <c r="O29" s="780"/>
      <c r="P29" s="780"/>
      <c r="Q29" s="780"/>
      <c r="R29" s="780"/>
      <c r="S29" s="780"/>
      <c r="T29" s="780"/>
      <c r="U29" s="780"/>
      <c r="V29" s="780"/>
      <c r="W29" s="780"/>
      <c r="X29" s="780"/>
      <c r="Y29" s="780"/>
    </row>
    <row r="30" spans="1:25" ht="31.5" customHeight="1">
      <c r="A30" s="1322"/>
      <c r="B30" s="830"/>
      <c r="C30" s="833" t="s">
        <v>295</v>
      </c>
      <c r="D30" s="834">
        <v>279869</v>
      </c>
      <c r="E30" s="835" t="s">
        <v>407</v>
      </c>
      <c r="F30" s="836" t="s">
        <v>296</v>
      </c>
      <c r="G30" s="788">
        <v>2022</v>
      </c>
      <c r="H30" s="835" t="s">
        <v>407</v>
      </c>
      <c r="I30" s="836" t="s">
        <v>297</v>
      </c>
      <c r="J30" s="1338" t="s">
        <v>851</v>
      </c>
      <c r="K30" s="1324"/>
      <c r="L30" s="1339"/>
      <c r="M30" s="837"/>
      <c r="N30" s="780"/>
      <c r="O30" s="780"/>
      <c r="P30" s="780"/>
      <c r="Q30" s="780"/>
      <c r="R30" s="780"/>
      <c r="S30" s="780"/>
      <c r="T30" s="780"/>
      <c r="U30" s="780"/>
      <c r="V30" s="780"/>
      <c r="W30" s="780"/>
      <c r="X30" s="780"/>
      <c r="Y30" s="780"/>
    </row>
    <row r="31" spans="1:25" ht="15.75" customHeight="1">
      <c r="A31" s="1322"/>
      <c r="B31" s="784"/>
      <c r="C31" s="798"/>
      <c r="D31" s="823"/>
      <c r="E31" s="823"/>
      <c r="F31" s="823"/>
      <c r="G31" s="823"/>
      <c r="H31" s="823"/>
      <c r="I31" s="823"/>
      <c r="J31" s="823"/>
      <c r="K31" s="823"/>
      <c r="L31" s="823"/>
      <c r="M31" s="824"/>
      <c r="N31" s="780"/>
      <c r="O31" s="780"/>
      <c r="P31" s="780"/>
      <c r="Q31" s="780"/>
      <c r="R31" s="780"/>
      <c r="S31" s="780"/>
      <c r="T31" s="780"/>
      <c r="U31" s="780"/>
      <c r="V31" s="780"/>
      <c r="W31" s="780"/>
      <c r="X31" s="780"/>
      <c r="Y31" s="780"/>
    </row>
    <row r="32" spans="1:25" ht="15.75" customHeight="1">
      <c r="A32" s="1322"/>
      <c r="B32" s="1336" t="s">
        <v>299</v>
      </c>
      <c r="C32" s="838"/>
      <c r="D32" s="839"/>
      <c r="E32" s="839"/>
      <c r="F32" s="839"/>
      <c r="G32" s="839"/>
      <c r="H32" s="839"/>
      <c r="I32" s="839"/>
      <c r="J32" s="839"/>
      <c r="K32" s="839"/>
      <c r="L32" s="796"/>
      <c r="M32" s="797"/>
      <c r="N32" s="780"/>
      <c r="O32" s="780"/>
      <c r="P32" s="780"/>
      <c r="Q32" s="780"/>
      <c r="R32" s="780"/>
      <c r="S32" s="780"/>
      <c r="T32" s="780"/>
      <c r="U32" s="780"/>
      <c r="V32" s="780"/>
      <c r="W32" s="780"/>
      <c r="X32" s="780"/>
      <c r="Y32" s="780"/>
    </row>
    <row r="33" spans="1:25" ht="15.75" customHeight="1">
      <c r="A33" s="1322"/>
      <c r="B33" s="1322"/>
      <c r="C33" s="840" t="s">
        <v>300</v>
      </c>
      <c r="D33" s="841">
        <v>2023</v>
      </c>
      <c r="E33" s="842"/>
      <c r="F33" s="826" t="s">
        <v>301</v>
      </c>
      <c r="G33" s="843" t="s">
        <v>302</v>
      </c>
      <c r="H33" s="842"/>
      <c r="I33" s="844"/>
      <c r="J33" s="842"/>
      <c r="K33" s="842"/>
      <c r="L33" s="801"/>
      <c r="M33" s="802"/>
      <c r="N33" s="780"/>
      <c r="O33" s="780"/>
      <c r="P33" s="780"/>
      <c r="Q33" s="780"/>
      <c r="R33" s="780"/>
      <c r="S33" s="780"/>
      <c r="T33" s="780"/>
      <c r="U33" s="780"/>
      <c r="V33" s="780"/>
      <c r="W33" s="780"/>
      <c r="X33" s="780"/>
      <c r="Y33" s="780"/>
    </row>
    <row r="34" spans="1:25" ht="15.75" customHeight="1">
      <c r="A34" s="1322"/>
      <c r="B34" s="1337"/>
      <c r="C34" s="798"/>
      <c r="D34" s="845"/>
      <c r="E34" s="846"/>
      <c r="F34" s="823"/>
      <c r="G34" s="846"/>
      <c r="H34" s="846"/>
      <c r="I34" s="847"/>
      <c r="J34" s="846"/>
      <c r="K34" s="846"/>
      <c r="L34" s="803"/>
      <c r="M34" s="804"/>
      <c r="N34" s="780"/>
      <c r="O34" s="780"/>
      <c r="P34" s="780"/>
      <c r="Q34" s="780"/>
      <c r="R34" s="780"/>
      <c r="S34" s="780"/>
      <c r="T34" s="780"/>
      <c r="U34" s="780"/>
      <c r="V34" s="780"/>
      <c r="W34" s="780"/>
      <c r="X34" s="780"/>
      <c r="Y34" s="780"/>
    </row>
    <row r="35" spans="1:25" ht="15.75" customHeight="1">
      <c r="A35" s="1322"/>
      <c r="B35" s="1336" t="s">
        <v>303</v>
      </c>
      <c r="C35" s="848"/>
      <c r="D35" s="849"/>
      <c r="E35" s="849"/>
      <c r="F35" s="849"/>
      <c r="G35" s="849"/>
      <c r="H35" s="849"/>
      <c r="I35" s="849"/>
      <c r="J35" s="849"/>
      <c r="K35" s="849"/>
      <c r="L35" s="849"/>
      <c r="M35" s="850"/>
      <c r="N35" s="780"/>
      <c r="O35" s="780"/>
      <c r="P35" s="780"/>
      <c r="Q35" s="780"/>
      <c r="R35" s="780"/>
      <c r="S35" s="780"/>
      <c r="T35" s="780"/>
      <c r="U35" s="780"/>
      <c r="V35" s="780"/>
      <c r="W35" s="780"/>
      <c r="X35" s="780"/>
      <c r="Y35" s="780"/>
    </row>
    <row r="36" spans="1:25" ht="15.75" customHeight="1">
      <c r="A36" s="1322"/>
      <c r="B36" s="1322"/>
      <c r="C36" s="817"/>
      <c r="D36" s="826" t="s">
        <v>359</v>
      </c>
      <c r="E36" s="851">
        <v>2023</v>
      </c>
      <c r="F36" s="851" t="s">
        <v>360</v>
      </c>
      <c r="G36" s="851">
        <v>2024</v>
      </c>
      <c r="H36" s="852" t="s">
        <v>361</v>
      </c>
      <c r="I36" s="851">
        <v>2025</v>
      </c>
      <c r="J36" s="852" t="s">
        <v>362</v>
      </c>
      <c r="K36" s="851">
        <v>2026</v>
      </c>
      <c r="L36" s="851" t="s">
        <v>363</v>
      </c>
      <c r="M36" s="853">
        <v>2027</v>
      </c>
      <c r="N36" s="780"/>
      <c r="O36" s="780"/>
      <c r="P36" s="780"/>
      <c r="Q36" s="780"/>
      <c r="R36" s="780"/>
      <c r="S36" s="780"/>
      <c r="T36" s="780"/>
      <c r="U36" s="780"/>
      <c r="V36" s="780"/>
      <c r="W36" s="780"/>
      <c r="X36" s="780"/>
      <c r="Y36" s="780"/>
    </row>
    <row r="37" spans="1:25" ht="15.75" customHeight="1">
      <c r="A37" s="1322"/>
      <c r="B37" s="1322"/>
      <c r="C37" s="817"/>
      <c r="D37" s="874">
        <v>279869</v>
      </c>
      <c r="E37" s="854"/>
      <c r="F37" s="875">
        <v>279869</v>
      </c>
      <c r="G37" s="854"/>
      <c r="H37" s="875">
        <v>279869</v>
      </c>
      <c r="I37" s="854"/>
      <c r="J37" s="875">
        <v>279869</v>
      </c>
      <c r="K37" s="854"/>
      <c r="L37" s="875">
        <v>279869</v>
      </c>
      <c r="M37" s="855"/>
      <c r="N37" s="780"/>
      <c r="O37" s="780"/>
      <c r="P37" s="780"/>
      <c r="Q37" s="780"/>
      <c r="R37" s="780"/>
      <c r="S37" s="780"/>
      <c r="T37" s="780"/>
      <c r="U37" s="780"/>
      <c r="V37" s="780"/>
      <c r="W37" s="780"/>
      <c r="X37" s="780"/>
      <c r="Y37" s="780"/>
    </row>
    <row r="38" spans="1:25" ht="16.5" customHeight="1">
      <c r="A38" s="1322"/>
      <c r="B38" s="1322"/>
      <c r="C38" s="817"/>
      <c r="D38" s="826" t="s">
        <v>364</v>
      </c>
      <c r="E38" s="851">
        <v>2028</v>
      </c>
      <c r="F38" s="851" t="s">
        <v>365</v>
      </c>
      <c r="G38" s="851">
        <v>2029</v>
      </c>
      <c r="H38" s="852" t="s">
        <v>366</v>
      </c>
      <c r="I38" s="851">
        <v>2030</v>
      </c>
      <c r="J38" s="852" t="s">
        <v>367</v>
      </c>
      <c r="K38" s="851">
        <v>2031</v>
      </c>
      <c r="L38" s="851" t="s">
        <v>368</v>
      </c>
      <c r="M38" s="853">
        <v>2032</v>
      </c>
      <c r="N38" s="780"/>
      <c r="O38" s="780"/>
      <c r="P38" s="780"/>
      <c r="Q38" s="780"/>
      <c r="R38" s="780"/>
      <c r="S38" s="780"/>
      <c r="T38" s="780"/>
      <c r="U38" s="780"/>
      <c r="V38" s="780"/>
      <c r="W38" s="780"/>
      <c r="X38" s="780"/>
      <c r="Y38" s="780"/>
    </row>
    <row r="39" spans="1:25" ht="15.75" customHeight="1">
      <c r="A39" s="1322"/>
      <c r="B39" s="1322"/>
      <c r="C39" s="817"/>
      <c r="D39" s="874">
        <v>279869</v>
      </c>
      <c r="E39" s="854"/>
      <c r="F39" s="875">
        <v>279869</v>
      </c>
      <c r="G39" s="854"/>
      <c r="H39" s="875">
        <v>279869</v>
      </c>
      <c r="I39" s="854"/>
      <c r="J39" s="875">
        <v>279869</v>
      </c>
      <c r="K39" s="854"/>
      <c r="L39" s="875">
        <v>279869</v>
      </c>
      <c r="M39" s="855"/>
      <c r="N39" s="780"/>
      <c r="O39" s="780"/>
      <c r="P39" s="780"/>
      <c r="Q39" s="780"/>
      <c r="R39" s="780"/>
      <c r="S39" s="780"/>
      <c r="T39" s="780"/>
      <c r="U39" s="780"/>
      <c r="V39" s="780"/>
      <c r="W39" s="780"/>
      <c r="X39" s="780"/>
      <c r="Y39" s="780"/>
    </row>
    <row r="40" spans="1:25" ht="15.75" customHeight="1">
      <c r="A40" s="1322"/>
      <c r="B40" s="1322"/>
      <c r="C40" s="817"/>
      <c r="D40" s="826" t="s">
        <v>369</v>
      </c>
      <c r="E40" s="851">
        <v>2033</v>
      </c>
      <c r="F40" s="851" t="s">
        <v>370</v>
      </c>
      <c r="G40" s="851">
        <v>2034</v>
      </c>
      <c r="H40" s="852" t="s">
        <v>371</v>
      </c>
      <c r="I40" s="852">
        <v>2035</v>
      </c>
      <c r="J40" s="852" t="s">
        <v>372</v>
      </c>
      <c r="K40" s="851">
        <v>2036</v>
      </c>
      <c r="L40" s="851" t="s">
        <v>373</v>
      </c>
      <c r="M40" s="853">
        <v>2037</v>
      </c>
      <c r="N40" s="780"/>
      <c r="O40" s="780"/>
      <c r="P40" s="780"/>
      <c r="Q40" s="780"/>
      <c r="R40" s="780"/>
      <c r="S40" s="780"/>
      <c r="T40" s="780"/>
      <c r="U40" s="780"/>
      <c r="V40" s="780"/>
      <c r="W40" s="780"/>
      <c r="X40" s="780"/>
      <c r="Y40" s="780"/>
    </row>
    <row r="41" spans="1:25" ht="15.75" customHeight="1">
      <c r="A41" s="1322"/>
      <c r="B41" s="1322"/>
      <c r="C41" s="817"/>
      <c r="D41" s="874">
        <v>279869</v>
      </c>
      <c r="E41" s="856"/>
      <c r="F41" s="874">
        <v>279869</v>
      </c>
      <c r="G41" s="856"/>
      <c r="H41" s="874">
        <v>279869</v>
      </c>
      <c r="I41" s="876"/>
      <c r="J41" s="874">
        <v>279869</v>
      </c>
      <c r="K41" s="876"/>
      <c r="L41" s="874">
        <v>279869</v>
      </c>
      <c r="M41" s="874"/>
      <c r="N41" s="780"/>
      <c r="O41" s="780"/>
      <c r="P41" s="780"/>
      <c r="Q41" s="780"/>
      <c r="R41" s="780"/>
      <c r="S41" s="780"/>
      <c r="T41" s="780"/>
      <c r="U41" s="780"/>
      <c r="V41" s="780"/>
      <c r="W41" s="780"/>
      <c r="X41" s="780"/>
      <c r="Y41" s="780"/>
    </row>
    <row r="42" spans="1:25" ht="15.75" customHeight="1">
      <c r="A42" s="1322"/>
      <c r="B42" s="1322"/>
      <c r="C42" s="817"/>
      <c r="D42" s="857" t="s">
        <v>374</v>
      </c>
      <c r="E42" s="858">
        <v>2038</v>
      </c>
      <c r="F42" s="857"/>
      <c r="G42" s="799" t="s">
        <v>68</v>
      </c>
      <c r="H42" s="859"/>
      <c r="I42" s="826"/>
      <c r="J42" s="859"/>
      <c r="K42" s="826"/>
      <c r="L42" s="859"/>
      <c r="M42" s="832"/>
      <c r="N42" s="780"/>
      <c r="O42" s="780"/>
      <c r="P42" s="780"/>
      <c r="Q42" s="780"/>
      <c r="R42" s="780"/>
      <c r="S42" s="780"/>
      <c r="T42" s="780"/>
      <c r="U42" s="780"/>
      <c r="V42" s="780"/>
      <c r="W42" s="780"/>
      <c r="X42" s="780"/>
      <c r="Y42" s="780"/>
    </row>
    <row r="43" spans="1:25" ht="15.75" customHeight="1">
      <c r="A43" s="1322"/>
      <c r="B43" s="1322"/>
      <c r="C43" s="817"/>
      <c r="D43" s="874">
        <v>279869</v>
      </c>
      <c r="E43" s="856"/>
      <c r="F43" s="874"/>
      <c r="G43" s="834">
        <v>4477904</v>
      </c>
      <c r="H43" s="1340"/>
      <c r="I43" s="1341"/>
      <c r="J43" s="860"/>
      <c r="K43" s="826"/>
      <c r="L43" s="860"/>
      <c r="M43" s="837"/>
      <c r="N43" s="780"/>
      <c r="O43" s="780"/>
      <c r="P43" s="780"/>
      <c r="Q43" s="780"/>
      <c r="R43" s="780"/>
      <c r="S43" s="780"/>
      <c r="T43" s="780"/>
      <c r="U43" s="780"/>
      <c r="V43" s="780"/>
      <c r="W43" s="780"/>
      <c r="X43" s="780"/>
      <c r="Y43" s="780"/>
    </row>
    <row r="44" spans="1:25" ht="15.75" customHeight="1">
      <c r="A44" s="1322"/>
      <c r="B44" s="1322"/>
      <c r="C44" s="1342"/>
      <c r="D44" s="1343"/>
      <c r="E44" s="1343"/>
      <c r="F44" s="1343"/>
      <c r="G44" s="1343"/>
      <c r="H44" s="1343"/>
      <c r="I44" s="1343"/>
      <c r="J44" s="1343"/>
      <c r="K44" s="1343"/>
      <c r="L44" s="1343"/>
      <c r="M44" s="1344"/>
      <c r="N44" s="780"/>
      <c r="O44" s="780"/>
      <c r="P44" s="780"/>
      <c r="Q44" s="780"/>
      <c r="R44" s="780"/>
      <c r="S44" s="780"/>
      <c r="T44" s="780"/>
      <c r="U44" s="780"/>
      <c r="V44" s="780"/>
      <c r="W44" s="780"/>
      <c r="X44" s="780"/>
      <c r="Y44" s="780"/>
    </row>
    <row r="45" spans="1:25" ht="18" customHeight="1">
      <c r="A45" s="1322"/>
      <c r="B45" s="1336" t="s">
        <v>305</v>
      </c>
      <c r="C45" s="825"/>
      <c r="D45" s="811"/>
      <c r="E45" s="811"/>
      <c r="F45" s="811"/>
      <c r="G45" s="811"/>
      <c r="H45" s="811"/>
      <c r="I45" s="811"/>
      <c r="J45" s="811"/>
      <c r="K45" s="811"/>
      <c r="L45" s="801"/>
      <c r="M45" s="802"/>
      <c r="N45" s="780"/>
      <c r="O45" s="780"/>
      <c r="P45" s="780"/>
      <c r="Q45" s="780"/>
      <c r="R45" s="780"/>
      <c r="S45" s="780"/>
      <c r="T45" s="780"/>
      <c r="U45" s="780"/>
      <c r="V45" s="780"/>
      <c r="W45" s="780"/>
      <c r="X45" s="780"/>
      <c r="Y45" s="780"/>
    </row>
    <row r="46" spans="1:25" ht="15.75" customHeight="1">
      <c r="A46" s="1322"/>
      <c r="B46" s="1322"/>
      <c r="C46" s="861"/>
      <c r="D46" s="862" t="s">
        <v>306</v>
      </c>
      <c r="E46" s="863" t="s">
        <v>163</v>
      </c>
      <c r="F46" s="1345" t="s">
        <v>307</v>
      </c>
      <c r="G46" s="1347"/>
      <c r="H46" s="1348"/>
      <c r="I46" s="1348"/>
      <c r="J46" s="1349"/>
      <c r="K46" s="864" t="s">
        <v>308</v>
      </c>
      <c r="L46" s="1352"/>
      <c r="M46" s="1353"/>
      <c r="N46" s="780"/>
      <c r="O46" s="780"/>
      <c r="P46" s="780"/>
      <c r="Q46" s="780"/>
      <c r="R46" s="780"/>
      <c r="S46" s="780"/>
      <c r="T46" s="780"/>
      <c r="U46" s="780"/>
      <c r="V46" s="780"/>
      <c r="W46" s="780"/>
      <c r="X46" s="780"/>
      <c r="Y46" s="780"/>
    </row>
    <row r="47" spans="1:25" ht="15.75" customHeight="1">
      <c r="A47" s="1322"/>
      <c r="B47" s="1322"/>
      <c r="C47" s="861"/>
      <c r="D47" s="865"/>
      <c r="E47" s="820" t="s">
        <v>309</v>
      </c>
      <c r="F47" s="1346"/>
      <c r="G47" s="1350"/>
      <c r="H47" s="1343"/>
      <c r="I47" s="1343"/>
      <c r="J47" s="1351"/>
      <c r="K47" s="801"/>
      <c r="L47" s="1350"/>
      <c r="M47" s="1344"/>
      <c r="N47" s="780"/>
      <c r="O47" s="780"/>
      <c r="P47" s="780"/>
      <c r="Q47" s="780"/>
      <c r="R47" s="780"/>
      <c r="S47" s="780"/>
      <c r="T47" s="780"/>
      <c r="U47" s="780"/>
      <c r="V47" s="780"/>
      <c r="W47" s="780"/>
      <c r="X47" s="780"/>
      <c r="Y47" s="780"/>
    </row>
    <row r="48" spans="1:25" ht="15.75" customHeight="1">
      <c r="A48" s="1322"/>
      <c r="B48" s="1337"/>
      <c r="C48" s="866"/>
      <c r="D48" s="803"/>
      <c r="E48" s="803"/>
      <c r="F48" s="803"/>
      <c r="G48" s="803"/>
      <c r="H48" s="803"/>
      <c r="I48" s="803"/>
      <c r="J48" s="803"/>
      <c r="K48" s="803"/>
      <c r="L48" s="801"/>
      <c r="M48" s="802"/>
      <c r="N48" s="780"/>
      <c r="O48" s="780"/>
      <c r="P48" s="780"/>
      <c r="Q48" s="780"/>
      <c r="R48" s="780"/>
      <c r="S48" s="780"/>
      <c r="T48" s="780"/>
      <c r="U48" s="780"/>
      <c r="V48" s="780"/>
      <c r="W48" s="780"/>
      <c r="X48" s="780"/>
      <c r="Y48" s="780"/>
    </row>
    <row r="49" spans="1:25" ht="61.5" customHeight="1">
      <c r="A49" s="1322"/>
      <c r="B49" s="783" t="s">
        <v>310</v>
      </c>
      <c r="C49" s="1354" t="s">
        <v>852</v>
      </c>
      <c r="D49" s="1324"/>
      <c r="E49" s="1324"/>
      <c r="F49" s="1324"/>
      <c r="G49" s="1324"/>
      <c r="H49" s="1324"/>
      <c r="I49" s="1324"/>
      <c r="J49" s="1324"/>
      <c r="K49" s="1324"/>
      <c r="L49" s="1324"/>
      <c r="M49" s="1325"/>
      <c r="N49" s="780"/>
      <c r="O49" s="780"/>
      <c r="P49" s="780"/>
      <c r="Q49" s="780"/>
      <c r="R49" s="780"/>
      <c r="S49" s="780"/>
      <c r="T49" s="780"/>
      <c r="U49" s="780"/>
      <c r="V49" s="780"/>
      <c r="W49" s="780"/>
      <c r="X49" s="780"/>
      <c r="Y49" s="780"/>
    </row>
    <row r="50" spans="1:25" ht="41.25" customHeight="1">
      <c r="A50" s="1322"/>
      <c r="B50" s="809" t="s">
        <v>312</v>
      </c>
      <c r="C50" s="1323" t="s">
        <v>853</v>
      </c>
      <c r="D50" s="1324"/>
      <c r="E50" s="1324"/>
      <c r="F50" s="1324"/>
      <c r="G50" s="1324"/>
      <c r="H50" s="1324"/>
      <c r="I50" s="1324"/>
      <c r="J50" s="1324"/>
      <c r="K50" s="1324"/>
      <c r="L50" s="1324"/>
      <c r="M50" s="1325"/>
      <c r="N50" s="780"/>
      <c r="O50" s="780"/>
      <c r="P50" s="780"/>
      <c r="Q50" s="780"/>
      <c r="R50" s="780"/>
      <c r="S50" s="780"/>
      <c r="T50" s="780"/>
      <c r="U50" s="780"/>
      <c r="V50" s="780"/>
      <c r="W50" s="780"/>
      <c r="X50" s="780"/>
      <c r="Y50" s="780"/>
    </row>
    <row r="51" spans="1:25" ht="15.75" customHeight="1">
      <c r="A51" s="1322"/>
      <c r="B51" s="809" t="s">
        <v>314</v>
      </c>
      <c r="C51" s="1323" t="s">
        <v>854</v>
      </c>
      <c r="D51" s="1324"/>
      <c r="E51" s="1324"/>
      <c r="F51" s="1324"/>
      <c r="G51" s="1324"/>
      <c r="H51" s="1324"/>
      <c r="I51" s="1324"/>
      <c r="J51" s="1324"/>
      <c r="K51" s="1324"/>
      <c r="L51" s="1324"/>
      <c r="M51" s="1325"/>
      <c r="N51" s="780"/>
      <c r="O51" s="780"/>
      <c r="P51" s="780"/>
      <c r="Q51" s="780"/>
      <c r="R51" s="780"/>
      <c r="S51" s="780"/>
      <c r="T51" s="780"/>
      <c r="U51" s="780"/>
      <c r="V51" s="780"/>
      <c r="W51" s="780"/>
      <c r="X51" s="780"/>
      <c r="Y51" s="780"/>
    </row>
    <row r="52" spans="1:25" ht="15.75" customHeight="1">
      <c r="A52" s="1322"/>
      <c r="B52" s="809" t="s">
        <v>316</v>
      </c>
      <c r="C52" s="1330">
        <v>2022</v>
      </c>
      <c r="D52" s="1324"/>
      <c r="E52" s="1324"/>
      <c r="F52" s="1324"/>
      <c r="G52" s="1324"/>
      <c r="H52" s="1324"/>
      <c r="I52" s="1324"/>
      <c r="J52" s="1324"/>
      <c r="K52" s="1324"/>
      <c r="L52" s="1324"/>
      <c r="M52" s="1325"/>
      <c r="N52" s="780"/>
      <c r="O52" s="780"/>
      <c r="P52" s="780"/>
      <c r="Q52" s="780"/>
      <c r="R52" s="780"/>
      <c r="S52" s="780"/>
      <c r="T52" s="780"/>
      <c r="U52" s="780"/>
      <c r="V52" s="780"/>
      <c r="W52" s="780"/>
      <c r="X52" s="780"/>
      <c r="Y52" s="780"/>
    </row>
    <row r="53" spans="1:25" ht="15.75" customHeight="1">
      <c r="A53" s="1321" t="s">
        <v>317</v>
      </c>
      <c r="B53" s="868" t="s">
        <v>318</v>
      </c>
      <c r="C53" s="1332" t="s">
        <v>855</v>
      </c>
      <c r="D53" s="1324"/>
      <c r="E53" s="1324"/>
      <c r="F53" s="1324"/>
      <c r="G53" s="1324"/>
      <c r="H53" s="1324"/>
      <c r="I53" s="1324"/>
      <c r="J53" s="1324"/>
      <c r="K53" s="1324"/>
      <c r="L53" s="1324"/>
      <c r="M53" s="1325"/>
      <c r="N53" s="780"/>
      <c r="O53" s="780"/>
      <c r="P53" s="780"/>
      <c r="Q53" s="780"/>
      <c r="R53" s="780"/>
      <c r="S53" s="780"/>
      <c r="T53" s="780"/>
      <c r="U53" s="780"/>
      <c r="V53" s="780"/>
      <c r="W53" s="780"/>
      <c r="X53" s="780"/>
      <c r="Y53" s="780"/>
    </row>
    <row r="54" spans="1:25" ht="15.75" customHeight="1">
      <c r="A54" s="1322"/>
      <c r="B54" s="868" t="s">
        <v>320</v>
      </c>
      <c r="C54" s="1333" t="s">
        <v>856</v>
      </c>
      <c r="D54" s="1324"/>
      <c r="E54" s="1324"/>
      <c r="F54" s="1324"/>
      <c r="G54" s="1324"/>
      <c r="H54" s="1324"/>
      <c r="I54" s="1324"/>
      <c r="J54" s="1324"/>
      <c r="K54" s="1324"/>
      <c r="L54" s="1324"/>
      <c r="M54" s="1325"/>
      <c r="N54" s="780"/>
      <c r="O54" s="780"/>
      <c r="P54" s="780"/>
      <c r="Q54" s="780"/>
      <c r="R54" s="780"/>
      <c r="S54" s="780"/>
      <c r="T54" s="780"/>
      <c r="U54" s="780"/>
      <c r="V54" s="780"/>
      <c r="W54" s="780"/>
      <c r="X54" s="780"/>
      <c r="Y54" s="780"/>
    </row>
    <row r="55" spans="1:25" ht="15.75" customHeight="1">
      <c r="A55" s="1322"/>
      <c r="B55" s="868" t="s">
        <v>322</v>
      </c>
      <c r="C55" s="1332" t="s">
        <v>857</v>
      </c>
      <c r="D55" s="1324"/>
      <c r="E55" s="1324"/>
      <c r="F55" s="1324"/>
      <c r="G55" s="1324"/>
      <c r="H55" s="1324"/>
      <c r="I55" s="1324"/>
      <c r="J55" s="1324"/>
      <c r="K55" s="1324"/>
      <c r="L55" s="1324"/>
      <c r="M55" s="1325"/>
      <c r="N55" s="780"/>
      <c r="O55" s="780"/>
      <c r="P55" s="780"/>
      <c r="Q55" s="780"/>
      <c r="R55" s="780"/>
      <c r="S55" s="780"/>
      <c r="T55" s="780"/>
      <c r="U55" s="780"/>
      <c r="V55" s="780"/>
      <c r="W55" s="780"/>
      <c r="X55" s="780"/>
      <c r="Y55" s="780"/>
    </row>
    <row r="56" spans="1:25" ht="15.75" customHeight="1">
      <c r="A56" s="1322"/>
      <c r="B56" s="867" t="s">
        <v>323</v>
      </c>
      <c r="C56" s="1332" t="s">
        <v>858</v>
      </c>
      <c r="D56" s="1324"/>
      <c r="E56" s="1324"/>
      <c r="F56" s="1324"/>
      <c r="G56" s="1324"/>
      <c r="H56" s="1324"/>
      <c r="I56" s="1324"/>
      <c r="J56" s="1324"/>
      <c r="K56" s="1324"/>
      <c r="L56" s="1324"/>
      <c r="M56" s="1325"/>
      <c r="N56" s="780"/>
      <c r="O56" s="780"/>
      <c r="P56" s="780"/>
      <c r="Q56" s="780"/>
      <c r="R56" s="780"/>
      <c r="S56" s="780"/>
      <c r="T56" s="780"/>
      <c r="U56" s="780"/>
      <c r="V56" s="780"/>
      <c r="W56" s="780"/>
      <c r="X56" s="780"/>
      <c r="Y56" s="780"/>
    </row>
    <row r="57" spans="1:25" ht="15.75" customHeight="1">
      <c r="A57" s="1322"/>
      <c r="B57" s="868" t="s">
        <v>324</v>
      </c>
      <c r="C57" s="1334" t="s">
        <v>859</v>
      </c>
      <c r="D57" s="1324"/>
      <c r="E57" s="1324"/>
      <c r="F57" s="1324"/>
      <c r="G57" s="1324"/>
      <c r="H57" s="1324"/>
      <c r="I57" s="1324"/>
      <c r="J57" s="1324"/>
      <c r="K57" s="1324"/>
      <c r="L57" s="1324"/>
      <c r="M57" s="1325"/>
      <c r="N57" s="780"/>
      <c r="O57" s="780"/>
      <c r="P57" s="780"/>
      <c r="Q57" s="780"/>
      <c r="R57" s="780"/>
      <c r="S57" s="780"/>
      <c r="T57" s="780"/>
      <c r="U57" s="780"/>
      <c r="V57" s="780"/>
      <c r="W57" s="780"/>
      <c r="X57" s="780"/>
      <c r="Y57" s="780"/>
    </row>
    <row r="58" spans="1:25" ht="15.75" customHeight="1" thickBot="1">
      <c r="A58" s="1331"/>
      <c r="B58" s="868" t="s">
        <v>325</v>
      </c>
      <c r="C58" s="1332">
        <v>3649090</v>
      </c>
      <c r="D58" s="1324"/>
      <c r="E58" s="1324"/>
      <c r="F58" s="1324"/>
      <c r="G58" s="1324"/>
      <c r="H58" s="1324"/>
      <c r="I58" s="1324"/>
      <c r="J58" s="1324"/>
      <c r="K58" s="1324"/>
      <c r="L58" s="1324"/>
      <c r="M58" s="1325"/>
      <c r="N58" s="780"/>
      <c r="O58" s="780"/>
      <c r="P58" s="780"/>
      <c r="Q58" s="780"/>
      <c r="R58" s="780"/>
      <c r="S58" s="780"/>
      <c r="T58" s="780"/>
      <c r="U58" s="780"/>
      <c r="V58" s="780"/>
      <c r="W58" s="780"/>
      <c r="X58" s="780"/>
      <c r="Y58" s="780"/>
    </row>
    <row r="59" spans="1:25" ht="15.75" customHeight="1">
      <c r="A59" s="1321" t="s">
        <v>326</v>
      </c>
      <c r="B59" s="869" t="s">
        <v>327</v>
      </c>
      <c r="C59" s="1323" t="s">
        <v>860</v>
      </c>
      <c r="D59" s="1324"/>
      <c r="E59" s="1324"/>
      <c r="F59" s="1324"/>
      <c r="G59" s="1324"/>
      <c r="H59" s="1324"/>
      <c r="I59" s="1324"/>
      <c r="J59" s="1324"/>
      <c r="K59" s="1324"/>
      <c r="L59" s="1324"/>
      <c r="M59" s="1325"/>
      <c r="N59" s="780"/>
      <c r="O59" s="780"/>
      <c r="P59" s="780"/>
      <c r="Q59" s="780"/>
      <c r="R59" s="780"/>
      <c r="S59" s="780"/>
      <c r="T59" s="780"/>
      <c r="U59" s="780"/>
      <c r="V59" s="780"/>
      <c r="W59" s="780"/>
      <c r="X59" s="780"/>
      <c r="Y59" s="780"/>
    </row>
    <row r="60" spans="1:25" ht="30" customHeight="1">
      <c r="A60" s="1322"/>
      <c r="B60" s="869" t="s">
        <v>329</v>
      </c>
      <c r="C60" s="1326" t="s">
        <v>861</v>
      </c>
      <c r="D60" s="1324"/>
      <c r="E60" s="1324"/>
      <c r="F60" s="1324"/>
      <c r="G60" s="1324"/>
      <c r="H60" s="1324"/>
      <c r="I60" s="1324"/>
      <c r="J60" s="1324"/>
      <c r="K60" s="1324"/>
      <c r="L60" s="1324"/>
      <c r="M60" s="1325"/>
      <c r="N60" s="780"/>
      <c r="O60" s="780"/>
      <c r="P60" s="780"/>
      <c r="Q60" s="780"/>
      <c r="R60" s="780"/>
      <c r="S60" s="780"/>
      <c r="T60" s="780"/>
      <c r="U60" s="780"/>
      <c r="V60" s="780"/>
      <c r="W60" s="780"/>
      <c r="X60" s="780"/>
      <c r="Y60" s="780"/>
    </row>
    <row r="61" spans="1:25" ht="30" customHeight="1" thickBot="1">
      <c r="A61" s="1322"/>
      <c r="B61" s="870" t="s">
        <v>52</v>
      </c>
      <c r="C61" s="1326" t="s">
        <v>857</v>
      </c>
      <c r="D61" s="1324"/>
      <c r="E61" s="1324"/>
      <c r="F61" s="1324"/>
      <c r="G61" s="1324"/>
      <c r="H61" s="1324"/>
      <c r="I61" s="1324"/>
      <c r="J61" s="1324"/>
      <c r="K61" s="1324"/>
      <c r="L61" s="1324"/>
      <c r="M61" s="1325"/>
      <c r="N61" s="780"/>
      <c r="O61" s="780"/>
      <c r="P61" s="780"/>
      <c r="Q61" s="780"/>
      <c r="R61" s="780"/>
      <c r="S61" s="780"/>
      <c r="T61" s="780"/>
      <c r="U61" s="780"/>
      <c r="V61" s="780"/>
      <c r="W61" s="780"/>
      <c r="X61" s="780"/>
      <c r="Y61" s="780"/>
    </row>
    <row r="62" spans="1:25" ht="51" customHeight="1" thickBot="1">
      <c r="A62" s="871" t="s">
        <v>331</v>
      </c>
      <c r="B62" s="872"/>
      <c r="C62" s="1327" t="s">
        <v>862</v>
      </c>
      <c r="D62" s="1328"/>
      <c r="E62" s="1328"/>
      <c r="F62" s="1328"/>
      <c r="G62" s="1328"/>
      <c r="H62" s="1328"/>
      <c r="I62" s="1328"/>
      <c r="J62" s="1328"/>
      <c r="K62" s="1328"/>
      <c r="L62" s="1328"/>
      <c r="M62" s="1329"/>
      <c r="N62" s="780"/>
      <c r="O62" s="780"/>
      <c r="P62" s="780"/>
      <c r="Q62" s="780"/>
      <c r="R62" s="780"/>
      <c r="S62" s="780"/>
      <c r="T62" s="780"/>
      <c r="U62" s="780"/>
      <c r="V62" s="780"/>
      <c r="W62" s="780"/>
      <c r="X62" s="780"/>
      <c r="Y62" s="780"/>
    </row>
    <row r="63" spans="1:25" ht="15.75" customHeight="1">
      <c r="A63" s="780"/>
      <c r="B63" s="873"/>
      <c r="C63" s="780"/>
      <c r="D63" s="780"/>
      <c r="E63" s="780"/>
      <c r="F63" s="780"/>
      <c r="G63" s="780"/>
      <c r="H63" s="780"/>
      <c r="I63" s="780"/>
      <c r="J63" s="780"/>
      <c r="K63" s="780"/>
      <c r="L63" s="780"/>
      <c r="M63" s="780"/>
      <c r="N63" s="780"/>
      <c r="O63" s="780"/>
      <c r="P63" s="780"/>
      <c r="Q63" s="780"/>
      <c r="R63" s="780"/>
      <c r="S63" s="780"/>
      <c r="T63" s="780"/>
      <c r="U63" s="780"/>
      <c r="V63" s="780"/>
      <c r="W63" s="780"/>
      <c r="X63" s="780"/>
      <c r="Y63" s="780"/>
    </row>
    <row r="64" spans="1:25" ht="15.75" customHeight="1">
      <c r="A64" s="780"/>
      <c r="B64" s="873"/>
      <c r="C64" s="780"/>
      <c r="D64" s="780"/>
      <c r="E64" s="780"/>
      <c r="F64" s="780"/>
      <c r="G64" s="780"/>
      <c r="H64" s="780"/>
      <c r="I64" s="780"/>
      <c r="J64" s="780"/>
      <c r="K64" s="780"/>
      <c r="L64" s="780"/>
      <c r="M64" s="780"/>
      <c r="N64" s="780"/>
      <c r="O64" s="780"/>
      <c r="P64" s="780"/>
      <c r="Q64" s="780"/>
      <c r="R64" s="780"/>
      <c r="S64" s="780"/>
      <c r="T64" s="780"/>
      <c r="U64" s="780"/>
      <c r="V64" s="780"/>
      <c r="W64" s="780"/>
      <c r="X64" s="780"/>
      <c r="Y64" s="780"/>
    </row>
    <row r="65" spans="1:25" ht="15.75" customHeight="1">
      <c r="A65" s="780"/>
      <c r="B65" s="873"/>
      <c r="C65" s="780"/>
      <c r="D65" s="780"/>
      <c r="E65" s="780"/>
      <c r="F65" s="780"/>
      <c r="G65" s="780"/>
      <c r="H65" s="780"/>
      <c r="I65" s="780"/>
      <c r="J65" s="780"/>
      <c r="K65" s="780"/>
      <c r="L65" s="780"/>
      <c r="M65" s="780"/>
      <c r="N65" s="780"/>
      <c r="O65" s="780"/>
      <c r="P65" s="780"/>
      <c r="Q65" s="780"/>
      <c r="R65" s="780"/>
      <c r="S65" s="780"/>
      <c r="T65" s="780"/>
      <c r="U65" s="780"/>
      <c r="V65" s="780"/>
      <c r="W65" s="780"/>
      <c r="X65" s="780"/>
      <c r="Y65" s="780"/>
    </row>
    <row r="66" spans="1:25" ht="15.75" customHeight="1">
      <c r="A66" s="780"/>
      <c r="B66" s="873"/>
      <c r="C66" s="780"/>
      <c r="D66" s="780"/>
      <c r="E66" s="780"/>
      <c r="F66" s="780"/>
      <c r="G66" s="780"/>
      <c r="H66" s="780"/>
      <c r="I66" s="780"/>
      <c r="J66" s="780"/>
      <c r="K66" s="780"/>
      <c r="L66" s="780"/>
      <c r="M66" s="780"/>
      <c r="N66" s="780"/>
      <c r="O66" s="780"/>
      <c r="P66" s="780"/>
      <c r="Q66" s="780"/>
      <c r="R66" s="780"/>
      <c r="S66" s="780"/>
      <c r="T66" s="780"/>
      <c r="U66" s="780"/>
      <c r="V66" s="780"/>
      <c r="W66" s="780"/>
      <c r="X66" s="780"/>
      <c r="Y66" s="780"/>
    </row>
    <row r="67" spans="1:25" ht="15.75" customHeight="1">
      <c r="A67" s="780"/>
      <c r="B67" s="873"/>
      <c r="C67" s="780"/>
      <c r="D67" s="780"/>
      <c r="E67" s="780"/>
      <c r="F67" s="780"/>
      <c r="G67" s="780"/>
      <c r="H67" s="780"/>
      <c r="I67" s="780"/>
      <c r="J67" s="780"/>
      <c r="K67" s="780"/>
      <c r="L67" s="780"/>
      <c r="M67" s="780"/>
      <c r="N67" s="780"/>
      <c r="O67" s="780"/>
      <c r="P67" s="780"/>
      <c r="Q67" s="780"/>
      <c r="R67" s="780"/>
      <c r="S67" s="780"/>
      <c r="T67" s="780"/>
      <c r="U67" s="780"/>
      <c r="V67" s="780"/>
      <c r="W67" s="780"/>
      <c r="X67" s="780"/>
      <c r="Y67" s="780"/>
    </row>
    <row r="68" spans="1:25" ht="15.75" customHeight="1">
      <c r="A68" s="780"/>
      <c r="B68" s="873"/>
      <c r="C68" s="780"/>
      <c r="D68" s="780"/>
      <c r="E68" s="780"/>
      <c r="F68" s="780"/>
      <c r="G68" s="780"/>
      <c r="H68" s="780"/>
      <c r="I68" s="780"/>
      <c r="J68" s="780"/>
      <c r="K68" s="780"/>
      <c r="L68" s="780"/>
      <c r="M68" s="780"/>
      <c r="N68" s="780"/>
      <c r="O68" s="780"/>
      <c r="P68" s="780"/>
      <c r="Q68" s="780"/>
      <c r="R68" s="780"/>
      <c r="S68" s="780"/>
      <c r="T68" s="780"/>
      <c r="U68" s="780"/>
      <c r="V68" s="780"/>
      <c r="W68" s="780"/>
      <c r="X68" s="780"/>
      <c r="Y68" s="780"/>
    </row>
    <row r="69" spans="1:25" ht="15.75" customHeight="1">
      <c r="A69" s="780"/>
      <c r="B69" s="873"/>
      <c r="C69" s="780"/>
      <c r="D69" s="780"/>
      <c r="E69" s="780"/>
      <c r="F69" s="780"/>
      <c r="G69" s="780"/>
      <c r="H69" s="780"/>
      <c r="I69" s="780"/>
      <c r="J69" s="780"/>
      <c r="K69" s="780"/>
      <c r="L69" s="780"/>
      <c r="M69" s="780"/>
      <c r="N69" s="780"/>
      <c r="O69" s="780"/>
      <c r="P69" s="780"/>
      <c r="Q69" s="780"/>
      <c r="R69" s="780"/>
      <c r="S69" s="780"/>
      <c r="T69" s="780"/>
      <c r="U69" s="780"/>
      <c r="V69" s="780"/>
      <c r="W69" s="780"/>
      <c r="X69" s="780"/>
      <c r="Y69" s="780"/>
    </row>
    <row r="70" spans="1:25" ht="15.75" customHeight="1">
      <c r="A70" s="780"/>
      <c r="B70" s="873"/>
      <c r="C70" s="780"/>
      <c r="D70" s="780"/>
      <c r="E70" s="780"/>
      <c r="F70" s="780"/>
      <c r="G70" s="780"/>
      <c r="H70" s="780"/>
      <c r="I70" s="780"/>
      <c r="J70" s="780"/>
      <c r="K70" s="780"/>
      <c r="L70" s="780"/>
      <c r="M70" s="780"/>
      <c r="N70" s="780"/>
      <c r="O70" s="780"/>
      <c r="P70" s="780"/>
      <c r="Q70" s="780"/>
      <c r="R70" s="780"/>
      <c r="S70" s="780"/>
      <c r="T70" s="780"/>
      <c r="U70" s="780"/>
      <c r="V70" s="780"/>
      <c r="W70" s="780"/>
      <c r="X70" s="780"/>
      <c r="Y70" s="780"/>
    </row>
    <row r="71" spans="1:25" ht="15.75" customHeight="1">
      <c r="A71" s="780"/>
      <c r="B71" s="873"/>
      <c r="C71" s="780"/>
      <c r="D71" s="780"/>
      <c r="E71" s="780"/>
      <c r="F71" s="780"/>
      <c r="G71" s="780"/>
      <c r="H71" s="780"/>
      <c r="I71" s="780"/>
      <c r="J71" s="780"/>
      <c r="K71" s="780"/>
      <c r="L71" s="780"/>
      <c r="M71" s="780"/>
      <c r="N71" s="780"/>
      <c r="O71" s="780"/>
      <c r="P71" s="780"/>
      <c r="Q71" s="780"/>
      <c r="R71" s="780"/>
      <c r="S71" s="780"/>
      <c r="T71" s="780"/>
      <c r="U71" s="780"/>
      <c r="V71" s="780"/>
      <c r="W71" s="780"/>
      <c r="X71" s="780"/>
      <c r="Y71" s="780"/>
    </row>
    <row r="72" spans="1:25" ht="15.75" customHeight="1">
      <c r="A72" s="780"/>
      <c r="B72" s="873"/>
      <c r="C72" s="780"/>
      <c r="D72" s="780"/>
      <c r="E72" s="780"/>
      <c r="F72" s="780"/>
      <c r="G72" s="780"/>
      <c r="H72" s="780"/>
      <c r="I72" s="780"/>
      <c r="J72" s="780"/>
      <c r="K72" s="780"/>
      <c r="L72" s="780"/>
      <c r="M72" s="780"/>
      <c r="N72" s="780"/>
      <c r="O72" s="780"/>
      <c r="P72" s="780"/>
      <c r="Q72" s="780"/>
      <c r="R72" s="780"/>
      <c r="S72" s="780"/>
      <c r="T72" s="780"/>
      <c r="U72" s="780"/>
      <c r="V72" s="780"/>
      <c r="W72" s="780"/>
      <c r="X72" s="780"/>
      <c r="Y72" s="780"/>
    </row>
    <row r="73" spans="1:25" ht="15.75" customHeight="1">
      <c r="A73" s="780"/>
      <c r="B73" s="873"/>
      <c r="C73" s="780"/>
      <c r="D73" s="780"/>
      <c r="E73" s="780"/>
      <c r="F73" s="780"/>
      <c r="G73" s="780"/>
      <c r="H73" s="780"/>
      <c r="I73" s="780"/>
      <c r="J73" s="780"/>
      <c r="K73" s="780"/>
      <c r="L73" s="780"/>
      <c r="M73" s="780"/>
      <c r="N73" s="780"/>
      <c r="O73" s="780"/>
      <c r="P73" s="780"/>
      <c r="Q73" s="780"/>
      <c r="R73" s="780"/>
      <c r="S73" s="780"/>
      <c r="T73" s="780"/>
      <c r="U73" s="780"/>
      <c r="V73" s="780"/>
      <c r="W73" s="780"/>
      <c r="X73" s="780"/>
      <c r="Y73" s="780"/>
    </row>
    <row r="74" spans="1:25" ht="15.75" customHeight="1">
      <c r="A74" s="780"/>
      <c r="B74" s="873"/>
      <c r="C74" s="780"/>
      <c r="D74" s="780"/>
      <c r="E74" s="780"/>
      <c r="F74" s="780"/>
      <c r="G74" s="780"/>
      <c r="H74" s="780"/>
      <c r="I74" s="780"/>
      <c r="J74" s="780"/>
      <c r="K74" s="780"/>
      <c r="L74" s="780"/>
      <c r="M74" s="780"/>
      <c r="N74" s="780"/>
      <c r="O74" s="780"/>
      <c r="P74" s="780"/>
      <c r="Q74" s="780"/>
      <c r="R74" s="780"/>
      <c r="S74" s="780"/>
      <c r="T74" s="780"/>
      <c r="U74" s="780"/>
      <c r="V74" s="780"/>
      <c r="W74" s="780"/>
      <c r="X74" s="780"/>
      <c r="Y74" s="780"/>
    </row>
    <row r="75" spans="1:25" ht="15.75" customHeight="1">
      <c r="A75" s="780"/>
      <c r="B75" s="873"/>
      <c r="C75" s="780"/>
      <c r="D75" s="780"/>
      <c r="E75" s="780"/>
      <c r="F75" s="780"/>
      <c r="G75" s="780"/>
      <c r="H75" s="780"/>
      <c r="I75" s="780"/>
      <c r="J75" s="780"/>
      <c r="K75" s="780"/>
      <c r="L75" s="780"/>
      <c r="M75" s="780"/>
      <c r="N75" s="780"/>
      <c r="O75" s="780"/>
      <c r="P75" s="780"/>
      <c r="Q75" s="780"/>
      <c r="R75" s="780"/>
      <c r="S75" s="780"/>
      <c r="T75" s="780"/>
      <c r="U75" s="780"/>
      <c r="V75" s="780"/>
      <c r="W75" s="780"/>
      <c r="X75" s="780"/>
      <c r="Y75" s="780"/>
    </row>
    <row r="76" spans="1:25" ht="15.75" customHeight="1">
      <c r="A76" s="780"/>
      <c r="B76" s="873"/>
      <c r="C76" s="780"/>
      <c r="D76" s="780"/>
      <c r="E76" s="780"/>
      <c r="F76" s="780"/>
      <c r="G76" s="780"/>
      <c r="H76" s="780"/>
      <c r="I76" s="780"/>
      <c r="J76" s="780"/>
      <c r="K76" s="780"/>
      <c r="L76" s="780"/>
      <c r="M76" s="780"/>
      <c r="N76" s="780"/>
      <c r="O76" s="780"/>
      <c r="P76" s="780"/>
      <c r="Q76" s="780"/>
      <c r="R76" s="780"/>
      <c r="S76" s="780"/>
      <c r="T76" s="780"/>
      <c r="U76" s="780"/>
      <c r="V76" s="780"/>
      <c r="W76" s="780"/>
      <c r="X76" s="780"/>
      <c r="Y76" s="780"/>
    </row>
    <row r="77" spans="1:25" ht="15.75" customHeight="1">
      <c r="A77" s="780"/>
      <c r="B77" s="873"/>
      <c r="C77" s="780"/>
      <c r="D77" s="780"/>
      <c r="E77" s="780"/>
      <c r="F77" s="780"/>
      <c r="G77" s="780"/>
      <c r="H77" s="780"/>
      <c r="I77" s="780"/>
      <c r="J77" s="780"/>
      <c r="K77" s="780"/>
      <c r="L77" s="780"/>
      <c r="M77" s="780"/>
      <c r="N77" s="780"/>
      <c r="O77" s="780"/>
      <c r="P77" s="780"/>
      <c r="Q77" s="780"/>
      <c r="R77" s="780"/>
      <c r="S77" s="780"/>
      <c r="T77" s="780"/>
      <c r="U77" s="780"/>
      <c r="V77" s="780"/>
      <c r="W77" s="780"/>
      <c r="X77" s="780"/>
      <c r="Y77" s="780"/>
    </row>
    <row r="78" spans="1:25" ht="15.75" customHeight="1">
      <c r="A78" s="780"/>
      <c r="B78" s="873"/>
      <c r="C78" s="780"/>
      <c r="D78" s="780"/>
      <c r="E78" s="780"/>
      <c r="F78" s="780"/>
      <c r="G78" s="780"/>
      <c r="H78" s="780"/>
      <c r="I78" s="780"/>
      <c r="J78" s="780"/>
      <c r="K78" s="780"/>
      <c r="L78" s="780"/>
      <c r="M78" s="780"/>
      <c r="N78" s="780"/>
      <c r="O78" s="780"/>
      <c r="P78" s="780"/>
      <c r="Q78" s="780"/>
      <c r="R78" s="780"/>
      <c r="S78" s="780"/>
      <c r="T78" s="780"/>
      <c r="U78" s="780"/>
      <c r="V78" s="780"/>
      <c r="W78" s="780"/>
      <c r="X78" s="780"/>
      <c r="Y78" s="780"/>
    </row>
    <row r="79" spans="1:25" ht="15.75" customHeight="1">
      <c r="A79" s="780"/>
      <c r="B79" s="873"/>
      <c r="C79" s="780"/>
      <c r="D79" s="780"/>
      <c r="E79" s="780"/>
      <c r="F79" s="780"/>
      <c r="G79" s="780"/>
      <c r="H79" s="780"/>
      <c r="I79" s="780"/>
      <c r="J79" s="780"/>
      <c r="K79" s="780"/>
      <c r="L79" s="780"/>
      <c r="M79" s="780"/>
      <c r="N79" s="780"/>
      <c r="O79" s="780"/>
      <c r="P79" s="780"/>
      <c r="Q79" s="780"/>
      <c r="R79" s="780"/>
      <c r="S79" s="780"/>
      <c r="T79" s="780"/>
      <c r="U79" s="780"/>
      <c r="V79" s="780"/>
      <c r="W79" s="780"/>
      <c r="X79" s="780"/>
      <c r="Y79" s="780"/>
    </row>
    <row r="80" spans="1:25" ht="15.75" customHeight="1">
      <c r="A80" s="780"/>
      <c r="B80" s="873"/>
      <c r="C80" s="780"/>
      <c r="D80" s="780"/>
      <c r="E80" s="780"/>
      <c r="F80" s="780"/>
      <c r="G80" s="780"/>
      <c r="H80" s="780"/>
      <c r="I80" s="780"/>
      <c r="J80" s="780"/>
      <c r="K80" s="780"/>
      <c r="L80" s="780"/>
      <c r="M80" s="780"/>
      <c r="N80" s="780"/>
      <c r="O80" s="780"/>
      <c r="P80" s="780"/>
      <c r="Q80" s="780"/>
      <c r="R80" s="780"/>
      <c r="S80" s="780"/>
      <c r="T80" s="780"/>
      <c r="U80" s="780"/>
      <c r="V80" s="780"/>
      <c r="W80" s="780"/>
      <c r="X80" s="780"/>
      <c r="Y80" s="780"/>
    </row>
    <row r="81" spans="1:25" ht="15.75" customHeight="1">
      <c r="A81" s="780"/>
      <c r="B81" s="873"/>
      <c r="C81" s="780"/>
      <c r="D81" s="780"/>
      <c r="E81" s="780"/>
      <c r="F81" s="780"/>
      <c r="G81" s="780"/>
      <c r="H81" s="780"/>
      <c r="I81" s="780"/>
      <c r="J81" s="780"/>
      <c r="K81" s="780"/>
      <c r="L81" s="780"/>
      <c r="M81" s="780"/>
      <c r="N81" s="780"/>
      <c r="O81" s="780"/>
      <c r="P81" s="780"/>
      <c r="Q81" s="780"/>
      <c r="R81" s="780"/>
      <c r="S81" s="780"/>
      <c r="T81" s="780"/>
      <c r="U81" s="780"/>
      <c r="V81" s="780"/>
      <c r="W81" s="780"/>
      <c r="X81" s="780"/>
      <c r="Y81" s="780"/>
    </row>
    <row r="82" spans="1:25" ht="15.75" customHeight="1">
      <c r="A82" s="780"/>
      <c r="B82" s="873"/>
      <c r="C82" s="780"/>
      <c r="D82" s="780"/>
      <c r="E82" s="780"/>
      <c r="F82" s="780"/>
      <c r="G82" s="780"/>
      <c r="H82" s="780"/>
      <c r="I82" s="780"/>
      <c r="J82" s="780"/>
      <c r="K82" s="780"/>
      <c r="L82" s="780"/>
      <c r="M82" s="780"/>
      <c r="N82" s="780"/>
      <c r="O82" s="780"/>
      <c r="P82" s="780"/>
      <c r="Q82" s="780"/>
      <c r="R82" s="780"/>
      <c r="S82" s="780"/>
      <c r="T82" s="780"/>
      <c r="U82" s="780"/>
      <c r="V82" s="780"/>
      <c r="W82" s="780"/>
      <c r="X82" s="780"/>
      <c r="Y82" s="780"/>
    </row>
    <row r="83" spans="1:25" ht="15.75" customHeight="1">
      <c r="A83" s="780"/>
      <c r="B83" s="873"/>
      <c r="C83" s="780"/>
      <c r="D83" s="780"/>
      <c r="E83" s="780"/>
      <c r="F83" s="780"/>
      <c r="G83" s="780"/>
      <c r="H83" s="780"/>
      <c r="I83" s="780"/>
      <c r="J83" s="780"/>
      <c r="K83" s="780"/>
      <c r="L83" s="780"/>
      <c r="M83" s="780"/>
      <c r="N83" s="780"/>
      <c r="O83" s="780"/>
      <c r="P83" s="780"/>
      <c r="Q83" s="780"/>
      <c r="R83" s="780"/>
      <c r="S83" s="780"/>
      <c r="T83" s="780"/>
      <c r="U83" s="780"/>
      <c r="V83" s="780"/>
      <c r="W83" s="780"/>
      <c r="X83" s="780"/>
      <c r="Y83" s="780"/>
    </row>
    <row r="84" spans="1:25" ht="15.75" customHeight="1">
      <c r="A84" s="780"/>
      <c r="B84" s="873"/>
      <c r="C84" s="780"/>
      <c r="D84" s="780"/>
      <c r="E84" s="780"/>
      <c r="F84" s="780"/>
      <c r="G84" s="780"/>
      <c r="H84" s="780"/>
      <c r="I84" s="780"/>
      <c r="J84" s="780"/>
      <c r="K84" s="780"/>
      <c r="L84" s="780"/>
      <c r="M84" s="780"/>
      <c r="N84" s="780"/>
      <c r="O84" s="780"/>
      <c r="P84" s="780"/>
      <c r="Q84" s="780"/>
      <c r="R84" s="780"/>
      <c r="S84" s="780"/>
      <c r="T84" s="780"/>
      <c r="U84" s="780"/>
      <c r="V84" s="780"/>
      <c r="W84" s="780"/>
      <c r="X84" s="780"/>
      <c r="Y84" s="780"/>
    </row>
    <row r="85" spans="1:25" ht="15.75" customHeight="1">
      <c r="A85" s="780"/>
      <c r="B85" s="873"/>
      <c r="C85" s="780"/>
      <c r="D85" s="780"/>
      <c r="E85" s="780"/>
      <c r="F85" s="780"/>
      <c r="G85" s="780"/>
      <c r="H85" s="780"/>
      <c r="I85" s="780"/>
      <c r="J85" s="780"/>
      <c r="K85" s="780"/>
      <c r="L85" s="780"/>
      <c r="M85" s="780"/>
      <c r="N85" s="780"/>
      <c r="O85" s="780"/>
      <c r="P85" s="780"/>
      <c r="Q85" s="780"/>
      <c r="R85" s="780"/>
      <c r="S85" s="780"/>
      <c r="T85" s="780"/>
      <c r="U85" s="780"/>
      <c r="V85" s="780"/>
      <c r="W85" s="780"/>
      <c r="X85" s="780"/>
      <c r="Y85" s="780"/>
    </row>
    <row r="86" spans="1:25" ht="15.75" customHeight="1">
      <c r="A86" s="780"/>
      <c r="B86" s="873"/>
      <c r="C86" s="780"/>
      <c r="D86" s="780"/>
      <c r="E86" s="780"/>
      <c r="F86" s="780"/>
      <c r="G86" s="780"/>
      <c r="H86" s="780"/>
      <c r="I86" s="780"/>
      <c r="J86" s="780"/>
      <c r="K86" s="780"/>
      <c r="L86" s="780"/>
      <c r="M86" s="780"/>
      <c r="N86" s="780"/>
      <c r="O86" s="780"/>
      <c r="P86" s="780"/>
      <c r="Q86" s="780"/>
      <c r="R86" s="780"/>
      <c r="S86" s="780"/>
      <c r="T86" s="780"/>
      <c r="U86" s="780"/>
      <c r="V86" s="780"/>
      <c r="W86" s="780"/>
      <c r="X86" s="780"/>
      <c r="Y86" s="780"/>
    </row>
    <row r="87" spans="1:25" ht="15.75" customHeight="1">
      <c r="A87" s="780"/>
      <c r="B87" s="873"/>
      <c r="C87" s="780"/>
      <c r="D87" s="780"/>
      <c r="E87" s="780"/>
      <c r="F87" s="780"/>
      <c r="G87" s="780"/>
      <c r="H87" s="780"/>
      <c r="I87" s="780"/>
      <c r="J87" s="780"/>
      <c r="K87" s="780"/>
      <c r="L87" s="780"/>
      <c r="M87" s="780"/>
      <c r="N87" s="780"/>
      <c r="O87" s="780"/>
      <c r="P87" s="780"/>
      <c r="Q87" s="780"/>
      <c r="R87" s="780"/>
      <c r="S87" s="780"/>
      <c r="T87" s="780"/>
      <c r="U87" s="780"/>
      <c r="V87" s="780"/>
      <c r="W87" s="780"/>
      <c r="X87" s="780"/>
      <c r="Y87" s="780"/>
    </row>
    <row r="88" spans="1:25" ht="15.75" customHeight="1">
      <c r="A88" s="780"/>
      <c r="B88" s="873"/>
      <c r="C88" s="780"/>
      <c r="D88" s="780"/>
      <c r="E88" s="780"/>
      <c r="F88" s="780"/>
      <c r="G88" s="780"/>
      <c r="H88" s="780"/>
      <c r="I88" s="780"/>
      <c r="J88" s="780"/>
      <c r="K88" s="780"/>
      <c r="L88" s="780"/>
      <c r="M88" s="780"/>
      <c r="N88" s="780"/>
      <c r="O88" s="780"/>
      <c r="P88" s="780"/>
      <c r="Q88" s="780"/>
      <c r="R88" s="780"/>
      <c r="S88" s="780"/>
      <c r="T88" s="780"/>
      <c r="U88" s="780"/>
      <c r="V88" s="780"/>
      <c r="W88" s="780"/>
      <c r="X88" s="780"/>
      <c r="Y88" s="780"/>
    </row>
    <row r="89" spans="1:25" ht="15.75" customHeight="1">
      <c r="A89" s="780"/>
      <c r="B89" s="873"/>
      <c r="C89" s="780"/>
      <c r="D89" s="780"/>
      <c r="E89" s="780"/>
      <c r="F89" s="780"/>
      <c r="G89" s="780"/>
      <c r="H89" s="780"/>
      <c r="I89" s="780"/>
      <c r="J89" s="780"/>
      <c r="K89" s="780"/>
      <c r="L89" s="780"/>
      <c r="M89" s="780"/>
      <c r="N89" s="780"/>
      <c r="O89" s="780"/>
      <c r="P89" s="780"/>
      <c r="Q89" s="780"/>
      <c r="R89" s="780"/>
      <c r="S89" s="780"/>
      <c r="T89" s="780"/>
      <c r="U89" s="780"/>
      <c r="V89" s="780"/>
      <c r="W89" s="780"/>
      <c r="X89" s="780"/>
      <c r="Y89" s="780"/>
    </row>
    <row r="90" spans="1:25" ht="15.75" customHeight="1">
      <c r="A90" s="780"/>
      <c r="B90" s="873"/>
      <c r="C90" s="780"/>
      <c r="D90" s="780"/>
      <c r="E90" s="780"/>
      <c r="F90" s="780"/>
      <c r="G90" s="780"/>
      <c r="H90" s="780"/>
      <c r="I90" s="780"/>
      <c r="J90" s="780"/>
      <c r="K90" s="780"/>
      <c r="L90" s="780"/>
      <c r="M90" s="780"/>
      <c r="N90" s="780"/>
      <c r="O90" s="780"/>
      <c r="P90" s="780"/>
      <c r="Q90" s="780"/>
      <c r="R90" s="780"/>
      <c r="S90" s="780"/>
      <c r="T90" s="780"/>
      <c r="U90" s="780"/>
      <c r="V90" s="780"/>
      <c r="W90" s="780"/>
      <c r="X90" s="780"/>
      <c r="Y90" s="780"/>
    </row>
    <row r="91" spans="1:25" ht="15.75" customHeight="1">
      <c r="A91" s="780"/>
      <c r="B91" s="873"/>
      <c r="C91" s="780"/>
      <c r="D91" s="780"/>
      <c r="E91" s="780"/>
      <c r="F91" s="780"/>
      <c r="G91" s="780"/>
      <c r="H91" s="780"/>
      <c r="I91" s="780"/>
      <c r="J91" s="780"/>
      <c r="K91" s="780"/>
      <c r="L91" s="780"/>
      <c r="M91" s="780"/>
      <c r="N91" s="780"/>
      <c r="O91" s="780"/>
      <c r="P91" s="780"/>
      <c r="Q91" s="780"/>
      <c r="R91" s="780"/>
      <c r="S91" s="780"/>
      <c r="T91" s="780"/>
      <c r="U91" s="780"/>
      <c r="V91" s="780"/>
      <c r="W91" s="780"/>
      <c r="X91" s="780"/>
      <c r="Y91" s="780"/>
    </row>
    <row r="92" spans="1:25" ht="15.75" customHeight="1">
      <c r="A92" s="780"/>
      <c r="B92" s="873"/>
      <c r="C92" s="780"/>
      <c r="D92" s="780"/>
      <c r="E92" s="780"/>
      <c r="F92" s="780"/>
      <c r="G92" s="780"/>
      <c r="H92" s="780"/>
      <c r="I92" s="780"/>
      <c r="J92" s="780"/>
      <c r="K92" s="780"/>
      <c r="L92" s="780"/>
      <c r="M92" s="780"/>
      <c r="N92" s="780"/>
      <c r="O92" s="780"/>
      <c r="P92" s="780"/>
      <c r="Q92" s="780"/>
      <c r="R92" s="780"/>
      <c r="S92" s="780"/>
      <c r="T92" s="780"/>
      <c r="U92" s="780"/>
      <c r="V92" s="780"/>
      <c r="W92" s="780"/>
      <c r="X92" s="780"/>
      <c r="Y92" s="780"/>
    </row>
    <row r="93" spans="1:25" ht="15.75" customHeight="1">
      <c r="A93" s="780"/>
      <c r="B93" s="873"/>
      <c r="C93" s="780"/>
      <c r="D93" s="780"/>
      <c r="E93" s="780"/>
      <c r="F93" s="780"/>
      <c r="G93" s="780"/>
      <c r="H93" s="780"/>
      <c r="I93" s="780"/>
      <c r="J93" s="780"/>
      <c r="K93" s="780"/>
      <c r="L93" s="780"/>
      <c r="M93" s="780"/>
      <c r="N93" s="780"/>
      <c r="O93" s="780"/>
      <c r="P93" s="780"/>
      <c r="Q93" s="780"/>
      <c r="R93" s="780"/>
      <c r="S93" s="780"/>
      <c r="T93" s="780"/>
      <c r="U93" s="780"/>
      <c r="V93" s="780"/>
      <c r="W93" s="780"/>
      <c r="X93" s="780"/>
      <c r="Y93" s="780"/>
    </row>
    <row r="94" spans="1:25" ht="15.75" customHeight="1">
      <c r="A94" s="780"/>
      <c r="B94" s="873"/>
      <c r="C94" s="780"/>
      <c r="D94" s="780"/>
      <c r="E94" s="780"/>
      <c r="F94" s="780"/>
      <c r="G94" s="780"/>
      <c r="H94" s="780"/>
      <c r="I94" s="780"/>
      <c r="J94" s="780"/>
      <c r="K94" s="780"/>
      <c r="L94" s="780"/>
      <c r="M94" s="780"/>
      <c r="N94" s="780"/>
      <c r="O94" s="780"/>
      <c r="P94" s="780"/>
      <c r="Q94" s="780"/>
      <c r="R94" s="780"/>
      <c r="S94" s="780"/>
      <c r="T94" s="780"/>
      <c r="U94" s="780"/>
      <c r="V94" s="780"/>
      <c r="W94" s="780"/>
      <c r="X94" s="780"/>
      <c r="Y94" s="780"/>
    </row>
    <row r="95" spans="1:25" ht="15.75" customHeight="1">
      <c r="A95" s="780"/>
      <c r="B95" s="873"/>
      <c r="C95" s="780"/>
      <c r="D95" s="780"/>
      <c r="E95" s="780"/>
      <c r="F95" s="780"/>
      <c r="G95" s="780"/>
      <c r="H95" s="780"/>
      <c r="I95" s="780"/>
      <c r="J95" s="780"/>
      <c r="K95" s="780"/>
      <c r="L95" s="780"/>
      <c r="M95" s="780"/>
      <c r="N95" s="780"/>
      <c r="O95" s="780"/>
      <c r="P95" s="780"/>
      <c r="Q95" s="780"/>
      <c r="R95" s="780"/>
      <c r="S95" s="780"/>
      <c r="T95" s="780"/>
      <c r="U95" s="780"/>
      <c r="V95" s="780"/>
      <c r="W95" s="780"/>
      <c r="X95" s="780"/>
      <c r="Y95" s="780"/>
    </row>
    <row r="96" spans="1:25" ht="15.75" customHeight="1">
      <c r="A96" s="780"/>
      <c r="B96" s="873"/>
      <c r="C96" s="780"/>
      <c r="D96" s="780"/>
      <c r="E96" s="780"/>
      <c r="F96" s="780"/>
      <c r="G96" s="780"/>
      <c r="H96" s="780"/>
      <c r="I96" s="780"/>
      <c r="J96" s="780"/>
      <c r="K96" s="780"/>
      <c r="L96" s="780"/>
      <c r="M96" s="780"/>
      <c r="N96" s="780"/>
      <c r="O96" s="780"/>
      <c r="P96" s="780"/>
      <c r="Q96" s="780"/>
      <c r="R96" s="780"/>
      <c r="S96" s="780"/>
      <c r="T96" s="780"/>
      <c r="U96" s="780"/>
      <c r="V96" s="780"/>
      <c r="W96" s="780"/>
      <c r="X96" s="780"/>
      <c r="Y96" s="780"/>
    </row>
    <row r="97" spans="1:25" ht="15.75" customHeight="1">
      <c r="A97" s="780"/>
      <c r="B97" s="873"/>
      <c r="C97" s="780"/>
      <c r="D97" s="780"/>
      <c r="E97" s="780"/>
      <c r="F97" s="780"/>
      <c r="G97" s="780"/>
      <c r="H97" s="780"/>
      <c r="I97" s="780"/>
      <c r="J97" s="780"/>
      <c r="K97" s="780"/>
      <c r="L97" s="780"/>
      <c r="M97" s="780"/>
      <c r="N97" s="780"/>
      <c r="O97" s="780"/>
      <c r="P97" s="780"/>
      <c r="Q97" s="780"/>
      <c r="R97" s="780"/>
      <c r="S97" s="780"/>
      <c r="T97" s="780"/>
      <c r="U97" s="780"/>
      <c r="V97" s="780"/>
      <c r="W97" s="780"/>
      <c r="X97" s="780"/>
      <c r="Y97" s="780"/>
    </row>
    <row r="98" spans="1:25" ht="15.75" customHeight="1">
      <c r="A98" s="780"/>
      <c r="B98" s="873"/>
      <c r="C98" s="780"/>
      <c r="D98" s="780"/>
      <c r="E98" s="780"/>
      <c r="F98" s="780"/>
      <c r="G98" s="780"/>
      <c r="H98" s="780"/>
      <c r="I98" s="780"/>
      <c r="J98" s="780"/>
      <c r="K98" s="780"/>
      <c r="L98" s="780"/>
      <c r="M98" s="780"/>
      <c r="N98" s="780"/>
      <c r="O98" s="780"/>
      <c r="P98" s="780"/>
      <c r="Q98" s="780"/>
      <c r="R98" s="780"/>
      <c r="S98" s="780"/>
      <c r="T98" s="780"/>
      <c r="U98" s="780"/>
      <c r="V98" s="780"/>
      <c r="W98" s="780"/>
      <c r="X98" s="780"/>
      <c r="Y98" s="780"/>
    </row>
    <row r="99" spans="1:25" ht="15.75" customHeight="1">
      <c r="A99" s="780"/>
      <c r="B99" s="873"/>
      <c r="C99" s="780"/>
      <c r="D99" s="780"/>
      <c r="E99" s="780"/>
      <c r="F99" s="780"/>
      <c r="G99" s="780"/>
      <c r="H99" s="780"/>
      <c r="I99" s="780"/>
      <c r="J99" s="780"/>
      <c r="K99" s="780"/>
      <c r="L99" s="780"/>
      <c r="M99" s="780"/>
      <c r="N99" s="780"/>
      <c r="O99" s="780"/>
      <c r="P99" s="780"/>
      <c r="Q99" s="780"/>
      <c r="R99" s="780"/>
      <c r="S99" s="780"/>
      <c r="T99" s="780"/>
      <c r="U99" s="780"/>
      <c r="V99" s="780"/>
      <c r="W99" s="780"/>
      <c r="X99" s="780"/>
      <c r="Y99" s="780"/>
    </row>
    <row r="100" spans="1:25" ht="15.75" customHeight="1">
      <c r="A100" s="780"/>
      <c r="B100" s="873"/>
      <c r="C100" s="780"/>
      <c r="D100" s="780"/>
      <c r="E100" s="780"/>
      <c r="F100" s="780"/>
      <c r="G100" s="780"/>
      <c r="H100" s="780"/>
      <c r="I100" s="780"/>
      <c r="J100" s="780"/>
      <c r="K100" s="780"/>
      <c r="L100" s="780"/>
      <c r="M100" s="780"/>
      <c r="N100" s="780"/>
      <c r="O100" s="780"/>
      <c r="P100" s="780"/>
      <c r="Q100" s="780"/>
      <c r="R100" s="780"/>
      <c r="S100" s="780"/>
      <c r="T100" s="780"/>
      <c r="U100" s="780"/>
      <c r="V100" s="780"/>
      <c r="W100" s="780"/>
      <c r="X100" s="780"/>
      <c r="Y100" s="780"/>
    </row>
    <row r="101" spans="1:25" ht="15.75" customHeight="1">
      <c r="A101" s="780"/>
      <c r="B101" s="873"/>
      <c r="C101" s="780"/>
      <c r="D101" s="780"/>
      <c r="E101" s="780"/>
      <c r="F101" s="780"/>
      <c r="G101" s="780"/>
      <c r="H101" s="780"/>
      <c r="I101" s="780"/>
      <c r="J101" s="780"/>
      <c r="K101" s="780"/>
      <c r="L101" s="780"/>
      <c r="M101" s="780"/>
      <c r="N101" s="780"/>
      <c r="O101" s="780"/>
      <c r="P101" s="780"/>
      <c r="Q101" s="780"/>
      <c r="R101" s="780"/>
      <c r="S101" s="780"/>
      <c r="T101" s="780"/>
      <c r="U101" s="780"/>
      <c r="V101" s="780"/>
      <c r="W101" s="780"/>
      <c r="X101" s="780"/>
      <c r="Y101" s="780"/>
    </row>
    <row r="102" spans="1:25" ht="15.75" customHeight="1">
      <c r="A102" s="780"/>
      <c r="B102" s="873"/>
      <c r="C102" s="780"/>
      <c r="D102" s="780"/>
      <c r="E102" s="780"/>
      <c r="F102" s="780"/>
      <c r="G102" s="780"/>
      <c r="H102" s="780"/>
      <c r="I102" s="780"/>
      <c r="J102" s="780"/>
      <c r="K102" s="780"/>
      <c r="L102" s="780"/>
      <c r="M102" s="780"/>
      <c r="N102" s="780"/>
      <c r="O102" s="780"/>
      <c r="P102" s="780"/>
      <c r="Q102" s="780"/>
      <c r="R102" s="780"/>
      <c r="S102" s="780"/>
      <c r="T102" s="780"/>
      <c r="U102" s="780"/>
      <c r="V102" s="780"/>
      <c r="W102" s="780"/>
      <c r="X102" s="780"/>
      <c r="Y102" s="780"/>
    </row>
    <row r="103" spans="1:25" ht="15.75" customHeight="1">
      <c r="A103" s="780"/>
      <c r="B103" s="873"/>
      <c r="C103" s="780"/>
      <c r="D103" s="780"/>
      <c r="E103" s="780"/>
      <c r="F103" s="780"/>
      <c r="G103" s="780"/>
      <c r="H103" s="780"/>
      <c r="I103" s="780"/>
      <c r="J103" s="780"/>
      <c r="K103" s="780"/>
      <c r="L103" s="780"/>
      <c r="M103" s="780"/>
      <c r="N103" s="780"/>
      <c r="O103" s="780"/>
      <c r="P103" s="780"/>
      <c r="Q103" s="780"/>
      <c r="R103" s="780"/>
      <c r="S103" s="780"/>
      <c r="T103" s="780"/>
      <c r="U103" s="780"/>
      <c r="V103" s="780"/>
      <c r="W103" s="780"/>
      <c r="X103" s="780"/>
      <c r="Y103" s="780"/>
    </row>
    <row r="104" spans="1:25" ht="15.75" customHeight="1">
      <c r="A104" s="780"/>
      <c r="B104" s="873"/>
      <c r="C104" s="780"/>
      <c r="D104" s="780"/>
      <c r="E104" s="780"/>
      <c r="F104" s="780"/>
      <c r="G104" s="780"/>
      <c r="H104" s="780"/>
      <c r="I104" s="780"/>
      <c r="J104" s="780"/>
      <c r="K104" s="780"/>
      <c r="L104" s="780"/>
      <c r="M104" s="780"/>
      <c r="N104" s="780"/>
      <c r="O104" s="780"/>
      <c r="P104" s="780"/>
      <c r="Q104" s="780"/>
      <c r="R104" s="780"/>
      <c r="S104" s="780"/>
      <c r="T104" s="780"/>
      <c r="U104" s="780"/>
      <c r="V104" s="780"/>
      <c r="W104" s="780"/>
      <c r="X104" s="780"/>
      <c r="Y104" s="780"/>
    </row>
    <row r="105" spans="1:25" ht="15.75" customHeight="1">
      <c r="A105" s="780"/>
      <c r="B105" s="873"/>
      <c r="C105" s="780"/>
      <c r="D105" s="780"/>
      <c r="E105" s="780"/>
      <c r="F105" s="780"/>
      <c r="G105" s="780"/>
      <c r="H105" s="780"/>
      <c r="I105" s="780"/>
      <c r="J105" s="780"/>
      <c r="K105" s="780"/>
      <c r="L105" s="780"/>
      <c r="M105" s="780"/>
      <c r="N105" s="780"/>
      <c r="O105" s="780"/>
      <c r="P105" s="780"/>
      <c r="Q105" s="780"/>
      <c r="R105" s="780"/>
      <c r="S105" s="780"/>
      <c r="T105" s="780"/>
      <c r="U105" s="780"/>
      <c r="V105" s="780"/>
      <c r="W105" s="780"/>
      <c r="X105" s="780"/>
      <c r="Y105" s="780"/>
    </row>
    <row r="106" spans="1:25" ht="15.75" customHeight="1">
      <c r="A106" s="780"/>
      <c r="B106" s="873"/>
      <c r="C106" s="780"/>
      <c r="D106" s="780"/>
      <c r="E106" s="780"/>
      <c r="F106" s="780"/>
      <c r="G106" s="780"/>
      <c r="H106" s="780"/>
      <c r="I106" s="780"/>
      <c r="J106" s="780"/>
      <c r="K106" s="780"/>
      <c r="L106" s="780"/>
      <c r="M106" s="780"/>
      <c r="N106" s="780"/>
      <c r="O106" s="780"/>
      <c r="P106" s="780"/>
      <c r="Q106" s="780"/>
      <c r="R106" s="780"/>
      <c r="S106" s="780"/>
      <c r="T106" s="780"/>
      <c r="U106" s="780"/>
      <c r="V106" s="780"/>
      <c r="W106" s="780"/>
      <c r="X106" s="780"/>
      <c r="Y106" s="780"/>
    </row>
    <row r="107" spans="1:25" ht="15.75" customHeight="1">
      <c r="A107" s="780"/>
      <c r="B107" s="873"/>
      <c r="C107" s="780"/>
      <c r="D107" s="780"/>
      <c r="E107" s="780"/>
      <c r="F107" s="780"/>
      <c r="G107" s="780"/>
      <c r="H107" s="780"/>
      <c r="I107" s="780"/>
      <c r="J107" s="780"/>
      <c r="K107" s="780"/>
      <c r="L107" s="780"/>
      <c r="M107" s="780"/>
      <c r="N107" s="780"/>
      <c r="O107" s="780"/>
      <c r="P107" s="780"/>
      <c r="Q107" s="780"/>
      <c r="R107" s="780"/>
      <c r="S107" s="780"/>
      <c r="T107" s="780"/>
      <c r="U107" s="780"/>
      <c r="V107" s="780"/>
      <c r="W107" s="780"/>
      <c r="X107" s="780"/>
      <c r="Y107" s="780"/>
    </row>
    <row r="108" spans="1:25" ht="15.75" customHeight="1">
      <c r="A108" s="780"/>
      <c r="B108" s="873"/>
      <c r="C108" s="780"/>
      <c r="D108" s="780"/>
      <c r="E108" s="780"/>
      <c r="F108" s="780"/>
      <c r="G108" s="780"/>
      <c r="H108" s="780"/>
      <c r="I108" s="780"/>
      <c r="J108" s="780"/>
      <c r="K108" s="780"/>
      <c r="L108" s="780"/>
      <c r="M108" s="780"/>
      <c r="N108" s="780"/>
      <c r="O108" s="780"/>
      <c r="P108" s="780"/>
      <c r="Q108" s="780"/>
      <c r="R108" s="780"/>
      <c r="S108" s="780"/>
      <c r="T108" s="780"/>
      <c r="U108" s="780"/>
      <c r="V108" s="780"/>
      <c r="W108" s="780"/>
      <c r="X108" s="780"/>
      <c r="Y108" s="780"/>
    </row>
    <row r="109" spans="1:25" ht="15.75" customHeight="1">
      <c r="A109" s="780"/>
      <c r="B109" s="873"/>
      <c r="C109" s="780"/>
      <c r="D109" s="780"/>
      <c r="E109" s="780"/>
      <c r="F109" s="780"/>
      <c r="G109" s="780"/>
      <c r="H109" s="780"/>
      <c r="I109" s="780"/>
      <c r="J109" s="780"/>
      <c r="K109" s="780"/>
      <c r="L109" s="780"/>
      <c r="M109" s="780"/>
      <c r="N109" s="780"/>
      <c r="O109" s="780"/>
      <c r="P109" s="780"/>
      <c r="Q109" s="780"/>
      <c r="R109" s="780"/>
      <c r="S109" s="780"/>
      <c r="T109" s="780"/>
      <c r="U109" s="780"/>
      <c r="V109" s="780"/>
      <c r="W109" s="780"/>
      <c r="X109" s="780"/>
      <c r="Y109" s="780"/>
    </row>
    <row r="110" spans="1:25" ht="15.75" customHeight="1">
      <c r="A110" s="780"/>
      <c r="B110" s="873"/>
      <c r="C110" s="780"/>
      <c r="D110" s="780"/>
      <c r="E110" s="780"/>
      <c r="F110" s="780"/>
      <c r="G110" s="780"/>
      <c r="H110" s="780"/>
      <c r="I110" s="780"/>
      <c r="J110" s="780"/>
      <c r="K110" s="780"/>
      <c r="L110" s="780"/>
      <c r="M110" s="780"/>
      <c r="N110" s="780"/>
      <c r="O110" s="780"/>
      <c r="P110" s="780"/>
      <c r="Q110" s="780"/>
      <c r="R110" s="780"/>
      <c r="S110" s="780"/>
      <c r="T110" s="780"/>
      <c r="U110" s="780"/>
      <c r="V110" s="780"/>
      <c r="W110" s="780"/>
      <c r="X110" s="780"/>
      <c r="Y110" s="780"/>
    </row>
    <row r="111" spans="1:25" ht="15.75" customHeight="1">
      <c r="A111" s="780"/>
      <c r="B111" s="873"/>
      <c r="C111" s="780"/>
      <c r="D111" s="780"/>
      <c r="E111" s="780"/>
      <c r="F111" s="780"/>
      <c r="G111" s="780"/>
      <c r="H111" s="780"/>
      <c r="I111" s="780"/>
      <c r="J111" s="780"/>
      <c r="K111" s="780"/>
      <c r="L111" s="780"/>
      <c r="M111" s="780"/>
      <c r="N111" s="780"/>
      <c r="O111" s="780"/>
      <c r="P111" s="780"/>
      <c r="Q111" s="780"/>
      <c r="R111" s="780"/>
      <c r="S111" s="780"/>
      <c r="T111" s="780"/>
      <c r="U111" s="780"/>
      <c r="V111" s="780"/>
      <c r="W111" s="780"/>
      <c r="X111" s="780"/>
      <c r="Y111" s="780"/>
    </row>
    <row r="112" spans="1:25" ht="15.75" customHeight="1">
      <c r="A112" s="780"/>
      <c r="B112" s="873"/>
      <c r="C112" s="780"/>
      <c r="D112" s="780"/>
      <c r="E112" s="780"/>
      <c r="F112" s="780"/>
      <c r="G112" s="780"/>
      <c r="H112" s="780"/>
      <c r="I112" s="780"/>
      <c r="J112" s="780"/>
      <c r="K112" s="780"/>
      <c r="L112" s="780"/>
      <c r="M112" s="780"/>
      <c r="N112" s="780"/>
      <c r="O112" s="780"/>
      <c r="P112" s="780"/>
      <c r="Q112" s="780"/>
      <c r="R112" s="780"/>
      <c r="S112" s="780"/>
      <c r="T112" s="780"/>
      <c r="U112" s="780"/>
      <c r="V112" s="780"/>
      <c r="W112" s="780"/>
      <c r="X112" s="780"/>
      <c r="Y112" s="780"/>
    </row>
    <row r="113" spans="1:25" ht="15.75" customHeight="1">
      <c r="A113" s="780"/>
      <c r="B113" s="873"/>
      <c r="C113" s="780"/>
      <c r="D113" s="780"/>
      <c r="E113" s="780"/>
      <c r="F113" s="780"/>
      <c r="G113" s="780"/>
      <c r="H113" s="780"/>
      <c r="I113" s="780"/>
      <c r="J113" s="780"/>
      <c r="K113" s="780"/>
      <c r="L113" s="780"/>
      <c r="M113" s="780"/>
      <c r="N113" s="780"/>
      <c r="O113" s="780"/>
      <c r="P113" s="780"/>
      <c r="Q113" s="780"/>
      <c r="R113" s="780"/>
      <c r="S113" s="780"/>
      <c r="T113" s="780"/>
      <c r="U113" s="780"/>
      <c r="V113" s="780"/>
      <c r="W113" s="780"/>
      <c r="X113" s="780"/>
      <c r="Y113" s="780"/>
    </row>
    <row r="114" spans="1:25" ht="15.75" customHeight="1">
      <c r="A114" s="780"/>
      <c r="B114" s="873"/>
      <c r="C114" s="780"/>
      <c r="D114" s="780"/>
      <c r="E114" s="780"/>
      <c r="F114" s="780"/>
      <c r="G114" s="780"/>
      <c r="H114" s="780"/>
      <c r="I114" s="780"/>
      <c r="J114" s="780"/>
      <c r="K114" s="780"/>
      <c r="L114" s="780"/>
      <c r="M114" s="780"/>
      <c r="N114" s="780"/>
      <c r="O114" s="780"/>
      <c r="P114" s="780"/>
      <c r="Q114" s="780"/>
      <c r="R114" s="780"/>
      <c r="S114" s="780"/>
      <c r="T114" s="780"/>
      <c r="U114" s="780"/>
      <c r="V114" s="780"/>
      <c r="W114" s="780"/>
      <c r="X114" s="780"/>
      <c r="Y114" s="780"/>
    </row>
    <row r="115" spans="1:25" ht="15.75" customHeight="1">
      <c r="A115" s="780"/>
      <c r="B115" s="873"/>
      <c r="C115" s="780"/>
      <c r="D115" s="780"/>
      <c r="E115" s="780"/>
      <c r="F115" s="780"/>
      <c r="G115" s="780"/>
      <c r="H115" s="780"/>
      <c r="I115" s="780"/>
      <c r="J115" s="780"/>
      <c r="K115" s="780"/>
      <c r="L115" s="780"/>
      <c r="M115" s="780"/>
      <c r="N115" s="780"/>
      <c r="O115" s="780"/>
      <c r="P115" s="780"/>
      <c r="Q115" s="780"/>
      <c r="R115" s="780"/>
      <c r="S115" s="780"/>
      <c r="T115" s="780"/>
      <c r="U115" s="780"/>
      <c r="V115" s="780"/>
      <c r="W115" s="780"/>
      <c r="X115" s="780"/>
      <c r="Y115" s="780"/>
    </row>
    <row r="116" spans="1:25" ht="15.75" customHeight="1">
      <c r="A116" s="780"/>
      <c r="B116" s="873"/>
      <c r="C116" s="780"/>
      <c r="D116" s="780"/>
      <c r="E116" s="780"/>
      <c r="F116" s="780"/>
      <c r="G116" s="780"/>
      <c r="H116" s="780"/>
      <c r="I116" s="780"/>
      <c r="J116" s="780"/>
      <c r="K116" s="780"/>
      <c r="L116" s="780"/>
      <c r="M116" s="780"/>
      <c r="N116" s="780"/>
      <c r="O116" s="780"/>
      <c r="P116" s="780"/>
      <c r="Q116" s="780"/>
      <c r="R116" s="780"/>
      <c r="S116" s="780"/>
      <c r="T116" s="780"/>
      <c r="U116" s="780"/>
      <c r="V116" s="780"/>
      <c r="W116" s="780"/>
      <c r="X116" s="780"/>
      <c r="Y116" s="780"/>
    </row>
    <row r="117" spans="1:25" ht="15.75" customHeight="1">
      <c r="A117" s="780"/>
      <c r="B117" s="873"/>
      <c r="C117" s="780"/>
      <c r="D117" s="780"/>
      <c r="E117" s="780"/>
      <c r="F117" s="780"/>
      <c r="G117" s="780"/>
      <c r="H117" s="780"/>
      <c r="I117" s="780"/>
      <c r="J117" s="780"/>
      <c r="K117" s="780"/>
      <c r="L117" s="780"/>
      <c r="M117" s="780"/>
      <c r="N117" s="780"/>
      <c r="O117" s="780"/>
      <c r="P117" s="780"/>
      <c r="Q117" s="780"/>
      <c r="R117" s="780"/>
      <c r="S117" s="780"/>
      <c r="T117" s="780"/>
      <c r="U117" s="780"/>
      <c r="V117" s="780"/>
      <c r="W117" s="780"/>
      <c r="X117" s="780"/>
      <c r="Y117" s="780"/>
    </row>
    <row r="118" spans="1:25" ht="15.75" customHeight="1">
      <c r="A118" s="780"/>
      <c r="B118" s="873"/>
      <c r="C118" s="780"/>
      <c r="D118" s="780"/>
      <c r="E118" s="780"/>
      <c r="F118" s="780"/>
      <c r="G118" s="780"/>
      <c r="H118" s="780"/>
      <c r="I118" s="780"/>
      <c r="J118" s="780"/>
      <c r="K118" s="780"/>
      <c r="L118" s="780"/>
      <c r="M118" s="780"/>
      <c r="N118" s="780"/>
      <c r="O118" s="780"/>
      <c r="P118" s="780"/>
      <c r="Q118" s="780"/>
      <c r="R118" s="780"/>
      <c r="S118" s="780"/>
      <c r="T118" s="780"/>
      <c r="U118" s="780"/>
      <c r="V118" s="780"/>
      <c r="W118" s="780"/>
      <c r="X118" s="780"/>
      <c r="Y118" s="780"/>
    </row>
    <row r="119" spans="1:25" ht="15.75" customHeight="1">
      <c r="A119" s="780"/>
      <c r="B119" s="873"/>
      <c r="C119" s="780"/>
      <c r="D119" s="780"/>
      <c r="E119" s="780"/>
      <c r="F119" s="780"/>
      <c r="G119" s="780"/>
      <c r="H119" s="780"/>
      <c r="I119" s="780"/>
      <c r="J119" s="780"/>
      <c r="K119" s="780"/>
      <c r="L119" s="780"/>
      <c r="M119" s="780"/>
      <c r="N119" s="780"/>
      <c r="O119" s="780"/>
      <c r="P119" s="780"/>
      <c r="Q119" s="780"/>
      <c r="R119" s="780"/>
      <c r="S119" s="780"/>
      <c r="T119" s="780"/>
      <c r="U119" s="780"/>
      <c r="V119" s="780"/>
      <c r="W119" s="780"/>
      <c r="X119" s="780"/>
      <c r="Y119" s="780"/>
    </row>
    <row r="120" spans="1:25" ht="15.75" customHeight="1">
      <c r="A120" s="780"/>
      <c r="B120" s="873"/>
      <c r="C120" s="780"/>
      <c r="D120" s="780"/>
      <c r="E120" s="780"/>
      <c r="F120" s="780"/>
      <c r="G120" s="780"/>
      <c r="H120" s="780"/>
      <c r="I120" s="780"/>
      <c r="J120" s="780"/>
      <c r="K120" s="780"/>
      <c r="L120" s="780"/>
      <c r="M120" s="780"/>
      <c r="N120" s="780"/>
      <c r="O120" s="780"/>
      <c r="P120" s="780"/>
      <c r="Q120" s="780"/>
      <c r="R120" s="780"/>
      <c r="S120" s="780"/>
      <c r="T120" s="780"/>
      <c r="U120" s="780"/>
      <c r="V120" s="780"/>
      <c r="W120" s="780"/>
      <c r="X120" s="780"/>
      <c r="Y120" s="780"/>
    </row>
    <row r="121" spans="1:25" ht="15.75" customHeight="1">
      <c r="A121" s="780"/>
      <c r="B121" s="873"/>
      <c r="C121" s="780"/>
      <c r="D121" s="780"/>
      <c r="E121" s="780"/>
      <c r="F121" s="780"/>
      <c r="G121" s="780"/>
      <c r="H121" s="780"/>
      <c r="I121" s="780"/>
      <c r="J121" s="780"/>
      <c r="K121" s="780"/>
      <c r="L121" s="780"/>
      <c r="M121" s="780"/>
      <c r="N121" s="780"/>
      <c r="O121" s="780"/>
      <c r="P121" s="780"/>
      <c r="Q121" s="780"/>
      <c r="R121" s="780"/>
      <c r="S121" s="780"/>
      <c r="T121" s="780"/>
      <c r="U121" s="780"/>
      <c r="V121" s="780"/>
      <c r="W121" s="780"/>
      <c r="X121" s="780"/>
      <c r="Y121" s="780"/>
    </row>
    <row r="122" spans="1:25" ht="15.75" customHeight="1">
      <c r="A122" s="780"/>
      <c r="B122" s="873"/>
      <c r="C122" s="780"/>
      <c r="D122" s="780"/>
      <c r="E122" s="780"/>
      <c r="F122" s="780"/>
      <c r="G122" s="780"/>
      <c r="H122" s="780"/>
      <c r="I122" s="780"/>
      <c r="J122" s="780"/>
      <c r="K122" s="780"/>
      <c r="L122" s="780"/>
      <c r="M122" s="780"/>
      <c r="N122" s="780"/>
      <c r="O122" s="780"/>
      <c r="P122" s="780"/>
      <c r="Q122" s="780"/>
      <c r="R122" s="780"/>
      <c r="S122" s="780"/>
      <c r="T122" s="780"/>
      <c r="U122" s="780"/>
      <c r="V122" s="780"/>
      <c r="W122" s="780"/>
      <c r="X122" s="780"/>
      <c r="Y122" s="780"/>
    </row>
    <row r="123" spans="1:25" ht="15.75" customHeight="1">
      <c r="A123" s="780"/>
      <c r="B123" s="873"/>
      <c r="C123" s="780"/>
      <c r="D123" s="780"/>
      <c r="E123" s="780"/>
      <c r="F123" s="780"/>
      <c r="G123" s="780"/>
      <c r="H123" s="780"/>
      <c r="I123" s="780"/>
      <c r="J123" s="780"/>
      <c r="K123" s="780"/>
      <c r="L123" s="780"/>
      <c r="M123" s="780"/>
      <c r="N123" s="780"/>
      <c r="O123" s="780"/>
      <c r="P123" s="780"/>
      <c r="Q123" s="780"/>
      <c r="R123" s="780"/>
      <c r="S123" s="780"/>
      <c r="T123" s="780"/>
      <c r="U123" s="780"/>
      <c r="V123" s="780"/>
      <c r="W123" s="780"/>
      <c r="X123" s="780"/>
      <c r="Y123" s="780"/>
    </row>
    <row r="124" spans="1:25" ht="15.75" customHeight="1">
      <c r="A124" s="780"/>
      <c r="B124" s="873"/>
      <c r="C124" s="780"/>
      <c r="D124" s="780"/>
      <c r="E124" s="780"/>
      <c r="F124" s="780"/>
      <c r="G124" s="780"/>
      <c r="H124" s="780"/>
      <c r="I124" s="780"/>
      <c r="J124" s="780"/>
      <c r="K124" s="780"/>
      <c r="L124" s="780"/>
      <c r="M124" s="780"/>
      <c r="N124" s="780"/>
      <c r="O124" s="780"/>
      <c r="P124" s="780"/>
      <c r="Q124" s="780"/>
      <c r="R124" s="780"/>
      <c r="S124" s="780"/>
      <c r="T124" s="780"/>
      <c r="U124" s="780"/>
      <c r="V124" s="780"/>
      <c r="W124" s="780"/>
      <c r="X124" s="780"/>
      <c r="Y124" s="780"/>
    </row>
    <row r="125" spans="1:25" ht="15.75" customHeight="1">
      <c r="A125" s="780"/>
      <c r="B125" s="873"/>
      <c r="C125" s="780"/>
      <c r="D125" s="780"/>
      <c r="E125" s="780"/>
      <c r="F125" s="780"/>
      <c r="G125" s="780"/>
      <c r="H125" s="780"/>
      <c r="I125" s="780"/>
      <c r="J125" s="780"/>
      <c r="K125" s="780"/>
      <c r="L125" s="780"/>
      <c r="M125" s="780"/>
      <c r="N125" s="780"/>
      <c r="O125" s="780"/>
      <c r="P125" s="780"/>
      <c r="Q125" s="780"/>
      <c r="R125" s="780"/>
      <c r="S125" s="780"/>
      <c r="T125" s="780"/>
      <c r="U125" s="780"/>
      <c r="V125" s="780"/>
      <c r="W125" s="780"/>
      <c r="X125" s="780"/>
      <c r="Y125" s="780"/>
    </row>
    <row r="126" spans="1:25" ht="15.75" customHeight="1">
      <c r="A126" s="780"/>
      <c r="B126" s="873"/>
      <c r="C126" s="780"/>
      <c r="D126" s="780"/>
      <c r="E126" s="780"/>
      <c r="F126" s="780"/>
      <c r="G126" s="780"/>
      <c r="H126" s="780"/>
      <c r="I126" s="780"/>
      <c r="J126" s="780"/>
      <c r="K126" s="780"/>
      <c r="L126" s="780"/>
      <c r="M126" s="780"/>
      <c r="N126" s="780"/>
      <c r="O126" s="780"/>
      <c r="P126" s="780"/>
      <c r="Q126" s="780"/>
      <c r="R126" s="780"/>
      <c r="S126" s="780"/>
      <c r="T126" s="780"/>
      <c r="U126" s="780"/>
      <c r="V126" s="780"/>
      <c r="W126" s="780"/>
      <c r="X126" s="780"/>
      <c r="Y126" s="780"/>
    </row>
    <row r="127" spans="1:25" ht="15.75" customHeight="1">
      <c r="A127" s="780"/>
      <c r="B127" s="873"/>
      <c r="C127" s="780"/>
      <c r="D127" s="780"/>
      <c r="E127" s="780"/>
      <c r="F127" s="780"/>
      <c r="G127" s="780"/>
      <c r="H127" s="780"/>
      <c r="I127" s="780"/>
      <c r="J127" s="780"/>
      <c r="K127" s="780"/>
      <c r="L127" s="780"/>
      <c r="M127" s="780"/>
      <c r="N127" s="780"/>
      <c r="O127" s="780"/>
      <c r="P127" s="780"/>
      <c r="Q127" s="780"/>
      <c r="R127" s="780"/>
      <c r="S127" s="780"/>
      <c r="T127" s="780"/>
      <c r="U127" s="780"/>
      <c r="V127" s="780"/>
      <c r="W127" s="780"/>
      <c r="X127" s="780"/>
      <c r="Y127" s="780"/>
    </row>
    <row r="128" spans="1:25" ht="15.75" customHeight="1">
      <c r="A128" s="780"/>
      <c r="B128" s="873"/>
      <c r="C128" s="780"/>
      <c r="D128" s="780"/>
      <c r="E128" s="780"/>
      <c r="F128" s="780"/>
      <c r="G128" s="780"/>
      <c r="H128" s="780"/>
      <c r="I128" s="780"/>
      <c r="J128" s="780"/>
      <c r="K128" s="780"/>
      <c r="L128" s="780"/>
      <c r="M128" s="780"/>
      <c r="N128" s="780"/>
      <c r="O128" s="780"/>
      <c r="P128" s="780"/>
      <c r="Q128" s="780"/>
      <c r="R128" s="780"/>
      <c r="S128" s="780"/>
      <c r="T128" s="780"/>
      <c r="U128" s="780"/>
      <c r="V128" s="780"/>
      <c r="W128" s="780"/>
      <c r="X128" s="780"/>
      <c r="Y128" s="780"/>
    </row>
    <row r="129" spans="1:25" ht="15.75" customHeight="1">
      <c r="A129" s="780"/>
      <c r="B129" s="873"/>
      <c r="C129" s="780"/>
      <c r="D129" s="780"/>
      <c r="E129" s="780"/>
      <c r="F129" s="780"/>
      <c r="G129" s="780"/>
      <c r="H129" s="780"/>
      <c r="I129" s="780"/>
      <c r="J129" s="780"/>
      <c r="K129" s="780"/>
      <c r="L129" s="780"/>
      <c r="M129" s="780"/>
      <c r="N129" s="780"/>
      <c r="O129" s="780"/>
      <c r="P129" s="780"/>
      <c r="Q129" s="780"/>
      <c r="R129" s="780"/>
      <c r="S129" s="780"/>
      <c r="T129" s="780"/>
      <c r="U129" s="780"/>
      <c r="V129" s="780"/>
      <c r="W129" s="780"/>
      <c r="X129" s="780"/>
      <c r="Y129" s="780"/>
    </row>
    <row r="130" spans="1:25" ht="15.75" customHeight="1">
      <c r="A130" s="780"/>
      <c r="B130" s="873"/>
      <c r="C130" s="780"/>
      <c r="D130" s="780"/>
      <c r="E130" s="780"/>
      <c r="F130" s="780"/>
      <c r="G130" s="780"/>
      <c r="H130" s="780"/>
      <c r="I130" s="780"/>
      <c r="J130" s="780"/>
      <c r="K130" s="780"/>
      <c r="L130" s="780"/>
      <c r="M130" s="780"/>
      <c r="N130" s="780"/>
      <c r="O130" s="780"/>
      <c r="P130" s="780"/>
      <c r="Q130" s="780"/>
      <c r="R130" s="780"/>
      <c r="S130" s="780"/>
      <c r="T130" s="780"/>
      <c r="U130" s="780"/>
      <c r="V130" s="780"/>
      <c r="W130" s="780"/>
      <c r="X130" s="780"/>
      <c r="Y130" s="780"/>
    </row>
    <row r="131" spans="1:25" ht="15.75" customHeight="1">
      <c r="A131" s="780"/>
      <c r="B131" s="873"/>
      <c r="C131" s="780"/>
      <c r="D131" s="780"/>
      <c r="E131" s="780"/>
      <c r="F131" s="780"/>
      <c r="G131" s="780"/>
      <c r="H131" s="780"/>
      <c r="I131" s="780"/>
      <c r="J131" s="780"/>
      <c r="K131" s="780"/>
      <c r="L131" s="780"/>
      <c r="M131" s="780"/>
      <c r="N131" s="780"/>
      <c r="O131" s="780"/>
      <c r="P131" s="780"/>
      <c r="Q131" s="780"/>
      <c r="R131" s="780"/>
      <c r="S131" s="780"/>
      <c r="T131" s="780"/>
      <c r="U131" s="780"/>
      <c r="V131" s="780"/>
      <c r="W131" s="780"/>
      <c r="X131" s="780"/>
      <c r="Y131" s="780"/>
    </row>
    <row r="132" spans="1:25" ht="15.75" customHeight="1">
      <c r="A132" s="780"/>
      <c r="B132" s="873"/>
      <c r="C132" s="780"/>
      <c r="D132" s="780"/>
      <c r="E132" s="780"/>
      <c r="F132" s="780"/>
      <c r="G132" s="780"/>
      <c r="H132" s="780"/>
      <c r="I132" s="780"/>
      <c r="J132" s="780"/>
      <c r="K132" s="780"/>
      <c r="L132" s="780"/>
      <c r="M132" s="780"/>
      <c r="N132" s="780"/>
      <c r="O132" s="780"/>
      <c r="P132" s="780"/>
      <c r="Q132" s="780"/>
      <c r="R132" s="780"/>
      <c r="S132" s="780"/>
      <c r="T132" s="780"/>
      <c r="U132" s="780"/>
      <c r="V132" s="780"/>
      <c r="W132" s="780"/>
      <c r="X132" s="780"/>
      <c r="Y132" s="780"/>
    </row>
    <row r="133" spans="1:25" ht="15.75" customHeight="1">
      <c r="A133" s="780"/>
      <c r="B133" s="873"/>
      <c r="C133" s="780"/>
      <c r="D133" s="780"/>
      <c r="E133" s="780"/>
      <c r="F133" s="780"/>
      <c r="G133" s="780"/>
      <c r="H133" s="780"/>
      <c r="I133" s="780"/>
      <c r="J133" s="780"/>
      <c r="K133" s="780"/>
      <c r="L133" s="780"/>
      <c r="M133" s="780"/>
      <c r="N133" s="780"/>
      <c r="O133" s="780"/>
      <c r="P133" s="780"/>
      <c r="Q133" s="780"/>
      <c r="R133" s="780"/>
      <c r="S133" s="780"/>
      <c r="T133" s="780"/>
      <c r="U133" s="780"/>
      <c r="V133" s="780"/>
      <c r="W133" s="780"/>
      <c r="X133" s="780"/>
      <c r="Y133" s="780"/>
    </row>
    <row r="134" spans="1:25" ht="15.75" customHeight="1">
      <c r="A134" s="780"/>
      <c r="B134" s="873"/>
      <c r="C134" s="780"/>
      <c r="D134" s="780"/>
      <c r="E134" s="780"/>
      <c r="F134" s="780"/>
      <c r="G134" s="780"/>
      <c r="H134" s="780"/>
      <c r="I134" s="780"/>
      <c r="J134" s="780"/>
      <c r="K134" s="780"/>
      <c r="L134" s="780"/>
      <c r="M134" s="780"/>
      <c r="N134" s="780"/>
      <c r="O134" s="780"/>
      <c r="P134" s="780"/>
      <c r="Q134" s="780"/>
      <c r="R134" s="780"/>
      <c r="S134" s="780"/>
      <c r="T134" s="780"/>
      <c r="U134" s="780"/>
      <c r="V134" s="780"/>
      <c r="W134" s="780"/>
      <c r="X134" s="780"/>
      <c r="Y134" s="780"/>
    </row>
    <row r="135" spans="1:25" ht="15.75" customHeight="1">
      <c r="A135" s="780"/>
      <c r="B135" s="873"/>
      <c r="C135" s="780"/>
      <c r="D135" s="780"/>
      <c r="E135" s="780"/>
      <c r="F135" s="780"/>
      <c r="G135" s="780"/>
      <c r="H135" s="780"/>
      <c r="I135" s="780"/>
      <c r="J135" s="780"/>
      <c r="K135" s="780"/>
      <c r="L135" s="780"/>
      <c r="M135" s="780"/>
      <c r="N135" s="780"/>
      <c r="O135" s="780"/>
      <c r="P135" s="780"/>
      <c r="Q135" s="780"/>
      <c r="R135" s="780"/>
      <c r="S135" s="780"/>
      <c r="T135" s="780"/>
      <c r="U135" s="780"/>
      <c r="V135" s="780"/>
      <c r="W135" s="780"/>
      <c r="X135" s="780"/>
      <c r="Y135" s="780"/>
    </row>
    <row r="136" spans="1:25" ht="15.75" customHeight="1">
      <c r="A136" s="780"/>
      <c r="B136" s="873"/>
      <c r="C136" s="780"/>
      <c r="D136" s="780"/>
      <c r="E136" s="780"/>
      <c r="F136" s="780"/>
      <c r="G136" s="780"/>
      <c r="H136" s="780"/>
      <c r="I136" s="780"/>
      <c r="J136" s="780"/>
      <c r="K136" s="780"/>
      <c r="L136" s="780"/>
      <c r="M136" s="780"/>
      <c r="N136" s="780"/>
      <c r="O136" s="780"/>
      <c r="P136" s="780"/>
      <c r="Q136" s="780"/>
      <c r="R136" s="780"/>
      <c r="S136" s="780"/>
      <c r="T136" s="780"/>
      <c r="U136" s="780"/>
      <c r="V136" s="780"/>
      <c r="W136" s="780"/>
      <c r="X136" s="780"/>
      <c r="Y136" s="780"/>
    </row>
    <row r="137" spans="1:25" ht="15.75" customHeight="1">
      <c r="A137" s="780"/>
      <c r="B137" s="873"/>
      <c r="C137" s="780"/>
      <c r="D137" s="780"/>
      <c r="E137" s="780"/>
      <c r="F137" s="780"/>
      <c r="G137" s="780"/>
      <c r="H137" s="780"/>
      <c r="I137" s="780"/>
      <c r="J137" s="780"/>
      <c r="K137" s="780"/>
      <c r="L137" s="780"/>
      <c r="M137" s="780"/>
      <c r="N137" s="780"/>
      <c r="O137" s="780"/>
      <c r="P137" s="780"/>
      <c r="Q137" s="780"/>
      <c r="R137" s="780"/>
      <c r="S137" s="780"/>
      <c r="T137" s="780"/>
      <c r="U137" s="780"/>
      <c r="V137" s="780"/>
      <c r="W137" s="780"/>
      <c r="X137" s="780"/>
      <c r="Y137" s="780"/>
    </row>
    <row r="138" spans="1:25" ht="15.75" customHeight="1">
      <c r="A138" s="780"/>
      <c r="B138" s="873"/>
      <c r="C138" s="780"/>
      <c r="D138" s="780"/>
      <c r="E138" s="780"/>
      <c r="F138" s="780"/>
      <c r="G138" s="780"/>
      <c r="H138" s="780"/>
      <c r="I138" s="780"/>
      <c r="J138" s="780"/>
      <c r="K138" s="780"/>
      <c r="L138" s="780"/>
      <c r="M138" s="780"/>
      <c r="N138" s="780"/>
      <c r="O138" s="780"/>
      <c r="P138" s="780"/>
      <c r="Q138" s="780"/>
      <c r="R138" s="780"/>
      <c r="S138" s="780"/>
      <c r="T138" s="780"/>
      <c r="U138" s="780"/>
      <c r="V138" s="780"/>
      <c r="W138" s="780"/>
      <c r="X138" s="780"/>
      <c r="Y138" s="780"/>
    </row>
    <row r="139" spans="1:25" ht="15.75" customHeight="1">
      <c r="A139" s="780"/>
      <c r="B139" s="873"/>
      <c r="C139" s="780"/>
      <c r="D139" s="780"/>
      <c r="E139" s="780"/>
      <c r="F139" s="780"/>
      <c r="G139" s="780"/>
      <c r="H139" s="780"/>
      <c r="I139" s="780"/>
      <c r="J139" s="780"/>
      <c r="K139" s="780"/>
      <c r="L139" s="780"/>
      <c r="M139" s="780"/>
      <c r="N139" s="780"/>
      <c r="O139" s="780"/>
      <c r="P139" s="780"/>
      <c r="Q139" s="780"/>
      <c r="R139" s="780"/>
      <c r="S139" s="780"/>
      <c r="T139" s="780"/>
      <c r="U139" s="780"/>
      <c r="V139" s="780"/>
      <c r="W139" s="780"/>
      <c r="X139" s="780"/>
      <c r="Y139" s="780"/>
    </row>
    <row r="140" spans="1:25" ht="15.75" customHeight="1">
      <c r="A140" s="780"/>
      <c r="B140" s="873"/>
      <c r="C140" s="780"/>
      <c r="D140" s="780"/>
      <c r="E140" s="780"/>
      <c r="F140" s="780"/>
      <c r="G140" s="780"/>
      <c r="H140" s="780"/>
      <c r="I140" s="780"/>
      <c r="J140" s="780"/>
      <c r="K140" s="780"/>
      <c r="L140" s="780"/>
      <c r="M140" s="780"/>
      <c r="N140" s="780"/>
      <c r="O140" s="780"/>
      <c r="P140" s="780"/>
      <c r="Q140" s="780"/>
      <c r="R140" s="780"/>
      <c r="S140" s="780"/>
      <c r="T140" s="780"/>
      <c r="U140" s="780"/>
      <c r="V140" s="780"/>
      <c r="W140" s="780"/>
      <c r="X140" s="780"/>
      <c r="Y140" s="780"/>
    </row>
    <row r="141" spans="1:25" ht="15.75" customHeight="1">
      <c r="A141" s="780"/>
      <c r="B141" s="873"/>
      <c r="C141" s="780"/>
      <c r="D141" s="780"/>
      <c r="E141" s="780"/>
      <c r="F141" s="780"/>
      <c r="G141" s="780"/>
      <c r="H141" s="780"/>
      <c r="I141" s="780"/>
      <c r="J141" s="780"/>
      <c r="K141" s="780"/>
      <c r="L141" s="780"/>
      <c r="M141" s="780"/>
      <c r="N141" s="780"/>
      <c r="O141" s="780"/>
      <c r="P141" s="780"/>
      <c r="Q141" s="780"/>
      <c r="R141" s="780"/>
      <c r="S141" s="780"/>
      <c r="T141" s="780"/>
      <c r="U141" s="780"/>
      <c r="V141" s="780"/>
      <c r="W141" s="780"/>
      <c r="X141" s="780"/>
      <c r="Y141" s="780"/>
    </row>
    <row r="142" spans="1:25" ht="15.75" customHeight="1">
      <c r="A142" s="780"/>
      <c r="B142" s="873"/>
      <c r="C142" s="780"/>
      <c r="D142" s="780"/>
      <c r="E142" s="780"/>
      <c r="F142" s="780"/>
      <c r="G142" s="780"/>
      <c r="H142" s="780"/>
      <c r="I142" s="780"/>
      <c r="J142" s="780"/>
      <c r="K142" s="780"/>
      <c r="L142" s="780"/>
      <c r="M142" s="780"/>
      <c r="N142" s="780"/>
      <c r="O142" s="780"/>
      <c r="P142" s="780"/>
      <c r="Q142" s="780"/>
      <c r="R142" s="780"/>
      <c r="S142" s="780"/>
      <c r="T142" s="780"/>
      <c r="U142" s="780"/>
      <c r="V142" s="780"/>
      <c r="W142" s="780"/>
      <c r="X142" s="780"/>
      <c r="Y142" s="780"/>
    </row>
    <row r="143" spans="1:25" ht="15.75" customHeight="1">
      <c r="A143" s="780"/>
      <c r="B143" s="873"/>
      <c r="C143" s="780"/>
      <c r="D143" s="780"/>
      <c r="E143" s="780"/>
      <c r="F143" s="780"/>
      <c r="G143" s="780"/>
      <c r="H143" s="780"/>
      <c r="I143" s="780"/>
      <c r="J143" s="780"/>
      <c r="K143" s="780"/>
      <c r="L143" s="780"/>
      <c r="M143" s="780"/>
      <c r="N143" s="780"/>
      <c r="O143" s="780"/>
      <c r="P143" s="780"/>
      <c r="Q143" s="780"/>
      <c r="R143" s="780"/>
      <c r="S143" s="780"/>
      <c r="T143" s="780"/>
      <c r="U143" s="780"/>
      <c r="V143" s="780"/>
      <c r="W143" s="780"/>
      <c r="X143" s="780"/>
      <c r="Y143" s="780"/>
    </row>
    <row r="144" spans="1:25" ht="15.75" customHeight="1">
      <c r="A144" s="780"/>
      <c r="B144" s="873"/>
      <c r="C144" s="780"/>
      <c r="D144" s="780"/>
      <c r="E144" s="780"/>
      <c r="F144" s="780"/>
      <c r="G144" s="780"/>
      <c r="H144" s="780"/>
      <c r="I144" s="780"/>
      <c r="J144" s="780"/>
      <c r="K144" s="780"/>
      <c r="L144" s="780"/>
      <c r="M144" s="780"/>
      <c r="N144" s="780"/>
      <c r="O144" s="780"/>
      <c r="P144" s="780"/>
      <c r="Q144" s="780"/>
      <c r="R144" s="780"/>
      <c r="S144" s="780"/>
      <c r="T144" s="780"/>
      <c r="U144" s="780"/>
      <c r="V144" s="780"/>
      <c r="W144" s="780"/>
      <c r="X144" s="780"/>
      <c r="Y144" s="780"/>
    </row>
    <row r="145" spans="1:25" ht="15.75" customHeight="1">
      <c r="A145" s="780"/>
      <c r="B145" s="873"/>
      <c r="C145" s="780"/>
      <c r="D145" s="780"/>
      <c r="E145" s="780"/>
      <c r="F145" s="780"/>
      <c r="G145" s="780"/>
      <c r="H145" s="780"/>
      <c r="I145" s="780"/>
      <c r="J145" s="780"/>
      <c r="K145" s="780"/>
      <c r="L145" s="780"/>
      <c r="M145" s="780"/>
      <c r="N145" s="780"/>
      <c r="O145" s="780"/>
      <c r="P145" s="780"/>
      <c r="Q145" s="780"/>
      <c r="R145" s="780"/>
      <c r="S145" s="780"/>
      <c r="T145" s="780"/>
      <c r="U145" s="780"/>
      <c r="V145" s="780"/>
      <c r="W145" s="780"/>
      <c r="X145" s="780"/>
      <c r="Y145" s="780"/>
    </row>
    <row r="146" spans="1:25" ht="15.75" customHeight="1">
      <c r="A146" s="780"/>
      <c r="B146" s="873"/>
      <c r="C146" s="780"/>
      <c r="D146" s="780"/>
      <c r="E146" s="780"/>
      <c r="F146" s="780"/>
      <c r="G146" s="780"/>
      <c r="H146" s="780"/>
      <c r="I146" s="780"/>
      <c r="J146" s="780"/>
      <c r="K146" s="780"/>
      <c r="L146" s="780"/>
      <c r="M146" s="780"/>
      <c r="N146" s="780"/>
      <c r="O146" s="780"/>
      <c r="P146" s="780"/>
      <c r="Q146" s="780"/>
      <c r="R146" s="780"/>
      <c r="S146" s="780"/>
      <c r="T146" s="780"/>
      <c r="U146" s="780"/>
      <c r="V146" s="780"/>
      <c r="W146" s="780"/>
      <c r="X146" s="780"/>
      <c r="Y146" s="780"/>
    </row>
    <row r="147" spans="1:25" ht="15.75" customHeight="1">
      <c r="A147" s="780"/>
      <c r="B147" s="873"/>
      <c r="C147" s="780"/>
      <c r="D147" s="780"/>
      <c r="E147" s="780"/>
      <c r="F147" s="780"/>
      <c r="G147" s="780"/>
      <c r="H147" s="780"/>
      <c r="I147" s="780"/>
      <c r="J147" s="780"/>
      <c r="K147" s="780"/>
      <c r="L147" s="780"/>
      <c r="M147" s="780"/>
      <c r="N147" s="780"/>
      <c r="O147" s="780"/>
      <c r="P147" s="780"/>
      <c r="Q147" s="780"/>
      <c r="R147" s="780"/>
      <c r="S147" s="780"/>
      <c r="T147" s="780"/>
      <c r="U147" s="780"/>
      <c r="V147" s="780"/>
      <c r="W147" s="780"/>
      <c r="X147" s="780"/>
      <c r="Y147" s="780"/>
    </row>
    <row r="148" spans="1:25" ht="15.75" customHeight="1">
      <c r="A148" s="780"/>
      <c r="B148" s="873"/>
      <c r="C148" s="780"/>
      <c r="D148" s="780"/>
      <c r="E148" s="780"/>
      <c r="F148" s="780"/>
      <c r="G148" s="780"/>
      <c r="H148" s="780"/>
      <c r="I148" s="780"/>
      <c r="J148" s="780"/>
      <c r="K148" s="780"/>
      <c r="L148" s="780"/>
      <c r="M148" s="780"/>
      <c r="N148" s="780"/>
      <c r="O148" s="780"/>
      <c r="P148" s="780"/>
      <c r="Q148" s="780"/>
      <c r="R148" s="780"/>
      <c r="S148" s="780"/>
      <c r="T148" s="780"/>
      <c r="U148" s="780"/>
      <c r="V148" s="780"/>
      <c r="W148" s="780"/>
      <c r="X148" s="780"/>
      <c r="Y148" s="780"/>
    </row>
    <row r="149" spans="1:25" ht="15.75" customHeight="1">
      <c r="A149" s="780"/>
      <c r="B149" s="873"/>
      <c r="C149" s="780"/>
      <c r="D149" s="780"/>
      <c r="E149" s="780"/>
      <c r="F149" s="780"/>
      <c r="G149" s="780"/>
      <c r="H149" s="780"/>
      <c r="I149" s="780"/>
      <c r="J149" s="780"/>
      <c r="K149" s="780"/>
      <c r="L149" s="780"/>
      <c r="M149" s="780"/>
      <c r="N149" s="780"/>
      <c r="O149" s="780"/>
      <c r="P149" s="780"/>
      <c r="Q149" s="780"/>
      <c r="R149" s="780"/>
      <c r="S149" s="780"/>
      <c r="T149" s="780"/>
      <c r="U149" s="780"/>
      <c r="V149" s="780"/>
      <c r="W149" s="780"/>
      <c r="X149" s="780"/>
      <c r="Y149" s="780"/>
    </row>
    <row r="150" spans="1:25" ht="15.75" customHeight="1">
      <c r="A150" s="780"/>
      <c r="B150" s="873"/>
      <c r="C150" s="780"/>
      <c r="D150" s="780"/>
      <c r="E150" s="780"/>
      <c r="F150" s="780"/>
      <c r="G150" s="780"/>
      <c r="H150" s="780"/>
      <c r="I150" s="780"/>
      <c r="J150" s="780"/>
      <c r="K150" s="780"/>
      <c r="L150" s="780"/>
      <c r="M150" s="780"/>
      <c r="N150" s="780"/>
      <c r="O150" s="780"/>
      <c r="P150" s="780"/>
      <c r="Q150" s="780"/>
      <c r="R150" s="780"/>
      <c r="S150" s="780"/>
      <c r="T150" s="780"/>
      <c r="U150" s="780"/>
      <c r="V150" s="780"/>
      <c r="W150" s="780"/>
      <c r="X150" s="780"/>
      <c r="Y150" s="780"/>
    </row>
    <row r="151" spans="1:25" ht="15.75" customHeight="1">
      <c r="A151" s="780"/>
      <c r="B151" s="873"/>
      <c r="C151" s="780"/>
      <c r="D151" s="780"/>
      <c r="E151" s="780"/>
      <c r="F151" s="780"/>
      <c r="G151" s="780"/>
      <c r="H151" s="780"/>
      <c r="I151" s="780"/>
      <c r="J151" s="780"/>
      <c r="K151" s="780"/>
      <c r="L151" s="780"/>
      <c r="M151" s="780"/>
      <c r="N151" s="780"/>
      <c r="O151" s="780"/>
      <c r="P151" s="780"/>
      <c r="Q151" s="780"/>
      <c r="R151" s="780"/>
      <c r="S151" s="780"/>
      <c r="T151" s="780"/>
      <c r="U151" s="780"/>
      <c r="V151" s="780"/>
      <c r="W151" s="780"/>
      <c r="X151" s="780"/>
      <c r="Y151" s="780"/>
    </row>
    <row r="152" spans="1:25" ht="15.75" customHeight="1">
      <c r="A152" s="780"/>
      <c r="B152" s="873"/>
      <c r="C152" s="780"/>
      <c r="D152" s="780"/>
      <c r="E152" s="780"/>
      <c r="F152" s="780"/>
      <c r="G152" s="780"/>
      <c r="H152" s="780"/>
      <c r="I152" s="780"/>
      <c r="J152" s="780"/>
      <c r="K152" s="780"/>
      <c r="L152" s="780"/>
      <c r="M152" s="780"/>
      <c r="N152" s="780"/>
      <c r="O152" s="780"/>
      <c r="P152" s="780"/>
      <c r="Q152" s="780"/>
      <c r="R152" s="780"/>
      <c r="S152" s="780"/>
      <c r="T152" s="780"/>
      <c r="U152" s="780"/>
      <c r="V152" s="780"/>
      <c r="W152" s="780"/>
      <c r="X152" s="780"/>
      <c r="Y152" s="780"/>
    </row>
    <row r="153" spans="1:25" ht="15.75" customHeight="1">
      <c r="A153" s="780"/>
      <c r="B153" s="873"/>
      <c r="C153" s="780"/>
      <c r="D153" s="780"/>
      <c r="E153" s="780"/>
      <c r="F153" s="780"/>
      <c r="G153" s="780"/>
      <c r="H153" s="780"/>
      <c r="I153" s="780"/>
      <c r="J153" s="780"/>
      <c r="K153" s="780"/>
      <c r="L153" s="780"/>
      <c r="M153" s="780"/>
      <c r="N153" s="780"/>
      <c r="O153" s="780"/>
      <c r="P153" s="780"/>
      <c r="Q153" s="780"/>
      <c r="R153" s="780"/>
      <c r="S153" s="780"/>
      <c r="T153" s="780"/>
      <c r="U153" s="780"/>
      <c r="V153" s="780"/>
      <c r="W153" s="780"/>
      <c r="X153" s="780"/>
      <c r="Y153" s="780"/>
    </row>
    <row r="154" spans="1:25" ht="15.75" customHeight="1">
      <c r="A154" s="780"/>
      <c r="B154" s="873"/>
      <c r="C154" s="780"/>
      <c r="D154" s="780"/>
      <c r="E154" s="780"/>
      <c r="F154" s="780"/>
      <c r="G154" s="780"/>
      <c r="H154" s="780"/>
      <c r="I154" s="780"/>
      <c r="J154" s="780"/>
      <c r="K154" s="780"/>
      <c r="L154" s="780"/>
      <c r="M154" s="780"/>
      <c r="N154" s="780"/>
      <c r="O154" s="780"/>
      <c r="P154" s="780"/>
      <c r="Q154" s="780"/>
      <c r="R154" s="780"/>
      <c r="S154" s="780"/>
      <c r="T154" s="780"/>
      <c r="U154" s="780"/>
      <c r="V154" s="780"/>
      <c r="W154" s="780"/>
      <c r="X154" s="780"/>
      <c r="Y154" s="780"/>
    </row>
    <row r="155" spans="1:25" ht="15.75" customHeight="1">
      <c r="A155" s="780"/>
      <c r="B155" s="873"/>
      <c r="C155" s="780"/>
      <c r="D155" s="780"/>
      <c r="E155" s="780"/>
      <c r="F155" s="780"/>
      <c r="G155" s="780"/>
      <c r="H155" s="780"/>
      <c r="I155" s="780"/>
      <c r="J155" s="780"/>
      <c r="K155" s="780"/>
      <c r="L155" s="780"/>
      <c r="M155" s="780"/>
      <c r="N155" s="780"/>
      <c r="O155" s="780"/>
      <c r="P155" s="780"/>
      <c r="Q155" s="780"/>
      <c r="R155" s="780"/>
      <c r="S155" s="780"/>
      <c r="T155" s="780"/>
      <c r="U155" s="780"/>
      <c r="V155" s="780"/>
      <c r="W155" s="780"/>
      <c r="X155" s="780"/>
      <c r="Y155" s="780"/>
    </row>
    <row r="156" spans="1:25" ht="15.75" customHeight="1">
      <c r="A156" s="780"/>
      <c r="B156" s="873"/>
      <c r="C156" s="780"/>
      <c r="D156" s="780"/>
      <c r="E156" s="780"/>
      <c r="F156" s="780"/>
      <c r="G156" s="780"/>
      <c r="H156" s="780"/>
      <c r="I156" s="780"/>
      <c r="J156" s="780"/>
      <c r="K156" s="780"/>
      <c r="L156" s="780"/>
      <c r="M156" s="780"/>
      <c r="N156" s="780"/>
      <c r="O156" s="780"/>
      <c r="P156" s="780"/>
      <c r="Q156" s="780"/>
      <c r="R156" s="780"/>
      <c r="S156" s="780"/>
      <c r="T156" s="780"/>
      <c r="U156" s="780"/>
      <c r="V156" s="780"/>
      <c r="W156" s="780"/>
      <c r="X156" s="780"/>
      <c r="Y156" s="780"/>
    </row>
    <row r="157" spans="1:25" ht="15.75" customHeight="1">
      <c r="A157" s="780"/>
      <c r="B157" s="873"/>
      <c r="C157" s="780"/>
      <c r="D157" s="780"/>
      <c r="E157" s="780"/>
      <c r="F157" s="780"/>
      <c r="G157" s="780"/>
      <c r="H157" s="780"/>
      <c r="I157" s="780"/>
      <c r="J157" s="780"/>
      <c r="K157" s="780"/>
      <c r="L157" s="780"/>
      <c r="M157" s="780"/>
      <c r="N157" s="780"/>
      <c r="O157" s="780"/>
      <c r="P157" s="780"/>
      <c r="Q157" s="780"/>
      <c r="R157" s="780"/>
      <c r="S157" s="780"/>
      <c r="T157" s="780"/>
      <c r="U157" s="780"/>
      <c r="V157" s="780"/>
      <c r="W157" s="780"/>
      <c r="X157" s="780"/>
      <c r="Y157" s="780"/>
    </row>
    <row r="158" spans="1:25" ht="15.75" customHeight="1">
      <c r="A158" s="780"/>
      <c r="B158" s="873"/>
      <c r="C158" s="780"/>
      <c r="D158" s="780"/>
      <c r="E158" s="780"/>
      <c r="F158" s="780"/>
      <c r="G158" s="780"/>
      <c r="H158" s="780"/>
      <c r="I158" s="780"/>
      <c r="J158" s="780"/>
      <c r="K158" s="780"/>
      <c r="L158" s="780"/>
      <c r="M158" s="780"/>
      <c r="N158" s="780"/>
      <c r="O158" s="780"/>
      <c r="P158" s="780"/>
      <c r="Q158" s="780"/>
      <c r="R158" s="780"/>
      <c r="S158" s="780"/>
      <c r="T158" s="780"/>
      <c r="U158" s="780"/>
      <c r="V158" s="780"/>
      <c r="W158" s="780"/>
      <c r="X158" s="780"/>
      <c r="Y158" s="780"/>
    </row>
    <row r="159" spans="1:25" ht="15.75" customHeight="1">
      <c r="A159" s="780"/>
      <c r="B159" s="873"/>
      <c r="C159" s="780"/>
      <c r="D159" s="780"/>
      <c r="E159" s="780"/>
      <c r="F159" s="780"/>
      <c r="G159" s="780"/>
      <c r="H159" s="780"/>
      <c r="I159" s="780"/>
      <c r="J159" s="780"/>
      <c r="K159" s="780"/>
      <c r="L159" s="780"/>
      <c r="M159" s="780"/>
      <c r="N159" s="780"/>
      <c r="O159" s="780"/>
      <c r="P159" s="780"/>
      <c r="Q159" s="780"/>
      <c r="R159" s="780"/>
      <c r="S159" s="780"/>
      <c r="T159" s="780"/>
      <c r="U159" s="780"/>
      <c r="V159" s="780"/>
      <c r="W159" s="780"/>
      <c r="X159" s="780"/>
      <c r="Y159" s="780"/>
    </row>
    <row r="160" spans="1:25" ht="15.75" customHeight="1">
      <c r="A160" s="780"/>
      <c r="B160" s="873"/>
      <c r="C160" s="780"/>
      <c r="D160" s="780"/>
      <c r="E160" s="780"/>
      <c r="F160" s="780"/>
      <c r="G160" s="780"/>
      <c r="H160" s="780"/>
      <c r="I160" s="780"/>
      <c r="J160" s="780"/>
      <c r="K160" s="780"/>
      <c r="L160" s="780"/>
      <c r="M160" s="780"/>
      <c r="N160" s="780"/>
      <c r="O160" s="780"/>
      <c r="P160" s="780"/>
      <c r="Q160" s="780"/>
      <c r="R160" s="780"/>
      <c r="S160" s="780"/>
      <c r="T160" s="780"/>
      <c r="U160" s="780"/>
      <c r="V160" s="780"/>
      <c r="W160" s="780"/>
      <c r="X160" s="780"/>
      <c r="Y160" s="780"/>
    </row>
    <row r="161" spans="1:25" ht="15.75" customHeight="1">
      <c r="A161" s="780"/>
      <c r="B161" s="873"/>
      <c r="C161" s="780"/>
      <c r="D161" s="780"/>
      <c r="E161" s="780"/>
      <c r="F161" s="780"/>
      <c r="G161" s="780"/>
      <c r="H161" s="780"/>
      <c r="I161" s="780"/>
      <c r="J161" s="780"/>
      <c r="K161" s="780"/>
      <c r="L161" s="780"/>
      <c r="M161" s="780"/>
      <c r="N161" s="780"/>
      <c r="O161" s="780"/>
      <c r="P161" s="780"/>
      <c r="Q161" s="780"/>
      <c r="R161" s="780"/>
      <c r="S161" s="780"/>
      <c r="T161" s="780"/>
      <c r="U161" s="780"/>
      <c r="V161" s="780"/>
      <c r="W161" s="780"/>
      <c r="X161" s="780"/>
      <c r="Y161" s="780"/>
    </row>
    <row r="162" spans="1:25" ht="15.75" customHeight="1">
      <c r="A162" s="780"/>
      <c r="B162" s="873"/>
      <c r="C162" s="780"/>
      <c r="D162" s="780"/>
      <c r="E162" s="780"/>
      <c r="F162" s="780"/>
      <c r="G162" s="780"/>
      <c r="H162" s="780"/>
      <c r="I162" s="780"/>
      <c r="J162" s="780"/>
      <c r="K162" s="780"/>
      <c r="L162" s="780"/>
      <c r="M162" s="780"/>
      <c r="N162" s="780"/>
      <c r="O162" s="780"/>
      <c r="P162" s="780"/>
      <c r="Q162" s="780"/>
      <c r="R162" s="780"/>
      <c r="S162" s="780"/>
      <c r="T162" s="780"/>
      <c r="U162" s="780"/>
      <c r="V162" s="780"/>
      <c r="W162" s="780"/>
      <c r="X162" s="780"/>
      <c r="Y162" s="780"/>
    </row>
    <row r="163" spans="1:25" ht="15.75" customHeight="1">
      <c r="A163" s="780"/>
      <c r="B163" s="873"/>
      <c r="C163" s="780"/>
      <c r="D163" s="780"/>
      <c r="E163" s="780"/>
      <c r="F163" s="780"/>
      <c r="G163" s="780"/>
      <c r="H163" s="780"/>
      <c r="I163" s="780"/>
      <c r="J163" s="780"/>
      <c r="K163" s="780"/>
      <c r="L163" s="780"/>
      <c r="M163" s="780"/>
      <c r="N163" s="780"/>
      <c r="O163" s="780"/>
      <c r="P163" s="780"/>
      <c r="Q163" s="780"/>
      <c r="R163" s="780"/>
      <c r="S163" s="780"/>
      <c r="T163" s="780"/>
      <c r="U163" s="780"/>
      <c r="V163" s="780"/>
      <c r="W163" s="780"/>
      <c r="X163" s="780"/>
      <c r="Y163" s="780"/>
    </row>
    <row r="164" spans="1:25" ht="15.75" customHeight="1">
      <c r="A164" s="780"/>
      <c r="B164" s="873"/>
      <c r="C164" s="780"/>
      <c r="D164" s="780"/>
      <c r="E164" s="780"/>
      <c r="F164" s="780"/>
      <c r="G164" s="780"/>
      <c r="H164" s="780"/>
      <c r="I164" s="780"/>
      <c r="J164" s="780"/>
      <c r="K164" s="780"/>
      <c r="L164" s="780"/>
      <c r="M164" s="780"/>
      <c r="N164" s="780"/>
      <c r="O164" s="780"/>
      <c r="P164" s="780"/>
      <c r="Q164" s="780"/>
      <c r="R164" s="780"/>
      <c r="S164" s="780"/>
      <c r="T164" s="780"/>
      <c r="U164" s="780"/>
      <c r="V164" s="780"/>
      <c r="W164" s="780"/>
      <c r="X164" s="780"/>
      <c r="Y164" s="780"/>
    </row>
    <row r="165" spans="1:25" ht="15.75" customHeight="1">
      <c r="A165" s="780"/>
      <c r="B165" s="873"/>
      <c r="C165" s="780"/>
      <c r="D165" s="780"/>
      <c r="E165" s="780"/>
      <c r="F165" s="780"/>
      <c r="G165" s="780"/>
      <c r="H165" s="780"/>
      <c r="I165" s="780"/>
      <c r="J165" s="780"/>
      <c r="K165" s="780"/>
      <c r="L165" s="780"/>
      <c r="M165" s="780"/>
      <c r="N165" s="780"/>
      <c r="O165" s="780"/>
      <c r="P165" s="780"/>
      <c r="Q165" s="780"/>
      <c r="R165" s="780"/>
      <c r="S165" s="780"/>
      <c r="T165" s="780"/>
      <c r="U165" s="780"/>
      <c r="V165" s="780"/>
      <c r="W165" s="780"/>
      <c r="X165" s="780"/>
      <c r="Y165" s="780"/>
    </row>
    <row r="166" spans="1:25" ht="15.75" customHeight="1">
      <c r="A166" s="780"/>
      <c r="B166" s="873"/>
      <c r="C166" s="780"/>
      <c r="D166" s="780"/>
      <c r="E166" s="780"/>
      <c r="F166" s="780"/>
      <c r="G166" s="780"/>
      <c r="H166" s="780"/>
      <c r="I166" s="780"/>
      <c r="J166" s="780"/>
      <c r="K166" s="780"/>
      <c r="L166" s="780"/>
      <c r="M166" s="780"/>
      <c r="N166" s="780"/>
      <c r="O166" s="780"/>
      <c r="P166" s="780"/>
      <c r="Q166" s="780"/>
      <c r="R166" s="780"/>
      <c r="S166" s="780"/>
      <c r="T166" s="780"/>
      <c r="U166" s="780"/>
      <c r="V166" s="780"/>
      <c r="W166" s="780"/>
      <c r="X166" s="780"/>
      <c r="Y166" s="780"/>
    </row>
    <row r="167" spans="1:25" ht="15.75" customHeight="1">
      <c r="A167" s="780"/>
      <c r="B167" s="873"/>
      <c r="C167" s="780"/>
      <c r="D167" s="780"/>
      <c r="E167" s="780"/>
      <c r="F167" s="780"/>
      <c r="G167" s="780"/>
      <c r="H167" s="780"/>
      <c r="I167" s="780"/>
      <c r="J167" s="780"/>
      <c r="K167" s="780"/>
      <c r="L167" s="780"/>
      <c r="M167" s="780"/>
      <c r="N167" s="780"/>
      <c r="O167" s="780"/>
      <c r="P167" s="780"/>
      <c r="Q167" s="780"/>
      <c r="R167" s="780"/>
      <c r="S167" s="780"/>
      <c r="T167" s="780"/>
      <c r="U167" s="780"/>
      <c r="V167" s="780"/>
      <c r="W167" s="780"/>
      <c r="X167" s="780"/>
      <c r="Y167" s="780"/>
    </row>
    <row r="168" spans="1:25" ht="15.75" customHeight="1">
      <c r="A168" s="780"/>
      <c r="B168" s="873"/>
      <c r="C168" s="780"/>
      <c r="D168" s="780"/>
      <c r="E168" s="780"/>
      <c r="F168" s="780"/>
      <c r="G168" s="780"/>
      <c r="H168" s="780"/>
      <c r="I168" s="780"/>
      <c r="J168" s="780"/>
      <c r="K168" s="780"/>
      <c r="L168" s="780"/>
      <c r="M168" s="780"/>
      <c r="N168" s="780"/>
      <c r="O168" s="780"/>
      <c r="P168" s="780"/>
      <c r="Q168" s="780"/>
      <c r="R168" s="780"/>
      <c r="S168" s="780"/>
      <c r="T168" s="780"/>
      <c r="U168" s="780"/>
      <c r="V168" s="780"/>
      <c r="W168" s="780"/>
      <c r="X168" s="780"/>
      <c r="Y168" s="780"/>
    </row>
    <row r="169" spans="1:25" ht="15.75" customHeight="1">
      <c r="A169" s="780"/>
      <c r="B169" s="873"/>
      <c r="C169" s="780"/>
      <c r="D169" s="780"/>
      <c r="E169" s="780"/>
      <c r="F169" s="780"/>
      <c r="G169" s="780"/>
      <c r="H169" s="780"/>
      <c r="I169" s="780"/>
      <c r="J169" s="780"/>
      <c r="K169" s="780"/>
      <c r="L169" s="780"/>
      <c r="M169" s="780"/>
      <c r="N169" s="780"/>
      <c r="O169" s="780"/>
      <c r="P169" s="780"/>
      <c r="Q169" s="780"/>
      <c r="R169" s="780"/>
      <c r="S169" s="780"/>
      <c r="T169" s="780"/>
      <c r="U169" s="780"/>
      <c r="V169" s="780"/>
      <c r="W169" s="780"/>
      <c r="X169" s="780"/>
      <c r="Y169" s="780"/>
    </row>
    <row r="170" spans="1:25" ht="15.75" customHeight="1">
      <c r="A170" s="780"/>
      <c r="B170" s="873"/>
      <c r="C170" s="780"/>
      <c r="D170" s="780"/>
      <c r="E170" s="780"/>
      <c r="F170" s="780"/>
      <c r="G170" s="780"/>
      <c r="H170" s="780"/>
      <c r="I170" s="780"/>
      <c r="J170" s="780"/>
      <c r="K170" s="780"/>
      <c r="L170" s="780"/>
      <c r="M170" s="780"/>
      <c r="N170" s="780"/>
      <c r="O170" s="780"/>
      <c r="P170" s="780"/>
      <c r="Q170" s="780"/>
      <c r="R170" s="780"/>
      <c r="S170" s="780"/>
      <c r="T170" s="780"/>
      <c r="U170" s="780"/>
      <c r="V170" s="780"/>
      <c r="W170" s="780"/>
      <c r="X170" s="780"/>
      <c r="Y170" s="780"/>
    </row>
    <row r="171" spans="1:25" ht="15.75" customHeight="1">
      <c r="A171" s="780"/>
      <c r="B171" s="873"/>
      <c r="C171" s="780"/>
      <c r="D171" s="780"/>
      <c r="E171" s="780"/>
      <c r="F171" s="780"/>
      <c r="G171" s="780"/>
      <c r="H171" s="780"/>
      <c r="I171" s="780"/>
      <c r="J171" s="780"/>
      <c r="K171" s="780"/>
      <c r="L171" s="780"/>
      <c r="M171" s="780"/>
      <c r="N171" s="780"/>
      <c r="O171" s="780"/>
      <c r="P171" s="780"/>
      <c r="Q171" s="780"/>
      <c r="R171" s="780"/>
      <c r="S171" s="780"/>
      <c r="T171" s="780"/>
      <c r="U171" s="780"/>
      <c r="V171" s="780"/>
      <c r="W171" s="780"/>
      <c r="X171" s="780"/>
      <c r="Y171" s="780"/>
    </row>
    <row r="172" spans="1:25" ht="15.75" customHeight="1">
      <c r="A172" s="780"/>
      <c r="B172" s="873"/>
      <c r="C172" s="780"/>
      <c r="D172" s="780"/>
      <c r="E172" s="780"/>
      <c r="F172" s="780"/>
      <c r="G172" s="780"/>
      <c r="H172" s="780"/>
      <c r="I172" s="780"/>
      <c r="J172" s="780"/>
      <c r="K172" s="780"/>
      <c r="L172" s="780"/>
      <c r="M172" s="780"/>
      <c r="N172" s="780"/>
      <c r="O172" s="780"/>
      <c r="P172" s="780"/>
      <c r="Q172" s="780"/>
      <c r="R172" s="780"/>
      <c r="S172" s="780"/>
      <c r="T172" s="780"/>
      <c r="U172" s="780"/>
      <c r="V172" s="780"/>
      <c r="W172" s="780"/>
      <c r="X172" s="780"/>
      <c r="Y172" s="780"/>
    </row>
    <row r="173" spans="1:25" ht="15.75" customHeight="1">
      <c r="A173" s="780"/>
      <c r="B173" s="873"/>
      <c r="C173" s="780"/>
      <c r="D173" s="780"/>
      <c r="E173" s="780"/>
      <c r="F173" s="780"/>
      <c r="G173" s="780"/>
      <c r="H173" s="780"/>
      <c r="I173" s="780"/>
      <c r="J173" s="780"/>
      <c r="K173" s="780"/>
      <c r="L173" s="780"/>
      <c r="M173" s="780"/>
      <c r="N173" s="780"/>
      <c r="O173" s="780"/>
      <c r="P173" s="780"/>
      <c r="Q173" s="780"/>
      <c r="R173" s="780"/>
      <c r="S173" s="780"/>
      <c r="T173" s="780"/>
      <c r="U173" s="780"/>
      <c r="V173" s="780"/>
      <c r="W173" s="780"/>
      <c r="X173" s="780"/>
      <c r="Y173" s="780"/>
    </row>
    <row r="174" spans="1:25" ht="15.75" customHeight="1">
      <c r="A174" s="780"/>
      <c r="B174" s="873"/>
      <c r="C174" s="780"/>
      <c r="D174" s="780"/>
      <c r="E174" s="780"/>
      <c r="F174" s="780"/>
      <c r="G174" s="780"/>
      <c r="H174" s="780"/>
      <c r="I174" s="780"/>
      <c r="J174" s="780"/>
      <c r="K174" s="780"/>
      <c r="L174" s="780"/>
      <c r="M174" s="780"/>
      <c r="N174" s="780"/>
      <c r="O174" s="780"/>
      <c r="P174" s="780"/>
      <c r="Q174" s="780"/>
      <c r="R174" s="780"/>
      <c r="S174" s="780"/>
      <c r="T174" s="780"/>
      <c r="U174" s="780"/>
      <c r="V174" s="780"/>
      <c r="W174" s="780"/>
      <c r="X174" s="780"/>
      <c r="Y174" s="780"/>
    </row>
    <row r="175" spans="1:25" ht="15.75" customHeight="1">
      <c r="A175" s="780"/>
      <c r="B175" s="873"/>
      <c r="C175" s="780"/>
      <c r="D175" s="780"/>
      <c r="E175" s="780"/>
      <c r="F175" s="780"/>
      <c r="G175" s="780"/>
      <c r="H175" s="780"/>
      <c r="I175" s="780"/>
      <c r="J175" s="780"/>
      <c r="K175" s="780"/>
      <c r="L175" s="780"/>
      <c r="M175" s="780"/>
      <c r="N175" s="780"/>
      <c r="O175" s="780"/>
      <c r="P175" s="780"/>
      <c r="Q175" s="780"/>
      <c r="R175" s="780"/>
      <c r="S175" s="780"/>
      <c r="T175" s="780"/>
      <c r="U175" s="780"/>
      <c r="V175" s="780"/>
      <c r="W175" s="780"/>
      <c r="X175" s="780"/>
      <c r="Y175" s="780"/>
    </row>
    <row r="176" spans="1:25" ht="15.75" customHeight="1">
      <c r="A176" s="780"/>
      <c r="B176" s="873"/>
      <c r="C176" s="780"/>
      <c r="D176" s="780"/>
      <c r="E176" s="780"/>
      <c r="F176" s="780"/>
      <c r="G176" s="780"/>
      <c r="H176" s="780"/>
      <c r="I176" s="780"/>
      <c r="J176" s="780"/>
      <c r="K176" s="780"/>
      <c r="L176" s="780"/>
      <c r="M176" s="780"/>
      <c r="N176" s="780"/>
      <c r="O176" s="780"/>
      <c r="P176" s="780"/>
      <c r="Q176" s="780"/>
      <c r="R176" s="780"/>
      <c r="S176" s="780"/>
      <c r="T176" s="780"/>
      <c r="U176" s="780"/>
      <c r="V176" s="780"/>
      <c r="W176" s="780"/>
      <c r="X176" s="780"/>
      <c r="Y176" s="780"/>
    </row>
    <row r="177" spans="1:25" ht="15.75" customHeight="1">
      <c r="A177" s="780"/>
      <c r="B177" s="873"/>
      <c r="C177" s="780"/>
      <c r="D177" s="780"/>
      <c r="E177" s="780"/>
      <c r="F177" s="780"/>
      <c r="G177" s="780"/>
      <c r="H177" s="780"/>
      <c r="I177" s="780"/>
      <c r="J177" s="780"/>
      <c r="K177" s="780"/>
      <c r="L177" s="780"/>
      <c r="M177" s="780"/>
      <c r="N177" s="780"/>
      <c r="O177" s="780"/>
      <c r="P177" s="780"/>
      <c r="Q177" s="780"/>
      <c r="R177" s="780"/>
      <c r="S177" s="780"/>
      <c r="T177" s="780"/>
      <c r="U177" s="780"/>
      <c r="V177" s="780"/>
      <c r="W177" s="780"/>
      <c r="X177" s="780"/>
      <c r="Y177" s="780"/>
    </row>
    <row r="178" spans="1:25" ht="15.75" customHeight="1">
      <c r="A178" s="780"/>
      <c r="B178" s="873"/>
      <c r="C178" s="780"/>
      <c r="D178" s="780"/>
      <c r="E178" s="780"/>
      <c r="F178" s="780"/>
      <c r="G178" s="780"/>
      <c r="H178" s="780"/>
      <c r="I178" s="780"/>
      <c r="J178" s="780"/>
      <c r="K178" s="780"/>
      <c r="L178" s="780"/>
      <c r="M178" s="780"/>
      <c r="N178" s="780"/>
      <c r="O178" s="780"/>
      <c r="P178" s="780"/>
      <c r="Q178" s="780"/>
      <c r="R178" s="780"/>
      <c r="S178" s="780"/>
      <c r="T178" s="780"/>
      <c r="U178" s="780"/>
      <c r="V178" s="780"/>
      <c r="W178" s="780"/>
      <c r="X178" s="780"/>
      <c r="Y178" s="780"/>
    </row>
    <row r="179" spans="1:25" ht="15.75" customHeight="1">
      <c r="A179" s="780"/>
      <c r="B179" s="873"/>
      <c r="C179" s="780"/>
      <c r="D179" s="780"/>
      <c r="E179" s="780"/>
      <c r="F179" s="780"/>
      <c r="G179" s="780"/>
      <c r="H179" s="780"/>
      <c r="I179" s="780"/>
      <c r="J179" s="780"/>
      <c r="K179" s="780"/>
      <c r="L179" s="780"/>
      <c r="M179" s="780"/>
      <c r="N179" s="780"/>
      <c r="O179" s="780"/>
      <c r="P179" s="780"/>
      <c r="Q179" s="780"/>
      <c r="R179" s="780"/>
      <c r="S179" s="780"/>
      <c r="T179" s="780"/>
      <c r="U179" s="780"/>
      <c r="V179" s="780"/>
      <c r="W179" s="780"/>
      <c r="X179" s="780"/>
      <c r="Y179" s="780"/>
    </row>
    <row r="180" spans="1:25" ht="15.75" customHeight="1">
      <c r="A180" s="780"/>
      <c r="B180" s="873"/>
      <c r="C180" s="780"/>
      <c r="D180" s="780"/>
      <c r="E180" s="780"/>
      <c r="F180" s="780"/>
      <c r="G180" s="780"/>
      <c r="H180" s="780"/>
      <c r="I180" s="780"/>
      <c r="J180" s="780"/>
      <c r="K180" s="780"/>
      <c r="L180" s="780"/>
      <c r="M180" s="780"/>
      <c r="N180" s="780"/>
      <c r="O180" s="780"/>
      <c r="P180" s="780"/>
      <c r="Q180" s="780"/>
      <c r="R180" s="780"/>
      <c r="S180" s="780"/>
      <c r="T180" s="780"/>
      <c r="U180" s="780"/>
      <c r="V180" s="780"/>
      <c r="W180" s="780"/>
      <c r="X180" s="780"/>
      <c r="Y180" s="780"/>
    </row>
    <row r="181" spans="1:25" ht="15.75" customHeight="1">
      <c r="A181" s="780"/>
      <c r="B181" s="873"/>
      <c r="C181" s="780"/>
      <c r="D181" s="780"/>
      <c r="E181" s="780"/>
      <c r="F181" s="780"/>
      <c r="G181" s="780"/>
      <c r="H181" s="780"/>
      <c r="I181" s="780"/>
      <c r="J181" s="780"/>
      <c r="K181" s="780"/>
      <c r="L181" s="780"/>
      <c r="M181" s="780"/>
      <c r="N181" s="780"/>
      <c r="O181" s="780"/>
      <c r="P181" s="780"/>
      <c r="Q181" s="780"/>
      <c r="R181" s="780"/>
      <c r="S181" s="780"/>
      <c r="T181" s="780"/>
      <c r="U181" s="780"/>
      <c r="V181" s="780"/>
      <c r="W181" s="780"/>
      <c r="X181" s="780"/>
      <c r="Y181" s="780"/>
    </row>
    <row r="182" spans="1:25" ht="15.75" customHeight="1">
      <c r="A182" s="780"/>
      <c r="B182" s="873"/>
      <c r="C182" s="780"/>
      <c r="D182" s="780"/>
      <c r="E182" s="780"/>
      <c r="F182" s="780"/>
      <c r="G182" s="780"/>
      <c r="H182" s="780"/>
      <c r="I182" s="780"/>
      <c r="J182" s="780"/>
      <c r="K182" s="780"/>
      <c r="L182" s="780"/>
      <c r="M182" s="780"/>
      <c r="N182" s="780"/>
      <c r="O182" s="780"/>
      <c r="P182" s="780"/>
      <c r="Q182" s="780"/>
      <c r="R182" s="780"/>
      <c r="S182" s="780"/>
      <c r="T182" s="780"/>
      <c r="U182" s="780"/>
      <c r="V182" s="780"/>
      <c r="W182" s="780"/>
      <c r="X182" s="780"/>
      <c r="Y182" s="780"/>
    </row>
    <row r="183" spans="1:25" ht="15.75" customHeight="1">
      <c r="A183" s="780"/>
      <c r="B183" s="873"/>
      <c r="C183" s="780"/>
      <c r="D183" s="780"/>
      <c r="E183" s="780"/>
      <c r="F183" s="780"/>
      <c r="G183" s="780"/>
      <c r="H183" s="780"/>
      <c r="I183" s="780"/>
      <c r="J183" s="780"/>
      <c r="K183" s="780"/>
      <c r="L183" s="780"/>
      <c r="M183" s="780"/>
      <c r="N183" s="780"/>
      <c r="O183" s="780"/>
      <c r="P183" s="780"/>
      <c r="Q183" s="780"/>
      <c r="R183" s="780"/>
      <c r="S183" s="780"/>
      <c r="T183" s="780"/>
      <c r="U183" s="780"/>
      <c r="V183" s="780"/>
      <c r="W183" s="780"/>
      <c r="X183" s="780"/>
      <c r="Y183" s="780"/>
    </row>
    <row r="184" spans="1:25" ht="15.75" customHeight="1">
      <c r="A184" s="780"/>
      <c r="B184" s="873"/>
      <c r="C184" s="780"/>
      <c r="D184" s="780"/>
      <c r="E184" s="780"/>
      <c r="F184" s="780"/>
      <c r="G184" s="780"/>
      <c r="H184" s="780"/>
      <c r="I184" s="780"/>
      <c r="J184" s="780"/>
      <c r="K184" s="780"/>
      <c r="L184" s="780"/>
      <c r="M184" s="780"/>
      <c r="N184" s="780"/>
      <c r="O184" s="780"/>
      <c r="P184" s="780"/>
      <c r="Q184" s="780"/>
      <c r="R184" s="780"/>
      <c r="S184" s="780"/>
      <c r="T184" s="780"/>
      <c r="U184" s="780"/>
      <c r="V184" s="780"/>
      <c r="W184" s="780"/>
      <c r="X184" s="780"/>
      <c r="Y184" s="780"/>
    </row>
    <row r="185" spans="1:25" ht="15.75" customHeight="1">
      <c r="A185" s="780"/>
      <c r="B185" s="873"/>
      <c r="C185" s="780"/>
      <c r="D185" s="780"/>
      <c r="E185" s="780"/>
      <c r="F185" s="780"/>
      <c r="G185" s="780"/>
      <c r="H185" s="780"/>
      <c r="I185" s="780"/>
      <c r="J185" s="780"/>
      <c r="K185" s="780"/>
      <c r="L185" s="780"/>
      <c r="M185" s="780"/>
      <c r="N185" s="780"/>
      <c r="O185" s="780"/>
      <c r="P185" s="780"/>
      <c r="Q185" s="780"/>
      <c r="R185" s="780"/>
      <c r="S185" s="780"/>
      <c r="T185" s="780"/>
      <c r="U185" s="780"/>
      <c r="V185" s="780"/>
      <c r="W185" s="780"/>
      <c r="X185" s="780"/>
      <c r="Y185" s="780"/>
    </row>
    <row r="186" spans="1:25" ht="15.75" customHeight="1">
      <c r="A186" s="780"/>
      <c r="B186" s="873"/>
      <c r="C186" s="780"/>
      <c r="D186" s="780"/>
      <c r="E186" s="780"/>
      <c r="F186" s="780"/>
      <c r="G186" s="780"/>
      <c r="H186" s="780"/>
      <c r="I186" s="780"/>
      <c r="J186" s="780"/>
      <c r="K186" s="780"/>
      <c r="L186" s="780"/>
      <c r="M186" s="780"/>
      <c r="N186" s="780"/>
      <c r="O186" s="780"/>
      <c r="P186" s="780"/>
      <c r="Q186" s="780"/>
      <c r="R186" s="780"/>
      <c r="S186" s="780"/>
      <c r="T186" s="780"/>
      <c r="U186" s="780"/>
      <c r="V186" s="780"/>
      <c r="W186" s="780"/>
      <c r="X186" s="780"/>
      <c r="Y186" s="780"/>
    </row>
    <row r="187" spans="1:25" ht="15.75" customHeight="1">
      <c r="A187" s="780"/>
      <c r="B187" s="873"/>
      <c r="C187" s="780"/>
      <c r="D187" s="780"/>
      <c r="E187" s="780"/>
      <c r="F187" s="780"/>
      <c r="G187" s="780"/>
      <c r="H187" s="780"/>
      <c r="I187" s="780"/>
      <c r="J187" s="780"/>
      <c r="K187" s="780"/>
      <c r="L187" s="780"/>
      <c r="M187" s="780"/>
      <c r="N187" s="780"/>
      <c r="O187" s="780"/>
      <c r="P187" s="780"/>
      <c r="Q187" s="780"/>
      <c r="R187" s="780"/>
      <c r="S187" s="780"/>
      <c r="T187" s="780"/>
      <c r="U187" s="780"/>
      <c r="V187" s="780"/>
      <c r="W187" s="780"/>
      <c r="X187" s="780"/>
      <c r="Y187" s="780"/>
    </row>
    <row r="188" spans="1:25" ht="15.75" customHeight="1">
      <c r="A188" s="780"/>
      <c r="B188" s="873"/>
      <c r="C188" s="780"/>
      <c r="D188" s="780"/>
      <c r="E188" s="780"/>
      <c r="F188" s="780"/>
      <c r="G188" s="780"/>
      <c r="H188" s="780"/>
      <c r="I188" s="780"/>
      <c r="J188" s="780"/>
      <c r="K188" s="780"/>
      <c r="L188" s="780"/>
      <c r="M188" s="780"/>
      <c r="N188" s="780"/>
      <c r="O188" s="780"/>
      <c r="P188" s="780"/>
      <c r="Q188" s="780"/>
      <c r="R188" s="780"/>
      <c r="S188" s="780"/>
      <c r="T188" s="780"/>
      <c r="U188" s="780"/>
      <c r="V188" s="780"/>
      <c r="W188" s="780"/>
      <c r="X188" s="780"/>
      <c r="Y188" s="780"/>
    </row>
    <row r="189" spans="1:25" ht="15.75" customHeight="1">
      <c r="A189" s="780"/>
      <c r="B189" s="873"/>
      <c r="C189" s="780"/>
      <c r="D189" s="780"/>
      <c r="E189" s="780"/>
      <c r="F189" s="780"/>
      <c r="G189" s="780"/>
      <c r="H189" s="780"/>
      <c r="I189" s="780"/>
      <c r="J189" s="780"/>
      <c r="K189" s="780"/>
      <c r="L189" s="780"/>
      <c r="M189" s="780"/>
      <c r="N189" s="780"/>
      <c r="O189" s="780"/>
      <c r="P189" s="780"/>
      <c r="Q189" s="780"/>
      <c r="R189" s="780"/>
      <c r="S189" s="780"/>
      <c r="T189" s="780"/>
      <c r="U189" s="780"/>
      <c r="V189" s="780"/>
      <c r="W189" s="780"/>
      <c r="X189" s="780"/>
      <c r="Y189" s="780"/>
    </row>
    <row r="190" spans="1:25" ht="15.75" customHeight="1">
      <c r="A190" s="780"/>
      <c r="B190" s="873"/>
      <c r="C190" s="780"/>
      <c r="D190" s="780"/>
      <c r="E190" s="780"/>
      <c r="F190" s="780"/>
      <c r="G190" s="780"/>
      <c r="H190" s="780"/>
      <c r="I190" s="780"/>
      <c r="J190" s="780"/>
      <c r="K190" s="780"/>
      <c r="L190" s="780"/>
      <c r="M190" s="780"/>
      <c r="N190" s="780"/>
      <c r="O190" s="780"/>
      <c r="P190" s="780"/>
      <c r="Q190" s="780"/>
      <c r="R190" s="780"/>
      <c r="S190" s="780"/>
      <c r="T190" s="780"/>
      <c r="U190" s="780"/>
      <c r="V190" s="780"/>
      <c r="W190" s="780"/>
      <c r="X190" s="780"/>
      <c r="Y190" s="780"/>
    </row>
    <row r="191" spans="1:25" ht="15.75" customHeight="1">
      <c r="A191" s="780"/>
      <c r="B191" s="873"/>
      <c r="C191" s="780"/>
      <c r="D191" s="780"/>
      <c r="E191" s="780"/>
      <c r="F191" s="780"/>
      <c r="G191" s="780"/>
      <c r="H191" s="780"/>
      <c r="I191" s="780"/>
      <c r="J191" s="780"/>
      <c r="K191" s="780"/>
      <c r="L191" s="780"/>
      <c r="M191" s="780"/>
      <c r="N191" s="780"/>
      <c r="O191" s="780"/>
      <c r="P191" s="780"/>
      <c r="Q191" s="780"/>
      <c r="R191" s="780"/>
      <c r="S191" s="780"/>
      <c r="T191" s="780"/>
      <c r="U191" s="780"/>
      <c r="V191" s="780"/>
      <c r="W191" s="780"/>
      <c r="X191" s="780"/>
      <c r="Y191" s="780"/>
    </row>
    <row r="192" spans="1:25" ht="15.75" customHeight="1">
      <c r="A192" s="780"/>
      <c r="B192" s="873"/>
      <c r="C192" s="780"/>
      <c r="D192" s="780"/>
      <c r="E192" s="780"/>
      <c r="F192" s="780"/>
      <c r="G192" s="780"/>
      <c r="H192" s="780"/>
      <c r="I192" s="780"/>
      <c r="J192" s="780"/>
      <c r="K192" s="780"/>
      <c r="L192" s="780"/>
      <c r="M192" s="780"/>
      <c r="N192" s="780"/>
      <c r="O192" s="780"/>
      <c r="P192" s="780"/>
      <c r="Q192" s="780"/>
      <c r="R192" s="780"/>
      <c r="S192" s="780"/>
      <c r="T192" s="780"/>
      <c r="U192" s="780"/>
      <c r="V192" s="780"/>
      <c r="W192" s="780"/>
      <c r="X192" s="780"/>
      <c r="Y192" s="780"/>
    </row>
    <row r="193" spans="1:25" ht="15.75" customHeight="1">
      <c r="A193" s="780"/>
      <c r="B193" s="873"/>
      <c r="C193" s="780"/>
      <c r="D193" s="780"/>
      <c r="E193" s="780"/>
      <c r="F193" s="780"/>
      <c r="G193" s="780"/>
      <c r="H193" s="780"/>
      <c r="I193" s="780"/>
      <c r="J193" s="780"/>
      <c r="K193" s="780"/>
      <c r="L193" s="780"/>
      <c r="M193" s="780"/>
      <c r="N193" s="780"/>
      <c r="O193" s="780"/>
      <c r="P193" s="780"/>
      <c r="Q193" s="780"/>
      <c r="R193" s="780"/>
      <c r="S193" s="780"/>
      <c r="T193" s="780"/>
      <c r="U193" s="780"/>
      <c r="V193" s="780"/>
      <c r="W193" s="780"/>
      <c r="X193" s="780"/>
      <c r="Y193" s="780"/>
    </row>
    <row r="194" spans="1:25" ht="15.75" customHeight="1">
      <c r="A194" s="780"/>
      <c r="B194" s="873"/>
      <c r="C194" s="780"/>
      <c r="D194" s="780"/>
      <c r="E194" s="780"/>
      <c r="F194" s="780"/>
      <c r="G194" s="780"/>
      <c r="H194" s="780"/>
      <c r="I194" s="780"/>
      <c r="J194" s="780"/>
      <c r="K194" s="780"/>
      <c r="L194" s="780"/>
      <c r="M194" s="780"/>
      <c r="N194" s="780"/>
      <c r="O194" s="780"/>
      <c r="P194" s="780"/>
      <c r="Q194" s="780"/>
      <c r="R194" s="780"/>
      <c r="S194" s="780"/>
      <c r="T194" s="780"/>
      <c r="U194" s="780"/>
      <c r="V194" s="780"/>
      <c r="W194" s="780"/>
      <c r="X194" s="780"/>
      <c r="Y194" s="780"/>
    </row>
    <row r="195" spans="1:25" ht="15.75" customHeight="1">
      <c r="A195" s="780"/>
      <c r="B195" s="873"/>
      <c r="C195" s="780"/>
      <c r="D195" s="780"/>
      <c r="E195" s="780"/>
      <c r="F195" s="780"/>
      <c r="G195" s="780"/>
      <c r="H195" s="780"/>
      <c r="I195" s="780"/>
      <c r="J195" s="780"/>
      <c r="K195" s="780"/>
      <c r="L195" s="780"/>
      <c r="M195" s="780"/>
      <c r="N195" s="780"/>
      <c r="O195" s="780"/>
      <c r="P195" s="780"/>
      <c r="Q195" s="780"/>
      <c r="R195" s="780"/>
      <c r="S195" s="780"/>
      <c r="T195" s="780"/>
      <c r="U195" s="780"/>
      <c r="V195" s="780"/>
      <c r="W195" s="780"/>
      <c r="X195" s="780"/>
      <c r="Y195" s="780"/>
    </row>
    <row r="196" spans="1:25" ht="15.75" customHeight="1">
      <c r="A196" s="780"/>
      <c r="B196" s="873"/>
      <c r="C196" s="780"/>
      <c r="D196" s="780"/>
      <c r="E196" s="780"/>
      <c r="F196" s="780"/>
      <c r="G196" s="780"/>
      <c r="H196" s="780"/>
      <c r="I196" s="780"/>
      <c r="J196" s="780"/>
      <c r="K196" s="780"/>
      <c r="L196" s="780"/>
      <c r="M196" s="780"/>
      <c r="N196" s="780"/>
      <c r="O196" s="780"/>
      <c r="P196" s="780"/>
      <c r="Q196" s="780"/>
      <c r="R196" s="780"/>
      <c r="S196" s="780"/>
      <c r="T196" s="780"/>
      <c r="U196" s="780"/>
      <c r="V196" s="780"/>
      <c r="W196" s="780"/>
      <c r="X196" s="780"/>
      <c r="Y196" s="780"/>
    </row>
    <row r="197" spans="1:25" ht="15.75" customHeight="1">
      <c r="A197" s="780"/>
      <c r="B197" s="873"/>
      <c r="C197" s="780"/>
      <c r="D197" s="780"/>
      <c r="E197" s="780"/>
      <c r="F197" s="780"/>
      <c r="G197" s="780"/>
      <c r="H197" s="780"/>
      <c r="I197" s="780"/>
      <c r="J197" s="780"/>
      <c r="K197" s="780"/>
      <c r="L197" s="780"/>
      <c r="M197" s="780"/>
      <c r="N197" s="780"/>
      <c r="O197" s="780"/>
      <c r="P197" s="780"/>
      <c r="Q197" s="780"/>
      <c r="R197" s="780"/>
      <c r="S197" s="780"/>
      <c r="T197" s="780"/>
      <c r="U197" s="780"/>
      <c r="V197" s="780"/>
      <c r="W197" s="780"/>
      <c r="X197" s="780"/>
      <c r="Y197" s="780"/>
    </row>
    <row r="198" spans="1:25" ht="15.75" customHeight="1">
      <c r="A198" s="780"/>
      <c r="B198" s="873"/>
      <c r="C198" s="780"/>
      <c r="D198" s="780"/>
      <c r="E198" s="780"/>
      <c r="F198" s="780"/>
      <c r="G198" s="780"/>
      <c r="H198" s="780"/>
      <c r="I198" s="780"/>
      <c r="J198" s="780"/>
      <c r="K198" s="780"/>
      <c r="L198" s="780"/>
      <c r="M198" s="780"/>
      <c r="N198" s="780"/>
      <c r="O198" s="780"/>
      <c r="P198" s="780"/>
      <c r="Q198" s="780"/>
      <c r="R198" s="780"/>
      <c r="S198" s="780"/>
      <c r="T198" s="780"/>
      <c r="U198" s="780"/>
      <c r="V198" s="780"/>
      <c r="W198" s="780"/>
      <c r="X198" s="780"/>
      <c r="Y198" s="780"/>
    </row>
    <row r="199" spans="1:25" ht="15.75" customHeight="1">
      <c r="A199" s="780"/>
      <c r="B199" s="873"/>
      <c r="C199" s="780"/>
      <c r="D199" s="780"/>
      <c r="E199" s="780"/>
      <c r="F199" s="780"/>
      <c r="G199" s="780"/>
      <c r="H199" s="780"/>
      <c r="I199" s="780"/>
      <c r="J199" s="780"/>
      <c r="K199" s="780"/>
      <c r="L199" s="780"/>
      <c r="M199" s="780"/>
      <c r="N199" s="780"/>
      <c r="O199" s="780"/>
      <c r="P199" s="780"/>
      <c r="Q199" s="780"/>
      <c r="R199" s="780"/>
      <c r="S199" s="780"/>
      <c r="T199" s="780"/>
      <c r="U199" s="780"/>
      <c r="V199" s="780"/>
      <c r="W199" s="780"/>
      <c r="X199" s="780"/>
      <c r="Y199" s="780"/>
    </row>
    <row r="200" spans="1:25" ht="15.75" customHeight="1">
      <c r="A200" s="780"/>
      <c r="B200" s="873"/>
      <c r="C200" s="780"/>
      <c r="D200" s="780"/>
      <c r="E200" s="780"/>
      <c r="F200" s="780"/>
      <c r="G200" s="780"/>
      <c r="H200" s="780"/>
      <c r="I200" s="780"/>
      <c r="J200" s="780"/>
      <c r="K200" s="780"/>
      <c r="L200" s="780"/>
      <c r="M200" s="780"/>
      <c r="N200" s="780"/>
      <c r="O200" s="780"/>
      <c r="P200" s="780"/>
      <c r="Q200" s="780"/>
      <c r="R200" s="780"/>
      <c r="S200" s="780"/>
      <c r="T200" s="780"/>
      <c r="U200" s="780"/>
      <c r="V200" s="780"/>
      <c r="W200" s="780"/>
      <c r="X200" s="780"/>
      <c r="Y200" s="780"/>
    </row>
    <row r="201" spans="1:25" ht="15.75" customHeight="1">
      <c r="A201" s="780"/>
      <c r="B201" s="873"/>
      <c r="C201" s="780"/>
      <c r="D201" s="780"/>
      <c r="E201" s="780"/>
      <c r="F201" s="780"/>
      <c r="G201" s="780"/>
      <c r="H201" s="780"/>
      <c r="I201" s="780"/>
      <c r="J201" s="780"/>
      <c r="K201" s="780"/>
      <c r="L201" s="780"/>
      <c r="M201" s="780"/>
      <c r="N201" s="780"/>
      <c r="O201" s="780"/>
      <c r="P201" s="780"/>
      <c r="Q201" s="780"/>
      <c r="R201" s="780"/>
      <c r="S201" s="780"/>
      <c r="T201" s="780"/>
      <c r="U201" s="780"/>
      <c r="V201" s="780"/>
      <c r="W201" s="780"/>
      <c r="X201" s="780"/>
      <c r="Y201" s="780"/>
    </row>
    <row r="202" spans="1:25" ht="15.75" customHeight="1">
      <c r="A202" s="780"/>
      <c r="B202" s="873"/>
      <c r="C202" s="780"/>
      <c r="D202" s="780"/>
      <c r="E202" s="780"/>
      <c r="F202" s="780"/>
      <c r="G202" s="780"/>
      <c r="H202" s="780"/>
      <c r="I202" s="780"/>
      <c r="J202" s="780"/>
      <c r="K202" s="780"/>
      <c r="L202" s="780"/>
      <c r="M202" s="780"/>
      <c r="N202" s="780"/>
      <c r="O202" s="780"/>
      <c r="P202" s="780"/>
      <c r="Q202" s="780"/>
      <c r="R202" s="780"/>
      <c r="S202" s="780"/>
      <c r="T202" s="780"/>
      <c r="U202" s="780"/>
      <c r="V202" s="780"/>
      <c r="W202" s="780"/>
      <c r="X202" s="780"/>
      <c r="Y202" s="780"/>
    </row>
    <row r="203" spans="1:25" ht="15.75" customHeight="1">
      <c r="A203" s="780"/>
      <c r="B203" s="873"/>
      <c r="C203" s="780"/>
      <c r="D203" s="780"/>
      <c r="E203" s="780"/>
      <c r="F203" s="780"/>
      <c r="G203" s="780"/>
      <c r="H203" s="780"/>
      <c r="I203" s="780"/>
      <c r="J203" s="780"/>
      <c r="K203" s="780"/>
      <c r="L203" s="780"/>
      <c r="M203" s="780"/>
      <c r="N203" s="780"/>
      <c r="O203" s="780"/>
      <c r="P203" s="780"/>
      <c r="Q203" s="780"/>
      <c r="R203" s="780"/>
      <c r="S203" s="780"/>
      <c r="T203" s="780"/>
      <c r="U203" s="780"/>
      <c r="V203" s="780"/>
      <c r="W203" s="780"/>
      <c r="X203" s="780"/>
      <c r="Y203" s="780"/>
    </row>
    <row r="204" spans="1:25" ht="15.75" customHeight="1">
      <c r="A204" s="780"/>
      <c r="B204" s="873"/>
      <c r="C204" s="780"/>
      <c r="D204" s="780"/>
      <c r="E204" s="780"/>
      <c r="F204" s="780"/>
      <c r="G204" s="780"/>
      <c r="H204" s="780"/>
      <c r="I204" s="780"/>
      <c r="J204" s="780"/>
      <c r="K204" s="780"/>
      <c r="L204" s="780"/>
      <c r="M204" s="780"/>
      <c r="N204" s="780"/>
      <c r="O204" s="780"/>
      <c r="P204" s="780"/>
      <c r="Q204" s="780"/>
      <c r="R204" s="780"/>
      <c r="S204" s="780"/>
      <c r="T204" s="780"/>
      <c r="U204" s="780"/>
      <c r="V204" s="780"/>
      <c r="W204" s="780"/>
      <c r="X204" s="780"/>
      <c r="Y204" s="780"/>
    </row>
    <row r="205" spans="1:25" ht="15.75" customHeight="1">
      <c r="A205" s="780"/>
      <c r="B205" s="873"/>
      <c r="C205" s="780"/>
      <c r="D205" s="780"/>
      <c r="E205" s="780"/>
      <c r="F205" s="780"/>
      <c r="G205" s="780"/>
      <c r="H205" s="780"/>
      <c r="I205" s="780"/>
      <c r="J205" s="780"/>
      <c r="K205" s="780"/>
      <c r="L205" s="780"/>
      <c r="M205" s="780"/>
      <c r="N205" s="780"/>
      <c r="O205" s="780"/>
      <c r="P205" s="780"/>
      <c r="Q205" s="780"/>
      <c r="R205" s="780"/>
      <c r="S205" s="780"/>
      <c r="T205" s="780"/>
      <c r="U205" s="780"/>
      <c r="V205" s="780"/>
      <c r="W205" s="780"/>
      <c r="X205" s="780"/>
      <c r="Y205" s="780"/>
    </row>
    <row r="206" spans="1:25" ht="15.75" customHeight="1">
      <c r="A206" s="780"/>
      <c r="B206" s="873"/>
      <c r="C206" s="780"/>
      <c r="D206" s="780"/>
      <c r="E206" s="780"/>
      <c r="F206" s="780"/>
      <c r="G206" s="780"/>
      <c r="H206" s="780"/>
      <c r="I206" s="780"/>
      <c r="J206" s="780"/>
      <c r="K206" s="780"/>
      <c r="L206" s="780"/>
      <c r="M206" s="780"/>
      <c r="N206" s="780"/>
      <c r="O206" s="780"/>
      <c r="P206" s="780"/>
      <c r="Q206" s="780"/>
      <c r="R206" s="780"/>
      <c r="S206" s="780"/>
      <c r="T206" s="780"/>
      <c r="U206" s="780"/>
      <c r="V206" s="780"/>
      <c r="W206" s="780"/>
      <c r="X206" s="780"/>
      <c r="Y206" s="780"/>
    </row>
    <row r="207" spans="1:25" ht="15.75" customHeight="1">
      <c r="A207" s="780"/>
      <c r="B207" s="873"/>
      <c r="C207" s="780"/>
      <c r="D207" s="780"/>
      <c r="E207" s="780"/>
      <c r="F207" s="780"/>
      <c r="G207" s="780"/>
      <c r="H207" s="780"/>
      <c r="I207" s="780"/>
      <c r="J207" s="780"/>
      <c r="K207" s="780"/>
      <c r="L207" s="780"/>
      <c r="M207" s="780"/>
      <c r="N207" s="780"/>
      <c r="O207" s="780"/>
      <c r="P207" s="780"/>
      <c r="Q207" s="780"/>
      <c r="R207" s="780"/>
      <c r="S207" s="780"/>
      <c r="T207" s="780"/>
      <c r="U207" s="780"/>
      <c r="V207" s="780"/>
      <c r="W207" s="780"/>
      <c r="X207" s="780"/>
      <c r="Y207" s="780"/>
    </row>
    <row r="208" spans="1:25" ht="15.75" customHeight="1">
      <c r="A208" s="780"/>
      <c r="B208" s="873"/>
      <c r="C208" s="780"/>
      <c r="D208" s="780"/>
      <c r="E208" s="780"/>
      <c r="F208" s="780"/>
      <c r="G208" s="780"/>
      <c r="H208" s="780"/>
      <c r="I208" s="780"/>
      <c r="J208" s="780"/>
      <c r="K208" s="780"/>
      <c r="L208" s="780"/>
      <c r="M208" s="780"/>
      <c r="N208" s="780"/>
      <c r="O208" s="780"/>
      <c r="P208" s="780"/>
      <c r="Q208" s="780"/>
      <c r="R208" s="780"/>
      <c r="S208" s="780"/>
      <c r="T208" s="780"/>
      <c r="U208" s="780"/>
      <c r="V208" s="780"/>
      <c r="W208" s="780"/>
      <c r="X208" s="780"/>
      <c r="Y208" s="780"/>
    </row>
    <row r="209" spans="1:25" ht="15.75" customHeight="1">
      <c r="A209" s="780"/>
      <c r="B209" s="873"/>
      <c r="C209" s="780"/>
      <c r="D209" s="780"/>
      <c r="E209" s="780"/>
      <c r="F209" s="780"/>
      <c r="G209" s="780"/>
      <c r="H209" s="780"/>
      <c r="I209" s="780"/>
      <c r="J209" s="780"/>
      <c r="K209" s="780"/>
      <c r="L209" s="780"/>
      <c r="M209" s="780"/>
      <c r="N209" s="780"/>
      <c r="O209" s="780"/>
      <c r="P209" s="780"/>
      <c r="Q209" s="780"/>
      <c r="R209" s="780"/>
      <c r="S209" s="780"/>
      <c r="T209" s="780"/>
      <c r="U209" s="780"/>
      <c r="V209" s="780"/>
      <c r="W209" s="780"/>
      <c r="X209" s="780"/>
      <c r="Y209" s="780"/>
    </row>
    <row r="210" spans="1:25" ht="15.75" customHeight="1">
      <c r="A210" s="780"/>
      <c r="B210" s="873"/>
      <c r="C210" s="780"/>
      <c r="D210" s="780"/>
      <c r="E210" s="780"/>
      <c r="F210" s="780"/>
      <c r="G210" s="780"/>
      <c r="H210" s="780"/>
      <c r="I210" s="780"/>
      <c r="J210" s="780"/>
      <c r="K210" s="780"/>
      <c r="L210" s="780"/>
      <c r="M210" s="780"/>
      <c r="N210" s="780"/>
      <c r="O210" s="780"/>
      <c r="P210" s="780"/>
      <c r="Q210" s="780"/>
      <c r="R210" s="780"/>
      <c r="S210" s="780"/>
      <c r="T210" s="780"/>
      <c r="U210" s="780"/>
      <c r="V210" s="780"/>
      <c r="W210" s="780"/>
      <c r="X210" s="780"/>
      <c r="Y210" s="780"/>
    </row>
    <row r="211" spans="1:25" ht="15.75" customHeight="1">
      <c r="A211" s="780"/>
      <c r="B211" s="873"/>
      <c r="C211" s="780"/>
      <c r="D211" s="780"/>
      <c r="E211" s="780"/>
      <c r="F211" s="780"/>
      <c r="G211" s="780"/>
      <c r="H211" s="780"/>
      <c r="I211" s="780"/>
      <c r="J211" s="780"/>
      <c r="K211" s="780"/>
      <c r="L211" s="780"/>
      <c r="M211" s="780"/>
      <c r="N211" s="780"/>
      <c r="O211" s="780"/>
      <c r="P211" s="780"/>
      <c r="Q211" s="780"/>
      <c r="R211" s="780"/>
      <c r="S211" s="780"/>
      <c r="T211" s="780"/>
      <c r="U211" s="780"/>
      <c r="V211" s="780"/>
      <c r="W211" s="780"/>
      <c r="X211" s="780"/>
      <c r="Y211" s="780"/>
    </row>
    <row r="212" spans="1:25" ht="15.75" customHeight="1">
      <c r="A212" s="780"/>
      <c r="B212" s="873"/>
      <c r="C212" s="780"/>
      <c r="D212" s="780"/>
      <c r="E212" s="780"/>
      <c r="F212" s="780"/>
      <c r="G212" s="780"/>
      <c r="H212" s="780"/>
      <c r="I212" s="780"/>
      <c r="J212" s="780"/>
      <c r="K212" s="780"/>
      <c r="L212" s="780"/>
      <c r="M212" s="780"/>
      <c r="N212" s="780"/>
      <c r="O212" s="780"/>
      <c r="P212" s="780"/>
      <c r="Q212" s="780"/>
      <c r="R212" s="780"/>
      <c r="S212" s="780"/>
      <c r="T212" s="780"/>
      <c r="U212" s="780"/>
      <c r="V212" s="780"/>
      <c r="W212" s="780"/>
      <c r="X212" s="780"/>
      <c r="Y212" s="780"/>
    </row>
    <row r="213" spans="1:25" ht="15.75" customHeight="1">
      <c r="A213" s="780"/>
      <c r="B213" s="873"/>
      <c r="C213" s="780"/>
      <c r="D213" s="780"/>
      <c r="E213" s="780"/>
      <c r="F213" s="780"/>
      <c r="G213" s="780"/>
      <c r="H213" s="780"/>
      <c r="I213" s="780"/>
      <c r="J213" s="780"/>
      <c r="K213" s="780"/>
      <c r="L213" s="780"/>
      <c r="M213" s="780"/>
      <c r="N213" s="780"/>
      <c r="O213" s="780"/>
      <c r="P213" s="780"/>
      <c r="Q213" s="780"/>
      <c r="R213" s="780"/>
      <c r="S213" s="780"/>
      <c r="T213" s="780"/>
      <c r="U213" s="780"/>
      <c r="V213" s="780"/>
      <c r="W213" s="780"/>
      <c r="X213" s="780"/>
      <c r="Y213" s="780"/>
    </row>
    <row r="214" spans="1:25" ht="15.75" customHeight="1">
      <c r="A214" s="780"/>
      <c r="B214" s="873"/>
      <c r="C214" s="780"/>
      <c r="D214" s="780"/>
      <c r="E214" s="780"/>
      <c r="F214" s="780"/>
      <c r="G214" s="780"/>
      <c r="H214" s="780"/>
      <c r="I214" s="780"/>
      <c r="J214" s="780"/>
      <c r="K214" s="780"/>
      <c r="L214" s="780"/>
      <c r="M214" s="780"/>
      <c r="N214" s="780"/>
      <c r="O214" s="780"/>
      <c r="P214" s="780"/>
      <c r="Q214" s="780"/>
      <c r="R214" s="780"/>
      <c r="S214" s="780"/>
      <c r="T214" s="780"/>
      <c r="U214" s="780"/>
      <c r="V214" s="780"/>
      <c r="W214" s="780"/>
      <c r="X214" s="780"/>
      <c r="Y214" s="780"/>
    </row>
    <row r="215" spans="1:25" ht="15.75" customHeight="1">
      <c r="A215" s="780"/>
      <c r="B215" s="873"/>
      <c r="C215" s="780"/>
      <c r="D215" s="780"/>
      <c r="E215" s="780"/>
      <c r="F215" s="780"/>
      <c r="G215" s="780"/>
      <c r="H215" s="780"/>
      <c r="I215" s="780"/>
      <c r="J215" s="780"/>
      <c r="K215" s="780"/>
      <c r="L215" s="780"/>
      <c r="M215" s="780"/>
      <c r="N215" s="780"/>
      <c r="O215" s="780"/>
      <c r="P215" s="780"/>
      <c r="Q215" s="780"/>
      <c r="R215" s="780"/>
      <c r="S215" s="780"/>
      <c r="T215" s="780"/>
      <c r="U215" s="780"/>
      <c r="V215" s="780"/>
      <c r="W215" s="780"/>
      <c r="X215" s="780"/>
      <c r="Y215" s="780"/>
    </row>
    <row r="216" spans="1:25" ht="15.75" customHeight="1">
      <c r="A216" s="780"/>
      <c r="B216" s="873"/>
      <c r="C216" s="780"/>
      <c r="D216" s="780"/>
      <c r="E216" s="780"/>
      <c r="F216" s="780"/>
      <c r="G216" s="780"/>
      <c r="H216" s="780"/>
      <c r="I216" s="780"/>
      <c r="J216" s="780"/>
      <c r="K216" s="780"/>
      <c r="L216" s="780"/>
      <c r="M216" s="780"/>
      <c r="N216" s="780"/>
      <c r="O216" s="780"/>
      <c r="P216" s="780"/>
      <c r="Q216" s="780"/>
      <c r="R216" s="780"/>
      <c r="S216" s="780"/>
      <c r="T216" s="780"/>
      <c r="U216" s="780"/>
      <c r="V216" s="780"/>
      <c r="W216" s="780"/>
      <c r="X216" s="780"/>
      <c r="Y216" s="780"/>
    </row>
    <row r="217" spans="1:25" ht="15.75" customHeight="1">
      <c r="A217" s="780"/>
      <c r="B217" s="873"/>
      <c r="C217" s="780"/>
      <c r="D217" s="780"/>
      <c r="E217" s="780"/>
      <c r="F217" s="780"/>
      <c r="G217" s="780"/>
      <c r="H217" s="780"/>
      <c r="I217" s="780"/>
      <c r="J217" s="780"/>
      <c r="K217" s="780"/>
      <c r="L217" s="780"/>
      <c r="M217" s="780"/>
      <c r="N217" s="780"/>
      <c r="O217" s="780"/>
      <c r="P217" s="780"/>
      <c r="Q217" s="780"/>
      <c r="R217" s="780"/>
      <c r="S217" s="780"/>
      <c r="T217" s="780"/>
      <c r="U217" s="780"/>
      <c r="V217" s="780"/>
      <c r="W217" s="780"/>
      <c r="X217" s="780"/>
      <c r="Y217" s="780"/>
    </row>
    <row r="218" spans="1:25" ht="15.75" customHeight="1">
      <c r="A218" s="780"/>
      <c r="B218" s="873"/>
      <c r="C218" s="780"/>
      <c r="D218" s="780"/>
      <c r="E218" s="780"/>
      <c r="F218" s="780"/>
      <c r="G218" s="780"/>
      <c r="H218" s="780"/>
      <c r="I218" s="780"/>
      <c r="J218" s="780"/>
      <c r="K218" s="780"/>
      <c r="L218" s="780"/>
      <c r="M218" s="780"/>
      <c r="N218" s="780"/>
      <c r="O218" s="780"/>
      <c r="P218" s="780"/>
      <c r="Q218" s="780"/>
      <c r="R218" s="780"/>
      <c r="S218" s="780"/>
      <c r="T218" s="780"/>
      <c r="U218" s="780"/>
      <c r="V218" s="780"/>
      <c r="W218" s="780"/>
      <c r="X218" s="780"/>
      <c r="Y218" s="780"/>
    </row>
    <row r="219" spans="1:25" ht="15.75" customHeight="1">
      <c r="A219" s="780"/>
      <c r="B219" s="873"/>
      <c r="C219" s="780"/>
      <c r="D219" s="780"/>
      <c r="E219" s="780"/>
      <c r="F219" s="780"/>
      <c r="G219" s="780"/>
      <c r="H219" s="780"/>
      <c r="I219" s="780"/>
      <c r="J219" s="780"/>
      <c r="K219" s="780"/>
      <c r="L219" s="780"/>
      <c r="M219" s="780"/>
      <c r="N219" s="780"/>
      <c r="O219" s="780"/>
      <c r="P219" s="780"/>
      <c r="Q219" s="780"/>
      <c r="R219" s="780"/>
      <c r="S219" s="780"/>
      <c r="T219" s="780"/>
      <c r="U219" s="780"/>
      <c r="V219" s="780"/>
      <c r="W219" s="780"/>
      <c r="X219" s="780"/>
      <c r="Y219" s="780"/>
    </row>
    <row r="220" spans="1:25" ht="15.75" customHeight="1">
      <c r="A220" s="780"/>
      <c r="B220" s="873"/>
      <c r="C220" s="780"/>
      <c r="D220" s="780"/>
      <c r="E220" s="780"/>
      <c r="F220" s="780"/>
      <c r="G220" s="780"/>
      <c r="H220" s="780"/>
      <c r="I220" s="780"/>
      <c r="J220" s="780"/>
      <c r="K220" s="780"/>
      <c r="L220" s="780"/>
      <c r="M220" s="780"/>
      <c r="N220" s="780"/>
      <c r="O220" s="780"/>
      <c r="P220" s="780"/>
      <c r="Q220" s="780"/>
      <c r="R220" s="780"/>
      <c r="S220" s="780"/>
      <c r="T220" s="780"/>
      <c r="U220" s="780"/>
      <c r="V220" s="780"/>
      <c r="W220" s="780"/>
      <c r="X220" s="780"/>
      <c r="Y220" s="780"/>
    </row>
    <row r="221" spans="1:25" ht="15.75" customHeight="1">
      <c r="A221" s="780"/>
      <c r="B221" s="873"/>
      <c r="C221" s="780"/>
      <c r="D221" s="780"/>
      <c r="E221" s="780"/>
      <c r="F221" s="780"/>
      <c r="G221" s="780"/>
      <c r="H221" s="780"/>
      <c r="I221" s="780"/>
      <c r="J221" s="780"/>
      <c r="K221" s="780"/>
      <c r="L221" s="780"/>
      <c r="M221" s="780"/>
      <c r="N221" s="780"/>
      <c r="O221" s="780"/>
      <c r="P221" s="780"/>
      <c r="Q221" s="780"/>
      <c r="R221" s="780"/>
      <c r="S221" s="780"/>
      <c r="T221" s="780"/>
      <c r="U221" s="780"/>
      <c r="V221" s="780"/>
      <c r="W221" s="780"/>
      <c r="X221" s="780"/>
      <c r="Y221" s="780"/>
    </row>
    <row r="222" spans="1:25" ht="15.75" customHeight="1">
      <c r="A222" s="780"/>
      <c r="B222" s="873"/>
      <c r="C222" s="780"/>
      <c r="D222" s="780"/>
      <c r="E222" s="780"/>
      <c r="F222" s="780"/>
      <c r="G222" s="780"/>
      <c r="H222" s="780"/>
      <c r="I222" s="780"/>
      <c r="J222" s="780"/>
      <c r="K222" s="780"/>
      <c r="L222" s="780"/>
      <c r="M222" s="780"/>
      <c r="N222" s="780"/>
      <c r="O222" s="780"/>
      <c r="P222" s="780"/>
      <c r="Q222" s="780"/>
      <c r="R222" s="780"/>
      <c r="S222" s="780"/>
      <c r="T222" s="780"/>
      <c r="U222" s="780"/>
      <c r="V222" s="780"/>
      <c r="W222" s="780"/>
      <c r="X222" s="780"/>
      <c r="Y222" s="780"/>
    </row>
    <row r="223" spans="1:25" ht="15.75" customHeight="1">
      <c r="A223" s="780"/>
      <c r="B223" s="873"/>
      <c r="C223" s="780"/>
      <c r="D223" s="780"/>
      <c r="E223" s="780"/>
      <c r="F223" s="780"/>
      <c r="G223" s="780"/>
      <c r="H223" s="780"/>
      <c r="I223" s="780"/>
      <c r="J223" s="780"/>
      <c r="K223" s="780"/>
      <c r="L223" s="780"/>
      <c r="M223" s="780"/>
      <c r="N223" s="780"/>
      <c r="O223" s="780"/>
      <c r="P223" s="780"/>
      <c r="Q223" s="780"/>
      <c r="R223" s="780"/>
      <c r="S223" s="780"/>
      <c r="T223" s="780"/>
      <c r="U223" s="780"/>
      <c r="V223" s="780"/>
      <c r="W223" s="780"/>
      <c r="X223" s="780"/>
      <c r="Y223" s="780"/>
    </row>
    <row r="224" spans="1:25" ht="15.75" customHeight="1">
      <c r="A224" s="780"/>
      <c r="B224" s="873"/>
      <c r="C224" s="780"/>
      <c r="D224" s="780"/>
      <c r="E224" s="780"/>
      <c r="F224" s="780"/>
      <c r="G224" s="780"/>
      <c r="H224" s="780"/>
      <c r="I224" s="780"/>
      <c r="J224" s="780"/>
      <c r="K224" s="780"/>
      <c r="L224" s="780"/>
      <c r="M224" s="780"/>
      <c r="N224" s="780"/>
      <c r="O224" s="780"/>
      <c r="P224" s="780"/>
      <c r="Q224" s="780"/>
      <c r="R224" s="780"/>
      <c r="S224" s="780"/>
      <c r="T224" s="780"/>
      <c r="U224" s="780"/>
      <c r="V224" s="780"/>
      <c r="W224" s="780"/>
      <c r="X224" s="780"/>
      <c r="Y224" s="780"/>
    </row>
    <row r="225" spans="1:25" ht="15.75" customHeight="1">
      <c r="A225" s="780"/>
      <c r="B225" s="873"/>
      <c r="C225" s="780"/>
      <c r="D225" s="780"/>
      <c r="E225" s="780"/>
      <c r="F225" s="780"/>
      <c r="G225" s="780"/>
      <c r="H225" s="780"/>
      <c r="I225" s="780"/>
      <c r="J225" s="780"/>
      <c r="K225" s="780"/>
      <c r="L225" s="780"/>
      <c r="M225" s="780"/>
      <c r="N225" s="780"/>
      <c r="O225" s="780"/>
      <c r="P225" s="780"/>
      <c r="Q225" s="780"/>
      <c r="R225" s="780"/>
      <c r="S225" s="780"/>
      <c r="T225" s="780"/>
      <c r="U225" s="780"/>
      <c r="V225" s="780"/>
      <c r="W225" s="780"/>
      <c r="X225" s="780"/>
      <c r="Y225" s="780"/>
    </row>
    <row r="226" spans="1:25" ht="15.75" customHeight="1">
      <c r="A226" s="780"/>
      <c r="B226" s="873"/>
      <c r="C226" s="780"/>
      <c r="D226" s="780"/>
      <c r="E226" s="780"/>
      <c r="F226" s="780"/>
      <c r="G226" s="780"/>
      <c r="H226" s="780"/>
      <c r="I226" s="780"/>
      <c r="J226" s="780"/>
      <c r="K226" s="780"/>
      <c r="L226" s="780"/>
      <c r="M226" s="780"/>
      <c r="N226" s="780"/>
      <c r="O226" s="780"/>
      <c r="P226" s="780"/>
      <c r="Q226" s="780"/>
      <c r="R226" s="780"/>
      <c r="S226" s="780"/>
      <c r="T226" s="780"/>
      <c r="U226" s="780"/>
      <c r="V226" s="780"/>
      <c r="W226" s="780"/>
      <c r="X226" s="780"/>
      <c r="Y226" s="780"/>
    </row>
    <row r="227" spans="1:25" ht="15.75" customHeight="1">
      <c r="A227" s="780"/>
      <c r="B227" s="873"/>
      <c r="C227" s="780"/>
      <c r="D227" s="780"/>
      <c r="E227" s="780"/>
      <c r="F227" s="780"/>
      <c r="G227" s="780"/>
      <c r="H227" s="780"/>
      <c r="I227" s="780"/>
      <c r="J227" s="780"/>
      <c r="K227" s="780"/>
      <c r="L227" s="780"/>
      <c r="M227" s="780"/>
      <c r="N227" s="780"/>
      <c r="O227" s="780"/>
      <c r="P227" s="780"/>
      <c r="Q227" s="780"/>
      <c r="R227" s="780"/>
      <c r="S227" s="780"/>
      <c r="T227" s="780"/>
      <c r="U227" s="780"/>
      <c r="V227" s="780"/>
      <c r="W227" s="780"/>
      <c r="X227" s="780"/>
      <c r="Y227" s="780"/>
    </row>
    <row r="228" spans="1:25" ht="15.75" customHeight="1">
      <c r="A228" s="780"/>
      <c r="B228" s="873"/>
      <c r="C228" s="780"/>
      <c r="D228" s="780"/>
      <c r="E228" s="780"/>
      <c r="F228" s="780"/>
      <c r="G228" s="780"/>
      <c r="H228" s="780"/>
      <c r="I228" s="780"/>
      <c r="J228" s="780"/>
      <c r="K228" s="780"/>
      <c r="L228" s="780"/>
      <c r="M228" s="780"/>
      <c r="N228" s="780"/>
      <c r="O228" s="780"/>
      <c r="P228" s="780"/>
      <c r="Q228" s="780"/>
      <c r="R228" s="780"/>
      <c r="S228" s="780"/>
      <c r="T228" s="780"/>
      <c r="U228" s="780"/>
      <c r="V228" s="780"/>
      <c r="W228" s="780"/>
      <c r="X228" s="780"/>
      <c r="Y228" s="780"/>
    </row>
    <row r="229" spans="1:25" ht="15.75" customHeight="1">
      <c r="A229" s="780"/>
      <c r="B229" s="873"/>
      <c r="C229" s="780"/>
      <c r="D229" s="780"/>
      <c r="E229" s="780"/>
      <c r="F229" s="780"/>
      <c r="G229" s="780"/>
      <c r="H229" s="780"/>
      <c r="I229" s="780"/>
      <c r="J229" s="780"/>
      <c r="K229" s="780"/>
      <c r="L229" s="780"/>
      <c r="M229" s="780"/>
      <c r="N229" s="780"/>
      <c r="O229" s="780"/>
      <c r="P229" s="780"/>
      <c r="Q229" s="780"/>
      <c r="R229" s="780"/>
      <c r="S229" s="780"/>
      <c r="T229" s="780"/>
      <c r="U229" s="780"/>
      <c r="V229" s="780"/>
      <c r="W229" s="780"/>
      <c r="X229" s="780"/>
      <c r="Y229" s="780"/>
    </row>
    <row r="230" spans="1:25" ht="15.75" customHeight="1">
      <c r="A230" s="780"/>
      <c r="B230" s="873"/>
      <c r="C230" s="780"/>
      <c r="D230" s="780"/>
      <c r="E230" s="780"/>
      <c r="F230" s="780"/>
      <c r="G230" s="780"/>
      <c r="H230" s="780"/>
      <c r="I230" s="780"/>
      <c r="J230" s="780"/>
      <c r="K230" s="780"/>
      <c r="L230" s="780"/>
      <c r="M230" s="780"/>
      <c r="N230" s="780"/>
      <c r="O230" s="780"/>
      <c r="P230" s="780"/>
      <c r="Q230" s="780"/>
      <c r="R230" s="780"/>
      <c r="S230" s="780"/>
      <c r="T230" s="780"/>
      <c r="U230" s="780"/>
      <c r="V230" s="780"/>
      <c r="W230" s="780"/>
      <c r="X230" s="780"/>
      <c r="Y230" s="780"/>
    </row>
    <row r="231" spans="1:25" ht="15.75" customHeight="1">
      <c r="A231" s="780"/>
      <c r="B231" s="873"/>
      <c r="C231" s="780"/>
      <c r="D231" s="780"/>
      <c r="E231" s="780"/>
      <c r="F231" s="780"/>
      <c r="G231" s="780"/>
      <c r="H231" s="780"/>
      <c r="I231" s="780"/>
      <c r="J231" s="780"/>
      <c r="K231" s="780"/>
      <c r="L231" s="780"/>
      <c r="M231" s="780"/>
      <c r="N231" s="780"/>
      <c r="O231" s="780"/>
      <c r="P231" s="780"/>
      <c r="Q231" s="780"/>
      <c r="R231" s="780"/>
      <c r="S231" s="780"/>
      <c r="T231" s="780"/>
      <c r="U231" s="780"/>
      <c r="V231" s="780"/>
      <c r="W231" s="780"/>
      <c r="X231" s="780"/>
      <c r="Y231" s="780"/>
    </row>
    <row r="232" spans="1:25" ht="15.75" customHeight="1">
      <c r="A232" s="780"/>
      <c r="B232" s="873"/>
      <c r="C232" s="780"/>
      <c r="D232" s="780"/>
      <c r="E232" s="780"/>
      <c r="F232" s="780"/>
      <c r="G232" s="780"/>
      <c r="H232" s="780"/>
      <c r="I232" s="780"/>
      <c r="J232" s="780"/>
      <c r="K232" s="780"/>
      <c r="L232" s="780"/>
      <c r="M232" s="780"/>
      <c r="N232" s="780"/>
      <c r="O232" s="780"/>
      <c r="P232" s="780"/>
      <c r="Q232" s="780"/>
      <c r="R232" s="780"/>
      <c r="S232" s="780"/>
      <c r="T232" s="780"/>
      <c r="U232" s="780"/>
      <c r="V232" s="780"/>
      <c r="W232" s="780"/>
      <c r="X232" s="780"/>
      <c r="Y232" s="780"/>
    </row>
    <row r="233" spans="1:25" ht="15.75" customHeight="1">
      <c r="A233" s="780"/>
      <c r="B233" s="873"/>
      <c r="C233" s="780"/>
      <c r="D233" s="780"/>
      <c r="E233" s="780"/>
      <c r="F233" s="780"/>
      <c r="G233" s="780"/>
      <c r="H233" s="780"/>
      <c r="I233" s="780"/>
      <c r="J233" s="780"/>
      <c r="K233" s="780"/>
      <c r="L233" s="780"/>
      <c r="M233" s="780"/>
      <c r="N233" s="780"/>
      <c r="O233" s="780"/>
      <c r="P233" s="780"/>
      <c r="Q233" s="780"/>
      <c r="R233" s="780"/>
      <c r="S233" s="780"/>
      <c r="T233" s="780"/>
      <c r="U233" s="780"/>
      <c r="V233" s="780"/>
      <c r="W233" s="780"/>
      <c r="X233" s="780"/>
      <c r="Y233" s="780"/>
    </row>
    <row r="234" spans="1:25" ht="15.75" customHeight="1">
      <c r="A234" s="780"/>
      <c r="B234" s="873"/>
      <c r="C234" s="780"/>
      <c r="D234" s="780"/>
      <c r="E234" s="780"/>
      <c r="F234" s="780"/>
      <c r="G234" s="780"/>
      <c r="H234" s="780"/>
      <c r="I234" s="780"/>
      <c r="J234" s="780"/>
      <c r="K234" s="780"/>
      <c r="L234" s="780"/>
      <c r="M234" s="780"/>
      <c r="N234" s="780"/>
      <c r="O234" s="780"/>
      <c r="P234" s="780"/>
      <c r="Q234" s="780"/>
      <c r="R234" s="780"/>
      <c r="S234" s="780"/>
      <c r="T234" s="780"/>
      <c r="U234" s="780"/>
      <c r="V234" s="780"/>
      <c r="W234" s="780"/>
      <c r="X234" s="780"/>
      <c r="Y234" s="780"/>
    </row>
    <row r="235" spans="1:25" ht="15.75" customHeight="1">
      <c r="A235" s="780"/>
      <c r="B235" s="873"/>
      <c r="C235" s="780"/>
      <c r="D235" s="780"/>
      <c r="E235" s="780"/>
      <c r="F235" s="780"/>
      <c r="G235" s="780"/>
      <c r="H235" s="780"/>
      <c r="I235" s="780"/>
      <c r="J235" s="780"/>
      <c r="K235" s="780"/>
      <c r="L235" s="780"/>
      <c r="M235" s="780"/>
      <c r="N235" s="780"/>
      <c r="O235" s="780"/>
      <c r="P235" s="780"/>
      <c r="Q235" s="780"/>
      <c r="R235" s="780"/>
      <c r="S235" s="780"/>
      <c r="T235" s="780"/>
      <c r="U235" s="780"/>
      <c r="V235" s="780"/>
      <c r="W235" s="780"/>
      <c r="X235" s="780"/>
      <c r="Y235" s="780"/>
    </row>
    <row r="236" spans="1:25" ht="15.75" customHeight="1">
      <c r="A236" s="780"/>
      <c r="B236" s="873"/>
      <c r="C236" s="780"/>
      <c r="D236" s="780"/>
      <c r="E236" s="780"/>
      <c r="F236" s="780"/>
      <c r="G236" s="780"/>
      <c r="H236" s="780"/>
      <c r="I236" s="780"/>
      <c r="J236" s="780"/>
      <c r="K236" s="780"/>
      <c r="L236" s="780"/>
      <c r="M236" s="780"/>
      <c r="N236" s="780"/>
      <c r="O236" s="780"/>
      <c r="P236" s="780"/>
      <c r="Q236" s="780"/>
      <c r="R236" s="780"/>
      <c r="S236" s="780"/>
      <c r="T236" s="780"/>
      <c r="U236" s="780"/>
      <c r="V236" s="780"/>
      <c r="W236" s="780"/>
      <c r="X236" s="780"/>
      <c r="Y236" s="780"/>
    </row>
    <row r="237" spans="1:25" ht="15.75" customHeight="1">
      <c r="A237" s="780"/>
      <c r="B237" s="873"/>
      <c r="C237" s="780"/>
      <c r="D237" s="780"/>
      <c r="E237" s="780"/>
      <c r="F237" s="780"/>
      <c r="G237" s="780"/>
      <c r="H237" s="780"/>
      <c r="I237" s="780"/>
      <c r="J237" s="780"/>
      <c r="K237" s="780"/>
      <c r="L237" s="780"/>
      <c r="M237" s="780"/>
      <c r="N237" s="780"/>
      <c r="O237" s="780"/>
      <c r="P237" s="780"/>
      <c r="Q237" s="780"/>
      <c r="R237" s="780"/>
      <c r="S237" s="780"/>
      <c r="T237" s="780"/>
      <c r="U237" s="780"/>
      <c r="V237" s="780"/>
      <c r="W237" s="780"/>
      <c r="X237" s="780"/>
      <c r="Y237" s="780"/>
    </row>
    <row r="238" spans="1:25" ht="15.75" customHeight="1">
      <c r="A238" s="780"/>
      <c r="B238" s="873"/>
      <c r="C238" s="780"/>
      <c r="D238" s="780"/>
      <c r="E238" s="780"/>
      <c r="F238" s="780"/>
      <c r="G238" s="780"/>
      <c r="H238" s="780"/>
      <c r="I238" s="780"/>
      <c r="J238" s="780"/>
      <c r="K238" s="780"/>
      <c r="L238" s="780"/>
      <c r="M238" s="780"/>
      <c r="N238" s="780"/>
      <c r="O238" s="780"/>
      <c r="P238" s="780"/>
      <c r="Q238" s="780"/>
      <c r="R238" s="780"/>
      <c r="S238" s="780"/>
      <c r="T238" s="780"/>
      <c r="U238" s="780"/>
      <c r="V238" s="780"/>
      <c r="W238" s="780"/>
      <c r="X238" s="780"/>
      <c r="Y238" s="780"/>
    </row>
    <row r="239" spans="1:25" ht="15.75" customHeight="1">
      <c r="A239" s="780"/>
      <c r="B239" s="873"/>
      <c r="C239" s="780"/>
      <c r="D239" s="780"/>
      <c r="E239" s="780"/>
      <c r="F239" s="780"/>
      <c r="G239" s="780"/>
      <c r="H239" s="780"/>
      <c r="I239" s="780"/>
      <c r="J239" s="780"/>
      <c r="K239" s="780"/>
      <c r="L239" s="780"/>
      <c r="M239" s="780"/>
      <c r="N239" s="780"/>
      <c r="O239" s="780"/>
      <c r="P239" s="780"/>
      <c r="Q239" s="780"/>
      <c r="R239" s="780"/>
      <c r="S239" s="780"/>
      <c r="T239" s="780"/>
      <c r="U239" s="780"/>
      <c r="V239" s="780"/>
      <c r="W239" s="780"/>
      <c r="X239" s="780"/>
      <c r="Y239" s="780"/>
    </row>
    <row r="240" spans="1:25" ht="15.75" customHeight="1">
      <c r="A240" s="780"/>
      <c r="B240" s="873"/>
      <c r="C240" s="780"/>
      <c r="D240" s="780"/>
      <c r="E240" s="780"/>
      <c r="F240" s="780"/>
      <c r="G240" s="780"/>
      <c r="H240" s="780"/>
      <c r="I240" s="780"/>
      <c r="J240" s="780"/>
      <c r="K240" s="780"/>
      <c r="L240" s="780"/>
      <c r="M240" s="780"/>
      <c r="N240" s="780"/>
      <c r="O240" s="780"/>
      <c r="P240" s="780"/>
      <c r="Q240" s="780"/>
      <c r="R240" s="780"/>
      <c r="S240" s="780"/>
      <c r="T240" s="780"/>
      <c r="U240" s="780"/>
      <c r="V240" s="780"/>
      <c r="W240" s="780"/>
      <c r="X240" s="780"/>
      <c r="Y240" s="780"/>
    </row>
    <row r="241" spans="1:25" ht="15.75" customHeight="1">
      <c r="A241" s="780"/>
      <c r="B241" s="873"/>
      <c r="C241" s="780"/>
      <c r="D241" s="780"/>
      <c r="E241" s="780"/>
      <c r="F241" s="780"/>
      <c r="G241" s="780"/>
      <c r="H241" s="780"/>
      <c r="I241" s="780"/>
      <c r="J241" s="780"/>
      <c r="K241" s="780"/>
      <c r="L241" s="780"/>
      <c r="M241" s="780"/>
      <c r="N241" s="780"/>
      <c r="O241" s="780"/>
      <c r="P241" s="780"/>
      <c r="Q241" s="780"/>
      <c r="R241" s="780"/>
      <c r="S241" s="780"/>
      <c r="T241" s="780"/>
      <c r="U241" s="780"/>
      <c r="V241" s="780"/>
      <c r="W241" s="780"/>
      <c r="X241" s="780"/>
      <c r="Y241" s="780"/>
    </row>
    <row r="242" spans="1:25" ht="15.75" customHeight="1">
      <c r="A242" s="780"/>
      <c r="B242" s="873"/>
      <c r="C242" s="780"/>
      <c r="D242" s="780"/>
      <c r="E242" s="780"/>
      <c r="F242" s="780"/>
      <c r="G242" s="780"/>
      <c r="H242" s="780"/>
      <c r="I242" s="780"/>
      <c r="J242" s="780"/>
      <c r="K242" s="780"/>
      <c r="L242" s="780"/>
      <c r="M242" s="780"/>
      <c r="N242" s="780"/>
      <c r="O242" s="780"/>
      <c r="P242" s="780"/>
      <c r="Q242" s="780"/>
      <c r="R242" s="780"/>
      <c r="S242" s="780"/>
      <c r="T242" s="780"/>
      <c r="U242" s="780"/>
      <c r="V242" s="780"/>
      <c r="W242" s="780"/>
      <c r="X242" s="780"/>
      <c r="Y242" s="780"/>
    </row>
    <row r="243" spans="1:25" ht="15.75" customHeight="1">
      <c r="A243" s="780"/>
      <c r="B243" s="873"/>
      <c r="C243" s="780"/>
      <c r="D243" s="780"/>
      <c r="E243" s="780"/>
      <c r="F243" s="780"/>
      <c r="G243" s="780"/>
      <c r="H243" s="780"/>
      <c r="I243" s="780"/>
      <c r="J243" s="780"/>
      <c r="K243" s="780"/>
      <c r="L243" s="780"/>
      <c r="M243" s="780"/>
      <c r="N243" s="780"/>
      <c r="O243" s="780"/>
      <c r="P243" s="780"/>
      <c r="Q243" s="780"/>
      <c r="R243" s="780"/>
      <c r="S243" s="780"/>
      <c r="T243" s="780"/>
      <c r="U243" s="780"/>
      <c r="V243" s="780"/>
      <c r="W243" s="780"/>
      <c r="X243" s="780"/>
      <c r="Y243" s="780"/>
    </row>
    <row r="244" spans="1:25" ht="15.75" customHeight="1">
      <c r="A244" s="780"/>
      <c r="B244" s="873"/>
      <c r="C244" s="780"/>
      <c r="D244" s="780"/>
      <c r="E244" s="780"/>
      <c r="F244" s="780"/>
      <c r="G244" s="780"/>
      <c r="H244" s="780"/>
      <c r="I244" s="780"/>
      <c r="J244" s="780"/>
      <c r="K244" s="780"/>
      <c r="L244" s="780"/>
      <c r="M244" s="780"/>
      <c r="N244" s="780"/>
      <c r="O244" s="780"/>
      <c r="P244" s="780"/>
      <c r="Q244" s="780"/>
      <c r="R244" s="780"/>
      <c r="S244" s="780"/>
      <c r="T244" s="780"/>
      <c r="U244" s="780"/>
      <c r="V244" s="780"/>
      <c r="W244" s="780"/>
      <c r="X244" s="780"/>
      <c r="Y244" s="780"/>
    </row>
    <row r="245" spans="1:25" ht="15.75" customHeight="1">
      <c r="A245" s="780"/>
      <c r="B245" s="873"/>
      <c r="C245" s="780"/>
      <c r="D245" s="780"/>
      <c r="E245" s="780"/>
      <c r="F245" s="780"/>
      <c r="G245" s="780"/>
      <c r="H245" s="780"/>
      <c r="I245" s="780"/>
      <c r="J245" s="780"/>
      <c r="K245" s="780"/>
      <c r="L245" s="780"/>
      <c r="M245" s="780"/>
      <c r="N245" s="780"/>
      <c r="O245" s="780"/>
      <c r="P245" s="780"/>
      <c r="Q245" s="780"/>
      <c r="R245" s="780"/>
      <c r="S245" s="780"/>
      <c r="T245" s="780"/>
      <c r="U245" s="780"/>
      <c r="V245" s="780"/>
      <c r="W245" s="780"/>
      <c r="X245" s="780"/>
      <c r="Y245" s="780"/>
    </row>
    <row r="246" spans="1:25" ht="15.75" customHeight="1">
      <c r="A246" s="780"/>
      <c r="B246" s="873"/>
      <c r="C246" s="780"/>
      <c r="D246" s="780"/>
      <c r="E246" s="780"/>
      <c r="F246" s="780"/>
      <c r="G246" s="780"/>
      <c r="H246" s="780"/>
      <c r="I246" s="780"/>
      <c r="J246" s="780"/>
      <c r="K246" s="780"/>
      <c r="L246" s="780"/>
      <c r="M246" s="780"/>
      <c r="N246" s="780"/>
      <c r="O246" s="780"/>
      <c r="P246" s="780"/>
      <c r="Q246" s="780"/>
      <c r="R246" s="780"/>
      <c r="S246" s="780"/>
      <c r="T246" s="780"/>
      <c r="U246" s="780"/>
      <c r="V246" s="780"/>
      <c r="W246" s="780"/>
      <c r="X246" s="780"/>
      <c r="Y246" s="780"/>
    </row>
    <row r="247" spans="1:25" ht="15.75" customHeight="1">
      <c r="A247" s="780"/>
      <c r="B247" s="873"/>
      <c r="C247" s="780"/>
      <c r="D247" s="780"/>
      <c r="E247" s="780"/>
      <c r="F247" s="780"/>
      <c r="G247" s="780"/>
      <c r="H247" s="780"/>
      <c r="I247" s="780"/>
      <c r="J247" s="780"/>
      <c r="K247" s="780"/>
      <c r="L247" s="780"/>
      <c r="M247" s="780"/>
      <c r="N247" s="780"/>
      <c r="O247" s="780"/>
      <c r="P247" s="780"/>
      <c r="Q247" s="780"/>
      <c r="R247" s="780"/>
      <c r="S247" s="780"/>
      <c r="T247" s="780"/>
      <c r="U247" s="780"/>
      <c r="V247" s="780"/>
      <c r="W247" s="780"/>
      <c r="X247" s="780"/>
      <c r="Y247" s="780"/>
    </row>
    <row r="248" spans="1:25" ht="15.75" customHeight="1">
      <c r="A248" s="780"/>
      <c r="B248" s="873"/>
      <c r="C248" s="780"/>
      <c r="D248" s="780"/>
      <c r="E248" s="780"/>
      <c r="F248" s="780"/>
      <c r="G248" s="780"/>
      <c r="H248" s="780"/>
      <c r="I248" s="780"/>
      <c r="J248" s="780"/>
      <c r="K248" s="780"/>
      <c r="L248" s="780"/>
      <c r="M248" s="780"/>
      <c r="N248" s="780"/>
      <c r="O248" s="780"/>
      <c r="P248" s="780"/>
      <c r="Q248" s="780"/>
      <c r="R248" s="780"/>
      <c r="S248" s="780"/>
      <c r="T248" s="780"/>
      <c r="U248" s="780"/>
      <c r="V248" s="780"/>
      <c r="W248" s="780"/>
      <c r="X248" s="780"/>
      <c r="Y248" s="780"/>
    </row>
    <row r="249" spans="1:25" ht="15.75" customHeight="1">
      <c r="A249" s="780"/>
      <c r="B249" s="873"/>
      <c r="C249" s="780"/>
      <c r="D249" s="780"/>
      <c r="E249" s="780"/>
      <c r="F249" s="780"/>
      <c r="G249" s="780"/>
      <c r="H249" s="780"/>
      <c r="I249" s="780"/>
      <c r="J249" s="780"/>
      <c r="K249" s="780"/>
      <c r="L249" s="780"/>
      <c r="M249" s="780"/>
      <c r="N249" s="780"/>
      <c r="O249" s="780"/>
      <c r="P249" s="780"/>
      <c r="Q249" s="780"/>
      <c r="R249" s="780"/>
      <c r="S249" s="780"/>
      <c r="T249" s="780"/>
      <c r="U249" s="780"/>
      <c r="V249" s="780"/>
      <c r="W249" s="780"/>
      <c r="X249" s="780"/>
      <c r="Y249" s="780"/>
    </row>
    <row r="250" spans="1:25" ht="15.75" customHeight="1">
      <c r="A250" s="780"/>
      <c r="B250" s="873"/>
      <c r="C250" s="780"/>
      <c r="D250" s="780"/>
      <c r="E250" s="780"/>
      <c r="F250" s="780"/>
      <c r="G250" s="780"/>
      <c r="H250" s="780"/>
      <c r="I250" s="780"/>
      <c r="J250" s="780"/>
      <c r="K250" s="780"/>
      <c r="L250" s="780"/>
      <c r="M250" s="780"/>
      <c r="N250" s="780"/>
      <c r="O250" s="780"/>
      <c r="P250" s="780"/>
      <c r="Q250" s="780"/>
      <c r="R250" s="780"/>
      <c r="S250" s="780"/>
      <c r="T250" s="780"/>
      <c r="U250" s="780"/>
      <c r="V250" s="780"/>
      <c r="W250" s="780"/>
      <c r="X250" s="780"/>
      <c r="Y250" s="780"/>
    </row>
    <row r="251" spans="1:25" ht="15.75" customHeight="1">
      <c r="A251" s="780"/>
      <c r="B251" s="873"/>
      <c r="C251" s="780"/>
      <c r="D251" s="780"/>
      <c r="E251" s="780"/>
      <c r="F251" s="780"/>
      <c r="G251" s="780"/>
      <c r="H251" s="780"/>
      <c r="I251" s="780"/>
      <c r="J251" s="780"/>
      <c r="K251" s="780"/>
      <c r="L251" s="780"/>
      <c r="M251" s="780"/>
      <c r="N251" s="780"/>
      <c r="O251" s="780"/>
      <c r="P251" s="780"/>
      <c r="Q251" s="780"/>
      <c r="R251" s="780"/>
      <c r="S251" s="780"/>
      <c r="T251" s="780"/>
      <c r="U251" s="780"/>
      <c r="V251" s="780"/>
      <c r="W251" s="780"/>
      <c r="X251" s="780"/>
      <c r="Y251" s="780"/>
    </row>
    <row r="252" spans="1:25" ht="15.75" customHeight="1">
      <c r="A252" s="780"/>
      <c r="B252" s="873"/>
      <c r="C252" s="780"/>
      <c r="D252" s="780"/>
      <c r="E252" s="780"/>
      <c r="F252" s="780"/>
      <c r="G252" s="780"/>
      <c r="H252" s="780"/>
      <c r="I252" s="780"/>
      <c r="J252" s="780"/>
      <c r="K252" s="780"/>
      <c r="L252" s="780"/>
      <c r="M252" s="780"/>
      <c r="N252" s="780"/>
      <c r="O252" s="780"/>
      <c r="P252" s="780"/>
      <c r="Q252" s="780"/>
      <c r="R252" s="780"/>
      <c r="S252" s="780"/>
      <c r="T252" s="780"/>
      <c r="U252" s="780"/>
      <c r="V252" s="780"/>
      <c r="W252" s="780"/>
      <c r="X252" s="780"/>
      <c r="Y252" s="780"/>
    </row>
    <row r="253" spans="1:25" ht="15.75" customHeight="1">
      <c r="A253" s="780"/>
      <c r="B253" s="873"/>
      <c r="C253" s="780"/>
      <c r="D253" s="780"/>
      <c r="E253" s="780"/>
      <c r="F253" s="780"/>
      <c r="G253" s="780"/>
      <c r="H253" s="780"/>
      <c r="I253" s="780"/>
      <c r="J253" s="780"/>
      <c r="K253" s="780"/>
      <c r="L253" s="780"/>
      <c r="M253" s="780"/>
      <c r="N253" s="780"/>
      <c r="O253" s="780"/>
      <c r="P253" s="780"/>
      <c r="Q253" s="780"/>
      <c r="R253" s="780"/>
      <c r="S253" s="780"/>
      <c r="T253" s="780"/>
      <c r="U253" s="780"/>
      <c r="V253" s="780"/>
      <c r="W253" s="780"/>
      <c r="X253" s="780"/>
      <c r="Y253" s="780"/>
    </row>
    <row r="254" spans="1:25" ht="15.75" customHeight="1">
      <c r="A254" s="780"/>
      <c r="B254" s="873"/>
      <c r="C254" s="780"/>
      <c r="D254" s="780"/>
      <c r="E254" s="780"/>
      <c r="F254" s="780"/>
      <c r="G254" s="780"/>
      <c r="H254" s="780"/>
      <c r="I254" s="780"/>
      <c r="J254" s="780"/>
      <c r="K254" s="780"/>
      <c r="L254" s="780"/>
      <c r="M254" s="780"/>
      <c r="N254" s="780"/>
      <c r="O254" s="780"/>
      <c r="P254" s="780"/>
      <c r="Q254" s="780"/>
      <c r="R254" s="780"/>
      <c r="S254" s="780"/>
      <c r="T254" s="780"/>
      <c r="U254" s="780"/>
      <c r="V254" s="780"/>
      <c r="W254" s="780"/>
      <c r="X254" s="780"/>
      <c r="Y254" s="780"/>
    </row>
    <row r="255" spans="1:25" ht="15.75" customHeight="1">
      <c r="A255" s="780"/>
      <c r="B255" s="873"/>
      <c r="C255" s="780"/>
      <c r="D255" s="780"/>
      <c r="E255" s="780"/>
      <c r="F255" s="780"/>
      <c r="G255" s="780"/>
      <c r="H255" s="780"/>
      <c r="I255" s="780"/>
      <c r="J255" s="780"/>
      <c r="K255" s="780"/>
      <c r="L255" s="780"/>
      <c r="M255" s="780"/>
      <c r="N255" s="780"/>
      <c r="O255" s="780"/>
      <c r="P255" s="780"/>
      <c r="Q255" s="780"/>
      <c r="R255" s="780"/>
      <c r="S255" s="780"/>
      <c r="T255" s="780"/>
      <c r="U255" s="780"/>
      <c r="V255" s="780"/>
      <c r="W255" s="780"/>
      <c r="X255" s="780"/>
      <c r="Y255" s="780"/>
    </row>
    <row r="256" spans="1:25" ht="15.75" customHeight="1">
      <c r="A256" s="780"/>
      <c r="B256" s="873"/>
      <c r="C256" s="780"/>
      <c r="D256" s="780"/>
      <c r="E256" s="780"/>
      <c r="F256" s="780"/>
      <c r="G256" s="780"/>
      <c r="H256" s="780"/>
      <c r="I256" s="780"/>
      <c r="J256" s="780"/>
      <c r="K256" s="780"/>
      <c r="L256" s="780"/>
      <c r="M256" s="780"/>
      <c r="N256" s="780"/>
      <c r="O256" s="780"/>
      <c r="P256" s="780"/>
      <c r="Q256" s="780"/>
      <c r="R256" s="780"/>
      <c r="S256" s="780"/>
      <c r="T256" s="780"/>
      <c r="U256" s="780"/>
      <c r="V256" s="780"/>
      <c r="W256" s="780"/>
      <c r="X256" s="780"/>
      <c r="Y256" s="780"/>
    </row>
    <row r="257" spans="1:25" ht="15.75" customHeight="1">
      <c r="A257" s="780"/>
      <c r="B257" s="873"/>
      <c r="C257" s="780"/>
      <c r="D257" s="780"/>
      <c r="E257" s="780"/>
      <c r="F257" s="780"/>
      <c r="G257" s="780"/>
      <c r="H257" s="780"/>
      <c r="I257" s="780"/>
      <c r="J257" s="780"/>
      <c r="K257" s="780"/>
      <c r="L257" s="780"/>
      <c r="M257" s="780"/>
      <c r="N257" s="780"/>
      <c r="O257" s="780"/>
      <c r="P257" s="780"/>
      <c r="Q257" s="780"/>
      <c r="R257" s="780"/>
      <c r="S257" s="780"/>
      <c r="T257" s="780"/>
      <c r="U257" s="780"/>
      <c r="V257" s="780"/>
      <c r="W257" s="780"/>
      <c r="X257" s="780"/>
      <c r="Y257" s="780"/>
    </row>
    <row r="258" spans="1:25" ht="15.75" customHeight="1">
      <c r="A258" s="780"/>
      <c r="B258" s="873"/>
      <c r="C258" s="780"/>
      <c r="D258" s="780"/>
      <c r="E258" s="780"/>
      <c r="F258" s="780"/>
      <c r="G258" s="780"/>
      <c r="H258" s="780"/>
      <c r="I258" s="780"/>
      <c r="J258" s="780"/>
      <c r="K258" s="780"/>
      <c r="L258" s="780"/>
      <c r="M258" s="780"/>
      <c r="N258" s="780"/>
      <c r="O258" s="780"/>
      <c r="P258" s="780"/>
      <c r="Q258" s="780"/>
      <c r="R258" s="780"/>
      <c r="S258" s="780"/>
      <c r="T258" s="780"/>
      <c r="U258" s="780"/>
      <c r="V258" s="780"/>
      <c r="W258" s="780"/>
      <c r="X258" s="780"/>
      <c r="Y258" s="780"/>
    </row>
    <row r="259" spans="1:25" ht="15.75" customHeight="1">
      <c r="A259" s="780"/>
      <c r="B259" s="873"/>
      <c r="C259" s="780"/>
      <c r="D259" s="780"/>
      <c r="E259" s="780"/>
      <c r="F259" s="780"/>
      <c r="G259" s="780"/>
      <c r="H259" s="780"/>
      <c r="I259" s="780"/>
      <c r="J259" s="780"/>
      <c r="K259" s="780"/>
      <c r="L259" s="780"/>
      <c r="M259" s="780"/>
      <c r="N259" s="780"/>
      <c r="O259" s="780"/>
      <c r="P259" s="780"/>
      <c r="Q259" s="780"/>
      <c r="R259" s="780"/>
      <c r="S259" s="780"/>
      <c r="T259" s="780"/>
      <c r="U259" s="780"/>
      <c r="V259" s="780"/>
      <c r="W259" s="780"/>
      <c r="X259" s="780"/>
      <c r="Y259" s="780"/>
    </row>
    <row r="260" spans="1:25" ht="15.75" customHeight="1">
      <c r="A260" s="780"/>
      <c r="B260" s="873"/>
      <c r="C260" s="780"/>
      <c r="D260" s="780"/>
      <c r="E260" s="780"/>
      <c r="F260" s="780"/>
      <c r="G260" s="780"/>
      <c r="H260" s="780"/>
      <c r="I260" s="780"/>
      <c r="J260" s="780"/>
      <c r="K260" s="780"/>
      <c r="L260" s="780"/>
      <c r="M260" s="780"/>
      <c r="N260" s="780"/>
      <c r="O260" s="780"/>
      <c r="P260" s="780"/>
      <c r="Q260" s="780"/>
      <c r="R260" s="780"/>
      <c r="S260" s="780"/>
      <c r="T260" s="780"/>
      <c r="U260" s="780"/>
      <c r="V260" s="780"/>
      <c r="W260" s="780"/>
      <c r="X260" s="780"/>
      <c r="Y260" s="780"/>
    </row>
    <row r="261" spans="1:25" ht="15.75" customHeight="1">
      <c r="A261" s="780"/>
      <c r="B261" s="873"/>
      <c r="C261" s="780"/>
      <c r="D261" s="780"/>
      <c r="E261" s="780"/>
      <c r="F261" s="780"/>
      <c r="G261" s="780"/>
      <c r="H261" s="780"/>
      <c r="I261" s="780"/>
      <c r="J261" s="780"/>
      <c r="K261" s="780"/>
      <c r="L261" s="780"/>
      <c r="M261" s="780"/>
      <c r="N261" s="780"/>
      <c r="O261" s="780"/>
      <c r="P261" s="780"/>
      <c r="Q261" s="780"/>
      <c r="R261" s="780"/>
      <c r="S261" s="780"/>
      <c r="T261" s="780"/>
      <c r="U261" s="780"/>
      <c r="V261" s="780"/>
      <c r="W261" s="780"/>
      <c r="X261" s="780"/>
      <c r="Y261" s="780"/>
    </row>
    <row r="262" spans="1:25" ht="15.75" customHeight="1">
      <c r="A262" s="780"/>
      <c r="B262" s="873"/>
      <c r="C262" s="780"/>
      <c r="D262" s="780"/>
      <c r="E262" s="780"/>
      <c r="F262" s="780"/>
      <c r="G262" s="780"/>
      <c r="H262" s="780"/>
      <c r="I262" s="780"/>
      <c r="J262" s="780"/>
      <c r="K262" s="780"/>
      <c r="L262" s="780"/>
      <c r="M262" s="780"/>
      <c r="N262" s="780"/>
      <c r="O262" s="780"/>
      <c r="P262" s="780"/>
      <c r="Q262" s="780"/>
      <c r="R262" s="780"/>
      <c r="S262" s="780"/>
      <c r="T262" s="780"/>
      <c r="U262" s="780"/>
      <c r="V262" s="780"/>
      <c r="W262" s="780"/>
      <c r="X262" s="780"/>
      <c r="Y262" s="780"/>
    </row>
    <row r="263" spans="1:25" ht="15.75" customHeight="1">
      <c r="A263" s="780"/>
      <c r="B263" s="873"/>
      <c r="C263" s="780"/>
      <c r="D263" s="780"/>
      <c r="E263" s="780"/>
      <c r="F263" s="780"/>
      <c r="G263" s="780"/>
      <c r="H263" s="780"/>
      <c r="I263" s="780"/>
      <c r="J263" s="780"/>
      <c r="K263" s="780"/>
      <c r="L263" s="780"/>
      <c r="M263" s="780"/>
      <c r="N263" s="780"/>
      <c r="O263" s="780"/>
      <c r="P263" s="780"/>
      <c r="Q263" s="780"/>
      <c r="R263" s="780"/>
      <c r="S263" s="780"/>
      <c r="T263" s="780"/>
      <c r="U263" s="780"/>
      <c r="V263" s="780"/>
      <c r="W263" s="780"/>
      <c r="X263" s="780"/>
      <c r="Y263" s="780"/>
    </row>
    <row r="264" spans="1:25" ht="15.75" customHeight="1">
      <c r="A264" s="780"/>
      <c r="B264" s="873"/>
      <c r="C264" s="780"/>
      <c r="D264" s="780"/>
      <c r="E264" s="780"/>
      <c r="F264" s="780"/>
      <c r="G264" s="780"/>
      <c r="H264" s="780"/>
      <c r="I264" s="780"/>
      <c r="J264" s="780"/>
      <c r="K264" s="780"/>
      <c r="L264" s="780"/>
      <c r="M264" s="780"/>
      <c r="N264" s="780"/>
      <c r="O264" s="780"/>
      <c r="P264" s="780"/>
      <c r="Q264" s="780"/>
      <c r="R264" s="780"/>
      <c r="S264" s="780"/>
      <c r="T264" s="780"/>
      <c r="U264" s="780"/>
      <c r="V264" s="780"/>
      <c r="W264" s="780"/>
      <c r="X264" s="780"/>
      <c r="Y264" s="780"/>
    </row>
    <row r="265" spans="1:25" ht="15.75" customHeight="1">
      <c r="A265" s="780"/>
      <c r="B265" s="873"/>
      <c r="C265" s="780"/>
      <c r="D265" s="780"/>
      <c r="E265" s="780"/>
      <c r="F265" s="780"/>
      <c r="G265" s="780"/>
      <c r="H265" s="780"/>
      <c r="I265" s="780"/>
      <c r="J265" s="780"/>
      <c r="K265" s="780"/>
      <c r="L265" s="780"/>
      <c r="M265" s="780"/>
      <c r="N265" s="780"/>
      <c r="O265" s="780"/>
      <c r="P265" s="780"/>
      <c r="Q265" s="780"/>
      <c r="R265" s="780"/>
      <c r="S265" s="780"/>
      <c r="T265" s="780"/>
      <c r="U265" s="780"/>
      <c r="V265" s="780"/>
      <c r="W265" s="780"/>
      <c r="X265" s="780"/>
      <c r="Y265" s="780"/>
    </row>
    <row r="266" spans="1:25" ht="15.75" customHeight="1">
      <c r="A266" s="780"/>
      <c r="B266" s="873"/>
      <c r="C266" s="780"/>
      <c r="D266" s="780"/>
      <c r="E266" s="780"/>
      <c r="F266" s="780"/>
      <c r="G266" s="780"/>
      <c r="H266" s="780"/>
      <c r="I266" s="780"/>
      <c r="J266" s="780"/>
      <c r="K266" s="780"/>
      <c r="L266" s="780"/>
      <c r="M266" s="780"/>
      <c r="N266" s="780"/>
      <c r="O266" s="780"/>
      <c r="P266" s="780"/>
      <c r="Q266" s="780"/>
      <c r="R266" s="780"/>
      <c r="S266" s="780"/>
      <c r="T266" s="780"/>
      <c r="U266" s="780"/>
      <c r="V266" s="780"/>
      <c r="W266" s="780"/>
      <c r="X266" s="780"/>
      <c r="Y266" s="780"/>
    </row>
    <row r="267" spans="1:25" ht="15.75" customHeight="1">
      <c r="A267" s="780"/>
      <c r="B267" s="873"/>
      <c r="C267" s="780"/>
      <c r="D267" s="780"/>
      <c r="E267" s="780"/>
      <c r="F267" s="780"/>
      <c r="G267" s="780"/>
      <c r="H267" s="780"/>
      <c r="I267" s="780"/>
      <c r="J267" s="780"/>
      <c r="K267" s="780"/>
      <c r="L267" s="780"/>
      <c r="M267" s="780"/>
      <c r="N267" s="780"/>
      <c r="O267" s="780"/>
      <c r="P267" s="780"/>
      <c r="Q267" s="780"/>
      <c r="R267" s="780"/>
      <c r="S267" s="780"/>
      <c r="T267" s="780"/>
      <c r="U267" s="780"/>
      <c r="V267" s="780"/>
      <c r="W267" s="780"/>
      <c r="X267" s="780"/>
      <c r="Y267" s="780"/>
    </row>
    <row r="268" spans="1:25" ht="15.75" customHeight="1">
      <c r="A268" s="780"/>
      <c r="B268" s="873"/>
      <c r="C268" s="780"/>
      <c r="D268" s="780"/>
      <c r="E268" s="780"/>
      <c r="F268" s="780"/>
      <c r="G268" s="780"/>
      <c r="H268" s="780"/>
      <c r="I268" s="780"/>
      <c r="J268" s="780"/>
      <c r="K268" s="780"/>
      <c r="L268" s="780"/>
      <c r="M268" s="780"/>
      <c r="N268" s="780"/>
      <c r="O268" s="780"/>
      <c r="P268" s="780"/>
      <c r="Q268" s="780"/>
      <c r="R268" s="780"/>
      <c r="S268" s="780"/>
      <c r="T268" s="780"/>
      <c r="U268" s="780"/>
      <c r="V268" s="780"/>
      <c r="W268" s="780"/>
      <c r="X268" s="780"/>
      <c r="Y268" s="780"/>
    </row>
    <row r="269" spans="1:25" ht="15.75" customHeight="1">
      <c r="A269" s="780"/>
      <c r="B269" s="873"/>
      <c r="C269" s="780"/>
      <c r="D269" s="780"/>
      <c r="E269" s="780"/>
      <c r="F269" s="780"/>
      <c r="G269" s="780"/>
      <c r="H269" s="780"/>
      <c r="I269" s="780"/>
      <c r="J269" s="780"/>
      <c r="K269" s="780"/>
      <c r="L269" s="780"/>
      <c r="M269" s="780"/>
      <c r="N269" s="780"/>
      <c r="O269" s="780"/>
      <c r="P269" s="780"/>
      <c r="Q269" s="780"/>
      <c r="R269" s="780"/>
      <c r="S269" s="780"/>
      <c r="T269" s="780"/>
      <c r="U269" s="780"/>
      <c r="V269" s="780"/>
      <c r="W269" s="780"/>
      <c r="X269" s="780"/>
      <c r="Y269" s="780"/>
    </row>
    <row r="270" spans="1:25" ht="15.75" customHeight="1">
      <c r="A270" s="780"/>
      <c r="B270" s="873"/>
      <c r="C270" s="780"/>
      <c r="D270" s="780"/>
      <c r="E270" s="780"/>
      <c r="F270" s="780"/>
      <c r="G270" s="780"/>
      <c r="H270" s="780"/>
      <c r="I270" s="780"/>
      <c r="J270" s="780"/>
      <c r="K270" s="780"/>
      <c r="L270" s="780"/>
      <c r="M270" s="780"/>
      <c r="N270" s="780"/>
      <c r="O270" s="780"/>
      <c r="P270" s="780"/>
      <c r="Q270" s="780"/>
      <c r="R270" s="780"/>
      <c r="S270" s="780"/>
      <c r="T270" s="780"/>
      <c r="U270" s="780"/>
      <c r="V270" s="780"/>
      <c r="W270" s="780"/>
      <c r="X270" s="780"/>
      <c r="Y270" s="780"/>
    </row>
    <row r="271" spans="1:25" ht="15.75" customHeight="1">
      <c r="A271" s="780"/>
      <c r="B271" s="873"/>
      <c r="C271" s="780"/>
      <c r="D271" s="780"/>
      <c r="E271" s="780"/>
      <c r="F271" s="780"/>
      <c r="G271" s="780"/>
      <c r="H271" s="780"/>
      <c r="I271" s="780"/>
      <c r="J271" s="780"/>
      <c r="K271" s="780"/>
      <c r="L271" s="780"/>
      <c r="M271" s="780"/>
      <c r="N271" s="780"/>
      <c r="O271" s="780"/>
      <c r="P271" s="780"/>
      <c r="Q271" s="780"/>
      <c r="R271" s="780"/>
      <c r="S271" s="780"/>
      <c r="T271" s="780"/>
      <c r="U271" s="780"/>
      <c r="V271" s="780"/>
      <c r="W271" s="780"/>
      <c r="X271" s="780"/>
      <c r="Y271" s="780"/>
    </row>
    <row r="272" spans="1:25" ht="15.75" customHeight="1">
      <c r="A272" s="780"/>
      <c r="B272" s="873"/>
      <c r="C272" s="780"/>
      <c r="D272" s="780"/>
      <c r="E272" s="780"/>
      <c r="F272" s="780"/>
      <c r="G272" s="780"/>
      <c r="H272" s="780"/>
      <c r="I272" s="780"/>
      <c r="J272" s="780"/>
      <c r="K272" s="780"/>
      <c r="L272" s="780"/>
      <c r="M272" s="780"/>
      <c r="N272" s="780"/>
      <c r="O272" s="780"/>
      <c r="P272" s="780"/>
      <c r="Q272" s="780"/>
      <c r="R272" s="780"/>
      <c r="S272" s="780"/>
      <c r="T272" s="780"/>
      <c r="U272" s="780"/>
      <c r="V272" s="780"/>
      <c r="W272" s="780"/>
      <c r="X272" s="780"/>
      <c r="Y272" s="780"/>
    </row>
    <row r="273" spans="1:25" ht="15.75" customHeight="1">
      <c r="A273" s="780"/>
      <c r="B273" s="873"/>
      <c r="C273" s="780"/>
      <c r="D273" s="780"/>
      <c r="E273" s="780"/>
      <c r="F273" s="780"/>
      <c r="G273" s="780"/>
      <c r="H273" s="780"/>
      <c r="I273" s="780"/>
      <c r="J273" s="780"/>
      <c r="K273" s="780"/>
      <c r="L273" s="780"/>
      <c r="M273" s="780"/>
      <c r="N273" s="780"/>
      <c r="O273" s="780"/>
      <c r="P273" s="780"/>
      <c r="Q273" s="780"/>
      <c r="R273" s="780"/>
      <c r="S273" s="780"/>
      <c r="T273" s="780"/>
      <c r="U273" s="780"/>
      <c r="V273" s="780"/>
      <c r="W273" s="780"/>
      <c r="X273" s="780"/>
      <c r="Y273" s="780"/>
    </row>
    <row r="274" spans="1:25" ht="15.75" customHeight="1">
      <c r="A274" s="780"/>
      <c r="B274" s="873"/>
      <c r="C274" s="780"/>
      <c r="D274" s="780"/>
      <c r="E274" s="780"/>
      <c r="F274" s="780"/>
      <c r="G274" s="780"/>
      <c r="H274" s="780"/>
      <c r="I274" s="780"/>
      <c r="J274" s="780"/>
      <c r="K274" s="780"/>
      <c r="L274" s="780"/>
      <c r="M274" s="780"/>
      <c r="N274" s="780"/>
      <c r="O274" s="780"/>
      <c r="P274" s="780"/>
      <c r="Q274" s="780"/>
      <c r="R274" s="780"/>
      <c r="S274" s="780"/>
      <c r="T274" s="780"/>
      <c r="U274" s="780"/>
      <c r="V274" s="780"/>
      <c r="W274" s="780"/>
      <c r="X274" s="780"/>
      <c r="Y274" s="780"/>
    </row>
    <row r="275" spans="1:25" ht="15.75" customHeight="1">
      <c r="A275" s="780"/>
      <c r="B275" s="873"/>
      <c r="C275" s="780"/>
      <c r="D275" s="780"/>
      <c r="E275" s="780"/>
      <c r="F275" s="780"/>
      <c r="G275" s="780"/>
      <c r="H275" s="780"/>
      <c r="I275" s="780"/>
      <c r="J275" s="780"/>
      <c r="K275" s="780"/>
      <c r="L275" s="780"/>
      <c r="M275" s="780"/>
      <c r="N275" s="780"/>
      <c r="O275" s="780"/>
      <c r="P275" s="780"/>
      <c r="Q275" s="780"/>
      <c r="R275" s="780"/>
      <c r="S275" s="780"/>
      <c r="T275" s="780"/>
      <c r="U275" s="780"/>
      <c r="V275" s="780"/>
      <c r="W275" s="780"/>
      <c r="X275" s="780"/>
      <c r="Y275" s="780"/>
    </row>
    <row r="276" spans="1:25" ht="15.75" customHeight="1">
      <c r="A276" s="780"/>
      <c r="B276" s="873"/>
      <c r="C276" s="780"/>
      <c r="D276" s="780"/>
      <c r="E276" s="780"/>
      <c r="F276" s="780"/>
      <c r="G276" s="780"/>
      <c r="H276" s="780"/>
      <c r="I276" s="780"/>
      <c r="J276" s="780"/>
      <c r="K276" s="780"/>
      <c r="L276" s="780"/>
      <c r="M276" s="780"/>
      <c r="N276" s="780"/>
      <c r="O276" s="780"/>
      <c r="P276" s="780"/>
      <c r="Q276" s="780"/>
      <c r="R276" s="780"/>
      <c r="S276" s="780"/>
      <c r="T276" s="780"/>
      <c r="U276" s="780"/>
      <c r="V276" s="780"/>
      <c r="W276" s="780"/>
      <c r="X276" s="780"/>
      <c r="Y276" s="780"/>
    </row>
    <row r="277" spans="1:25" ht="15.75" customHeight="1">
      <c r="A277" s="780"/>
      <c r="B277" s="873"/>
      <c r="C277" s="780"/>
      <c r="D277" s="780"/>
      <c r="E277" s="780"/>
      <c r="F277" s="780"/>
      <c r="G277" s="780"/>
      <c r="H277" s="780"/>
      <c r="I277" s="780"/>
      <c r="J277" s="780"/>
      <c r="K277" s="780"/>
      <c r="L277" s="780"/>
      <c r="M277" s="780"/>
      <c r="N277" s="780"/>
      <c r="O277" s="780"/>
      <c r="P277" s="780"/>
      <c r="Q277" s="780"/>
      <c r="R277" s="780"/>
      <c r="S277" s="780"/>
      <c r="T277" s="780"/>
      <c r="U277" s="780"/>
      <c r="V277" s="780"/>
      <c r="W277" s="780"/>
      <c r="X277" s="780"/>
      <c r="Y277" s="780"/>
    </row>
    <row r="278" spans="1:25" ht="15.75" customHeight="1">
      <c r="A278" s="780"/>
      <c r="B278" s="873"/>
      <c r="C278" s="780"/>
      <c r="D278" s="780"/>
      <c r="E278" s="780"/>
      <c r="F278" s="780"/>
      <c r="G278" s="780"/>
      <c r="H278" s="780"/>
      <c r="I278" s="780"/>
      <c r="J278" s="780"/>
      <c r="K278" s="780"/>
      <c r="L278" s="780"/>
      <c r="M278" s="780"/>
      <c r="N278" s="780"/>
      <c r="O278" s="780"/>
      <c r="P278" s="780"/>
      <c r="Q278" s="780"/>
      <c r="R278" s="780"/>
      <c r="S278" s="780"/>
      <c r="T278" s="780"/>
      <c r="U278" s="780"/>
      <c r="V278" s="780"/>
      <c r="W278" s="780"/>
      <c r="X278" s="780"/>
      <c r="Y278" s="780"/>
    </row>
    <row r="279" spans="1:25" ht="15.75" customHeight="1">
      <c r="A279" s="780"/>
      <c r="B279" s="873"/>
      <c r="C279" s="780"/>
      <c r="D279" s="780"/>
      <c r="E279" s="780"/>
      <c r="F279" s="780"/>
      <c r="G279" s="780"/>
      <c r="H279" s="780"/>
      <c r="I279" s="780"/>
      <c r="J279" s="780"/>
      <c r="K279" s="780"/>
      <c r="L279" s="780"/>
      <c r="M279" s="780"/>
      <c r="N279" s="780"/>
      <c r="O279" s="780"/>
      <c r="P279" s="780"/>
      <c r="Q279" s="780"/>
      <c r="R279" s="780"/>
      <c r="S279" s="780"/>
      <c r="T279" s="780"/>
      <c r="U279" s="780"/>
      <c r="V279" s="780"/>
      <c r="W279" s="780"/>
      <c r="X279" s="780"/>
      <c r="Y279" s="780"/>
    </row>
    <row r="280" spans="1:25" ht="15.75" customHeight="1">
      <c r="A280" s="780"/>
      <c r="B280" s="873"/>
      <c r="C280" s="780"/>
      <c r="D280" s="780"/>
      <c r="E280" s="780"/>
      <c r="F280" s="780"/>
      <c r="G280" s="780"/>
      <c r="H280" s="780"/>
      <c r="I280" s="780"/>
      <c r="J280" s="780"/>
      <c r="K280" s="780"/>
      <c r="L280" s="780"/>
      <c r="M280" s="780"/>
      <c r="N280" s="780"/>
      <c r="O280" s="780"/>
      <c r="P280" s="780"/>
      <c r="Q280" s="780"/>
      <c r="R280" s="780"/>
      <c r="S280" s="780"/>
      <c r="T280" s="780"/>
      <c r="U280" s="780"/>
      <c r="V280" s="780"/>
      <c r="W280" s="780"/>
      <c r="X280" s="780"/>
      <c r="Y280" s="780"/>
    </row>
    <row r="281" spans="1:25" ht="15.75" customHeight="1">
      <c r="A281" s="780"/>
      <c r="B281" s="873"/>
      <c r="C281" s="780"/>
      <c r="D281" s="780"/>
      <c r="E281" s="780"/>
      <c r="F281" s="780"/>
      <c r="G281" s="780"/>
      <c r="H281" s="780"/>
      <c r="I281" s="780"/>
      <c r="J281" s="780"/>
      <c r="K281" s="780"/>
      <c r="L281" s="780"/>
      <c r="M281" s="780"/>
      <c r="N281" s="780"/>
      <c r="O281" s="780"/>
      <c r="P281" s="780"/>
      <c r="Q281" s="780"/>
      <c r="R281" s="780"/>
      <c r="S281" s="780"/>
      <c r="T281" s="780"/>
      <c r="U281" s="780"/>
      <c r="V281" s="780"/>
      <c r="W281" s="780"/>
      <c r="X281" s="780"/>
      <c r="Y281" s="780"/>
    </row>
    <row r="282" spans="1:25" ht="15.75" customHeight="1">
      <c r="A282" s="780"/>
      <c r="B282" s="873"/>
      <c r="C282" s="780"/>
      <c r="D282" s="780"/>
      <c r="E282" s="780"/>
      <c r="F282" s="780"/>
      <c r="G282" s="780"/>
      <c r="H282" s="780"/>
      <c r="I282" s="780"/>
      <c r="J282" s="780"/>
      <c r="K282" s="780"/>
      <c r="L282" s="780"/>
      <c r="M282" s="780"/>
      <c r="N282" s="780"/>
      <c r="O282" s="780"/>
      <c r="P282" s="780"/>
      <c r="Q282" s="780"/>
      <c r="R282" s="780"/>
      <c r="S282" s="780"/>
      <c r="T282" s="780"/>
      <c r="U282" s="780"/>
      <c r="V282" s="780"/>
      <c r="W282" s="780"/>
      <c r="X282" s="780"/>
      <c r="Y282" s="780"/>
    </row>
    <row r="283" spans="1:25" ht="15.75" customHeight="1">
      <c r="A283" s="780"/>
      <c r="B283" s="873"/>
      <c r="C283" s="780"/>
      <c r="D283" s="780"/>
      <c r="E283" s="780"/>
      <c r="F283" s="780"/>
      <c r="G283" s="780"/>
      <c r="H283" s="780"/>
      <c r="I283" s="780"/>
      <c r="J283" s="780"/>
      <c r="K283" s="780"/>
      <c r="L283" s="780"/>
      <c r="M283" s="780"/>
      <c r="N283" s="780"/>
      <c r="O283" s="780"/>
      <c r="P283" s="780"/>
      <c r="Q283" s="780"/>
      <c r="R283" s="780"/>
      <c r="S283" s="780"/>
      <c r="T283" s="780"/>
      <c r="U283" s="780"/>
      <c r="V283" s="780"/>
      <c r="W283" s="780"/>
      <c r="X283" s="780"/>
      <c r="Y283" s="780"/>
    </row>
    <row r="284" spans="1:25" ht="15.75" customHeight="1">
      <c r="A284" s="780"/>
      <c r="B284" s="873"/>
      <c r="C284" s="780"/>
      <c r="D284" s="780"/>
      <c r="E284" s="780"/>
      <c r="F284" s="780"/>
      <c r="G284" s="780"/>
      <c r="H284" s="780"/>
      <c r="I284" s="780"/>
      <c r="J284" s="780"/>
      <c r="K284" s="780"/>
      <c r="L284" s="780"/>
      <c r="M284" s="780"/>
      <c r="N284" s="780"/>
      <c r="O284" s="780"/>
      <c r="P284" s="780"/>
      <c r="Q284" s="780"/>
      <c r="R284" s="780"/>
      <c r="S284" s="780"/>
      <c r="T284" s="780"/>
      <c r="U284" s="780"/>
      <c r="V284" s="780"/>
      <c r="W284" s="780"/>
      <c r="X284" s="780"/>
      <c r="Y284" s="780"/>
    </row>
    <row r="285" spans="1:25" ht="15.75" customHeight="1">
      <c r="A285" s="780"/>
      <c r="B285" s="873"/>
      <c r="C285" s="780"/>
      <c r="D285" s="780"/>
      <c r="E285" s="780"/>
      <c r="F285" s="780"/>
      <c r="G285" s="780"/>
      <c r="H285" s="780"/>
      <c r="I285" s="780"/>
      <c r="J285" s="780"/>
      <c r="K285" s="780"/>
      <c r="L285" s="780"/>
      <c r="M285" s="780"/>
      <c r="N285" s="780"/>
      <c r="O285" s="780"/>
      <c r="P285" s="780"/>
      <c r="Q285" s="780"/>
      <c r="R285" s="780"/>
      <c r="S285" s="780"/>
      <c r="T285" s="780"/>
      <c r="U285" s="780"/>
      <c r="V285" s="780"/>
      <c r="W285" s="780"/>
      <c r="X285" s="780"/>
      <c r="Y285" s="780"/>
    </row>
    <row r="286" spans="1:25" ht="15.75" customHeight="1">
      <c r="A286" s="780"/>
      <c r="B286" s="873"/>
      <c r="C286" s="780"/>
      <c r="D286" s="780"/>
      <c r="E286" s="780"/>
      <c r="F286" s="780"/>
      <c r="G286" s="780"/>
      <c r="H286" s="780"/>
      <c r="I286" s="780"/>
      <c r="J286" s="780"/>
      <c r="K286" s="780"/>
      <c r="L286" s="780"/>
      <c r="M286" s="780"/>
      <c r="N286" s="780"/>
      <c r="O286" s="780"/>
      <c r="P286" s="780"/>
      <c r="Q286" s="780"/>
      <c r="R286" s="780"/>
      <c r="S286" s="780"/>
      <c r="T286" s="780"/>
      <c r="U286" s="780"/>
      <c r="V286" s="780"/>
      <c r="W286" s="780"/>
      <c r="X286" s="780"/>
      <c r="Y286" s="780"/>
    </row>
    <row r="287" spans="1:25" ht="15.75" customHeight="1">
      <c r="A287" s="780"/>
      <c r="B287" s="873"/>
      <c r="C287" s="780"/>
      <c r="D287" s="780"/>
      <c r="E287" s="780"/>
      <c r="F287" s="780"/>
      <c r="G287" s="780"/>
      <c r="H287" s="780"/>
      <c r="I287" s="780"/>
      <c r="J287" s="780"/>
      <c r="K287" s="780"/>
      <c r="L287" s="780"/>
      <c r="M287" s="780"/>
      <c r="N287" s="780"/>
      <c r="O287" s="780"/>
      <c r="P287" s="780"/>
      <c r="Q287" s="780"/>
      <c r="R287" s="780"/>
      <c r="S287" s="780"/>
      <c r="T287" s="780"/>
      <c r="U287" s="780"/>
      <c r="V287" s="780"/>
      <c r="W287" s="780"/>
      <c r="X287" s="780"/>
      <c r="Y287" s="780"/>
    </row>
    <row r="288" spans="1:25" ht="15.75" customHeight="1">
      <c r="A288" s="780"/>
      <c r="B288" s="873"/>
      <c r="C288" s="780"/>
      <c r="D288" s="780"/>
      <c r="E288" s="780"/>
      <c r="F288" s="780"/>
      <c r="G288" s="780"/>
      <c r="H288" s="780"/>
      <c r="I288" s="780"/>
      <c r="J288" s="780"/>
      <c r="K288" s="780"/>
      <c r="L288" s="780"/>
      <c r="M288" s="780"/>
      <c r="N288" s="780"/>
      <c r="O288" s="780"/>
      <c r="P288" s="780"/>
      <c r="Q288" s="780"/>
      <c r="R288" s="780"/>
      <c r="S288" s="780"/>
      <c r="T288" s="780"/>
      <c r="U288" s="780"/>
      <c r="V288" s="780"/>
      <c r="W288" s="780"/>
      <c r="X288" s="780"/>
      <c r="Y288" s="780"/>
    </row>
    <row r="289" spans="1:25" ht="15.75" customHeight="1">
      <c r="A289" s="780"/>
      <c r="B289" s="873"/>
      <c r="C289" s="780"/>
      <c r="D289" s="780"/>
      <c r="E289" s="780"/>
      <c r="F289" s="780"/>
      <c r="G289" s="780"/>
      <c r="H289" s="780"/>
      <c r="I289" s="780"/>
      <c r="J289" s="780"/>
      <c r="K289" s="780"/>
      <c r="L289" s="780"/>
      <c r="M289" s="780"/>
      <c r="N289" s="780"/>
      <c r="O289" s="780"/>
      <c r="P289" s="780"/>
      <c r="Q289" s="780"/>
      <c r="R289" s="780"/>
      <c r="S289" s="780"/>
      <c r="T289" s="780"/>
      <c r="U289" s="780"/>
      <c r="V289" s="780"/>
      <c r="W289" s="780"/>
      <c r="X289" s="780"/>
      <c r="Y289" s="780"/>
    </row>
    <row r="290" spans="1:25" ht="15.75" customHeight="1">
      <c r="A290" s="780"/>
      <c r="B290" s="873"/>
      <c r="C290" s="780"/>
      <c r="D290" s="780"/>
      <c r="E290" s="780"/>
      <c r="F290" s="780"/>
      <c r="G290" s="780"/>
      <c r="H290" s="780"/>
      <c r="I290" s="780"/>
      <c r="J290" s="780"/>
      <c r="K290" s="780"/>
      <c r="L290" s="780"/>
      <c r="M290" s="780"/>
      <c r="N290" s="780"/>
      <c r="O290" s="780"/>
      <c r="P290" s="780"/>
      <c r="Q290" s="780"/>
      <c r="R290" s="780"/>
      <c r="S290" s="780"/>
      <c r="T290" s="780"/>
      <c r="U290" s="780"/>
      <c r="V290" s="780"/>
      <c r="W290" s="780"/>
      <c r="X290" s="780"/>
      <c r="Y290" s="780"/>
    </row>
    <row r="291" spans="1:25" ht="15.75" customHeight="1">
      <c r="A291" s="780"/>
      <c r="B291" s="873"/>
      <c r="C291" s="780"/>
      <c r="D291" s="780"/>
      <c r="E291" s="780"/>
      <c r="F291" s="780"/>
      <c r="G291" s="780"/>
      <c r="H291" s="780"/>
      <c r="I291" s="780"/>
      <c r="J291" s="780"/>
      <c r="K291" s="780"/>
      <c r="L291" s="780"/>
      <c r="M291" s="780"/>
      <c r="N291" s="780"/>
      <c r="O291" s="780"/>
      <c r="P291" s="780"/>
      <c r="Q291" s="780"/>
      <c r="R291" s="780"/>
      <c r="S291" s="780"/>
      <c r="T291" s="780"/>
      <c r="U291" s="780"/>
      <c r="V291" s="780"/>
      <c r="W291" s="780"/>
      <c r="X291" s="780"/>
      <c r="Y291" s="780"/>
    </row>
    <row r="292" spans="1:25" ht="15.75" customHeight="1">
      <c r="A292" s="780"/>
      <c r="B292" s="873"/>
      <c r="C292" s="780"/>
      <c r="D292" s="780"/>
      <c r="E292" s="780"/>
      <c r="F292" s="780"/>
      <c r="G292" s="780"/>
      <c r="H292" s="780"/>
      <c r="I292" s="780"/>
      <c r="J292" s="780"/>
      <c r="K292" s="780"/>
      <c r="L292" s="780"/>
      <c r="M292" s="780"/>
      <c r="N292" s="780"/>
      <c r="O292" s="780"/>
      <c r="P292" s="780"/>
      <c r="Q292" s="780"/>
      <c r="R292" s="780"/>
      <c r="S292" s="780"/>
      <c r="T292" s="780"/>
      <c r="U292" s="780"/>
      <c r="V292" s="780"/>
      <c r="W292" s="780"/>
      <c r="X292" s="780"/>
      <c r="Y292" s="780"/>
    </row>
    <row r="293" spans="1:25" ht="15.75" customHeight="1">
      <c r="A293" s="780"/>
      <c r="B293" s="873"/>
      <c r="C293" s="780"/>
      <c r="D293" s="780"/>
      <c r="E293" s="780"/>
      <c r="F293" s="780"/>
      <c r="G293" s="780"/>
      <c r="H293" s="780"/>
      <c r="I293" s="780"/>
      <c r="J293" s="780"/>
      <c r="K293" s="780"/>
      <c r="L293" s="780"/>
      <c r="M293" s="780"/>
      <c r="N293" s="780"/>
      <c r="O293" s="780"/>
      <c r="P293" s="780"/>
      <c r="Q293" s="780"/>
      <c r="R293" s="780"/>
      <c r="S293" s="780"/>
      <c r="T293" s="780"/>
      <c r="U293" s="780"/>
      <c r="V293" s="780"/>
      <c r="W293" s="780"/>
      <c r="X293" s="780"/>
      <c r="Y293" s="780"/>
    </row>
    <row r="294" spans="1:25" ht="15.75" customHeight="1">
      <c r="A294" s="780"/>
      <c r="B294" s="873"/>
      <c r="C294" s="780"/>
      <c r="D294" s="780"/>
      <c r="E294" s="780"/>
      <c r="F294" s="780"/>
      <c r="G294" s="780"/>
      <c r="H294" s="780"/>
      <c r="I294" s="780"/>
      <c r="J294" s="780"/>
      <c r="K294" s="780"/>
      <c r="L294" s="780"/>
      <c r="M294" s="780"/>
      <c r="N294" s="780"/>
      <c r="O294" s="780"/>
      <c r="P294" s="780"/>
      <c r="Q294" s="780"/>
      <c r="R294" s="780"/>
      <c r="S294" s="780"/>
      <c r="T294" s="780"/>
      <c r="U294" s="780"/>
      <c r="V294" s="780"/>
      <c r="W294" s="780"/>
      <c r="X294" s="780"/>
      <c r="Y294" s="780"/>
    </row>
    <row r="295" spans="1:25" ht="15.75" customHeight="1">
      <c r="A295" s="780"/>
      <c r="B295" s="873"/>
      <c r="C295" s="780"/>
      <c r="D295" s="780"/>
      <c r="E295" s="780"/>
      <c r="F295" s="780"/>
      <c r="G295" s="780"/>
      <c r="H295" s="780"/>
      <c r="I295" s="780"/>
      <c r="J295" s="780"/>
      <c r="K295" s="780"/>
      <c r="L295" s="780"/>
      <c r="M295" s="780"/>
      <c r="N295" s="780"/>
      <c r="O295" s="780"/>
      <c r="P295" s="780"/>
      <c r="Q295" s="780"/>
      <c r="R295" s="780"/>
      <c r="S295" s="780"/>
      <c r="T295" s="780"/>
      <c r="U295" s="780"/>
      <c r="V295" s="780"/>
      <c r="W295" s="780"/>
      <c r="X295" s="780"/>
      <c r="Y295" s="780"/>
    </row>
    <row r="296" spans="1:25" ht="15.75" customHeight="1">
      <c r="A296" s="780"/>
      <c r="B296" s="873"/>
      <c r="C296" s="780"/>
      <c r="D296" s="780"/>
      <c r="E296" s="780"/>
      <c r="F296" s="780"/>
      <c r="G296" s="780"/>
      <c r="H296" s="780"/>
      <c r="I296" s="780"/>
      <c r="J296" s="780"/>
      <c r="K296" s="780"/>
      <c r="L296" s="780"/>
      <c r="M296" s="780"/>
      <c r="N296" s="780"/>
      <c r="O296" s="780"/>
      <c r="P296" s="780"/>
      <c r="Q296" s="780"/>
      <c r="R296" s="780"/>
      <c r="S296" s="780"/>
      <c r="T296" s="780"/>
      <c r="U296" s="780"/>
      <c r="V296" s="780"/>
      <c r="W296" s="780"/>
      <c r="X296" s="780"/>
      <c r="Y296" s="780"/>
    </row>
    <row r="297" spans="1:25" ht="15.75" customHeight="1">
      <c r="A297" s="780"/>
      <c r="B297" s="873"/>
      <c r="C297" s="780"/>
      <c r="D297" s="780"/>
      <c r="E297" s="780"/>
      <c r="F297" s="780"/>
      <c r="G297" s="780"/>
      <c r="H297" s="780"/>
      <c r="I297" s="780"/>
      <c r="J297" s="780"/>
      <c r="K297" s="780"/>
      <c r="L297" s="780"/>
      <c r="M297" s="780"/>
      <c r="N297" s="780"/>
      <c r="O297" s="780"/>
      <c r="P297" s="780"/>
      <c r="Q297" s="780"/>
      <c r="R297" s="780"/>
      <c r="S297" s="780"/>
      <c r="T297" s="780"/>
      <c r="U297" s="780"/>
      <c r="V297" s="780"/>
      <c r="W297" s="780"/>
      <c r="X297" s="780"/>
      <c r="Y297" s="780"/>
    </row>
    <row r="298" spans="1:25" ht="15.75" customHeight="1">
      <c r="A298" s="780"/>
      <c r="B298" s="873"/>
      <c r="C298" s="780"/>
      <c r="D298" s="780"/>
      <c r="E298" s="780"/>
      <c r="F298" s="780"/>
      <c r="G298" s="780"/>
      <c r="H298" s="780"/>
      <c r="I298" s="780"/>
      <c r="J298" s="780"/>
      <c r="K298" s="780"/>
      <c r="L298" s="780"/>
      <c r="M298" s="780"/>
      <c r="N298" s="780"/>
      <c r="O298" s="780"/>
      <c r="P298" s="780"/>
      <c r="Q298" s="780"/>
      <c r="R298" s="780"/>
      <c r="S298" s="780"/>
      <c r="T298" s="780"/>
      <c r="U298" s="780"/>
      <c r="V298" s="780"/>
      <c r="W298" s="780"/>
      <c r="X298" s="780"/>
      <c r="Y298" s="780"/>
    </row>
    <row r="299" spans="1:25" ht="15.75" customHeight="1">
      <c r="A299" s="780"/>
      <c r="B299" s="873"/>
      <c r="C299" s="780"/>
      <c r="D299" s="780"/>
      <c r="E299" s="780"/>
      <c r="F299" s="780"/>
      <c r="G299" s="780"/>
      <c r="H299" s="780"/>
      <c r="I299" s="780"/>
      <c r="J299" s="780"/>
      <c r="K299" s="780"/>
      <c r="L299" s="780"/>
      <c r="M299" s="780"/>
      <c r="N299" s="780"/>
      <c r="O299" s="780"/>
      <c r="P299" s="780"/>
      <c r="Q299" s="780"/>
      <c r="R299" s="780"/>
      <c r="S299" s="780"/>
      <c r="T299" s="780"/>
      <c r="U299" s="780"/>
      <c r="V299" s="780"/>
      <c r="W299" s="780"/>
      <c r="X299" s="780"/>
      <c r="Y299" s="780"/>
    </row>
    <row r="300" spans="1:25" ht="15.75" customHeight="1">
      <c r="A300" s="780"/>
      <c r="B300" s="873"/>
      <c r="C300" s="780"/>
      <c r="D300" s="780"/>
      <c r="E300" s="780"/>
      <c r="F300" s="780"/>
      <c r="G300" s="780"/>
      <c r="H300" s="780"/>
      <c r="I300" s="780"/>
      <c r="J300" s="780"/>
      <c r="K300" s="780"/>
      <c r="L300" s="780"/>
      <c r="M300" s="780"/>
      <c r="N300" s="780"/>
      <c r="O300" s="780"/>
      <c r="P300" s="780"/>
      <c r="Q300" s="780"/>
      <c r="R300" s="780"/>
      <c r="S300" s="780"/>
      <c r="T300" s="780"/>
      <c r="U300" s="780"/>
      <c r="V300" s="780"/>
      <c r="W300" s="780"/>
      <c r="X300" s="780"/>
      <c r="Y300" s="780"/>
    </row>
    <row r="301" spans="1:25" ht="15.75" customHeight="1">
      <c r="A301" s="780"/>
      <c r="B301" s="873"/>
      <c r="C301" s="780"/>
      <c r="D301" s="780"/>
      <c r="E301" s="780"/>
      <c r="F301" s="780"/>
      <c r="G301" s="780"/>
      <c r="H301" s="780"/>
      <c r="I301" s="780"/>
      <c r="J301" s="780"/>
      <c r="K301" s="780"/>
      <c r="L301" s="780"/>
      <c r="M301" s="780"/>
      <c r="N301" s="780"/>
      <c r="O301" s="780"/>
      <c r="P301" s="780"/>
      <c r="Q301" s="780"/>
      <c r="R301" s="780"/>
      <c r="S301" s="780"/>
      <c r="T301" s="780"/>
      <c r="U301" s="780"/>
      <c r="V301" s="780"/>
      <c r="W301" s="780"/>
      <c r="X301" s="780"/>
      <c r="Y301" s="780"/>
    </row>
    <row r="302" spans="1:25" ht="15.75" customHeight="1">
      <c r="A302" s="780"/>
      <c r="B302" s="873"/>
      <c r="C302" s="780"/>
      <c r="D302" s="780"/>
      <c r="E302" s="780"/>
      <c r="F302" s="780"/>
      <c r="G302" s="780"/>
      <c r="H302" s="780"/>
      <c r="I302" s="780"/>
      <c r="J302" s="780"/>
      <c r="K302" s="780"/>
      <c r="L302" s="780"/>
      <c r="M302" s="780"/>
      <c r="N302" s="780"/>
      <c r="O302" s="780"/>
      <c r="P302" s="780"/>
      <c r="Q302" s="780"/>
      <c r="R302" s="780"/>
      <c r="S302" s="780"/>
      <c r="T302" s="780"/>
      <c r="U302" s="780"/>
      <c r="V302" s="780"/>
      <c r="W302" s="780"/>
      <c r="X302" s="780"/>
      <c r="Y302" s="780"/>
    </row>
    <row r="303" spans="1:25" ht="15.75" customHeight="1">
      <c r="A303" s="780"/>
      <c r="B303" s="873"/>
      <c r="C303" s="780"/>
      <c r="D303" s="780"/>
      <c r="E303" s="780"/>
      <c r="F303" s="780"/>
      <c r="G303" s="780"/>
      <c r="H303" s="780"/>
      <c r="I303" s="780"/>
      <c r="J303" s="780"/>
      <c r="K303" s="780"/>
      <c r="L303" s="780"/>
      <c r="M303" s="780"/>
      <c r="N303" s="780"/>
      <c r="O303" s="780"/>
      <c r="P303" s="780"/>
      <c r="Q303" s="780"/>
      <c r="R303" s="780"/>
      <c r="S303" s="780"/>
      <c r="T303" s="780"/>
      <c r="U303" s="780"/>
      <c r="V303" s="780"/>
      <c r="W303" s="780"/>
      <c r="X303" s="780"/>
      <c r="Y303" s="780"/>
    </row>
    <row r="304" spans="1:25" ht="15.75" customHeight="1">
      <c r="A304" s="780"/>
      <c r="B304" s="873"/>
      <c r="C304" s="780"/>
      <c r="D304" s="780"/>
      <c r="E304" s="780"/>
      <c r="F304" s="780"/>
      <c r="G304" s="780"/>
      <c r="H304" s="780"/>
      <c r="I304" s="780"/>
      <c r="J304" s="780"/>
      <c r="K304" s="780"/>
      <c r="L304" s="780"/>
      <c r="M304" s="780"/>
      <c r="N304" s="780"/>
      <c r="O304" s="780"/>
      <c r="P304" s="780"/>
      <c r="Q304" s="780"/>
      <c r="R304" s="780"/>
      <c r="S304" s="780"/>
      <c r="T304" s="780"/>
      <c r="U304" s="780"/>
      <c r="V304" s="780"/>
      <c r="W304" s="780"/>
      <c r="X304" s="780"/>
      <c r="Y304" s="780"/>
    </row>
    <row r="305" spans="1:25" ht="15.75" customHeight="1">
      <c r="A305" s="780"/>
      <c r="B305" s="873"/>
      <c r="C305" s="780"/>
      <c r="D305" s="780"/>
      <c r="E305" s="780"/>
      <c r="F305" s="780"/>
      <c r="G305" s="780"/>
      <c r="H305" s="780"/>
      <c r="I305" s="780"/>
      <c r="J305" s="780"/>
      <c r="K305" s="780"/>
      <c r="L305" s="780"/>
      <c r="M305" s="780"/>
      <c r="N305" s="780"/>
      <c r="O305" s="780"/>
      <c r="P305" s="780"/>
      <c r="Q305" s="780"/>
      <c r="R305" s="780"/>
      <c r="S305" s="780"/>
      <c r="T305" s="780"/>
      <c r="U305" s="780"/>
      <c r="V305" s="780"/>
      <c r="W305" s="780"/>
      <c r="X305" s="780"/>
      <c r="Y305" s="780"/>
    </row>
    <row r="306" spans="1:25" ht="15.75" customHeight="1">
      <c r="A306" s="780"/>
      <c r="B306" s="873"/>
      <c r="C306" s="780"/>
      <c r="D306" s="780"/>
      <c r="E306" s="780"/>
      <c r="F306" s="780"/>
      <c r="G306" s="780"/>
      <c r="H306" s="780"/>
      <c r="I306" s="780"/>
      <c r="J306" s="780"/>
      <c r="K306" s="780"/>
      <c r="L306" s="780"/>
      <c r="M306" s="780"/>
      <c r="N306" s="780"/>
      <c r="O306" s="780"/>
      <c r="P306" s="780"/>
      <c r="Q306" s="780"/>
      <c r="R306" s="780"/>
      <c r="S306" s="780"/>
      <c r="T306" s="780"/>
      <c r="U306" s="780"/>
      <c r="V306" s="780"/>
      <c r="W306" s="780"/>
      <c r="X306" s="780"/>
      <c r="Y306" s="780"/>
    </row>
    <row r="307" spans="1:25" ht="15.75" customHeight="1">
      <c r="A307" s="780"/>
      <c r="B307" s="873"/>
      <c r="C307" s="780"/>
      <c r="D307" s="780"/>
      <c r="E307" s="780"/>
      <c r="F307" s="780"/>
      <c r="G307" s="780"/>
      <c r="H307" s="780"/>
      <c r="I307" s="780"/>
      <c r="J307" s="780"/>
      <c r="K307" s="780"/>
      <c r="L307" s="780"/>
      <c r="M307" s="780"/>
      <c r="N307" s="780"/>
      <c r="O307" s="780"/>
      <c r="P307" s="780"/>
      <c r="Q307" s="780"/>
      <c r="R307" s="780"/>
      <c r="S307" s="780"/>
      <c r="T307" s="780"/>
      <c r="U307" s="780"/>
      <c r="V307" s="780"/>
      <c r="W307" s="780"/>
      <c r="X307" s="780"/>
      <c r="Y307" s="780"/>
    </row>
    <row r="308" spans="1:25" ht="15.75" customHeight="1">
      <c r="A308" s="780"/>
      <c r="B308" s="873"/>
      <c r="C308" s="780"/>
      <c r="D308" s="780"/>
      <c r="E308" s="780"/>
      <c r="F308" s="780"/>
      <c r="G308" s="780"/>
      <c r="H308" s="780"/>
      <c r="I308" s="780"/>
      <c r="J308" s="780"/>
      <c r="K308" s="780"/>
      <c r="L308" s="780"/>
      <c r="M308" s="780"/>
      <c r="N308" s="780"/>
      <c r="O308" s="780"/>
      <c r="P308" s="780"/>
      <c r="Q308" s="780"/>
      <c r="R308" s="780"/>
      <c r="S308" s="780"/>
      <c r="T308" s="780"/>
      <c r="U308" s="780"/>
      <c r="V308" s="780"/>
      <c r="W308" s="780"/>
      <c r="X308" s="780"/>
      <c r="Y308" s="780"/>
    </row>
    <row r="309" spans="1:25" ht="15.75" customHeight="1">
      <c r="A309" s="780"/>
      <c r="B309" s="873"/>
      <c r="C309" s="780"/>
      <c r="D309" s="780"/>
      <c r="E309" s="780"/>
      <c r="F309" s="780"/>
      <c r="G309" s="780"/>
      <c r="H309" s="780"/>
      <c r="I309" s="780"/>
      <c r="J309" s="780"/>
      <c r="K309" s="780"/>
      <c r="L309" s="780"/>
      <c r="M309" s="780"/>
      <c r="N309" s="780"/>
      <c r="O309" s="780"/>
      <c r="P309" s="780"/>
      <c r="Q309" s="780"/>
      <c r="R309" s="780"/>
      <c r="S309" s="780"/>
      <c r="T309" s="780"/>
      <c r="U309" s="780"/>
      <c r="V309" s="780"/>
      <c r="W309" s="780"/>
      <c r="X309" s="780"/>
      <c r="Y309" s="780"/>
    </row>
    <row r="310" spans="1:25" ht="15.75" customHeight="1">
      <c r="A310" s="780"/>
      <c r="B310" s="873"/>
      <c r="C310" s="780"/>
      <c r="D310" s="780"/>
      <c r="E310" s="780"/>
      <c r="F310" s="780"/>
      <c r="G310" s="780"/>
      <c r="H310" s="780"/>
      <c r="I310" s="780"/>
      <c r="J310" s="780"/>
      <c r="K310" s="780"/>
      <c r="L310" s="780"/>
      <c r="M310" s="780"/>
      <c r="N310" s="780"/>
      <c r="O310" s="780"/>
      <c r="P310" s="780"/>
      <c r="Q310" s="780"/>
      <c r="R310" s="780"/>
      <c r="S310" s="780"/>
      <c r="T310" s="780"/>
      <c r="U310" s="780"/>
      <c r="V310" s="780"/>
      <c r="W310" s="780"/>
      <c r="X310" s="780"/>
      <c r="Y310" s="780"/>
    </row>
    <row r="311" spans="1:25" ht="15.75" customHeight="1">
      <c r="A311" s="780"/>
      <c r="B311" s="873"/>
      <c r="C311" s="780"/>
      <c r="D311" s="780"/>
      <c r="E311" s="780"/>
      <c r="F311" s="780"/>
      <c r="G311" s="780"/>
      <c r="H311" s="780"/>
      <c r="I311" s="780"/>
      <c r="J311" s="780"/>
      <c r="K311" s="780"/>
      <c r="L311" s="780"/>
      <c r="M311" s="780"/>
      <c r="N311" s="780"/>
      <c r="O311" s="780"/>
      <c r="P311" s="780"/>
      <c r="Q311" s="780"/>
      <c r="R311" s="780"/>
      <c r="S311" s="780"/>
      <c r="T311" s="780"/>
      <c r="U311" s="780"/>
      <c r="V311" s="780"/>
      <c r="W311" s="780"/>
      <c r="X311" s="780"/>
      <c r="Y311" s="780"/>
    </row>
    <row r="312" spans="1:25" ht="15.75" customHeight="1">
      <c r="A312" s="780"/>
      <c r="B312" s="873"/>
      <c r="C312" s="780"/>
      <c r="D312" s="780"/>
      <c r="E312" s="780"/>
      <c r="F312" s="780"/>
      <c r="G312" s="780"/>
      <c r="H312" s="780"/>
      <c r="I312" s="780"/>
      <c r="J312" s="780"/>
      <c r="K312" s="780"/>
      <c r="L312" s="780"/>
      <c r="M312" s="780"/>
      <c r="N312" s="780"/>
      <c r="O312" s="780"/>
      <c r="P312" s="780"/>
      <c r="Q312" s="780"/>
      <c r="R312" s="780"/>
      <c r="S312" s="780"/>
      <c r="T312" s="780"/>
      <c r="U312" s="780"/>
      <c r="V312" s="780"/>
      <c r="W312" s="780"/>
      <c r="X312" s="780"/>
      <c r="Y312" s="780"/>
    </row>
    <row r="313" spans="1:25" ht="15.75" customHeight="1">
      <c r="A313" s="780"/>
      <c r="B313" s="873"/>
      <c r="C313" s="780"/>
      <c r="D313" s="780"/>
      <c r="E313" s="780"/>
      <c r="F313" s="780"/>
      <c r="G313" s="780"/>
      <c r="H313" s="780"/>
      <c r="I313" s="780"/>
      <c r="J313" s="780"/>
      <c r="K313" s="780"/>
      <c r="L313" s="780"/>
      <c r="M313" s="780"/>
      <c r="N313" s="780"/>
      <c r="O313" s="780"/>
      <c r="P313" s="780"/>
      <c r="Q313" s="780"/>
      <c r="R313" s="780"/>
      <c r="S313" s="780"/>
      <c r="T313" s="780"/>
      <c r="U313" s="780"/>
      <c r="V313" s="780"/>
      <c r="W313" s="780"/>
      <c r="X313" s="780"/>
      <c r="Y313" s="780"/>
    </row>
    <row r="314" spans="1:25" ht="15.75" customHeight="1">
      <c r="A314" s="780"/>
      <c r="B314" s="873"/>
      <c r="C314" s="780"/>
      <c r="D314" s="780"/>
      <c r="E314" s="780"/>
      <c r="F314" s="780"/>
      <c r="G314" s="780"/>
      <c r="H314" s="780"/>
      <c r="I314" s="780"/>
      <c r="J314" s="780"/>
      <c r="K314" s="780"/>
      <c r="L314" s="780"/>
      <c r="M314" s="780"/>
      <c r="N314" s="780"/>
      <c r="O314" s="780"/>
      <c r="P314" s="780"/>
      <c r="Q314" s="780"/>
      <c r="R314" s="780"/>
      <c r="S314" s="780"/>
      <c r="T314" s="780"/>
      <c r="U314" s="780"/>
      <c r="V314" s="780"/>
      <c r="W314" s="780"/>
      <c r="X314" s="780"/>
      <c r="Y314" s="780"/>
    </row>
    <row r="315" spans="1:25" ht="15.75" customHeight="1">
      <c r="A315" s="780"/>
      <c r="B315" s="873"/>
      <c r="C315" s="780"/>
      <c r="D315" s="780"/>
      <c r="E315" s="780"/>
      <c r="F315" s="780"/>
      <c r="G315" s="780"/>
      <c r="H315" s="780"/>
      <c r="I315" s="780"/>
      <c r="J315" s="780"/>
      <c r="K315" s="780"/>
      <c r="L315" s="780"/>
      <c r="M315" s="780"/>
      <c r="N315" s="780"/>
      <c r="O315" s="780"/>
      <c r="P315" s="780"/>
      <c r="Q315" s="780"/>
      <c r="R315" s="780"/>
      <c r="S315" s="780"/>
      <c r="T315" s="780"/>
      <c r="U315" s="780"/>
      <c r="V315" s="780"/>
      <c r="W315" s="780"/>
      <c r="X315" s="780"/>
      <c r="Y315" s="780"/>
    </row>
    <row r="316" spans="1:25" ht="15.75" customHeight="1">
      <c r="A316" s="780"/>
      <c r="B316" s="873"/>
      <c r="C316" s="780"/>
      <c r="D316" s="780"/>
      <c r="E316" s="780"/>
      <c r="F316" s="780"/>
      <c r="G316" s="780"/>
      <c r="H316" s="780"/>
      <c r="I316" s="780"/>
      <c r="J316" s="780"/>
      <c r="K316" s="780"/>
      <c r="L316" s="780"/>
      <c r="M316" s="780"/>
      <c r="N316" s="780"/>
      <c r="O316" s="780"/>
      <c r="P316" s="780"/>
      <c r="Q316" s="780"/>
      <c r="R316" s="780"/>
      <c r="S316" s="780"/>
      <c r="T316" s="780"/>
      <c r="U316" s="780"/>
      <c r="V316" s="780"/>
      <c r="W316" s="780"/>
      <c r="X316" s="780"/>
      <c r="Y316" s="780"/>
    </row>
    <row r="317" spans="1:25" ht="15.75" customHeight="1">
      <c r="A317" s="780"/>
      <c r="B317" s="873"/>
      <c r="C317" s="780"/>
      <c r="D317" s="780"/>
      <c r="E317" s="780"/>
      <c r="F317" s="780"/>
      <c r="G317" s="780"/>
      <c r="H317" s="780"/>
      <c r="I317" s="780"/>
      <c r="J317" s="780"/>
      <c r="K317" s="780"/>
      <c r="L317" s="780"/>
      <c r="M317" s="780"/>
      <c r="N317" s="780"/>
      <c r="O317" s="780"/>
      <c r="P317" s="780"/>
      <c r="Q317" s="780"/>
      <c r="R317" s="780"/>
      <c r="S317" s="780"/>
      <c r="T317" s="780"/>
      <c r="U317" s="780"/>
      <c r="V317" s="780"/>
      <c r="W317" s="780"/>
      <c r="X317" s="780"/>
      <c r="Y317" s="780"/>
    </row>
    <row r="318" spans="1:25" ht="15.75" customHeight="1">
      <c r="A318" s="780"/>
      <c r="B318" s="873"/>
      <c r="C318" s="780"/>
      <c r="D318" s="780"/>
      <c r="E318" s="780"/>
      <c r="F318" s="780"/>
      <c r="G318" s="780"/>
      <c r="H318" s="780"/>
      <c r="I318" s="780"/>
      <c r="J318" s="780"/>
      <c r="K318" s="780"/>
      <c r="L318" s="780"/>
      <c r="M318" s="780"/>
      <c r="N318" s="780"/>
      <c r="O318" s="780"/>
      <c r="P318" s="780"/>
      <c r="Q318" s="780"/>
      <c r="R318" s="780"/>
      <c r="S318" s="780"/>
      <c r="T318" s="780"/>
      <c r="U318" s="780"/>
      <c r="V318" s="780"/>
      <c r="W318" s="780"/>
      <c r="X318" s="780"/>
      <c r="Y318" s="780"/>
    </row>
    <row r="319" spans="1:25" ht="15.75" customHeight="1">
      <c r="A319" s="780"/>
      <c r="B319" s="873"/>
      <c r="C319" s="780"/>
      <c r="D319" s="780"/>
      <c r="E319" s="780"/>
      <c r="F319" s="780"/>
      <c r="G319" s="780"/>
      <c r="H319" s="780"/>
      <c r="I319" s="780"/>
      <c r="J319" s="780"/>
      <c r="K319" s="780"/>
      <c r="L319" s="780"/>
      <c r="M319" s="780"/>
      <c r="N319" s="780"/>
      <c r="O319" s="780"/>
      <c r="P319" s="780"/>
      <c r="Q319" s="780"/>
      <c r="R319" s="780"/>
      <c r="S319" s="780"/>
      <c r="T319" s="780"/>
      <c r="U319" s="780"/>
      <c r="V319" s="780"/>
      <c r="W319" s="780"/>
      <c r="X319" s="780"/>
      <c r="Y319" s="780"/>
    </row>
    <row r="320" spans="1:25" ht="15.75" customHeight="1">
      <c r="A320" s="780"/>
      <c r="B320" s="873"/>
      <c r="C320" s="780"/>
      <c r="D320" s="780"/>
      <c r="E320" s="780"/>
      <c r="F320" s="780"/>
      <c r="G320" s="780"/>
      <c r="H320" s="780"/>
      <c r="I320" s="780"/>
      <c r="J320" s="780"/>
      <c r="K320" s="780"/>
      <c r="L320" s="780"/>
      <c r="M320" s="780"/>
      <c r="N320" s="780"/>
      <c r="O320" s="780"/>
      <c r="P320" s="780"/>
      <c r="Q320" s="780"/>
      <c r="R320" s="780"/>
      <c r="S320" s="780"/>
      <c r="T320" s="780"/>
      <c r="U320" s="780"/>
      <c r="V320" s="780"/>
      <c r="W320" s="780"/>
      <c r="X320" s="780"/>
      <c r="Y320" s="780"/>
    </row>
    <row r="321" spans="1:25" ht="15.75" customHeight="1">
      <c r="A321" s="780"/>
      <c r="B321" s="873"/>
      <c r="C321" s="780"/>
      <c r="D321" s="780"/>
      <c r="E321" s="780"/>
      <c r="F321" s="780"/>
      <c r="G321" s="780"/>
      <c r="H321" s="780"/>
      <c r="I321" s="780"/>
      <c r="J321" s="780"/>
      <c r="K321" s="780"/>
      <c r="L321" s="780"/>
      <c r="M321" s="780"/>
      <c r="N321" s="780"/>
      <c r="O321" s="780"/>
      <c r="P321" s="780"/>
      <c r="Q321" s="780"/>
      <c r="R321" s="780"/>
      <c r="S321" s="780"/>
      <c r="T321" s="780"/>
      <c r="U321" s="780"/>
      <c r="V321" s="780"/>
      <c r="W321" s="780"/>
      <c r="X321" s="780"/>
      <c r="Y321" s="780"/>
    </row>
    <row r="322" spans="1:25" ht="15.75" customHeight="1">
      <c r="A322" s="780"/>
      <c r="B322" s="873"/>
      <c r="C322" s="780"/>
      <c r="D322" s="780"/>
      <c r="E322" s="780"/>
      <c r="F322" s="780"/>
      <c r="G322" s="780"/>
      <c r="H322" s="780"/>
      <c r="I322" s="780"/>
      <c r="J322" s="780"/>
      <c r="K322" s="780"/>
      <c r="L322" s="780"/>
      <c r="M322" s="780"/>
      <c r="N322" s="780"/>
      <c r="O322" s="780"/>
      <c r="P322" s="780"/>
      <c r="Q322" s="780"/>
      <c r="R322" s="780"/>
      <c r="S322" s="780"/>
      <c r="T322" s="780"/>
      <c r="U322" s="780"/>
      <c r="V322" s="780"/>
      <c r="W322" s="780"/>
      <c r="X322" s="780"/>
      <c r="Y322" s="780"/>
    </row>
    <row r="323" spans="1:25" ht="15.75" customHeight="1">
      <c r="A323" s="780"/>
      <c r="B323" s="873"/>
      <c r="C323" s="780"/>
      <c r="D323" s="780"/>
      <c r="E323" s="780"/>
      <c r="F323" s="780"/>
      <c r="G323" s="780"/>
      <c r="H323" s="780"/>
      <c r="I323" s="780"/>
      <c r="J323" s="780"/>
      <c r="K323" s="780"/>
      <c r="L323" s="780"/>
      <c r="M323" s="780"/>
      <c r="N323" s="780"/>
      <c r="O323" s="780"/>
      <c r="P323" s="780"/>
      <c r="Q323" s="780"/>
      <c r="R323" s="780"/>
      <c r="S323" s="780"/>
      <c r="T323" s="780"/>
      <c r="U323" s="780"/>
      <c r="V323" s="780"/>
      <c r="W323" s="780"/>
      <c r="X323" s="780"/>
      <c r="Y323" s="780"/>
    </row>
    <row r="324" spans="1:25" ht="15.75" customHeight="1">
      <c r="A324" s="780"/>
      <c r="B324" s="873"/>
      <c r="C324" s="780"/>
      <c r="D324" s="780"/>
      <c r="E324" s="780"/>
      <c r="F324" s="780"/>
      <c r="G324" s="780"/>
      <c r="H324" s="780"/>
      <c r="I324" s="780"/>
      <c r="J324" s="780"/>
      <c r="K324" s="780"/>
      <c r="L324" s="780"/>
      <c r="M324" s="780"/>
      <c r="N324" s="780"/>
      <c r="O324" s="780"/>
      <c r="P324" s="780"/>
      <c r="Q324" s="780"/>
      <c r="R324" s="780"/>
      <c r="S324" s="780"/>
      <c r="T324" s="780"/>
      <c r="U324" s="780"/>
      <c r="V324" s="780"/>
      <c r="W324" s="780"/>
      <c r="X324" s="780"/>
      <c r="Y324" s="780"/>
    </row>
    <row r="325" spans="1:25" ht="15.75" customHeight="1">
      <c r="A325" s="780"/>
      <c r="B325" s="873"/>
      <c r="C325" s="780"/>
      <c r="D325" s="780"/>
      <c r="E325" s="780"/>
      <c r="F325" s="780"/>
      <c r="G325" s="780"/>
      <c r="H325" s="780"/>
      <c r="I325" s="780"/>
      <c r="J325" s="780"/>
      <c r="K325" s="780"/>
      <c r="L325" s="780"/>
      <c r="M325" s="780"/>
      <c r="N325" s="780"/>
      <c r="O325" s="780"/>
      <c r="P325" s="780"/>
      <c r="Q325" s="780"/>
      <c r="R325" s="780"/>
      <c r="S325" s="780"/>
      <c r="T325" s="780"/>
      <c r="U325" s="780"/>
      <c r="V325" s="780"/>
      <c r="W325" s="780"/>
      <c r="X325" s="780"/>
      <c r="Y325" s="780"/>
    </row>
    <row r="326" spans="1:25" ht="15.75" customHeight="1">
      <c r="A326" s="780"/>
      <c r="B326" s="873"/>
      <c r="C326" s="780"/>
      <c r="D326" s="780"/>
      <c r="E326" s="780"/>
      <c r="F326" s="780"/>
      <c r="G326" s="780"/>
      <c r="H326" s="780"/>
      <c r="I326" s="780"/>
      <c r="J326" s="780"/>
      <c r="K326" s="780"/>
      <c r="L326" s="780"/>
      <c r="M326" s="780"/>
      <c r="N326" s="780"/>
      <c r="O326" s="780"/>
      <c r="P326" s="780"/>
      <c r="Q326" s="780"/>
      <c r="R326" s="780"/>
      <c r="S326" s="780"/>
      <c r="T326" s="780"/>
      <c r="U326" s="780"/>
      <c r="V326" s="780"/>
      <c r="W326" s="780"/>
      <c r="X326" s="780"/>
      <c r="Y326" s="780"/>
    </row>
    <row r="327" spans="1:25" ht="15.75" customHeight="1">
      <c r="A327" s="780"/>
      <c r="B327" s="873"/>
      <c r="C327" s="780"/>
      <c r="D327" s="780"/>
      <c r="E327" s="780"/>
      <c r="F327" s="780"/>
      <c r="G327" s="780"/>
      <c r="H327" s="780"/>
      <c r="I327" s="780"/>
      <c r="J327" s="780"/>
      <c r="K327" s="780"/>
      <c r="L327" s="780"/>
      <c r="M327" s="780"/>
      <c r="N327" s="780"/>
      <c r="O327" s="780"/>
      <c r="P327" s="780"/>
      <c r="Q327" s="780"/>
      <c r="R327" s="780"/>
      <c r="S327" s="780"/>
      <c r="T327" s="780"/>
      <c r="U327" s="780"/>
      <c r="V327" s="780"/>
      <c r="W327" s="780"/>
      <c r="X327" s="780"/>
      <c r="Y327" s="780"/>
    </row>
    <row r="328" spans="1:25" ht="15.75" customHeight="1">
      <c r="A328" s="780"/>
      <c r="B328" s="873"/>
      <c r="C328" s="780"/>
      <c r="D328" s="780"/>
      <c r="E328" s="780"/>
      <c r="F328" s="780"/>
      <c r="G328" s="780"/>
      <c r="H328" s="780"/>
      <c r="I328" s="780"/>
      <c r="J328" s="780"/>
      <c r="K328" s="780"/>
      <c r="L328" s="780"/>
      <c r="M328" s="780"/>
      <c r="N328" s="780"/>
      <c r="O328" s="780"/>
      <c r="P328" s="780"/>
      <c r="Q328" s="780"/>
      <c r="R328" s="780"/>
      <c r="S328" s="780"/>
      <c r="T328" s="780"/>
      <c r="U328" s="780"/>
      <c r="V328" s="780"/>
      <c r="W328" s="780"/>
      <c r="X328" s="780"/>
      <c r="Y328" s="780"/>
    </row>
    <row r="329" spans="1:25" ht="15.75" customHeight="1">
      <c r="A329" s="780"/>
      <c r="B329" s="873"/>
      <c r="C329" s="780"/>
      <c r="D329" s="780"/>
      <c r="E329" s="780"/>
      <c r="F329" s="780"/>
      <c r="G329" s="780"/>
      <c r="H329" s="780"/>
      <c r="I329" s="780"/>
      <c r="J329" s="780"/>
      <c r="K329" s="780"/>
      <c r="L329" s="780"/>
      <c r="M329" s="780"/>
      <c r="N329" s="780"/>
      <c r="O329" s="780"/>
      <c r="P329" s="780"/>
      <c r="Q329" s="780"/>
      <c r="R329" s="780"/>
      <c r="S329" s="780"/>
      <c r="T329" s="780"/>
      <c r="U329" s="780"/>
      <c r="V329" s="780"/>
      <c r="W329" s="780"/>
      <c r="X329" s="780"/>
      <c r="Y329" s="780"/>
    </row>
    <row r="330" spans="1:25" ht="15.75" customHeight="1">
      <c r="A330" s="780"/>
      <c r="B330" s="873"/>
      <c r="C330" s="780"/>
      <c r="D330" s="780"/>
      <c r="E330" s="780"/>
      <c r="F330" s="780"/>
      <c r="G330" s="780"/>
      <c r="H330" s="780"/>
      <c r="I330" s="780"/>
      <c r="J330" s="780"/>
      <c r="K330" s="780"/>
      <c r="L330" s="780"/>
      <c r="M330" s="780"/>
      <c r="N330" s="780"/>
      <c r="O330" s="780"/>
      <c r="P330" s="780"/>
      <c r="Q330" s="780"/>
      <c r="R330" s="780"/>
      <c r="S330" s="780"/>
      <c r="T330" s="780"/>
      <c r="U330" s="780"/>
      <c r="V330" s="780"/>
      <c r="W330" s="780"/>
      <c r="X330" s="780"/>
      <c r="Y330" s="780"/>
    </row>
    <row r="331" spans="1:25" ht="15.75" customHeight="1">
      <c r="A331" s="780"/>
      <c r="B331" s="873"/>
      <c r="C331" s="780"/>
      <c r="D331" s="780"/>
      <c r="E331" s="780"/>
      <c r="F331" s="780"/>
      <c r="G331" s="780"/>
      <c r="H331" s="780"/>
      <c r="I331" s="780"/>
      <c r="J331" s="780"/>
      <c r="K331" s="780"/>
      <c r="L331" s="780"/>
      <c r="M331" s="780"/>
      <c r="N331" s="780"/>
      <c r="O331" s="780"/>
      <c r="P331" s="780"/>
      <c r="Q331" s="780"/>
      <c r="R331" s="780"/>
      <c r="S331" s="780"/>
      <c r="T331" s="780"/>
      <c r="U331" s="780"/>
      <c r="V331" s="780"/>
      <c r="W331" s="780"/>
      <c r="X331" s="780"/>
      <c r="Y331" s="780"/>
    </row>
    <row r="332" spans="1:25" ht="15.75" customHeight="1">
      <c r="A332" s="780"/>
      <c r="B332" s="873"/>
      <c r="C332" s="780"/>
      <c r="D332" s="780"/>
      <c r="E332" s="780"/>
      <c r="F332" s="780"/>
      <c r="G332" s="780"/>
      <c r="H332" s="780"/>
      <c r="I332" s="780"/>
      <c r="J332" s="780"/>
      <c r="K332" s="780"/>
      <c r="L332" s="780"/>
      <c r="M332" s="780"/>
      <c r="N332" s="780"/>
      <c r="O332" s="780"/>
      <c r="P332" s="780"/>
      <c r="Q332" s="780"/>
      <c r="R332" s="780"/>
      <c r="S332" s="780"/>
      <c r="T332" s="780"/>
      <c r="U332" s="780"/>
      <c r="V332" s="780"/>
      <c r="W332" s="780"/>
      <c r="X332" s="780"/>
      <c r="Y332" s="780"/>
    </row>
    <row r="333" spans="1:25" ht="15.75" customHeight="1">
      <c r="A333" s="780"/>
      <c r="B333" s="873"/>
      <c r="C333" s="780"/>
      <c r="D333" s="780"/>
      <c r="E333" s="780"/>
      <c r="F333" s="780"/>
      <c r="G333" s="780"/>
      <c r="H333" s="780"/>
      <c r="I333" s="780"/>
      <c r="J333" s="780"/>
      <c r="K333" s="780"/>
      <c r="L333" s="780"/>
      <c r="M333" s="780"/>
      <c r="N333" s="780"/>
      <c r="O333" s="780"/>
      <c r="P333" s="780"/>
      <c r="Q333" s="780"/>
      <c r="R333" s="780"/>
      <c r="S333" s="780"/>
      <c r="T333" s="780"/>
      <c r="U333" s="780"/>
      <c r="V333" s="780"/>
      <c r="W333" s="780"/>
      <c r="X333" s="780"/>
      <c r="Y333" s="780"/>
    </row>
    <row r="334" spans="1:25" ht="15.75" customHeight="1">
      <c r="A334" s="780"/>
      <c r="B334" s="873"/>
      <c r="C334" s="780"/>
      <c r="D334" s="780"/>
      <c r="E334" s="780"/>
      <c r="F334" s="780"/>
      <c r="G334" s="780"/>
      <c r="H334" s="780"/>
      <c r="I334" s="780"/>
      <c r="J334" s="780"/>
      <c r="K334" s="780"/>
      <c r="L334" s="780"/>
      <c r="M334" s="780"/>
      <c r="N334" s="780"/>
      <c r="O334" s="780"/>
      <c r="P334" s="780"/>
      <c r="Q334" s="780"/>
      <c r="R334" s="780"/>
      <c r="S334" s="780"/>
      <c r="T334" s="780"/>
      <c r="U334" s="780"/>
      <c r="V334" s="780"/>
      <c r="W334" s="780"/>
      <c r="X334" s="780"/>
      <c r="Y334" s="780"/>
    </row>
    <row r="335" spans="1:25" ht="15.75" customHeight="1">
      <c r="A335" s="780"/>
      <c r="B335" s="873"/>
      <c r="C335" s="780"/>
      <c r="D335" s="780"/>
      <c r="E335" s="780"/>
      <c r="F335" s="780"/>
      <c r="G335" s="780"/>
      <c r="H335" s="780"/>
      <c r="I335" s="780"/>
      <c r="J335" s="780"/>
      <c r="K335" s="780"/>
      <c r="L335" s="780"/>
      <c r="M335" s="780"/>
      <c r="N335" s="780"/>
      <c r="O335" s="780"/>
      <c r="P335" s="780"/>
      <c r="Q335" s="780"/>
      <c r="R335" s="780"/>
      <c r="S335" s="780"/>
      <c r="T335" s="780"/>
      <c r="U335" s="780"/>
      <c r="V335" s="780"/>
      <c r="W335" s="780"/>
      <c r="X335" s="780"/>
      <c r="Y335" s="780"/>
    </row>
    <row r="336" spans="1:25" ht="15.75" customHeight="1">
      <c r="A336" s="780"/>
      <c r="B336" s="873"/>
      <c r="C336" s="780"/>
      <c r="D336" s="780"/>
      <c r="E336" s="780"/>
      <c r="F336" s="780"/>
      <c r="G336" s="780"/>
      <c r="H336" s="780"/>
      <c r="I336" s="780"/>
      <c r="J336" s="780"/>
      <c r="K336" s="780"/>
      <c r="L336" s="780"/>
      <c r="M336" s="780"/>
      <c r="N336" s="780"/>
      <c r="O336" s="780"/>
      <c r="P336" s="780"/>
      <c r="Q336" s="780"/>
      <c r="R336" s="780"/>
      <c r="S336" s="780"/>
      <c r="T336" s="780"/>
      <c r="U336" s="780"/>
      <c r="V336" s="780"/>
      <c r="W336" s="780"/>
      <c r="X336" s="780"/>
      <c r="Y336" s="780"/>
    </row>
    <row r="337" spans="1:25" ht="15.75" customHeight="1">
      <c r="A337" s="780"/>
      <c r="B337" s="873"/>
      <c r="C337" s="780"/>
      <c r="D337" s="780"/>
      <c r="E337" s="780"/>
      <c r="F337" s="780"/>
      <c r="G337" s="780"/>
      <c r="H337" s="780"/>
      <c r="I337" s="780"/>
      <c r="J337" s="780"/>
      <c r="K337" s="780"/>
      <c r="L337" s="780"/>
      <c r="M337" s="780"/>
      <c r="N337" s="780"/>
      <c r="O337" s="780"/>
      <c r="P337" s="780"/>
      <c r="Q337" s="780"/>
      <c r="R337" s="780"/>
      <c r="S337" s="780"/>
      <c r="T337" s="780"/>
      <c r="U337" s="780"/>
      <c r="V337" s="780"/>
      <c r="W337" s="780"/>
      <c r="X337" s="780"/>
      <c r="Y337" s="780"/>
    </row>
    <row r="338" spans="1:25" ht="15.75" customHeight="1">
      <c r="A338" s="780"/>
      <c r="B338" s="873"/>
      <c r="C338" s="780"/>
      <c r="D338" s="780"/>
      <c r="E338" s="780"/>
      <c r="F338" s="780"/>
      <c r="G338" s="780"/>
      <c r="H338" s="780"/>
      <c r="I338" s="780"/>
      <c r="J338" s="780"/>
      <c r="K338" s="780"/>
      <c r="L338" s="780"/>
      <c r="M338" s="780"/>
      <c r="N338" s="780"/>
      <c r="O338" s="780"/>
      <c r="P338" s="780"/>
      <c r="Q338" s="780"/>
      <c r="R338" s="780"/>
      <c r="S338" s="780"/>
      <c r="T338" s="780"/>
      <c r="U338" s="780"/>
      <c r="V338" s="780"/>
      <c r="W338" s="780"/>
      <c r="X338" s="780"/>
      <c r="Y338" s="780"/>
    </row>
    <row r="339" spans="1:25" ht="15.75" customHeight="1">
      <c r="A339" s="780"/>
      <c r="B339" s="873"/>
      <c r="C339" s="780"/>
      <c r="D339" s="780"/>
      <c r="E339" s="780"/>
      <c r="F339" s="780"/>
      <c r="G339" s="780"/>
      <c r="H339" s="780"/>
      <c r="I339" s="780"/>
      <c r="J339" s="780"/>
      <c r="K339" s="780"/>
      <c r="L339" s="780"/>
      <c r="M339" s="780"/>
      <c r="N339" s="780"/>
      <c r="O339" s="780"/>
      <c r="P339" s="780"/>
      <c r="Q339" s="780"/>
      <c r="R339" s="780"/>
      <c r="S339" s="780"/>
      <c r="T339" s="780"/>
      <c r="U339" s="780"/>
      <c r="V339" s="780"/>
      <c r="W339" s="780"/>
      <c r="X339" s="780"/>
      <c r="Y339" s="780"/>
    </row>
    <row r="340" spans="1:25" ht="15.75" customHeight="1">
      <c r="A340" s="780"/>
      <c r="B340" s="873"/>
      <c r="C340" s="780"/>
      <c r="D340" s="780"/>
      <c r="E340" s="780"/>
      <c r="F340" s="780"/>
      <c r="G340" s="780"/>
      <c r="H340" s="780"/>
      <c r="I340" s="780"/>
      <c r="J340" s="780"/>
      <c r="K340" s="780"/>
      <c r="L340" s="780"/>
      <c r="M340" s="780"/>
      <c r="N340" s="780"/>
      <c r="O340" s="780"/>
      <c r="P340" s="780"/>
      <c r="Q340" s="780"/>
      <c r="R340" s="780"/>
      <c r="S340" s="780"/>
      <c r="T340" s="780"/>
      <c r="U340" s="780"/>
      <c r="V340" s="780"/>
      <c r="W340" s="780"/>
      <c r="X340" s="780"/>
      <c r="Y340" s="780"/>
    </row>
    <row r="341" spans="1:25" ht="15.75" customHeight="1">
      <c r="A341" s="780"/>
      <c r="B341" s="873"/>
      <c r="C341" s="780"/>
      <c r="D341" s="780"/>
      <c r="E341" s="780"/>
      <c r="F341" s="780"/>
      <c r="G341" s="780"/>
      <c r="H341" s="780"/>
      <c r="I341" s="780"/>
      <c r="J341" s="780"/>
      <c r="K341" s="780"/>
      <c r="L341" s="780"/>
      <c r="M341" s="780"/>
      <c r="N341" s="780"/>
      <c r="O341" s="780"/>
      <c r="P341" s="780"/>
      <c r="Q341" s="780"/>
      <c r="R341" s="780"/>
      <c r="S341" s="780"/>
      <c r="T341" s="780"/>
      <c r="U341" s="780"/>
      <c r="V341" s="780"/>
      <c r="W341" s="780"/>
      <c r="X341" s="780"/>
      <c r="Y341" s="780"/>
    </row>
    <row r="342" spans="1:25" ht="15.75" customHeight="1">
      <c r="A342" s="780"/>
      <c r="B342" s="873"/>
      <c r="C342" s="780"/>
      <c r="D342" s="780"/>
      <c r="E342" s="780"/>
      <c r="F342" s="780"/>
      <c r="G342" s="780"/>
      <c r="H342" s="780"/>
      <c r="I342" s="780"/>
      <c r="J342" s="780"/>
      <c r="K342" s="780"/>
      <c r="L342" s="780"/>
      <c r="M342" s="780"/>
      <c r="N342" s="780"/>
      <c r="O342" s="780"/>
      <c r="P342" s="780"/>
      <c r="Q342" s="780"/>
      <c r="R342" s="780"/>
      <c r="S342" s="780"/>
      <c r="T342" s="780"/>
      <c r="U342" s="780"/>
      <c r="V342" s="780"/>
      <c r="W342" s="780"/>
      <c r="X342" s="780"/>
      <c r="Y342" s="780"/>
    </row>
    <row r="343" spans="1:25" ht="15.75" customHeight="1">
      <c r="A343" s="780"/>
      <c r="B343" s="873"/>
      <c r="C343" s="780"/>
      <c r="D343" s="780"/>
      <c r="E343" s="780"/>
      <c r="F343" s="780"/>
      <c r="G343" s="780"/>
      <c r="H343" s="780"/>
      <c r="I343" s="780"/>
      <c r="J343" s="780"/>
      <c r="K343" s="780"/>
      <c r="L343" s="780"/>
      <c r="M343" s="780"/>
      <c r="N343" s="780"/>
      <c r="O343" s="780"/>
      <c r="P343" s="780"/>
      <c r="Q343" s="780"/>
      <c r="R343" s="780"/>
      <c r="S343" s="780"/>
      <c r="T343" s="780"/>
      <c r="U343" s="780"/>
      <c r="V343" s="780"/>
      <c r="W343" s="780"/>
      <c r="X343" s="780"/>
      <c r="Y343" s="780"/>
    </row>
    <row r="344" spans="1:25" ht="15.75" customHeight="1">
      <c r="A344" s="780"/>
      <c r="B344" s="873"/>
      <c r="C344" s="780"/>
      <c r="D344" s="780"/>
      <c r="E344" s="780"/>
      <c r="F344" s="780"/>
      <c r="G344" s="780"/>
      <c r="H344" s="780"/>
      <c r="I344" s="780"/>
      <c r="J344" s="780"/>
      <c r="K344" s="780"/>
      <c r="L344" s="780"/>
      <c r="M344" s="780"/>
      <c r="N344" s="780"/>
      <c r="O344" s="780"/>
      <c r="P344" s="780"/>
      <c r="Q344" s="780"/>
      <c r="R344" s="780"/>
      <c r="S344" s="780"/>
      <c r="T344" s="780"/>
      <c r="U344" s="780"/>
      <c r="V344" s="780"/>
      <c r="W344" s="780"/>
      <c r="X344" s="780"/>
      <c r="Y344" s="780"/>
    </row>
    <row r="345" spans="1:25" ht="15.75" customHeight="1">
      <c r="A345" s="780"/>
      <c r="B345" s="873"/>
      <c r="C345" s="780"/>
      <c r="D345" s="780"/>
      <c r="E345" s="780"/>
      <c r="F345" s="780"/>
      <c r="G345" s="780"/>
      <c r="H345" s="780"/>
      <c r="I345" s="780"/>
      <c r="J345" s="780"/>
      <c r="K345" s="780"/>
      <c r="L345" s="780"/>
      <c r="M345" s="780"/>
      <c r="N345" s="780"/>
      <c r="O345" s="780"/>
      <c r="P345" s="780"/>
      <c r="Q345" s="780"/>
      <c r="R345" s="780"/>
      <c r="S345" s="780"/>
      <c r="T345" s="780"/>
      <c r="U345" s="780"/>
      <c r="V345" s="780"/>
      <c r="W345" s="780"/>
      <c r="X345" s="780"/>
      <c r="Y345" s="780"/>
    </row>
    <row r="346" spans="1:25" ht="15.75" customHeight="1">
      <c r="A346" s="780"/>
      <c r="B346" s="873"/>
      <c r="C346" s="780"/>
      <c r="D346" s="780"/>
      <c r="E346" s="780"/>
      <c r="F346" s="780"/>
      <c r="G346" s="780"/>
      <c r="H346" s="780"/>
      <c r="I346" s="780"/>
      <c r="J346" s="780"/>
      <c r="K346" s="780"/>
      <c r="L346" s="780"/>
      <c r="M346" s="780"/>
      <c r="N346" s="780"/>
      <c r="O346" s="780"/>
      <c r="P346" s="780"/>
      <c r="Q346" s="780"/>
      <c r="R346" s="780"/>
      <c r="S346" s="780"/>
      <c r="T346" s="780"/>
      <c r="U346" s="780"/>
      <c r="V346" s="780"/>
      <c r="W346" s="780"/>
      <c r="X346" s="780"/>
      <c r="Y346" s="780"/>
    </row>
    <row r="347" spans="1:25" ht="15.75" customHeight="1">
      <c r="A347" s="780"/>
      <c r="B347" s="873"/>
      <c r="C347" s="780"/>
      <c r="D347" s="780"/>
      <c r="E347" s="780"/>
      <c r="F347" s="780"/>
      <c r="G347" s="780"/>
      <c r="H347" s="780"/>
      <c r="I347" s="780"/>
      <c r="J347" s="780"/>
      <c r="K347" s="780"/>
      <c r="L347" s="780"/>
      <c r="M347" s="780"/>
      <c r="N347" s="780"/>
      <c r="O347" s="780"/>
      <c r="P347" s="780"/>
      <c r="Q347" s="780"/>
      <c r="R347" s="780"/>
      <c r="S347" s="780"/>
      <c r="T347" s="780"/>
      <c r="U347" s="780"/>
      <c r="V347" s="780"/>
      <c r="W347" s="780"/>
      <c r="X347" s="780"/>
      <c r="Y347" s="780"/>
    </row>
    <row r="348" spans="1:25" ht="15.75" customHeight="1">
      <c r="A348" s="780"/>
      <c r="B348" s="873"/>
      <c r="C348" s="780"/>
      <c r="D348" s="780"/>
      <c r="E348" s="780"/>
      <c r="F348" s="780"/>
      <c r="G348" s="780"/>
      <c r="H348" s="780"/>
      <c r="I348" s="780"/>
      <c r="J348" s="780"/>
      <c r="K348" s="780"/>
      <c r="L348" s="780"/>
      <c r="M348" s="780"/>
      <c r="N348" s="780"/>
      <c r="O348" s="780"/>
      <c r="P348" s="780"/>
      <c r="Q348" s="780"/>
      <c r="R348" s="780"/>
      <c r="S348" s="780"/>
      <c r="T348" s="780"/>
      <c r="U348" s="780"/>
      <c r="V348" s="780"/>
      <c r="W348" s="780"/>
      <c r="X348" s="780"/>
      <c r="Y348" s="780"/>
    </row>
    <row r="349" spans="1:25" ht="15.75" customHeight="1">
      <c r="A349" s="780"/>
      <c r="B349" s="873"/>
      <c r="C349" s="780"/>
      <c r="D349" s="780"/>
      <c r="E349" s="780"/>
      <c r="F349" s="780"/>
      <c r="G349" s="780"/>
      <c r="H349" s="780"/>
      <c r="I349" s="780"/>
      <c r="J349" s="780"/>
      <c r="K349" s="780"/>
      <c r="L349" s="780"/>
      <c r="M349" s="780"/>
      <c r="N349" s="780"/>
      <c r="O349" s="780"/>
      <c r="P349" s="780"/>
      <c r="Q349" s="780"/>
      <c r="R349" s="780"/>
      <c r="S349" s="780"/>
      <c r="T349" s="780"/>
      <c r="U349" s="780"/>
      <c r="V349" s="780"/>
      <c r="W349" s="780"/>
      <c r="X349" s="780"/>
      <c r="Y349" s="780"/>
    </row>
    <row r="350" spans="1:25" ht="15.75" customHeight="1">
      <c r="A350" s="780"/>
      <c r="B350" s="873"/>
      <c r="C350" s="780"/>
      <c r="D350" s="780"/>
      <c r="E350" s="780"/>
      <c r="F350" s="780"/>
      <c r="G350" s="780"/>
      <c r="H350" s="780"/>
      <c r="I350" s="780"/>
      <c r="J350" s="780"/>
      <c r="K350" s="780"/>
      <c r="L350" s="780"/>
      <c r="M350" s="780"/>
      <c r="N350" s="780"/>
      <c r="O350" s="780"/>
      <c r="P350" s="780"/>
      <c r="Q350" s="780"/>
      <c r="R350" s="780"/>
      <c r="S350" s="780"/>
      <c r="T350" s="780"/>
      <c r="U350" s="780"/>
      <c r="V350" s="780"/>
      <c r="W350" s="780"/>
      <c r="X350" s="780"/>
      <c r="Y350" s="780"/>
    </row>
    <row r="351" spans="1:25" ht="15.75" customHeight="1">
      <c r="A351" s="780"/>
      <c r="B351" s="873"/>
      <c r="C351" s="780"/>
      <c r="D351" s="780"/>
      <c r="E351" s="780"/>
      <c r="F351" s="780"/>
      <c r="G351" s="780"/>
      <c r="H351" s="780"/>
      <c r="I351" s="780"/>
      <c r="J351" s="780"/>
      <c r="K351" s="780"/>
      <c r="L351" s="780"/>
      <c r="M351" s="780"/>
      <c r="N351" s="780"/>
      <c r="O351" s="780"/>
      <c r="P351" s="780"/>
      <c r="Q351" s="780"/>
      <c r="R351" s="780"/>
      <c r="S351" s="780"/>
      <c r="T351" s="780"/>
      <c r="U351" s="780"/>
      <c r="V351" s="780"/>
      <c r="W351" s="780"/>
      <c r="X351" s="780"/>
      <c r="Y351" s="780"/>
    </row>
    <row r="352" spans="1:25" ht="15.75" customHeight="1">
      <c r="A352" s="780"/>
      <c r="B352" s="873"/>
      <c r="C352" s="780"/>
      <c r="D352" s="780"/>
      <c r="E352" s="780"/>
      <c r="F352" s="780"/>
      <c r="G352" s="780"/>
      <c r="H352" s="780"/>
      <c r="I352" s="780"/>
      <c r="J352" s="780"/>
      <c r="K352" s="780"/>
      <c r="L352" s="780"/>
      <c r="M352" s="780"/>
      <c r="N352" s="780"/>
      <c r="O352" s="780"/>
      <c r="P352" s="780"/>
      <c r="Q352" s="780"/>
      <c r="R352" s="780"/>
      <c r="S352" s="780"/>
      <c r="T352" s="780"/>
      <c r="U352" s="780"/>
      <c r="V352" s="780"/>
      <c r="W352" s="780"/>
      <c r="X352" s="780"/>
      <c r="Y352" s="780"/>
    </row>
    <row r="353" spans="1:25" ht="15.75" customHeight="1">
      <c r="A353" s="780"/>
      <c r="B353" s="873"/>
      <c r="C353" s="780"/>
      <c r="D353" s="780"/>
      <c r="E353" s="780"/>
      <c r="F353" s="780"/>
      <c r="G353" s="780"/>
      <c r="H353" s="780"/>
      <c r="I353" s="780"/>
      <c r="J353" s="780"/>
      <c r="K353" s="780"/>
      <c r="L353" s="780"/>
      <c r="M353" s="780"/>
      <c r="N353" s="780"/>
      <c r="O353" s="780"/>
      <c r="P353" s="780"/>
      <c r="Q353" s="780"/>
      <c r="R353" s="780"/>
      <c r="S353" s="780"/>
      <c r="T353" s="780"/>
      <c r="U353" s="780"/>
      <c r="V353" s="780"/>
      <c r="W353" s="780"/>
      <c r="X353" s="780"/>
      <c r="Y353" s="780"/>
    </row>
    <row r="354" spans="1:25" ht="15.75" customHeight="1">
      <c r="A354" s="780"/>
      <c r="B354" s="873"/>
      <c r="C354" s="780"/>
      <c r="D354" s="780"/>
      <c r="E354" s="780"/>
      <c r="F354" s="780"/>
      <c r="G354" s="780"/>
      <c r="H354" s="780"/>
      <c r="I354" s="780"/>
      <c r="J354" s="780"/>
      <c r="K354" s="780"/>
      <c r="L354" s="780"/>
      <c r="M354" s="780"/>
      <c r="N354" s="780"/>
      <c r="O354" s="780"/>
      <c r="P354" s="780"/>
      <c r="Q354" s="780"/>
      <c r="R354" s="780"/>
      <c r="S354" s="780"/>
      <c r="T354" s="780"/>
      <c r="U354" s="780"/>
      <c r="V354" s="780"/>
      <c r="W354" s="780"/>
      <c r="X354" s="780"/>
      <c r="Y354" s="780"/>
    </row>
    <row r="355" spans="1:25" ht="15.75" customHeight="1">
      <c r="A355" s="780"/>
      <c r="B355" s="873"/>
      <c r="C355" s="780"/>
      <c r="D355" s="780"/>
      <c r="E355" s="780"/>
      <c r="F355" s="780"/>
      <c r="G355" s="780"/>
      <c r="H355" s="780"/>
      <c r="I355" s="780"/>
      <c r="J355" s="780"/>
      <c r="K355" s="780"/>
      <c r="L355" s="780"/>
      <c r="M355" s="780"/>
      <c r="N355" s="780"/>
      <c r="O355" s="780"/>
      <c r="P355" s="780"/>
      <c r="Q355" s="780"/>
      <c r="R355" s="780"/>
      <c r="S355" s="780"/>
      <c r="T355" s="780"/>
      <c r="U355" s="780"/>
      <c r="V355" s="780"/>
      <c r="W355" s="780"/>
      <c r="X355" s="780"/>
      <c r="Y355" s="780"/>
    </row>
    <row r="356" spans="1:25" ht="15.75" customHeight="1">
      <c r="A356" s="780"/>
      <c r="B356" s="873"/>
      <c r="C356" s="780"/>
      <c r="D356" s="780"/>
      <c r="E356" s="780"/>
      <c r="F356" s="780"/>
      <c r="G356" s="780"/>
      <c r="H356" s="780"/>
      <c r="I356" s="780"/>
      <c r="J356" s="780"/>
      <c r="K356" s="780"/>
      <c r="L356" s="780"/>
      <c r="M356" s="780"/>
      <c r="N356" s="780"/>
      <c r="O356" s="780"/>
      <c r="P356" s="780"/>
      <c r="Q356" s="780"/>
      <c r="R356" s="780"/>
      <c r="S356" s="780"/>
      <c r="T356" s="780"/>
      <c r="U356" s="780"/>
      <c r="V356" s="780"/>
      <c r="W356" s="780"/>
      <c r="X356" s="780"/>
      <c r="Y356" s="780"/>
    </row>
    <row r="357" spans="1:25" ht="15.75" customHeight="1">
      <c r="A357" s="780"/>
      <c r="B357" s="873"/>
      <c r="C357" s="780"/>
      <c r="D357" s="780"/>
      <c r="E357" s="780"/>
      <c r="F357" s="780"/>
      <c r="G357" s="780"/>
      <c r="H357" s="780"/>
      <c r="I357" s="780"/>
      <c r="J357" s="780"/>
      <c r="K357" s="780"/>
      <c r="L357" s="780"/>
      <c r="M357" s="780"/>
      <c r="N357" s="780"/>
      <c r="O357" s="780"/>
      <c r="P357" s="780"/>
      <c r="Q357" s="780"/>
      <c r="R357" s="780"/>
      <c r="S357" s="780"/>
      <c r="T357" s="780"/>
      <c r="U357" s="780"/>
      <c r="V357" s="780"/>
      <c r="W357" s="780"/>
      <c r="X357" s="780"/>
      <c r="Y357" s="780"/>
    </row>
    <row r="358" spans="1:25" ht="15.75" customHeight="1">
      <c r="A358" s="780"/>
      <c r="B358" s="873"/>
      <c r="C358" s="780"/>
      <c r="D358" s="780"/>
      <c r="E358" s="780"/>
      <c r="F358" s="780"/>
      <c r="G358" s="780"/>
      <c r="H358" s="780"/>
      <c r="I358" s="780"/>
      <c r="J358" s="780"/>
      <c r="K358" s="780"/>
      <c r="L358" s="780"/>
      <c r="M358" s="780"/>
      <c r="N358" s="780"/>
      <c r="O358" s="780"/>
      <c r="P358" s="780"/>
      <c r="Q358" s="780"/>
      <c r="R358" s="780"/>
      <c r="S358" s="780"/>
      <c r="T358" s="780"/>
      <c r="U358" s="780"/>
      <c r="V358" s="780"/>
      <c r="W358" s="780"/>
      <c r="X358" s="780"/>
      <c r="Y358" s="780"/>
    </row>
    <row r="359" spans="1:25" ht="15.75" customHeight="1">
      <c r="A359" s="780"/>
      <c r="B359" s="873"/>
      <c r="C359" s="780"/>
      <c r="D359" s="780"/>
      <c r="E359" s="780"/>
      <c r="F359" s="780"/>
      <c r="G359" s="780"/>
      <c r="H359" s="780"/>
      <c r="I359" s="780"/>
      <c r="J359" s="780"/>
      <c r="K359" s="780"/>
      <c r="L359" s="780"/>
      <c r="M359" s="780"/>
      <c r="N359" s="780"/>
      <c r="O359" s="780"/>
      <c r="P359" s="780"/>
      <c r="Q359" s="780"/>
      <c r="R359" s="780"/>
      <c r="S359" s="780"/>
      <c r="T359" s="780"/>
      <c r="U359" s="780"/>
      <c r="V359" s="780"/>
      <c r="W359" s="780"/>
      <c r="X359" s="780"/>
      <c r="Y359" s="780"/>
    </row>
    <row r="360" spans="1:25" ht="15.75" customHeight="1">
      <c r="A360" s="780"/>
      <c r="B360" s="873"/>
      <c r="C360" s="780"/>
      <c r="D360" s="780"/>
      <c r="E360" s="780"/>
      <c r="F360" s="780"/>
      <c r="G360" s="780"/>
      <c r="H360" s="780"/>
      <c r="I360" s="780"/>
      <c r="J360" s="780"/>
      <c r="K360" s="780"/>
      <c r="L360" s="780"/>
      <c r="M360" s="780"/>
      <c r="N360" s="780"/>
      <c r="O360" s="780"/>
      <c r="P360" s="780"/>
      <c r="Q360" s="780"/>
      <c r="R360" s="780"/>
      <c r="S360" s="780"/>
      <c r="T360" s="780"/>
      <c r="U360" s="780"/>
      <c r="V360" s="780"/>
      <c r="W360" s="780"/>
      <c r="X360" s="780"/>
      <c r="Y360" s="780"/>
    </row>
    <row r="361" spans="1:25" ht="15.75" customHeight="1">
      <c r="A361" s="780"/>
      <c r="B361" s="873"/>
      <c r="C361" s="780"/>
      <c r="D361" s="780"/>
      <c r="E361" s="780"/>
      <c r="F361" s="780"/>
      <c r="G361" s="780"/>
      <c r="H361" s="780"/>
      <c r="I361" s="780"/>
      <c r="J361" s="780"/>
      <c r="K361" s="780"/>
      <c r="L361" s="780"/>
      <c r="M361" s="780"/>
      <c r="N361" s="780"/>
      <c r="O361" s="780"/>
      <c r="P361" s="780"/>
      <c r="Q361" s="780"/>
      <c r="R361" s="780"/>
      <c r="S361" s="780"/>
      <c r="T361" s="780"/>
      <c r="U361" s="780"/>
      <c r="V361" s="780"/>
      <c r="W361" s="780"/>
      <c r="X361" s="780"/>
      <c r="Y361" s="780"/>
    </row>
    <row r="362" spans="1:25" ht="15.75" customHeight="1">
      <c r="A362" s="780"/>
      <c r="B362" s="873"/>
      <c r="C362" s="780"/>
      <c r="D362" s="780"/>
      <c r="E362" s="780"/>
      <c r="F362" s="780"/>
      <c r="G362" s="780"/>
      <c r="H362" s="780"/>
      <c r="I362" s="780"/>
      <c r="J362" s="780"/>
      <c r="K362" s="780"/>
      <c r="L362" s="780"/>
      <c r="M362" s="780"/>
      <c r="N362" s="780"/>
      <c r="O362" s="780"/>
      <c r="P362" s="780"/>
      <c r="Q362" s="780"/>
      <c r="R362" s="780"/>
      <c r="S362" s="780"/>
      <c r="T362" s="780"/>
      <c r="U362" s="780"/>
      <c r="V362" s="780"/>
      <c r="W362" s="780"/>
      <c r="X362" s="780"/>
      <c r="Y362" s="780"/>
    </row>
    <row r="363" spans="1:25" ht="15.75" customHeight="1">
      <c r="A363" s="780"/>
      <c r="B363" s="873"/>
      <c r="C363" s="780"/>
      <c r="D363" s="780"/>
      <c r="E363" s="780"/>
      <c r="F363" s="780"/>
      <c r="G363" s="780"/>
      <c r="H363" s="780"/>
      <c r="I363" s="780"/>
      <c r="J363" s="780"/>
      <c r="K363" s="780"/>
      <c r="L363" s="780"/>
      <c r="M363" s="780"/>
      <c r="N363" s="780"/>
      <c r="O363" s="780"/>
      <c r="P363" s="780"/>
      <c r="Q363" s="780"/>
      <c r="R363" s="780"/>
      <c r="S363" s="780"/>
      <c r="T363" s="780"/>
      <c r="U363" s="780"/>
      <c r="V363" s="780"/>
      <c r="W363" s="780"/>
      <c r="X363" s="780"/>
      <c r="Y363" s="780"/>
    </row>
    <row r="364" spans="1:25" ht="15.75" customHeight="1">
      <c r="A364" s="780"/>
      <c r="B364" s="873"/>
      <c r="C364" s="780"/>
      <c r="D364" s="780"/>
      <c r="E364" s="780"/>
      <c r="F364" s="780"/>
      <c r="G364" s="780"/>
      <c r="H364" s="780"/>
      <c r="I364" s="780"/>
      <c r="J364" s="780"/>
      <c r="K364" s="780"/>
      <c r="L364" s="780"/>
      <c r="M364" s="780"/>
      <c r="N364" s="780"/>
      <c r="O364" s="780"/>
      <c r="P364" s="780"/>
      <c r="Q364" s="780"/>
      <c r="R364" s="780"/>
      <c r="S364" s="780"/>
      <c r="T364" s="780"/>
      <c r="U364" s="780"/>
      <c r="V364" s="780"/>
      <c r="W364" s="780"/>
      <c r="X364" s="780"/>
      <c r="Y364" s="780"/>
    </row>
    <row r="365" spans="1:25" ht="15.75" customHeight="1">
      <c r="A365" s="780"/>
      <c r="B365" s="873"/>
      <c r="C365" s="780"/>
      <c r="D365" s="780"/>
      <c r="E365" s="780"/>
      <c r="F365" s="780"/>
      <c r="G365" s="780"/>
      <c r="H365" s="780"/>
      <c r="I365" s="780"/>
      <c r="J365" s="780"/>
      <c r="K365" s="780"/>
      <c r="L365" s="780"/>
      <c r="M365" s="780"/>
      <c r="N365" s="780"/>
      <c r="O365" s="780"/>
      <c r="P365" s="780"/>
      <c r="Q365" s="780"/>
      <c r="R365" s="780"/>
      <c r="S365" s="780"/>
      <c r="T365" s="780"/>
      <c r="U365" s="780"/>
      <c r="V365" s="780"/>
      <c r="W365" s="780"/>
      <c r="X365" s="780"/>
      <c r="Y365" s="780"/>
    </row>
    <row r="366" spans="1:25" ht="15.75" customHeight="1">
      <c r="A366" s="780"/>
      <c r="B366" s="873"/>
      <c r="C366" s="780"/>
      <c r="D366" s="780"/>
      <c r="E366" s="780"/>
      <c r="F366" s="780"/>
      <c r="G366" s="780"/>
      <c r="H366" s="780"/>
      <c r="I366" s="780"/>
      <c r="J366" s="780"/>
      <c r="K366" s="780"/>
      <c r="L366" s="780"/>
      <c r="M366" s="780"/>
      <c r="N366" s="780"/>
      <c r="O366" s="780"/>
      <c r="P366" s="780"/>
      <c r="Q366" s="780"/>
      <c r="R366" s="780"/>
      <c r="S366" s="780"/>
      <c r="T366" s="780"/>
      <c r="U366" s="780"/>
      <c r="V366" s="780"/>
      <c r="W366" s="780"/>
      <c r="X366" s="780"/>
      <c r="Y366" s="780"/>
    </row>
    <row r="367" spans="1:25" ht="15.75" customHeight="1">
      <c r="A367" s="780"/>
      <c r="B367" s="873"/>
      <c r="C367" s="780"/>
      <c r="D367" s="780"/>
      <c r="E367" s="780"/>
      <c r="F367" s="780"/>
      <c r="G367" s="780"/>
      <c r="H367" s="780"/>
      <c r="I367" s="780"/>
      <c r="J367" s="780"/>
      <c r="K367" s="780"/>
      <c r="L367" s="780"/>
      <c r="M367" s="780"/>
      <c r="N367" s="780"/>
      <c r="O367" s="780"/>
      <c r="P367" s="780"/>
      <c r="Q367" s="780"/>
      <c r="R367" s="780"/>
      <c r="S367" s="780"/>
      <c r="T367" s="780"/>
      <c r="U367" s="780"/>
      <c r="V367" s="780"/>
      <c r="W367" s="780"/>
      <c r="X367" s="780"/>
      <c r="Y367" s="780"/>
    </row>
    <row r="368" spans="1:25" ht="15.75" customHeight="1">
      <c r="A368" s="780"/>
      <c r="B368" s="873"/>
      <c r="C368" s="780"/>
      <c r="D368" s="780"/>
      <c r="E368" s="780"/>
      <c r="F368" s="780"/>
      <c r="G368" s="780"/>
      <c r="H368" s="780"/>
      <c r="I368" s="780"/>
      <c r="J368" s="780"/>
      <c r="K368" s="780"/>
      <c r="L368" s="780"/>
      <c r="M368" s="780"/>
      <c r="N368" s="780"/>
      <c r="O368" s="780"/>
      <c r="P368" s="780"/>
      <c r="Q368" s="780"/>
      <c r="R368" s="780"/>
      <c r="S368" s="780"/>
      <c r="T368" s="780"/>
      <c r="U368" s="780"/>
      <c r="V368" s="780"/>
      <c r="W368" s="780"/>
      <c r="X368" s="780"/>
      <c r="Y368" s="780"/>
    </row>
    <row r="369" spans="1:25" ht="15.75" customHeight="1">
      <c r="A369" s="780"/>
      <c r="B369" s="873"/>
      <c r="C369" s="780"/>
      <c r="D369" s="780"/>
      <c r="E369" s="780"/>
      <c r="F369" s="780"/>
      <c r="G369" s="780"/>
      <c r="H369" s="780"/>
      <c r="I369" s="780"/>
      <c r="J369" s="780"/>
      <c r="K369" s="780"/>
      <c r="L369" s="780"/>
      <c r="M369" s="780"/>
      <c r="N369" s="780"/>
      <c r="O369" s="780"/>
      <c r="P369" s="780"/>
      <c r="Q369" s="780"/>
      <c r="R369" s="780"/>
      <c r="S369" s="780"/>
      <c r="T369" s="780"/>
      <c r="U369" s="780"/>
      <c r="V369" s="780"/>
      <c r="W369" s="780"/>
      <c r="X369" s="780"/>
      <c r="Y369" s="780"/>
    </row>
    <row r="370" spans="1:25" ht="15.75" customHeight="1">
      <c r="A370" s="780"/>
      <c r="B370" s="873"/>
      <c r="C370" s="780"/>
      <c r="D370" s="780"/>
      <c r="E370" s="780"/>
      <c r="F370" s="780"/>
      <c r="G370" s="780"/>
      <c r="H370" s="780"/>
      <c r="I370" s="780"/>
      <c r="J370" s="780"/>
      <c r="K370" s="780"/>
      <c r="L370" s="780"/>
      <c r="M370" s="780"/>
      <c r="N370" s="780"/>
      <c r="O370" s="780"/>
      <c r="P370" s="780"/>
      <c r="Q370" s="780"/>
      <c r="R370" s="780"/>
      <c r="S370" s="780"/>
      <c r="T370" s="780"/>
      <c r="U370" s="780"/>
      <c r="V370" s="780"/>
      <c r="W370" s="780"/>
      <c r="X370" s="780"/>
      <c r="Y370" s="780"/>
    </row>
    <row r="371" spans="1:25" ht="15.75" customHeight="1">
      <c r="A371" s="780"/>
      <c r="B371" s="873"/>
      <c r="C371" s="780"/>
      <c r="D371" s="780"/>
      <c r="E371" s="780"/>
      <c r="F371" s="780"/>
      <c r="G371" s="780"/>
      <c r="H371" s="780"/>
      <c r="I371" s="780"/>
      <c r="J371" s="780"/>
      <c r="K371" s="780"/>
      <c r="L371" s="780"/>
      <c r="M371" s="780"/>
      <c r="N371" s="780"/>
      <c r="O371" s="780"/>
      <c r="P371" s="780"/>
      <c r="Q371" s="780"/>
      <c r="R371" s="780"/>
      <c r="S371" s="780"/>
      <c r="T371" s="780"/>
      <c r="U371" s="780"/>
      <c r="V371" s="780"/>
      <c r="W371" s="780"/>
      <c r="X371" s="780"/>
      <c r="Y371" s="780"/>
    </row>
    <row r="372" spans="1:25" ht="15.75" customHeight="1">
      <c r="A372" s="780"/>
      <c r="B372" s="873"/>
      <c r="C372" s="780"/>
      <c r="D372" s="780"/>
      <c r="E372" s="780"/>
      <c r="F372" s="780"/>
      <c r="G372" s="780"/>
      <c r="H372" s="780"/>
      <c r="I372" s="780"/>
      <c r="J372" s="780"/>
      <c r="K372" s="780"/>
      <c r="L372" s="780"/>
      <c r="M372" s="780"/>
      <c r="N372" s="780"/>
      <c r="O372" s="780"/>
      <c r="P372" s="780"/>
      <c r="Q372" s="780"/>
      <c r="R372" s="780"/>
      <c r="S372" s="780"/>
      <c r="T372" s="780"/>
      <c r="U372" s="780"/>
      <c r="V372" s="780"/>
      <c r="W372" s="780"/>
      <c r="X372" s="780"/>
      <c r="Y372" s="780"/>
    </row>
    <row r="373" spans="1:25" ht="15.75" customHeight="1">
      <c r="A373" s="780"/>
      <c r="B373" s="873"/>
      <c r="C373" s="780"/>
      <c r="D373" s="780"/>
      <c r="E373" s="780"/>
      <c r="F373" s="780"/>
      <c r="G373" s="780"/>
      <c r="H373" s="780"/>
      <c r="I373" s="780"/>
      <c r="J373" s="780"/>
      <c r="K373" s="780"/>
      <c r="L373" s="780"/>
      <c r="M373" s="780"/>
      <c r="N373" s="780"/>
      <c r="O373" s="780"/>
      <c r="P373" s="780"/>
      <c r="Q373" s="780"/>
      <c r="R373" s="780"/>
      <c r="S373" s="780"/>
      <c r="T373" s="780"/>
      <c r="U373" s="780"/>
      <c r="V373" s="780"/>
      <c r="W373" s="780"/>
      <c r="X373" s="780"/>
      <c r="Y373" s="780"/>
    </row>
    <row r="374" spans="1:25" ht="15.75" customHeight="1">
      <c r="A374" s="780"/>
      <c r="B374" s="873"/>
      <c r="C374" s="780"/>
      <c r="D374" s="780"/>
      <c r="E374" s="780"/>
      <c r="F374" s="780"/>
      <c r="G374" s="780"/>
      <c r="H374" s="780"/>
      <c r="I374" s="780"/>
      <c r="J374" s="780"/>
      <c r="K374" s="780"/>
      <c r="L374" s="780"/>
      <c r="M374" s="780"/>
      <c r="N374" s="780"/>
      <c r="O374" s="780"/>
      <c r="P374" s="780"/>
      <c r="Q374" s="780"/>
      <c r="R374" s="780"/>
      <c r="S374" s="780"/>
      <c r="T374" s="780"/>
      <c r="U374" s="780"/>
      <c r="V374" s="780"/>
      <c r="W374" s="780"/>
      <c r="X374" s="780"/>
      <c r="Y374" s="780"/>
    </row>
    <row r="375" spans="1:25" ht="15.75" customHeight="1">
      <c r="A375" s="780"/>
      <c r="B375" s="873"/>
      <c r="C375" s="780"/>
      <c r="D375" s="780"/>
      <c r="E375" s="780"/>
      <c r="F375" s="780"/>
      <c r="G375" s="780"/>
      <c r="H375" s="780"/>
      <c r="I375" s="780"/>
      <c r="J375" s="780"/>
      <c r="K375" s="780"/>
      <c r="L375" s="780"/>
      <c r="M375" s="780"/>
      <c r="N375" s="780"/>
      <c r="O375" s="780"/>
      <c r="P375" s="780"/>
      <c r="Q375" s="780"/>
      <c r="R375" s="780"/>
      <c r="S375" s="780"/>
      <c r="T375" s="780"/>
      <c r="U375" s="780"/>
      <c r="V375" s="780"/>
      <c r="W375" s="780"/>
      <c r="X375" s="780"/>
      <c r="Y375" s="780"/>
    </row>
    <row r="376" spans="1:25" ht="15.75" customHeight="1">
      <c r="A376" s="780"/>
      <c r="B376" s="873"/>
      <c r="C376" s="780"/>
      <c r="D376" s="780"/>
      <c r="E376" s="780"/>
      <c r="F376" s="780"/>
      <c r="G376" s="780"/>
      <c r="H376" s="780"/>
      <c r="I376" s="780"/>
      <c r="J376" s="780"/>
      <c r="K376" s="780"/>
      <c r="L376" s="780"/>
      <c r="M376" s="780"/>
      <c r="N376" s="780"/>
      <c r="O376" s="780"/>
      <c r="P376" s="780"/>
      <c r="Q376" s="780"/>
      <c r="R376" s="780"/>
      <c r="S376" s="780"/>
      <c r="T376" s="780"/>
      <c r="U376" s="780"/>
      <c r="V376" s="780"/>
      <c r="W376" s="780"/>
      <c r="X376" s="780"/>
      <c r="Y376" s="780"/>
    </row>
    <row r="377" spans="1:25" ht="15.75" customHeight="1">
      <c r="A377" s="780"/>
      <c r="B377" s="873"/>
      <c r="C377" s="780"/>
      <c r="D377" s="780"/>
      <c r="E377" s="780"/>
      <c r="F377" s="780"/>
      <c r="G377" s="780"/>
      <c r="H377" s="780"/>
      <c r="I377" s="780"/>
      <c r="J377" s="780"/>
      <c r="K377" s="780"/>
      <c r="L377" s="780"/>
      <c r="M377" s="780"/>
      <c r="N377" s="780"/>
      <c r="O377" s="780"/>
      <c r="P377" s="780"/>
      <c r="Q377" s="780"/>
      <c r="R377" s="780"/>
      <c r="S377" s="780"/>
      <c r="T377" s="780"/>
      <c r="U377" s="780"/>
      <c r="V377" s="780"/>
      <c r="W377" s="780"/>
      <c r="X377" s="780"/>
      <c r="Y377" s="780"/>
    </row>
    <row r="378" spans="1:25" ht="15.75" customHeight="1">
      <c r="A378" s="780"/>
      <c r="B378" s="873"/>
      <c r="C378" s="780"/>
      <c r="D378" s="780"/>
      <c r="E378" s="780"/>
      <c r="F378" s="780"/>
      <c r="G378" s="780"/>
      <c r="H378" s="780"/>
      <c r="I378" s="780"/>
      <c r="J378" s="780"/>
      <c r="K378" s="780"/>
      <c r="L378" s="780"/>
      <c r="M378" s="780"/>
      <c r="N378" s="780"/>
      <c r="O378" s="780"/>
      <c r="P378" s="780"/>
      <c r="Q378" s="780"/>
      <c r="R378" s="780"/>
      <c r="S378" s="780"/>
      <c r="T378" s="780"/>
      <c r="U378" s="780"/>
      <c r="V378" s="780"/>
      <c r="W378" s="780"/>
      <c r="X378" s="780"/>
      <c r="Y378" s="780"/>
    </row>
    <row r="379" spans="1:25" ht="15.75" customHeight="1">
      <c r="A379" s="780"/>
      <c r="B379" s="873"/>
      <c r="C379" s="780"/>
      <c r="D379" s="780"/>
      <c r="E379" s="780"/>
      <c r="F379" s="780"/>
      <c r="G379" s="780"/>
      <c r="H379" s="780"/>
      <c r="I379" s="780"/>
      <c r="J379" s="780"/>
      <c r="K379" s="780"/>
      <c r="L379" s="780"/>
      <c r="M379" s="780"/>
      <c r="N379" s="780"/>
      <c r="O379" s="780"/>
      <c r="P379" s="780"/>
      <c r="Q379" s="780"/>
      <c r="R379" s="780"/>
      <c r="S379" s="780"/>
      <c r="T379" s="780"/>
      <c r="U379" s="780"/>
      <c r="V379" s="780"/>
      <c r="W379" s="780"/>
      <c r="X379" s="780"/>
      <c r="Y379" s="780"/>
    </row>
    <row r="380" spans="1:25" ht="15.75" customHeight="1">
      <c r="A380" s="780"/>
      <c r="B380" s="873"/>
      <c r="C380" s="780"/>
      <c r="D380" s="780"/>
      <c r="E380" s="780"/>
      <c r="F380" s="780"/>
      <c r="G380" s="780"/>
      <c r="H380" s="780"/>
      <c r="I380" s="780"/>
      <c r="J380" s="780"/>
      <c r="K380" s="780"/>
      <c r="L380" s="780"/>
      <c r="M380" s="780"/>
      <c r="N380" s="780"/>
      <c r="O380" s="780"/>
      <c r="P380" s="780"/>
      <c r="Q380" s="780"/>
      <c r="R380" s="780"/>
      <c r="S380" s="780"/>
      <c r="T380" s="780"/>
      <c r="U380" s="780"/>
      <c r="V380" s="780"/>
      <c r="W380" s="780"/>
      <c r="X380" s="780"/>
      <c r="Y380" s="780"/>
    </row>
    <row r="381" spans="1:25" ht="15.75" customHeight="1">
      <c r="A381" s="780"/>
      <c r="B381" s="873"/>
      <c r="C381" s="780"/>
      <c r="D381" s="780"/>
      <c r="E381" s="780"/>
      <c r="F381" s="780"/>
      <c r="G381" s="780"/>
      <c r="H381" s="780"/>
      <c r="I381" s="780"/>
      <c r="J381" s="780"/>
      <c r="K381" s="780"/>
      <c r="L381" s="780"/>
      <c r="M381" s="780"/>
      <c r="N381" s="780"/>
      <c r="O381" s="780"/>
      <c r="P381" s="780"/>
      <c r="Q381" s="780"/>
      <c r="R381" s="780"/>
      <c r="S381" s="780"/>
      <c r="T381" s="780"/>
      <c r="U381" s="780"/>
      <c r="V381" s="780"/>
      <c r="W381" s="780"/>
      <c r="X381" s="780"/>
      <c r="Y381" s="780"/>
    </row>
    <row r="382" spans="1:25" ht="15.75" customHeight="1">
      <c r="A382" s="780"/>
      <c r="B382" s="873"/>
      <c r="C382" s="780"/>
      <c r="D382" s="780"/>
      <c r="E382" s="780"/>
      <c r="F382" s="780"/>
      <c r="G382" s="780"/>
      <c r="H382" s="780"/>
      <c r="I382" s="780"/>
      <c r="J382" s="780"/>
      <c r="K382" s="780"/>
      <c r="L382" s="780"/>
      <c r="M382" s="780"/>
      <c r="N382" s="780"/>
      <c r="O382" s="780"/>
      <c r="P382" s="780"/>
      <c r="Q382" s="780"/>
      <c r="R382" s="780"/>
      <c r="S382" s="780"/>
      <c r="T382" s="780"/>
      <c r="U382" s="780"/>
      <c r="V382" s="780"/>
      <c r="W382" s="780"/>
      <c r="X382" s="780"/>
      <c r="Y382" s="780"/>
    </row>
    <row r="383" spans="1:25" ht="15.75" customHeight="1">
      <c r="A383" s="780"/>
      <c r="B383" s="873"/>
      <c r="C383" s="780"/>
      <c r="D383" s="780"/>
      <c r="E383" s="780"/>
      <c r="F383" s="780"/>
      <c r="G383" s="780"/>
      <c r="H383" s="780"/>
      <c r="I383" s="780"/>
      <c r="J383" s="780"/>
      <c r="K383" s="780"/>
      <c r="L383" s="780"/>
      <c r="M383" s="780"/>
      <c r="N383" s="780"/>
      <c r="O383" s="780"/>
      <c r="P383" s="780"/>
      <c r="Q383" s="780"/>
      <c r="R383" s="780"/>
      <c r="S383" s="780"/>
      <c r="T383" s="780"/>
      <c r="U383" s="780"/>
      <c r="V383" s="780"/>
      <c r="W383" s="780"/>
      <c r="X383" s="780"/>
      <c r="Y383" s="780"/>
    </row>
    <row r="384" spans="1:25" ht="15.75" customHeight="1">
      <c r="A384" s="780"/>
      <c r="B384" s="873"/>
      <c r="C384" s="780"/>
      <c r="D384" s="780"/>
      <c r="E384" s="780"/>
      <c r="F384" s="780"/>
      <c r="G384" s="780"/>
      <c r="H384" s="780"/>
      <c r="I384" s="780"/>
      <c r="J384" s="780"/>
      <c r="K384" s="780"/>
      <c r="L384" s="780"/>
      <c r="M384" s="780"/>
      <c r="N384" s="780"/>
      <c r="O384" s="780"/>
      <c r="P384" s="780"/>
      <c r="Q384" s="780"/>
      <c r="R384" s="780"/>
      <c r="S384" s="780"/>
      <c r="T384" s="780"/>
      <c r="U384" s="780"/>
      <c r="V384" s="780"/>
      <c r="W384" s="780"/>
      <c r="X384" s="780"/>
      <c r="Y384" s="780"/>
    </row>
    <row r="385" spans="1:25" ht="15.75" customHeight="1">
      <c r="A385" s="780"/>
      <c r="B385" s="873"/>
      <c r="C385" s="780"/>
      <c r="D385" s="780"/>
      <c r="E385" s="780"/>
      <c r="F385" s="780"/>
      <c r="G385" s="780"/>
      <c r="H385" s="780"/>
      <c r="I385" s="780"/>
      <c r="J385" s="780"/>
      <c r="K385" s="780"/>
      <c r="L385" s="780"/>
      <c r="M385" s="780"/>
      <c r="N385" s="780"/>
      <c r="O385" s="780"/>
      <c r="P385" s="780"/>
      <c r="Q385" s="780"/>
      <c r="R385" s="780"/>
      <c r="S385" s="780"/>
      <c r="T385" s="780"/>
      <c r="U385" s="780"/>
      <c r="V385" s="780"/>
      <c r="W385" s="780"/>
      <c r="X385" s="780"/>
      <c r="Y385" s="780"/>
    </row>
    <row r="386" spans="1:25" ht="15.75" customHeight="1">
      <c r="A386" s="780"/>
      <c r="B386" s="873"/>
      <c r="C386" s="780"/>
      <c r="D386" s="780"/>
      <c r="E386" s="780"/>
      <c r="F386" s="780"/>
      <c r="G386" s="780"/>
      <c r="H386" s="780"/>
      <c r="I386" s="780"/>
      <c r="J386" s="780"/>
      <c r="K386" s="780"/>
      <c r="L386" s="780"/>
      <c r="M386" s="780"/>
      <c r="N386" s="780"/>
      <c r="O386" s="780"/>
      <c r="P386" s="780"/>
      <c r="Q386" s="780"/>
      <c r="R386" s="780"/>
      <c r="S386" s="780"/>
      <c r="T386" s="780"/>
      <c r="U386" s="780"/>
      <c r="V386" s="780"/>
      <c r="W386" s="780"/>
      <c r="X386" s="780"/>
      <c r="Y386" s="780"/>
    </row>
    <row r="387" spans="1:25" ht="15.75" customHeight="1">
      <c r="A387" s="780"/>
      <c r="B387" s="873"/>
      <c r="C387" s="780"/>
      <c r="D387" s="780"/>
      <c r="E387" s="780"/>
      <c r="F387" s="780"/>
      <c r="G387" s="780"/>
      <c r="H387" s="780"/>
      <c r="I387" s="780"/>
      <c r="J387" s="780"/>
      <c r="K387" s="780"/>
      <c r="L387" s="780"/>
      <c r="M387" s="780"/>
      <c r="N387" s="780"/>
      <c r="O387" s="780"/>
      <c r="P387" s="780"/>
      <c r="Q387" s="780"/>
      <c r="R387" s="780"/>
      <c r="S387" s="780"/>
      <c r="T387" s="780"/>
      <c r="U387" s="780"/>
      <c r="V387" s="780"/>
      <c r="W387" s="780"/>
      <c r="X387" s="780"/>
      <c r="Y387" s="780"/>
    </row>
    <row r="388" spans="1:25" ht="15.75" customHeight="1">
      <c r="A388" s="780"/>
      <c r="B388" s="873"/>
      <c r="C388" s="780"/>
      <c r="D388" s="780"/>
      <c r="E388" s="780"/>
      <c r="F388" s="780"/>
      <c r="G388" s="780"/>
      <c r="H388" s="780"/>
      <c r="I388" s="780"/>
      <c r="J388" s="780"/>
      <c r="K388" s="780"/>
      <c r="L388" s="780"/>
      <c r="M388" s="780"/>
      <c r="N388" s="780"/>
      <c r="O388" s="780"/>
      <c r="P388" s="780"/>
      <c r="Q388" s="780"/>
      <c r="R388" s="780"/>
      <c r="S388" s="780"/>
      <c r="T388" s="780"/>
      <c r="U388" s="780"/>
      <c r="V388" s="780"/>
      <c r="W388" s="780"/>
      <c r="X388" s="780"/>
      <c r="Y388" s="780"/>
    </row>
    <row r="389" spans="1:25" ht="15.75" customHeight="1">
      <c r="A389" s="780"/>
      <c r="B389" s="873"/>
      <c r="C389" s="780"/>
      <c r="D389" s="780"/>
      <c r="E389" s="780"/>
      <c r="F389" s="780"/>
      <c r="G389" s="780"/>
      <c r="H389" s="780"/>
      <c r="I389" s="780"/>
      <c r="J389" s="780"/>
      <c r="K389" s="780"/>
      <c r="L389" s="780"/>
      <c r="M389" s="780"/>
      <c r="N389" s="780"/>
      <c r="O389" s="780"/>
      <c r="P389" s="780"/>
      <c r="Q389" s="780"/>
      <c r="R389" s="780"/>
      <c r="S389" s="780"/>
      <c r="T389" s="780"/>
      <c r="U389" s="780"/>
      <c r="V389" s="780"/>
      <c r="W389" s="780"/>
      <c r="X389" s="780"/>
      <c r="Y389" s="780"/>
    </row>
    <row r="390" spans="1:25" ht="15.75" customHeight="1">
      <c r="A390" s="780"/>
      <c r="B390" s="873"/>
      <c r="C390" s="780"/>
      <c r="D390" s="780"/>
      <c r="E390" s="780"/>
      <c r="F390" s="780"/>
      <c r="G390" s="780"/>
      <c r="H390" s="780"/>
      <c r="I390" s="780"/>
      <c r="J390" s="780"/>
      <c r="K390" s="780"/>
      <c r="L390" s="780"/>
      <c r="M390" s="780"/>
      <c r="N390" s="780"/>
      <c r="O390" s="780"/>
      <c r="P390" s="780"/>
      <c r="Q390" s="780"/>
      <c r="R390" s="780"/>
      <c r="S390" s="780"/>
      <c r="T390" s="780"/>
      <c r="U390" s="780"/>
      <c r="V390" s="780"/>
      <c r="W390" s="780"/>
      <c r="X390" s="780"/>
      <c r="Y390" s="780"/>
    </row>
    <row r="391" spans="1:25" ht="15.75" customHeight="1">
      <c r="A391" s="780"/>
      <c r="B391" s="873"/>
      <c r="C391" s="780"/>
      <c r="D391" s="780"/>
      <c r="E391" s="780"/>
      <c r="F391" s="780"/>
      <c r="G391" s="780"/>
      <c r="H391" s="780"/>
      <c r="I391" s="780"/>
      <c r="J391" s="780"/>
      <c r="K391" s="780"/>
      <c r="L391" s="780"/>
      <c r="M391" s="780"/>
      <c r="N391" s="780"/>
      <c r="O391" s="780"/>
      <c r="P391" s="780"/>
      <c r="Q391" s="780"/>
      <c r="R391" s="780"/>
      <c r="S391" s="780"/>
      <c r="T391" s="780"/>
      <c r="U391" s="780"/>
      <c r="V391" s="780"/>
      <c r="W391" s="780"/>
      <c r="X391" s="780"/>
      <c r="Y391" s="780"/>
    </row>
    <row r="392" spans="1:25" ht="15.75" customHeight="1">
      <c r="A392" s="780"/>
      <c r="B392" s="873"/>
      <c r="C392" s="780"/>
      <c r="D392" s="780"/>
      <c r="E392" s="780"/>
      <c r="F392" s="780"/>
      <c r="G392" s="780"/>
      <c r="H392" s="780"/>
      <c r="I392" s="780"/>
      <c r="J392" s="780"/>
      <c r="K392" s="780"/>
      <c r="L392" s="780"/>
      <c r="M392" s="780"/>
      <c r="N392" s="780"/>
      <c r="O392" s="780"/>
      <c r="P392" s="780"/>
      <c r="Q392" s="780"/>
      <c r="R392" s="780"/>
      <c r="S392" s="780"/>
      <c r="T392" s="780"/>
      <c r="U392" s="780"/>
      <c r="V392" s="780"/>
      <c r="W392" s="780"/>
      <c r="X392" s="780"/>
      <c r="Y392" s="780"/>
    </row>
    <row r="393" spans="1:25" ht="15.75" customHeight="1">
      <c r="A393" s="780"/>
      <c r="B393" s="873"/>
      <c r="C393" s="780"/>
      <c r="D393" s="780"/>
      <c r="E393" s="780"/>
      <c r="F393" s="780"/>
      <c r="G393" s="780"/>
      <c r="H393" s="780"/>
      <c r="I393" s="780"/>
      <c r="J393" s="780"/>
      <c r="K393" s="780"/>
      <c r="L393" s="780"/>
      <c r="M393" s="780"/>
      <c r="N393" s="780"/>
      <c r="O393" s="780"/>
      <c r="P393" s="780"/>
      <c r="Q393" s="780"/>
      <c r="R393" s="780"/>
      <c r="S393" s="780"/>
      <c r="T393" s="780"/>
      <c r="U393" s="780"/>
      <c r="V393" s="780"/>
      <c r="W393" s="780"/>
      <c r="X393" s="780"/>
      <c r="Y393" s="780"/>
    </row>
    <row r="394" spans="1:25" ht="15.75" customHeight="1">
      <c r="A394" s="780"/>
      <c r="B394" s="873"/>
      <c r="C394" s="780"/>
      <c r="D394" s="780"/>
      <c r="E394" s="780"/>
      <c r="F394" s="780"/>
      <c r="G394" s="780"/>
      <c r="H394" s="780"/>
      <c r="I394" s="780"/>
      <c r="J394" s="780"/>
      <c r="K394" s="780"/>
      <c r="L394" s="780"/>
      <c r="M394" s="780"/>
      <c r="N394" s="780"/>
      <c r="O394" s="780"/>
      <c r="P394" s="780"/>
      <c r="Q394" s="780"/>
      <c r="R394" s="780"/>
      <c r="S394" s="780"/>
      <c r="T394" s="780"/>
      <c r="U394" s="780"/>
      <c r="V394" s="780"/>
      <c r="W394" s="780"/>
      <c r="X394" s="780"/>
      <c r="Y394" s="780"/>
    </row>
    <row r="395" spans="1:25" ht="15.75" customHeight="1">
      <c r="A395" s="780"/>
      <c r="B395" s="873"/>
      <c r="C395" s="780"/>
      <c r="D395" s="780"/>
      <c r="E395" s="780"/>
      <c r="F395" s="780"/>
      <c r="G395" s="780"/>
      <c r="H395" s="780"/>
      <c r="I395" s="780"/>
      <c r="J395" s="780"/>
      <c r="K395" s="780"/>
      <c r="L395" s="780"/>
      <c r="M395" s="780"/>
      <c r="N395" s="780"/>
      <c r="O395" s="780"/>
      <c r="P395" s="780"/>
      <c r="Q395" s="780"/>
      <c r="R395" s="780"/>
      <c r="S395" s="780"/>
      <c r="T395" s="780"/>
      <c r="U395" s="780"/>
      <c r="V395" s="780"/>
      <c r="W395" s="780"/>
      <c r="X395" s="780"/>
      <c r="Y395" s="780"/>
    </row>
    <row r="396" spans="1:25" ht="15.75" customHeight="1">
      <c r="A396" s="780"/>
      <c r="B396" s="873"/>
      <c r="C396" s="780"/>
      <c r="D396" s="780"/>
      <c r="E396" s="780"/>
      <c r="F396" s="780"/>
      <c r="G396" s="780"/>
      <c r="H396" s="780"/>
      <c r="I396" s="780"/>
      <c r="J396" s="780"/>
      <c r="K396" s="780"/>
      <c r="L396" s="780"/>
      <c r="M396" s="780"/>
      <c r="N396" s="780"/>
      <c r="O396" s="780"/>
      <c r="P396" s="780"/>
      <c r="Q396" s="780"/>
      <c r="R396" s="780"/>
      <c r="S396" s="780"/>
      <c r="T396" s="780"/>
      <c r="U396" s="780"/>
      <c r="V396" s="780"/>
      <c r="W396" s="780"/>
      <c r="X396" s="780"/>
      <c r="Y396" s="780"/>
    </row>
    <row r="397" spans="1:25" ht="15.75" customHeight="1">
      <c r="A397" s="780"/>
      <c r="B397" s="873"/>
      <c r="C397" s="780"/>
      <c r="D397" s="780"/>
      <c r="E397" s="780"/>
      <c r="F397" s="780"/>
      <c r="G397" s="780"/>
      <c r="H397" s="780"/>
      <c r="I397" s="780"/>
      <c r="J397" s="780"/>
      <c r="K397" s="780"/>
      <c r="L397" s="780"/>
      <c r="M397" s="780"/>
      <c r="N397" s="780"/>
      <c r="O397" s="780"/>
      <c r="P397" s="780"/>
      <c r="Q397" s="780"/>
      <c r="R397" s="780"/>
      <c r="S397" s="780"/>
      <c r="T397" s="780"/>
      <c r="U397" s="780"/>
      <c r="V397" s="780"/>
      <c r="W397" s="780"/>
      <c r="X397" s="780"/>
      <c r="Y397" s="780"/>
    </row>
    <row r="398" spans="1:25" ht="15.75" customHeight="1">
      <c r="A398" s="780"/>
      <c r="B398" s="873"/>
      <c r="C398" s="780"/>
      <c r="D398" s="780"/>
      <c r="E398" s="780"/>
      <c r="F398" s="780"/>
      <c r="G398" s="780"/>
      <c r="H398" s="780"/>
      <c r="I398" s="780"/>
      <c r="J398" s="780"/>
      <c r="K398" s="780"/>
      <c r="L398" s="780"/>
      <c r="M398" s="780"/>
      <c r="N398" s="780"/>
      <c r="O398" s="780"/>
      <c r="P398" s="780"/>
      <c r="Q398" s="780"/>
      <c r="R398" s="780"/>
      <c r="S398" s="780"/>
      <c r="T398" s="780"/>
      <c r="U398" s="780"/>
      <c r="V398" s="780"/>
      <c r="W398" s="780"/>
      <c r="X398" s="780"/>
      <c r="Y398" s="780"/>
    </row>
    <row r="399" spans="1:25" ht="15.75" customHeight="1">
      <c r="A399" s="780"/>
      <c r="B399" s="873"/>
      <c r="C399" s="780"/>
      <c r="D399" s="780"/>
      <c r="E399" s="780"/>
      <c r="F399" s="780"/>
      <c r="G399" s="780"/>
      <c r="H399" s="780"/>
      <c r="I399" s="780"/>
      <c r="J399" s="780"/>
      <c r="K399" s="780"/>
      <c r="L399" s="780"/>
      <c r="M399" s="780"/>
      <c r="N399" s="780"/>
      <c r="O399" s="780"/>
      <c r="P399" s="780"/>
      <c r="Q399" s="780"/>
      <c r="R399" s="780"/>
      <c r="S399" s="780"/>
      <c r="T399" s="780"/>
      <c r="U399" s="780"/>
      <c r="V399" s="780"/>
      <c r="W399" s="780"/>
      <c r="X399" s="780"/>
      <c r="Y399" s="780"/>
    </row>
    <row r="400" spans="1:25" ht="15.75" customHeight="1">
      <c r="A400" s="780"/>
      <c r="B400" s="873"/>
      <c r="C400" s="780"/>
      <c r="D400" s="780"/>
      <c r="E400" s="780"/>
      <c r="F400" s="780"/>
      <c r="G400" s="780"/>
      <c r="H400" s="780"/>
      <c r="I400" s="780"/>
      <c r="J400" s="780"/>
      <c r="K400" s="780"/>
      <c r="L400" s="780"/>
      <c r="M400" s="780"/>
      <c r="N400" s="780"/>
      <c r="O400" s="780"/>
      <c r="P400" s="780"/>
      <c r="Q400" s="780"/>
      <c r="R400" s="780"/>
      <c r="S400" s="780"/>
      <c r="T400" s="780"/>
      <c r="U400" s="780"/>
      <c r="V400" s="780"/>
      <c r="W400" s="780"/>
      <c r="X400" s="780"/>
      <c r="Y400" s="780"/>
    </row>
    <row r="401" spans="1:25" ht="15.75" customHeight="1">
      <c r="A401" s="780"/>
      <c r="B401" s="873"/>
      <c r="C401" s="780"/>
      <c r="D401" s="780"/>
      <c r="E401" s="780"/>
      <c r="F401" s="780"/>
      <c r="G401" s="780"/>
      <c r="H401" s="780"/>
      <c r="I401" s="780"/>
      <c r="J401" s="780"/>
      <c r="K401" s="780"/>
      <c r="L401" s="780"/>
      <c r="M401" s="780"/>
      <c r="N401" s="780"/>
      <c r="O401" s="780"/>
      <c r="P401" s="780"/>
      <c r="Q401" s="780"/>
      <c r="R401" s="780"/>
      <c r="S401" s="780"/>
      <c r="T401" s="780"/>
      <c r="U401" s="780"/>
      <c r="V401" s="780"/>
      <c r="W401" s="780"/>
      <c r="X401" s="780"/>
      <c r="Y401" s="780"/>
    </row>
    <row r="402" spans="1:25" ht="15.75" customHeight="1">
      <c r="A402" s="780"/>
      <c r="B402" s="873"/>
      <c r="C402" s="780"/>
      <c r="D402" s="780"/>
      <c r="E402" s="780"/>
      <c r="F402" s="780"/>
      <c r="G402" s="780"/>
      <c r="H402" s="780"/>
      <c r="I402" s="780"/>
      <c r="J402" s="780"/>
      <c r="K402" s="780"/>
      <c r="L402" s="780"/>
      <c r="M402" s="780"/>
      <c r="N402" s="780"/>
      <c r="O402" s="780"/>
      <c r="P402" s="780"/>
      <c r="Q402" s="780"/>
      <c r="R402" s="780"/>
      <c r="S402" s="780"/>
      <c r="T402" s="780"/>
      <c r="U402" s="780"/>
      <c r="V402" s="780"/>
      <c r="W402" s="780"/>
      <c r="X402" s="780"/>
      <c r="Y402" s="780"/>
    </row>
    <row r="403" spans="1:25" ht="15.75" customHeight="1">
      <c r="A403" s="780"/>
      <c r="B403" s="873"/>
      <c r="C403" s="780"/>
      <c r="D403" s="780"/>
      <c r="E403" s="780"/>
      <c r="F403" s="780"/>
      <c r="G403" s="780"/>
      <c r="H403" s="780"/>
      <c r="I403" s="780"/>
      <c r="J403" s="780"/>
      <c r="K403" s="780"/>
      <c r="L403" s="780"/>
      <c r="M403" s="780"/>
      <c r="N403" s="780"/>
      <c r="O403" s="780"/>
      <c r="P403" s="780"/>
      <c r="Q403" s="780"/>
      <c r="R403" s="780"/>
      <c r="S403" s="780"/>
      <c r="T403" s="780"/>
      <c r="U403" s="780"/>
      <c r="V403" s="780"/>
      <c r="W403" s="780"/>
      <c r="X403" s="780"/>
      <c r="Y403" s="780"/>
    </row>
    <row r="404" spans="1:25" ht="15.75" customHeight="1">
      <c r="A404" s="780"/>
      <c r="B404" s="873"/>
      <c r="C404" s="780"/>
      <c r="D404" s="780"/>
      <c r="E404" s="780"/>
      <c r="F404" s="780"/>
      <c r="G404" s="780"/>
      <c r="H404" s="780"/>
      <c r="I404" s="780"/>
      <c r="J404" s="780"/>
      <c r="K404" s="780"/>
      <c r="L404" s="780"/>
      <c r="M404" s="780"/>
      <c r="N404" s="780"/>
      <c r="O404" s="780"/>
      <c r="P404" s="780"/>
      <c r="Q404" s="780"/>
      <c r="R404" s="780"/>
      <c r="S404" s="780"/>
      <c r="T404" s="780"/>
      <c r="U404" s="780"/>
      <c r="V404" s="780"/>
      <c r="W404" s="780"/>
      <c r="X404" s="780"/>
      <c r="Y404" s="780"/>
    </row>
    <row r="405" spans="1:25" ht="15.75" customHeight="1">
      <c r="A405" s="780"/>
      <c r="B405" s="873"/>
      <c r="C405" s="780"/>
      <c r="D405" s="780"/>
      <c r="E405" s="780"/>
      <c r="F405" s="780"/>
      <c r="G405" s="780"/>
      <c r="H405" s="780"/>
      <c r="I405" s="780"/>
      <c r="J405" s="780"/>
      <c r="K405" s="780"/>
      <c r="L405" s="780"/>
      <c r="M405" s="780"/>
      <c r="N405" s="780"/>
      <c r="O405" s="780"/>
      <c r="P405" s="780"/>
      <c r="Q405" s="780"/>
      <c r="R405" s="780"/>
      <c r="S405" s="780"/>
      <c r="T405" s="780"/>
      <c r="U405" s="780"/>
      <c r="V405" s="780"/>
      <c r="W405" s="780"/>
      <c r="X405" s="780"/>
      <c r="Y405" s="780"/>
    </row>
    <row r="406" spans="1:25" ht="15.75" customHeight="1">
      <c r="A406" s="780"/>
      <c r="B406" s="873"/>
      <c r="C406" s="780"/>
      <c r="D406" s="780"/>
      <c r="E406" s="780"/>
      <c r="F406" s="780"/>
      <c r="G406" s="780"/>
      <c r="H406" s="780"/>
      <c r="I406" s="780"/>
      <c r="J406" s="780"/>
      <c r="K406" s="780"/>
      <c r="L406" s="780"/>
      <c r="M406" s="780"/>
      <c r="N406" s="780"/>
      <c r="O406" s="780"/>
      <c r="P406" s="780"/>
      <c r="Q406" s="780"/>
      <c r="R406" s="780"/>
      <c r="S406" s="780"/>
      <c r="T406" s="780"/>
      <c r="U406" s="780"/>
      <c r="V406" s="780"/>
      <c r="W406" s="780"/>
      <c r="X406" s="780"/>
      <c r="Y406" s="780"/>
    </row>
    <row r="407" spans="1:25" ht="15.75" customHeight="1">
      <c r="A407" s="780"/>
      <c r="B407" s="873"/>
      <c r="C407" s="780"/>
      <c r="D407" s="780"/>
      <c r="E407" s="780"/>
      <c r="F407" s="780"/>
      <c r="G407" s="780"/>
      <c r="H407" s="780"/>
      <c r="I407" s="780"/>
      <c r="J407" s="780"/>
      <c r="K407" s="780"/>
      <c r="L407" s="780"/>
      <c r="M407" s="780"/>
      <c r="N407" s="780"/>
      <c r="O407" s="780"/>
      <c r="P407" s="780"/>
      <c r="Q407" s="780"/>
      <c r="R407" s="780"/>
      <c r="S407" s="780"/>
      <c r="T407" s="780"/>
      <c r="U407" s="780"/>
      <c r="V407" s="780"/>
      <c r="W407" s="780"/>
      <c r="X407" s="780"/>
      <c r="Y407" s="780"/>
    </row>
    <row r="408" spans="1:25" ht="15.75" customHeight="1">
      <c r="A408" s="780"/>
      <c r="B408" s="873"/>
      <c r="C408" s="780"/>
      <c r="D408" s="780"/>
      <c r="E408" s="780"/>
      <c r="F408" s="780"/>
      <c r="G408" s="780"/>
      <c r="H408" s="780"/>
      <c r="I408" s="780"/>
      <c r="J408" s="780"/>
      <c r="K408" s="780"/>
      <c r="L408" s="780"/>
      <c r="M408" s="780"/>
      <c r="N408" s="780"/>
      <c r="O408" s="780"/>
      <c r="P408" s="780"/>
      <c r="Q408" s="780"/>
      <c r="R408" s="780"/>
      <c r="S408" s="780"/>
      <c r="T408" s="780"/>
      <c r="U408" s="780"/>
      <c r="V408" s="780"/>
      <c r="W408" s="780"/>
      <c r="X408" s="780"/>
      <c r="Y408" s="780"/>
    </row>
    <row r="409" spans="1:25" ht="15.75" customHeight="1">
      <c r="A409" s="780"/>
      <c r="B409" s="873"/>
      <c r="C409" s="780"/>
      <c r="D409" s="780"/>
      <c r="E409" s="780"/>
      <c r="F409" s="780"/>
      <c r="G409" s="780"/>
      <c r="H409" s="780"/>
      <c r="I409" s="780"/>
      <c r="J409" s="780"/>
      <c r="K409" s="780"/>
      <c r="L409" s="780"/>
      <c r="M409" s="780"/>
      <c r="N409" s="780"/>
      <c r="O409" s="780"/>
      <c r="P409" s="780"/>
      <c r="Q409" s="780"/>
      <c r="R409" s="780"/>
      <c r="S409" s="780"/>
      <c r="T409" s="780"/>
      <c r="U409" s="780"/>
      <c r="V409" s="780"/>
      <c r="W409" s="780"/>
      <c r="X409" s="780"/>
      <c r="Y409" s="780"/>
    </row>
    <row r="410" spans="1:25" ht="15.75" customHeight="1">
      <c r="A410" s="780"/>
      <c r="B410" s="873"/>
      <c r="C410" s="780"/>
      <c r="D410" s="780"/>
      <c r="E410" s="780"/>
      <c r="F410" s="780"/>
      <c r="G410" s="780"/>
      <c r="H410" s="780"/>
      <c r="I410" s="780"/>
      <c r="J410" s="780"/>
      <c r="K410" s="780"/>
      <c r="L410" s="780"/>
      <c r="M410" s="780"/>
      <c r="N410" s="780"/>
      <c r="O410" s="780"/>
      <c r="P410" s="780"/>
      <c r="Q410" s="780"/>
      <c r="R410" s="780"/>
      <c r="S410" s="780"/>
      <c r="T410" s="780"/>
      <c r="U410" s="780"/>
      <c r="V410" s="780"/>
      <c r="W410" s="780"/>
      <c r="X410" s="780"/>
      <c r="Y410" s="780"/>
    </row>
    <row r="411" spans="1:25" ht="15.75" customHeight="1">
      <c r="A411" s="780"/>
      <c r="B411" s="873"/>
      <c r="C411" s="780"/>
      <c r="D411" s="780"/>
      <c r="E411" s="780"/>
      <c r="F411" s="780"/>
      <c r="G411" s="780"/>
      <c r="H411" s="780"/>
      <c r="I411" s="780"/>
      <c r="J411" s="780"/>
      <c r="K411" s="780"/>
      <c r="L411" s="780"/>
      <c r="M411" s="780"/>
      <c r="N411" s="780"/>
      <c r="O411" s="780"/>
      <c r="P411" s="780"/>
      <c r="Q411" s="780"/>
      <c r="R411" s="780"/>
      <c r="S411" s="780"/>
      <c r="T411" s="780"/>
      <c r="U411" s="780"/>
      <c r="V411" s="780"/>
      <c r="W411" s="780"/>
      <c r="X411" s="780"/>
      <c r="Y411" s="780"/>
    </row>
    <row r="412" spans="1:25" ht="15.75" customHeight="1">
      <c r="A412" s="780"/>
      <c r="B412" s="873"/>
      <c r="C412" s="780"/>
      <c r="D412" s="780"/>
      <c r="E412" s="780"/>
      <c r="F412" s="780"/>
      <c r="G412" s="780"/>
      <c r="H412" s="780"/>
      <c r="I412" s="780"/>
      <c r="J412" s="780"/>
      <c r="K412" s="780"/>
      <c r="L412" s="780"/>
      <c r="M412" s="780"/>
      <c r="N412" s="780"/>
      <c r="O412" s="780"/>
      <c r="P412" s="780"/>
      <c r="Q412" s="780"/>
      <c r="R412" s="780"/>
      <c r="S412" s="780"/>
      <c r="T412" s="780"/>
      <c r="U412" s="780"/>
      <c r="V412" s="780"/>
      <c r="W412" s="780"/>
      <c r="X412" s="780"/>
      <c r="Y412" s="780"/>
    </row>
    <row r="413" spans="1:25" ht="15.75" customHeight="1">
      <c r="A413" s="780"/>
      <c r="B413" s="873"/>
      <c r="C413" s="780"/>
      <c r="D413" s="780"/>
      <c r="E413" s="780"/>
      <c r="F413" s="780"/>
      <c r="G413" s="780"/>
      <c r="H413" s="780"/>
      <c r="I413" s="780"/>
      <c r="J413" s="780"/>
      <c r="K413" s="780"/>
      <c r="L413" s="780"/>
      <c r="M413" s="780"/>
      <c r="N413" s="780"/>
      <c r="O413" s="780"/>
      <c r="P413" s="780"/>
      <c r="Q413" s="780"/>
      <c r="R413" s="780"/>
      <c r="S413" s="780"/>
      <c r="T413" s="780"/>
      <c r="U413" s="780"/>
      <c r="V413" s="780"/>
      <c r="W413" s="780"/>
      <c r="X413" s="780"/>
      <c r="Y413" s="780"/>
    </row>
    <row r="414" spans="1:25" ht="15.75" customHeight="1">
      <c r="A414" s="780"/>
      <c r="B414" s="873"/>
      <c r="C414" s="780"/>
      <c r="D414" s="780"/>
      <c r="E414" s="780"/>
      <c r="F414" s="780"/>
      <c r="G414" s="780"/>
      <c r="H414" s="780"/>
      <c r="I414" s="780"/>
      <c r="J414" s="780"/>
      <c r="K414" s="780"/>
      <c r="L414" s="780"/>
      <c r="M414" s="780"/>
      <c r="N414" s="780"/>
      <c r="O414" s="780"/>
      <c r="P414" s="780"/>
      <c r="Q414" s="780"/>
      <c r="R414" s="780"/>
      <c r="S414" s="780"/>
      <c r="T414" s="780"/>
      <c r="U414" s="780"/>
      <c r="V414" s="780"/>
      <c r="W414" s="780"/>
      <c r="X414" s="780"/>
      <c r="Y414" s="780"/>
    </row>
    <row r="415" spans="1:25" ht="15.75" customHeight="1">
      <c r="A415" s="780"/>
      <c r="B415" s="873"/>
      <c r="C415" s="780"/>
      <c r="D415" s="780"/>
      <c r="E415" s="780"/>
      <c r="F415" s="780"/>
      <c r="G415" s="780"/>
      <c r="H415" s="780"/>
      <c r="I415" s="780"/>
      <c r="J415" s="780"/>
      <c r="K415" s="780"/>
      <c r="L415" s="780"/>
      <c r="M415" s="780"/>
      <c r="N415" s="780"/>
      <c r="O415" s="780"/>
      <c r="P415" s="780"/>
      <c r="Q415" s="780"/>
      <c r="R415" s="780"/>
      <c r="S415" s="780"/>
      <c r="T415" s="780"/>
      <c r="U415" s="780"/>
      <c r="V415" s="780"/>
      <c r="W415" s="780"/>
      <c r="X415" s="780"/>
      <c r="Y415" s="780"/>
    </row>
    <row r="416" spans="1:25" ht="15.75" customHeight="1">
      <c r="A416" s="780"/>
      <c r="B416" s="873"/>
      <c r="C416" s="780"/>
      <c r="D416" s="780"/>
      <c r="E416" s="780"/>
      <c r="F416" s="780"/>
      <c r="G416" s="780"/>
      <c r="H416" s="780"/>
      <c r="I416" s="780"/>
      <c r="J416" s="780"/>
      <c r="K416" s="780"/>
      <c r="L416" s="780"/>
      <c r="M416" s="780"/>
      <c r="N416" s="780"/>
      <c r="O416" s="780"/>
      <c r="P416" s="780"/>
      <c r="Q416" s="780"/>
      <c r="R416" s="780"/>
      <c r="S416" s="780"/>
      <c r="T416" s="780"/>
      <c r="U416" s="780"/>
      <c r="V416" s="780"/>
      <c r="W416" s="780"/>
      <c r="X416" s="780"/>
      <c r="Y416" s="780"/>
    </row>
    <row r="417" spans="1:25" ht="15.75" customHeight="1">
      <c r="A417" s="780"/>
      <c r="B417" s="873"/>
      <c r="C417" s="780"/>
      <c r="D417" s="780"/>
      <c r="E417" s="780"/>
      <c r="F417" s="780"/>
      <c r="G417" s="780"/>
      <c r="H417" s="780"/>
      <c r="I417" s="780"/>
      <c r="J417" s="780"/>
      <c r="K417" s="780"/>
      <c r="L417" s="780"/>
      <c r="M417" s="780"/>
      <c r="N417" s="780"/>
      <c r="O417" s="780"/>
      <c r="P417" s="780"/>
      <c r="Q417" s="780"/>
      <c r="R417" s="780"/>
      <c r="S417" s="780"/>
      <c r="T417" s="780"/>
      <c r="U417" s="780"/>
      <c r="V417" s="780"/>
      <c r="W417" s="780"/>
      <c r="X417" s="780"/>
      <c r="Y417" s="780"/>
    </row>
    <row r="418" spans="1:25" ht="15.75" customHeight="1">
      <c r="A418" s="780"/>
      <c r="B418" s="873"/>
      <c r="C418" s="780"/>
      <c r="D418" s="780"/>
      <c r="E418" s="780"/>
      <c r="F418" s="780"/>
      <c r="G418" s="780"/>
      <c r="H418" s="780"/>
      <c r="I418" s="780"/>
      <c r="J418" s="780"/>
      <c r="K418" s="780"/>
      <c r="L418" s="780"/>
      <c r="M418" s="780"/>
      <c r="N418" s="780"/>
      <c r="O418" s="780"/>
      <c r="P418" s="780"/>
      <c r="Q418" s="780"/>
      <c r="R418" s="780"/>
      <c r="S418" s="780"/>
      <c r="T418" s="780"/>
      <c r="U418" s="780"/>
      <c r="V418" s="780"/>
      <c r="W418" s="780"/>
      <c r="X418" s="780"/>
      <c r="Y418" s="780"/>
    </row>
    <row r="419" spans="1:25" ht="15.75" customHeight="1">
      <c r="A419" s="780"/>
      <c r="B419" s="873"/>
      <c r="C419" s="780"/>
      <c r="D419" s="780"/>
      <c r="E419" s="780"/>
      <c r="F419" s="780"/>
      <c r="G419" s="780"/>
      <c r="H419" s="780"/>
      <c r="I419" s="780"/>
      <c r="J419" s="780"/>
      <c r="K419" s="780"/>
      <c r="L419" s="780"/>
      <c r="M419" s="780"/>
      <c r="N419" s="780"/>
      <c r="O419" s="780"/>
      <c r="P419" s="780"/>
      <c r="Q419" s="780"/>
      <c r="R419" s="780"/>
      <c r="S419" s="780"/>
      <c r="T419" s="780"/>
      <c r="U419" s="780"/>
      <c r="V419" s="780"/>
      <c r="W419" s="780"/>
      <c r="X419" s="780"/>
      <c r="Y419" s="780"/>
    </row>
    <row r="420" spans="1:25" ht="15.75" customHeight="1">
      <c r="A420" s="780"/>
      <c r="B420" s="873"/>
      <c r="C420" s="780"/>
      <c r="D420" s="780"/>
      <c r="E420" s="780"/>
      <c r="F420" s="780"/>
      <c r="G420" s="780"/>
      <c r="H420" s="780"/>
      <c r="I420" s="780"/>
      <c r="J420" s="780"/>
      <c r="K420" s="780"/>
      <c r="L420" s="780"/>
      <c r="M420" s="780"/>
      <c r="N420" s="780"/>
      <c r="O420" s="780"/>
      <c r="P420" s="780"/>
      <c r="Q420" s="780"/>
      <c r="R420" s="780"/>
      <c r="S420" s="780"/>
      <c r="T420" s="780"/>
      <c r="U420" s="780"/>
      <c r="V420" s="780"/>
      <c r="W420" s="780"/>
      <c r="X420" s="780"/>
      <c r="Y420" s="780"/>
    </row>
    <row r="421" spans="1:25" ht="15.75" customHeight="1">
      <c r="A421" s="780"/>
      <c r="B421" s="873"/>
      <c r="C421" s="780"/>
      <c r="D421" s="780"/>
      <c r="E421" s="780"/>
      <c r="F421" s="780"/>
      <c r="G421" s="780"/>
      <c r="H421" s="780"/>
      <c r="I421" s="780"/>
      <c r="J421" s="780"/>
      <c r="K421" s="780"/>
      <c r="L421" s="780"/>
      <c r="M421" s="780"/>
      <c r="N421" s="780"/>
      <c r="O421" s="780"/>
      <c r="P421" s="780"/>
      <c r="Q421" s="780"/>
      <c r="R421" s="780"/>
      <c r="S421" s="780"/>
      <c r="T421" s="780"/>
      <c r="U421" s="780"/>
      <c r="V421" s="780"/>
      <c r="W421" s="780"/>
      <c r="X421" s="780"/>
      <c r="Y421" s="780"/>
    </row>
    <row r="422" spans="1:25" ht="15.75" customHeight="1">
      <c r="A422" s="780"/>
      <c r="B422" s="873"/>
      <c r="C422" s="780"/>
      <c r="D422" s="780"/>
      <c r="E422" s="780"/>
      <c r="F422" s="780"/>
      <c r="G422" s="780"/>
      <c r="H422" s="780"/>
      <c r="I422" s="780"/>
      <c r="J422" s="780"/>
      <c r="K422" s="780"/>
      <c r="L422" s="780"/>
      <c r="M422" s="780"/>
      <c r="N422" s="780"/>
      <c r="O422" s="780"/>
      <c r="P422" s="780"/>
      <c r="Q422" s="780"/>
      <c r="R422" s="780"/>
      <c r="S422" s="780"/>
      <c r="T422" s="780"/>
      <c r="U422" s="780"/>
      <c r="V422" s="780"/>
      <c r="W422" s="780"/>
      <c r="X422" s="780"/>
      <c r="Y422" s="780"/>
    </row>
    <row r="423" spans="1:25" ht="15.75" customHeight="1">
      <c r="A423" s="780"/>
      <c r="B423" s="873"/>
      <c r="C423" s="780"/>
      <c r="D423" s="780"/>
      <c r="E423" s="780"/>
      <c r="F423" s="780"/>
      <c r="G423" s="780"/>
      <c r="H423" s="780"/>
      <c r="I423" s="780"/>
      <c r="J423" s="780"/>
      <c r="K423" s="780"/>
      <c r="L423" s="780"/>
      <c r="M423" s="780"/>
      <c r="N423" s="780"/>
      <c r="O423" s="780"/>
      <c r="P423" s="780"/>
      <c r="Q423" s="780"/>
      <c r="R423" s="780"/>
      <c r="S423" s="780"/>
      <c r="T423" s="780"/>
      <c r="U423" s="780"/>
      <c r="V423" s="780"/>
      <c r="W423" s="780"/>
      <c r="X423" s="780"/>
      <c r="Y423" s="780"/>
    </row>
    <row r="424" spans="1:25" ht="15.75" customHeight="1">
      <c r="A424" s="780"/>
      <c r="B424" s="873"/>
      <c r="C424" s="780"/>
      <c r="D424" s="780"/>
      <c r="E424" s="780"/>
      <c r="F424" s="780"/>
      <c r="G424" s="780"/>
      <c r="H424" s="780"/>
      <c r="I424" s="780"/>
      <c r="J424" s="780"/>
      <c r="K424" s="780"/>
      <c r="L424" s="780"/>
      <c r="M424" s="780"/>
      <c r="N424" s="780"/>
      <c r="O424" s="780"/>
      <c r="P424" s="780"/>
      <c r="Q424" s="780"/>
      <c r="R424" s="780"/>
      <c r="S424" s="780"/>
      <c r="T424" s="780"/>
      <c r="U424" s="780"/>
      <c r="V424" s="780"/>
      <c r="W424" s="780"/>
      <c r="X424" s="780"/>
      <c r="Y424" s="780"/>
    </row>
    <row r="425" spans="1:25" ht="15.75" customHeight="1">
      <c r="A425" s="780"/>
      <c r="B425" s="873"/>
      <c r="C425" s="780"/>
      <c r="D425" s="780"/>
      <c r="E425" s="780"/>
      <c r="F425" s="780"/>
      <c r="G425" s="780"/>
      <c r="H425" s="780"/>
      <c r="I425" s="780"/>
      <c r="J425" s="780"/>
      <c r="K425" s="780"/>
      <c r="L425" s="780"/>
      <c r="M425" s="780"/>
      <c r="N425" s="780"/>
      <c r="O425" s="780"/>
      <c r="P425" s="780"/>
      <c r="Q425" s="780"/>
      <c r="R425" s="780"/>
      <c r="S425" s="780"/>
      <c r="T425" s="780"/>
      <c r="U425" s="780"/>
      <c r="V425" s="780"/>
      <c r="W425" s="780"/>
      <c r="X425" s="780"/>
      <c r="Y425" s="780"/>
    </row>
    <row r="426" spans="1:25" ht="15.75" customHeight="1">
      <c r="A426" s="780"/>
      <c r="B426" s="873"/>
      <c r="C426" s="780"/>
      <c r="D426" s="780"/>
      <c r="E426" s="780"/>
      <c r="F426" s="780"/>
      <c r="G426" s="780"/>
      <c r="H426" s="780"/>
      <c r="I426" s="780"/>
      <c r="J426" s="780"/>
      <c r="K426" s="780"/>
      <c r="L426" s="780"/>
      <c r="M426" s="780"/>
      <c r="N426" s="780"/>
      <c r="O426" s="780"/>
      <c r="P426" s="780"/>
      <c r="Q426" s="780"/>
      <c r="R426" s="780"/>
      <c r="S426" s="780"/>
      <c r="T426" s="780"/>
      <c r="U426" s="780"/>
      <c r="V426" s="780"/>
      <c r="W426" s="780"/>
      <c r="X426" s="780"/>
      <c r="Y426" s="780"/>
    </row>
    <row r="427" spans="1:25" ht="15.75" customHeight="1">
      <c r="A427" s="780"/>
      <c r="B427" s="873"/>
      <c r="C427" s="780"/>
      <c r="D427" s="780"/>
      <c r="E427" s="780"/>
      <c r="F427" s="780"/>
      <c r="G427" s="780"/>
      <c r="H427" s="780"/>
      <c r="I427" s="780"/>
      <c r="J427" s="780"/>
      <c r="K427" s="780"/>
      <c r="L427" s="780"/>
      <c r="M427" s="780"/>
      <c r="N427" s="780"/>
      <c r="O427" s="780"/>
      <c r="P427" s="780"/>
      <c r="Q427" s="780"/>
      <c r="R427" s="780"/>
      <c r="S427" s="780"/>
      <c r="T427" s="780"/>
      <c r="U427" s="780"/>
      <c r="V427" s="780"/>
      <c r="W427" s="780"/>
      <c r="X427" s="780"/>
      <c r="Y427" s="780"/>
    </row>
    <row r="428" spans="1:25" ht="15.75" customHeight="1">
      <c r="A428" s="780"/>
      <c r="B428" s="873"/>
      <c r="C428" s="780"/>
      <c r="D428" s="780"/>
      <c r="E428" s="780"/>
      <c r="F428" s="780"/>
      <c r="G428" s="780"/>
      <c r="H428" s="780"/>
      <c r="I428" s="780"/>
      <c r="J428" s="780"/>
      <c r="K428" s="780"/>
      <c r="L428" s="780"/>
      <c r="M428" s="780"/>
      <c r="N428" s="780"/>
      <c r="O428" s="780"/>
      <c r="P428" s="780"/>
      <c r="Q428" s="780"/>
      <c r="R428" s="780"/>
      <c r="S428" s="780"/>
      <c r="T428" s="780"/>
      <c r="U428" s="780"/>
      <c r="V428" s="780"/>
      <c r="W428" s="780"/>
      <c r="X428" s="780"/>
      <c r="Y428" s="780"/>
    </row>
    <row r="429" spans="1:25" ht="15.75" customHeight="1">
      <c r="A429" s="780"/>
      <c r="B429" s="873"/>
      <c r="C429" s="780"/>
      <c r="D429" s="780"/>
      <c r="E429" s="780"/>
      <c r="F429" s="780"/>
      <c r="G429" s="780"/>
      <c r="H429" s="780"/>
      <c r="I429" s="780"/>
      <c r="J429" s="780"/>
      <c r="K429" s="780"/>
      <c r="L429" s="780"/>
      <c r="M429" s="780"/>
      <c r="N429" s="780"/>
      <c r="O429" s="780"/>
      <c r="P429" s="780"/>
      <c r="Q429" s="780"/>
      <c r="R429" s="780"/>
      <c r="S429" s="780"/>
      <c r="T429" s="780"/>
      <c r="U429" s="780"/>
      <c r="V429" s="780"/>
      <c r="W429" s="780"/>
      <c r="X429" s="780"/>
      <c r="Y429" s="780"/>
    </row>
    <row r="430" spans="1:25" ht="15.75" customHeight="1">
      <c r="A430" s="780"/>
      <c r="B430" s="873"/>
      <c r="C430" s="780"/>
      <c r="D430" s="780"/>
      <c r="E430" s="780"/>
      <c r="F430" s="780"/>
      <c r="G430" s="780"/>
      <c r="H430" s="780"/>
      <c r="I430" s="780"/>
      <c r="J430" s="780"/>
      <c r="K430" s="780"/>
      <c r="L430" s="780"/>
      <c r="M430" s="780"/>
      <c r="N430" s="780"/>
      <c r="O430" s="780"/>
      <c r="P430" s="780"/>
      <c r="Q430" s="780"/>
      <c r="R430" s="780"/>
      <c r="S430" s="780"/>
      <c r="T430" s="780"/>
      <c r="U430" s="780"/>
      <c r="V430" s="780"/>
      <c r="W430" s="780"/>
      <c r="X430" s="780"/>
      <c r="Y430" s="780"/>
    </row>
    <row r="431" spans="1:25" ht="15.75" customHeight="1">
      <c r="A431" s="780"/>
      <c r="B431" s="873"/>
      <c r="C431" s="780"/>
      <c r="D431" s="780"/>
      <c r="E431" s="780"/>
      <c r="F431" s="780"/>
      <c r="G431" s="780"/>
      <c r="H431" s="780"/>
      <c r="I431" s="780"/>
      <c r="J431" s="780"/>
      <c r="K431" s="780"/>
      <c r="L431" s="780"/>
      <c r="M431" s="780"/>
      <c r="N431" s="780"/>
      <c r="O431" s="780"/>
      <c r="P431" s="780"/>
      <c r="Q431" s="780"/>
      <c r="R431" s="780"/>
      <c r="S431" s="780"/>
      <c r="T431" s="780"/>
      <c r="U431" s="780"/>
      <c r="V431" s="780"/>
      <c r="W431" s="780"/>
      <c r="X431" s="780"/>
      <c r="Y431" s="780"/>
    </row>
    <row r="432" spans="1:25" ht="15.75" customHeight="1">
      <c r="A432" s="780"/>
      <c r="B432" s="873"/>
      <c r="C432" s="780"/>
      <c r="D432" s="780"/>
      <c r="E432" s="780"/>
      <c r="F432" s="780"/>
      <c r="G432" s="780"/>
      <c r="H432" s="780"/>
      <c r="I432" s="780"/>
      <c r="J432" s="780"/>
      <c r="K432" s="780"/>
      <c r="L432" s="780"/>
      <c r="M432" s="780"/>
      <c r="N432" s="780"/>
      <c r="O432" s="780"/>
      <c r="P432" s="780"/>
      <c r="Q432" s="780"/>
      <c r="R432" s="780"/>
      <c r="S432" s="780"/>
      <c r="T432" s="780"/>
      <c r="U432" s="780"/>
      <c r="V432" s="780"/>
      <c r="W432" s="780"/>
      <c r="X432" s="780"/>
      <c r="Y432" s="780"/>
    </row>
    <row r="433" spans="1:25" ht="15.75" customHeight="1">
      <c r="A433" s="780"/>
      <c r="B433" s="873"/>
      <c r="C433" s="780"/>
      <c r="D433" s="780"/>
      <c r="E433" s="780"/>
      <c r="F433" s="780"/>
      <c r="G433" s="780"/>
      <c r="H433" s="780"/>
      <c r="I433" s="780"/>
      <c r="J433" s="780"/>
      <c r="K433" s="780"/>
      <c r="L433" s="780"/>
      <c r="M433" s="780"/>
      <c r="N433" s="780"/>
      <c r="O433" s="780"/>
      <c r="P433" s="780"/>
      <c r="Q433" s="780"/>
      <c r="R433" s="780"/>
      <c r="S433" s="780"/>
      <c r="T433" s="780"/>
      <c r="U433" s="780"/>
      <c r="V433" s="780"/>
      <c r="W433" s="780"/>
      <c r="X433" s="780"/>
      <c r="Y433" s="780"/>
    </row>
    <row r="434" spans="1:25" ht="15.75" customHeight="1">
      <c r="A434" s="780"/>
      <c r="B434" s="873"/>
      <c r="C434" s="780"/>
      <c r="D434" s="780"/>
      <c r="E434" s="780"/>
      <c r="F434" s="780"/>
      <c r="G434" s="780"/>
      <c r="H434" s="780"/>
      <c r="I434" s="780"/>
      <c r="J434" s="780"/>
      <c r="K434" s="780"/>
      <c r="L434" s="780"/>
      <c r="M434" s="780"/>
      <c r="N434" s="780"/>
      <c r="O434" s="780"/>
      <c r="P434" s="780"/>
      <c r="Q434" s="780"/>
      <c r="R434" s="780"/>
      <c r="S434" s="780"/>
      <c r="T434" s="780"/>
      <c r="U434" s="780"/>
      <c r="V434" s="780"/>
      <c r="W434" s="780"/>
      <c r="X434" s="780"/>
      <c r="Y434" s="780"/>
    </row>
    <row r="435" spans="1:25" ht="15.75" customHeight="1">
      <c r="A435" s="780"/>
      <c r="B435" s="873"/>
      <c r="C435" s="780"/>
      <c r="D435" s="780"/>
      <c r="E435" s="780"/>
      <c r="F435" s="780"/>
      <c r="G435" s="780"/>
      <c r="H435" s="780"/>
      <c r="I435" s="780"/>
      <c r="J435" s="780"/>
      <c r="K435" s="780"/>
      <c r="L435" s="780"/>
      <c r="M435" s="780"/>
      <c r="N435" s="780"/>
      <c r="O435" s="780"/>
      <c r="P435" s="780"/>
      <c r="Q435" s="780"/>
      <c r="R435" s="780"/>
      <c r="S435" s="780"/>
      <c r="T435" s="780"/>
      <c r="U435" s="780"/>
      <c r="V435" s="780"/>
      <c r="W435" s="780"/>
      <c r="X435" s="780"/>
      <c r="Y435" s="780"/>
    </row>
    <row r="436" spans="1:25" ht="15.75" customHeight="1">
      <c r="A436" s="780"/>
      <c r="B436" s="873"/>
      <c r="C436" s="780"/>
      <c r="D436" s="780"/>
      <c r="E436" s="780"/>
      <c r="F436" s="780"/>
      <c r="G436" s="780"/>
      <c r="H436" s="780"/>
      <c r="I436" s="780"/>
      <c r="J436" s="780"/>
      <c r="K436" s="780"/>
      <c r="L436" s="780"/>
      <c r="M436" s="780"/>
      <c r="N436" s="780"/>
      <c r="O436" s="780"/>
      <c r="P436" s="780"/>
      <c r="Q436" s="780"/>
      <c r="R436" s="780"/>
      <c r="S436" s="780"/>
      <c r="T436" s="780"/>
      <c r="U436" s="780"/>
      <c r="V436" s="780"/>
      <c r="W436" s="780"/>
      <c r="X436" s="780"/>
      <c r="Y436" s="780"/>
    </row>
    <row r="437" spans="1:25" ht="15.75" customHeight="1">
      <c r="A437" s="780"/>
      <c r="B437" s="873"/>
      <c r="C437" s="780"/>
      <c r="D437" s="780"/>
      <c r="E437" s="780"/>
      <c r="F437" s="780"/>
      <c r="G437" s="780"/>
      <c r="H437" s="780"/>
      <c r="I437" s="780"/>
      <c r="J437" s="780"/>
      <c r="K437" s="780"/>
      <c r="L437" s="780"/>
      <c r="M437" s="780"/>
      <c r="N437" s="780"/>
      <c r="O437" s="780"/>
      <c r="P437" s="780"/>
      <c r="Q437" s="780"/>
      <c r="R437" s="780"/>
      <c r="S437" s="780"/>
      <c r="T437" s="780"/>
      <c r="U437" s="780"/>
      <c r="V437" s="780"/>
      <c r="W437" s="780"/>
      <c r="X437" s="780"/>
      <c r="Y437" s="780"/>
    </row>
    <row r="438" spans="1:25" ht="15.75" customHeight="1">
      <c r="A438" s="780"/>
      <c r="B438" s="873"/>
      <c r="C438" s="780"/>
      <c r="D438" s="780"/>
      <c r="E438" s="780"/>
      <c r="F438" s="780"/>
      <c r="G438" s="780"/>
      <c r="H438" s="780"/>
      <c r="I438" s="780"/>
      <c r="J438" s="780"/>
      <c r="K438" s="780"/>
      <c r="L438" s="780"/>
      <c r="M438" s="780"/>
      <c r="N438" s="780"/>
      <c r="O438" s="780"/>
      <c r="P438" s="780"/>
      <c r="Q438" s="780"/>
      <c r="R438" s="780"/>
      <c r="S438" s="780"/>
      <c r="T438" s="780"/>
      <c r="U438" s="780"/>
      <c r="V438" s="780"/>
      <c r="W438" s="780"/>
      <c r="X438" s="780"/>
      <c r="Y438" s="780"/>
    </row>
    <row r="439" spans="1:25" ht="15.75" customHeight="1">
      <c r="A439" s="780"/>
      <c r="B439" s="873"/>
      <c r="C439" s="780"/>
      <c r="D439" s="780"/>
      <c r="E439" s="780"/>
      <c r="F439" s="780"/>
      <c r="G439" s="780"/>
      <c r="H439" s="780"/>
      <c r="I439" s="780"/>
      <c r="J439" s="780"/>
      <c r="K439" s="780"/>
      <c r="L439" s="780"/>
      <c r="M439" s="780"/>
      <c r="N439" s="780"/>
      <c r="O439" s="780"/>
      <c r="P439" s="780"/>
      <c r="Q439" s="780"/>
      <c r="R439" s="780"/>
      <c r="S439" s="780"/>
      <c r="T439" s="780"/>
      <c r="U439" s="780"/>
      <c r="V439" s="780"/>
      <c r="W439" s="780"/>
      <c r="X439" s="780"/>
      <c r="Y439" s="780"/>
    </row>
    <row r="440" spans="1:25" ht="15.75" customHeight="1">
      <c r="A440" s="780"/>
      <c r="B440" s="873"/>
      <c r="C440" s="780"/>
      <c r="D440" s="780"/>
      <c r="E440" s="780"/>
      <c r="F440" s="780"/>
      <c r="G440" s="780"/>
      <c r="H440" s="780"/>
      <c r="I440" s="780"/>
      <c r="J440" s="780"/>
      <c r="K440" s="780"/>
      <c r="L440" s="780"/>
      <c r="M440" s="780"/>
      <c r="N440" s="780"/>
      <c r="O440" s="780"/>
      <c r="P440" s="780"/>
      <c r="Q440" s="780"/>
      <c r="R440" s="780"/>
      <c r="S440" s="780"/>
      <c r="T440" s="780"/>
      <c r="U440" s="780"/>
      <c r="V440" s="780"/>
      <c r="W440" s="780"/>
      <c r="X440" s="780"/>
      <c r="Y440" s="780"/>
    </row>
    <row r="441" spans="1:25" ht="15.75" customHeight="1">
      <c r="A441" s="780"/>
      <c r="B441" s="873"/>
      <c r="C441" s="780"/>
      <c r="D441" s="780"/>
      <c r="E441" s="780"/>
      <c r="F441" s="780"/>
      <c r="G441" s="780"/>
      <c r="H441" s="780"/>
      <c r="I441" s="780"/>
      <c r="J441" s="780"/>
      <c r="K441" s="780"/>
      <c r="L441" s="780"/>
      <c r="M441" s="780"/>
      <c r="N441" s="780"/>
      <c r="O441" s="780"/>
      <c r="P441" s="780"/>
      <c r="Q441" s="780"/>
      <c r="R441" s="780"/>
      <c r="S441" s="780"/>
      <c r="T441" s="780"/>
      <c r="U441" s="780"/>
      <c r="V441" s="780"/>
      <c r="W441" s="780"/>
      <c r="X441" s="780"/>
      <c r="Y441" s="780"/>
    </row>
    <row r="442" spans="1:25" ht="15.75" customHeight="1">
      <c r="A442" s="780"/>
      <c r="B442" s="873"/>
      <c r="C442" s="780"/>
      <c r="D442" s="780"/>
      <c r="E442" s="780"/>
      <c r="F442" s="780"/>
      <c r="G442" s="780"/>
      <c r="H442" s="780"/>
      <c r="I442" s="780"/>
      <c r="J442" s="780"/>
      <c r="K442" s="780"/>
      <c r="L442" s="780"/>
      <c r="M442" s="780"/>
      <c r="N442" s="780"/>
      <c r="O442" s="780"/>
      <c r="P442" s="780"/>
      <c r="Q442" s="780"/>
      <c r="R442" s="780"/>
      <c r="S442" s="780"/>
      <c r="T442" s="780"/>
      <c r="U442" s="780"/>
      <c r="V442" s="780"/>
      <c r="W442" s="780"/>
      <c r="X442" s="780"/>
      <c r="Y442" s="780"/>
    </row>
    <row r="443" spans="1:25" ht="15.75" customHeight="1">
      <c r="A443" s="780"/>
      <c r="B443" s="873"/>
      <c r="C443" s="780"/>
      <c r="D443" s="780"/>
      <c r="E443" s="780"/>
      <c r="F443" s="780"/>
      <c r="G443" s="780"/>
      <c r="H443" s="780"/>
      <c r="I443" s="780"/>
      <c r="J443" s="780"/>
      <c r="K443" s="780"/>
      <c r="L443" s="780"/>
      <c r="M443" s="780"/>
      <c r="N443" s="780"/>
      <c r="O443" s="780"/>
      <c r="P443" s="780"/>
      <c r="Q443" s="780"/>
      <c r="R443" s="780"/>
      <c r="S443" s="780"/>
      <c r="T443" s="780"/>
      <c r="U443" s="780"/>
      <c r="V443" s="780"/>
      <c r="W443" s="780"/>
      <c r="X443" s="780"/>
      <c r="Y443" s="780"/>
    </row>
    <row r="444" spans="1:25" ht="15.75" customHeight="1">
      <c r="A444" s="780"/>
      <c r="B444" s="873"/>
      <c r="C444" s="780"/>
      <c r="D444" s="780"/>
      <c r="E444" s="780"/>
      <c r="F444" s="780"/>
      <c r="G444" s="780"/>
      <c r="H444" s="780"/>
      <c r="I444" s="780"/>
      <c r="J444" s="780"/>
      <c r="K444" s="780"/>
      <c r="L444" s="780"/>
      <c r="M444" s="780"/>
      <c r="N444" s="780"/>
      <c r="O444" s="780"/>
      <c r="P444" s="780"/>
      <c r="Q444" s="780"/>
      <c r="R444" s="780"/>
      <c r="S444" s="780"/>
      <c r="T444" s="780"/>
      <c r="U444" s="780"/>
      <c r="V444" s="780"/>
      <c r="W444" s="780"/>
      <c r="X444" s="780"/>
      <c r="Y444" s="780"/>
    </row>
    <row r="445" spans="1:25" ht="15.75" customHeight="1">
      <c r="A445" s="780"/>
      <c r="B445" s="873"/>
      <c r="C445" s="780"/>
      <c r="D445" s="780"/>
      <c r="E445" s="780"/>
      <c r="F445" s="780"/>
      <c r="G445" s="780"/>
      <c r="H445" s="780"/>
      <c r="I445" s="780"/>
      <c r="J445" s="780"/>
      <c r="K445" s="780"/>
      <c r="L445" s="780"/>
      <c r="M445" s="780"/>
      <c r="N445" s="780"/>
      <c r="O445" s="780"/>
      <c r="P445" s="780"/>
      <c r="Q445" s="780"/>
      <c r="R445" s="780"/>
      <c r="S445" s="780"/>
      <c r="T445" s="780"/>
      <c r="U445" s="780"/>
      <c r="V445" s="780"/>
      <c r="W445" s="780"/>
      <c r="X445" s="780"/>
      <c r="Y445" s="780"/>
    </row>
    <row r="446" spans="1:25" ht="15.75" customHeight="1">
      <c r="A446" s="780"/>
      <c r="B446" s="873"/>
      <c r="C446" s="780"/>
      <c r="D446" s="780"/>
      <c r="E446" s="780"/>
      <c r="F446" s="780"/>
      <c r="G446" s="780"/>
      <c r="H446" s="780"/>
      <c r="I446" s="780"/>
      <c r="J446" s="780"/>
      <c r="K446" s="780"/>
      <c r="L446" s="780"/>
      <c r="M446" s="780"/>
      <c r="N446" s="780"/>
      <c r="O446" s="780"/>
      <c r="P446" s="780"/>
      <c r="Q446" s="780"/>
      <c r="R446" s="780"/>
      <c r="S446" s="780"/>
      <c r="T446" s="780"/>
      <c r="U446" s="780"/>
      <c r="V446" s="780"/>
      <c r="W446" s="780"/>
      <c r="X446" s="780"/>
      <c r="Y446" s="780"/>
    </row>
    <row r="447" spans="1:25" ht="15.75" customHeight="1">
      <c r="A447" s="780"/>
      <c r="B447" s="873"/>
      <c r="C447" s="780"/>
      <c r="D447" s="780"/>
      <c r="E447" s="780"/>
      <c r="F447" s="780"/>
      <c r="G447" s="780"/>
      <c r="H447" s="780"/>
      <c r="I447" s="780"/>
      <c r="J447" s="780"/>
      <c r="K447" s="780"/>
      <c r="L447" s="780"/>
      <c r="M447" s="780"/>
      <c r="N447" s="780"/>
      <c r="O447" s="780"/>
      <c r="P447" s="780"/>
      <c r="Q447" s="780"/>
      <c r="R447" s="780"/>
      <c r="S447" s="780"/>
      <c r="T447" s="780"/>
      <c r="U447" s="780"/>
      <c r="V447" s="780"/>
      <c r="W447" s="780"/>
      <c r="X447" s="780"/>
      <c r="Y447" s="780"/>
    </row>
    <row r="448" spans="1:25" ht="15.75" customHeight="1">
      <c r="A448" s="780"/>
      <c r="B448" s="873"/>
      <c r="C448" s="780"/>
      <c r="D448" s="780"/>
      <c r="E448" s="780"/>
      <c r="F448" s="780"/>
      <c r="G448" s="780"/>
      <c r="H448" s="780"/>
      <c r="I448" s="780"/>
      <c r="J448" s="780"/>
      <c r="K448" s="780"/>
      <c r="L448" s="780"/>
      <c r="M448" s="780"/>
      <c r="N448" s="780"/>
      <c r="O448" s="780"/>
      <c r="P448" s="780"/>
      <c r="Q448" s="780"/>
      <c r="R448" s="780"/>
      <c r="S448" s="780"/>
      <c r="T448" s="780"/>
      <c r="U448" s="780"/>
      <c r="V448" s="780"/>
      <c r="W448" s="780"/>
      <c r="X448" s="780"/>
      <c r="Y448" s="780"/>
    </row>
    <row r="449" spans="1:25" ht="15.75" customHeight="1">
      <c r="A449" s="780"/>
      <c r="B449" s="873"/>
      <c r="C449" s="780"/>
      <c r="D449" s="780"/>
      <c r="E449" s="780"/>
      <c r="F449" s="780"/>
      <c r="G449" s="780"/>
      <c r="H449" s="780"/>
      <c r="I449" s="780"/>
      <c r="J449" s="780"/>
      <c r="K449" s="780"/>
      <c r="L449" s="780"/>
      <c r="M449" s="780"/>
      <c r="N449" s="780"/>
      <c r="O449" s="780"/>
      <c r="P449" s="780"/>
      <c r="Q449" s="780"/>
      <c r="R449" s="780"/>
      <c r="S449" s="780"/>
      <c r="T449" s="780"/>
      <c r="U449" s="780"/>
      <c r="V449" s="780"/>
      <c r="W449" s="780"/>
      <c r="X449" s="780"/>
      <c r="Y449" s="780"/>
    </row>
    <row r="450" spans="1:25" ht="15.75" customHeight="1">
      <c r="A450" s="780"/>
      <c r="B450" s="873"/>
      <c r="C450" s="780"/>
      <c r="D450" s="780"/>
      <c r="E450" s="780"/>
      <c r="F450" s="780"/>
      <c r="G450" s="780"/>
      <c r="H450" s="780"/>
      <c r="I450" s="780"/>
      <c r="J450" s="780"/>
      <c r="K450" s="780"/>
      <c r="L450" s="780"/>
      <c r="M450" s="780"/>
      <c r="N450" s="780"/>
      <c r="O450" s="780"/>
      <c r="P450" s="780"/>
      <c r="Q450" s="780"/>
      <c r="R450" s="780"/>
      <c r="S450" s="780"/>
      <c r="T450" s="780"/>
      <c r="U450" s="780"/>
      <c r="V450" s="780"/>
      <c r="W450" s="780"/>
      <c r="X450" s="780"/>
      <c r="Y450" s="780"/>
    </row>
    <row r="451" spans="1:25" ht="15.75" customHeight="1">
      <c r="A451" s="780"/>
      <c r="B451" s="873"/>
      <c r="C451" s="780"/>
      <c r="D451" s="780"/>
      <c r="E451" s="780"/>
      <c r="F451" s="780"/>
      <c r="G451" s="780"/>
      <c r="H451" s="780"/>
      <c r="I451" s="780"/>
      <c r="J451" s="780"/>
      <c r="K451" s="780"/>
      <c r="L451" s="780"/>
      <c r="M451" s="780"/>
      <c r="N451" s="780"/>
      <c r="O451" s="780"/>
      <c r="P451" s="780"/>
      <c r="Q451" s="780"/>
      <c r="R451" s="780"/>
      <c r="S451" s="780"/>
      <c r="T451" s="780"/>
      <c r="U451" s="780"/>
      <c r="V451" s="780"/>
      <c r="W451" s="780"/>
      <c r="X451" s="780"/>
      <c r="Y451" s="780"/>
    </row>
    <row r="452" spans="1:25" ht="15.75" customHeight="1">
      <c r="A452" s="780"/>
      <c r="B452" s="873"/>
      <c r="C452" s="780"/>
      <c r="D452" s="780"/>
      <c r="E452" s="780"/>
      <c r="F452" s="780"/>
      <c r="G452" s="780"/>
      <c r="H452" s="780"/>
      <c r="I452" s="780"/>
      <c r="J452" s="780"/>
      <c r="K452" s="780"/>
      <c r="L452" s="780"/>
      <c r="M452" s="780"/>
      <c r="N452" s="780"/>
      <c r="O452" s="780"/>
      <c r="P452" s="780"/>
      <c r="Q452" s="780"/>
      <c r="R452" s="780"/>
      <c r="S452" s="780"/>
      <c r="T452" s="780"/>
      <c r="U452" s="780"/>
      <c r="V452" s="780"/>
      <c r="W452" s="780"/>
      <c r="X452" s="780"/>
      <c r="Y452" s="780"/>
    </row>
    <row r="453" spans="1:25" ht="15.75" customHeight="1">
      <c r="A453" s="780"/>
      <c r="B453" s="873"/>
      <c r="C453" s="780"/>
      <c r="D453" s="780"/>
      <c r="E453" s="780"/>
      <c r="F453" s="780"/>
      <c r="G453" s="780"/>
      <c r="H453" s="780"/>
      <c r="I453" s="780"/>
      <c r="J453" s="780"/>
      <c r="K453" s="780"/>
      <c r="L453" s="780"/>
      <c r="M453" s="780"/>
      <c r="N453" s="780"/>
      <c r="O453" s="780"/>
      <c r="P453" s="780"/>
      <c r="Q453" s="780"/>
      <c r="R453" s="780"/>
      <c r="S453" s="780"/>
      <c r="T453" s="780"/>
      <c r="U453" s="780"/>
      <c r="V453" s="780"/>
      <c r="W453" s="780"/>
      <c r="X453" s="780"/>
      <c r="Y453" s="780"/>
    </row>
    <row r="454" spans="1:25" ht="15.75" customHeight="1">
      <c r="A454" s="780"/>
      <c r="B454" s="873"/>
      <c r="C454" s="780"/>
      <c r="D454" s="780"/>
      <c r="E454" s="780"/>
      <c r="F454" s="780"/>
      <c r="G454" s="780"/>
      <c r="H454" s="780"/>
      <c r="I454" s="780"/>
      <c r="J454" s="780"/>
      <c r="K454" s="780"/>
      <c r="L454" s="780"/>
      <c r="M454" s="780"/>
      <c r="N454" s="780"/>
      <c r="O454" s="780"/>
      <c r="P454" s="780"/>
      <c r="Q454" s="780"/>
      <c r="R454" s="780"/>
      <c r="S454" s="780"/>
      <c r="T454" s="780"/>
      <c r="U454" s="780"/>
      <c r="V454" s="780"/>
      <c r="W454" s="780"/>
      <c r="X454" s="780"/>
      <c r="Y454" s="780"/>
    </row>
    <row r="455" spans="1:25" ht="15.75" customHeight="1">
      <c r="A455" s="780"/>
      <c r="B455" s="873"/>
      <c r="C455" s="780"/>
      <c r="D455" s="780"/>
      <c r="E455" s="780"/>
      <c r="F455" s="780"/>
      <c r="G455" s="780"/>
      <c r="H455" s="780"/>
      <c r="I455" s="780"/>
      <c r="J455" s="780"/>
      <c r="K455" s="780"/>
      <c r="L455" s="780"/>
      <c r="M455" s="780"/>
      <c r="N455" s="780"/>
      <c r="O455" s="780"/>
      <c r="P455" s="780"/>
      <c r="Q455" s="780"/>
      <c r="R455" s="780"/>
      <c r="S455" s="780"/>
      <c r="T455" s="780"/>
      <c r="U455" s="780"/>
      <c r="V455" s="780"/>
      <c r="W455" s="780"/>
      <c r="X455" s="780"/>
      <c r="Y455" s="780"/>
    </row>
    <row r="456" spans="1:25" ht="15.75" customHeight="1">
      <c r="A456" s="780"/>
      <c r="B456" s="873"/>
      <c r="C456" s="780"/>
      <c r="D456" s="780"/>
      <c r="E456" s="780"/>
      <c r="F456" s="780"/>
      <c r="G456" s="780"/>
      <c r="H456" s="780"/>
      <c r="I456" s="780"/>
      <c r="J456" s="780"/>
      <c r="K456" s="780"/>
      <c r="L456" s="780"/>
      <c r="M456" s="780"/>
      <c r="N456" s="780"/>
      <c r="O456" s="780"/>
      <c r="P456" s="780"/>
      <c r="Q456" s="780"/>
      <c r="R456" s="780"/>
      <c r="S456" s="780"/>
      <c r="T456" s="780"/>
      <c r="U456" s="780"/>
      <c r="V456" s="780"/>
      <c r="W456" s="780"/>
      <c r="X456" s="780"/>
      <c r="Y456" s="780"/>
    </row>
    <row r="457" spans="1:25" ht="15.75" customHeight="1">
      <c r="A457" s="780"/>
      <c r="B457" s="873"/>
      <c r="C457" s="780"/>
      <c r="D457" s="780"/>
      <c r="E457" s="780"/>
      <c r="F457" s="780"/>
      <c r="G457" s="780"/>
      <c r="H457" s="780"/>
      <c r="I457" s="780"/>
      <c r="J457" s="780"/>
      <c r="K457" s="780"/>
      <c r="L457" s="780"/>
      <c r="M457" s="780"/>
      <c r="N457" s="780"/>
      <c r="O457" s="780"/>
      <c r="P457" s="780"/>
      <c r="Q457" s="780"/>
      <c r="R457" s="780"/>
      <c r="S457" s="780"/>
      <c r="T457" s="780"/>
      <c r="U457" s="780"/>
      <c r="V457" s="780"/>
      <c r="W457" s="780"/>
      <c r="X457" s="780"/>
      <c r="Y457" s="780"/>
    </row>
    <row r="458" spans="1:25" ht="15.75" customHeight="1">
      <c r="A458" s="780"/>
      <c r="B458" s="873"/>
      <c r="C458" s="780"/>
      <c r="D458" s="780"/>
      <c r="E458" s="780"/>
      <c r="F458" s="780"/>
      <c r="G458" s="780"/>
      <c r="H458" s="780"/>
      <c r="I458" s="780"/>
      <c r="J458" s="780"/>
      <c r="K458" s="780"/>
      <c r="L458" s="780"/>
      <c r="M458" s="780"/>
      <c r="N458" s="780"/>
      <c r="O458" s="780"/>
      <c r="P458" s="780"/>
      <c r="Q458" s="780"/>
      <c r="R458" s="780"/>
      <c r="S458" s="780"/>
      <c r="T458" s="780"/>
      <c r="U458" s="780"/>
      <c r="V458" s="780"/>
      <c r="W458" s="780"/>
      <c r="X458" s="780"/>
      <c r="Y458" s="780"/>
    </row>
    <row r="459" spans="1:25" ht="15.75" customHeight="1">
      <c r="A459" s="780"/>
      <c r="B459" s="873"/>
      <c r="C459" s="780"/>
      <c r="D459" s="780"/>
      <c r="E459" s="780"/>
      <c r="F459" s="780"/>
      <c r="G459" s="780"/>
      <c r="H459" s="780"/>
      <c r="I459" s="780"/>
      <c r="J459" s="780"/>
      <c r="K459" s="780"/>
      <c r="L459" s="780"/>
      <c r="M459" s="780"/>
      <c r="N459" s="780"/>
      <c r="O459" s="780"/>
      <c r="P459" s="780"/>
      <c r="Q459" s="780"/>
      <c r="R459" s="780"/>
      <c r="S459" s="780"/>
      <c r="T459" s="780"/>
      <c r="U459" s="780"/>
      <c r="V459" s="780"/>
      <c r="W459" s="780"/>
      <c r="X459" s="780"/>
      <c r="Y459" s="780"/>
    </row>
    <row r="460" spans="1:25" ht="15.75" customHeight="1">
      <c r="A460" s="780"/>
      <c r="B460" s="873"/>
      <c r="C460" s="780"/>
      <c r="D460" s="780"/>
      <c r="E460" s="780"/>
      <c r="F460" s="780"/>
      <c r="G460" s="780"/>
      <c r="H460" s="780"/>
      <c r="I460" s="780"/>
      <c r="J460" s="780"/>
      <c r="K460" s="780"/>
      <c r="L460" s="780"/>
      <c r="M460" s="780"/>
      <c r="N460" s="780"/>
      <c r="O460" s="780"/>
      <c r="P460" s="780"/>
      <c r="Q460" s="780"/>
      <c r="R460" s="780"/>
      <c r="S460" s="780"/>
      <c r="T460" s="780"/>
      <c r="U460" s="780"/>
      <c r="V460" s="780"/>
      <c r="W460" s="780"/>
      <c r="X460" s="780"/>
      <c r="Y460" s="780"/>
    </row>
    <row r="461" spans="1:25" ht="15.75" customHeight="1">
      <c r="A461" s="780"/>
      <c r="B461" s="873"/>
      <c r="C461" s="780"/>
      <c r="D461" s="780"/>
      <c r="E461" s="780"/>
      <c r="F461" s="780"/>
      <c r="G461" s="780"/>
      <c r="H461" s="780"/>
      <c r="I461" s="780"/>
      <c r="J461" s="780"/>
      <c r="K461" s="780"/>
      <c r="L461" s="780"/>
      <c r="M461" s="780"/>
      <c r="N461" s="780"/>
      <c r="O461" s="780"/>
      <c r="P461" s="780"/>
      <c r="Q461" s="780"/>
      <c r="R461" s="780"/>
      <c r="S461" s="780"/>
      <c r="T461" s="780"/>
      <c r="U461" s="780"/>
      <c r="V461" s="780"/>
      <c r="W461" s="780"/>
      <c r="X461" s="780"/>
      <c r="Y461" s="780"/>
    </row>
    <row r="462" spans="1:25" ht="15.75" customHeight="1">
      <c r="A462" s="780"/>
      <c r="B462" s="873"/>
      <c r="C462" s="780"/>
      <c r="D462" s="780"/>
      <c r="E462" s="780"/>
      <c r="F462" s="780"/>
      <c r="G462" s="780"/>
      <c r="H462" s="780"/>
      <c r="I462" s="780"/>
      <c r="J462" s="780"/>
      <c r="K462" s="780"/>
      <c r="L462" s="780"/>
      <c r="M462" s="780"/>
      <c r="N462" s="780"/>
      <c r="O462" s="780"/>
      <c r="P462" s="780"/>
      <c r="Q462" s="780"/>
      <c r="R462" s="780"/>
      <c r="S462" s="780"/>
      <c r="T462" s="780"/>
      <c r="U462" s="780"/>
      <c r="V462" s="780"/>
      <c r="W462" s="780"/>
      <c r="X462" s="780"/>
      <c r="Y462" s="780"/>
    </row>
    <row r="463" spans="1:25" ht="15.75" customHeight="1">
      <c r="A463" s="780"/>
      <c r="B463" s="873"/>
      <c r="C463" s="780"/>
      <c r="D463" s="780"/>
      <c r="E463" s="780"/>
      <c r="F463" s="780"/>
      <c r="G463" s="780"/>
      <c r="H463" s="780"/>
      <c r="I463" s="780"/>
      <c r="J463" s="780"/>
      <c r="K463" s="780"/>
      <c r="L463" s="780"/>
      <c r="M463" s="780"/>
      <c r="N463" s="780"/>
      <c r="O463" s="780"/>
      <c r="P463" s="780"/>
      <c r="Q463" s="780"/>
      <c r="R463" s="780"/>
      <c r="S463" s="780"/>
      <c r="T463" s="780"/>
      <c r="U463" s="780"/>
      <c r="V463" s="780"/>
      <c r="W463" s="780"/>
      <c r="X463" s="780"/>
      <c r="Y463" s="780"/>
    </row>
    <row r="464" spans="1:25" ht="15.75" customHeight="1">
      <c r="A464" s="780"/>
      <c r="B464" s="873"/>
      <c r="C464" s="780"/>
      <c r="D464" s="780"/>
      <c r="E464" s="780"/>
      <c r="F464" s="780"/>
      <c r="G464" s="780"/>
      <c r="H464" s="780"/>
      <c r="I464" s="780"/>
      <c r="J464" s="780"/>
      <c r="K464" s="780"/>
      <c r="L464" s="780"/>
      <c r="M464" s="780"/>
      <c r="N464" s="780"/>
      <c r="O464" s="780"/>
      <c r="P464" s="780"/>
      <c r="Q464" s="780"/>
      <c r="R464" s="780"/>
      <c r="S464" s="780"/>
      <c r="T464" s="780"/>
      <c r="U464" s="780"/>
      <c r="V464" s="780"/>
      <c r="W464" s="780"/>
      <c r="X464" s="780"/>
      <c r="Y464" s="780"/>
    </row>
    <row r="465" spans="1:25" ht="15.75" customHeight="1">
      <c r="A465" s="780"/>
      <c r="B465" s="873"/>
      <c r="C465" s="780"/>
      <c r="D465" s="780"/>
      <c r="E465" s="780"/>
      <c r="F465" s="780"/>
      <c r="G465" s="780"/>
      <c r="H465" s="780"/>
      <c r="I465" s="780"/>
      <c r="J465" s="780"/>
      <c r="K465" s="780"/>
      <c r="L465" s="780"/>
      <c r="M465" s="780"/>
      <c r="N465" s="780"/>
      <c r="O465" s="780"/>
      <c r="P465" s="780"/>
      <c r="Q465" s="780"/>
      <c r="R465" s="780"/>
      <c r="S465" s="780"/>
      <c r="T465" s="780"/>
      <c r="U465" s="780"/>
      <c r="V465" s="780"/>
      <c r="W465" s="780"/>
      <c r="X465" s="780"/>
      <c r="Y465" s="780"/>
    </row>
    <row r="466" spans="1:25" ht="15.75" customHeight="1">
      <c r="A466" s="780"/>
      <c r="B466" s="873"/>
      <c r="C466" s="780"/>
      <c r="D466" s="780"/>
      <c r="E466" s="780"/>
      <c r="F466" s="780"/>
      <c r="G466" s="780"/>
      <c r="H466" s="780"/>
      <c r="I466" s="780"/>
      <c r="J466" s="780"/>
      <c r="K466" s="780"/>
      <c r="L466" s="780"/>
      <c r="M466" s="780"/>
      <c r="N466" s="780"/>
      <c r="O466" s="780"/>
      <c r="P466" s="780"/>
      <c r="Q466" s="780"/>
      <c r="R466" s="780"/>
      <c r="S466" s="780"/>
      <c r="T466" s="780"/>
      <c r="U466" s="780"/>
      <c r="V466" s="780"/>
      <c r="W466" s="780"/>
      <c r="X466" s="780"/>
      <c r="Y466" s="780"/>
    </row>
    <row r="467" spans="1:25" ht="15.75" customHeight="1">
      <c r="A467" s="780"/>
      <c r="B467" s="873"/>
      <c r="C467" s="780"/>
      <c r="D467" s="780"/>
      <c r="E467" s="780"/>
      <c r="F467" s="780"/>
      <c r="G467" s="780"/>
      <c r="H467" s="780"/>
      <c r="I467" s="780"/>
      <c r="J467" s="780"/>
      <c r="K467" s="780"/>
      <c r="L467" s="780"/>
      <c r="M467" s="780"/>
      <c r="N467" s="780"/>
      <c r="O467" s="780"/>
      <c r="P467" s="780"/>
      <c r="Q467" s="780"/>
      <c r="R467" s="780"/>
      <c r="S467" s="780"/>
      <c r="T467" s="780"/>
      <c r="U467" s="780"/>
      <c r="V467" s="780"/>
      <c r="W467" s="780"/>
      <c r="X467" s="780"/>
      <c r="Y467" s="780"/>
    </row>
    <row r="468" spans="1:25" ht="15.75" customHeight="1">
      <c r="A468" s="780"/>
      <c r="B468" s="873"/>
      <c r="C468" s="780"/>
      <c r="D468" s="780"/>
      <c r="E468" s="780"/>
      <c r="F468" s="780"/>
      <c r="G468" s="780"/>
      <c r="H468" s="780"/>
      <c r="I468" s="780"/>
      <c r="J468" s="780"/>
      <c r="K468" s="780"/>
      <c r="L468" s="780"/>
      <c r="M468" s="780"/>
      <c r="N468" s="780"/>
      <c r="O468" s="780"/>
      <c r="P468" s="780"/>
      <c r="Q468" s="780"/>
      <c r="R468" s="780"/>
      <c r="S468" s="780"/>
      <c r="T468" s="780"/>
      <c r="U468" s="780"/>
      <c r="V468" s="780"/>
      <c r="W468" s="780"/>
      <c r="X468" s="780"/>
      <c r="Y468" s="780"/>
    </row>
    <row r="469" spans="1:25" ht="15.75" customHeight="1">
      <c r="A469" s="780"/>
      <c r="B469" s="873"/>
      <c r="C469" s="780"/>
      <c r="D469" s="780"/>
      <c r="E469" s="780"/>
      <c r="F469" s="780"/>
      <c r="G469" s="780"/>
      <c r="H469" s="780"/>
      <c r="I469" s="780"/>
      <c r="J469" s="780"/>
      <c r="K469" s="780"/>
      <c r="L469" s="780"/>
      <c r="M469" s="780"/>
      <c r="N469" s="780"/>
      <c r="O469" s="780"/>
      <c r="P469" s="780"/>
      <c r="Q469" s="780"/>
      <c r="R469" s="780"/>
      <c r="S469" s="780"/>
      <c r="T469" s="780"/>
      <c r="U469" s="780"/>
      <c r="V469" s="780"/>
      <c r="W469" s="780"/>
      <c r="X469" s="780"/>
      <c r="Y469" s="780"/>
    </row>
    <row r="470" spans="1:25" ht="15.75" customHeight="1">
      <c r="A470" s="780"/>
      <c r="B470" s="873"/>
      <c r="C470" s="780"/>
      <c r="D470" s="780"/>
      <c r="E470" s="780"/>
      <c r="F470" s="780"/>
      <c r="G470" s="780"/>
      <c r="H470" s="780"/>
      <c r="I470" s="780"/>
      <c r="J470" s="780"/>
      <c r="K470" s="780"/>
      <c r="L470" s="780"/>
      <c r="M470" s="780"/>
      <c r="N470" s="780"/>
      <c r="O470" s="780"/>
      <c r="P470" s="780"/>
      <c r="Q470" s="780"/>
      <c r="R470" s="780"/>
      <c r="S470" s="780"/>
      <c r="T470" s="780"/>
      <c r="U470" s="780"/>
      <c r="V470" s="780"/>
      <c r="W470" s="780"/>
      <c r="X470" s="780"/>
      <c r="Y470" s="780"/>
    </row>
    <row r="471" spans="1:25" ht="15.75" customHeight="1">
      <c r="A471" s="780"/>
      <c r="B471" s="873"/>
      <c r="C471" s="780"/>
      <c r="D471" s="780"/>
      <c r="E471" s="780"/>
      <c r="F471" s="780"/>
      <c r="G471" s="780"/>
      <c r="H471" s="780"/>
      <c r="I471" s="780"/>
      <c r="J471" s="780"/>
      <c r="K471" s="780"/>
      <c r="L471" s="780"/>
      <c r="M471" s="780"/>
      <c r="N471" s="780"/>
      <c r="O471" s="780"/>
      <c r="P471" s="780"/>
      <c r="Q471" s="780"/>
      <c r="R471" s="780"/>
      <c r="S471" s="780"/>
      <c r="T471" s="780"/>
      <c r="U471" s="780"/>
      <c r="V471" s="780"/>
      <c r="W471" s="780"/>
      <c r="X471" s="780"/>
      <c r="Y471" s="780"/>
    </row>
    <row r="472" spans="1:25" ht="15.75" customHeight="1">
      <c r="A472" s="780"/>
      <c r="B472" s="873"/>
      <c r="C472" s="780"/>
      <c r="D472" s="780"/>
      <c r="E472" s="780"/>
      <c r="F472" s="780"/>
      <c r="G472" s="780"/>
      <c r="H472" s="780"/>
      <c r="I472" s="780"/>
      <c r="J472" s="780"/>
      <c r="K472" s="780"/>
      <c r="L472" s="780"/>
      <c r="M472" s="780"/>
      <c r="N472" s="780"/>
      <c r="O472" s="780"/>
      <c r="P472" s="780"/>
      <c r="Q472" s="780"/>
      <c r="R472" s="780"/>
      <c r="S472" s="780"/>
      <c r="T472" s="780"/>
      <c r="U472" s="780"/>
      <c r="V472" s="780"/>
      <c r="W472" s="780"/>
      <c r="X472" s="780"/>
      <c r="Y472" s="780"/>
    </row>
    <row r="473" spans="1:25" ht="15.75" customHeight="1">
      <c r="A473" s="780"/>
      <c r="B473" s="873"/>
      <c r="C473" s="780"/>
      <c r="D473" s="780"/>
      <c r="E473" s="780"/>
      <c r="F473" s="780"/>
      <c r="G473" s="780"/>
      <c r="H473" s="780"/>
      <c r="I473" s="780"/>
      <c r="J473" s="780"/>
      <c r="K473" s="780"/>
      <c r="L473" s="780"/>
      <c r="M473" s="780"/>
      <c r="N473" s="780"/>
      <c r="O473" s="780"/>
      <c r="P473" s="780"/>
      <c r="Q473" s="780"/>
      <c r="R473" s="780"/>
      <c r="S473" s="780"/>
      <c r="T473" s="780"/>
      <c r="U473" s="780"/>
      <c r="V473" s="780"/>
      <c r="W473" s="780"/>
      <c r="X473" s="780"/>
      <c r="Y473" s="780"/>
    </row>
    <row r="474" spans="1:25" ht="15.75" customHeight="1">
      <c r="A474" s="780"/>
      <c r="B474" s="873"/>
      <c r="C474" s="780"/>
      <c r="D474" s="780"/>
      <c r="E474" s="780"/>
      <c r="F474" s="780"/>
      <c r="G474" s="780"/>
      <c r="H474" s="780"/>
      <c r="I474" s="780"/>
      <c r="J474" s="780"/>
      <c r="K474" s="780"/>
      <c r="L474" s="780"/>
      <c r="M474" s="780"/>
      <c r="N474" s="780"/>
      <c r="O474" s="780"/>
      <c r="P474" s="780"/>
      <c r="Q474" s="780"/>
      <c r="R474" s="780"/>
      <c r="S474" s="780"/>
      <c r="T474" s="780"/>
      <c r="U474" s="780"/>
      <c r="V474" s="780"/>
      <c r="W474" s="780"/>
      <c r="X474" s="780"/>
      <c r="Y474" s="780"/>
    </row>
    <row r="475" spans="1:25" ht="15.75" customHeight="1">
      <c r="A475" s="780"/>
      <c r="B475" s="873"/>
      <c r="C475" s="780"/>
      <c r="D475" s="780"/>
      <c r="E475" s="780"/>
      <c r="F475" s="780"/>
      <c r="G475" s="780"/>
      <c r="H475" s="780"/>
      <c r="I475" s="780"/>
      <c r="J475" s="780"/>
      <c r="K475" s="780"/>
      <c r="L475" s="780"/>
      <c r="M475" s="780"/>
      <c r="N475" s="780"/>
      <c r="O475" s="780"/>
      <c r="P475" s="780"/>
      <c r="Q475" s="780"/>
      <c r="R475" s="780"/>
      <c r="S475" s="780"/>
      <c r="T475" s="780"/>
      <c r="U475" s="780"/>
      <c r="V475" s="780"/>
      <c r="W475" s="780"/>
      <c r="X475" s="780"/>
      <c r="Y475" s="780"/>
    </row>
    <row r="476" spans="1:25" ht="15.75" customHeight="1">
      <c r="A476" s="780"/>
      <c r="B476" s="873"/>
      <c r="C476" s="780"/>
      <c r="D476" s="780"/>
      <c r="E476" s="780"/>
      <c r="F476" s="780"/>
      <c r="G476" s="780"/>
      <c r="H476" s="780"/>
      <c r="I476" s="780"/>
      <c r="J476" s="780"/>
      <c r="K476" s="780"/>
      <c r="L476" s="780"/>
      <c r="M476" s="780"/>
      <c r="N476" s="780"/>
      <c r="O476" s="780"/>
      <c r="P476" s="780"/>
      <c r="Q476" s="780"/>
      <c r="R476" s="780"/>
      <c r="S476" s="780"/>
      <c r="T476" s="780"/>
      <c r="U476" s="780"/>
      <c r="V476" s="780"/>
      <c r="W476" s="780"/>
      <c r="X476" s="780"/>
      <c r="Y476" s="780"/>
    </row>
    <row r="477" spans="1:25" ht="15.75" customHeight="1">
      <c r="A477" s="780"/>
      <c r="B477" s="873"/>
      <c r="C477" s="780"/>
      <c r="D477" s="780"/>
      <c r="E477" s="780"/>
      <c r="F477" s="780"/>
      <c r="G477" s="780"/>
      <c r="H477" s="780"/>
      <c r="I477" s="780"/>
      <c r="J477" s="780"/>
      <c r="K477" s="780"/>
      <c r="L477" s="780"/>
      <c r="M477" s="780"/>
      <c r="N477" s="780"/>
      <c r="O477" s="780"/>
      <c r="P477" s="780"/>
      <c r="Q477" s="780"/>
      <c r="R477" s="780"/>
      <c r="S477" s="780"/>
      <c r="T477" s="780"/>
      <c r="U477" s="780"/>
      <c r="V477" s="780"/>
      <c r="W477" s="780"/>
      <c r="X477" s="780"/>
      <c r="Y477" s="780"/>
    </row>
    <row r="478" spans="1:25" ht="15.75" customHeight="1">
      <c r="A478" s="780"/>
      <c r="B478" s="873"/>
      <c r="C478" s="780"/>
      <c r="D478" s="780"/>
      <c r="E478" s="780"/>
      <c r="F478" s="780"/>
      <c r="G478" s="780"/>
      <c r="H478" s="780"/>
      <c r="I478" s="780"/>
      <c r="J478" s="780"/>
      <c r="K478" s="780"/>
      <c r="L478" s="780"/>
      <c r="M478" s="780"/>
      <c r="N478" s="780"/>
      <c r="O478" s="780"/>
      <c r="P478" s="780"/>
      <c r="Q478" s="780"/>
      <c r="R478" s="780"/>
      <c r="S478" s="780"/>
      <c r="T478" s="780"/>
      <c r="U478" s="780"/>
      <c r="V478" s="780"/>
      <c r="W478" s="780"/>
      <c r="X478" s="780"/>
      <c r="Y478" s="780"/>
    </row>
    <row r="479" spans="1:25" ht="15.75" customHeight="1">
      <c r="A479" s="780"/>
      <c r="B479" s="873"/>
      <c r="C479" s="780"/>
      <c r="D479" s="780"/>
      <c r="E479" s="780"/>
      <c r="F479" s="780"/>
      <c r="G479" s="780"/>
      <c r="H479" s="780"/>
      <c r="I479" s="780"/>
      <c r="J479" s="780"/>
      <c r="K479" s="780"/>
      <c r="L479" s="780"/>
      <c r="M479" s="780"/>
      <c r="N479" s="780"/>
      <c r="O479" s="780"/>
      <c r="P479" s="780"/>
      <c r="Q479" s="780"/>
      <c r="R479" s="780"/>
      <c r="S479" s="780"/>
      <c r="T479" s="780"/>
      <c r="U479" s="780"/>
      <c r="V479" s="780"/>
      <c r="W479" s="780"/>
      <c r="X479" s="780"/>
      <c r="Y479" s="780"/>
    </row>
    <row r="480" spans="1:25" ht="15.75" customHeight="1">
      <c r="A480" s="780"/>
      <c r="B480" s="873"/>
      <c r="C480" s="780"/>
      <c r="D480" s="780"/>
      <c r="E480" s="780"/>
      <c r="F480" s="780"/>
      <c r="G480" s="780"/>
      <c r="H480" s="780"/>
      <c r="I480" s="780"/>
      <c r="J480" s="780"/>
      <c r="K480" s="780"/>
      <c r="L480" s="780"/>
      <c r="M480" s="780"/>
      <c r="N480" s="780"/>
      <c r="O480" s="780"/>
      <c r="P480" s="780"/>
      <c r="Q480" s="780"/>
      <c r="R480" s="780"/>
      <c r="S480" s="780"/>
      <c r="T480" s="780"/>
      <c r="U480" s="780"/>
      <c r="V480" s="780"/>
      <c r="W480" s="780"/>
      <c r="X480" s="780"/>
      <c r="Y480" s="780"/>
    </row>
    <row r="481" spans="1:25" ht="15.75" customHeight="1">
      <c r="A481" s="780"/>
      <c r="B481" s="873"/>
      <c r="C481" s="780"/>
      <c r="D481" s="780"/>
      <c r="E481" s="780"/>
      <c r="F481" s="780"/>
      <c r="G481" s="780"/>
      <c r="H481" s="780"/>
      <c r="I481" s="780"/>
      <c r="J481" s="780"/>
      <c r="K481" s="780"/>
      <c r="L481" s="780"/>
      <c r="M481" s="780"/>
      <c r="N481" s="780"/>
      <c r="O481" s="780"/>
      <c r="P481" s="780"/>
      <c r="Q481" s="780"/>
      <c r="R481" s="780"/>
      <c r="S481" s="780"/>
      <c r="T481" s="780"/>
      <c r="U481" s="780"/>
      <c r="V481" s="780"/>
      <c r="W481" s="780"/>
      <c r="X481" s="780"/>
      <c r="Y481" s="780"/>
    </row>
    <row r="482" spans="1:25" ht="15.75" customHeight="1">
      <c r="A482" s="780"/>
      <c r="B482" s="873"/>
      <c r="C482" s="780"/>
      <c r="D482" s="780"/>
      <c r="E482" s="780"/>
      <c r="F482" s="780"/>
      <c r="G482" s="780"/>
      <c r="H482" s="780"/>
      <c r="I482" s="780"/>
      <c r="J482" s="780"/>
      <c r="K482" s="780"/>
      <c r="L482" s="780"/>
      <c r="M482" s="780"/>
      <c r="N482" s="780"/>
      <c r="O482" s="780"/>
      <c r="P482" s="780"/>
      <c r="Q482" s="780"/>
      <c r="R482" s="780"/>
      <c r="S482" s="780"/>
      <c r="T482" s="780"/>
      <c r="U482" s="780"/>
      <c r="V482" s="780"/>
      <c r="W482" s="780"/>
      <c r="X482" s="780"/>
      <c r="Y482" s="780"/>
    </row>
    <row r="483" spans="1:25" ht="15.75" customHeight="1">
      <c r="A483" s="780"/>
      <c r="B483" s="873"/>
      <c r="C483" s="780"/>
      <c r="D483" s="780"/>
      <c r="E483" s="780"/>
      <c r="F483" s="780"/>
      <c r="G483" s="780"/>
      <c r="H483" s="780"/>
      <c r="I483" s="780"/>
      <c r="J483" s="780"/>
      <c r="K483" s="780"/>
      <c r="L483" s="780"/>
      <c r="M483" s="780"/>
      <c r="N483" s="780"/>
      <c r="O483" s="780"/>
      <c r="P483" s="780"/>
      <c r="Q483" s="780"/>
      <c r="R483" s="780"/>
      <c r="S483" s="780"/>
      <c r="T483" s="780"/>
      <c r="U483" s="780"/>
      <c r="V483" s="780"/>
      <c r="W483" s="780"/>
      <c r="X483" s="780"/>
      <c r="Y483" s="780"/>
    </row>
    <row r="484" spans="1:25" ht="15.75" customHeight="1">
      <c r="A484" s="780"/>
      <c r="B484" s="873"/>
      <c r="C484" s="780"/>
      <c r="D484" s="780"/>
      <c r="E484" s="780"/>
      <c r="F484" s="780"/>
      <c r="G484" s="780"/>
      <c r="H484" s="780"/>
      <c r="I484" s="780"/>
      <c r="J484" s="780"/>
      <c r="K484" s="780"/>
      <c r="L484" s="780"/>
      <c r="M484" s="780"/>
      <c r="N484" s="780"/>
      <c r="O484" s="780"/>
      <c r="P484" s="780"/>
      <c r="Q484" s="780"/>
      <c r="R484" s="780"/>
      <c r="S484" s="780"/>
      <c r="T484" s="780"/>
      <c r="U484" s="780"/>
      <c r="V484" s="780"/>
      <c r="W484" s="780"/>
      <c r="X484" s="780"/>
      <c r="Y484" s="780"/>
    </row>
    <row r="485" spans="1:25" ht="15.75" customHeight="1">
      <c r="A485" s="780"/>
      <c r="B485" s="873"/>
      <c r="C485" s="780"/>
      <c r="D485" s="780"/>
      <c r="E485" s="780"/>
      <c r="F485" s="780"/>
      <c r="G485" s="780"/>
      <c r="H485" s="780"/>
      <c r="I485" s="780"/>
      <c r="J485" s="780"/>
      <c r="K485" s="780"/>
      <c r="L485" s="780"/>
      <c r="M485" s="780"/>
      <c r="N485" s="780"/>
      <c r="O485" s="780"/>
      <c r="P485" s="780"/>
      <c r="Q485" s="780"/>
      <c r="R485" s="780"/>
      <c r="S485" s="780"/>
      <c r="T485" s="780"/>
      <c r="U485" s="780"/>
      <c r="V485" s="780"/>
      <c r="W485" s="780"/>
      <c r="X485" s="780"/>
      <c r="Y485" s="780"/>
    </row>
    <row r="486" spans="1:25" ht="15.75" customHeight="1">
      <c r="A486" s="780"/>
      <c r="B486" s="873"/>
      <c r="C486" s="780"/>
      <c r="D486" s="780"/>
      <c r="E486" s="780"/>
      <c r="F486" s="780"/>
      <c r="G486" s="780"/>
      <c r="H486" s="780"/>
      <c r="I486" s="780"/>
      <c r="J486" s="780"/>
      <c r="K486" s="780"/>
      <c r="L486" s="780"/>
      <c r="M486" s="780"/>
      <c r="N486" s="780"/>
      <c r="O486" s="780"/>
      <c r="P486" s="780"/>
      <c r="Q486" s="780"/>
      <c r="R486" s="780"/>
      <c r="S486" s="780"/>
      <c r="T486" s="780"/>
      <c r="U486" s="780"/>
      <c r="V486" s="780"/>
      <c r="W486" s="780"/>
      <c r="X486" s="780"/>
      <c r="Y486" s="780"/>
    </row>
    <row r="487" spans="1:25" ht="15.75" customHeight="1">
      <c r="A487" s="780"/>
      <c r="B487" s="873"/>
      <c r="C487" s="780"/>
      <c r="D487" s="780"/>
      <c r="E487" s="780"/>
      <c r="F487" s="780"/>
      <c r="G487" s="780"/>
      <c r="H487" s="780"/>
      <c r="I487" s="780"/>
      <c r="J487" s="780"/>
      <c r="K487" s="780"/>
      <c r="L487" s="780"/>
      <c r="M487" s="780"/>
      <c r="N487" s="780"/>
      <c r="O487" s="780"/>
      <c r="P487" s="780"/>
      <c r="Q487" s="780"/>
      <c r="R487" s="780"/>
      <c r="S487" s="780"/>
      <c r="T487" s="780"/>
      <c r="U487" s="780"/>
      <c r="V487" s="780"/>
      <c r="W487" s="780"/>
      <c r="X487" s="780"/>
      <c r="Y487" s="780"/>
    </row>
    <row r="488" spans="1:25" ht="15.75" customHeight="1">
      <c r="A488" s="780"/>
      <c r="B488" s="873"/>
      <c r="C488" s="780"/>
      <c r="D488" s="780"/>
      <c r="E488" s="780"/>
      <c r="F488" s="780"/>
      <c r="G488" s="780"/>
      <c r="H488" s="780"/>
      <c r="I488" s="780"/>
      <c r="J488" s="780"/>
      <c r="K488" s="780"/>
      <c r="L488" s="780"/>
      <c r="M488" s="780"/>
      <c r="N488" s="780"/>
      <c r="O488" s="780"/>
      <c r="P488" s="780"/>
      <c r="Q488" s="780"/>
      <c r="R488" s="780"/>
      <c r="S488" s="780"/>
      <c r="T488" s="780"/>
      <c r="U488" s="780"/>
      <c r="V488" s="780"/>
      <c r="W488" s="780"/>
      <c r="X488" s="780"/>
      <c r="Y488" s="780"/>
    </row>
    <row r="489" spans="1:25" ht="15.75" customHeight="1">
      <c r="A489" s="780"/>
      <c r="B489" s="873"/>
      <c r="C489" s="780"/>
      <c r="D489" s="780"/>
      <c r="E489" s="780"/>
      <c r="F489" s="780"/>
      <c r="G489" s="780"/>
      <c r="H489" s="780"/>
      <c r="I489" s="780"/>
      <c r="J489" s="780"/>
      <c r="K489" s="780"/>
      <c r="L489" s="780"/>
      <c r="M489" s="780"/>
      <c r="N489" s="780"/>
      <c r="O489" s="780"/>
      <c r="P489" s="780"/>
      <c r="Q489" s="780"/>
      <c r="R489" s="780"/>
      <c r="S489" s="780"/>
      <c r="T489" s="780"/>
      <c r="U489" s="780"/>
      <c r="V489" s="780"/>
      <c r="W489" s="780"/>
      <c r="X489" s="780"/>
      <c r="Y489" s="780"/>
    </row>
    <row r="490" spans="1:25" ht="15.75" customHeight="1">
      <c r="A490" s="780"/>
      <c r="B490" s="873"/>
      <c r="C490" s="780"/>
      <c r="D490" s="780"/>
      <c r="E490" s="780"/>
      <c r="F490" s="780"/>
      <c r="G490" s="780"/>
      <c r="H490" s="780"/>
      <c r="I490" s="780"/>
      <c r="J490" s="780"/>
      <c r="K490" s="780"/>
      <c r="L490" s="780"/>
      <c r="M490" s="780"/>
      <c r="N490" s="780"/>
      <c r="O490" s="780"/>
      <c r="P490" s="780"/>
      <c r="Q490" s="780"/>
      <c r="R490" s="780"/>
      <c r="S490" s="780"/>
      <c r="T490" s="780"/>
      <c r="U490" s="780"/>
      <c r="V490" s="780"/>
      <c r="W490" s="780"/>
      <c r="X490" s="780"/>
      <c r="Y490" s="780"/>
    </row>
    <row r="491" spans="1:25" ht="15.75" customHeight="1">
      <c r="A491" s="780"/>
      <c r="B491" s="873"/>
      <c r="C491" s="780"/>
      <c r="D491" s="780"/>
      <c r="E491" s="780"/>
      <c r="F491" s="780"/>
      <c r="G491" s="780"/>
      <c r="H491" s="780"/>
      <c r="I491" s="780"/>
      <c r="J491" s="780"/>
      <c r="K491" s="780"/>
      <c r="L491" s="780"/>
      <c r="M491" s="780"/>
      <c r="N491" s="780"/>
      <c r="O491" s="780"/>
      <c r="P491" s="780"/>
      <c r="Q491" s="780"/>
      <c r="R491" s="780"/>
      <c r="S491" s="780"/>
      <c r="T491" s="780"/>
      <c r="U491" s="780"/>
      <c r="V491" s="780"/>
      <c r="W491" s="780"/>
      <c r="X491" s="780"/>
      <c r="Y491" s="780"/>
    </row>
    <row r="492" spans="1:25" ht="15.75" customHeight="1">
      <c r="A492" s="780"/>
      <c r="B492" s="873"/>
      <c r="C492" s="780"/>
      <c r="D492" s="780"/>
      <c r="E492" s="780"/>
      <c r="F492" s="780"/>
      <c r="G492" s="780"/>
      <c r="H492" s="780"/>
      <c r="I492" s="780"/>
      <c r="J492" s="780"/>
      <c r="K492" s="780"/>
      <c r="L492" s="780"/>
      <c r="M492" s="780"/>
      <c r="N492" s="780"/>
      <c r="O492" s="780"/>
      <c r="P492" s="780"/>
      <c r="Q492" s="780"/>
      <c r="R492" s="780"/>
      <c r="S492" s="780"/>
      <c r="T492" s="780"/>
      <c r="U492" s="780"/>
      <c r="V492" s="780"/>
      <c r="W492" s="780"/>
      <c r="X492" s="780"/>
      <c r="Y492" s="780"/>
    </row>
    <row r="493" spans="1:25" ht="15.75" customHeight="1">
      <c r="A493" s="780"/>
      <c r="B493" s="873"/>
      <c r="C493" s="780"/>
      <c r="D493" s="780"/>
      <c r="E493" s="780"/>
      <c r="F493" s="780"/>
      <c r="G493" s="780"/>
      <c r="H493" s="780"/>
      <c r="I493" s="780"/>
      <c r="J493" s="780"/>
      <c r="K493" s="780"/>
      <c r="L493" s="780"/>
      <c r="M493" s="780"/>
      <c r="N493" s="780"/>
      <c r="O493" s="780"/>
      <c r="P493" s="780"/>
      <c r="Q493" s="780"/>
      <c r="R493" s="780"/>
      <c r="S493" s="780"/>
      <c r="T493" s="780"/>
      <c r="U493" s="780"/>
      <c r="V493" s="780"/>
      <c r="W493" s="780"/>
      <c r="X493" s="780"/>
      <c r="Y493" s="780"/>
    </row>
    <row r="494" spans="1:25" ht="15.75" customHeight="1">
      <c r="A494" s="780"/>
      <c r="B494" s="873"/>
      <c r="C494" s="780"/>
      <c r="D494" s="780"/>
      <c r="E494" s="780"/>
      <c r="F494" s="780"/>
      <c r="G494" s="780"/>
      <c r="H494" s="780"/>
      <c r="I494" s="780"/>
      <c r="J494" s="780"/>
      <c r="K494" s="780"/>
      <c r="L494" s="780"/>
      <c r="M494" s="780"/>
      <c r="N494" s="780"/>
      <c r="O494" s="780"/>
      <c r="P494" s="780"/>
      <c r="Q494" s="780"/>
      <c r="R494" s="780"/>
      <c r="S494" s="780"/>
      <c r="T494" s="780"/>
      <c r="U494" s="780"/>
      <c r="V494" s="780"/>
      <c r="W494" s="780"/>
      <c r="X494" s="780"/>
      <c r="Y494" s="780"/>
    </row>
    <row r="495" spans="1:25" ht="15.75" customHeight="1">
      <c r="A495" s="780"/>
      <c r="B495" s="873"/>
      <c r="C495" s="780"/>
      <c r="D495" s="780"/>
      <c r="E495" s="780"/>
      <c r="F495" s="780"/>
      <c r="G495" s="780"/>
      <c r="H495" s="780"/>
      <c r="I495" s="780"/>
      <c r="J495" s="780"/>
      <c r="K495" s="780"/>
      <c r="L495" s="780"/>
      <c r="M495" s="780"/>
      <c r="N495" s="780"/>
      <c r="O495" s="780"/>
      <c r="P495" s="780"/>
      <c r="Q495" s="780"/>
      <c r="R495" s="780"/>
      <c r="S495" s="780"/>
      <c r="T495" s="780"/>
      <c r="U495" s="780"/>
      <c r="V495" s="780"/>
      <c r="W495" s="780"/>
      <c r="X495" s="780"/>
      <c r="Y495" s="780"/>
    </row>
    <row r="496" spans="1:25" ht="15.75" customHeight="1">
      <c r="A496" s="780"/>
      <c r="B496" s="873"/>
      <c r="C496" s="780"/>
      <c r="D496" s="780"/>
      <c r="E496" s="780"/>
      <c r="F496" s="780"/>
      <c r="G496" s="780"/>
      <c r="H496" s="780"/>
      <c r="I496" s="780"/>
      <c r="J496" s="780"/>
      <c r="K496" s="780"/>
      <c r="L496" s="780"/>
      <c r="M496" s="780"/>
      <c r="N496" s="780"/>
      <c r="O496" s="780"/>
      <c r="P496" s="780"/>
      <c r="Q496" s="780"/>
      <c r="R496" s="780"/>
      <c r="S496" s="780"/>
      <c r="T496" s="780"/>
      <c r="U496" s="780"/>
      <c r="V496" s="780"/>
      <c r="W496" s="780"/>
      <c r="X496" s="780"/>
      <c r="Y496" s="780"/>
    </row>
    <row r="497" spans="1:25" ht="15.75" customHeight="1">
      <c r="A497" s="780"/>
      <c r="B497" s="873"/>
      <c r="C497" s="780"/>
      <c r="D497" s="780"/>
      <c r="E497" s="780"/>
      <c r="F497" s="780"/>
      <c r="G497" s="780"/>
      <c r="H497" s="780"/>
      <c r="I497" s="780"/>
      <c r="J497" s="780"/>
      <c r="K497" s="780"/>
      <c r="L497" s="780"/>
      <c r="M497" s="780"/>
      <c r="N497" s="780"/>
      <c r="O497" s="780"/>
      <c r="P497" s="780"/>
      <c r="Q497" s="780"/>
      <c r="R497" s="780"/>
      <c r="S497" s="780"/>
      <c r="T497" s="780"/>
      <c r="U497" s="780"/>
      <c r="V497" s="780"/>
      <c r="W497" s="780"/>
      <c r="X497" s="780"/>
      <c r="Y497" s="780"/>
    </row>
    <row r="498" spans="1:25" ht="15.75" customHeight="1">
      <c r="A498" s="780"/>
      <c r="B498" s="873"/>
      <c r="C498" s="780"/>
      <c r="D498" s="780"/>
      <c r="E498" s="780"/>
      <c r="F498" s="780"/>
      <c r="G498" s="780"/>
      <c r="H498" s="780"/>
      <c r="I498" s="780"/>
      <c r="J498" s="780"/>
      <c r="K498" s="780"/>
      <c r="L498" s="780"/>
      <c r="M498" s="780"/>
      <c r="N498" s="780"/>
      <c r="O498" s="780"/>
      <c r="P498" s="780"/>
      <c r="Q498" s="780"/>
      <c r="R498" s="780"/>
      <c r="S498" s="780"/>
      <c r="T498" s="780"/>
      <c r="U498" s="780"/>
      <c r="V498" s="780"/>
      <c r="W498" s="780"/>
      <c r="X498" s="780"/>
      <c r="Y498" s="780"/>
    </row>
    <row r="499" spans="1:25" ht="15.75" customHeight="1">
      <c r="A499" s="780"/>
      <c r="B499" s="873"/>
      <c r="C499" s="780"/>
      <c r="D499" s="780"/>
      <c r="E499" s="780"/>
      <c r="F499" s="780"/>
      <c r="G499" s="780"/>
      <c r="H499" s="780"/>
      <c r="I499" s="780"/>
      <c r="J499" s="780"/>
      <c r="K499" s="780"/>
      <c r="L499" s="780"/>
      <c r="M499" s="780"/>
      <c r="N499" s="780"/>
      <c r="O499" s="780"/>
      <c r="P499" s="780"/>
      <c r="Q499" s="780"/>
      <c r="R499" s="780"/>
      <c r="S499" s="780"/>
      <c r="T499" s="780"/>
      <c r="U499" s="780"/>
      <c r="V499" s="780"/>
      <c r="W499" s="780"/>
      <c r="X499" s="780"/>
      <c r="Y499" s="780"/>
    </row>
    <row r="500" spans="1:25" ht="15.75" customHeight="1">
      <c r="A500" s="780"/>
      <c r="B500" s="873"/>
      <c r="C500" s="780"/>
      <c r="D500" s="780"/>
      <c r="E500" s="780"/>
      <c r="F500" s="780"/>
      <c r="G500" s="780"/>
      <c r="H500" s="780"/>
      <c r="I500" s="780"/>
      <c r="J500" s="780"/>
      <c r="K500" s="780"/>
      <c r="L500" s="780"/>
      <c r="M500" s="780"/>
      <c r="N500" s="780"/>
      <c r="O500" s="780"/>
      <c r="P500" s="780"/>
      <c r="Q500" s="780"/>
      <c r="R500" s="780"/>
      <c r="S500" s="780"/>
      <c r="T500" s="780"/>
      <c r="U500" s="780"/>
      <c r="V500" s="780"/>
      <c r="W500" s="780"/>
      <c r="X500" s="780"/>
      <c r="Y500" s="780"/>
    </row>
    <row r="501" spans="1:25" ht="15.75" customHeight="1">
      <c r="A501" s="780"/>
      <c r="B501" s="873"/>
      <c r="C501" s="780"/>
      <c r="D501" s="780"/>
      <c r="E501" s="780"/>
      <c r="F501" s="780"/>
      <c r="G501" s="780"/>
      <c r="H501" s="780"/>
      <c r="I501" s="780"/>
      <c r="J501" s="780"/>
      <c r="K501" s="780"/>
      <c r="L501" s="780"/>
      <c r="M501" s="780"/>
      <c r="N501" s="780"/>
      <c r="O501" s="780"/>
      <c r="P501" s="780"/>
      <c r="Q501" s="780"/>
      <c r="R501" s="780"/>
      <c r="S501" s="780"/>
      <c r="T501" s="780"/>
      <c r="U501" s="780"/>
      <c r="V501" s="780"/>
      <c r="W501" s="780"/>
      <c r="X501" s="780"/>
      <c r="Y501" s="780"/>
    </row>
    <row r="502" spans="1:25" ht="15.75" customHeight="1">
      <c r="A502" s="780"/>
      <c r="B502" s="873"/>
      <c r="C502" s="780"/>
      <c r="D502" s="780"/>
      <c r="E502" s="780"/>
      <c r="F502" s="780"/>
      <c r="G502" s="780"/>
      <c r="H502" s="780"/>
      <c r="I502" s="780"/>
      <c r="J502" s="780"/>
      <c r="K502" s="780"/>
      <c r="L502" s="780"/>
      <c r="M502" s="780"/>
      <c r="N502" s="780"/>
      <c r="O502" s="780"/>
      <c r="P502" s="780"/>
      <c r="Q502" s="780"/>
      <c r="R502" s="780"/>
      <c r="S502" s="780"/>
      <c r="T502" s="780"/>
      <c r="U502" s="780"/>
      <c r="V502" s="780"/>
      <c r="W502" s="780"/>
      <c r="X502" s="780"/>
      <c r="Y502" s="780"/>
    </row>
    <row r="503" spans="1:25" ht="15.75" customHeight="1">
      <c r="A503" s="780"/>
      <c r="B503" s="873"/>
      <c r="C503" s="780"/>
      <c r="D503" s="780"/>
      <c r="E503" s="780"/>
      <c r="F503" s="780"/>
      <c r="G503" s="780"/>
      <c r="H503" s="780"/>
      <c r="I503" s="780"/>
      <c r="J503" s="780"/>
      <c r="K503" s="780"/>
      <c r="L503" s="780"/>
      <c r="M503" s="780"/>
      <c r="N503" s="780"/>
      <c r="O503" s="780"/>
      <c r="P503" s="780"/>
      <c r="Q503" s="780"/>
      <c r="R503" s="780"/>
      <c r="S503" s="780"/>
      <c r="T503" s="780"/>
      <c r="U503" s="780"/>
      <c r="V503" s="780"/>
      <c r="W503" s="780"/>
      <c r="X503" s="780"/>
      <c r="Y503" s="780"/>
    </row>
    <row r="504" spans="1:25" ht="15.75" customHeight="1">
      <c r="A504" s="780"/>
      <c r="B504" s="873"/>
      <c r="C504" s="780"/>
      <c r="D504" s="780"/>
      <c r="E504" s="780"/>
      <c r="F504" s="780"/>
      <c r="G504" s="780"/>
      <c r="H504" s="780"/>
      <c r="I504" s="780"/>
      <c r="J504" s="780"/>
      <c r="K504" s="780"/>
      <c r="L504" s="780"/>
      <c r="M504" s="780"/>
      <c r="N504" s="780"/>
      <c r="O504" s="780"/>
      <c r="P504" s="780"/>
      <c r="Q504" s="780"/>
      <c r="R504" s="780"/>
      <c r="S504" s="780"/>
      <c r="T504" s="780"/>
      <c r="U504" s="780"/>
      <c r="V504" s="780"/>
      <c r="W504" s="780"/>
      <c r="X504" s="780"/>
      <c r="Y504" s="780"/>
    </row>
    <row r="505" spans="1:25" ht="15.75" customHeight="1">
      <c r="A505" s="780"/>
      <c r="B505" s="873"/>
      <c r="C505" s="780"/>
      <c r="D505" s="780"/>
      <c r="E505" s="780"/>
      <c r="F505" s="780"/>
      <c r="G505" s="780"/>
      <c r="H505" s="780"/>
      <c r="I505" s="780"/>
      <c r="J505" s="780"/>
      <c r="K505" s="780"/>
      <c r="L505" s="780"/>
      <c r="M505" s="780"/>
      <c r="N505" s="780"/>
      <c r="O505" s="780"/>
      <c r="P505" s="780"/>
      <c r="Q505" s="780"/>
      <c r="R505" s="780"/>
      <c r="S505" s="780"/>
      <c r="T505" s="780"/>
      <c r="U505" s="780"/>
      <c r="V505" s="780"/>
      <c r="W505" s="780"/>
      <c r="X505" s="780"/>
      <c r="Y505" s="780"/>
    </row>
    <row r="506" spans="1:25" ht="15.75" customHeight="1">
      <c r="A506" s="780"/>
      <c r="B506" s="873"/>
      <c r="C506" s="780"/>
      <c r="D506" s="780"/>
      <c r="E506" s="780"/>
      <c r="F506" s="780"/>
      <c r="G506" s="780"/>
      <c r="H506" s="780"/>
      <c r="I506" s="780"/>
      <c r="J506" s="780"/>
      <c r="K506" s="780"/>
      <c r="L506" s="780"/>
      <c r="M506" s="780"/>
      <c r="N506" s="780"/>
      <c r="O506" s="780"/>
      <c r="P506" s="780"/>
      <c r="Q506" s="780"/>
      <c r="R506" s="780"/>
      <c r="S506" s="780"/>
      <c r="T506" s="780"/>
      <c r="U506" s="780"/>
      <c r="V506" s="780"/>
      <c r="W506" s="780"/>
      <c r="X506" s="780"/>
      <c r="Y506" s="780"/>
    </row>
    <row r="507" spans="1:25" ht="15.75" customHeight="1">
      <c r="A507" s="780"/>
      <c r="B507" s="873"/>
      <c r="C507" s="780"/>
      <c r="D507" s="780"/>
      <c r="E507" s="780"/>
      <c r="F507" s="780"/>
      <c r="G507" s="780"/>
      <c r="H507" s="780"/>
      <c r="I507" s="780"/>
      <c r="J507" s="780"/>
      <c r="K507" s="780"/>
      <c r="L507" s="780"/>
      <c r="M507" s="780"/>
      <c r="N507" s="780"/>
      <c r="O507" s="780"/>
      <c r="P507" s="780"/>
      <c r="Q507" s="780"/>
      <c r="R507" s="780"/>
      <c r="S507" s="780"/>
      <c r="T507" s="780"/>
      <c r="U507" s="780"/>
      <c r="V507" s="780"/>
      <c r="W507" s="780"/>
      <c r="X507" s="780"/>
      <c r="Y507" s="780"/>
    </row>
    <row r="508" spans="1:25" ht="15.75" customHeight="1">
      <c r="A508" s="780"/>
      <c r="B508" s="873"/>
      <c r="C508" s="780"/>
      <c r="D508" s="780"/>
      <c r="E508" s="780"/>
      <c r="F508" s="780"/>
      <c r="G508" s="780"/>
      <c r="H508" s="780"/>
      <c r="I508" s="780"/>
      <c r="J508" s="780"/>
      <c r="K508" s="780"/>
      <c r="L508" s="780"/>
      <c r="M508" s="780"/>
      <c r="N508" s="780"/>
      <c r="O508" s="780"/>
      <c r="P508" s="780"/>
      <c r="Q508" s="780"/>
      <c r="R508" s="780"/>
      <c r="S508" s="780"/>
      <c r="T508" s="780"/>
      <c r="U508" s="780"/>
      <c r="V508" s="780"/>
      <c r="W508" s="780"/>
      <c r="X508" s="780"/>
      <c r="Y508" s="780"/>
    </row>
    <row r="509" spans="1:25" ht="15.75" customHeight="1">
      <c r="A509" s="780"/>
      <c r="B509" s="873"/>
      <c r="C509" s="780"/>
      <c r="D509" s="780"/>
      <c r="E509" s="780"/>
      <c r="F509" s="780"/>
      <c r="G509" s="780"/>
      <c r="H509" s="780"/>
      <c r="I509" s="780"/>
      <c r="J509" s="780"/>
      <c r="K509" s="780"/>
      <c r="L509" s="780"/>
      <c r="M509" s="780"/>
      <c r="N509" s="780"/>
      <c r="O509" s="780"/>
      <c r="P509" s="780"/>
      <c r="Q509" s="780"/>
      <c r="R509" s="780"/>
      <c r="S509" s="780"/>
      <c r="T509" s="780"/>
      <c r="U509" s="780"/>
      <c r="V509" s="780"/>
      <c r="W509" s="780"/>
      <c r="X509" s="780"/>
      <c r="Y509" s="780"/>
    </row>
    <row r="510" spans="1:25" ht="15.75" customHeight="1">
      <c r="A510" s="780"/>
      <c r="B510" s="873"/>
      <c r="C510" s="780"/>
      <c r="D510" s="780"/>
      <c r="E510" s="780"/>
      <c r="F510" s="780"/>
      <c r="G510" s="780"/>
      <c r="H510" s="780"/>
      <c r="I510" s="780"/>
      <c r="J510" s="780"/>
      <c r="K510" s="780"/>
      <c r="L510" s="780"/>
      <c r="M510" s="780"/>
      <c r="N510" s="780"/>
      <c r="O510" s="780"/>
      <c r="P510" s="780"/>
      <c r="Q510" s="780"/>
      <c r="R510" s="780"/>
      <c r="S510" s="780"/>
      <c r="T510" s="780"/>
      <c r="U510" s="780"/>
      <c r="V510" s="780"/>
      <c r="W510" s="780"/>
      <c r="X510" s="780"/>
      <c r="Y510" s="780"/>
    </row>
    <row r="511" spans="1:25" ht="15.75" customHeight="1">
      <c r="A511" s="780"/>
      <c r="B511" s="873"/>
      <c r="C511" s="780"/>
      <c r="D511" s="780"/>
      <c r="E511" s="780"/>
      <c r="F511" s="780"/>
      <c r="G511" s="780"/>
      <c r="H511" s="780"/>
      <c r="I511" s="780"/>
      <c r="J511" s="780"/>
      <c r="K511" s="780"/>
      <c r="L511" s="780"/>
      <c r="M511" s="780"/>
      <c r="N511" s="780"/>
      <c r="O511" s="780"/>
      <c r="P511" s="780"/>
      <c r="Q511" s="780"/>
      <c r="R511" s="780"/>
      <c r="S511" s="780"/>
      <c r="T511" s="780"/>
      <c r="U511" s="780"/>
      <c r="V511" s="780"/>
      <c r="W511" s="780"/>
      <c r="X511" s="780"/>
      <c r="Y511" s="780"/>
    </row>
    <row r="512" spans="1:25" ht="15.75" customHeight="1">
      <c r="A512" s="780"/>
      <c r="B512" s="873"/>
      <c r="C512" s="780"/>
      <c r="D512" s="780"/>
      <c r="E512" s="780"/>
      <c r="F512" s="780"/>
      <c r="G512" s="780"/>
      <c r="H512" s="780"/>
      <c r="I512" s="780"/>
      <c r="J512" s="780"/>
      <c r="K512" s="780"/>
      <c r="L512" s="780"/>
      <c r="M512" s="780"/>
      <c r="N512" s="780"/>
      <c r="O512" s="780"/>
      <c r="P512" s="780"/>
      <c r="Q512" s="780"/>
      <c r="R512" s="780"/>
      <c r="S512" s="780"/>
      <c r="T512" s="780"/>
      <c r="U512" s="780"/>
      <c r="V512" s="780"/>
      <c r="W512" s="780"/>
      <c r="X512" s="780"/>
      <c r="Y512" s="780"/>
    </row>
    <row r="513" spans="1:25" ht="15.75" customHeight="1">
      <c r="A513" s="780"/>
      <c r="B513" s="873"/>
      <c r="C513" s="780"/>
      <c r="D513" s="780"/>
      <c r="E513" s="780"/>
      <c r="F513" s="780"/>
      <c r="G513" s="780"/>
      <c r="H513" s="780"/>
      <c r="I513" s="780"/>
      <c r="J513" s="780"/>
      <c r="K513" s="780"/>
      <c r="L513" s="780"/>
      <c r="M513" s="780"/>
      <c r="N513" s="780"/>
      <c r="O513" s="780"/>
      <c r="P513" s="780"/>
      <c r="Q513" s="780"/>
      <c r="R513" s="780"/>
      <c r="S513" s="780"/>
      <c r="T513" s="780"/>
      <c r="U513" s="780"/>
      <c r="V513" s="780"/>
      <c r="W513" s="780"/>
      <c r="X513" s="780"/>
      <c r="Y513" s="780"/>
    </row>
    <row r="514" spans="1:25" ht="15.75" customHeight="1">
      <c r="A514" s="780"/>
      <c r="B514" s="873"/>
      <c r="C514" s="780"/>
      <c r="D514" s="780"/>
      <c r="E514" s="780"/>
      <c r="F514" s="780"/>
      <c r="G514" s="780"/>
      <c r="H514" s="780"/>
      <c r="I514" s="780"/>
      <c r="J514" s="780"/>
      <c r="K514" s="780"/>
      <c r="L514" s="780"/>
      <c r="M514" s="780"/>
      <c r="N514" s="780"/>
      <c r="O514" s="780"/>
      <c r="P514" s="780"/>
      <c r="Q514" s="780"/>
      <c r="R514" s="780"/>
      <c r="S514" s="780"/>
      <c r="T514" s="780"/>
      <c r="U514" s="780"/>
      <c r="V514" s="780"/>
      <c r="W514" s="780"/>
      <c r="X514" s="780"/>
      <c r="Y514" s="780"/>
    </row>
    <row r="515" spans="1:25" ht="15.75" customHeight="1">
      <c r="A515" s="780"/>
      <c r="B515" s="873"/>
      <c r="C515" s="780"/>
      <c r="D515" s="780"/>
      <c r="E515" s="780"/>
      <c r="F515" s="780"/>
      <c r="G515" s="780"/>
      <c r="H515" s="780"/>
      <c r="I515" s="780"/>
      <c r="J515" s="780"/>
      <c r="K515" s="780"/>
      <c r="L515" s="780"/>
      <c r="M515" s="780"/>
      <c r="N515" s="780"/>
      <c r="O515" s="780"/>
      <c r="P515" s="780"/>
      <c r="Q515" s="780"/>
      <c r="R515" s="780"/>
      <c r="S515" s="780"/>
      <c r="T515" s="780"/>
      <c r="U515" s="780"/>
      <c r="V515" s="780"/>
      <c r="W515" s="780"/>
      <c r="X515" s="780"/>
      <c r="Y515" s="780"/>
    </row>
    <row r="516" spans="1:25" ht="15.75" customHeight="1">
      <c r="A516" s="780"/>
      <c r="B516" s="873"/>
      <c r="C516" s="780"/>
      <c r="D516" s="780"/>
      <c r="E516" s="780"/>
      <c r="F516" s="780"/>
      <c r="G516" s="780"/>
      <c r="H516" s="780"/>
      <c r="I516" s="780"/>
      <c r="J516" s="780"/>
      <c r="K516" s="780"/>
      <c r="L516" s="780"/>
      <c r="M516" s="780"/>
      <c r="N516" s="780"/>
      <c r="O516" s="780"/>
      <c r="P516" s="780"/>
      <c r="Q516" s="780"/>
      <c r="R516" s="780"/>
      <c r="S516" s="780"/>
      <c r="T516" s="780"/>
      <c r="U516" s="780"/>
      <c r="V516" s="780"/>
      <c r="W516" s="780"/>
      <c r="X516" s="780"/>
      <c r="Y516" s="780"/>
    </row>
    <row r="517" spans="1:25" ht="15.75" customHeight="1">
      <c r="A517" s="780"/>
      <c r="B517" s="873"/>
      <c r="C517" s="780"/>
      <c r="D517" s="780"/>
      <c r="E517" s="780"/>
      <c r="F517" s="780"/>
      <c r="G517" s="780"/>
      <c r="H517" s="780"/>
      <c r="I517" s="780"/>
      <c r="J517" s="780"/>
      <c r="K517" s="780"/>
      <c r="L517" s="780"/>
      <c r="M517" s="780"/>
      <c r="N517" s="780"/>
      <c r="O517" s="780"/>
      <c r="P517" s="780"/>
      <c r="Q517" s="780"/>
      <c r="R517" s="780"/>
      <c r="S517" s="780"/>
      <c r="T517" s="780"/>
      <c r="U517" s="780"/>
      <c r="V517" s="780"/>
      <c r="W517" s="780"/>
      <c r="X517" s="780"/>
      <c r="Y517" s="780"/>
    </row>
    <row r="518" spans="1:25" ht="15.75" customHeight="1">
      <c r="A518" s="780"/>
      <c r="B518" s="873"/>
      <c r="C518" s="780"/>
      <c r="D518" s="780"/>
      <c r="E518" s="780"/>
      <c r="F518" s="780"/>
      <c r="G518" s="780"/>
      <c r="H518" s="780"/>
      <c r="I518" s="780"/>
      <c r="J518" s="780"/>
      <c r="K518" s="780"/>
      <c r="L518" s="780"/>
      <c r="M518" s="780"/>
      <c r="N518" s="780"/>
      <c r="O518" s="780"/>
      <c r="P518" s="780"/>
      <c r="Q518" s="780"/>
      <c r="R518" s="780"/>
      <c r="S518" s="780"/>
      <c r="T518" s="780"/>
      <c r="U518" s="780"/>
      <c r="V518" s="780"/>
      <c r="W518" s="780"/>
      <c r="X518" s="780"/>
      <c r="Y518" s="780"/>
    </row>
    <row r="519" spans="1:25" ht="15.75" customHeight="1">
      <c r="A519" s="780"/>
      <c r="B519" s="873"/>
      <c r="C519" s="780"/>
      <c r="D519" s="780"/>
      <c r="E519" s="780"/>
      <c r="F519" s="780"/>
      <c r="G519" s="780"/>
      <c r="H519" s="780"/>
      <c r="I519" s="780"/>
      <c r="J519" s="780"/>
      <c r="K519" s="780"/>
      <c r="L519" s="780"/>
      <c r="M519" s="780"/>
      <c r="N519" s="780"/>
      <c r="O519" s="780"/>
      <c r="P519" s="780"/>
      <c r="Q519" s="780"/>
      <c r="R519" s="780"/>
      <c r="S519" s="780"/>
      <c r="T519" s="780"/>
      <c r="U519" s="780"/>
      <c r="V519" s="780"/>
      <c r="W519" s="780"/>
      <c r="X519" s="780"/>
      <c r="Y519" s="780"/>
    </row>
    <row r="520" spans="1:25" ht="15.75" customHeight="1">
      <c r="A520" s="780"/>
      <c r="B520" s="873"/>
      <c r="C520" s="780"/>
      <c r="D520" s="780"/>
      <c r="E520" s="780"/>
      <c r="F520" s="780"/>
      <c r="G520" s="780"/>
      <c r="H520" s="780"/>
      <c r="I520" s="780"/>
      <c r="J520" s="780"/>
      <c r="K520" s="780"/>
      <c r="L520" s="780"/>
      <c r="M520" s="780"/>
      <c r="N520" s="780"/>
      <c r="O520" s="780"/>
      <c r="P520" s="780"/>
      <c r="Q520" s="780"/>
      <c r="R520" s="780"/>
      <c r="S520" s="780"/>
      <c r="T520" s="780"/>
      <c r="U520" s="780"/>
      <c r="V520" s="780"/>
      <c r="W520" s="780"/>
      <c r="X520" s="780"/>
      <c r="Y520" s="780"/>
    </row>
    <row r="521" spans="1:25" ht="15.75" customHeight="1">
      <c r="A521" s="780"/>
      <c r="B521" s="873"/>
      <c r="C521" s="780"/>
      <c r="D521" s="780"/>
      <c r="E521" s="780"/>
      <c r="F521" s="780"/>
      <c r="G521" s="780"/>
      <c r="H521" s="780"/>
      <c r="I521" s="780"/>
      <c r="J521" s="780"/>
      <c r="K521" s="780"/>
      <c r="L521" s="780"/>
      <c r="M521" s="780"/>
      <c r="N521" s="780"/>
      <c r="O521" s="780"/>
      <c r="P521" s="780"/>
      <c r="Q521" s="780"/>
      <c r="R521" s="780"/>
      <c r="S521" s="780"/>
      <c r="T521" s="780"/>
      <c r="U521" s="780"/>
      <c r="V521" s="780"/>
      <c r="W521" s="780"/>
      <c r="X521" s="780"/>
      <c r="Y521" s="780"/>
    </row>
    <row r="522" spans="1:25" ht="15.75" customHeight="1">
      <c r="A522" s="780"/>
      <c r="B522" s="873"/>
      <c r="C522" s="780"/>
      <c r="D522" s="780"/>
      <c r="E522" s="780"/>
      <c r="F522" s="780"/>
      <c r="G522" s="780"/>
      <c r="H522" s="780"/>
      <c r="I522" s="780"/>
      <c r="J522" s="780"/>
      <c r="K522" s="780"/>
      <c r="L522" s="780"/>
      <c r="M522" s="780"/>
      <c r="N522" s="780"/>
      <c r="O522" s="780"/>
      <c r="P522" s="780"/>
      <c r="Q522" s="780"/>
      <c r="R522" s="780"/>
      <c r="S522" s="780"/>
      <c r="T522" s="780"/>
      <c r="U522" s="780"/>
      <c r="V522" s="780"/>
      <c r="W522" s="780"/>
      <c r="X522" s="780"/>
      <c r="Y522" s="780"/>
    </row>
    <row r="523" spans="1:25" ht="15.75" customHeight="1">
      <c r="A523" s="780"/>
      <c r="B523" s="873"/>
      <c r="C523" s="780"/>
      <c r="D523" s="780"/>
      <c r="E523" s="780"/>
      <c r="F523" s="780"/>
      <c r="G523" s="780"/>
      <c r="H523" s="780"/>
      <c r="I523" s="780"/>
      <c r="J523" s="780"/>
      <c r="K523" s="780"/>
      <c r="L523" s="780"/>
      <c r="M523" s="780"/>
      <c r="N523" s="780"/>
      <c r="O523" s="780"/>
      <c r="P523" s="780"/>
      <c r="Q523" s="780"/>
      <c r="R523" s="780"/>
      <c r="S523" s="780"/>
      <c r="T523" s="780"/>
      <c r="U523" s="780"/>
      <c r="V523" s="780"/>
      <c r="W523" s="780"/>
      <c r="X523" s="780"/>
      <c r="Y523" s="780"/>
    </row>
    <row r="524" spans="1:25" ht="15.75" customHeight="1">
      <c r="A524" s="780"/>
      <c r="B524" s="873"/>
      <c r="C524" s="780"/>
      <c r="D524" s="780"/>
      <c r="E524" s="780"/>
      <c r="F524" s="780"/>
      <c r="G524" s="780"/>
      <c r="H524" s="780"/>
      <c r="I524" s="780"/>
      <c r="J524" s="780"/>
      <c r="K524" s="780"/>
      <c r="L524" s="780"/>
      <c r="M524" s="780"/>
      <c r="N524" s="780"/>
      <c r="O524" s="780"/>
      <c r="P524" s="780"/>
      <c r="Q524" s="780"/>
      <c r="R524" s="780"/>
      <c r="S524" s="780"/>
      <c r="T524" s="780"/>
      <c r="U524" s="780"/>
      <c r="V524" s="780"/>
      <c r="W524" s="780"/>
      <c r="X524" s="780"/>
      <c r="Y524" s="780"/>
    </row>
    <row r="525" spans="1:25" ht="15.75" customHeight="1">
      <c r="A525" s="780"/>
      <c r="B525" s="873"/>
      <c r="C525" s="780"/>
      <c r="D525" s="780"/>
      <c r="E525" s="780"/>
      <c r="F525" s="780"/>
      <c r="G525" s="780"/>
      <c r="H525" s="780"/>
      <c r="I525" s="780"/>
      <c r="J525" s="780"/>
      <c r="K525" s="780"/>
      <c r="L525" s="780"/>
      <c r="M525" s="780"/>
      <c r="N525" s="780"/>
      <c r="O525" s="780"/>
      <c r="P525" s="780"/>
      <c r="Q525" s="780"/>
      <c r="R525" s="780"/>
      <c r="S525" s="780"/>
      <c r="T525" s="780"/>
      <c r="U525" s="780"/>
      <c r="V525" s="780"/>
      <c r="W525" s="780"/>
      <c r="X525" s="780"/>
      <c r="Y525" s="780"/>
    </row>
    <row r="526" spans="1:25" ht="15.75" customHeight="1">
      <c r="A526" s="780"/>
      <c r="B526" s="873"/>
      <c r="C526" s="780"/>
      <c r="D526" s="780"/>
      <c r="E526" s="780"/>
      <c r="F526" s="780"/>
      <c r="G526" s="780"/>
      <c r="H526" s="780"/>
      <c r="I526" s="780"/>
      <c r="J526" s="780"/>
      <c r="K526" s="780"/>
      <c r="L526" s="780"/>
      <c r="M526" s="780"/>
      <c r="N526" s="780"/>
      <c r="O526" s="780"/>
      <c r="P526" s="780"/>
      <c r="Q526" s="780"/>
      <c r="R526" s="780"/>
      <c r="S526" s="780"/>
      <c r="T526" s="780"/>
      <c r="U526" s="780"/>
      <c r="V526" s="780"/>
      <c r="W526" s="780"/>
      <c r="X526" s="780"/>
      <c r="Y526" s="780"/>
    </row>
    <row r="527" spans="1:25" ht="15.75" customHeight="1">
      <c r="A527" s="780"/>
      <c r="B527" s="873"/>
      <c r="C527" s="780"/>
      <c r="D527" s="780"/>
      <c r="E527" s="780"/>
      <c r="F527" s="780"/>
      <c r="G527" s="780"/>
      <c r="H527" s="780"/>
      <c r="I527" s="780"/>
      <c r="J527" s="780"/>
      <c r="K527" s="780"/>
      <c r="L527" s="780"/>
      <c r="M527" s="780"/>
      <c r="N527" s="780"/>
      <c r="O527" s="780"/>
      <c r="P527" s="780"/>
      <c r="Q527" s="780"/>
      <c r="R527" s="780"/>
      <c r="S527" s="780"/>
      <c r="T527" s="780"/>
      <c r="U527" s="780"/>
      <c r="V527" s="780"/>
      <c r="W527" s="780"/>
      <c r="X527" s="780"/>
      <c r="Y527" s="780"/>
    </row>
    <row r="528" spans="1:25" ht="15.75" customHeight="1">
      <c r="A528" s="780"/>
      <c r="B528" s="873"/>
      <c r="C528" s="780"/>
      <c r="D528" s="780"/>
      <c r="E528" s="780"/>
      <c r="F528" s="780"/>
      <c r="G528" s="780"/>
      <c r="H528" s="780"/>
      <c r="I528" s="780"/>
      <c r="J528" s="780"/>
      <c r="K528" s="780"/>
      <c r="L528" s="780"/>
      <c r="M528" s="780"/>
      <c r="N528" s="780"/>
      <c r="O528" s="780"/>
      <c r="P528" s="780"/>
      <c r="Q528" s="780"/>
      <c r="R528" s="780"/>
      <c r="S528" s="780"/>
      <c r="T528" s="780"/>
      <c r="U528" s="780"/>
      <c r="V528" s="780"/>
      <c r="W528" s="780"/>
      <c r="X528" s="780"/>
      <c r="Y528" s="780"/>
    </row>
    <row r="529" spans="1:25" ht="15.75" customHeight="1">
      <c r="A529" s="780"/>
      <c r="B529" s="873"/>
      <c r="C529" s="780"/>
      <c r="D529" s="780"/>
      <c r="E529" s="780"/>
      <c r="F529" s="780"/>
      <c r="G529" s="780"/>
      <c r="H529" s="780"/>
      <c r="I529" s="780"/>
      <c r="J529" s="780"/>
      <c r="K529" s="780"/>
      <c r="L529" s="780"/>
      <c r="M529" s="780"/>
      <c r="N529" s="780"/>
      <c r="O529" s="780"/>
      <c r="P529" s="780"/>
      <c r="Q529" s="780"/>
      <c r="R529" s="780"/>
      <c r="S529" s="780"/>
      <c r="T529" s="780"/>
      <c r="U529" s="780"/>
      <c r="V529" s="780"/>
      <c r="W529" s="780"/>
      <c r="X529" s="780"/>
      <c r="Y529" s="780"/>
    </row>
    <row r="530" spans="1:25" ht="15.75" customHeight="1">
      <c r="A530" s="780"/>
      <c r="B530" s="873"/>
      <c r="C530" s="780"/>
      <c r="D530" s="780"/>
      <c r="E530" s="780"/>
      <c r="F530" s="780"/>
      <c r="G530" s="780"/>
      <c r="H530" s="780"/>
      <c r="I530" s="780"/>
      <c r="J530" s="780"/>
      <c r="K530" s="780"/>
      <c r="L530" s="780"/>
      <c r="M530" s="780"/>
      <c r="N530" s="780"/>
      <c r="O530" s="780"/>
      <c r="P530" s="780"/>
      <c r="Q530" s="780"/>
      <c r="R530" s="780"/>
      <c r="S530" s="780"/>
      <c r="T530" s="780"/>
      <c r="U530" s="780"/>
      <c r="V530" s="780"/>
      <c r="W530" s="780"/>
      <c r="X530" s="780"/>
      <c r="Y530" s="780"/>
    </row>
    <row r="531" spans="1:25" ht="15.75" customHeight="1">
      <c r="A531" s="780"/>
      <c r="B531" s="873"/>
      <c r="C531" s="780"/>
      <c r="D531" s="780"/>
      <c r="E531" s="780"/>
      <c r="F531" s="780"/>
      <c r="G531" s="780"/>
      <c r="H531" s="780"/>
      <c r="I531" s="780"/>
      <c r="J531" s="780"/>
      <c r="K531" s="780"/>
      <c r="L531" s="780"/>
      <c r="M531" s="780"/>
      <c r="N531" s="780"/>
      <c r="O531" s="780"/>
      <c r="P531" s="780"/>
      <c r="Q531" s="780"/>
      <c r="R531" s="780"/>
      <c r="S531" s="780"/>
      <c r="T531" s="780"/>
      <c r="U531" s="780"/>
      <c r="V531" s="780"/>
      <c r="W531" s="780"/>
      <c r="X531" s="780"/>
      <c r="Y531" s="780"/>
    </row>
    <row r="532" spans="1:25" ht="15.75" customHeight="1">
      <c r="A532" s="780"/>
      <c r="B532" s="873"/>
      <c r="C532" s="780"/>
      <c r="D532" s="780"/>
      <c r="E532" s="780"/>
      <c r="F532" s="780"/>
      <c r="G532" s="780"/>
      <c r="H532" s="780"/>
      <c r="I532" s="780"/>
      <c r="J532" s="780"/>
      <c r="K532" s="780"/>
      <c r="L532" s="780"/>
      <c r="M532" s="780"/>
      <c r="N532" s="780"/>
      <c r="O532" s="780"/>
      <c r="P532" s="780"/>
      <c r="Q532" s="780"/>
      <c r="R532" s="780"/>
      <c r="S532" s="780"/>
      <c r="T532" s="780"/>
      <c r="U532" s="780"/>
      <c r="V532" s="780"/>
      <c r="W532" s="780"/>
      <c r="X532" s="780"/>
      <c r="Y532" s="780"/>
    </row>
    <row r="533" spans="1:25" ht="15.75" customHeight="1">
      <c r="A533" s="780"/>
      <c r="B533" s="873"/>
      <c r="C533" s="780"/>
      <c r="D533" s="780"/>
      <c r="E533" s="780"/>
      <c r="F533" s="780"/>
      <c r="G533" s="780"/>
      <c r="H533" s="780"/>
      <c r="I533" s="780"/>
      <c r="J533" s="780"/>
      <c r="K533" s="780"/>
      <c r="L533" s="780"/>
      <c r="M533" s="780"/>
      <c r="N533" s="780"/>
      <c r="O533" s="780"/>
      <c r="P533" s="780"/>
      <c r="Q533" s="780"/>
      <c r="R533" s="780"/>
      <c r="S533" s="780"/>
      <c r="T533" s="780"/>
      <c r="U533" s="780"/>
      <c r="V533" s="780"/>
      <c r="W533" s="780"/>
      <c r="X533" s="780"/>
      <c r="Y533" s="780"/>
    </row>
    <row r="534" spans="1:25" ht="15.75" customHeight="1">
      <c r="A534" s="780"/>
      <c r="B534" s="873"/>
      <c r="C534" s="780"/>
      <c r="D534" s="780"/>
      <c r="E534" s="780"/>
      <c r="F534" s="780"/>
      <c r="G534" s="780"/>
      <c r="H534" s="780"/>
      <c r="I534" s="780"/>
      <c r="J534" s="780"/>
      <c r="K534" s="780"/>
      <c r="L534" s="780"/>
      <c r="M534" s="780"/>
      <c r="N534" s="780"/>
      <c r="O534" s="780"/>
      <c r="P534" s="780"/>
      <c r="Q534" s="780"/>
      <c r="R534" s="780"/>
      <c r="S534" s="780"/>
      <c r="T534" s="780"/>
      <c r="U534" s="780"/>
      <c r="V534" s="780"/>
      <c r="W534" s="780"/>
      <c r="X534" s="780"/>
      <c r="Y534" s="780"/>
    </row>
    <row r="535" spans="1:25" ht="15.75" customHeight="1">
      <c r="A535" s="780"/>
      <c r="B535" s="873"/>
      <c r="C535" s="780"/>
      <c r="D535" s="780"/>
      <c r="E535" s="780"/>
      <c r="F535" s="780"/>
      <c r="G535" s="780"/>
      <c r="H535" s="780"/>
      <c r="I535" s="780"/>
      <c r="J535" s="780"/>
      <c r="K535" s="780"/>
      <c r="L535" s="780"/>
      <c r="M535" s="780"/>
      <c r="N535" s="780"/>
      <c r="O535" s="780"/>
      <c r="P535" s="780"/>
      <c r="Q535" s="780"/>
      <c r="R535" s="780"/>
      <c r="S535" s="780"/>
      <c r="T535" s="780"/>
      <c r="U535" s="780"/>
      <c r="V535" s="780"/>
      <c r="W535" s="780"/>
      <c r="X535" s="780"/>
      <c r="Y535" s="780"/>
    </row>
    <row r="536" spans="1:25" ht="15.75" customHeight="1">
      <c r="A536" s="780"/>
      <c r="B536" s="873"/>
      <c r="C536" s="780"/>
      <c r="D536" s="780"/>
      <c r="E536" s="780"/>
      <c r="F536" s="780"/>
      <c r="G536" s="780"/>
      <c r="H536" s="780"/>
      <c r="I536" s="780"/>
      <c r="J536" s="780"/>
      <c r="K536" s="780"/>
      <c r="L536" s="780"/>
      <c r="M536" s="780"/>
      <c r="N536" s="780"/>
      <c r="O536" s="780"/>
      <c r="P536" s="780"/>
      <c r="Q536" s="780"/>
      <c r="R536" s="780"/>
      <c r="S536" s="780"/>
      <c r="T536" s="780"/>
      <c r="U536" s="780"/>
      <c r="V536" s="780"/>
      <c r="W536" s="780"/>
      <c r="X536" s="780"/>
      <c r="Y536" s="780"/>
    </row>
    <row r="537" spans="1:25" ht="15.75" customHeight="1">
      <c r="A537" s="780"/>
      <c r="B537" s="873"/>
      <c r="C537" s="780"/>
      <c r="D537" s="780"/>
      <c r="E537" s="780"/>
      <c r="F537" s="780"/>
      <c r="G537" s="780"/>
      <c r="H537" s="780"/>
      <c r="I537" s="780"/>
      <c r="J537" s="780"/>
      <c r="K537" s="780"/>
      <c r="L537" s="780"/>
      <c r="M537" s="780"/>
      <c r="N537" s="780"/>
      <c r="O537" s="780"/>
      <c r="P537" s="780"/>
      <c r="Q537" s="780"/>
      <c r="R537" s="780"/>
      <c r="S537" s="780"/>
      <c r="T537" s="780"/>
      <c r="U537" s="780"/>
      <c r="V537" s="780"/>
      <c r="W537" s="780"/>
      <c r="X537" s="780"/>
      <c r="Y537" s="780"/>
    </row>
    <row r="538" spans="1:25" ht="15.75" customHeight="1">
      <c r="A538" s="780"/>
      <c r="B538" s="873"/>
      <c r="C538" s="780"/>
      <c r="D538" s="780"/>
      <c r="E538" s="780"/>
      <c r="F538" s="780"/>
      <c r="G538" s="780"/>
      <c r="H538" s="780"/>
      <c r="I538" s="780"/>
      <c r="J538" s="780"/>
      <c r="K538" s="780"/>
      <c r="L538" s="780"/>
      <c r="M538" s="780"/>
      <c r="N538" s="780"/>
      <c r="O538" s="780"/>
      <c r="P538" s="780"/>
      <c r="Q538" s="780"/>
      <c r="R538" s="780"/>
      <c r="S538" s="780"/>
      <c r="T538" s="780"/>
      <c r="U538" s="780"/>
      <c r="V538" s="780"/>
      <c r="W538" s="780"/>
      <c r="X538" s="780"/>
      <c r="Y538" s="780"/>
    </row>
    <row r="539" spans="1:25" ht="15.75" customHeight="1">
      <c r="A539" s="780"/>
      <c r="B539" s="873"/>
      <c r="C539" s="780"/>
      <c r="D539" s="780"/>
      <c r="E539" s="780"/>
      <c r="F539" s="780"/>
      <c r="G539" s="780"/>
      <c r="H539" s="780"/>
      <c r="I539" s="780"/>
      <c r="J539" s="780"/>
      <c r="K539" s="780"/>
      <c r="L539" s="780"/>
      <c r="M539" s="780"/>
      <c r="N539" s="780"/>
      <c r="O539" s="780"/>
      <c r="P539" s="780"/>
      <c r="Q539" s="780"/>
      <c r="R539" s="780"/>
      <c r="S539" s="780"/>
      <c r="T539" s="780"/>
      <c r="U539" s="780"/>
      <c r="V539" s="780"/>
      <c r="W539" s="780"/>
      <c r="X539" s="780"/>
      <c r="Y539" s="780"/>
    </row>
    <row r="540" spans="1:25" ht="15.75" customHeight="1">
      <c r="A540" s="780"/>
      <c r="B540" s="873"/>
      <c r="C540" s="780"/>
      <c r="D540" s="780"/>
      <c r="E540" s="780"/>
      <c r="F540" s="780"/>
      <c r="G540" s="780"/>
      <c r="H540" s="780"/>
      <c r="I540" s="780"/>
      <c r="J540" s="780"/>
      <c r="K540" s="780"/>
      <c r="L540" s="780"/>
      <c r="M540" s="780"/>
      <c r="N540" s="780"/>
      <c r="O540" s="780"/>
      <c r="P540" s="780"/>
      <c r="Q540" s="780"/>
      <c r="R540" s="780"/>
      <c r="S540" s="780"/>
      <c r="T540" s="780"/>
      <c r="U540" s="780"/>
      <c r="V540" s="780"/>
      <c r="W540" s="780"/>
      <c r="X540" s="780"/>
      <c r="Y540" s="780"/>
    </row>
    <row r="541" spans="1:25" ht="15.75" customHeight="1">
      <c r="A541" s="780"/>
      <c r="B541" s="873"/>
      <c r="C541" s="780"/>
      <c r="D541" s="780"/>
      <c r="E541" s="780"/>
      <c r="F541" s="780"/>
      <c r="G541" s="780"/>
      <c r="H541" s="780"/>
      <c r="I541" s="780"/>
      <c r="J541" s="780"/>
      <c r="K541" s="780"/>
      <c r="L541" s="780"/>
      <c r="M541" s="780"/>
      <c r="N541" s="780"/>
      <c r="O541" s="780"/>
      <c r="P541" s="780"/>
      <c r="Q541" s="780"/>
      <c r="R541" s="780"/>
      <c r="S541" s="780"/>
      <c r="T541" s="780"/>
      <c r="U541" s="780"/>
      <c r="V541" s="780"/>
      <c r="W541" s="780"/>
      <c r="X541" s="780"/>
      <c r="Y541" s="780"/>
    </row>
    <row r="542" spans="1:25" ht="15.75" customHeight="1">
      <c r="A542" s="780"/>
      <c r="B542" s="873"/>
      <c r="C542" s="780"/>
      <c r="D542" s="780"/>
      <c r="E542" s="780"/>
      <c r="F542" s="780"/>
      <c r="G542" s="780"/>
      <c r="H542" s="780"/>
      <c r="I542" s="780"/>
      <c r="J542" s="780"/>
      <c r="K542" s="780"/>
      <c r="L542" s="780"/>
      <c r="M542" s="780"/>
      <c r="N542" s="780"/>
      <c r="O542" s="780"/>
      <c r="P542" s="780"/>
      <c r="Q542" s="780"/>
      <c r="R542" s="780"/>
      <c r="S542" s="780"/>
      <c r="T542" s="780"/>
      <c r="U542" s="780"/>
      <c r="V542" s="780"/>
      <c r="W542" s="780"/>
      <c r="X542" s="780"/>
      <c r="Y542" s="780"/>
    </row>
    <row r="543" spans="1:25" ht="15.75" customHeight="1">
      <c r="A543" s="780"/>
      <c r="B543" s="873"/>
      <c r="C543" s="780"/>
      <c r="D543" s="780"/>
      <c r="E543" s="780"/>
      <c r="F543" s="780"/>
      <c r="G543" s="780"/>
      <c r="H543" s="780"/>
      <c r="I543" s="780"/>
      <c r="J543" s="780"/>
      <c r="K543" s="780"/>
      <c r="L543" s="780"/>
      <c r="M543" s="780"/>
      <c r="N543" s="780"/>
      <c r="O543" s="780"/>
      <c r="P543" s="780"/>
      <c r="Q543" s="780"/>
      <c r="R543" s="780"/>
      <c r="S543" s="780"/>
      <c r="T543" s="780"/>
      <c r="U543" s="780"/>
      <c r="V543" s="780"/>
      <c r="W543" s="780"/>
      <c r="X543" s="780"/>
      <c r="Y543" s="780"/>
    </row>
    <row r="544" spans="1:25" ht="15.75" customHeight="1">
      <c r="A544" s="780"/>
      <c r="B544" s="873"/>
      <c r="C544" s="780"/>
      <c r="D544" s="780"/>
      <c r="E544" s="780"/>
      <c r="F544" s="780"/>
      <c r="G544" s="780"/>
      <c r="H544" s="780"/>
      <c r="I544" s="780"/>
      <c r="J544" s="780"/>
      <c r="K544" s="780"/>
      <c r="L544" s="780"/>
      <c r="M544" s="780"/>
      <c r="N544" s="780"/>
      <c r="O544" s="780"/>
      <c r="P544" s="780"/>
      <c r="Q544" s="780"/>
      <c r="R544" s="780"/>
      <c r="S544" s="780"/>
      <c r="T544" s="780"/>
      <c r="U544" s="780"/>
      <c r="V544" s="780"/>
      <c r="W544" s="780"/>
      <c r="X544" s="780"/>
      <c r="Y544" s="780"/>
    </row>
    <row r="545" spans="1:25" ht="15.75" customHeight="1">
      <c r="A545" s="780"/>
      <c r="B545" s="873"/>
      <c r="C545" s="780"/>
      <c r="D545" s="780"/>
      <c r="E545" s="780"/>
      <c r="F545" s="780"/>
      <c r="G545" s="780"/>
      <c r="H545" s="780"/>
      <c r="I545" s="780"/>
      <c r="J545" s="780"/>
      <c r="K545" s="780"/>
      <c r="L545" s="780"/>
      <c r="M545" s="780"/>
      <c r="N545" s="780"/>
      <c r="O545" s="780"/>
      <c r="P545" s="780"/>
      <c r="Q545" s="780"/>
      <c r="R545" s="780"/>
      <c r="S545" s="780"/>
      <c r="T545" s="780"/>
      <c r="U545" s="780"/>
      <c r="V545" s="780"/>
      <c r="W545" s="780"/>
      <c r="X545" s="780"/>
      <c r="Y545" s="780"/>
    </row>
    <row r="546" spans="1:25" ht="15.75" customHeight="1">
      <c r="A546" s="780"/>
      <c r="B546" s="873"/>
      <c r="C546" s="780"/>
      <c r="D546" s="780"/>
      <c r="E546" s="780"/>
      <c r="F546" s="780"/>
      <c r="G546" s="780"/>
      <c r="H546" s="780"/>
      <c r="I546" s="780"/>
      <c r="J546" s="780"/>
      <c r="K546" s="780"/>
      <c r="L546" s="780"/>
      <c r="M546" s="780"/>
      <c r="N546" s="780"/>
      <c r="O546" s="780"/>
      <c r="P546" s="780"/>
      <c r="Q546" s="780"/>
      <c r="R546" s="780"/>
      <c r="S546" s="780"/>
      <c r="T546" s="780"/>
      <c r="U546" s="780"/>
      <c r="V546" s="780"/>
      <c r="W546" s="780"/>
      <c r="X546" s="780"/>
      <c r="Y546" s="780"/>
    </row>
    <row r="547" spans="1:25" ht="15.75" customHeight="1">
      <c r="A547" s="780"/>
      <c r="B547" s="873"/>
      <c r="C547" s="780"/>
      <c r="D547" s="780"/>
      <c r="E547" s="780"/>
      <c r="F547" s="780"/>
      <c r="G547" s="780"/>
      <c r="H547" s="780"/>
      <c r="I547" s="780"/>
      <c r="J547" s="780"/>
      <c r="K547" s="780"/>
      <c r="L547" s="780"/>
      <c r="M547" s="780"/>
      <c r="N547" s="780"/>
      <c r="O547" s="780"/>
      <c r="P547" s="780"/>
      <c r="Q547" s="780"/>
      <c r="R547" s="780"/>
      <c r="S547" s="780"/>
      <c r="T547" s="780"/>
      <c r="U547" s="780"/>
      <c r="V547" s="780"/>
      <c r="W547" s="780"/>
      <c r="X547" s="780"/>
      <c r="Y547" s="780"/>
    </row>
    <row r="548" spans="1:25" ht="15.75" customHeight="1">
      <c r="A548" s="780"/>
      <c r="B548" s="873"/>
      <c r="C548" s="780"/>
      <c r="D548" s="780"/>
      <c r="E548" s="780"/>
      <c r="F548" s="780"/>
      <c r="G548" s="780"/>
      <c r="H548" s="780"/>
      <c r="I548" s="780"/>
      <c r="J548" s="780"/>
      <c r="K548" s="780"/>
      <c r="L548" s="780"/>
      <c r="M548" s="780"/>
      <c r="N548" s="780"/>
      <c r="O548" s="780"/>
      <c r="P548" s="780"/>
      <c r="Q548" s="780"/>
      <c r="R548" s="780"/>
      <c r="S548" s="780"/>
      <c r="T548" s="780"/>
      <c r="U548" s="780"/>
      <c r="V548" s="780"/>
      <c r="W548" s="780"/>
      <c r="X548" s="780"/>
      <c r="Y548" s="780"/>
    </row>
    <row r="549" spans="1:25" ht="15.75" customHeight="1">
      <c r="A549" s="780"/>
      <c r="B549" s="873"/>
      <c r="C549" s="780"/>
      <c r="D549" s="780"/>
      <c r="E549" s="780"/>
      <c r="F549" s="780"/>
      <c r="G549" s="780"/>
      <c r="H549" s="780"/>
      <c r="I549" s="780"/>
      <c r="J549" s="780"/>
      <c r="K549" s="780"/>
      <c r="L549" s="780"/>
      <c r="M549" s="780"/>
      <c r="N549" s="780"/>
      <c r="O549" s="780"/>
      <c r="P549" s="780"/>
      <c r="Q549" s="780"/>
      <c r="R549" s="780"/>
      <c r="S549" s="780"/>
      <c r="T549" s="780"/>
      <c r="U549" s="780"/>
      <c r="V549" s="780"/>
      <c r="W549" s="780"/>
      <c r="X549" s="780"/>
      <c r="Y549" s="780"/>
    </row>
    <row r="550" spans="1:25" ht="15.75" customHeight="1">
      <c r="A550" s="780"/>
      <c r="B550" s="873"/>
      <c r="C550" s="780"/>
      <c r="D550" s="780"/>
      <c r="E550" s="780"/>
      <c r="F550" s="780"/>
      <c r="G550" s="780"/>
      <c r="H550" s="780"/>
      <c r="I550" s="780"/>
      <c r="J550" s="780"/>
      <c r="K550" s="780"/>
      <c r="L550" s="780"/>
      <c r="M550" s="780"/>
      <c r="N550" s="780"/>
      <c r="O550" s="780"/>
      <c r="P550" s="780"/>
      <c r="Q550" s="780"/>
      <c r="R550" s="780"/>
      <c r="S550" s="780"/>
      <c r="T550" s="780"/>
      <c r="U550" s="780"/>
      <c r="V550" s="780"/>
      <c r="W550" s="780"/>
      <c r="X550" s="780"/>
      <c r="Y550" s="780"/>
    </row>
    <row r="551" spans="1:25" ht="15.75" customHeight="1">
      <c r="A551" s="780"/>
      <c r="B551" s="873"/>
      <c r="C551" s="780"/>
      <c r="D551" s="780"/>
      <c r="E551" s="780"/>
      <c r="F551" s="780"/>
      <c r="G551" s="780"/>
      <c r="H551" s="780"/>
      <c r="I551" s="780"/>
      <c r="J551" s="780"/>
      <c r="K551" s="780"/>
      <c r="L551" s="780"/>
      <c r="M551" s="780"/>
      <c r="N551" s="780"/>
      <c r="O551" s="780"/>
      <c r="P551" s="780"/>
      <c r="Q551" s="780"/>
      <c r="R551" s="780"/>
      <c r="S551" s="780"/>
      <c r="T551" s="780"/>
      <c r="U551" s="780"/>
      <c r="V551" s="780"/>
      <c r="W551" s="780"/>
      <c r="X551" s="780"/>
      <c r="Y551" s="780"/>
    </row>
    <row r="552" spans="1:25" ht="15.75" customHeight="1">
      <c r="A552" s="780"/>
      <c r="B552" s="873"/>
      <c r="C552" s="780"/>
      <c r="D552" s="780"/>
      <c r="E552" s="780"/>
      <c r="F552" s="780"/>
      <c r="G552" s="780"/>
      <c r="H552" s="780"/>
      <c r="I552" s="780"/>
      <c r="J552" s="780"/>
      <c r="K552" s="780"/>
      <c r="L552" s="780"/>
      <c r="M552" s="780"/>
      <c r="N552" s="780"/>
      <c r="O552" s="780"/>
      <c r="P552" s="780"/>
      <c r="Q552" s="780"/>
      <c r="R552" s="780"/>
      <c r="S552" s="780"/>
      <c r="T552" s="780"/>
      <c r="U552" s="780"/>
      <c r="V552" s="780"/>
      <c r="W552" s="780"/>
      <c r="X552" s="780"/>
      <c r="Y552" s="780"/>
    </row>
    <row r="553" spans="1:25" ht="15.75" customHeight="1">
      <c r="A553" s="780"/>
      <c r="B553" s="873"/>
      <c r="C553" s="780"/>
      <c r="D553" s="780"/>
      <c r="E553" s="780"/>
      <c r="F553" s="780"/>
      <c r="G553" s="780"/>
      <c r="H553" s="780"/>
      <c r="I553" s="780"/>
      <c r="J553" s="780"/>
      <c r="K553" s="780"/>
      <c r="L553" s="780"/>
      <c r="M553" s="780"/>
      <c r="N553" s="780"/>
      <c r="O553" s="780"/>
      <c r="P553" s="780"/>
      <c r="Q553" s="780"/>
      <c r="R553" s="780"/>
      <c r="S553" s="780"/>
      <c r="T553" s="780"/>
      <c r="U553" s="780"/>
      <c r="V553" s="780"/>
      <c r="W553" s="780"/>
      <c r="X553" s="780"/>
      <c r="Y553" s="780"/>
    </row>
    <row r="554" spans="1:25" ht="15.75" customHeight="1">
      <c r="A554" s="780"/>
      <c r="B554" s="873"/>
      <c r="C554" s="780"/>
      <c r="D554" s="780"/>
      <c r="E554" s="780"/>
      <c r="F554" s="780"/>
      <c r="G554" s="780"/>
      <c r="H554" s="780"/>
      <c r="I554" s="780"/>
      <c r="J554" s="780"/>
      <c r="K554" s="780"/>
      <c r="L554" s="780"/>
      <c r="M554" s="780"/>
      <c r="N554" s="780"/>
      <c r="O554" s="780"/>
      <c r="P554" s="780"/>
      <c r="Q554" s="780"/>
      <c r="R554" s="780"/>
      <c r="S554" s="780"/>
      <c r="T554" s="780"/>
      <c r="U554" s="780"/>
      <c r="V554" s="780"/>
      <c r="W554" s="780"/>
      <c r="X554" s="780"/>
      <c r="Y554" s="780"/>
    </row>
    <row r="555" spans="1:25" ht="15.75" customHeight="1">
      <c r="A555" s="780"/>
      <c r="B555" s="873"/>
      <c r="C555" s="780"/>
      <c r="D555" s="780"/>
      <c r="E555" s="780"/>
      <c r="F555" s="780"/>
      <c r="G555" s="780"/>
      <c r="H555" s="780"/>
      <c r="I555" s="780"/>
      <c r="J555" s="780"/>
      <c r="K555" s="780"/>
      <c r="L555" s="780"/>
      <c r="M555" s="780"/>
      <c r="N555" s="780"/>
      <c r="O555" s="780"/>
      <c r="P555" s="780"/>
      <c r="Q555" s="780"/>
      <c r="R555" s="780"/>
      <c r="S555" s="780"/>
      <c r="T555" s="780"/>
      <c r="U555" s="780"/>
      <c r="V555" s="780"/>
      <c r="W555" s="780"/>
      <c r="X555" s="780"/>
      <c r="Y555" s="780"/>
    </row>
    <row r="556" spans="1:25" ht="15.75" customHeight="1">
      <c r="A556" s="780"/>
      <c r="B556" s="873"/>
      <c r="C556" s="780"/>
      <c r="D556" s="780"/>
      <c r="E556" s="780"/>
      <c r="F556" s="780"/>
      <c r="G556" s="780"/>
      <c r="H556" s="780"/>
      <c r="I556" s="780"/>
      <c r="J556" s="780"/>
      <c r="K556" s="780"/>
      <c r="L556" s="780"/>
      <c r="M556" s="780"/>
      <c r="N556" s="780"/>
      <c r="O556" s="780"/>
      <c r="P556" s="780"/>
      <c r="Q556" s="780"/>
      <c r="R556" s="780"/>
      <c r="S556" s="780"/>
      <c r="T556" s="780"/>
      <c r="U556" s="780"/>
      <c r="V556" s="780"/>
      <c r="W556" s="780"/>
      <c r="X556" s="780"/>
      <c r="Y556" s="780"/>
    </row>
    <row r="557" spans="1:25" ht="15.75" customHeight="1">
      <c r="A557" s="780"/>
      <c r="B557" s="873"/>
      <c r="C557" s="780"/>
      <c r="D557" s="780"/>
      <c r="E557" s="780"/>
      <c r="F557" s="780"/>
      <c r="G557" s="780"/>
      <c r="H557" s="780"/>
      <c r="I557" s="780"/>
      <c r="J557" s="780"/>
      <c r="K557" s="780"/>
      <c r="L557" s="780"/>
      <c r="M557" s="780"/>
      <c r="N557" s="780"/>
      <c r="O557" s="780"/>
      <c r="P557" s="780"/>
      <c r="Q557" s="780"/>
      <c r="R557" s="780"/>
      <c r="S557" s="780"/>
      <c r="T557" s="780"/>
      <c r="U557" s="780"/>
      <c r="V557" s="780"/>
      <c r="W557" s="780"/>
      <c r="X557" s="780"/>
      <c r="Y557" s="780"/>
    </row>
    <row r="558" spans="1:25" ht="15.75" customHeight="1">
      <c r="A558" s="780"/>
      <c r="B558" s="873"/>
      <c r="C558" s="780"/>
      <c r="D558" s="780"/>
      <c r="E558" s="780"/>
      <c r="F558" s="780"/>
      <c r="G558" s="780"/>
      <c r="H558" s="780"/>
      <c r="I558" s="780"/>
      <c r="J558" s="780"/>
      <c r="K558" s="780"/>
      <c r="L558" s="780"/>
      <c r="M558" s="780"/>
      <c r="N558" s="780"/>
      <c r="O558" s="780"/>
      <c r="P558" s="780"/>
      <c r="Q558" s="780"/>
      <c r="R558" s="780"/>
      <c r="S558" s="780"/>
      <c r="T558" s="780"/>
      <c r="U558" s="780"/>
      <c r="V558" s="780"/>
      <c r="W558" s="780"/>
      <c r="X558" s="780"/>
      <c r="Y558" s="780"/>
    </row>
    <row r="559" spans="1:25" ht="15.75" customHeight="1">
      <c r="A559" s="780"/>
      <c r="B559" s="873"/>
      <c r="C559" s="780"/>
      <c r="D559" s="780"/>
      <c r="E559" s="780"/>
      <c r="F559" s="780"/>
      <c r="G559" s="780"/>
      <c r="H559" s="780"/>
      <c r="I559" s="780"/>
      <c r="J559" s="780"/>
      <c r="K559" s="780"/>
      <c r="L559" s="780"/>
      <c r="M559" s="780"/>
      <c r="N559" s="780"/>
      <c r="O559" s="780"/>
      <c r="P559" s="780"/>
      <c r="Q559" s="780"/>
      <c r="R559" s="780"/>
      <c r="S559" s="780"/>
      <c r="T559" s="780"/>
      <c r="U559" s="780"/>
      <c r="V559" s="780"/>
      <c r="W559" s="780"/>
      <c r="X559" s="780"/>
      <c r="Y559" s="780"/>
    </row>
    <row r="560" spans="1:25" ht="15.75" customHeight="1">
      <c r="A560" s="780"/>
      <c r="B560" s="873"/>
      <c r="C560" s="780"/>
      <c r="D560" s="780"/>
      <c r="E560" s="780"/>
      <c r="F560" s="780"/>
      <c r="G560" s="780"/>
      <c r="H560" s="780"/>
      <c r="I560" s="780"/>
      <c r="J560" s="780"/>
      <c r="K560" s="780"/>
      <c r="L560" s="780"/>
      <c r="M560" s="780"/>
      <c r="N560" s="780"/>
      <c r="O560" s="780"/>
      <c r="P560" s="780"/>
      <c r="Q560" s="780"/>
      <c r="R560" s="780"/>
      <c r="S560" s="780"/>
      <c r="T560" s="780"/>
      <c r="U560" s="780"/>
      <c r="V560" s="780"/>
      <c r="W560" s="780"/>
      <c r="X560" s="780"/>
      <c r="Y560" s="780"/>
    </row>
    <row r="561" spans="1:25" ht="15.75" customHeight="1">
      <c r="A561" s="780"/>
      <c r="B561" s="873"/>
      <c r="C561" s="780"/>
      <c r="D561" s="780"/>
      <c r="E561" s="780"/>
      <c r="F561" s="780"/>
      <c r="G561" s="780"/>
      <c r="H561" s="780"/>
      <c r="I561" s="780"/>
      <c r="J561" s="780"/>
      <c r="K561" s="780"/>
      <c r="L561" s="780"/>
      <c r="M561" s="780"/>
      <c r="N561" s="780"/>
      <c r="O561" s="780"/>
      <c r="P561" s="780"/>
      <c r="Q561" s="780"/>
      <c r="R561" s="780"/>
      <c r="S561" s="780"/>
      <c r="T561" s="780"/>
      <c r="U561" s="780"/>
      <c r="V561" s="780"/>
      <c r="W561" s="780"/>
      <c r="X561" s="780"/>
      <c r="Y561" s="780"/>
    </row>
    <row r="562" spans="1:25" ht="15.75" customHeight="1">
      <c r="A562" s="780"/>
      <c r="B562" s="873"/>
      <c r="C562" s="780"/>
      <c r="D562" s="780"/>
      <c r="E562" s="780"/>
      <c r="F562" s="780"/>
      <c r="G562" s="780"/>
      <c r="H562" s="780"/>
      <c r="I562" s="780"/>
      <c r="J562" s="780"/>
      <c r="K562" s="780"/>
      <c r="L562" s="780"/>
      <c r="M562" s="780"/>
      <c r="N562" s="780"/>
      <c r="O562" s="780"/>
      <c r="P562" s="780"/>
      <c r="Q562" s="780"/>
      <c r="R562" s="780"/>
      <c r="S562" s="780"/>
      <c r="T562" s="780"/>
      <c r="U562" s="780"/>
      <c r="V562" s="780"/>
      <c r="W562" s="780"/>
      <c r="X562" s="780"/>
      <c r="Y562" s="780"/>
    </row>
    <row r="563" spans="1:25" ht="15.75" customHeight="1">
      <c r="A563" s="780"/>
      <c r="B563" s="873"/>
      <c r="C563" s="780"/>
      <c r="D563" s="780"/>
      <c r="E563" s="780"/>
      <c r="F563" s="780"/>
      <c r="G563" s="780"/>
      <c r="H563" s="780"/>
      <c r="I563" s="780"/>
      <c r="J563" s="780"/>
      <c r="K563" s="780"/>
      <c r="L563" s="780"/>
      <c r="M563" s="780"/>
      <c r="N563" s="780"/>
      <c r="O563" s="780"/>
      <c r="P563" s="780"/>
      <c r="Q563" s="780"/>
      <c r="R563" s="780"/>
      <c r="S563" s="780"/>
      <c r="T563" s="780"/>
      <c r="U563" s="780"/>
      <c r="V563" s="780"/>
      <c r="W563" s="780"/>
      <c r="X563" s="780"/>
      <c r="Y563" s="780"/>
    </row>
    <row r="564" spans="1:25" ht="15.75" customHeight="1">
      <c r="A564" s="780"/>
      <c r="B564" s="873"/>
      <c r="C564" s="780"/>
      <c r="D564" s="780"/>
      <c r="E564" s="780"/>
      <c r="F564" s="780"/>
      <c r="G564" s="780"/>
      <c r="H564" s="780"/>
      <c r="I564" s="780"/>
      <c r="J564" s="780"/>
      <c r="K564" s="780"/>
      <c r="L564" s="780"/>
      <c r="M564" s="780"/>
      <c r="N564" s="780"/>
      <c r="O564" s="780"/>
      <c r="P564" s="780"/>
      <c r="Q564" s="780"/>
      <c r="R564" s="780"/>
      <c r="S564" s="780"/>
      <c r="T564" s="780"/>
      <c r="U564" s="780"/>
      <c r="V564" s="780"/>
      <c r="W564" s="780"/>
      <c r="X564" s="780"/>
      <c r="Y564" s="780"/>
    </row>
    <row r="565" spans="1:25" ht="15.75" customHeight="1">
      <c r="A565" s="780"/>
      <c r="B565" s="873"/>
      <c r="C565" s="780"/>
      <c r="D565" s="780"/>
      <c r="E565" s="780"/>
      <c r="F565" s="780"/>
      <c r="G565" s="780"/>
      <c r="H565" s="780"/>
      <c r="I565" s="780"/>
      <c r="J565" s="780"/>
      <c r="K565" s="780"/>
      <c r="L565" s="780"/>
      <c r="M565" s="780"/>
      <c r="N565" s="780"/>
      <c r="O565" s="780"/>
      <c r="P565" s="780"/>
      <c r="Q565" s="780"/>
      <c r="R565" s="780"/>
      <c r="S565" s="780"/>
      <c r="T565" s="780"/>
      <c r="U565" s="780"/>
      <c r="V565" s="780"/>
      <c r="W565" s="780"/>
      <c r="X565" s="780"/>
      <c r="Y565" s="780"/>
    </row>
    <row r="566" spans="1:25" ht="15.75" customHeight="1">
      <c r="A566" s="780"/>
      <c r="B566" s="873"/>
      <c r="C566" s="780"/>
      <c r="D566" s="780"/>
      <c r="E566" s="780"/>
      <c r="F566" s="780"/>
      <c r="G566" s="780"/>
      <c r="H566" s="780"/>
      <c r="I566" s="780"/>
      <c r="J566" s="780"/>
      <c r="K566" s="780"/>
      <c r="L566" s="780"/>
      <c r="M566" s="780"/>
      <c r="N566" s="780"/>
      <c r="O566" s="780"/>
      <c r="P566" s="780"/>
      <c r="Q566" s="780"/>
      <c r="R566" s="780"/>
      <c r="S566" s="780"/>
      <c r="T566" s="780"/>
      <c r="U566" s="780"/>
      <c r="V566" s="780"/>
      <c r="W566" s="780"/>
      <c r="X566" s="780"/>
      <c r="Y566" s="780"/>
    </row>
    <row r="567" spans="1:25" ht="15.75" customHeight="1">
      <c r="A567" s="780"/>
      <c r="B567" s="873"/>
      <c r="C567" s="780"/>
      <c r="D567" s="780"/>
      <c r="E567" s="780"/>
      <c r="F567" s="780"/>
      <c r="G567" s="780"/>
      <c r="H567" s="780"/>
      <c r="I567" s="780"/>
      <c r="J567" s="780"/>
      <c r="K567" s="780"/>
      <c r="L567" s="780"/>
      <c r="M567" s="780"/>
      <c r="N567" s="780"/>
      <c r="O567" s="780"/>
      <c r="P567" s="780"/>
      <c r="Q567" s="780"/>
      <c r="R567" s="780"/>
      <c r="S567" s="780"/>
      <c r="T567" s="780"/>
      <c r="U567" s="780"/>
      <c r="V567" s="780"/>
      <c r="W567" s="780"/>
      <c r="X567" s="780"/>
      <c r="Y567" s="780"/>
    </row>
    <row r="568" spans="1:25" ht="15.75" customHeight="1">
      <c r="A568" s="780"/>
      <c r="B568" s="873"/>
      <c r="C568" s="780"/>
      <c r="D568" s="780"/>
      <c r="E568" s="780"/>
      <c r="F568" s="780"/>
      <c r="G568" s="780"/>
      <c r="H568" s="780"/>
      <c r="I568" s="780"/>
      <c r="J568" s="780"/>
      <c r="K568" s="780"/>
      <c r="L568" s="780"/>
      <c r="M568" s="780"/>
      <c r="N568" s="780"/>
      <c r="O568" s="780"/>
      <c r="P568" s="780"/>
      <c r="Q568" s="780"/>
      <c r="R568" s="780"/>
      <c r="S568" s="780"/>
      <c r="T568" s="780"/>
      <c r="U568" s="780"/>
      <c r="V568" s="780"/>
      <c r="W568" s="780"/>
      <c r="X568" s="780"/>
      <c r="Y568" s="780"/>
    </row>
    <row r="569" spans="1:25" ht="15.75" customHeight="1">
      <c r="A569" s="780"/>
      <c r="B569" s="873"/>
      <c r="C569" s="780"/>
      <c r="D569" s="780"/>
      <c r="E569" s="780"/>
      <c r="F569" s="780"/>
      <c r="G569" s="780"/>
      <c r="H569" s="780"/>
      <c r="I569" s="780"/>
      <c r="J569" s="780"/>
      <c r="K569" s="780"/>
      <c r="L569" s="780"/>
      <c r="M569" s="780"/>
      <c r="N569" s="780"/>
      <c r="O569" s="780"/>
      <c r="P569" s="780"/>
      <c r="Q569" s="780"/>
      <c r="R569" s="780"/>
      <c r="S569" s="780"/>
      <c r="T569" s="780"/>
      <c r="U569" s="780"/>
      <c r="V569" s="780"/>
      <c r="W569" s="780"/>
      <c r="X569" s="780"/>
      <c r="Y569" s="780"/>
    </row>
    <row r="570" spans="1:25" ht="15.75" customHeight="1">
      <c r="A570" s="780"/>
      <c r="B570" s="873"/>
      <c r="C570" s="780"/>
      <c r="D570" s="780"/>
      <c r="E570" s="780"/>
      <c r="F570" s="780"/>
      <c r="G570" s="780"/>
      <c r="H570" s="780"/>
      <c r="I570" s="780"/>
      <c r="J570" s="780"/>
      <c r="K570" s="780"/>
      <c r="L570" s="780"/>
      <c r="M570" s="780"/>
      <c r="N570" s="780"/>
      <c r="O570" s="780"/>
      <c r="P570" s="780"/>
      <c r="Q570" s="780"/>
      <c r="R570" s="780"/>
      <c r="S570" s="780"/>
      <c r="T570" s="780"/>
      <c r="U570" s="780"/>
      <c r="V570" s="780"/>
      <c r="W570" s="780"/>
      <c r="X570" s="780"/>
      <c r="Y570" s="780"/>
    </row>
    <row r="571" spans="1:25" ht="15.75" customHeight="1">
      <c r="A571" s="780"/>
      <c r="B571" s="873"/>
      <c r="C571" s="780"/>
      <c r="D571" s="780"/>
      <c r="E571" s="780"/>
      <c r="F571" s="780"/>
      <c r="G571" s="780"/>
      <c r="H571" s="780"/>
      <c r="I571" s="780"/>
      <c r="J571" s="780"/>
      <c r="K571" s="780"/>
      <c r="L571" s="780"/>
      <c r="M571" s="780"/>
      <c r="N571" s="780"/>
      <c r="O571" s="780"/>
      <c r="P571" s="780"/>
      <c r="Q571" s="780"/>
      <c r="R571" s="780"/>
      <c r="S571" s="780"/>
      <c r="T571" s="780"/>
      <c r="U571" s="780"/>
      <c r="V571" s="780"/>
      <c r="W571" s="780"/>
      <c r="X571" s="780"/>
      <c r="Y571" s="780"/>
    </row>
    <row r="572" spans="1:25" ht="15.75" customHeight="1">
      <c r="A572" s="780"/>
      <c r="B572" s="873"/>
      <c r="C572" s="780"/>
      <c r="D572" s="780"/>
      <c r="E572" s="780"/>
      <c r="F572" s="780"/>
      <c r="G572" s="780"/>
      <c r="H572" s="780"/>
      <c r="I572" s="780"/>
      <c r="J572" s="780"/>
      <c r="K572" s="780"/>
      <c r="L572" s="780"/>
      <c r="M572" s="780"/>
      <c r="N572" s="780"/>
      <c r="O572" s="780"/>
      <c r="P572" s="780"/>
      <c r="Q572" s="780"/>
      <c r="R572" s="780"/>
      <c r="S572" s="780"/>
      <c r="T572" s="780"/>
      <c r="U572" s="780"/>
      <c r="V572" s="780"/>
      <c r="W572" s="780"/>
      <c r="X572" s="780"/>
      <c r="Y572" s="780"/>
    </row>
    <row r="573" spans="1:25" ht="15.75" customHeight="1">
      <c r="A573" s="780"/>
      <c r="B573" s="873"/>
      <c r="C573" s="780"/>
      <c r="D573" s="780"/>
      <c r="E573" s="780"/>
      <c r="F573" s="780"/>
      <c r="G573" s="780"/>
      <c r="H573" s="780"/>
      <c r="I573" s="780"/>
      <c r="J573" s="780"/>
      <c r="K573" s="780"/>
      <c r="L573" s="780"/>
      <c r="M573" s="780"/>
      <c r="N573" s="780"/>
      <c r="O573" s="780"/>
      <c r="P573" s="780"/>
      <c r="Q573" s="780"/>
      <c r="R573" s="780"/>
      <c r="S573" s="780"/>
      <c r="T573" s="780"/>
      <c r="U573" s="780"/>
      <c r="V573" s="780"/>
      <c r="W573" s="780"/>
      <c r="X573" s="780"/>
      <c r="Y573" s="780"/>
    </row>
    <row r="574" spans="1:25" ht="15.75" customHeight="1">
      <c r="A574" s="780"/>
      <c r="B574" s="873"/>
      <c r="C574" s="780"/>
      <c r="D574" s="780"/>
      <c r="E574" s="780"/>
      <c r="F574" s="780"/>
      <c r="G574" s="780"/>
      <c r="H574" s="780"/>
      <c r="I574" s="780"/>
      <c r="J574" s="780"/>
      <c r="K574" s="780"/>
      <c r="L574" s="780"/>
      <c r="M574" s="780"/>
      <c r="N574" s="780"/>
      <c r="O574" s="780"/>
      <c r="P574" s="780"/>
      <c r="Q574" s="780"/>
      <c r="R574" s="780"/>
      <c r="S574" s="780"/>
      <c r="T574" s="780"/>
      <c r="U574" s="780"/>
      <c r="V574" s="780"/>
      <c r="W574" s="780"/>
      <c r="X574" s="780"/>
      <c r="Y574" s="780"/>
    </row>
    <row r="575" spans="1:25" ht="15.75" customHeight="1">
      <c r="A575" s="780"/>
      <c r="B575" s="873"/>
      <c r="C575" s="780"/>
      <c r="D575" s="780"/>
      <c r="E575" s="780"/>
      <c r="F575" s="780"/>
      <c r="G575" s="780"/>
      <c r="H575" s="780"/>
      <c r="I575" s="780"/>
      <c r="J575" s="780"/>
      <c r="K575" s="780"/>
      <c r="L575" s="780"/>
      <c r="M575" s="780"/>
      <c r="N575" s="780"/>
      <c r="O575" s="780"/>
      <c r="P575" s="780"/>
      <c r="Q575" s="780"/>
      <c r="R575" s="780"/>
      <c r="S575" s="780"/>
      <c r="T575" s="780"/>
      <c r="U575" s="780"/>
      <c r="V575" s="780"/>
      <c r="W575" s="780"/>
      <c r="X575" s="780"/>
      <c r="Y575" s="780"/>
    </row>
    <row r="576" spans="1:25" ht="15.75" customHeight="1">
      <c r="A576" s="780"/>
      <c r="B576" s="873"/>
      <c r="C576" s="780"/>
      <c r="D576" s="780"/>
      <c r="E576" s="780"/>
      <c r="F576" s="780"/>
      <c r="G576" s="780"/>
      <c r="H576" s="780"/>
      <c r="I576" s="780"/>
      <c r="J576" s="780"/>
      <c r="K576" s="780"/>
      <c r="L576" s="780"/>
      <c r="M576" s="780"/>
      <c r="N576" s="780"/>
      <c r="O576" s="780"/>
      <c r="P576" s="780"/>
      <c r="Q576" s="780"/>
      <c r="R576" s="780"/>
      <c r="S576" s="780"/>
      <c r="T576" s="780"/>
      <c r="U576" s="780"/>
      <c r="V576" s="780"/>
      <c r="W576" s="780"/>
      <c r="X576" s="780"/>
      <c r="Y576" s="780"/>
    </row>
    <row r="577" spans="1:25" ht="15.75" customHeight="1">
      <c r="A577" s="780"/>
      <c r="B577" s="873"/>
      <c r="C577" s="780"/>
      <c r="D577" s="780"/>
      <c r="E577" s="780"/>
      <c r="F577" s="780"/>
      <c r="G577" s="780"/>
      <c r="H577" s="780"/>
      <c r="I577" s="780"/>
      <c r="J577" s="780"/>
      <c r="K577" s="780"/>
      <c r="L577" s="780"/>
      <c r="M577" s="780"/>
      <c r="N577" s="780"/>
      <c r="O577" s="780"/>
      <c r="P577" s="780"/>
      <c r="Q577" s="780"/>
      <c r="R577" s="780"/>
      <c r="S577" s="780"/>
      <c r="T577" s="780"/>
      <c r="U577" s="780"/>
      <c r="V577" s="780"/>
      <c r="W577" s="780"/>
      <c r="X577" s="780"/>
      <c r="Y577" s="780"/>
    </row>
    <row r="578" spans="1:25" ht="15.75" customHeight="1">
      <c r="A578" s="780"/>
      <c r="B578" s="873"/>
      <c r="C578" s="780"/>
      <c r="D578" s="780"/>
      <c r="E578" s="780"/>
      <c r="F578" s="780"/>
      <c r="G578" s="780"/>
      <c r="H578" s="780"/>
      <c r="I578" s="780"/>
      <c r="J578" s="780"/>
      <c r="K578" s="780"/>
      <c r="L578" s="780"/>
      <c r="M578" s="780"/>
      <c r="N578" s="780"/>
      <c r="O578" s="780"/>
      <c r="P578" s="780"/>
      <c r="Q578" s="780"/>
      <c r="R578" s="780"/>
      <c r="S578" s="780"/>
      <c r="T578" s="780"/>
      <c r="U578" s="780"/>
      <c r="V578" s="780"/>
      <c r="W578" s="780"/>
      <c r="X578" s="780"/>
      <c r="Y578" s="780"/>
    </row>
    <row r="579" spans="1:25" ht="15.75" customHeight="1">
      <c r="A579" s="780"/>
      <c r="B579" s="873"/>
      <c r="C579" s="780"/>
      <c r="D579" s="780"/>
      <c r="E579" s="780"/>
      <c r="F579" s="780"/>
      <c r="G579" s="780"/>
      <c r="H579" s="780"/>
      <c r="I579" s="780"/>
      <c r="J579" s="780"/>
      <c r="K579" s="780"/>
      <c r="L579" s="780"/>
      <c r="M579" s="780"/>
      <c r="N579" s="780"/>
      <c r="O579" s="780"/>
      <c r="P579" s="780"/>
      <c r="Q579" s="780"/>
      <c r="R579" s="780"/>
      <c r="S579" s="780"/>
      <c r="T579" s="780"/>
      <c r="U579" s="780"/>
      <c r="V579" s="780"/>
      <c r="W579" s="780"/>
      <c r="X579" s="780"/>
      <c r="Y579" s="780"/>
    </row>
    <row r="580" spans="1:25" ht="15.75" customHeight="1">
      <c r="A580" s="780"/>
      <c r="B580" s="873"/>
      <c r="C580" s="780"/>
      <c r="D580" s="780"/>
      <c r="E580" s="780"/>
      <c r="F580" s="780"/>
      <c r="G580" s="780"/>
      <c r="H580" s="780"/>
      <c r="I580" s="780"/>
      <c r="J580" s="780"/>
      <c r="K580" s="780"/>
      <c r="L580" s="780"/>
      <c r="M580" s="780"/>
      <c r="N580" s="780"/>
      <c r="O580" s="780"/>
      <c r="P580" s="780"/>
      <c r="Q580" s="780"/>
      <c r="R580" s="780"/>
      <c r="S580" s="780"/>
      <c r="T580" s="780"/>
      <c r="U580" s="780"/>
      <c r="V580" s="780"/>
      <c r="W580" s="780"/>
      <c r="X580" s="780"/>
      <c r="Y580" s="780"/>
    </row>
    <row r="581" spans="1:25" ht="15.75" customHeight="1">
      <c r="A581" s="780"/>
      <c r="B581" s="873"/>
      <c r="C581" s="780"/>
      <c r="D581" s="780"/>
      <c r="E581" s="780"/>
      <c r="F581" s="780"/>
      <c r="G581" s="780"/>
      <c r="H581" s="780"/>
      <c r="I581" s="780"/>
      <c r="J581" s="780"/>
      <c r="K581" s="780"/>
      <c r="L581" s="780"/>
      <c r="M581" s="780"/>
      <c r="N581" s="780"/>
      <c r="O581" s="780"/>
      <c r="P581" s="780"/>
      <c r="Q581" s="780"/>
      <c r="R581" s="780"/>
      <c r="S581" s="780"/>
      <c r="T581" s="780"/>
      <c r="U581" s="780"/>
      <c r="V581" s="780"/>
      <c r="W581" s="780"/>
      <c r="X581" s="780"/>
      <c r="Y581" s="780"/>
    </row>
    <row r="582" spans="1:25" ht="15.75" customHeight="1">
      <c r="A582" s="780"/>
      <c r="B582" s="873"/>
      <c r="C582" s="780"/>
      <c r="D582" s="780"/>
      <c r="E582" s="780"/>
      <c r="F582" s="780"/>
      <c r="G582" s="780"/>
      <c r="H582" s="780"/>
      <c r="I582" s="780"/>
      <c r="J582" s="780"/>
      <c r="K582" s="780"/>
      <c r="L582" s="780"/>
      <c r="M582" s="780"/>
      <c r="N582" s="780"/>
      <c r="O582" s="780"/>
      <c r="P582" s="780"/>
      <c r="Q582" s="780"/>
      <c r="R582" s="780"/>
      <c r="S582" s="780"/>
      <c r="T582" s="780"/>
      <c r="U582" s="780"/>
      <c r="V582" s="780"/>
      <c r="W582" s="780"/>
      <c r="X582" s="780"/>
      <c r="Y582" s="780"/>
    </row>
    <row r="583" spans="1:25" ht="15.75" customHeight="1">
      <c r="A583" s="780"/>
      <c r="B583" s="873"/>
      <c r="C583" s="780"/>
      <c r="D583" s="780"/>
      <c r="E583" s="780"/>
      <c r="F583" s="780"/>
      <c r="G583" s="780"/>
      <c r="H583" s="780"/>
      <c r="I583" s="780"/>
      <c r="J583" s="780"/>
      <c r="K583" s="780"/>
      <c r="L583" s="780"/>
      <c r="M583" s="780"/>
      <c r="N583" s="780"/>
      <c r="O583" s="780"/>
      <c r="P583" s="780"/>
      <c r="Q583" s="780"/>
      <c r="R583" s="780"/>
      <c r="S583" s="780"/>
      <c r="T583" s="780"/>
      <c r="U583" s="780"/>
      <c r="V583" s="780"/>
      <c r="W583" s="780"/>
      <c r="X583" s="780"/>
      <c r="Y583" s="780"/>
    </row>
    <row r="584" spans="1:25" ht="15.75" customHeight="1">
      <c r="A584" s="780"/>
      <c r="B584" s="873"/>
      <c r="C584" s="780"/>
      <c r="D584" s="780"/>
      <c r="E584" s="780"/>
      <c r="F584" s="780"/>
      <c r="G584" s="780"/>
      <c r="H584" s="780"/>
      <c r="I584" s="780"/>
      <c r="J584" s="780"/>
      <c r="K584" s="780"/>
      <c r="L584" s="780"/>
      <c r="M584" s="780"/>
      <c r="N584" s="780"/>
      <c r="O584" s="780"/>
      <c r="P584" s="780"/>
      <c r="Q584" s="780"/>
      <c r="R584" s="780"/>
      <c r="S584" s="780"/>
      <c r="T584" s="780"/>
      <c r="U584" s="780"/>
      <c r="V584" s="780"/>
      <c r="W584" s="780"/>
      <c r="X584" s="780"/>
      <c r="Y584" s="780"/>
    </row>
    <row r="585" spans="1:25" ht="15.75" customHeight="1">
      <c r="A585" s="780"/>
      <c r="B585" s="873"/>
      <c r="C585" s="780"/>
      <c r="D585" s="780"/>
      <c r="E585" s="780"/>
      <c r="F585" s="780"/>
      <c r="G585" s="780"/>
      <c r="H585" s="780"/>
      <c r="I585" s="780"/>
      <c r="J585" s="780"/>
      <c r="K585" s="780"/>
      <c r="L585" s="780"/>
      <c r="M585" s="780"/>
      <c r="N585" s="780"/>
      <c r="O585" s="780"/>
      <c r="P585" s="780"/>
      <c r="Q585" s="780"/>
      <c r="R585" s="780"/>
      <c r="S585" s="780"/>
      <c r="T585" s="780"/>
      <c r="U585" s="780"/>
      <c r="V585" s="780"/>
      <c r="W585" s="780"/>
      <c r="X585" s="780"/>
      <c r="Y585" s="780"/>
    </row>
    <row r="586" spans="1:25" ht="15.75" customHeight="1">
      <c r="A586" s="780"/>
      <c r="B586" s="873"/>
      <c r="C586" s="780"/>
      <c r="D586" s="780"/>
      <c r="E586" s="780"/>
      <c r="F586" s="780"/>
      <c r="G586" s="780"/>
      <c r="H586" s="780"/>
      <c r="I586" s="780"/>
      <c r="J586" s="780"/>
      <c r="K586" s="780"/>
      <c r="L586" s="780"/>
      <c r="M586" s="780"/>
      <c r="N586" s="780"/>
      <c r="O586" s="780"/>
      <c r="P586" s="780"/>
      <c r="Q586" s="780"/>
      <c r="R586" s="780"/>
      <c r="S586" s="780"/>
      <c r="T586" s="780"/>
      <c r="U586" s="780"/>
      <c r="V586" s="780"/>
      <c r="W586" s="780"/>
      <c r="X586" s="780"/>
      <c r="Y586" s="780"/>
    </row>
    <row r="587" spans="1:25" ht="15.75" customHeight="1">
      <c r="A587" s="780"/>
      <c r="B587" s="873"/>
      <c r="C587" s="780"/>
      <c r="D587" s="780"/>
      <c r="E587" s="780"/>
      <c r="F587" s="780"/>
      <c r="G587" s="780"/>
      <c r="H587" s="780"/>
      <c r="I587" s="780"/>
      <c r="J587" s="780"/>
      <c r="K587" s="780"/>
      <c r="L587" s="780"/>
      <c r="M587" s="780"/>
      <c r="N587" s="780"/>
      <c r="O587" s="780"/>
      <c r="P587" s="780"/>
      <c r="Q587" s="780"/>
      <c r="R587" s="780"/>
      <c r="S587" s="780"/>
      <c r="T587" s="780"/>
      <c r="U587" s="780"/>
      <c r="V587" s="780"/>
      <c r="W587" s="780"/>
      <c r="X587" s="780"/>
      <c r="Y587" s="780"/>
    </row>
    <row r="588" spans="1:25" ht="15.75" customHeight="1">
      <c r="A588" s="780"/>
      <c r="B588" s="873"/>
      <c r="C588" s="780"/>
      <c r="D588" s="780"/>
      <c r="E588" s="780"/>
      <c r="F588" s="780"/>
      <c r="G588" s="780"/>
      <c r="H588" s="780"/>
      <c r="I588" s="780"/>
      <c r="J588" s="780"/>
      <c r="K588" s="780"/>
      <c r="L588" s="780"/>
      <c r="M588" s="780"/>
      <c r="N588" s="780"/>
      <c r="O588" s="780"/>
      <c r="P588" s="780"/>
      <c r="Q588" s="780"/>
      <c r="R588" s="780"/>
      <c r="S588" s="780"/>
      <c r="T588" s="780"/>
      <c r="U588" s="780"/>
      <c r="V588" s="780"/>
      <c r="W588" s="780"/>
      <c r="X588" s="780"/>
      <c r="Y588" s="780"/>
    </row>
    <row r="589" spans="1:25" ht="15.75" customHeight="1">
      <c r="A589" s="780"/>
      <c r="B589" s="873"/>
      <c r="C589" s="780"/>
      <c r="D589" s="780"/>
      <c r="E589" s="780"/>
      <c r="F589" s="780"/>
      <c r="G589" s="780"/>
      <c r="H589" s="780"/>
      <c r="I589" s="780"/>
      <c r="J589" s="780"/>
      <c r="K589" s="780"/>
      <c r="L589" s="780"/>
      <c r="M589" s="780"/>
      <c r="N589" s="780"/>
      <c r="O589" s="780"/>
      <c r="P589" s="780"/>
      <c r="Q589" s="780"/>
      <c r="R589" s="780"/>
      <c r="S589" s="780"/>
      <c r="T589" s="780"/>
      <c r="U589" s="780"/>
      <c r="V589" s="780"/>
      <c r="W589" s="780"/>
      <c r="X589" s="780"/>
      <c r="Y589" s="780"/>
    </row>
    <row r="590" spans="1:25" ht="15.75" customHeight="1">
      <c r="A590" s="780"/>
      <c r="B590" s="873"/>
      <c r="C590" s="780"/>
      <c r="D590" s="780"/>
      <c r="E590" s="780"/>
      <c r="F590" s="780"/>
      <c r="G590" s="780"/>
      <c r="H590" s="780"/>
      <c r="I590" s="780"/>
      <c r="J590" s="780"/>
      <c r="K590" s="780"/>
      <c r="L590" s="780"/>
      <c r="M590" s="780"/>
      <c r="N590" s="780"/>
      <c r="O590" s="780"/>
      <c r="P590" s="780"/>
      <c r="Q590" s="780"/>
      <c r="R590" s="780"/>
      <c r="S590" s="780"/>
      <c r="T590" s="780"/>
      <c r="U590" s="780"/>
      <c r="V590" s="780"/>
      <c r="W590" s="780"/>
      <c r="X590" s="780"/>
      <c r="Y590" s="780"/>
    </row>
    <row r="591" spans="1:25" ht="15.75" customHeight="1">
      <c r="A591" s="780"/>
      <c r="B591" s="873"/>
      <c r="C591" s="780"/>
      <c r="D591" s="780"/>
      <c r="E591" s="780"/>
      <c r="F591" s="780"/>
      <c r="G591" s="780"/>
      <c r="H591" s="780"/>
      <c r="I591" s="780"/>
      <c r="J591" s="780"/>
      <c r="K591" s="780"/>
      <c r="L591" s="780"/>
      <c r="M591" s="780"/>
      <c r="N591" s="780"/>
      <c r="O591" s="780"/>
      <c r="P591" s="780"/>
      <c r="Q591" s="780"/>
      <c r="R591" s="780"/>
      <c r="S591" s="780"/>
      <c r="T591" s="780"/>
      <c r="U591" s="780"/>
      <c r="V591" s="780"/>
      <c r="W591" s="780"/>
      <c r="X591" s="780"/>
      <c r="Y591" s="780"/>
    </row>
    <row r="592" spans="1:25" ht="15.75" customHeight="1">
      <c r="A592" s="780"/>
      <c r="B592" s="873"/>
      <c r="C592" s="780"/>
      <c r="D592" s="780"/>
      <c r="E592" s="780"/>
      <c r="F592" s="780"/>
      <c r="G592" s="780"/>
      <c r="H592" s="780"/>
      <c r="I592" s="780"/>
      <c r="J592" s="780"/>
      <c r="K592" s="780"/>
      <c r="L592" s="780"/>
      <c r="M592" s="780"/>
      <c r="N592" s="780"/>
      <c r="O592" s="780"/>
      <c r="P592" s="780"/>
      <c r="Q592" s="780"/>
      <c r="R592" s="780"/>
      <c r="S592" s="780"/>
      <c r="T592" s="780"/>
      <c r="U592" s="780"/>
      <c r="V592" s="780"/>
      <c r="W592" s="780"/>
      <c r="X592" s="780"/>
      <c r="Y592" s="780"/>
    </row>
    <row r="593" spans="1:25" ht="15.75" customHeight="1">
      <c r="A593" s="780"/>
      <c r="B593" s="873"/>
      <c r="C593" s="780"/>
      <c r="D593" s="780"/>
      <c r="E593" s="780"/>
      <c r="F593" s="780"/>
      <c r="G593" s="780"/>
      <c r="H593" s="780"/>
      <c r="I593" s="780"/>
      <c r="J593" s="780"/>
      <c r="K593" s="780"/>
      <c r="L593" s="780"/>
      <c r="M593" s="780"/>
      <c r="N593" s="780"/>
      <c r="O593" s="780"/>
      <c r="P593" s="780"/>
      <c r="Q593" s="780"/>
      <c r="R593" s="780"/>
      <c r="S593" s="780"/>
      <c r="T593" s="780"/>
      <c r="U593" s="780"/>
      <c r="V593" s="780"/>
      <c r="W593" s="780"/>
      <c r="X593" s="780"/>
      <c r="Y593" s="780"/>
    </row>
    <row r="594" spans="1:25" ht="15.75" customHeight="1">
      <c r="A594" s="780"/>
      <c r="B594" s="873"/>
      <c r="C594" s="780"/>
      <c r="D594" s="780"/>
      <c r="E594" s="780"/>
      <c r="F594" s="780"/>
      <c r="G594" s="780"/>
      <c r="H594" s="780"/>
      <c r="I594" s="780"/>
      <c r="J594" s="780"/>
      <c r="K594" s="780"/>
      <c r="L594" s="780"/>
      <c r="M594" s="780"/>
      <c r="N594" s="780"/>
      <c r="O594" s="780"/>
      <c r="P594" s="780"/>
      <c r="Q594" s="780"/>
      <c r="R594" s="780"/>
      <c r="S594" s="780"/>
      <c r="T594" s="780"/>
      <c r="U594" s="780"/>
      <c r="V594" s="780"/>
      <c r="W594" s="780"/>
      <c r="X594" s="780"/>
      <c r="Y594" s="780"/>
    </row>
    <row r="595" spans="1:25" ht="15.75" customHeight="1">
      <c r="A595" s="780"/>
      <c r="B595" s="873"/>
      <c r="C595" s="780"/>
      <c r="D595" s="780"/>
      <c r="E595" s="780"/>
      <c r="F595" s="780"/>
      <c r="G595" s="780"/>
      <c r="H595" s="780"/>
      <c r="I595" s="780"/>
      <c r="J595" s="780"/>
      <c r="K595" s="780"/>
      <c r="L595" s="780"/>
      <c r="M595" s="780"/>
      <c r="N595" s="780"/>
      <c r="O595" s="780"/>
      <c r="P595" s="780"/>
      <c r="Q595" s="780"/>
      <c r="R595" s="780"/>
      <c r="S595" s="780"/>
      <c r="T595" s="780"/>
      <c r="U595" s="780"/>
      <c r="V595" s="780"/>
      <c r="W595" s="780"/>
      <c r="X595" s="780"/>
      <c r="Y595" s="780"/>
    </row>
    <row r="596" spans="1:25" ht="15.75" customHeight="1">
      <c r="A596" s="780"/>
      <c r="B596" s="873"/>
      <c r="C596" s="780"/>
      <c r="D596" s="780"/>
      <c r="E596" s="780"/>
      <c r="F596" s="780"/>
      <c r="G596" s="780"/>
      <c r="H596" s="780"/>
      <c r="I596" s="780"/>
      <c r="J596" s="780"/>
      <c r="K596" s="780"/>
      <c r="L596" s="780"/>
      <c r="M596" s="780"/>
      <c r="N596" s="780"/>
      <c r="O596" s="780"/>
      <c r="P596" s="780"/>
      <c r="Q596" s="780"/>
      <c r="R596" s="780"/>
      <c r="S596" s="780"/>
      <c r="T596" s="780"/>
      <c r="U596" s="780"/>
      <c r="V596" s="780"/>
      <c r="W596" s="780"/>
      <c r="X596" s="780"/>
      <c r="Y596" s="780"/>
    </row>
    <row r="597" spans="1:25" ht="15.75" customHeight="1">
      <c r="A597" s="780"/>
      <c r="B597" s="873"/>
      <c r="C597" s="780"/>
      <c r="D597" s="780"/>
      <c r="E597" s="780"/>
      <c r="F597" s="780"/>
      <c r="G597" s="780"/>
      <c r="H597" s="780"/>
      <c r="I597" s="780"/>
      <c r="J597" s="780"/>
      <c r="K597" s="780"/>
      <c r="L597" s="780"/>
      <c r="M597" s="780"/>
      <c r="N597" s="780"/>
      <c r="O597" s="780"/>
      <c r="P597" s="780"/>
      <c r="Q597" s="780"/>
      <c r="R597" s="780"/>
      <c r="S597" s="780"/>
      <c r="T597" s="780"/>
      <c r="U597" s="780"/>
      <c r="V597" s="780"/>
      <c r="W597" s="780"/>
      <c r="X597" s="780"/>
      <c r="Y597" s="780"/>
    </row>
    <row r="598" spans="1:25" ht="15.75" customHeight="1">
      <c r="A598" s="780"/>
      <c r="B598" s="873"/>
      <c r="C598" s="780"/>
      <c r="D598" s="780"/>
      <c r="E598" s="780"/>
      <c r="F598" s="780"/>
      <c r="G598" s="780"/>
      <c r="H598" s="780"/>
      <c r="I598" s="780"/>
      <c r="J598" s="780"/>
      <c r="K598" s="780"/>
      <c r="L598" s="780"/>
      <c r="M598" s="780"/>
      <c r="N598" s="780"/>
      <c r="O598" s="780"/>
      <c r="P598" s="780"/>
      <c r="Q598" s="780"/>
      <c r="R598" s="780"/>
      <c r="S598" s="780"/>
      <c r="T598" s="780"/>
      <c r="U598" s="780"/>
      <c r="V598" s="780"/>
      <c r="W598" s="780"/>
      <c r="X598" s="780"/>
      <c r="Y598" s="780"/>
    </row>
    <row r="599" spans="1:25" ht="15.75" customHeight="1">
      <c r="A599" s="780"/>
      <c r="B599" s="873"/>
      <c r="C599" s="780"/>
      <c r="D599" s="780"/>
      <c r="E599" s="780"/>
      <c r="F599" s="780"/>
      <c r="G599" s="780"/>
      <c r="H599" s="780"/>
      <c r="I599" s="780"/>
      <c r="J599" s="780"/>
      <c r="K599" s="780"/>
      <c r="L599" s="780"/>
      <c r="M599" s="780"/>
      <c r="N599" s="780"/>
      <c r="O599" s="780"/>
      <c r="P599" s="780"/>
      <c r="Q599" s="780"/>
      <c r="R599" s="780"/>
      <c r="S599" s="780"/>
      <c r="T599" s="780"/>
      <c r="U599" s="780"/>
      <c r="V599" s="780"/>
      <c r="W599" s="780"/>
      <c r="X599" s="780"/>
      <c r="Y599" s="780"/>
    </row>
    <row r="600" spans="1:25" ht="15.75" customHeight="1">
      <c r="A600" s="780"/>
      <c r="B600" s="873"/>
      <c r="C600" s="780"/>
      <c r="D600" s="780"/>
      <c r="E600" s="780"/>
      <c r="F600" s="780"/>
      <c r="G600" s="780"/>
      <c r="H600" s="780"/>
      <c r="I600" s="780"/>
      <c r="J600" s="780"/>
      <c r="K600" s="780"/>
      <c r="L600" s="780"/>
      <c r="M600" s="780"/>
      <c r="N600" s="780"/>
      <c r="O600" s="780"/>
      <c r="P600" s="780"/>
      <c r="Q600" s="780"/>
      <c r="R600" s="780"/>
      <c r="S600" s="780"/>
      <c r="T600" s="780"/>
      <c r="U600" s="780"/>
      <c r="V600" s="780"/>
      <c r="W600" s="780"/>
      <c r="X600" s="780"/>
      <c r="Y600" s="780"/>
    </row>
    <row r="601" spans="1:25" ht="15.75" customHeight="1">
      <c r="A601" s="780"/>
      <c r="B601" s="873"/>
      <c r="C601" s="780"/>
      <c r="D601" s="780"/>
      <c r="E601" s="780"/>
      <c r="F601" s="780"/>
      <c r="G601" s="780"/>
      <c r="H601" s="780"/>
      <c r="I601" s="780"/>
      <c r="J601" s="780"/>
      <c r="K601" s="780"/>
      <c r="L601" s="780"/>
      <c r="M601" s="780"/>
      <c r="N601" s="780"/>
      <c r="O601" s="780"/>
      <c r="P601" s="780"/>
      <c r="Q601" s="780"/>
      <c r="R601" s="780"/>
      <c r="S601" s="780"/>
      <c r="T601" s="780"/>
      <c r="U601" s="780"/>
      <c r="V601" s="780"/>
      <c r="W601" s="780"/>
      <c r="X601" s="780"/>
      <c r="Y601" s="780"/>
    </row>
    <row r="602" spans="1:25" ht="15.75" customHeight="1">
      <c r="A602" s="780"/>
      <c r="B602" s="873"/>
      <c r="C602" s="780"/>
      <c r="D602" s="780"/>
      <c r="E602" s="780"/>
      <c r="F602" s="780"/>
      <c r="G602" s="780"/>
      <c r="H602" s="780"/>
      <c r="I602" s="780"/>
      <c r="J602" s="780"/>
      <c r="K602" s="780"/>
      <c r="L602" s="780"/>
      <c r="M602" s="780"/>
      <c r="N602" s="780"/>
      <c r="O602" s="780"/>
      <c r="P602" s="780"/>
      <c r="Q602" s="780"/>
      <c r="R602" s="780"/>
      <c r="S602" s="780"/>
      <c r="T602" s="780"/>
      <c r="U602" s="780"/>
      <c r="V602" s="780"/>
      <c r="W602" s="780"/>
      <c r="X602" s="780"/>
      <c r="Y602" s="780"/>
    </row>
    <row r="603" spans="1:25" ht="15.75" customHeight="1">
      <c r="A603" s="780"/>
      <c r="B603" s="873"/>
      <c r="C603" s="780"/>
      <c r="D603" s="780"/>
      <c r="E603" s="780"/>
      <c r="F603" s="780"/>
      <c r="G603" s="780"/>
      <c r="H603" s="780"/>
      <c r="I603" s="780"/>
      <c r="J603" s="780"/>
      <c r="K603" s="780"/>
      <c r="L603" s="780"/>
      <c r="M603" s="780"/>
      <c r="N603" s="780"/>
      <c r="O603" s="780"/>
      <c r="P603" s="780"/>
      <c r="Q603" s="780"/>
      <c r="R603" s="780"/>
      <c r="S603" s="780"/>
      <c r="T603" s="780"/>
      <c r="U603" s="780"/>
      <c r="V603" s="780"/>
      <c r="W603" s="780"/>
      <c r="X603" s="780"/>
      <c r="Y603" s="780"/>
    </row>
    <row r="604" spans="1:25" ht="15.75" customHeight="1">
      <c r="A604" s="780"/>
      <c r="B604" s="873"/>
      <c r="C604" s="780"/>
      <c r="D604" s="780"/>
      <c r="E604" s="780"/>
      <c r="F604" s="780"/>
      <c r="G604" s="780"/>
      <c r="H604" s="780"/>
      <c r="I604" s="780"/>
      <c r="J604" s="780"/>
      <c r="K604" s="780"/>
      <c r="L604" s="780"/>
      <c r="M604" s="780"/>
      <c r="N604" s="780"/>
      <c r="O604" s="780"/>
      <c r="P604" s="780"/>
      <c r="Q604" s="780"/>
      <c r="R604" s="780"/>
      <c r="S604" s="780"/>
      <c r="T604" s="780"/>
      <c r="U604" s="780"/>
      <c r="V604" s="780"/>
      <c r="W604" s="780"/>
      <c r="X604" s="780"/>
      <c r="Y604" s="780"/>
    </row>
    <row r="605" spans="1:25" ht="15.75" customHeight="1">
      <c r="A605" s="780"/>
      <c r="B605" s="873"/>
      <c r="C605" s="780"/>
      <c r="D605" s="780"/>
      <c r="E605" s="780"/>
      <c r="F605" s="780"/>
      <c r="G605" s="780"/>
      <c r="H605" s="780"/>
      <c r="I605" s="780"/>
      <c r="J605" s="780"/>
      <c r="K605" s="780"/>
      <c r="L605" s="780"/>
      <c r="M605" s="780"/>
      <c r="N605" s="780"/>
      <c r="O605" s="780"/>
      <c r="P605" s="780"/>
      <c r="Q605" s="780"/>
      <c r="R605" s="780"/>
      <c r="S605" s="780"/>
      <c r="T605" s="780"/>
      <c r="U605" s="780"/>
      <c r="V605" s="780"/>
      <c r="W605" s="780"/>
      <c r="X605" s="780"/>
      <c r="Y605" s="780"/>
    </row>
    <row r="606" spans="1:25" ht="15.75" customHeight="1">
      <c r="A606" s="780"/>
      <c r="B606" s="873"/>
      <c r="C606" s="780"/>
      <c r="D606" s="780"/>
      <c r="E606" s="780"/>
      <c r="F606" s="780"/>
      <c r="G606" s="780"/>
      <c r="H606" s="780"/>
      <c r="I606" s="780"/>
      <c r="J606" s="780"/>
      <c r="K606" s="780"/>
      <c r="L606" s="780"/>
      <c r="M606" s="780"/>
      <c r="N606" s="780"/>
      <c r="O606" s="780"/>
      <c r="P606" s="780"/>
      <c r="Q606" s="780"/>
      <c r="R606" s="780"/>
      <c r="S606" s="780"/>
      <c r="T606" s="780"/>
      <c r="U606" s="780"/>
      <c r="V606" s="780"/>
      <c r="W606" s="780"/>
      <c r="X606" s="780"/>
      <c r="Y606" s="780"/>
    </row>
    <row r="607" spans="1:25" ht="15.75" customHeight="1">
      <c r="A607" s="780"/>
      <c r="B607" s="873"/>
      <c r="C607" s="780"/>
      <c r="D607" s="780"/>
      <c r="E607" s="780"/>
      <c r="F607" s="780"/>
      <c r="G607" s="780"/>
      <c r="H607" s="780"/>
      <c r="I607" s="780"/>
      <c r="J607" s="780"/>
      <c r="K607" s="780"/>
      <c r="L607" s="780"/>
      <c r="M607" s="780"/>
      <c r="N607" s="780"/>
      <c r="O607" s="780"/>
      <c r="P607" s="780"/>
      <c r="Q607" s="780"/>
      <c r="R607" s="780"/>
      <c r="S607" s="780"/>
      <c r="T607" s="780"/>
      <c r="U607" s="780"/>
      <c r="V607" s="780"/>
      <c r="W607" s="780"/>
      <c r="X607" s="780"/>
      <c r="Y607" s="780"/>
    </row>
    <row r="608" spans="1:25" ht="15.75" customHeight="1">
      <c r="A608" s="780"/>
      <c r="B608" s="873"/>
      <c r="C608" s="780"/>
      <c r="D608" s="780"/>
      <c r="E608" s="780"/>
      <c r="F608" s="780"/>
      <c r="G608" s="780"/>
      <c r="H608" s="780"/>
      <c r="I608" s="780"/>
      <c r="J608" s="780"/>
      <c r="K608" s="780"/>
      <c r="L608" s="780"/>
      <c r="M608" s="780"/>
      <c r="N608" s="780"/>
      <c r="O608" s="780"/>
      <c r="P608" s="780"/>
      <c r="Q608" s="780"/>
      <c r="R608" s="780"/>
      <c r="S608" s="780"/>
      <c r="T608" s="780"/>
      <c r="U608" s="780"/>
      <c r="V608" s="780"/>
      <c r="W608" s="780"/>
      <c r="X608" s="780"/>
      <c r="Y608" s="780"/>
    </row>
    <row r="609" spans="1:25" ht="15.75" customHeight="1">
      <c r="A609" s="780"/>
      <c r="B609" s="873"/>
      <c r="C609" s="780"/>
      <c r="D609" s="780"/>
      <c r="E609" s="780"/>
      <c r="F609" s="780"/>
      <c r="G609" s="780"/>
      <c r="H609" s="780"/>
      <c r="I609" s="780"/>
      <c r="J609" s="780"/>
      <c r="K609" s="780"/>
      <c r="L609" s="780"/>
      <c r="M609" s="780"/>
      <c r="N609" s="780"/>
      <c r="O609" s="780"/>
      <c r="P609" s="780"/>
      <c r="Q609" s="780"/>
      <c r="R609" s="780"/>
      <c r="S609" s="780"/>
      <c r="T609" s="780"/>
      <c r="U609" s="780"/>
      <c r="V609" s="780"/>
      <c r="W609" s="780"/>
      <c r="X609" s="780"/>
      <c r="Y609" s="780"/>
    </row>
    <row r="610" spans="1:25" ht="15.75" customHeight="1">
      <c r="A610" s="780"/>
      <c r="B610" s="873"/>
      <c r="C610" s="780"/>
      <c r="D610" s="780"/>
      <c r="E610" s="780"/>
      <c r="F610" s="780"/>
      <c r="G610" s="780"/>
      <c r="H610" s="780"/>
      <c r="I610" s="780"/>
      <c r="J610" s="780"/>
      <c r="K610" s="780"/>
      <c r="L610" s="780"/>
      <c r="M610" s="780"/>
      <c r="N610" s="780"/>
      <c r="O610" s="780"/>
      <c r="P610" s="780"/>
      <c r="Q610" s="780"/>
      <c r="R610" s="780"/>
      <c r="S610" s="780"/>
      <c r="T610" s="780"/>
      <c r="U610" s="780"/>
      <c r="V610" s="780"/>
      <c r="W610" s="780"/>
      <c r="X610" s="780"/>
      <c r="Y610" s="780"/>
    </row>
    <row r="611" spans="1:25" ht="15.75" customHeight="1">
      <c r="A611" s="780"/>
      <c r="B611" s="873"/>
      <c r="C611" s="780"/>
      <c r="D611" s="780"/>
      <c r="E611" s="780"/>
      <c r="F611" s="780"/>
      <c r="G611" s="780"/>
      <c r="H611" s="780"/>
      <c r="I611" s="780"/>
      <c r="J611" s="780"/>
      <c r="K611" s="780"/>
      <c r="L611" s="780"/>
      <c r="M611" s="780"/>
      <c r="N611" s="780"/>
      <c r="O611" s="780"/>
      <c r="P611" s="780"/>
      <c r="Q611" s="780"/>
      <c r="R611" s="780"/>
      <c r="S611" s="780"/>
      <c r="T611" s="780"/>
      <c r="U611" s="780"/>
      <c r="V611" s="780"/>
      <c r="W611" s="780"/>
      <c r="X611" s="780"/>
      <c r="Y611" s="780"/>
    </row>
    <row r="612" spans="1:25" ht="15.75" customHeight="1">
      <c r="A612" s="780"/>
      <c r="B612" s="873"/>
      <c r="C612" s="780"/>
      <c r="D612" s="780"/>
      <c r="E612" s="780"/>
      <c r="F612" s="780"/>
      <c r="G612" s="780"/>
      <c r="H612" s="780"/>
      <c r="I612" s="780"/>
      <c r="J612" s="780"/>
      <c r="K612" s="780"/>
      <c r="L612" s="780"/>
      <c r="M612" s="780"/>
      <c r="N612" s="780"/>
      <c r="O612" s="780"/>
      <c r="P612" s="780"/>
      <c r="Q612" s="780"/>
      <c r="R612" s="780"/>
      <c r="S612" s="780"/>
      <c r="T612" s="780"/>
      <c r="U612" s="780"/>
      <c r="V612" s="780"/>
      <c r="W612" s="780"/>
      <c r="X612" s="780"/>
      <c r="Y612" s="780"/>
    </row>
    <row r="613" spans="1:25" ht="15.75" customHeight="1">
      <c r="A613" s="780"/>
      <c r="B613" s="873"/>
      <c r="C613" s="780"/>
      <c r="D613" s="780"/>
      <c r="E613" s="780"/>
      <c r="F613" s="780"/>
      <c r="G613" s="780"/>
      <c r="H613" s="780"/>
      <c r="I613" s="780"/>
      <c r="J613" s="780"/>
      <c r="K613" s="780"/>
      <c r="L613" s="780"/>
      <c r="M613" s="780"/>
      <c r="N613" s="780"/>
      <c r="O613" s="780"/>
      <c r="P613" s="780"/>
      <c r="Q613" s="780"/>
      <c r="R613" s="780"/>
      <c r="S613" s="780"/>
      <c r="T613" s="780"/>
      <c r="U613" s="780"/>
      <c r="V613" s="780"/>
      <c r="W613" s="780"/>
      <c r="X613" s="780"/>
      <c r="Y613" s="780"/>
    </row>
    <row r="614" spans="1:25" ht="15.75" customHeight="1">
      <c r="A614" s="780"/>
      <c r="B614" s="873"/>
      <c r="C614" s="780"/>
      <c r="D614" s="780"/>
      <c r="E614" s="780"/>
      <c r="F614" s="780"/>
      <c r="G614" s="780"/>
      <c r="H614" s="780"/>
      <c r="I614" s="780"/>
      <c r="J614" s="780"/>
      <c r="K614" s="780"/>
      <c r="L614" s="780"/>
      <c r="M614" s="780"/>
      <c r="N614" s="780"/>
      <c r="O614" s="780"/>
      <c r="P614" s="780"/>
      <c r="Q614" s="780"/>
      <c r="R614" s="780"/>
      <c r="S614" s="780"/>
      <c r="T614" s="780"/>
      <c r="U614" s="780"/>
      <c r="V614" s="780"/>
      <c r="W614" s="780"/>
      <c r="X614" s="780"/>
      <c r="Y614" s="780"/>
    </row>
    <row r="615" spans="1:25" ht="15.75" customHeight="1">
      <c r="A615" s="780"/>
      <c r="B615" s="873"/>
      <c r="C615" s="780"/>
      <c r="D615" s="780"/>
      <c r="E615" s="780"/>
      <c r="F615" s="780"/>
      <c r="G615" s="780"/>
      <c r="H615" s="780"/>
      <c r="I615" s="780"/>
      <c r="J615" s="780"/>
      <c r="K615" s="780"/>
      <c r="L615" s="780"/>
      <c r="M615" s="780"/>
      <c r="N615" s="780"/>
      <c r="O615" s="780"/>
      <c r="P615" s="780"/>
      <c r="Q615" s="780"/>
      <c r="R615" s="780"/>
      <c r="S615" s="780"/>
      <c r="T615" s="780"/>
      <c r="U615" s="780"/>
      <c r="V615" s="780"/>
      <c r="W615" s="780"/>
      <c r="X615" s="780"/>
      <c r="Y615" s="780"/>
    </row>
    <row r="616" spans="1:25" ht="15.75" customHeight="1">
      <c r="A616" s="780"/>
      <c r="B616" s="873"/>
      <c r="C616" s="780"/>
      <c r="D616" s="780"/>
      <c r="E616" s="780"/>
      <c r="F616" s="780"/>
      <c r="G616" s="780"/>
      <c r="H616" s="780"/>
      <c r="I616" s="780"/>
      <c r="J616" s="780"/>
      <c r="K616" s="780"/>
      <c r="L616" s="780"/>
      <c r="M616" s="780"/>
      <c r="N616" s="780"/>
      <c r="O616" s="780"/>
      <c r="P616" s="780"/>
      <c r="Q616" s="780"/>
      <c r="R616" s="780"/>
      <c r="S616" s="780"/>
      <c r="T616" s="780"/>
      <c r="U616" s="780"/>
      <c r="V616" s="780"/>
      <c r="W616" s="780"/>
      <c r="X616" s="780"/>
      <c r="Y616" s="780"/>
    </row>
    <row r="617" spans="1:25" ht="15.75" customHeight="1">
      <c r="A617" s="780"/>
      <c r="B617" s="873"/>
      <c r="C617" s="780"/>
      <c r="D617" s="780"/>
      <c r="E617" s="780"/>
      <c r="F617" s="780"/>
      <c r="G617" s="780"/>
      <c r="H617" s="780"/>
      <c r="I617" s="780"/>
      <c r="J617" s="780"/>
      <c r="K617" s="780"/>
      <c r="L617" s="780"/>
      <c r="M617" s="780"/>
      <c r="N617" s="780"/>
      <c r="O617" s="780"/>
      <c r="P617" s="780"/>
      <c r="Q617" s="780"/>
      <c r="R617" s="780"/>
      <c r="S617" s="780"/>
      <c r="T617" s="780"/>
      <c r="U617" s="780"/>
      <c r="V617" s="780"/>
      <c r="W617" s="780"/>
      <c r="X617" s="780"/>
      <c r="Y617" s="780"/>
    </row>
    <row r="618" spans="1:25" ht="15.75" customHeight="1">
      <c r="A618" s="780"/>
      <c r="B618" s="873"/>
      <c r="C618" s="780"/>
      <c r="D618" s="780"/>
      <c r="E618" s="780"/>
      <c r="F618" s="780"/>
      <c r="G618" s="780"/>
      <c r="H618" s="780"/>
      <c r="I618" s="780"/>
      <c r="J618" s="780"/>
      <c r="K618" s="780"/>
      <c r="L618" s="780"/>
      <c r="M618" s="780"/>
      <c r="N618" s="780"/>
      <c r="O618" s="780"/>
      <c r="P618" s="780"/>
      <c r="Q618" s="780"/>
      <c r="R618" s="780"/>
      <c r="S618" s="780"/>
      <c r="T618" s="780"/>
      <c r="U618" s="780"/>
      <c r="V618" s="780"/>
      <c r="W618" s="780"/>
      <c r="X618" s="780"/>
      <c r="Y618" s="780"/>
    </row>
    <row r="619" spans="1:25" ht="15.75" customHeight="1">
      <c r="A619" s="780"/>
      <c r="B619" s="873"/>
      <c r="C619" s="780"/>
      <c r="D619" s="780"/>
      <c r="E619" s="780"/>
      <c r="F619" s="780"/>
      <c r="G619" s="780"/>
      <c r="H619" s="780"/>
      <c r="I619" s="780"/>
      <c r="J619" s="780"/>
      <c r="K619" s="780"/>
      <c r="L619" s="780"/>
      <c r="M619" s="780"/>
      <c r="N619" s="780"/>
      <c r="O619" s="780"/>
      <c r="P619" s="780"/>
      <c r="Q619" s="780"/>
      <c r="R619" s="780"/>
      <c r="S619" s="780"/>
      <c r="T619" s="780"/>
      <c r="U619" s="780"/>
      <c r="V619" s="780"/>
      <c r="W619" s="780"/>
      <c r="X619" s="780"/>
      <c r="Y619" s="780"/>
    </row>
    <row r="620" spans="1:25" ht="15.75" customHeight="1">
      <c r="A620" s="780"/>
      <c r="B620" s="873"/>
      <c r="C620" s="780"/>
      <c r="D620" s="780"/>
      <c r="E620" s="780"/>
      <c r="F620" s="780"/>
      <c r="G620" s="780"/>
      <c r="H620" s="780"/>
      <c r="I620" s="780"/>
      <c r="J620" s="780"/>
      <c r="K620" s="780"/>
      <c r="L620" s="780"/>
      <c r="M620" s="780"/>
      <c r="N620" s="780"/>
      <c r="O620" s="780"/>
      <c r="P620" s="780"/>
      <c r="Q620" s="780"/>
      <c r="R620" s="780"/>
      <c r="S620" s="780"/>
      <c r="T620" s="780"/>
      <c r="U620" s="780"/>
      <c r="V620" s="780"/>
      <c r="W620" s="780"/>
      <c r="X620" s="780"/>
      <c r="Y620" s="780"/>
    </row>
    <row r="621" spans="1:25" ht="15.75" customHeight="1">
      <c r="A621" s="780"/>
      <c r="B621" s="873"/>
      <c r="C621" s="780"/>
      <c r="D621" s="780"/>
      <c r="E621" s="780"/>
      <c r="F621" s="780"/>
      <c r="G621" s="780"/>
      <c r="H621" s="780"/>
      <c r="I621" s="780"/>
      <c r="J621" s="780"/>
      <c r="K621" s="780"/>
      <c r="L621" s="780"/>
      <c r="M621" s="780"/>
      <c r="N621" s="780"/>
      <c r="O621" s="780"/>
      <c r="P621" s="780"/>
      <c r="Q621" s="780"/>
      <c r="R621" s="780"/>
      <c r="S621" s="780"/>
      <c r="T621" s="780"/>
      <c r="U621" s="780"/>
      <c r="V621" s="780"/>
      <c r="W621" s="780"/>
      <c r="X621" s="780"/>
      <c r="Y621" s="780"/>
    </row>
    <row r="622" spans="1:25" ht="15.75" customHeight="1">
      <c r="A622" s="780"/>
      <c r="B622" s="873"/>
      <c r="C622" s="780"/>
      <c r="D622" s="780"/>
      <c r="E622" s="780"/>
      <c r="F622" s="780"/>
      <c r="G622" s="780"/>
      <c r="H622" s="780"/>
      <c r="I622" s="780"/>
      <c r="J622" s="780"/>
      <c r="K622" s="780"/>
      <c r="L622" s="780"/>
      <c r="M622" s="780"/>
      <c r="N622" s="780"/>
      <c r="O622" s="780"/>
      <c r="P622" s="780"/>
      <c r="Q622" s="780"/>
      <c r="R622" s="780"/>
      <c r="S622" s="780"/>
      <c r="T622" s="780"/>
      <c r="U622" s="780"/>
      <c r="V622" s="780"/>
      <c r="W622" s="780"/>
      <c r="X622" s="780"/>
      <c r="Y622" s="780"/>
    </row>
    <row r="623" spans="1:25" ht="15.75" customHeight="1">
      <c r="A623" s="780"/>
      <c r="B623" s="873"/>
      <c r="C623" s="780"/>
      <c r="D623" s="780"/>
      <c r="E623" s="780"/>
      <c r="F623" s="780"/>
      <c r="G623" s="780"/>
      <c r="H623" s="780"/>
      <c r="I623" s="780"/>
      <c r="J623" s="780"/>
      <c r="K623" s="780"/>
      <c r="L623" s="780"/>
      <c r="M623" s="780"/>
      <c r="N623" s="780"/>
      <c r="O623" s="780"/>
      <c r="P623" s="780"/>
      <c r="Q623" s="780"/>
      <c r="R623" s="780"/>
      <c r="S623" s="780"/>
      <c r="T623" s="780"/>
      <c r="U623" s="780"/>
      <c r="V623" s="780"/>
      <c r="W623" s="780"/>
      <c r="X623" s="780"/>
      <c r="Y623" s="780"/>
    </row>
    <row r="624" spans="1:25" ht="15.75" customHeight="1">
      <c r="A624" s="780"/>
      <c r="B624" s="873"/>
      <c r="C624" s="780"/>
      <c r="D624" s="780"/>
      <c r="E624" s="780"/>
      <c r="F624" s="780"/>
      <c r="G624" s="780"/>
      <c r="H624" s="780"/>
      <c r="I624" s="780"/>
      <c r="J624" s="780"/>
      <c r="K624" s="780"/>
      <c r="L624" s="780"/>
      <c r="M624" s="780"/>
      <c r="N624" s="780"/>
      <c r="O624" s="780"/>
      <c r="P624" s="780"/>
      <c r="Q624" s="780"/>
      <c r="R624" s="780"/>
      <c r="S624" s="780"/>
      <c r="T624" s="780"/>
      <c r="U624" s="780"/>
      <c r="V624" s="780"/>
      <c r="W624" s="780"/>
      <c r="X624" s="780"/>
      <c r="Y624" s="780"/>
    </row>
    <row r="625" spans="1:25" ht="15.75" customHeight="1">
      <c r="A625" s="780"/>
      <c r="B625" s="873"/>
      <c r="C625" s="780"/>
      <c r="D625" s="780"/>
      <c r="E625" s="780"/>
      <c r="F625" s="780"/>
      <c r="G625" s="780"/>
      <c r="H625" s="780"/>
      <c r="I625" s="780"/>
      <c r="J625" s="780"/>
      <c r="K625" s="780"/>
      <c r="L625" s="780"/>
      <c r="M625" s="780"/>
      <c r="N625" s="780"/>
      <c r="O625" s="780"/>
      <c r="P625" s="780"/>
      <c r="Q625" s="780"/>
      <c r="R625" s="780"/>
      <c r="S625" s="780"/>
      <c r="T625" s="780"/>
      <c r="U625" s="780"/>
      <c r="V625" s="780"/>
      <c r="W625" s="780"/>
      <c r="X625" s="780"/>
      <c r="Y625" s="780"/>
    </row>
    <row r="626" spans="1:25" ht="15.75" customHeight="1">
      <c r="A626" s="780"/>
      <c r="B626" s="873"/>
      <c r="C626" s="780"/>
      <c r="D626" s="780"/>
      <c r="E626" s="780"/>
      <c r="F626" s="780"/>
      <c r="G626" s="780"/>
      <c r="H626" s="780"/>
      <c r="I626" s="780"/>
      <c r="J626" s="780"/>
      <c r="K626" s="780"/>
      <c r="L626" s="780"/>
      <c r="M626" s="780"/>
      <c r="N626" s="780"/>
      <c r="O626" s="780"/>
      <c r="P626" s="780"/>
      <c r="Q626" s="780"/>
      <c r="R626" s="780"/>
      <c r="S626" s="780"/>
      <c r="T626" s="780"/>
      <c r="U626" s="780"/>
      <c r="V626" s="780"/>
      <c r="W626" s="780"/>
      <c r="X626" s="780"/>
      <c r="Y626" s="780"/>
    </row>
    <row r="627" spans="1:25" ht="15.75" customHeight="1">
      <c r="A627" s="780"/>
      <c r="B627" s="873"/>
      <c r="C627" s="780"/>
      <c r="D627" s="780"/>
      <c r="E627" s="780"/>
      <c r="F627" s="780"/>
      <c r="G627" s="780"/>
      <c r="H627" s="780"/>
      <c r="I627" s="780"/>
      <c r="J627" s="780"/>
      <c r="K627" s="780"/>
      <c r="L627" s="780"/>
      <c r="M627" s="780"/>
      <c r="N627" s="780"/>
      <c r="O627" s="780"/>
      <c r="P627" s="780"/>
      <c r="Q627" s="780"/>
      <c r="R627" s="780"/>
      <c r="S627" s="780"/>
      <c r="T627" s="780"/>
      <c r="U627" s="780"/>
      <c r="V627" s="780"/>
      <c r="W627" s="780"/>
      <c r="X627" s="780"/>
      <c r="Y627" s="780"/>
    </row>
    <row r="628" spans="1:25" ht="15.75" customHeight="1">
      <c r="A628" s="780"/>
      <c r="B628" s="873"/>
      <c r="C628" s="780"/>
      <c r="D628" s="780"/>
      <c r="E628" s="780"/>
      <c r="F628" s="780"/>
      <c r="G628" s="780"/>
      <c r="H628" s="780"/>
      <c r="I628" s="780"/>
      <c r="J628" s="780"/>
      <c r="K628" s="780"/>
      <c r="L628" s="780"/>
      <c r="M628" s="780"/>
      <c r="N628" s="780"/>
      <c r="O628" s="780"/>
      <c r="P628" s="780"/>
      <c r="Q628" s="780"/>
      <c r="R628" s="780"/>
      <c r="S628" s="780"/>
      <c r="T628" s="780"/>
      <c r="U628" s="780"/>
      <c r="V628" s="780"/>
      <c r="W628" s="780"/>
      <c r="X628" s="780"/>
      <c r="Y628" s="780"/>
    </row>
    <row r="629" spans="1:25" ht="15.75" customHeight="1">
      <c r="A629" s="780"/>
      <c r="B629" s="873"/>
      <c r="C629" s="780"/>
      <c r="D629" s="780"/>
      <c r="E629" s="780"/>
      <c r="F629" s="780"/>
      <c r="G629" s="780"/>
      <c r="H629" s="780"/>
      <c r="I629" s="780"/>
      <c r="J629" s="780"/>
      <c r="K629" s="780"/>
      <c r="L629" s="780"/>
      <c r="M629" s="780"/>
      <c r="N629" s="780"/>
      <c r="O629" s="780"/>
      <c r="P629" s="780"/>
      <c r="Q629" s="780"/>
      <c r="R629" s="780"/>
      <c r="S629" s="780"/>
      <c r="T629" s="780"/>
      <c r="U629" s="780"/>
      <c r="V629" s="780"/>
      <c r="W629" s="780"/>
      <c r="X629" s="780"/>
      <c r="Y629" s="780"/>
    </row>
    <row r="630" spans="1:25" ht="15.75" customHeight="1">
      <c r="A630" s="780"/>
      <c r="B630" s="873"/>
      <c r="C630" s="780"/>
      <c r="D630" s="780"/>
      <c r="E630" s="780"/>
      <c r="F630" s="780"/>
      <c r="G630" s="780"/>
      <c r="H630" s="780"/>
      <c r="I630" s="780"/>
      <c r="J630" s="780"/>
      <c r="K630" s="780"/>
      <c r="L630" s="780"/>
      <c r="M630" s="780"/>
      <c r="N630" s="780"/>
      <c r="O630" s="780"/>
      <c r="P630" s="780"/>
      <c r="Q630" s="780"/>
      <c r="R630" s="780"/>
      <c r="S630" s="780"/>
      <c r="T630" s="780"/>
      <c r="U630" s="780"/>
      <c r="V630" s="780"/>
      <c r="W630" s="780"/>
      <c r="X630" s="780"/>
      <c r="Y630" s="780"/>
    </row>
    <row r="631" spans="1:25" ht="15.75" customHeight="1">
      <c r="A631" s="780"/>
      <c r="B631" s="873"/>
      <c r="C631" s="780"/>
      <c r="D631" s="780"/>
      <c r="E631" s="780"/>
      <c r="F631" s="780"/>
      <c r="G631" s="780"/>
      <c r="H631" s="780"/>
      <c r="I631" s="780"/>
      <c r="J631" s="780"/>
      <c r="K631" s="780"/>
      <c r="L631" s="780"/>
      <c r="M631" s="780"/>
      <c r="N631" s="780"/>
      <c r="O631" s="780"/>
      <c r="P631" s="780"/>
      <c r="Q631" s="780"/>
      <c r="R631" s="780"/>
      <c r="S631" s="780"/>
      <c r="T631" s="780"/>
      <c r="U631" s="780"/>
      <c r="V631" s="780"/>
      <c r="W631" s="780"/>
      <c r="X631" s="780"/>
      <c r="Y631" s="780"/>
    </row>
    <row r="632" spans="1:25" ht="15.75" customHeight="1">
      <c r="A632" s="780"/>
      <c r="B632" s="873"/>
      <c r="C632" s="780"/>
      <c r="D632" s="780"/>
      <c r="E632" s="780"/>
      <c r="F632" s="780"/>
      <c r="G632" s="780"/>
      <c r="H632" s="780"/>
      <c r="I632" s="780"/>
      <c r="J632" s="780"/>
      <c r="K632" s="780"/>
      <c r="L632" s="780"/>
      <c r="M632" s="780"/>
      <c r="N632" s="780"/>
      <c r="O632" s="780"/>
      <c r="P632" s="780"/>
      <c r="Q632" s="780"/>
      <c r="R632" s="780"/>
      <c r="S632" s="780"/>
      <c r="T632" s="780"/>
      <c r="U632" s="780"/>
      <c r="V632" s="780"/>
      <c r="W632" s="780"/>
      <c r="X632" s="780"/>
      <c r="Y632" s="780"/>
    </row>
    <row r="633" spans="1:25" ht="15.75" customHeight="1">
      <c r="A633" s="780"/>
      <c r="B633" s="873"/>
      <c r="C633" s="780"/>
      <c r="D633" s="780"/>
      <c r="E633" s="780"/>
      <c r="F633" s="780"/>
      <c r="G633" s="780"/>
      <c r="H633" s="780"/>
      <c r="I633" s="780"/>
      <c r="J633" s="780"/>
      <c r="K633" s="780"/>
      <c r="L633" s="780"/>
      <c r="M633" s="780"/>
      <c r="N633" s="780"/>
      <c r="O633" s="780"/>
      <c r="P633" s="780"/>
      <c r="Q633" s="780"/>
      <c r="R633" s="780"/>
      <c r="S633" s="780"/>
      <c r="T633" s="780"/>
      <c r="U633" s="780"/>
      <c r="V633" s="780"/>
      <c r="W633" s="780"/>
      <c r="X633" s="780"/>
      <c r="Y633" s="780"/>
    </row>
    <row r="634" spans="1:25" ht="15.75" customHeight="1">
      <c r="A634" s="780"/>
      <c r="B634" s="873"/>
      <c r="C634" s="780"/>
      <c r="D634" s="780"/>
      <c r="E634" s="780"/>
      <c r="F634" s="780"/>
      <c r="G634" s="780"/>
      <c r="H634" s="780"/>
      <c r="I634" s="780"/>
      <c r="J634" s="780"/>
      <c r="K634" s="780"/>
      <c r="L634" s="780"/>
      <c r="M634" s="780"/>
      <c r="N634" s="780"/>
      <c r="O634" s="780"/>
      <c r="P634" s="780"/>
      <c r="Q634" s="780"/>
      <c r="R634" s="780"/>
      <c r="S634" s="780"/>
      <c r="T634" s="780"/>
      <c r="U634" s="780"/>
      <c r="V634" s="780"/>
      <c r="W634" s="780"/>
      <c r="X634" s="780"/>
      <c r="Y634" s="780"/>
    </row>
    <row r="635" spans="1:25" ht="15.75" customHeight="1">
      <c r="A635" s="780"/>
      <c r="B635" s="873"/>
      <c r="C635" s="780"/>
      <c r="D635" s="780"/>
      <c r="E635" s="780"/>
      <c r="F635" s="780"/>
      <c r="G635" s="780"/>
      <c r="H635" s="780"/>
      <c r="I635" s="780"/>
      <c r="J635" s="780"/>
      <c r="K635" s="780"/>
      <c r="L635" s="780"/>
      <c r="M635" s="780"/>
      <c r="N635" s="780"/>
      <c r="O635" s="780"/>
      <c r="P635" s="780"/>
      <c r="Q635" s="780"/>
      <c r="R635" s="780"/>
      <c r="S635" s="780"/>
      <c r="T635" s="780"/>
      <c r="U635" s="780"/>
      <c r="V635" s="780"/>
      <c r="W635" s="780"/>
      <c r="X635" s="780"/>
      <c r="Y635" s="780"/>
    </row>
    <row r="636" spans="1:25" ht="15.75" customHeight="1">
      <c r="A636" s="780"/>
      <c r="B636" s="873"/>
      <c r="C636" s="780"/>
      <c r="D636" s="780"/>
      <c r="E636" s="780"/>
      <c r="F636" s="780"/>
      <c r="G636" s="780"/>
      <c r="H636" s="780"/>
      <c r="I636" s="780"/>
      <c r="J636" s="780"/>
      <c r="K636" s="780"/>
      <c r="L636" s="780"/>
      <c r="M636" s="780"/>
      <c r="N636" s="780"/>
      <c r="O636" s="780"/>
      <c r="P636" s="780"/>
      <c r="Q636" s="780"/>
      <c r="R636" s="780"/>
      <c r="S636" s="780"/>
      <c r="T636" s="780"/>
      <c r="U636" s="780"/>
      <c r="V636" s="780"/>
      <c r="W636" s="780"/>
      <c r="X636" s="780"/>
      <c r="Y636" s="780"/>
    </row>
    <row r="637" spans="1:25" ht="15.75" customHeight="1">
      <c r="A637" s="780"/>
      <c r="B637" s="873"/>
      <c r="C637" s="780"/>
      <c r="D637" s="780"/>
      <c r="E637" s="780"/>
      <c r="F637" s="780"/>
      <c r="G637" s="780"/>
      <c r="H637" s="780"/>
      <c r="I637" s="780"/>
      <c r="J637" s="780"/>
      <c r="K637" s="780"/>
      <c r="L637" s="780"/>
      <c r="M637" s="780"/>
      <c r="N637" s="780"/>
      <c r="O637" s="780"/>
      <c r="P637" s="780"/>
      <c r="Q637" s="780"/>
      <c r="R637" s="780"/>
      <c r="S637" s="780"/>
      <c r="T637" s="780"/>
      <c r="U637" s="780"/>
      <c r="V637" s="780"/>
      <c r="W637" s="780"/>
      <c r="X637" s="780"/>
      <c r="Y637" s="780"/>
    </row>
    <row r="638" spans="1:25" ht="15.75" customHeight="1">
      <c r="A638" s="780"/>
      <c r="B638" s="873"/>
      <c r="C638" s="780"/>
      <c r="D638" s="780"/>
      <c r="E638" s="780"/>
      <c r="F638" s="780"/>
      <c r="G638" s="780"/>
      <c r="H638" s="780"/>
      <c r="I638" s="780"/>
      <c r="J638" s="780"/>
      <c r="K638" s="780"/>
      <c r="L638" s="780"/>
      <c r="M638" s="780"/>
      <c r="N638" s="780"/>
      <c r="O638" s="780"/>
      <c r="P638" s="780"/>
      <c r="Q638" s="780"/>
      <c r="R638" s="780"/>
      <c r="S638" s="780"/>
      <c r="T638" s="780"/>
      <c r="U638" s="780"/>
      <c r="V638" s="780"/>
      <c r="W638" s="780"/>
      <c r="X638" s="780"/>
      <c r="Y638" s="780"/>
    </row>
    <row r="639" spans="1:25" ht="15.75" customHeight="1">
      <c r="A639" s="780"/>
      <c r="B639" s="873"/>
      <c r="C639" s="780"/>
      <c r="D639" s="780"/>
      <c r="E639" s="780"/>
      <c r="F639" s="780"/>
      <c r="G639" s="780"/>
      <c r="H639" s="780"/>
      <c r="I639" s="780"/>
      <c r="J639" s="780"/>
      <c r="K639" s="780"/>
      <c r="L639" s="780"/>
      <c r="M639" s="780"/>
      <c r="N639" s="780"/>
      <c r="O639" s="780"/>
      <c r="P639" s="780"/>
      <c r="Q639" s="780"/>
      <c r="R639" s="780"/>
      <c r="S639" s="780"/>
      <c r="T639" s="780"/>
      <c r="U639" s="780"/>
      <c r="V639" s="780"/>
      <c r="W639" s="780"/>
      <c r="X639" s="780"/>
      <c r="Y639" s="780"/>
    </row>
    <row r="640" spans="1:25" ht="15.75" customHeight="1">
      <c r="A640" s="780"/>
      <c r="B640" s="873"/>
      <c r="C640" s="780"/>
      <c r="D640" s="780"/>
      <c r="E640" s="780"/>
      <c r="F640" s="780"/>
      <c r="G640" s="780"/>
      <c r="H640" s="780"/>
      <c r="I640" s="780"/>
      <c r="J640" s="780"/>
      <c r="K640" s="780"/>
      <c r="L640" s="780"/>
      <c r="M640" s="780"/>
      <c r="N640" s="780"/>
      <c r="O640" s="780"/>
      <c r="P640" s="780"/>
      <c r="Q640" s="780"/>
      <c r="R640" s="780"/>
      <c r="S640" s="780"/>
      <c r="T640" s="780"/>
      <c r="U640" s="780"/>
      <c r="V640" s="780"/>
      <c r="W640" s="780"/>
      <c r="X640" s="780"/>
      <c r="Y640" s="780"/>
    </row>
    <row r="641" spans="1:25" ht="15.75" customHeight="1">
      <c r="A641" s="780"/>
      <c r="B641" s="873"/>
      <c r="C641" s="780"/>
      <c r="D641" s="780"/>
      <c r="E641" s="780"/>
      <c r="F641" s="780"/>
      <c r="G641" s="780"/>
      <c r="H641" s="780"/>
      <c r="I641" s="780"/>
      <c r="J641" s="780"/>
      <c r="K641" s="780"/>
      <c r="L641" s="780"/>
      <c r="M641" s="780"/>
      <c r="N641" s="780"/>
      <c r="O641" s="780"/>
      <c r="P641" s="780"/>
      <c r="Q641" s="780"/>
      <c r="R641" s="780"/>
      <c r="S641" s="780"/>
      <c r="T641" s="780"/>
      <c r="U641" s="780"/>
      <c r="V641" s="780"/>
      <c r="W641" s="780"/>
      <c r="X641" s="780"/>
      <c r="Y641" s="780"/>
    </row>
    <row r="642" spans="1:25" ht="15.75" customHeight="1">
      <c r="A642" s="780"/>
      <c r="B642" s="873"/>
      <c r="C642" s="780"/>
      <c r="D642" s="780"/>
      <c r="E642" s="780"/>
      <c r="F642" s="780"/>
      <c r="G642" s="780"/>
      <c r="H642" s="780"/>
      <c r="I642" s="780"/>
      <c r="J642" s="780"/>
      <c r="K642" s="780"/>
      <c r="L642" s="780"/>
      <c r="M642" s="780"/>
      <c r="N642" s="780"/>
      <c r="O642" s="780"/>
      <c r="P642" s="780"/>
      <c r="Q642" s="780"/>
      <c r="R642" s="780"/>
      <c r="S642" s="780"/>
      <c r="T642" s="780"/>
      <c r="U642" s="780"/>
      <c r="V642" s="780"/>
      <c r="W642" s="780"/>
      <c r="X642" s="780"/>
      <c r="Y642" s="780"/>
    </row>
    <row r="643" spans="1:25" ht="15.75" customHeight="1">
      <c r="A643" s="780"/>
      <c r="B643" s="873"/>
      <c r="C643" s="780"/>
      <c r="D643" s="780"/>
      <c r="E643" s="780"/>
      <c r="F643" s="780"/>
      <c r="G643" s="780"/>
      <c r="H643" s="780"/>
      <c r="I643" s="780"/>
      <c r="J643" s="780"/>
      <c r="K643" s="780"/>
      <c r="L643" s="780"/>
      <c r="M643" s="780"/>
      <c r="N643" s="780"/>
      <c r="O643" s="780"/>
      <c r="P643" s="780"/>
      <c r="Q643" s="780"/>
      <c r="R643" s="780"/>
      <c r="S643" s="780"/>
      <c r="T643" s="780"/>
      <c r="U643" s="780"/>
      <c r="V643" s="780"/>
      <c r="W643" s="780"/>
      <c r="X643" s="780"/>
      <c r="Y643" s="780"/>
    </row>
    <row r="644" spans="1:25" ht="15.75" customHeight="1">
      <c r="A644" s="780"/>
      <c r="B644" s="873"/>
      <c r="C644" s="780"/>
      <c r="D644" s="780"/>
      <c r="E644" s="780"/>
      <c r="F644" s="780"/>
      <c r="G644" s="780"/>
      <c r="H644" s="780"/>
      <c r="I644" s="780"/>
      <c r="J644" s="780"/>
      <c r="K644" s="780"/>
      <c r="L644" s="780"/>
      <c r="M644" s="780"/>
      <c r="N644" s="780"/>
      <c r="O644" s="780"/>
      <c r="P644" s="780"/>
      <c r="Q644" s="780"/>
      <c r="R644" s="780"/>
      <c r="S644" s="780"/>
      <c r="T644" s="780"/>
      <c r="U644" s="780"/>
      <c r="V644" s="780"/>
      <c r="W644" s="780"/>
      <c r="X644" s="780"/>
      <c r="Y644" s="780"/>
    </row>
    <row r="645" spans="1:25" ht="15.75" customHeight="1">
      <c r="A645" s="780"/>
      <c r="B645" s="873"/>
      <c r="C645" s="780"/>
      <c r="D645" s="780"/>
      <c r="E645" s="780"/>
      <c r="F645" s="780"/>
      <c r="G645" s="780"/>
      <c r="H645" s="780"/>
      <c r="I645" s="780"/>
      <c r="J645" s="780"/>
      <c r="K645" s="780"/>
      <c r="L645" s="780"/>
      <c r="M645" s="780"/>
      <c r="N645" s="780"/>
      <c r="O645" s="780"/>
      <c r="P645" s="780"/>
      <c r="Q645" s="780"/>
      <c r="R645" s="780"/>
      <c r="S645" s="780"/>
      <c r="T645" s="780"/>
      <c r="U645" s="780"/>
      <c r="V645" s="780"/>
      <c r="W645" s="780"/>
      <c r="X645" s="780"/>
      <c r="Y645" s="780"/>
    </row>
    <row r="646" spans="1:25" ht="15.75" customHeight="1">
      <c r="A646" s="780"/>
      <c r="B646" s="873"/>
      <c r="C646" s="780"/>
      <c r="D646" s="780"/>
      <c r="E646" s="780"/>
      <c r="F646" s="780"/>
      <c r="G646" s="780"/>
      <c r="H646" s="780"/>
      <c r="I646" s="780"/>
      <c r="J646" s="780"/>
      <c r="K646" s="780"/>
      <c r="L646" s="780"/>
      <c r="M646" s="780"/>
      <c r="N646" s="780"/>
      <c r="O646" s="780"/>
      <c r="P646" s="780"/>
      <c r="Q646" s="780"/>
      <c r="R646" s="780"/>
      <c r="S646" s="780"/>
      <c r="T646" s="780"/>
      <c r="U646" s="780"/>
      <c r="V646" s="780"/>
      <c r="W646" s="780"/>
      <c r="X646" s="780"/>
      <c r="Y646" s="780"/>
    </row>
    <row r="647" spans="1:25" ht="15.75" customHeight="1">
      <c r="A647" s="780"/>
      <c r="B647" s="873"/>
      <c r="C647" s="780"/>
      <c r="D647" s="780"/>
      <c r="E647" s="780"/>
      <c r="F647" s="780"/>
      <c r="G647" s="780"/>
      <c r="H647" s="780"/>
      <c r="I647" s="780"/>
      <c r="J647" s="780"/>
      <c r="K647" s="780"/>
      <c r="L647" s="780"/>
      <c r="M647" s="780"/>
      <c r="N647" s="780"/>
      <c r="O647" s="780"/>
      <c r="P647" s="780"/>
      <c r="Q647" s="780"/>
      <c r="R647" s="780"/>
      <c r="S647" s="780"/>
      <c r="T647" s="780"/>
      <c r="U647" s="780"/>
      <c r="V647" s="780"/>
      <c r="W647" s="780"/>
      <c r="X647" s="780"/>
      <c r="Y647" s="780"/>
    </row>
    <row r="648" spans="1:25" ht="15.75" customHeight="1">
      <c r="A648" s="780"/>
      <c r="B648" s="873"/>
      <c r="C648" s="780"/>
      <c r="D648" s="780"/>
      <c r="E648" s="780"/>
      <c r="F648" s="780"/>
      <c r="G648" s="780"/>
      <c r="H648" s="780"/>
      <c r="I648" s="780"/>
      <c r="J648" s="780"/>
      <c r="K648" s="780"/>
      <c r="L648" s="780"/>
      <c r="M648" s="780"/>
      <c r="N648" s="780"/>
      <c r="O648" s="780"/>
      <c r="P648" s="780"/>
      <c r="Q648" s="780"/>
      <c r="R648" s="780"/>
      <c r="S648" s="780"/>
      <c r="T648" s="780"/>
      <c r="U648" s="780"/>
      <c r="V648" s="780"/>
      <c r="W648" s="780"/>
      <c r="X648" s="780"/>
      <c r="Y648" s="780"/>
    </row>
    <row r="649" spans="1:25" ht="15.75" customHeight="1">
      <c r="A649" s="780"/>
      <c r="B649" s="873"/>
      <c r="C649" s="780"/>
      <c r="D649" s="780"/>
      <c r="E649" s="780"/>
      <c r="F649" s="780"/>
      <c r="G649" s="780"/>
      <c r="H649" s="780"/>
      <c r="I649" s="780"/>
      <c r="J649" s="780"/>
      <c r="K649" s="780"/>
      <c r="L649" s="780"/>
      <c r="M649" s="780"/>
      <c r="N649" s="780"/>
      <c r="O649" s="780"/>
      <c r="P649" s="780"/>
      <c r="Q649" s="780"/>
      <c r="R649" s="780"/>
      <c r="S649" s="780"/>
      <c r="T649" s="780"/>
      <c r="U649" s="780"/>
      <c r="V649" s="780"/>
      <c r="W649" s="780"/>
      <c r="X649" s="780"/>
      <c r="Y649" s="780"/>
    </row>
    <row r="650" spans="1:25" ht="15.75" customHeight="1">
      <c r="A650" s="780"/>
      <c r="B650" s="873"/>
      <c r="C650" s="780"/>
      <c r="D650" s="780"/>
      <c r="E650" s="780"/>
      <c r="F650" s="780"/>
      <c r="G650" s="780"/>
      <c r="H650" s="780"/>
      <c r="I650" s="780"/>
      <c r="J650" s="780"/>
      <c r="K650" s="780"/>
      <c r="L650" s="780"/>
      <c r="M650" s="780"/>
      <c r="N650" s="780"/>
      <c r="O650" s="780"/>
      <c r="P650" s="780"/>
      <c r="Q650" s="780"/>
      <c r="R650" s="780"/>
      <c r="S650" s="780"/>
      <c r="T650" s="780"/>
      <c r="U650" s="780"/>
      <c r="V650" s="780"/>
      <c r="W650" s="780"/>
      <c r="X650" s="780"/>
      <c r="Y650" s="780"/>
    </row>
    <row r="651" spans="1:25" ht="15.75" customHeight="1">
      <c r="A651" s="780"/>
      <c r="B651" s="873"/>
      <c r="C651" s="780"/>
      <c r="D651" s="780"/>
      <c r="E651" s="780"/>
      <c r="F651" s="780"/>
      <c r="G651" s="780"/>
      <c r="H651" s="780"/>
      <c r="I651" s="780"/>
      <c r="J651" s="780"/>
      <c r="K651" s="780"/>
      <c r="L651" s="780"/>
      <c r="M651" s="780"/>
      <c r="N651" s="780"/>
      <c r="O651" s="780"/>
      <c r="P651" s="780"/>
      <c r="Q651" s="780"/>
      <c r="R651" s="780"/>
      <c r="S651" s="780"/>
      <c r="T651" s="780"/>
      <c r="U651" s="780"/>
      <c r="V651" s="780"/>
      <c r="W651" s="780"/>
      <c r="X651" s="780"/>
      <c r="Y651" s="780"/>
    </row>
    <row r="652" spans="1:25" ht="15.75" customHeight="1">
      <c r="A652" s="780"/>
      <c r="B652" s="873"/>
      <c r="C652" s="780"/>
      <c r="D652" s="780"/>
      <c r="E652" s="780"/>
      <c r="F652" s="780"/>
      <c r="G652" s="780"/>
      <c r="H652" s="780"/>
      <c r="I652" s="780"/>
      <c r="J652" s="780"/>
      <c r="K652" s="780"/>
      <c r="L652" s="780"/>
      <c r="M652" s="780"/>
      <c r="N652" s="780"/>
      <c r="O652" s="780"/>
      <c r="P652" s="780"/>
      <c r="Q652" s="780"/>
      <c r="R652" s="780"/>
      <c r="S652" s="780"/>
      <c r="T652" s="780"/>
      <c r="U652" s="780"/>
      <c r="V652" s="780"/>
      <c r="W652" s="780"/>
      <c r="X652" s="780"/>
      <c r="Y652" s="780"/>
    </row>
    <row r="653" spans="1:25" ht="15.75" customHeight="1">
      <c r="A653" s="780"/>
      <c r="B653" s="873"/>
      <c r="C653" s="780"/>
      <c r="D653" s="780"/>
      <c r="E653" s="780"/>
      <c r="F653" s="780"/>
      <c r="G653" s="780"/>
      <c r="H653" s="780"/>
      <c r="I653" s="780"/>
      <c r="J653" s="780"/>
      <c r="K653" s="780"/>
      <c r="L653" s="780"/>
      <c r="M653" s="780"/>
      <c r="N653" s="780"/>
      <c r="O653" s="780"/>
      <c r="P653" s="780"/>
      <c r="Q653" s="780"/>
      <c r="R653" s="780"/>
      <c r="S653" s="780"/>
      <c r="T653" s="780"/>
      <c r="U653" s="780"/>
      <c r="V653" s="780"/>
      <c r="W653" s="780"/>
      <c r="X653" s="780"/>
      <c r="Y653" s="780"/>
    </row>
    <row r="654" spans="1:25" ht="15.75" customHeight="1">
      <c r="A654" s="780"/>
      <c r="B654" s="873"/>
      <c r="C654" s="780"/>
      <c r="D654" s="780"/>
      <c r="E654" s="780"/>
      <c r="F654" s="780"/>
      <c r="G654" s="780"/>
      <c r="H654" s="780"/>
      <c r="I654" s="780"/>
      <c r="J654" s="780"/>
      <c r="K654" s="780"/>
      <c r="L654" s="780"/>
      <c r="M654" s="780"/>
      <c r="N654" s="780"/>
      <c r="O654" s="780"/>
      <c r="P654" s="780"/>
      <c r="Q654" s="780"/>
      <c r="R654" s="780"/>
      <c r="S654" s="780"/>
      <c r="T654" s="780"/>
      <c r="U654" s="780"/>
      <c r="V654" s="780"/>
      <c r="W654" s="780"/>
      <c r="X654" s="780"/>
      <c r="Y654" s="780"/>
    </row>
    <row r="655" spans="1:25" ht="15.75" customHeight="1">
      <c r="A655" s="780"/>
      <c r="B655" s="873"/>
      <c r="C655" s="780"/>
      <c r="D655" s="780"/>
      <c r="E655" s="780"/>
      <c r="F655" s="780"/>
      <c r="G655" s="780"/>
      <c r="H655" s="780"/>
      <c r="I655" s="780"/>
      <c r="J655" s="780"/>
      <c r="K655" s="780"/>
      <c r="L655" s="780"/>
      <c r="M655" s="780"/>
      <c r="N655" s="780"/>
      <c r="O655" s="780"/>
      <c r="P655" s="780"/>
      <c r="Q655" s="780"/>
      <c r="R655" s="780"/>
      <c r="S655" s="780"/>
      <c r="T655" s="780"/>
      <c r="U655" s="780"/>
      <c r="V655" s="780"/>
      <c r="W655" s="780"/>
      <c r="X655" s="780"/>
      <c r="Y655" s="780"/>
    </row>
    <row r="656" spans="1:25" ht="15.75" customHeight="1">
      <c r="A656" s="780"/>
      <c r="B656" s="873"/>
      <c r="C656" s="780"/>
      <c r="D656" s="780"/>
      <c r="E656" s="780"/>
      <c r="F656" s="780"/>
      <c r="G656" s="780"/>
      <c r="H656" s="780"/>
      <c r="I656" s="780"/>
      <c r="J656" s="780"/>
      <c r="K656" s="780"/>
      <c r="L656" s="780"/>
      <c r="M656" s="780"/>
      <c r="N656" s="780"/>
      <c r="O656" s="780"/>
      <c r="P656" s="780"/>
      <c r="Q656" s="780"/>
      <c r="R656" s="780"/>
      <c r="S656" s="780"/>
      <c r="T656" s="780"/>
      <c r="U656" s="780"/>
      <c r="V656" s="780"/>
      <c r="W656" s="780"/>
      <c r="X656" s="780"/>
      <c r="Y656" s="780"/>
    </row>
    <row r="657" spans="1:25" ht="15.75" customHeight="1">
      <c r="A657" s="780"/>
      <c r="B657" s="873"/>
      <c r="C657" s="780"/>
      <c r="D657" s="780"/>
      <c r="E657" s="780"/>
      <c r="F657" s="780"/>
      <c r="G657" s="780"/>
      <c r="H657" s="780"/>
      <c r="I657" s="780"/>
      <c r="J657" s="780"/>
      <c r="K657" s="780"/>
      <c r="L657" s="780"/>
      <c r="M657" s="780"/>
      <c r="N657" s="780"/>
      <c r="O657" s="780"/>
      <c r="P657" s="780"/>
      <c r="Q657" s="780"/>
      <c r="R657" s="780"/>
      <c r="S657" s="780"/>
      <c r="T657" s="780"/>
      <c r="U657" s="780"/>
      <c r="V657" s="780"/>
      <c r="W657" s="780"/>
      <c r="X657" s="780"/>
      <c r="Y657" s="780"/>
    </row>
    <row r="658" spans="1:25" ht="15.75" customHeight="1">
      <c r="A658" s="780"/>
      <c r="B658" s="873"/>
      <c r="C658" s="780"/>
      <c r="D658" s="780"/>
      <c r="E658" s="780"/>
      <c r="F658" s="780"/>
      <c r="G658" s="780"/>
      <c r="H658" s="780"/>
      <c r="I658" s="780"/>
      <c r="J658" s="780"/>
      <c r="K658" s="780"/>
      <c r="L658" s="780"/>
      <c r="M658" s="780"/>
      <c r="N658" s="780"/>
      <c r="O658" s="780"/>
      <c r="P658" s="780"/>
      <c r="Q658" s="780"/>
      <c r="R658" s="780"/>
      <c r="S658" s="780"/>
      <c r="T658" s="780"/>
      <c r="U658" s="780"/>
      <c r="V658" s="780"/>
      <c r="W658" s="780"/>
      <c r="X658" s="780"/>
      <c r="Y658" s="780"/>
    </row>
    <row r="659" spans="1:25" ht="15.75" customHeight="1">
      <c r="A659" s="780"/>
      <c r="B659" s="873"/>
      <c r="C659" s="780"/>
      <c r="D659" s="780"/>
      <c r="E659" s="780"/>
      <c r="F659" s="780"/>
      <c r="G659" s="780"/>
      <c r="H659" s="780"/>
      <c r="I659" s="780"/>
      <c r="J659" s="780"/>
      <c r="K659" s="780"/>
      <c r="L659" s="780"/>
      <c r="M659" s="780"/>
      <c r="N659" s="780"/>
      <c r="O659" s="780"/>
      <c r="P659" s="780"/>
      <c r="Q659" s="780"/>
      <c r="R659" s="780"/>
      <c r="S659" s="780"/>
      <c r="T659" s="780"/>
      <c r="U659" s="780"/>
      <c r="V659" s="780"/>
      <c r="W659" s="780"/>
      <c r="X659" s="780"/>
      <c r="Y659" s="780"/>
    </row>
    <row r="660" spans="1:25" ht="15.75" customHeight="1">
      <c r="A660" s="780"/>
      <c r="B660" s="873"/>
      <c r="C660" s="780"/>
      <c r="D660" s="780"/>
      <c r="E660" s="780"/>
      <c r="F660" s="780"/>
      <c r="G660" s="780"/>
      <c r="H660" s="780"/>
      <c r="I660" s="780"/>
      <c r="J660" s="780"/>
      <c r="K660" s="780"/>
      <c r="L660" s="780"/>
      <c r="M660" s="780"/>
      <c r="N660" s="780"/>
      <c r="O660" s="780"/>
      <c r="P660" s="780"/>
      <c r="Q660" s="780"/>
      <c r="R660" s="780"/>
      <c r="S660" s="780"/>
      <c r="T660" s="780"/>
      <c r="U660" s="780"/>
      <c r="V660" s="780"/>
      <c r="W660" s="780"/>
      <c r="X660" s="780"/>
      <c r="Y660" s="780"/>
    </row>
    <row r="661" spans="1:25" ht="15.75" customHeight="1">
      <c r="A661" s="780"/>
      <c r="B661" s="873"/>
      <c r="C661" s="780"/>
      <c r="D661" s="780"/>
      <c r="E661" s="780"/>
      <c r="F661" s="780"/>
      <c r="G661" s="780"/>
      <c r="H661" s="780"/>
      <c r="I661" s="780"/>
      <c r="J661" s="780"/>
      <c r="K661" s="780"/>
      <c r="L661" s="780"/>
      <c r="M661" s="780"/>
      <c r="N661" s="780"/>
      <c r="O661" s="780"/>
      <c r="P661" s="780"/>
      <c r="Q661" s="780"/>
      <c r="R661" s="780"/>
      <c r="S661" s="780"/>
      <c r="T661" s="780"/>
      <c r="U661" s="780"/>
      <c r="V661" s="780"/>
      <c r="W661" s="780"/>
      <c r="X661" s="780"/>
      <c r="Y661" s="780"/>
    </row>
    <row r="662" spans="1:25" ht="15.75" customHeight="1">
      <c r="A662" s="780"/>
      <c r="B662" s="873"/>
      <c r="C662" s="780"/>
      <c r="D662" s="780"/>
      <c r="E662" s="780"/>
      <c r="F662" s="780"/>
      <c r="G662" s="780"/>
      <c r="H662" s="780"/>
      <c r="I662" s="780"/>
      <c r="J662" s="780"/>
      <c r="K662" s="780"/>
      <c r="L662" s="780"/>
      <c r="M662" s="780"/>
      <c r="N662" s="780"/>
      <c r="O662" s="780"/>
      <c r="P662" s="780"/>
      <c r="Q662" s="780"/>
      <c r="R662" s="780"/>
      <c r="S662" s="780"/>
      <c r="T662" s="780"/>
      <c r="U662" s="780"/>
      <c r="V662" s="780"/>
      <c r="W662" s="780"/>
      <c r="X662" s="780"/>
      <c r="Y662" s="780"/>
    </row>
    <row r="663" spans="1:25" ht="15.75" customHeight="1">
      <c r="A663" s="780"/>
      <c r="B663" s="873"/>
      <c r="C663" s="780"/>
      <c r="D663" s="780"/>
      <c r="E663" s="780"/>
      <c r="F663" s="780"/>
      <c r="G663" s="780"/>
      <c r="H663" s="780"/>
      <c r="I663" s="780"/>
      <c r="J663" s="780"/>
      <c r="K663" s="780"/>
      <c r="L663" s="780"/>
      <c r="M663" s="780"/>
      <c r="N663" s="780"/>
      <c r="O663" s="780"/>
      <c r="P663" s="780"/>
      <c r="Q663" s="780"/>
      <c r="R663" s="780"/>
      <c r="S663" s="780"/>
      <c r="T663" s="780"/>
      <c r="U663" s="780"/>
      <c r="V663" s="780"/>
      <c r="W663" s="780"/>
      <c r="X663" s="780"/>
      <c r="Y663" s="780"/>
    </row>
    <row r="664" spans="1:25" ht="15.75" customHeight="1">
      <c r="A664" s="780"/>
      <c r="B664" s="873"/>
      <c r="C664" s="780"/>
      <c r="D664" s="780"/>
      <c r="E664" s="780"/>
      <c r="F664" s="780"/>
      <c r="G664" s="780"/>
      <c r="H664" s="780"/>
      <c r="I664" s="780"/>
      <c r="J664" s="780"/>
      <c r="K664" s="780"/>
      <c r="L664" s="780"/>
      <c r="M664" s="780"/>
      <c r="N664" s="780"/>
      <c r="O664" s="780"/>
      <c r="P664" s="780"/>
      <c r="Q664" s="780"/>
      <c r="R664" s="780"/>
      <c r="S664" s="780"/>
      <c r="T664" s="780"/>
      <c r="U664" s="780"/>
      <c r="V664" s="780"/>
      <c r="W664" s="780"/>
      <c r="X664" s="780"/>
      <c r="Y664" s="780"/>
    </row>
    <row r="665" spans="1:25" ht="15.75" customHeight="1">
      <c r="A665" s="780"/>
      <c r="B665" s="873"/>
      <c r="C665" s="780"/>
      <c r="D665" s="780"/>
      <c r="E665" s="780"/>
      <c r="F665" s="780"/>
      <c r="G665" s="780"/>
      <c r="H665" s="780"/>
      <c r="I665" s="780"/>
      <c r="J665" s="780"/>
      <c r="K665" s="780"/>
      <c r="L665" s="780"/>
      <c r="M665" s="780"/>
      <c r="N665" s="780"/>
      <c r="O665" s="780"/>
      <c r="P665" s="780"/>
      <c r="Q665" s="780"/>
      <c r="R665" s="780"/>
      <c r="S665" s="780"/>
      <c r="T665" s="780"/>
      <c r="U665" s="780"/>
      <c r="V665" s="780"/>
      <c r="W665" s="780"/>
      <c r="X665" s="780"/>
      <c r="Y665" s="780"/>
    </row>
    <row r="666" spans="1:25" ht="15.75" customHeight="1">
      <c r="A666" s="780"/>
      <c r="B666" s="873"/>
      <c r="C666" s="780"/>
      <c r="D666" s="780"/>
      <c r="E666" s="780"/>
      <c r="F666" s="780"/>
      <c r="G666" s="780"/>
      <c r="H666" s="780"/>
      <c r="I666" s="780"/>
      <c r="J666" s="780"/>
      <c r="K666" s="780"/>
      <c r="L666" s="780"/>
      <c r="M666" s="780"/>
      <c r="N666" s="780"/>
      <c r="O666" s="780"/>
      <c r="P666" s="780"/>
      <c r="Q666" s="780"/>
      <c r="R666" s="780"/>
      <c r="S666" s="780"/>
      <c r="T666" s="780"/>
      <c r="U666" s="780"/>
      <c r="V666" s="780"/>
      <c r="W666" s="780"/>
      <c r="X666" s="780"/>
      <c r="Y666" s="780"/>
    </row>
    <row r="667" spans="1:25" ht="15.75" customHeight="1">
      <c r="A667" s="780"/>
      <c r="B667" s="873"/>
      <c r="C667" s="780"/>
      <c r="D667" s="780"/>
      <c r="E667" s="780"/>
      <c r="F667" s="780"/>
      <c r="G667" s="780"/>
      <c r="H667" s="780"/>
      <c r="I667" s="780"/>
      <c r="J667" s="780"/>
      <c r="K667" s="780"/>
      <c r="L667" s="780"/>
      <c r="M667" s="780"/>
      <c r="N667" s="780"/>
      <c r="O667" s="780"/>
      <c r="P667" s="780"/>
      <c r="Q667" s="780"/>
      <c r="R667" s="780"/>
      <c r="S667" s="780"/>
      <c r="T667" s="780"/>
      <c r="U667" s="780"/>
      <c r="V667" s="780"/>
      <c r="W667" s="780"/>
      <c r="X667" s="780"/>
      <c r="Y667" s="780"/>
    </row>
    <row r="668" spans="1:25" ht="15.75" customHeight="1">
      <c r="A668" s="780"/>
      <c r="B668" s="873"/>
      <c r="C668" s="780"/>
      <c r="D668" s="780"/>
      <c r="E668" s="780"/>
      <c r="F668" s="780"/>
      <c r="G668" s="780"/>
      <c r="H668" s="780"/>
      <c r="I668" s="780"/>
      <c r="J668" s="780"/>
      <c r="K668" s="780"/>
      <c r="L668" s="780"/>
      <c r="M668" s="780"/>
      <c r="N668" s="780"/>
      <c r="O668" s="780"/>
      <c r="P668" s="780"/>
      <c r="Q668" s="780"/>
      <c r="R668" s="780"/>
      <c r="S668" s="780"/>
      <c r="T668" s="780"/>
      <c r="U668" s="780"/>
      <c r="V668" s="780"/>
      <c r="W668" s="780"/>
      <c r="X668" s="780"/>
      <c r="Y668" s="780"/>
    </row>
    <row r="669" spans="1:25" ht="15.75" customHeight="1">
      <c r="A669" s="780"/>
      <c r="B669" s="873"/>
      <c r="C669" s="780"/>
      <c r="D669" s="780"/>
      <c r="E669" s="780"/>
      <c r="F669" s="780"/>
      <c r="G669" s="780"/>
      <c r="H669" s="780"/>
      <c r="I669" s="780"/>
      <c r="J669" s="780"/>
      <c r="K669" s="780"/>
      <c r="L669" s="780"/>
      <c r="M669" s="780"/>
      <c r="N669" s="780"/>
      <c r="O669" s="780"/>
      <c r="P669" s="780"/>
      <c r="Q669" s="780"/>
      <c r="R669" s="780"/>
      <c r="S669" s="780"/>
      <c r="T669" s="780"/>
      <c r="U669" s="780"/>
      <c r="V669" s="780"/>
      <c r="W669" s="780"/>
      <c r="X669" s="780"/>
      <c r="Y669" s="780"/>
    </row>
    <row r="670" spans="1:25" ht="15.75" customHeight="1">
      <c r="A670" s="780"/>
      <c r="B670" s="873"/>
      <c r="C670" s="780"/>
      <c r="D670" s="780"/>
      <c r="E670" s="780"/>
      <c r="F670" s="780"/>
      <c r="G670" s="780"/>
      <c r="H670" s="780"/>
      <c r="I670" s="780"/>
      <c r="J670" s="780"/>
      <c r="K670" s="780"/>
      <c r="L670" s="780"/>
      <c r="M670" s="780"/>
      <c r="N670" s="780"/>
      <c r="O670" s="780"/>
      <c r="P670" s="780"/>
      <c r="Q670" s="780"/>
      <c r="R670" s="780"/>
      <c r="S670" s="780"/>
      <c r="T670" s="780"/>
      <c r="U670" s="780"/>
      <c r="V670" s="780"/>
      <c r="W670" s="780"/>
      <c r="X670" s="780"/>
      <c r="Y670" s="780"/>
    </row>
    <row r="671" spans="1:25" ht="15.75" customHeight="1">
      <c r="A671" s="780"/>
      <c r="B671" s="873"/>
      <c r="C671" s="780"/>
      <c r="D671" s="780"/>
      <c r="E671" s="780"/>
      <c r="F671" s="780"/>
      <c r="G671" s="780"/>
      <c r="H671" s="780"/>
      <c r="I671" s="780"/>
      <c r="J671" s="780"/>
      <c r="K671" s="780"/>
      <c r="L671" s="780"/>
      <c r="M671" s="780"/>
      <c r="N671" s="780"/>
      <c r="O671" s="780"/>
      <c r="P671" s="780"/>
      <c r="Q671" s="780"/>
      <c r="R671" s="780"/>
      <c r="S671" s="780"/>
      <c r="T671" s="780"/>
      <c r="U671" s="780"/>
      <c r="V671" s="780"/>
      <c r="W671" s="780"/>
      <c r="X671" s="780"/>
      <c r="Y671" s="780"/>
    </row>
    <row r="672" spans="1:25" ht="15.75" customHeight="1">
      <c r="A672" s="780"/>
      <c r="B672" s="873"/>
      <c r="C672" s="780"/>
      <c r="D672" s="780"/>
      <c r="E672" s="780"/>
      <c r="F672" s="780"/>
      <c r="G672" s="780"/>
      <c r="H672" s="780"/>
      <c r="I672" s="780"/>
      <c r="J672" s="780"/>
      <c r="K672" s="780"/>
      <c r="L672" s="780"/>
      <c r="M672" s="780"/>
      <c r="N672" s="780"/>
      <c r="O672" s="780"/>
      <c r="P672" s="780"/>
      <c r="Q672" s="780"/>
      <c r="R672" s="780"/>
      <c r="S672" s="780"/>
      <c r="T672" s="780"/>
      <c r="U672" s="780"/>
      <c r="V672" s="780"/>
      <c r="W672" s="780"/>
      <c r="X672" s="780"/>
      <c r="Y672" s="780"/>
    </row>
    <row r="673" spans="1:25" ht="15.75" customHeight="1">
      <c r="A673" s="780"/>
      <c r="B673" s="873"/>
      <c r="C673" s="780"/>
      <c r="D673" s="780"/>
      <c r="E673" s="780"/>
      <c r="F673" s="780"/>
      <c r="G673" s="780"/>
      <c r="H673" s="780"/>
      <c r="I673" s="780"/>
      <c r="J673" s="780"/>
      <c r="K673" s="780"/>
      <c r="L673" s="780"/>
      <c r="M673" s="780"/>
      <c r="N673" s="780"/>
      <c r="O673" s="780"/>
      <c r="P673" s="780"/>
      <c r="Q673" s="780"/>
      <c r="R673" s="780"/>
      <c r="S673" s="780"/>
      <c r="T673" s="780"/>
      <c r="U673" s="780"/>
      <c r="V673" s="780"/>
      <c r="W673" s="780"/>
      <c r="X673" s="780"/>
      <c r="Y673" s="780"/>
    </row>
    <row r="674" spans="1:25" ht="15.75" customHeight="1">
      <c r="A674" s="780"/>
      <c r="B674" s="873"/>
      <c r="C674" s="780"/>
      <c r="D674" s="780"/>
      <c r="E674" s="780"/>
      <c r="F674" s="780"/>
      <c r="G674" s="780"/>
      <c r="H674" s="780"/>
      <c r="I674" s="780"/>
      <c r="J674" s="780"/>
      <c r="K674" s="780"/>
      <c r="L674" s="780"/>
      <c r="M674" s="780"/>
      <c r="N674" s="780"/>
      <c r="O674" s="780"/>
      <c r="P674" s="780"/>
      <c r="Q674" s="780"/>
      <c r="R674" s="780"/>
      <c r="S674" s="780"/>
      <c r="T674" s="780"/>
      <c r="U674" s="780"/>
      <c r="V674" s="780"/>
      <c r="W674" s="780"/>
      <c r="X674" s="780"/>
      <c r="Y674" s="780"/>
    </row>
    <row r="675" spans="1:25" ht="15.75" customHeight="1">
      <c r="A675" s="780"/>
      <c r="B675" s="873"/>
      <c r="C675" s="780"/>
      <c r="D675" s="780"/>
      <c r="E675" s="780"/>
      <c r="F675" s="780"/>
      <c r="G675" s="780"/>
      <c r="H675" s="780"/>
      <c r="I675" s="780"/>
      <c r="J675" s="780"/>
      <c r="K675" s="780"/>
      <c r="L675" s="780"/>
      <c r="M675" s="780"/>
      <c r="N675" s="780"/>
      <c r="O675" s="780"/>
      <c r="P675" s="780"/>
      <c r="Q675" s="780"/>
      <c r="R675" s="780"/>
      <c r="S675" s="780"/>
      <c r="T675" s="780"/>
      <c r="U675" s="780"/>
      <c r="V675" s="780"/>
      <c r="W675" s="780"/>
      <c r="X675" s="780"/>
      <c r="Y675" s="780"/>
    </row>
    <row r="676" spans="1:25" ht="15.75" customHeight="1">
      <c r="A676" s="780"/>
      <c r="B676" s="873"/>
      <c r="C676" s="780"/>
      <c r="D676" s="780"/>
      <c r="E676" s="780"/>
      <c r="F676" s="780"/>
      <c r="G676" s="780"/>
      <c r="H676" s="780"/>
      <c r="I676" s="780"/>
      <c r="J676" s="780"/>
      <c r="K676" s="780"/>
      <c r="L676" s="780"/>
      <c r="M676" s="780"/>
      <c r="N676" s="780"/>
      <c r="O676" s="780"/>
      <c r="P676" s="780"/>
      <c r="Q676" s="780"/>
      <c r="R676" s="780"/>
      <c r="S676" s="780"/>
      <c r="T676" s="780"/>
      <c r="U676" s="780"/>
      <c r="V676" s="780"/>
      <c r="W676" s="780"/>
      <c r="X676" s="780"/>
      <c r="Y676" s="780"/>
    </row>
    <row r="677" spans="1:25" ht="15.75" customHeight="1">
      <c r="A677" s="780"/>
      <c r="B677" s="873"/>
      <c r="C677" s="780"/>
      <c r="D677" s="780"/>
      <c r="E677" s="780"/>
      <c r="F677" s="780"/>
      <c r="G677" s="780"/>
      <c r="H677" s="780"/>
      <c r="I677" s="780"/>
      <c r="J677" s="780"/>
      <c r="K677" s="780"/>
      <c r="L677" s="780"/>
      <c r="M677" s="780"/>
      <c r="N677" s="780"/>
      <c r="O677" s="780"/>
      <c r="P677" s="780"/>
      <c r="Q677" s="780"/>
      <c r="R677" s="780"/>
      <c r="S677" s="780"/>
      <c r="T677" s="780"/>
      <c r="U677" s="780"/>
      <c r="V677" s="780"/>
      <c r="W677" s="780"/>
      <c r="X677" s="780"/>
      <c r="Y677" s="780"/>
    </row>
    <row r="678" spans="1:25" ht="15.75" customHeight="1">
      <c r="A678" s="780"/>
      <c r="B678" s="873"/>
      <c r="C678" s="780"/>
      <c r="D678" s="780"/>
      <c r="E678" s="780"/>
      <c r="F678" s="780"/>
      <c r="G678" s="780"/>
      <c r="H678" s="780"/>
      <c r="I678" s="780"/>
      <c r="J678" s="780"/>
      <c r="K678" s="780"/>
      <c r="L678" s="780"/>
      <c r="M678" s="780"/>
      <c r="N678" s="780"/>
      <c r="O678" s="780"/>
      <c r="P678" s="780"/>
      <c r="Q678" s="780"/>
      <c r="R678" s="780"/>
      <c r="S678" s="780"/>
      <c r="T678" s="780"/>
      <c r="U678" s="780"/>
      <c r="V678" s="780"/>
      <c r="W678" s="780"/>
      <c r="X678" s="780"/>
      <c r="Y678" s="780"/>
    </row>
    <row r="679" spans="1:25" ht="15.75" customHeight="1">
      <c r="A679" s="780"/>
      <c r="B679" s="873"/>
      <c r="C679" s="780"/>
      <c r="D679" s="780"/>
      <c r="E679" s="780"/>
      <c r="F679" s="780"/>
      <c r="G679" s="780"/>
      <c r="H679" s="780"/>
      <c r="I679" s="780"/>
      <c r="J679" s="780"/>
      <c r="K679" s="780"/>
      <c r="L679" s="780"/>
      <c r="M679" s="780"/>
      <c r="N679" s="780"/>
      <c r="O679" s="780"/>
      <c r="P679" s="780"/>
      <c r="Q679" s="780"/>
      <c r="R679" s="780"/>
      <c r="S679" s="780"/>
      <c r="T679" s="780"/>
      <c r="U679" s="780"/>
      <c r="V679" s="780"/>
      <c r="W679" s="780"/>
      <c r="X679" s="780"/>
      <c r="Y679" s="780"/>
    </row>
    <row r="680" spans="1:25" ht="15.75" customHeight="1">
      <c r="A680" s="780"/>
      <c r="B680" s="873"/>
      <c r="C680" s="780"/>
      <c r="D680" s="780"/>
      <c r="E680" s="780"/>
      <c r="F680" s="780"/>
      <c r="G680" s="780"/>
      <c r="H680" s="780"/>
      <c r="I680" s="780"/>
      <c r="J680" s="780"/>
      <c r="K680" s="780"/>
      <c r="L680" s="780"/>
      <c r="M680" s="780"/>
      <c r="N680" s="780"/>
      <c r="O680" s="780"/>
      <c r="P680" s="780"/>
      <c r="Q680" s="780"/>
      <c r="R680" s="780"/>
      <c r="S680" s="780"/>
      <c r="T680" s="780"/>
      <c r="U680" s="780"/>
      <c r="V680" s="780"/>
      <c r="W680" s="780"/>
      <c r="X680" s="780"/>
      <c r="Y680" s="780"/>
    </row>
    <row r="681" spans="1:25" ht="15.75" customHeight="1">
      <c r="A681" s="780"/>
      <c r="B681" s="873"/>
      <c r="C681" s="780"/>
      <c r="D681" s="780"/>
      <c r="E681" s="780"/>
      <c r="F681" s="780"/>
      <c r="G681" s="780"/>
      <c r="H681" s="780"/>
      <c r="I681" s="780"/>
      <c r="J681" s="780"/>
      <c r="K681" s="780"/>
      <c r="L681" s="780"/>
      <c r="M681" s="780"/>
      <c r="N681" s="780"/>
      <c r="O681" s="780"/>
      <c r="P681" s="780"/>
      <c r="Q681" s="780"/>
      <c r="R681" s="780"/>
      <c r="S681" s="780"/>
      <c r="T681" s="780"/>
      <c r="U681" s="780"/>
      <c r="V681" s="780"/>
      <c r="W681" s="780"/>
      <c r="X681" s="780"/>
      <c r="Y681" s="780"/>
    </row>
    <row r="682" spans="1:25" ht="15.75" customHeight="1">
      <c r="A682" s="780"/>
      <c r="B682" s="873"/>
      <c r="C682" s="780"/>
      <c r="D682" s="780"/>
      <c r="E682" s="780"/>
      <c r="F682" s="780"/>
      <c r="G682" s="780"/>
      <c r="H682" s="780"/>
      <c r="I682" s="780"/>
      <c r="J682" s="780"/>
      <c r="K682" s="780"/>
      <c r="L682" s="780"/>
      <c r="M682" s="780"/>
      <c r="N682" s="780"/>
      <c r="O682" s="780"/>
      <c r="P682" s="780"/>
      <c r="Q682" s="780"/>
      <c r="R682" s="780"/>
      <c r="S682" s="780"/>
      <c r="T682" s="780"/>
      <c r="U682" s="780"/>
      <c r="V682" s="780"/>
      <c r="W682" s="780"/>
      <c r="X682" s="780"/>
      <c r="Y682" s="780"/>
    </row>
    <row r="683" spans="1:25" ht="15.75" customHeight="1">
      <c r="A683" s="780"/>
      <c r="B683" s="873"/>
      <c r="C683" s="780"/>
      <c r="D683" s="780"/>
      <c r="E683" s="780"/>
      <c r="F683" s="780"/>
      <c r="G683" s="780"/>
      <c r="H683" s="780"/>
      <c r="I683" s="780"/>
      <c r="J683" s="780"/>
      <c r="K683" s="780"/>
      <c r="L683" s="780"/>
      <c r="M683" s="780"/>
      <c r="N683" s="780"/>
      <c r="O683" s="780"/>
      <c r="P683" s="780"/>
      <c r="Q683" s="780"/>
      <c r="R683" s="780"/>
      <c r="S683" s="780"/>
      <c r="T683" s="780"/>
      <c r="U683" s="780"/>
      <c r="V683" s="780"/>
      <c r="W683" s="780"/>
      <c r="X683" s="780"/>
      <c r="Y683" s="780"/>
    </row>
    <row r="684" spans="1:25" ht="15.75" customHeight="1">
      <c r="A684" s="780"/>
      <c r="B684" s="873"/>
      <c r="C684" s="780"/>
      <c r="D684" s="780"/>
      <c r="E684" s="780"/>
      <c r="F684" s="780"/>
      <c r="G684" s="780"/>
      <c r="H684" s="780"/>
      <c r="I684" s="780"/>
      <c r="J684" s="780"/>
      <c r="K684" s="780"/>
      <c r="L684" s="780"/>
      <c r="M684" s="780"/>
      <c r="N684" s="780"/>
      <c r="O684" s="780"/>
      <c r="P684" s="780"/>
      <c r="Q684" s="780"/>
      <c r="R684" s="780"/>
      <c r="S684" s="780"/>
      <c r="T684" s="780"/>
      <c r="U684" s="780"/>
      <c r="V684" s="780"/>
      <c r="W684" s="780"/>
      <c r="X684" s="780"/>
      <c r="Y684" s="780"/>
    </row>
    <row r="685" spans="1:25" ht="15.75" customHeight="1">
      <c r="A685" s="780"/>
      <c r="B685" s="873"/>
      <c r="C685" s="780"/>
      <c r="D685" s="780"/>
      <c r="E685" s="780"/>
      <c r="F685" s="780"/>
      <c r="G685" s="780"/>
      <c r="H685" s="780"/>
      <c r="I685" s="780"/>
      <c r="J685" s="780"/>
      <c r="K685" s="780"/>
      <c r="L685" s="780"/>
      <c r="M685" s="780"/>
      <c r="N685" s="780"/>
      <c r="O685" s="780"/>
      <c r="P685" s="780"/>
      <c r="Q685" s="780"/>
      <c r="R685" s="780"/>
      <c r="S685" s="780"/>
      <c r="T685" s="780"/>
      <c r="U685" s="780"/>
      <c r="V685" s="780"/>
      <c r="W685" s="780"/>
      <c r="X685" s="780"/>
      <c r="Y685" s="780"/>
    </row>
    <row r="686" spans="1:25" ht="15.75" customHeight="1">
      <c r="A686" s="780"/>
      <c r="B686" s="873"/>
      <c r="C686" s="780"/>
      <c r="D686" s="780"/>
      <c r="E686" s="780"/>
      <c r="F686" s="780"/>
      <c r="G686" s="780"/>
      <c r="H686" s="780"/>
      <c r="I686" s="780"/>
      <c r="J686" s="780"/>
      <c r="K686" s="780"/>
      <c r="L686" s="780"/>
      <c r="M686" s="780"/>
      <c r="N686" s="780"/>
      <c r="O686" s="780"/>
      <c r="P686" s="780"/>
      <c r="Q686" s="780"/>
      <c r="R686" s="780"/>
      <c r="S686" s="780"/>
      <c r="T686" s="780"/>
      <c r="U686" s="780"/>
      <c r="V686" s="780"/>
      <c r="W686" s="780"/>
      <c r="X686" s="780"/>
      <c r="Y686" s="780"/>
    </row>
    <row r="687" spans="1:25" ht="15.75" customHeight="1">
      <c r="A687" s="780"/>
      <c r="B687" s="873"/>
      <c r="C687" s="780"/>
      <c r="D687" s="780"/>
      <c r="E687" s="780"/>
      <c r="F687" s="780"/>
      <c r="G687" s="780"/>
      <c r="H687" s="780"/>
      <c r="I687" s="780"/>
      <c r="J687" s="780"/>
      <c r="K687" s="780"/>
      <c r="L687" s="780"/>
      <c r="M687" s="780"/>
      <c r="N687" s="780"/>
      <c r="O687" s="780"/>
      <c r="P687" s="780"/>
      <c r="Q687" s="780"/>
      <c r="R687" s="780"/>
      <c r="S687" s="780"/>
      <c r="T687" s="780"/>
      <c r="U687" s="780"/>
      <c r="V687" s="780"/>
      <c r="W687" s="780"/>
      <c r="X687" s="780"/>
      <c r="Y687" s="780"/>
    </row>
    <row r="688" spans="1:25" ht="15.75" customHeight="1">
      <c r="A688" s="780"/>
      <c r="B688" s="873"/>
      <c r="C688" s="780"/>
      <c r="D688" s="780"/>
      <c r="E688" s="780"/>
      <c r="F688" s="780"/>
      <c r="G688" s="780"/>
      <c r="H688" s="780"/>
      <c r="I688" s="780"/>
      <c r="J688" s="780"/>
      <c r="K688" s="780"/>
      <c r="L688" s="780"/>
      <c r="M688" s="780"/>
      <c r="N688" s="780"/>
      <c r="O688" s="780"/>
      <c r="P688" s="780"/>
      <c r="Q688" s="780"/>
      <c r="R688" s="780"/>
      <c r="S688" s="780"/>
      <c r="T688" s="780"/>
      <c r="U688" s="780"/>
      <c r="V688" s="780"/>
      <c r="W688" s="780"/>
      <c r="X688" s="780"/>
      <c r="Y688" s="780"/>
    </row>
    <row r="689" spans="1:25" ht="15.75" customHeight="1">
      <c r="A689" s="780"/>
      <c r="B689" s="873"/>
      <c r="C689" s="780"/>
      <c r="D689" s="780"/>
      <c r="E689" s="780"/>
      <c r="F689" s="780"/>
      <c r="G689" s="780"/>
      <c r="H689" s="780"/>
      <c r="I689" s="780"/>
      <c r="J689" s="780"/>
      <c r="K689" s="780"/>
      <c r="L689" s="780"/>
      <c r="M689" s="780"/>
      <c r="N689" s="780"/>
      <c r="O689" s="780"/>
      <c r="P689" s="780"/>
      <c r="Q689" s="780"/>
      <c r="R689" s="780"/>
      <c r="S689" s="780"/>
      <c r="T689" s="780"/>
      <c r="U689" s="780"/>
      <c r="V689" s="780"/>
      <c r="W689" s="780"/>
      <c r="X689" s="780"/>
      <c r="Y689" s="780"/>
    </row>
    <row r="690" spans="1:25" ht="15.75" customHeight="1">
      <c r="A690" s="780"/>
      <c r="B690" s="873"/>
      <c r="C690" s="780"/>
      <c r="D690" s="780"/>
      <c r="E690" s="780"/>
      <c r="F690" s="780"/>
      <c r="G690" s="780"/>
      <c r="H690" s="780"/>
      <c r="I690" s="780"/>
      <c r="J690" s="780"/>
      <c r="K690" s="780"/>
      <c r="L690" s="780"/>
      <c r="M690" s="780"/>
      <c r="N690" s="780"/>
      <c r="O690" s="780"/>
      <c r="P690" s="780"/>
      <c r="Q690" s="780"/>
      <c r="R690" s="780"/>
      <c r="S690" s="780"/>
      <c r="T690" s="780"/>
      <c r="U690" s="780"/>
      <c r="V690" s="780"/>
      <c r="W690" s="780"/>
      <c r="X690" s="780"/>
      <c r="Y690" s="780"/>
    </row>
    <row r="691" spans="1:25" ht="15.75" customHeight="1">
      <c r="A691" s="780"/>
      <c r="B691" s="873"/>
      <c r="C691" s="780"/>
      <c r="D691" s="780"/>
      <c r="E691" s="780"/>
      <c r="F691" s="780"/>
      <c r="G691" s="780"/>
      <c r="H691" s="780"/>
      <c r="I691" s="780"/>
      <c r="J691" s="780"/>
      <c r="K691" s="780"/>
      <c r="L691" s="780"/>
      <c r="M691" s="780"/>
      <c r="N691" s="780"/>
      <c r="O691" s="780"/>
      <c r="P691" s="780"/>
      <c r="Q691" s="780"/>
      <c r="R691" s="780"/>
      <c r="S691" s="780"/>
      <c r="T691" s="780"/>
      <c r="U691" s="780"/>
      <c r="V691" s="780"/>
      <c r="W691" s="780"/>
      <c r="X691" s="780"/>
      <c r="Y691" s="780"/>
    </row>
    <row r="692" spans="1:25" ht="15.75" customHeight="1">
      <c r="A692" s="780"/>
      <c r="B692" s="873"/>
      <c r="C692" s="780"/>
      <c r="D692" s="780"/>
      <c r="E692" s="780"/>
      <c r="F692" s="780"/>
      <c r="G692" s="780"/>
      <c r="H692" s="780"/>
      <c r="I692" s="780"/>
      <c r="J692" s="780"/>
      <c r="K692" s="780"/>
      <c r="L692" s="780"/>
      <c r="M692" s="780"/>
      <c r="N692" s="780"/>
      <c r="O692" s="780"/>
      <c r="P692" s="780"/>
      <c r="Q692" s="780"/>
      <c r="R692" s="780"/>
      <c r="S692" s="780"/>
      <c r="T692" s="780"/>
      <c r="U692" s="780"/>
      <c r="V692" s="780"/>
      <c r="W692" s="780"/>
      <c r="X692" s="780"/>
      <c r="Y692" s="780"/>
    </row>
    <row r="693" spans="1:25" ht="15.75" customHeight="1">
      <c r="A693" s="780"/>
      <c r="B693" s="873"/>
      <c r="C693" s="780"/>
      <c r="D693" s="780"/>
      <c r="E693" s="780"/>
      <c r="F693" s="780"/>
      <c r="G693" s="780"/>
      <c r="H693" s="780"/>
      <c r="I693" s="780"/>
      <c r="J693" s="780"/>
      <c r="K693" s="780"/>
      <c r="L693" s="780"/>
      <c r="M693" s="780"/>
      <c r="N693" s="780"/>
      <c r="O693" s="780"/>
      <c r="P693" s="780"/>
      <c r="Q693" s="780"/>
      <c r="R693" s="780"/>
      <c r="S693" s="780"/>
      <c r="T693" s="780"/>
      <c r="U693" s="780"/>
      <c r="V693" s="780"/>
      <c r="W693" s="780"/>
      <c r="X693" s="780"/>
      <c r="Y693" s="780"/>
    </row>
    <row r="694" spans="1:25" ht="15.75" customHeight="1">
      <c r="A694" s="780"/>
      <c r="B694" s="873"/>
      <c r="C694" s="780"/>
      <c r="D694" s="780"/>
      <c r="E694" s="780"/>
      <c r="F694" s="780"/>
      <c r="G694" s="780"/>
      <c r="H694" s="780"/>
      <c r="I694" s="780"/>
      <c r="J694" s="780"/>
      <c r="K694" s="780"/>
      <c r="L694" s="780"/>
      <c r="M694" s="780"/>
      <c r="N694" s="780"/>
      <c r="O694" s="780"/>
      <c r="P694" s="780"/>
      <c r="Q694" s="780"/>
      <c r="R694" s="780"/>
      <c r="S694" s="780"/>
      <c r="T694" s="780"/>
      <c r="U694" s="780"/>
      <c r="V694" s="780"/>
      <c r="W694" s="780"/>
      <c r="X694" s="780"/>
      <c r="Y694" s="780"/>
    </row>
    <row r="695" spans="1:25" ht="15.75" customHeight="1">
      <c r="A695" s="780"/>
      <c r="B695" s="873"/>
      <c r="C695" s="780"/>
      <c r="D695" s="780"/>
      <c r="E695" s="780"/>
      <c r="F695" s="780"/>
      <c r="G695" s="780"/>
      <c r="H695" s="780"/>
      <c r="I695" s="780"/>
      <c r="J695" s="780"/>
      <c r="K695" s="780"/>
      <c r="L695" s="780"/>
      <c r="M695" s="780"/>
      <c r="N695" s="780"/>
      <c r="O695" s="780"/>
      <c r="P695" s="780"/>
      <c r="Q695" s="780"/>
      <c r="R695" s="780"/>
      <c r="S695" s="780"/>
      <c r="T695" s="780"/>
      <c r="U695" s="780"/>
      <c r="V695" s="780"/>
      <c r="W695" s="780"/>
      <c r="X695" s="780"/>
      <c r="Y695" s="780"/>
    </row>
    <row r="696" spans="1:25" ht="15.75" customHeight="1">
      <c r="A696" s="780"/>
      <c r="B696" s="873"/>
      <c r="C696" s="780"/>
      <c r="D696" s="780"/>
      <c r="E696" s="780"/>
      <c r="F696" s="780"/>
      <c r="G696" s="780"/>
      <c r="H696" s="780"/>
      <c r="I696" s="780"/>
      <c r="J696" s="780"/>
      <c r="K696" s="780"/>
      <c r="L696" s="780"/>
      <c r="M696" s="780"/>
      <c r="N696" s="780"/>
      <c r="O696" s="780"/>
      <c r="P696" s="780"/>
      <c r="Q696" s="780"/>
      <c r="R696" s="780"/>
      <c r="S696" s="780"/>
      <c r="T696" s="780"/>
      <c r="U696" s="780"/>
      <c r="V696" s="780"/>
      <c r="W696" s="780"/>
      <c r="X696" s="780"/>
      <c r="Y696" s="780"/>
    </row>
    <row r="697" spans="1:25" ht="15.75" customHeight="1">
      <c r="A697" s="780"/>
      <c r="B697" s="873"/>
      <c r="C697" s="780"/>
      <c r="D697" s="780"/>
      <c r="E697" s="780"/>
      <c r="F697" s="780"/>
      <c r="G697" s="780"/>
      <c r="H697" s="780"/>
      <c r="I697" s="780"/>
      <c r="J697" s="780"/>
      <c r="K697" s="780"/>
      <c r="L697" s="780"/>
      <c r="M697" s="780"/>
      <c r="N697" s="780"/>
      <c r="O697" s="780"/>
      <c r="P697" s="780"/>
      <c r="Q697" s="780"/>
      <c r="R697" s="780"/>
      <c r="S697" s="780"/>
      <c r="T697" s="780"/>
      <c r="U697" s="780"/>
      <c r="V697" s="780"/>
      <c r="W697" s="780"/>
      <c r="X697" s="780"/>
      <c r="Y697" s="780"/>
    </row>
    <row r="698" spans="1:25" ht="15.75" customHeight="1">
      <c r="A698" s="780"/>
      <c r="B698" s="873"/>
      <c r="C698" s="780"/>
      <c r="D698" s="780"/>
      <c r="E698" s="780"/>
      <c r="F698" s="780"/>
      <c r="G698" s="780"/>
      <c r="H698" s="780"/>
      <c r="I698" s="780"/>
      <c r="J698" s="780"/>
      <c r="K698" s="780"/>
      <c r="L698" s="780"/>
      <c r="M698" s="780"/>
      <c r="N698" s="780"/>
      <c r="O698" s="780"/>
      <c r="P698" s="780"/>
      <c r="Q698" s="780"/>
      <c r="R698" s="780"/>
      <c r="S698" s="780"/>
      <c r="T698" s="780"/>
      <c r="U698" s="780"/>
      <c r="V698" s="780"/>
      <c r="W698" s="780"/>
      <c r="X698" s="780"/>
      <c r="Y698" s="780"/>
    </row>
    <row r="699" spans="1:25" ht="15.75" customHeight="1">
      <c r="A699" s="780"/>
      <c r="B699" s="873"/>
      <c r="C699" s="780"/>
      <c r="D699" s="780"/>
      <c r="E699" s="780"/>
      <c r="F699" s="780"/>
      <c r="G699" s="780"/>
      <c r="H699" s="780"/>
      <c r="I699" s="780"/>
      <c r="J699" s="780"/>
      <c r="K699" s="780"/>
      <c r="L699" s="780"/>
      <c r="M699" s="780"/>
      <c r="N699" s="780"/>
      <c r="O699" s="780"/>
      <c r="P699" s="780"/>
      <c r="Q699" s="780"/>
      <c r="R699" s="780"/>
      <c r="S699" s="780"/>
      <c r="T699" s="780"/>
      <c r="U699" s="780"/>
      <c r="V699" s="780"/>
      <c r="W699" s="780"/>
      <c r="X699" s="780"/>
      <c r="Y699" s="780"/>
    </row>
    <row r="700" spans="1:25" ht="15.75" customHeight="1">
      <c r="A700" s="780"/>
      <c r="B700" s="873"/>
      <c r="C700" s="780"/>
      <c r="D700" s="780"/>
      <c r="E700" s="780"/>
      <c r="F700" s="780"/>
      <c r="G700" s="780"/>
      <c r="H700" s="780"/>
      <c r="I700" s="780"/>
      <c r="J700" s="780"/>
      <c r="K700" s="780"/>
      <c r="L700" s="780"/>
      <c r="M700" s="780"/>
      <c r="N700" s="780"/>
      <c r="O700" s="780"/>
      <c r="P700" s="780"/>
      <c r="Q700" s="780"/>
      <c r="R700" s="780"/>
      <c r="S700" s="780"/>
      <c r="T700" s="780"/>
      <c r="U700" s="780"/>
      <c r="V700" s="780"/>
      <c r="W700" s="780"/>
      <c r="X700" s="780"/>
      <c r="Y700" s="780"/>
    </row>
    <row r="701" spans="1:25" ht="15.75" customHeight="1">
      <c r="A701" s="780"/>
      <c r="B701" s="873"/>
      <c r="C701" s="780"/>
      <c r="D701" s="780"/>
      <c r="E701" s="780"/>
      <c r="F701" s="780"/>
      <c r="G701" s="780"/>
      <c r="H701" s="780"/>
      <c r="I701" s="780"/>
      <c r="J701" s="780"/>
      <c r="K701" s="780"/>
      <c r="L701" s="780"/>
      <c r="M701" s="780"/>
      <c r="N701" s="780"/>
      <c r="O701" s="780"/>
      <c r="P701" s="780"/>
      <c r="Q701" s="780"/>
      <c r="R701" s="780"/>
      <c r="S701" s="780"/>
      <c r="T701" s="780"/>
      <c r="U701" s="780"/>
      <c r="V701" s="780"/>
      <c r="W701" s="780"/>
      <c r="X701" s="780"/>
      <c r="Y701" s="780"/>
    </row>
    <row r="702" spans="1:25" ht="15.75" customHeight="1">
      <c r="A702" s="780"/>
      <c r="B702" s="873"/>
      <c r="C702" s="780"/>
      <c r="D702" s="780"/>
      <c r="E702" s="780"/>
      <c r="F702" s="780"/>
      <c r="G702" s="780"/>
      <c r="H702" s="780"/>
      <c r="I702" s="780"/>
      <c r="J702" s="780"/>
      <c r="K702" s="780"/>
      <c r="L702" s="780"/>
      <c r="M702" s="780"/>
      <c r="N702" s="780"/>
      <c r="O702" s="780"/>
      <c r="P702" s="780"/>
      <c r="Q702" s="780"/>
      <c r="R702" s="780"/>
      <c r="S702" s="780"/>
      <c r="T702" s="780"/>
      <c r="U702" s="780"/>
      <c r="V702" s="780"/>
      <c r="W702" s="780"/>
      <c r="X702" s="780"/>
      <c r="Y702" s="780"/>
    </row>
    <row r="703" spans="1:25" ht="15.75" customHeight="1">
      <c r="A703" s="780"/>
      <c r="B703" s="873"/>
      <c r="C703" s="780"/>
      <c r="D703" s="780"/>
      <c r="E703" s="780"/>
      <c r="F703" s="780"/>
      <c r="G703" s="780"/>
      <c r="H703" s="780"/>
      <c r="I703" s="780"/>
      <c r="J703" s="780"/>
      <c r="K703" s="780"/>
      <c r="L703" s="780"/>
      <c r="M703" s="780"/>
      <c r="N703" s="780"/>
      <c r="O703" s="780"/>
      <c r="P703" s="780"/>
      <c r="Q703" s="780"/>
      <c r="R703" s="780"/>
      <c r="S703" s="780"/>
      <c r="T703" s="780"/>
      <c r="U703" s="780"/>
      <c r="V703" s="780"/>
      <c r="W703" s="780"/>
      <c r="X703" s="780"/>
      <c r="Y703" s="780"/>
    </row>
    <row r="704" spans="1:25" ht="15.75" customHeight="1">
      <c r="A704" s="780"/>
      <c r="B704" s="873"/>
      <c r="C704" s="780"/>
      <c r="D704" s="780"/>
      <c r="E704" s="780"/>
      <c r="F704" s="780"/>
      <c r="G704" s="780"/>
      <c r="H704" s="780"/>
      <c r="I704" s="780"/>
      <c r="J704" s="780"/>
      <c r="K704" s="780"/>
      <c r="L704" s="780"/>
      <c r="M704" s="780"/>
      <c r="N704" s="780"/>
      <c r="O704" s="780"/>
      <c r="P704" s="780"/>
      <c r="Q704" s="780"/>
      <c r="R704" s="780"/>
      <c r="S704" s="780"/>
      <c r="T704" s="780"/>
      <c r="U704" s="780"/>
      <c r="V704" s="780"/>
      <c r="W704" s="780"/>
      <c r="X704" s="780"/>
      <c r="Y704" s="780"/>
    </row>
    <row r="705" spans="1:25" ht="15.75" customHeight="1">
      <c r="A705" s="780"/>
      <c r="B705" s="873"/>
      <c r="C705" s="780"/>
      <c r="D705" s="780"/>
      <c r="E705" s="780"/>
      <c r="F705" s="780"/>
      <c r="G705" s="780"/>
      <c r="H705" s="780"/>
      <c r="I705" s="780"/>
      <c r="J705" s="780"/>
      <c r="K705" s="780"/>
      <c r="L705" s="780"/>
      <c r="M705" s="780"/>
      <c r="N705" s="780"/>
      <c r="O705" s="780"/>
      <c r="P705" s="780"/>
      <c r="Q705" s="780"/>
      <c r="R705" s="780"/>
      <c r="S705" s="780"/>
      <c r="T705" s="780"/>
      <c r="U705" s="780"/>
      <c r="V705" s="780"/>
      <c r="W705" s="780"/>
      <c r="X705" s="780"/>
      <c r="Y705" s="780"/>
    </row>
    <row r="706" spans="1:25" ht="15.75" customHeight="1">
      <c r="A706" s="780"/>
      <c r="B706" s="873"/>
      <c r="C706" s="780"/>
      <c r="D706" s="780"/>
      <c r="E706" s="780"/>
      <c r="F706" s="780"/>
      <c r="G706" s="780"/>
      <c r="H706" s="780"/>
      <c r="I706" s="780"/>
      <c r="J706" s="780"/>
      <c r="K706" s="780"/>
      <c r="L706" s="780"/>
      <c r="M706" s="780"/>
      <c r="N706" s="780"/>
      <c r="O706" s="780"/>
      <c r="P706" s="780"/>
      <c r="Q706" s="780"/>
      <c r="R706" s="780"/>
      <c r="S706" s="780"/>
      <c r="T706" s="780"/>
      <c r="U706" s="780"/>
      <c r="V706" s="780"/>
      <c r="W706" s="780"/>
      <c r="X706" s="780"/>
      <c r="Y706" s="780"/>
    </row>
    <row r="707" spans="1:25" ht="15.75" customHeight="1">
      <c r="A707" s="780"/>
      <c r="B707" s="873"/>
      <c r="C707" s="780"/>
      <c r="D707" s="780"/>
      <c r="E707" s="780"/>
      <c r="F707" s="780"/>
      <c r="G707" s="780"/>
      <c r="H707" s="780"/>
      <c r="I707" s="780"/>
      <c r="J707" s="780"/>
      <c r="K707" s="780"/>
      <c r="L707" s="780"/>
      <c r="M707" s="780"/>
      <c r="N707" s="780"/>
      <c r="O707" s="780"/>
      <c r="P707" s="780"/>
      <c r="Q707" s="780"/>
      <c r="R707" s="780"/>
      <c r="S707" s="780"/>
      <c r="T707" s="780"/>
      <c r="U707" s="780"/>
      <c r="V707" s="780"/>
      <c r="W707" s="780"/>
      <c r="X707" s="780"/>
      <c r="Y707" s="780"/>
    </row>
    <row r="708" spans="1:25" ht="15.75" customHeight="1">
      <c r="A708" s="780"/>
      <c r="B708" s="873"/>
      <c r="C708" s="780"/>
      <c r="D708" s="780"/>
      <c r="E708" s="780"/>
      <c r="F708" s="780"/>
      <c r="G708" s="780"/>
      <c r="H708" s="780"/>
      <c r="I708" s="780"/>
      <c r="J708" s="780"/>
      <c r="K708" s="780"/>
      <c r="L708" s="780"/>
      <c r="M708" s="780"/>
      <c r="N708" s="780"/>
      <c r="O708" s="780"/>
      <c r="P708" s="780"/>
      <c r="Q708" s="780"/>
      <c r="R708" s="780"/>
      <c r="S708" s="780"/>
      <c r="T708" s="780"/>
      <c r="U708" s="780"/>
      <c r="V708" s="780"/>
      <c r="W708" s="780"/>
      <c r="X708" s="780"/>
      <c r="Y708" s="780"/>
    </row>
    <row r="709" spans="1:25" ht="15.75" customHeight="1">
      <c r="A709" s="780"/>
      <c r="B709" s="873"/>
      <c r="C709" s="780"/>
      <c r="D709" s="780"/>
      <c r="E709" s="780"/>
      <c r="F709" s="780"/>
      <c r="G709" s="780"/>
      <c r="H709" s="780"/>
      <c r="I709" s="780"/>
      <c r="J709" s="780"/>
      <c r="K709" s="780"/>
      <c r="L709" s="780"/>
      <c r="M709" s="780"/>
      <c r="N709" s="780"/>
      <c r="O709" s="780"/>
      <c r="P709" s="780"/>
      <c r="Q709" s="780"/>
      <c r="R709" s="780"/>
      <c r="S709" s="780"/>
      <c r="T709" s="780"/>
      <c r="U709" s="780"/>
      <c r="V709" s="780"/>
      <c r="W709" s="780"/>
      <c r="X709" s="780"/>
      <c r="Y709" s="780"/>
    </row>
    <row r="710" spans="1:25" ht="15.75" customHeight="1">
      <c r="A710" s="780"/>
      <c r="B710" s="873"/>
      <c r="C710" s="780"/>
      <c r="D710" s="780"/>
      <c r="E710" s="780"/>
      <c r="F710" s="780"/>
      <c r="G710" s="780"/>
      <c r="H710" s="780"/>
      <c r="I710" s="780"/>
      <c r="J710" s="780"/>
      <c r="K710" s="780"/>
      <c r="L710" s="780"/>
      <c r="M710" s="780"/>
      <c r="N710" s="780"/>
      <c r="O710" s="780"/>
      <c r="P710" s="780"/>
      <c r="Q710" s="780"/>
      <c r="R710" s="780"/>
      <c r="S710" s="780"/>
      <c r="T710" s="780"/>
      <c r="U710" s="780"/>
      <c r="V710" s="780"/>
      <c r="W710" s="780"/>
      <c r="X710" s="780"/>
      <c r="Y710" s="780"/>
    </row>
    <row r="711" spans="1:25" ht="15.75" customHeight="1">
      <c r="A711" s="780"/>
      <c r="B711" s="873"/>
      <c r="C711" s="780"/>
      <c r="D711" s="780"/>
      <c r="E711" s="780"/>
      <c r="F711" s="780"/>
      <c r="G711" s="780"/>
      <c r="H711" s="780"/>
      <c r="I711" s="780"/>
      <c r="J711" s="780"/>
      <c r="K711" s="780"/>
      <c r="L711" s="780"/>
      <c r="M711" s="780"/>
      <c r="N711" s="780"/>
      <c r="O711" s="780"/>
      <c r="P711" s="780"/>
      <c r="Q711" s="780"/>
      <c r="R711" s="780"/>
      <c r="S711" s="780"/>
      <c r="T711" s="780"/>
      <c r="U711" s="780"/>
      <c r="V711" s="780"/>
      <c r="W711" s="780"/>
      <c r="X711" s="780"/>
      <c r="Y711" s="780"/>
    </row>
    <row r="712" spans="1:25" ht="15.75" customHeight="1">
      <c r="A712" s="780"/>
      <c r="B712" s="873"/>
      <c r="C712" s="780"/>
      <c r="D712" s="780"/>
      <c r="E712" s="780"/>
      <c r="F712" s="780"/>
      <c r="G712" s="780"/>
      <c r="H712" s="780"/>
      <c r="I712" s="780"/>
      <c r="J712" s="780"/>
      <c r="K712" s="780"/>
      <c r="L712" s="780"/>
      <c r="M712" s="780"/>
      <c r="N712" s="780"/>
      <c r="O712" s="780"/>
      <c r="P712" s="780"/>
      <c r="Q712" s="780"/>
      <c r="R712" s="780"/>
      <c r="S712" s="780"/>
      <c r="T712" s="780"/>
      <c r="U712" s="780"/>
      <c r="V712" s="780"/>
      <c r="W712" s="780"/>
      <c r="X712" s="780"/>
      <c r="Y712" s="780"/>
    </row>
    <row r="713" spans="1:25" ht="15.75" customHeight="1">
      <c r="A713" s="780"/>
      <c r="B713" s="873"/>
      <c r="C713" s="780"/>
      <c r="D713" s="780"/>
      <c r="E713" s="780"/>
      <c r="F713" s="780"/>
      <c r="G713" s="780"/>
      <c r="H713" s="780"/>
      <c r="I713" s="780"/>
      <c r="J713" s="780"/>
      <c r="K713" s="780"/>
      <c r="L713" s="780"/>
      <c r="M713" s="780"/>
      <c r="N713" s="780"/>
      <c r="O713" s="780"/>
      <c r="P713" s="780"/>
      <c r="Q713" s="780"/>
      <c r="R713" s="780"/>
      <c r="S713" s="780"/>
      <c r="T713" s="780"/>
      <c r="U713" s="780"/>
      <c r="V713" s="780"/>
      <c r="W713" s="780"/>
      <c r="X713" s="780"/>
      <c r="Y713" s="780"/>
    </row>
    <row r="714" spans="1:25" ht="15.75" customHeight="1">
      <c r="A714" s="780"/>
      <c r="B714" s="873"/>
      <c r="C714" s="780"/>
      <c r="D714" s="780"/>
      <c r="E714" s="780"/>
      <c r="F714" s="780"/>
      <c r="G714" s="780"/>
      <c r="H714" s="780"/>
      <c r="I714" s="780"/>
      <c r="J714" s="780"/>
      <c r="K714" s="780"/>
      <c r="L714" s="780"/>
      <c r="M714" s="780"/>
      <c r="N714" s="780"/>
      <c r="O714" s="780"/>
      <c r="P714" s="780"/>
      <c r="Q714" s="780"/>
      <c r="R714" s="780"/>
      <c r="S714" s="780"/>
      <c r="T714" s="780"/>
      <c r="U714" s="780"/>
      <c r="V714" s="780"/>
      <c r="W714" s="780"/>
      <c r="X714" s="780"/>
      <c r="Y714" s="780"/>
    </row>
    <row r="715" spans="1:25" ht="15.75" customHeight="1">
      <c r="A715" s="780"/>
      <c r="B715" s="873"/>
      <c r="C715" s="780"/>
      <c r="D715" s="780"/>
      <c r="E715" s="780"/>
      <c r="F715" s="780"/>
      <c r="G715" s="780"/>
      <c r="H715" s="780"/>
      <c r="I715" s="780"/>
      <c r="J715" s="780"/>
      <c r="K715" s="780"/>
      <c r="L715" s="780"/>
      <c r="M715" s="780"/>
      <c r="N715" s="780"/>
      <c r="O715" s="780"/>
      <c r="P715" s="780"/>
      <c r="Q715" s="780"/>
      <c r="R715" s="780"/>
      <c r="S715" s="780"/>
      <c r="T715" s="780"/>
      <c r="U715" s="780"/>
      <c r="V715" s="780"/>
      <c r="W715" s="780"/>
      <c r="X715" s="780"/>
      <c r="Y715" s="780"/>
    </row>
    <row r="716" spans="1:25" ht="15.75" customHeight="1">
      <c r="A716" s="780"/>
      <c r="B716" s="873"/>
      <c r="C716" s="780"/>
      <c r="D716" s="780"/>
      <c r="E716" s="780"/>
      <c r="F716" s="780"/>
      <c r="G716" s="780"/>
      <c r="H716" s="780"/>
      <c r="I716" s="780"/>
      <c r="J716" s="780"/>
      <c r="K716" s="780"/>
      <c r="L716" s="780"/>
      <c r="M716" s="780"/>
      <c r="N716" s="780"/>
      <c r="O716" s="780"/>
      <c r="P716" s="780"/>
      <c r="Q716" s="780"/>
      <c r="R716" s="780"/>
      <c r="S716" s="780"/>
      <c r="T716" s="780"/>
      <c r="U716" s="780"/>
      <c r="V716" s="780"/>
      <c r="W716" s="780"/>
      <c r="X716" s="780"/>
      <c r="Y716" s="780"/>
    </row>
    <row r="717" spans="1:25" ht="15.75" customHeight="1">
      <c r="A717" s="780"/>
      <c r="B717" s="873"/>
      <c r="C717" s="780"/>
      <c r="D717" s="780"/>
      <c r="E717" s="780"/>
      <c r="F717" s="780"/>
      <c r="G717" s="780"/>
      <c r="H717" s="780"/>
      <c r="I717" s="780"/>
      <c r="J717" s="780"/>
      <c r="K717" s="780"/>
      <c r="L717" s="780"/>
      <c r="M717" s="780"/>
      <c r="N717" s="780"/>
      <c r="O717" s="780"/>
      <c r="P717" s="780"/>
      <c r="Q717" s="780"/>
      <c r="R717" s="780"/>
      <c r="S717" s="780"/>
      <c r="T717" s="780"/>
      <c r="U717" s="780"/>
      <c r="V717" s="780"/>
      <c r="W717" s="780"/>
      <c r="X717" s="780"/>
      <c r="Y717" s="780"/>
    </row>
    <row r="718" spans="1:25" ht="15.75" customHeight="1">
      <c r="A718" s="780"/>
      <c r="B718" s="873"/>
      <c r="C718" s="780"/>
      <c r="D718" s="780"/>
      <c r="E718" s="780"/>
      <c r="F718" s="780"/>
      <c r="G718" s="780"/>
      <c r="H718" s="780"/>
      <c r="I718" s="780"/>
      <c r="J718" s="780"/>
      <c r="K718" s="780"/>
      <c r="L718" s="780"/>
      <c r="M718" s="780"/>
      <c r="N718" s="780"/>
      <c r="O718" s="780"/>
      <c r="P718" s="780"/>
      <c r="Q718" s="780"/>
      <c r="R718" s="780"/>
      <c r="S718" s="780"/>
      <c r="T718" s="780"/>
      <c r="U718" s="780"/>
      <c r="V718" s="780"/>
      <c r="W718" s="780"/>
      <c r="X718" s="780"/>
      <c r="Y718" s="780"/>
    </row>
    <row r="719" spans="1:25" ht="15.75" customHeight="1">
      <c r="A719" s="780"/>
      <c r="B719" s="873"/>
      <c r="C719" s="780"/>
      <c r="D719" s="780"/>
      <c r="E719" s="780"/>
      <c r="F719" s="780"/>
      <c r="G719" s="780"/>
      <c r="H719" s="780"/>
      <c r="I719" s="780"/>
      <c r="J719" s="780"/>
      <c r="K719" s="780"/>
      <c r="L719" s="780"/>
      <c r="M719" s="780"/>
      <c r="N719" s="780"/>
      <c r="O719" s="780"/>
      <c r="P719" s="780"/>
      <c r="Q719" s="780"/>
      <c r="R719" s="780"/>
      <c r="S719" s="780"/>
      <c r="T719" s="780"/>
      <c r="U719" s="780"/>
      <c r="V719" s="780"/>
      <c r="W719" s="780"/>
      <c r="X719" s="780"/>
      <c r="Y719" s="780"/>
    </row>
    <row r="720" spans="1:25" ht="15.75" customHeight="1">
      <c r="A720" s="780"/>
      <c r="B720" s="873"/>
      <c r="C720" s="780"/>
      <c r="D720" s="780"/>
      <c r="E720" s="780"/>
      <c r="F720" s="780"/>
      <c r="G720" s="780"/>
      <c r="H720" s="780"/>
      <c r="I720" s="780"/>
      <c r="J720" s="780"/>
      <c r="K720" s="780"/>
      <c r="L720" s="780"/>
      <c r="M720" s="780"/>
      <c r="N720" s="780"/>
      <c r="O720" s="780"/>
      <c r="P720" s="780"/>
      <c r="Q720" s="780"/>
      <c r="R720" s="780"/>
      <c r="S720" s="780"/>
      <c r="T720" s="780"/>
      <c r="U720" s="780"/>
      <c r="V720" s="780"/>
      <c r="W720" s="780"/>
      <c r="X720" s="780"/>
      <c r="Y720" s="780"/>
    </row>
    <row r="721" spans="1:25" ht="15.75" customHeight="1">
      <c r="A721" s="780"/>
      <c r="B721" s="873"/>
      <c r="C721" s="780"/>
      <c r="D721" s="780"/>
      <c r="E721" s="780"/>
      <c r="F721" s="780"/>
      <c r="G721" s="780"/>
      <c r="H721" s="780"/>
      <c r="I721" s="780"/>
      <c r="J721" s="780"/>
      <c r="K721" s="780"/>
      <c r="L721" s="780"/>
      <c r="M721" s="780"/>
      <c r="N721" s="780"/>
      <c r="O721" s="780"/>
      <c r="P721" s="780"/>
      <c r="Q721" s="780"/>
      <c r="R721" s="780"/>
      <c r="S721" s="780"/>
      <c r="T721" s="780"/>
      <c r="U721" s="780"/>
      <c r="V721" s="780"/>
      <c r="W721" s="780"/>
      <c r="X721" s="780"/>
      <c r="Y721" s="780"/>
    </row>
    <row r="722" spans="1:25" ht="15.75" customHeight="1">
      <c r="A722" s="780"/>
      <c r="B722" s="873"/>
      <c r="C722" s="780"/>
      <c r="D722" s="780"/>
      <c r="E722" s="780"/>
      <c r="F722" s="780"/>
      <c r="G722" s="780"/>
      <c r="H722" s="780"/>
      <c r="I722" s="780"/>
      <c r="J722" s="780"/>
      <c r="K722" s="780"/>
      <c r="L722" s="780"/>
      <c r="M722" s="780"/>
      <c r="N722" s="780"/>
      <c r="O722" s="780"/>
      <c r="P722" s="780"/>
      <c r="Q722" s="780"/>
      <c r="R722" s="780"/>
      <c r="S722" s="780"/>
      <c r="T722" s="780"/>
      <c r="U722" s="780"/>
      <c r="V722" s="780"/>
      <c r="W722" s="780"/>
      <c r="X722" s="780"/>
      <c r="Y722" s="780"/>
    </row>
    <row r="723" spans="1:25" ht="15.75" customHeight="1">
      <c r="A723" s="780"/>
      <c r="B723" s="873"/>
      <c r="C723" s="780"/>
      <c r="D723" s="780"/>
      <c r="E723" s="780"/>
      <c r="F723" s="780"/>
      <c r="G723" s="780"/>
      <c r="H723" s="780"/>
      <c r="I723" s="780"/>
      <c r="J723" s="780"/>
      <c r="K723" s="780"/>
      <c r="L723" s="780"/>
      <c r="M723" s="780"/>
      <c r="N723" s="780"/>
      <c r="O723" s="780"/>
      <c r="P723" s="780"/>
      <c r="Q723" s="780"/>
      <c r="R723" s="780"/>
      <c r="S723" s="780"/>
      <c r="T723" s="780"/>
      <c r="U723" s="780"/>
      <c r="V723" s="780"/>
      <c r="W723" s="780"/>
      <c r="X723" s="780"/>
      <c r="Y723" s="780"/>
    </row>
    <row r="724" spans="1:25" ht="15.75" customHeight="1">
      <c r="A724" s="780"/>
      <c r="B724" s="873"/>
      <c r="C724" s="780"/>
      <c r="D724" s="780"/>
      <c r="E724" s="780"/>
      <c r="F724" s="780"/>
      <c r="G724" s="780"/>
      <c r="H724" s="780"/>
      <c r="I724" s="780"/>
      <c r="J724" s="780"/>
      <c r="K724" s="780"/>
      <c r="L724" s="780"/>
      <c r="M724" s="780"/>
      <c r="N724" s="780"/>
      <c r="O724" s="780"/>
      <c r="P724" s="780"/>
      <c r="Q724" s="780"/>
      <c r="R724" s="780"/>
      <c r="S724" s="780"/>
      <c r="T724" s="780"/>
      <c r="U724" s="780"/>
      <c r="V724" s="780"/>
      <c r="W724" s="780"/>
      <c r="X724" s="780"/>
      <c r="Y724" s="780"/>
    </row>
    <row r="725" spans="1:25" ht="15.75" customHeight="1">
      <c r="A725" s="780"/>
      <c r="B725" s="873"/>
      <c r="C725" s="780"/>
      <c r="D725" s="780"/>
      <c r="E725" s="780"/>
      <c r="F725" s="780"/>
      <c r="G725" s="780"/>
      <c r="H725" s="780"/>
      <c r="I725" s="780"/>
      <c r="J725" s="780"/>
      <c r="K725" s="780"/>
      <c r="L725" s="780"/>
      <c r="M725" s="780"/>
      <c r="N725" s="780"/>
      <c r="O725" s="780"/>
      <c r="P725" s="780"/>
      <c r="Q725" s="780"/>
      <c r="R725" s="780"/>
      <c r="S725" s="780"/>
      <c r="T725" s="780"/>
      <c r="U725" s="780"/>
      <c r="V725" s="780"/>
      <c r="W725" s="780"/>
      <c r="X725" s="780"/>
      <c r="Y725" s="780"/>
    </row>
    <row r="726" spans="1:25" ht="15.75" customHeight="1">
      <c r="A726" s="780"/>
      <c r="B726" s="873"/>
      <c r="C726" s="780"/>
      <c r="D726" s="780"/>
      <c r="E726" s="780"/>
      <c r="F726" s="780"/>
      <c r="G726" s="780"/>
      <c r="H726" s="780"/>
      <c r="I726" s="780"/>
      <c r="J726" s="780"/>
      <c r="K726" s="780"/>
      <c r="L726" s="780"/>
      <c r="M726" s="780"/>
      <c r="N726" s="780"/>
      <c r="O726" s="780"/>
      <c r="P726" s="780"/>
      <c r="Q726" s="780"/>
      <c r="R726" s="780"/>
      <c r="S726" s="780"/>
      <c r="T726" s="780"/>
      <c r="U726" s="780"/>
      <c r="V726" s="780"/>
      <c r="W726" s="780"/>
      <c r="X726" s="780"/>
      <c r="Y726" s="780"/>
    </row>
    <row r="727" spans="1:25" ht="15.75" customHeight="1">
      <c r="A727" s="780"/>
      <c r="B727" s="873"/>
      <c r="C727" s="780"/>
      <c r="D727" s="780"/>
      <c r="E727" s="780"/>
      <c r="F727" s="780"/>
      <c r="G727" s="780"/>
      <c r="H727" s="780"/>
      <c r="I727" s="780"/>
      <c r="J727" s="780"/>
      <c r="K727" s="780"/>
      <c r="L727" s="780"/>
      <c r="M727" s="780"/>
      <c r="N727" s="780"/>
      <c r="O727" s="780"/>
      <c r="P727" s="780"/>
      <c r="Q727" s="780"/>
      <c r="R727" s="780"/>
      <c r="S727" s="780"/>
      <c r="T727" s="780"/>
      <c r="U727" s="780"/>
      <c r="V727" s="780"/>
      <c r="W727" s="780"/>
      <c r="X727" s="780"/>
      <c r="Y727" s="780"/>
    </row>
    <row r="728" spans="1:25" ht="15.75" customHeight="1">
      <c r="A728" s="780"/>
      <c r="B728" s="873"/>
      <c r="C728" s="780"/>
      <c r="D728" s="780"/>
      <c r="E728" s="780"/>
      <c r="F728" s="780"/>
      <c r="G728" s="780"/>
      <c r="H728" s="780"/>
      <c r="I728" s="780"/>
      <c r="J728" s="780"/>
      <c r="K728" s="780"/>
      <c r="L728" s="780"/>
      <c r="M728" s="780"/>
      <c r="N728" s="780"/>
      <c r="O728" s="780"/>
      <c r="P728" s="780"/>
      <c r="Q728" s="780"/>
      <c r="R728" s="780"/>
      <c r="S728" s="780"/>
      <c r="T728" s="780"/>
      <c r="U728" s="780"/>
      <c r="V728" s="780"/>
      <c r="W728" s="780"/>
      <c r="X728" s="780"/>
      <c r="Y728" s="780"/>
    </row>
    <row r="729" spans="1:25" ht="15.75" customHeight="1">
      <c r="A729" s="780"/>
      <c r="B729" s="873"/>
      <c r="C729" s="780"/>
      <c r="D729" s="780"/>
      <c r="E729" s="780"/>
      <c r="F729" s="780"/>
      <c r="G729" s="780"/>
      <c r="H729" s="780"/>
      <c r="I729" s="780"/>
      <c r="J729" s="780"/>
      <c r="K729" s="780"/>
      <c r="L729" s="780"/>
      <c r="M729" s="780"/>
      <c r="N729" s="780"/>
      <c r="O729" s="780"/>
      <c r="P729" s="780"/>
      <c r="Q729" s="780"/>
      <c r="R729" s="780"/>
      <c r="S729" s="780"/>
      <c r="T729" s="780"/>
      <c r="U729" s="780"/>
      <c r="V729" s="780"/>
      <c r="W729" s="780"/>
      <c r="X729" s="780"/>
      <c r="Y729" s="780"/>
    </row>
    <row r="730" spans="1:25" ht="15.75" customHeight="1">
      <c r="A730" s="780"/>
      <c r="B730" s="873"/>
      <c r="C730" s="780"/>
      <c r="D730" s="780"/>
      <c r="E730" s="780"/>
      <c r="F730" s="780"/>
      <c r="G730" s="780"/>
      <c r="H730" s="780"/>
      <c r="I730" s="780"/>
      <c r="J730" s="780"/>
      <c r="K730" s="780"/>
      <c r="L730" s="780"/>
      <c r="M730" s="780"/>
      <c r="N730" s="780"/>
      <c r="O730" s="780"/>
      <c r="P730" s="780"/>
      <c r="Q730" s="780"/>
      <c r="R730" s="780"/>
      <c r="S730" s="780"/>
      <c r="T730" s="780"/>
      <c r="U730" s="780"/>
      <c r="V730" s="780"/>
      <c r="W730" s="780"/>
      <c r="X730" s="780"/>
      <c r="Y730" s="780"/>
    </row>
    <row r="731" spans="1:25" ht="15.75" customHeight="1">
      <c r="A731" s="780"/>
      <c r="B731" s="873"/>
      <c r="C731" s="780"/>
      <c r="D731" s="780"/>
      <c r="E731" s="780"/>
      <c r="F731" s="780"/>
      <c r="G731" s="780"/>
      <c r="H731" s="780"/>
      <c r="I731" s="780"/>
      <c r="J731" s="780"/>
      <c r="K731" s="780"/>
      <c r="L731" s="780"/>
      <c r="M731" s="780"/>
      <c r="N731" s="780"/>
      <c r="O731" s="780"/>
      <c r="P731" s="780"/>
      <c r="Q731" s="780"/>
      <c r="R731" s="780"/>
      <c r="S731" s="780"/>
      <c r="T731" s="780"/>
      <c r="U731" s="780"/>
      <c r="V731" s="780"/>
      <c r="W731" s="780"/>
      <c r="X731" s="780"/>
      <c r="Y731" s="780"/>
    </row>
    <row r="732" spans="1:25" ht="15.75" customHeight="1">
      <c r="A732" s="780"/>
      <c r="B732" s="873"/>
      <c r="C732" s="780"/>
      <c r="D732" s="780"/>
      <c r="E732" s="780"/>
      <c r="F732" s="780"/>
      <c r="G732" s="780"/>
      <c r="H732" s="780"/>
      <c r="I732" s="780"/>
      <c r="J732" s="780"/>
      <c r="K732" s="780"/>
      <c r="L732" s="780"/>
      <c r="M732" s="780"/>
      <c r="N732" s="780"/>
      <c r="O732" s="780"/>
      <c r="P732" s="780"/>
      <c r="Q732" s="780"/>
      <c r="R732" s="780"/>
      <c r="S732" s="780"/>
      <c r="T732" s="780"/>
      <c r="U732" s="780"/>
      <c r="V732" s="780"/>
      <c r="W732" s="780"/>
      <c r="X732" s="780"/>
      <c r="Y732" s="780"/>
    </row>
    <row r="733" spans="1:25" ht="15.75" customHeight="1">
      <c r="A733" s="780"/>
      <c r="B733" s="873"/>
      <c r="C733" s="780"/>
      <c r="D733" s="780"/>
      <c r="E733" s="780"/>
      <c r="F733" s="780"/>
      <c r="G733" s="780"/>
      <c r="H733" s="780"/>
      <c r="I733" s="780"/>
      <c r="J733" s="780"/>
      <c r="K733" s="780"/>
      <c r="L733" s="780"/>
      <c r="M733" s="780"/>
      <c r="N733" s="780"/>
      <c r="O733" s="780"/>
      <c r="P733" s="780"/>
      <c r="Q733" s="780"/>
      <c r="R733" s="780"/>
      <c r="S733" s="780"/>
      <c r="T733" s="780"/>
      <c r="U733" s="780"/>
      <c r="V733" s="780"/>
      <c r="W733" s="780"/>
      <c r="X733" s="780"/>
      <c r="Y733" s="780"/>
    </row>
    <row r="734" spans="1:25" ht="15.75" customHeight="1">
      <c r="A734" s="780"/>
      <c r="B734" s="873"/>
      <c r="C734" s="780"/>
      <c r="D734" s="780"/>
      <c r="E734" s="780"/>
      <c r="F734" s="780"/>
      <c r="G734" s="780"/>
      <c r="H734" s="780"/>
      <c r="I734" s="780"/>
      <c r="J734" s="780"/>
      <c r="K734" s="780"/>
      <c r="L734" s="780"/>
      <c r="M734" s="780"/>
      <c r="N734" s="780"/>
      <c r="O734" s="780"/>
      <c r="P734" s="780"/>
      <c r="Q734" s="780"/>
      <c r="R734" s="780"/>
      <c r="S734" s="780"/>
      <c r="T734" s="780"/>
      <c r="U734" s="780"/>
      <c r="V734" s="780"/>
      <c r="W734" s="780"/>
      <c r="X734" s="780"/>
      <c r="Y734" s="780"/>
    </row>
    <row r="735" spans="1:25" ht="15.75" customHeight="1">
      <c r="A735" s="780"/>
      <c r="B735" s="873"/>
      <c r="C735" s="780"/>
      <c r="D735" s="780"/>
      <c r="E735" s="780"/>
      <c r="F735" s="780"/>
      <c r="G735" s="780"/>
      <c r="H735" s="780"/>
      <c r="I735" s="780"/>
      <c r="J735" s="780"/>
      <c r="K735" s="780"/>
      <c r="L735" s="780"/>
      <c r="M735" s="780"/>
      <c r="N735" s="780"/>
      <c r="O735" s="780"/>
      <c r="P735" s="780"/>
      <c r="Q735" s="780"/>
      <c r="R735" s="780"/>
      <c r="S735" s="780"/>
      <c r="T735" s="780"/>
      <c r="U735" s="780"/>
      <c r="V735" s="780"/>
      <c r="W735" s="780"/>
      <c r="X735" s="780"/>
      <c r="Y735" s="780"/>
    </row>
    <row r="736" spans="1:25" ht="15.75" customHeight="1">
      <c r="A736" s="780"/>
      <c r="B736" s="873"/>
      <c r="C736" s="780"/>
      <c r="D736" s="780"/>
      <c r="E736" s="780"/>
      <c r="F736" s="780"/>
      <c r="G736" s="780"/>
      <c r="H736" s="780"/>
      <c r="I736" s="780"/>
      <c r="J736" s="780"/>
      <c r="K736" s="780"/>
      <c r="L736" s="780"/>
      <c r="M736" s="780"/>
      <c r="N736" s="780"/>
      <c r="O736" s="780"/>
      <c r="P736" s="780"/>
      <c r="Q736" s="780"/>
      <c r="R736" s="780"/>
      <c r="S736" s="780"/>
      <c r="T736" s="780"/>
      <c r="U736" s="780"/>
      <c r="V736" s="780"/>
      <c r="W736" s="780"/>
      <c r="X736" s="780"/>
      <c r="Y736" s="780"/>
    </row>
    <row r="737" spans="1:25" ht="15.75" customHeight="1">
      <c r="A737" s="780"/>
      <c r="B737" s="873"/>
      <c r="C737" s="780"/>
      <c r="D737" s="780"/>
      <c r="E737" s="780"/>
      <c r="F737" s="780"/>
      <c r="G737" s="780"/>
      <c r="H737" s="780"/>
      <c r="I737" s="780"/>
      <c r="J737" s="780"/>
      <c r="K737" s="780"/>
      <c r="L737" s="780"/>
      <c r="M737" s="780"/>
      <c r="N737" s="780"/>
      <c r="O737" s="780"/>
      <c r="P737" s="780"/>
      <c r="Q737" s="780"/>
      <c r="R737" s="780"/>
      <c r="S737" s="780"/>
      <c r="T737" s="780"/>
      <c r="U737" s="780"/>
      <c r="V737" s="780"/>
      <c r="W737" s="780"/>
      <c r="X737" s="780"/>
      <c r="Y737" s="780"/>
    </row>
    <row r="738" spans="1:25" ht="15.75" customHeight="1">
      <c r="A738" s="780"/>
      <c r="B738" s="873"/>
      <c r="C738" s="780"/>
      <c r="D738" s="780"/>
      <c r="E738" s="780"/>
      <c r="F738" s="780"/>
      <c r="G738" s="780"/>
      <c r="H738" s="780"/>
      <c r="I738" s="780"/>
      <c r="J738" s="780"/>
      <c r="K738" s="780"/>
      <c r="L738" s="780"/>
      <c r="M738" s="780"/>
      <c r="N738" s="780"/>
      <c r="O738" s="780"/>
      <c r="P738" s="780"/>
      <c r="Q738" s="780"/>
      <c r="R738" s="780"/>
      <c r="S738" s="780"/>
      <c r="T738" s="780"/>
      <c r="U738" s="780"/>
      <c r="V738" s="780"/>
      <c r="W738" s="780"/>
      <c r="X738" s="780"/>
      <c r="Y738" s="780"/>
    </row>
    <row r="739" spans="1:25" ht="15.75" customHeight="1">
      <c r="A739" s="780"/>
      <c r="B739" s="873"/>
      <c r="C739" s="780"/>
      <c r="D739" s="780"/>
      <c r="E739" s="780"/>
      <c r="F739" s="780"/>
      <c r="G739" s="780"/>
      <c r="H739" s="780"/>
      <c r="I739" s="780"/>
      <c r="J739" s="780"/>
      <c r="K739" s="780"/>
      <c r="L739" s="780"/>
      <c r="M739" s="780"/>
      <c r="N739" s="780"/>
      <c r="O739" s="780"/>
      <c r="P739" s="780"/>
      <c r="Q739" s="780"/>
      <c r="R739" s="780"/>
      <c r="S739" s="780"/>
      <c r="T739" s="780"/>
      <c r="U739" s="780"/>
      <c r="V739" s="780"/>
      <c r="W739" s="780"/>
      <c r="X739" s="780"/>
      <c r="Y739" s="780"/>
    </row>
    <row r="740" spans="1:25" ht="15.75" customHeight="1">
      <c r="A740" s="780"/>
      <c r="B740" s="873"/>
      <c r="C740" s="780"/>
      <c r="D740" s="780"/>
      <c r="E740" s="780"/>
      <c r="F740" s="780"/>
      <c r="G740" s="780"/>
      <c r="H740" s="780"/>
      <c r="I740" s="780"/>
      <c r="J740" s="780"/>
      <c r="K740" s="780"/>
      <c r="L740" s="780"/>
      <c r="M740" s="780"/>
      <c r="N740" s="780"/>
      <c r="O740" s="780"/>
      <c r="P740" s="780"/>
      <c r="Q740" s="780"/>
      <c r="R740" s="780"/>
      <c r="S740" s="780"/>
      <c r="T740" s="780"/>
      <c r="U740" s="780"/>
      <c r="V740" s="780"/>
      <c r="W740" s="780"/>
      <c r="X740" s="780"/>
      <c r="Y740" s="780"/>
    </row>
    <row r="741" spans="1:25" ht="15.75" customHeight="1">
      <c r="A741" s="780"/>
      <c r="B741" s="873"/>
      <c r="C741" s="780"/>
      <c r="D741" s="780"/>
      <c r="E741" s="780"/>
      <c r="F741" s="780"/>
      <c r="G741" s="780"/>
      <c r="H741" s="780"/>
      <c r="I741" s="780"/>
      <c r="J741" s="780"/>
      <c r="K741" s="780"/>
      <c r="L741" s="780"/>
      <c r="M741" s="780"/>
      <c r="N741" s="780"/>
      <c r="O741" s="780"/>
      <c r="P741" s="780"/>
      <c r="Q741" s="780"/>
      <c r="R741" s="780"/>
      <c r="S741" s="780"/>
      <c r="T741" s="780"/>
      <c r="U741" s="780"/>
      <c r="V741" s="780"/>
      <c r="W741" s="780"/>
      <c r="X741" s="780"/>
      <c r="Y741" s="780"/>
    </row>
    <row r="742" spans="1:25" ht="15.75" customHeight="1">
      <c r="A742" s="780"/>
      <c r="B742" s="873"/>
      <c r="C742" s="780"/>
      <c r="D742" s="780"/>
      <c r="E742" s="780"/>
      <c r="F742" s="780"/>
      <c r="G742" s="780"/>
      <c r="H742" s="780"/>
      <c r="I742" s="780"/>
      <c r="J742" s="780"/>
      <c r="K742" s="780"/>
      <c r="L742" s="780"/>
      <c r="M742" s="780"/>
      <c r="N742" s="780"/>
      <c r="O742" s="780"/>
      <c r="P742" s="780"/>
      <c r="Q742" s="780"/>
      <c r="R742" s="780"/>
      <c r="S742" s="780"/>
      <c r="T742" s="780"/>
      <c r="U742" s="780"/>
      <c r="V742" s="780"/>
      <c r="W742" s="780"/>
      <c r="X742" s="780"/>
      <c r="Y742" s="780"/>
    </row>
    <row r="743" spans="1:25" ht="15.75" customHeight="1">
      <c r="A743" s="780"/>
      <c r="B743" s="873"/>
      <c r="C743" s="780"/>
      <c r="D743" s="780"/>
      <c r="E743" s="780"/>
      <c r="F743" s="780"/>
      <c r="G743" s="780"/>
      <c r="H743" s="780"/>
      <c r="I743" s="780"/>
      <c r="J743" s="780"/>
      <c r="K743" s="780"/>
      <c r="L743" s="780"/>
      <c r="M743" s="780"/>
      <c r="N743" s="780"/>
      <c r="O743" s="780"/>
      <c r="P743" s="780"/>
      <c r="Q743" s="780"/>
      <c r="R743" s="780"/>
      <c r="S743" s="780"/>
      <c r="T743" s="780"/>
      <c r="U743" s="780"/>
      <c r="V743" s="780"/>
      <c r="W743" s="780"/>
      <c r="X743" s="780"/>
      <c r="Y743" s="780"/>
    </row>
    <row r="744" spans="1:25" ht="15.75" customHeight="1">
      <c r="A744" s="780"/>
      <c r="B744" s="873"/>
      <c r="C744" s="780"/>
      <c r="D744" s="780"/>
      <c r="E744" s="780"/>
      <c r="F744" s="780"/>
      <c r="G744" s="780"/>
      <c r="H744" s="780"/>
      <c r="I744" s="780"/>
      <c r="J744" s="780"/>
      <c r="K744" s="780"/>
      <c r="L744" s="780"/>
      <c r="M744" s="780"/>
      <c r="N744" s="780"/>
      <c r="O744" s="780"/>
      <c r="P744" s="780"/>
      <c r="Q744" s="780"/>
      <c r="R744" s="780"/>
      <c r="S744" s="780"/>
      <c r="T744" s="780"/>
      <c r="U744" s="780"/>
      <c r="V744" s="780"/>
      <c r="W744" s="780"/>
      <c r="X744" s="780"/>
      <c r="Y744" s="780"/>
    </row>
    <row r="745" spans="1:25" ht="15.75" customHeight="1">
      <c r="A745" s="780"/>
      <c r="B745" s="873"/>
      <c r="C745" s="780"/>
      <c r="D745" s="780"/>
      <c r="E745" s="780"/>
      <c r="F745" s="780"/>
      <c r="G745" s="780"/>
      <c r="H745" s="780"/>
      <c r="I745" s="780"/>
      <c r="J745" s="780"/>
      <c r="K745" s="780"/>
      <c r="L745" s="780"/>
      <c r="M745" s="780"/>
      <c r="N745" s="780"/>
      <c r="O745" s="780"/>
      <c r="P745" s="780"/>
      <c r="Q745" s="780"/>
      <c r="R745" s="780"/>
      <c r="S745" s="780"/>
      <c r="T745" s="780"/>
      <c r="U745" s="780"/>
      <c r="V745" s="780"/>
      <c r="W745" s="780"/>
      <c r="X745" s="780"/>
      <c r="Y745" s="780"/>
    </row>
    <row r="746" spans="1:25" ht="15.75" customHeight="1">
      <c r="A746" s="780"/>
      <c r="B746" s="873"/>
      <c r="C746" s="780"/>
      <c r="D746" s="780"/>
      <c r="E746" s="780"/>
      <c r="F746" s="780"/>
      <c r="G746" s="780"/>
      <c r="H746" s="780"/>
      <c r="I746" s="780"/>
      <c r="J746" s="780"/>
      <c r="K746" s="780"/>
      <c r="L746" s="780"/>
      <c r="M746" s="780"/>
      <c r="N746" s="780"/>
      <c r="O746" s="780"/>
      <c r="P746" s="780"/>
      <c r="Q746" s="780"/>
      <c r="R746" s="780"/>
      <c r="S746" s="780"/>
      <c r="T746" s="780"/>
      <c r="U746" s="780"/>
      <c r="V746" s="780"/>
      <c r="W746" s="780"/>
      <c r="X746" s="780"/>
      <c r="Y746" s="780"/>
    </row>
    <row r="747" spans="1:25" ht="15.75" customHeight="1">
      <c r="A747" s="780"/>
      <c r="B747" s="873"/>
      <c r="C747" s="780"/>
      <c r="D747" s="780"/>
      <c r="E747" s="780"/>
      <c r="F747" s="780"/>
      <c r="G747" s="780"/>
      <c r="H747" s="780"/>
      <c r="I747" s="780"/>
      <c r="J747" s="780"/>
      <c r="K747" s="780"/>
      <c r="L747" s="780"/>
      <c r="M747" s="780"/>
      <c r="N747" s="780"/>
      <c r="O747" s="780"/>
      <c r="P747" s="780"/>
      <c r="Q747" s="780"/>
      <c r="R747" s="780"/>
      <c r="S747" s="780"/>
      <c r="T747" s="780"/>
      <c r="U747" s="780"/>
      <c r="V747" s="780"/>
      <c r="W747" s="780"/>
      <c r="X747" s="780"/>
      <c r="Y747" s="780"/>
    </row>
    <row r="748" spans="1:25" ht="15.75" customHeight="1">
      <c r="A748" s="780"/>
      <c r="B748" s="873"/>
      <c r="C748" s="780"/>
      <c r="D748" s="780"/>
      <c r="E748" s="780"/>
      <c r="F748" s="780"/>
      <c r="G748" s="780"/>
      <c r="H748" s="780"/>
      <c r="I748" s="780"/>
      <c r="J748" s="780"/>
      <c r="K748" s="780"/>
      <c r="L748" s="780"/>
      <c r="M748" s="780"/>
      <c r="N748" s="780"/>
      <c r="O748" s="780"/>
      <c r="P748" s="780"/>
      <c r="Q748" s="780"/>
      <c r="R748" s="780"/>
      <c r="S748" s="780"/>
      <c r="T748" s="780"/>
      <c r="U748" s="780"/>
      <c r="V748" s="780"/>
      <c r="W748" s="780"/>
      <c r="X748" s="780"/>
      <c r="Y748" s="780"/>
    </row>
    <row r="749" spans="1:25" ht="15.75" customHeight="1">
      <c r="A749" s="780"/>
      <c r="B749" s="873"/>
      <c r="C749" s="780"/>
      <c r="D749" s="780"/>
      <c r="E749" s="780"/>
      <c r="F749" s="780"/>
      <c r="G749" s="780"/>
      <c r="H749" s="780"/>
      <c r="I749" s="780"/>
      <c r="J749" s="780"/>
      <c r="K749" s="780"/>
      <c r="L749" s="780"/>
      <c r="M749" s="780"/>
      <c r="N749" s="780"/>
      <c r="O749" s="780"/>
      <c r="P749" s="780"/>
      <c r="Q749" s="780"/>
      <c r="R749" s="780"/>
      <c r="S749" s="780"/>
      <c r="T749" s="780"/>
      <c r="U749" s="780"/>
      <c r="V749" s="780"/>
      <c r="W749" s="780"/>
      <c r="X749" s="780"/>
      <c r="Y749" s="780"/>
    </row>
    <row r="750" spans="1:25" ht="15.75" customHeight="1">
      <c r="A750" s="780"/>
      <c r="B750" s="873"/>
      <c r="C750" s="780"/>
      <c r="D750" s="780"/>
      <c r="E750" s="780"/>
      <c r="F750" s="780"/>
      <c r="G750" s="780"/>
      <c r="H750" s="780"/>
      <c r="I750" s="780"/>
      <c r="J750" s="780"/>
      <c r="K750" s="780"/>
      <c r="L750" s="780"/>
      <c r="M750" s="780"/>
      <c r="N750" s="780"/>
      <c r="O750" s="780"/>
      <c r="P750" s="780"/>
      <c r="Q750" s="780"/>
      <c r="R750" s="780"/>
      <c r="S750" s="780"/>
      <c r="T750" s="780"/>
      <c r="U750" s="780"/>
      <c r="V750" s="780"/>
      <c r="W750" s="780"/>
      <c r="X750" s="780"/>
      <c r="Y750" s="780"/>
    </row>
    <row r="751" spans="1:25" ht="15.75" customHeight="1">
      <c r="A751" s="780"/>
      <c r="B751" s="873"/>
      <c r="C751" s="780"/>
      <c r="D751" s="780"/>
      <c r="E751" s="780"/>
      <c r="F751" s="780"/>
      <c r="G751" s="780"/>
      <c r="H751" s="780"/>
      <c r="I751" s="780"/>
      <c r="J751" s="780"/>
      <c r="K751" s="780"/>
      <c r="L751" s="780"/>
      <c r="M751" s="780"/>
      <c r="N751" s="780"/>
      <c r="O751" s="780"/>
      <c r="P751" s="780"/>
      <c r="Q751" s="780"/>
      <c r="R751" s="780"/>
      <c r="S751" s="780"/>
      <c r="T751" s="780"/>
      <c r="U751" s="780"/>
      <c r="V751" s="780"/>
      <c r="W751" s="780"/>
      <c r="X751" s="780"/>
      <c r="Y751" s="780"/>
    </row>
    <row r="752" spans="1:25" ht="15.75" customHeight="1">
      <c r="A752" s="780"/>
      <c r="B752" s="873"/>
      <c r="C752" s="780"/>
      <c r="D752" s="780"/>
      <c r="E752" s="780"/>
      <c r="F752" s="780"/>
      <c r="G752" s="780"/>
      <c r="H752" s="780"/>
      <c r="I752" s="780"/>
      <c r="J752" s="780"/>
      <c r="K752" s="780"/>
      <c r="L752" s="780"/>
      <c r="M752" s="780"/>
      <c r="N752" s="780"/>
      <c r="O752" s="780"/>
      <c r="P752" s="780"/>
      <c r="Q752" s="780"/>
      <c r="R752" s="780"/>
      <c r="S752" s="780"/>
      <c r="T752" s="780"/>
      <c r="U752" s="780"/>
      <c r="V752" s="780"/>
      <c r="W752" s="780"/>
      <c r="X752" s="780"/>
      <c r="Y752" s="780"/>
    </row>
    <row r="753" spans="1:25" ht="15.75" customHeight="1">
      <c r="A753" s="780"/>
      <c r="B753" s="873"/>
      <c r="C753" s="780"/>
      <c r="D753" s="780"/>
      <c r="E753" s="780"/>
      <c r="F753" s="780"/>
      <c r="G753" s="780"/>
      <c r="H753" s="780"/>
      <c r="I753" s="780"/>
      <c r="J753" s="780"/>
      <c r="K753" s="780"/>
      <c r="L753" s="780"/>
      <c r="M753" s="780"/>
      <c r="N753" s="780"/>
      <c r="O753" s="780"/>
      <c r="P753" s="780"/>
      <c r="Q753" s="780"/>
      <c r="R753" s="780"/>
      <c r="S753" s="780"/>
      <c r="T753" s="780"/>
      <c r="U753" s="780"/>
      <c r="V753" s="780"/>
      <c r="W753" s="780"/>
      <c r="X753" s="780"/>
      <c r="Y753" s="780"/>
    </row>
    <row r="754" spans="1:25" ht="15.75" customHeight="1">
      <c r="A754" s="780"/>
      <c r="B754" s="873"/>
      <c r="C754" s="780"/>
      <c r="D754" s="780"/>
      <c r="E754" s="780"/>
      <c r="F754" s="780"/>
      <c r="G754" s="780"/>
      <c r="H754" s="780"/>
      <c r="I754" s="780"/>
      <c r="J754" s="780"/>
      <c r="K754" s="780"/>
      <c r="L754" s="780"/>
      <c r="M754" s="780"/>
      <c r="N754" s="780"/>
      <c r="O754" s="780"/>
      <c r="P754" s="780"/>
      <c r="Q754" s="780"/>
      <c r="R754" s="780"/>
      <c r="S754" s="780"/>
      <c r="T754" s="780"/>
      <c r="U754" s="780"/>
      <c r="V754" s="780"/>
      <c r="W754" s="780"/>
      <c r="X754" s="780"/>
      <c r="Y754" s="780"/>
    </row>
    <row r="755" spans="1:25" ht="15.75" customHeight="1">
      <c r="A755" s="780"/>
      <c r="B755" s="873"/>
      <c r="C755" s="780"/>
      <c r="D755" s="780"/>
      <c r="E755" s="780"/>
      <c r="F755" s="780"/>
      <c r="G755" s="780"/>
      <c r="H755" s="780"/>
      <c r="I755" s="780"/>
      <c r="J755" s="780"/>
      <c r="K755" s="780"/>
      <c r="L755" s="780"/>
      <c r="M755" s="780"/>
      <c r="N755" s="780"/>
      <c r="O755" s="780"/>
      <c r="P755" s="780"/>
      <c r="Q755" s="780"/>
      <c r="R755" s="780"/>
      <c r="S755" s="780"/>
      <c r="T755" s="780"/>
      <c r="U755" s="780"/>
      <c r="V755" s="780"/>
      <c r="W755" s="780"/>
      <c r="X755" s="780"/>
      <c r="Y755" s="780"/>
    </row>
    <row r="756" spans="1:25" ht="15.75" customHeight="1">
      <c r="A756" s="780"/>
      <c r="B756" s="873"/>
      <c r="C756" s="780"/>
      <c r="D756" s="780"/>
      <c r="E756" s="780"/>
      <c r="F756" s="780"/>
      <c r="G756" s="780"/>
      <c r="H756" s="780"/>
      <c r="I756" s="780"/>
      <c r="J756" s="780"/>
      <c r="K756" s="780"/>
      <c r="L756" s="780"/>
      <c r="M756" s="780"/>
      <c r="N756" s="780"/>
      <c r="O756" s="780"/>
      <c r="P756" s="780"/>
      <c r="Q756" s="780"/>
      <c r="R756" s="780"/>
      <c r="S756" s="780"/>
      <c r="T756" s="780"/>
      <c r="U756" s="780"/>
      <c r="V756" s="780"/>
      <c r="W756" s="780"/>
      <c r="X756" s="780"/>
      <c r="Y756" s="780"/>
    </row>
    <row r="757" spans="1:25" ht="15.75" customHeight="1">
      <c r="A757" s="780"/>
      <c r="B757" s="873"/>
      <c r="C757" s="780"/>
      <c r="D757" s="780"/>
      <c r="E757" s="780"/>
      <c r="F757" s="780"/>
      <c r="G757" s="780"/>
      <c r="H757" s="780"/>
      <c r="I757" s="780"/>
      <c r="J757" s="780"/>
      <c r="K757" s="780"/>
      <c r="L757" s="780"/>
      <c r="M757" s="780"/>
      <c r="N757" s="780"/>
      <c r="O757" s="780"/>
      <c r="P757" s="780"/>
      <c r="Q757" s="780"/>
      <c r="R757" s="780"/>
      <c r="S757" s="780"/>
      <c r="T757" s="780"/>
      <c r="U757" s="780"/>
      <c r="V757" s="780"/>
      <c r="W757" s="780"/>
      <c r="X757" s="780"/>
      <c r="Y757" s="780"/>
    </row>
    <row r="758" spans="1:25" ht="15.75" customHeight="1">
      <c r="A758" s="780"/>
      <c r="B758" s="873"/>
      <c r="C758" s="780"/>
      <c r="D758" s="780"/>
      <c r="E758" s="780"/>
      <c r="F758" s="780"/>
      <c r="G758" s="780"/>
      <c r="H758" s="780"/>
      <c r="I758" s="780"/>
      <c r="J758" s="780"/>
      <c r="K758" s="780"/>
      <c r="L758" s="780"/>
      <c r="M758" s="780"/>
      <c r="N758" s="780"/>
      <c r="O758" s="780"/>
      <c r="P758" s="780"/>
      <c r="Q758" s="780"/>
      <c r="R758" s="780"/>
      <c r="S758" s="780"/>
      <c r="T758" s="780"/>
      <c r="U758" s="780"/>
      <c r="V758" s="780"/>
      <c r="W758" s="780"/>
      <c r="X758" s="780"/>
      <c r="Y758" s="780"/>
    </row>
    <row r="759" spans="1:25" ht="15.75" customHeight="1">
      <c r="A759" s="780"/>
      <c r="B759" s="873"/>
      <c r="C759" s="780"/>
      <c r="D759" s="780"/>
      <c r="E759" s="780"/>
      <c r="F759" s="780"/>
      <c r="G759" s="780"/>
      <c r="H759" s="780"/>
      <c r="I759" s="780"/>
      <c r="J759" s="780"/>
      <c r="K759" s="780"/>
      <c r="L759" s="780"/>
      <c r="M759" s="780"/>
      <c r="N759" s="780"/>
      <c r="O759" s="780"/>
      <c r="P759" s="780"/>
      <c r="Q759" s="780"/>
      <c r="R759" s="780"/>
      <c r="S759" s="780"/>
      <c r="T759" s="780"/>
      <c r="U759" s="780"/>
      <c r="V759" s="780"/>
      <c r="W759" s="780"/>
      <c r="X759" s="780"/>
      <c r="Y759" s="780"/>
    </row>
    <row r="760" spans="1:25" ht="15.75" customHeight="1">
      <c r="A760" s="780"/>
      <c r="B760" s="873"/>
      <c r="C760" s="780"/>
      <c r="D760" s="780"/>
      <c r="E760" s="780"/>
      <c r="F760" s="780"/>
      <c r="G760" s="780"/>
      <c r="H760" s="780"/>
      <c r="I760" s="780"/>
      <c r="J760" s="780"/>
      <c r="K760" s="780"/>
      <c r="L760" s="780"/>
      <c r="M760" s="780"/>
      <c r="N760" s="780"/>
      <c r="O760" s="780"/>
      <c r="P760" s="780"/>
      <c r="Q760" s="780"/>
      <c r="R760" s="780"/>
      <c r="S760" s="780"/>
      <c r="T760" s="780"/>
      <c r="U760" s="780"/>
      <c r="V760" s="780"/>
      <c r="W760" s="780"/>
      <c r="X760" s="780"/>
      <c r="Y760" s="780"/>
    </row>
    <row r="761" spans="1:25" ht="15.75" customHeight="1">
      <c r="A761" s="780"/>
      <c r="B761" s="873"/>
      <c r="C761" s="780"/>
      <c r="D761" s="780"/>
      <c r="E761" s="780"/>
      <c r="F761" s="780"/>
      <c r="G761" s="780"/>
      <c r="H761" s="780"/>
      <c r="I761" s="780"/>
      <c r="J761" s="780"/>
      <c r="K761" s="780"/>
      <c r="L761" s="780"/>
      <c r="M761" s="780"/>
      <c r="N761" s="780"/>
      <c r="O761" s="780"/>
      <c r="P761" s="780"/>
      <c r="Q761" s="780"/>
      <c r="R761" s="780"/>
      <c r="S761" s="780"/>
      <c r="T761" s="780"/>
      <c r="U761" s="780"/>
      <c r="V761" s="780"/>
      <c r="W761" s="780"/>
      <c r="X761" s="780"/>
      <c r="Y761" s="780"/>
    </row>
    <row r="762" spans="1:25" ht="15.75" customHeight="1">
      <c r="A762" s="780"/>
      <c r="B762" s="873"/>
      <c r="C762" s="780"/>
      <c r="D762" s="780"/>
      <c r="E762" s="780"/>
      <c r="F762" s="780"/>
      <c r="G762" s="780"/>
      <c r="H762" s="780"/>
      <c r="I762" s="780"/>
      <c r="J762" s="780"/>
      <c r="K762" s="780"/>
      <c r="L762" s="780"/>
      <c r="M762" s="780"/>
      <c r="N762" s="780"/>
      <c r="O762" s="780"/>
      <c r="P762" s="780"/>
      <c r="Q762" s="780"/>
      <c r="R762" s="780"/>
      <c r="S762" s="780"/>
      <c r="T762" s="780"/>
      <c r="U762" s="780"/>
      <c r="V762" s="780"/>
      <c r="W762" s="780"/>
      <c r="X762" s="780"/>
      <c r="Y762" s="780"/>
    </row>
    <row r="763" spans="1:25" ht="15.75" customHeight="1">
      <c r="A763" s="780"/>
      <c r="B763" s="873"/>
      <c r="C763" s="780"/>
      <c r="D763" s="780"/>
      <c r="E763" s="780"/>
      <c r="F763" s="780"/>
      <c r="G763" s="780"/>
      <c r="H763" s="780"/>
      <c r="I763" s="780"/>
      <c r="J763" s="780"/>
      <c r="K763" s="780"/>
      <c r="L763" s="780"/>
      <c r="M763" s="780"/>
      <c r="N763" s="780"/>
      <c r="O763" s="780"/>
      <c r="P763" s="780"/>
      <c r="Q763" s="780"/>
      <c r="R763" s="780"/>
      <c r="S763" s="780"/>
      <c r="T763" s="780"/>
      <c r="U763" s="780"/>
      <c r="V763" s="780"/>
      <c r="W763" s="780"/>
      <c r="X763" s="780"/>
      <c r="Y763" s="780"/>
    </row>
    <row r="764" spans="1:25" ht="15.75" customHeight="1">
      <c r="A764" s="780"/>
      <c r="B764" s="873"/>
      <c r="C764" s="780"/>
      <c r="D764" s="780"/>
      <c r="E764" s="780"/>
      <c r="F764" s="780"/>
      <c r="G764" s="780"/>
      <c r="H764" s="780"/>
      <c r="I764" s="780"/>
      <c r="J764" s="780"/>
      <c r="K764" s="780"/>
      <c r="L764" s="780"/>
      <c r="M764" s="780"/>
      <c r="N764" s="780"/>
      <c r="O764" s="780"/>
      <c r="P764" s="780"/>
      <c r="Q764" s="780"/>
      <c r="R764" s="780"/>
      <c r="S764" s="780"/>
      <c r="T764" s="780"/>
      <c r="U764" s="780"/>
      <c r="V764" s="780"/>
      <c r="W764" s="780"/>
      <c r="X764" s="780"/>
      <c r="Y764" s="780"/>
    </row>
    <row r="765" spans="1:25" ht="15.75" customHeight="1">
      <c r="A765" s="780"/>
      <c r="B765" s="873"/>
      <c r="C765" s="780"/>
      <c r="D765" s="780"/>
      <c r="E765" s="780"/>
      <c r="F765" s="780"/>
      <c r="G765" s="780"/>
      <c r="H765" s="780"/>
      <c r="I765" s="780"/>
      <c r="J765" s="780"/>
      <c r="K765" s="780"/>
      <c r="L765" s="780"/>
      <c r="M765" s="780"/>
      <c r="N765" s="780"/>
      <c r="O765" s="780"/>
      <c r="P765" s="780"/>
      <c r="Q765" s="780"/>
      <c r="R765" s="780"/>
      <c r="S765" s="780"/>
      <c r="T765" s="780"/>
      <c r="U765" s="780"/>
      <c r="V765" s="780"/>
      <c r="W765" s="780"/>
      <c r="X765" s="780"/>
      <c r="Y765" s="780"/>
    </row>
    <row r="766" spans="1:25" ht="15.75" customHeight="1">
      <c r="A766" s="780"/>
      <c r="B766" s="873"/>
      <c r="C766" s="780"/>
      <c r="D766" s="780"/>
      <c r="E766" s="780"/>
      <c r="F766" s="780"/>
      <c r="G766" s="780"/>
      <c r="H766" s="780"/>
      <c r="I766" s="780"/>
      <c r="J766" s="780"/>
      <c r="K766" s="780"/>
      <c r="L766" s="780"/>
      <c r="M766" s="780"/>
      <c r="N766" s="780"/>
      <c r="O766" s="780"/>
      <c r="P766" s="780"/>
      <c r="Q766" s="780"/>
      <c r="R766" s="780"/>
      <c r="S766" s="780"/>
      <c r="T766" s="780"/>
      <c r="U766" s="780"/>
      <c r="V766" s="780"/>
      <c r="W766" s="780"/>
      <c r="X766" s="780"/>
      <c r="Y766" s="780"/>
    </row>
    <row r="767" spans="1:25" ht="15.75" customHeight="1">
      <c r="A767" s="780"/>
      <c r="B767" s="873"/>
      <c r="C767" s="780"/>
      <c r="D767" s="780"/>
      <c r="E767" s="780"/>
      <c r="F767" s="780"/>
      <c r="G767" s="780"/>
      <c r="H767" s="780"/>
      <c r="I767" s="780"/>
      <c r="J767" s="780"/>
      <c r="K767" s="780"/>
      <c r="L767" s="780"/>
      <c r="M767" s="780"/>
      <c r="N767" s="780"/>
      <c r="O767" s="780"/>
      <c r="P767" s="780"/>
      <c r="Q767" s="780"/>
      <c r="R767" s="780"/>
      <c r="S767" s="780"/>
      <c r="T767" s="780"/>
      <c r="U767" s="780"/>
      <c r="V767" s="780"/>
      <c r="W767" s="780"/>
      <c r="X767" s="780"/>
      <c r="Y767" s="780"/>
    </row>
    <row r="768" spans="1:25" ht="15.75" customHeight="1">
      <c r="A768" s="780"/>
      <c r="B768" s="873"/>
      <c r="C768" s="780"/>
      <c r="D768" s="780"/>
      <c r="E768" s="780"/>
      <c r="F768" s="780"/>
      <c r="G768" s="780"/>
      <c r="H768" s="780"/>
      <c r="I768" s="780"/>
      <c r="J768" s="780"/>
      <c r="K768" s="780"/>
      <c r="L768" s="780"/>
      <c r="M768" s="780"/>
      <c r="N768" s="780"/>
      <c r="O768" s="780"/>
      <c r="P768" s="780"/>
      <c r="Q768" s="780"/>
      <c r="R768" s="780"/>
      <c r="S768" s="780"/>
      <c r="T768" s="780"/>
      <c r="U768" s="780"/>
      <c r="V768" s="780"/>
      <c r="W768" s="780"/>
      <c r="X768" s="780"/>
      <c r="Y768" s="780"/>
    </row>
    <row r="769" spans="1:25" ht="15.75" customHeight="1">
      <c r="A769" s="780"/>
      <c r="B769" s="873"/>
      <c r="C769" s="780"/>
      <c r="D769" s="780"/>
      <c r="E769" s="780"/>
      <c r="F769" s="780"/>
      <c r="G769" s="780"/>
      <c r="H769" s="780"/>
      <c r="I769" s="780"/>
      <c r="J769" s="780"/>
      <c r="K769" s="780"/>
      <c r="L769" s="780"/>
      <c r="M769" s="780"/>
      <c r="N769" s="780"/>
      <c r="O769" s="780"/>
      <c r="P769" s="780"/>
      <c r="Q769" s="780"/>
      <c r="R769" s="780"/>
      <c r="S769" s="780"/>
      <c r="T769" s="780"/>
      <c r="U769" s="780"/>
      <c r="V769" s="780"/>
      <c r="W769" s="780"/>
      <c r="X769" s="780"/>
      <c r="Y769" s="780"/>
    </row>
    <row r="770" spans="1:25" ht="15.75" customHeight="1">
      <c r="A770" s="780"/>
      <c r="B770" s="873"/>
      <c r="C770" s="780"/>
      <c r="D770" s="780"/>
      <c r="E770" s="780"/>
      <c r="F770" s="780"/>
      <c r="G770" s="780"/>
      <c r="H770" s="780"/>
      <c r="I770" s="780"/>
      <c r="J770" s="780"/>
      <c r="K770" s="780"/>
      <c r="L770" s="780"/>
      <c r="M770" s="780"/>
      <c r="N770" s="780"/>
      <c r="O770" s="780"/>
      <c r="P770" s="780"/>
      <c r="Q770" s="780"/>
      <c r="R770" s="780"/>
      <c r="S770" s="780"/>
      <c r="T770" s="780"/>
      <c r="U770" s="780"/>
      <c r="V770" s="780"/>
      <c r="W770" s="780"/>
      <c r="X770" s="780"/>
      <c r="Y770" s="780"/>
    </row>
    <row r="771" spans="1:25" ht="15.75" customHeight="1">
      <c r="A771" s="780"/>
      <c r="B771" s="873"/>
      <c r="C771" s="780"/>
      <c r="D771" s="780"/>
      <c r="E771" s="780"/>
      <c r="F771" s="780"/>
      <c r="G771" s="780"/>
      <c r="H771" s="780"/>
      <c r="I771" s="780"/>
      <c r="J771" s="780"/>
      <c r="K771" s="780"/>
      <c r="L771" s="780"/>
      <c r="M771" s="780"/>
      <c r="N771" s="780"/>
      <c r="O771" s="780"/>
      <c r="P771" s="780"/>
      <c r="Q771" s="780"/>
      <c r="R771" s="780"/>
      <c r="S771" s="780"/>
      <c r="T771" s="780"/>
      <c r="U771" s="780"/>
      <c r="V771" s="780"/>
      <c r="W771" s="780"/>
      <c r="X771" s="780"/>
      <c r="Y771" s="780"/>
    </row>
    <row r="772" spans="1:25" ht="15.75" customHeight="1">
      <c r="A772" s="780"/>
      <c r="B772" s="873"/>
      <c r="C772" s="780"/>
      <c r="D772" s="780"/>
      <c r="E772" s="780"/>
      <c r="F772" s="780"/>
      <c r="G772" s="780"/>
      <c r="H772" s="780"/>
      <c r="I772" s="780"/>
      <c r="J772" s="780"/>
      <c r="K772" s="780"/>
      <c r="L772" s="780"/>
      <c r="M772" s="780"/>
      <c r="N772" s="780"/>
      <c r="O772" s="780"/>
      <c r="P772" s="780"/>
      <c r="Q772" s="780"/>
      <c r="R772" s="780"/>
      <c r="S772" s="780"/>
      <c r="T772" s="780"/>
      <c r="U772" s="780"/>
      <c r="V772" s="780"/>
      <c r="W772" s="780"/>
      <c r="X772" s="780"/>
      <c r="Y772" s="780"/>
    </row>
    <row r="773" spans="1:25" ht="15.75" customHeight="1">
      <c r="A773" s="780"/>
      <c r="B773" s="873"/>
      <c r="C773" s="780"/>
      <c r="D773" s="780"/>
      <c r="E773" s="780"/>
      <c r="F773" s="780"/>
      <c r="G773" s="780"/>
      <c r="H773" s="780"/>
      <c r="I773" s="780"/>
      <c r="J773" s="780"/>
      <c r="K773" s="780"/>
      <c r="L773" s="780"/>
      <c r="M773" s="780"/>
      <c r="N773" s="780"/>
      <c r="O773" s="780"/>
      <c r="P773" s="780"/>
      <c r="Q773" s="780"/>
      <c r="R773" s="780"/>
      <c r="S773" s="780"/>
      <c r="T773" s="780"/>
      <c r="U773" s="780"/>
      <c r="V773" s="780"/>
      <c r="W773" s="780"/>
      <c r="X773" s="780"/>
      <c r="Y773" s="780"/>
    </row>
    <row r="774" spans="1:25" ht="15.75" customHeight="1">
      <c r="A774" s="780"/>
      <c r="B774" s="873"/>
      <c r="C774" s="780"/>
      <c r="D774" s="780"/>
      <c r="E774" s="780"/>
      <c r="F774" s="780"/>
      <c r="G774" s="780"/>
      <c r="H774" s="780"/>
      <c r="I774" s="780"/>
      <c r="J774" s="780"/>
      <c r="K774" s="780"/>
      <c r="L774" s="780"/>
      <c r="M774" s="780"/>
      <c r="N774" s="780"/>
      <c r="O774" s="780"/>
      <c r="P774" s="780"/>
      <c r="Q774" s="780"/>
      <c r="R774" s="780"/>
      <c r="S774" s="780"/>
      <c r="T774" s="780"/>
      <c r="U774" s="780"/>
      <c r="V774" s="780"/>
      <c r="W774" s="780"/>
      <c r="X774" s="780"/>
      <c r="Y774" s="780"/>
    </row>
    <row r="775" spans="1:25" ht="15.75" customHeight="1">
      <c r="A775" s="780"/>
      <c r="B775" s="873"/>
      <c r="C775" s="780"/>
      <c r="D775" s="780"/>
      <c r="E775" s="780"/>
      <c r="F775" s="780"/>
      <c r="G775" s="780"/>
      <c r="H775" s="780"/>
      <c r="I775" s="780"/>
      <c r="J775" s="780"/>
      <c r="K775" s="780"/>
      <c r="L775" s="780"/>
      <c r="M775" s="780"/>
      <c r="N775" s="780"/>
      <c r="O775" s="780"/>
      <c r="P775" s="780"/>
      <c r="Q775" s="780"/>
      <c r="R775" s="780"/>
      <c r="S775" s="780"/>
      <c r="T775" s="780"/>
      <c r="U775" s="780"/>
      <c r="V775" s="780"/>
      <c r="W775" s="780"/>
      <c r="X775" s="780"/>
      <c r="Y775" s="780"/>
    </row>
    <row r="776" spans="1:25" ht="15.75" customHeight="1">
      <c r="A776" s="780"/>
      <c r="B776" s="873"/>
      <c r="C776" s="780"/>
      <c r="D776" s="780"/>
      <c r="E776" s="780"/>
      <c r="F776" s="780"/>
      <c r="G776" s="780"/>
      <c r="H776" s="780"/>
      <c r="I776" s="780"/>
      <c r="J776" s="780"/>
      <c r="K776" s="780"/>
      <c r="L776" s="780"/>
      <c r="M776" s="780"/>
      <c r="N776" s="780"/>
      <c r="O776" s="780"/>
      <c r="P776" s="780"/>
      <c r="Q776" s="780"/>
      <c r="R776" s="780"/>
      <c r="S776" s="780"/>
      <c r="T776" s="780"/>
      <c r="U776" s="780"/>
      <c r="V776" s="780"/>
      <c r="W776" s="780"/>
      <c r="X776" s="780"/>
      <c r="Y776" s="780"/>
    </row>
    <row r="777" spans="1:25" ht="15.75" customHeight="1">
      <c r="A777" s="780"/>
      <c r="B777" s="873"/>
      <c r="C777" s="780"/>
      <c r="D777" s="780"/>
      <c r="E777" s="780"/>
      <c r="F777" s="780"/>
      <c r="G777" s="780"/>
      <c r="H777" s="780"/>
      <c r="I777" s="780"/>
      <c r="J777" s="780"/>
      <c r="K777" s="780"/>
      <c r="L777" s="780"/>
      <c r="M777" s="780"/>
      <c r="N777" s="780"/>
      <c r="O777" s="780"/>
      <c r="P777" s="780"/>
      <c r="Q777" s="780"/>
      <c r="R777" s="780"/>
      <c r="S777" s="780"/>
      <c r="T777" s="780"/>
      <c r="U777" s="780"/>
      <c r="V777" s="780"/>
      <c r="W777" s="780"/>
      <c r="X777" s="780"/>
      <c r="Y777" s="780"/>
    </row>
    <row r="778" spans="1:25" ht="15.75" customHeight="1">
      <c r="A778" s="780"/>
      <c r="B778" s="873"/>
      <c r="C778" s="780"/>
      <c r="D778" s="780"/>
      <c r="E778" s="780"/>
      <c r="F778" s="780"/>
      <c r="G778" s="780"/>
      <c r="H778" s="780"/>
      <c r="I778" s="780"/>
      <c r="J778" s="780"/>
      <c r="K778" s="780"/>
      <c r="L778" s="780"/>
      <c r="M778" s="780"/>
      <c r="N778" s="780"/>
      <c r="O778" s="780"/>
      <c r="P778" s="780"/>
      <c r="Q778" s="780"/>
      <c r="R778" s="780"/>
      <c r="S778" s="780"/>
      <c r="T778" s="780"/>
      <c r="U778" s="780"/>
      <c r="V778" s="780"/>
      <c r="W778" s="780"/>
      <c r="X778" s="780"/>
      <c r="Y778" s="780"/>
    </row>
    <row r="779" spans="1:25" ht="15.75" customHeight="1">
      <c r="A779" s="780"/>
      <c r="B779" s="873"/>
      <c r="C779" s="780"/>
      <c r="D779" s="780"/>
      <c r="E779" s="780"/>
      <c r="F779" s="780"/>
      <c r="G779" s="780"/>
      <c r="H779" s="780"/>
      <c r="I779" s="780"/>
      <c r="J779" s="780"/>
      <c r="K779" s="780"/>
      <c r="L779" s="780"/>
      <c r="M779" s="780"/>
      <c r="N779" s="780"/>
      <c r="O779" s="780"/>
      <c r="P779" s="780"/>
      <c r="Q779" s="780"/>
      <c r="R779" s="780"/>
      <c r="S779" s="780"/>
      <c r="T779" s="780"/>
      <c r="U779" s="780"/>
      <c r="V779" s="780"/>
      <c r="W779" s="780"/>
      <c r="X779" s="780"/>
      <c r="Y779" s="780"/>
    </row>
    <row r="780" spans="1:25" ht="15.75" customHeight="1">
      <c r="A780" s="780"/>
      <c r="B780" s="873"/>
      <c r="C780" s="780"/>
      <c r="D780" s="780"/>
      <c r="E780" s="780"/>
      <c r="F780" s="780"/>
      <c r="G780" s="780"/>
      <c r="H780" s="780"/>
      <c r="I780" s="780"/>
      <c r="J780" s="780"/>
      <c r="K780" s="780"/>
      <c r="L780" s="780"/>
      <c r="M780" s="780"/>
      <c r="N780" s="780"/>
      <c r="O780" s="780"/>
      <c r="P780" s="780"/>
      <c r="Q780" s="780"/>
      <c r="R780" s="780"/>
      <c r="S780" s="780"/>
      <c r="T780" s="780"/>
      <c r="U780" s="780"/>
      <c r="V780" s="780"/>
      <c r="W780" s="780"/>
      <c r="X780" s="780"/>
      <c r="Y780" s="780"/>
    </row>
    <row r="781" spans="1:25" ht="15.75" customHeight="1">
      <c r="A781" s="780"/>
      <c r="B781" s="873"/>
      <c r="C781" s="780"/>
      <c r="D781" s="780"/>
      <c r="E781" s="780"/>
      <c r="F781" s="780"/>
      <c r="G781" s="780"/>
      <c r="H781" s="780"/>
      <c r="I781" s="780"/>
      <c r="J781" s="780"/>
      <c r="K781" s="780"/>
      <c r="L781" s="780"/>
      <c r="M781" s="780"/>
      <c r="N781" s="780"/>
      <c r="O781" s="780"/>
      <c r="P781" s="780"/>
      <c r="Q781" s="780"/>
      <c r="R781" s="780"/>
      <c r="S781" s="780"/>
      <c r="T781" s="780"/>
      <c r="U781" s="780"/>
      <c r="V781" s="780"/>
      <c r="W781" s="780"/>
      <c r="X781" s="780"/>
      <c r="Y781" s="780"/>
    </row>
    <row r="782" spans="1:25" ht="15.75" customHeight="1">
      <c r="A782" s="780"/>
      <c r="B782" s="873"/>
      <c r="C782" s="780"/>
      <c r="D782" s="780"/>
      <c r="E782" s="780"/>
      <c r="F782" s="780"/>
      <c r="G782" s="780"/>
      <c r="H782" s="780"/>
      <c r="I782" s="780"/>
      <c r="J782" s="780"/>
      <c r="K782" s="780"/>
      <c r="L782" s="780"/>
      <c r="M782" s="780"/>
      <c r="N782" s="780"/>
      <c r="O782" s="780"/>
      <c r="P782" s="780"/>
      <c r="Q782" s="780"/>
      <c r="R782" s="780"/>
      <c r="S782" s="780"/>
      <c r="T782" s="780"/>
      <c r="U782" s="780"/>
      <c r="V782" s="780"/>
      <c r="W782" s="780"/>
      <c r="X782" s="780"/>
      <c r="Y782" s="780"/>
    </row>
    <row r="783" spans="1:25" ht="15.75" customHeight="1">
      <c r="A783" s="780"/>
      <c r="B783" s="873"/>
      <c r="C783" s="780"/>
      <c r="D783" s="780"/>
      <c r="E783" s="780"/>
      <c r="F783" s="780"/>
      <c r="G783" s="780"/>
      <c r="H783" s="780"/>
      <c r="I783" s="780"/>
      <c r="J783" s="780"/>
      <c r="K783" s="780"/>
      <c r="L783" s="780"/>
      <c r="M783" s="780"/>
      <c r="N783" s="780"/>
      <c r="O783" s="780"/>
      <c r="P783" s="780"/>
      <c r="Q783" s="780"/>
      <c r="R783" s="780"/>
      <c r="S783" s="780"/>
      <c r="T783" s="780"/>
      <c r="U783" s="780"/>
      <c r="V783" s="780"/>
      <c r="W783" s="780"/>
      <c r="X783" s="780"/>
      <c r="Y783" s="780"/>
    </row>
    <row r="784" spans="1:25" ht="15.75" customHeight="1">
      <c r="A784" s="780"/>
      <c r="B784" s="873"/>
      <c r="C784" s="780"/>
      <c r="D784" s="780"/>
      <c r="E784" s="780"/>
      <c r="F784" s="780"/>
      <c r="G784" s="780"/>
      <c r="H784" s="780"/>
      <c r="I784" s="780"/>
      <c r="J784" s="780"/>
      <c r="K784" s="780"/>
      <c r="L784" s="780"/>
      <c r="M784" s="780"/>
      <c r="N784" s="780"/>
      <c r="O784" s="780"/>
      <c r="P784" s="780"/>
      <c r="Q784" s="780"/>
      <c r="R784" s="780"/>
      <c r="S784" s="780"/>
      <c r="T784" s="780"/>
      <c r="U784" s="780"/>
      <c r="V784" s="780"/>
      <c r="W784" s="780"/>
      <c r="X784" s="780"/>
      <c r="Y784" s="780"/>
    </row>
    <row r="785" spans="1:25" ht="15.75" customHeight="1">
      <c r="A785" s="780"/>
      <c r="B785" s="873"/>
      <c r="C785" s="780"/>
      <c r="D785" s="780"/>
      <c r="E785" s="780"/>
      <c r="F785" s="780"/>
      <c r="G785" s="780"/>
      <c r="H785" s="780"/>
      <c r="I785" s="780"/>
      <c r="J785" s="780"/>
      <c r="K785" s="780"/>
      <c r="L785" s="780"/>
      <c r="M785" s="780"/>
      <c r="N785" s="780"/>
      <c r="O785" s="780"/>
      <c r="P785" s="780"/>
      <c r="Q785" s="780"/>
      <c r="R785" s="780"/>
      <c r="S785" s="780"/>
      <c r="T785" s="780"/>
      <c r="U785" s="780"/>
      <c r="V785" s="780"/>
      <c r="W785" s="780"/>
      <c r="X785" s="780"/>
      <c r="Y785" s="780"/>
    </row>
    <row r="786" spans="1:25" ht="15.75" customHeight="1">
      <c r="A786" s="780"/>
      <c r="B786" s="873"/>
      <c r="C786" s="780"/>
      <c r="D786" s="780"/>
      <c r="E786" s="780"/>
      <c r="F786" s="780"/>
      <c r="G786" s="780"/>
      <c r="H786" s="780"/>
      <c r="I786" s="780"/>
      <c r="J786" s="780"/>
      <c r="K786" s="780"/>
      <c r="L786" s="780"/>
      <c r="M786" s="780"/>
      <c r="N786" s="780"/>
      <c r="O786" s="780"/>
      <c r="P786" s="780"/>
      <c r="Q786" s="780"/>
      <c r="R786" s="780"/>
      <c r="S786" s="780"/>
      <c r="T786" s="780"/>
      <c r="U786" s="780"/>
      <c r="V786" s="780"/>
      <c r="W786" s="780"/>
      <c r="X786" s="780"/>
      <c r="Y786" s="780"/>
    </row>
    <row r="787" spans="1:25" ht="15.75" customHeight="1">
      <c r="A787" s="780"/>
      <c r="B787" s="873"/>
      <c r="C787" s="780"/>
      <c r="D787" s="780"/>
      <c r="E787" s="780"/>
      <c r="F787" s="780"/>
      <c r="G787" s="780"/>
      <c r="H787" s="780"/>
      <c r="I787" s="780"/>
      <c r="J787" s="780"/>
      <c r="K787" s="780"/>
      <c r="L787" s="780"/>
      <c r="M787" s="780"/>
      <c r="N787" s="780"/>
      <c r="O787" s="780"/>
      <c r="P787" s="780"/>
      <c r="Q787" s="780"/>
      <c r="R787" s="780"/>
      <c r="S787" s="780"/>
      <c r="T787" s="780"/>
      <c r="U787" s="780"/>
      <c r="V787" s="780"/>
      <c r="W787" s="780"/>
      <c r="X787" s="780"/>
      <c r="Y787" s="780"/>
    </row>
    <row r="788" spans="1:25" ht="15.75" customHeight="1">
      <c r="A788" s="780"/>
      <c r="B788" s="873"/>
      <c r="C788" s="780"/>
      <c r="D788" s="780"/>
      <c r="E788" s="780"/>
      <c r="F788" s="780"/>
      <c r="G788" s="780"/>
      <c r="H788" s="780"/>
      <c r="I788" s="780"/>
      <c r="J788" s="780"/>
      <c r="K788" s="780"/>
      <c r="L788" s="780"/>
      <c r="M788" s="780"/>
      <c r="N788" s="780"/>
      <c r="O788" s="780"/>
      <c r="P788" s="780"/>
      <c r="Q788" s="780"/>
      <c r="R788" s="780"/>
      <c r="S788" s="780"/>
      <c r="T788" s="780"/>
      <c r="U788" s="780"/>
      <c r="V788" s="780"/>
      <c r="W788" s="780"/>
      <c r="X788" s="780"/>
      <c r="Y788" s="780"/>
    </row>
    <row r="789" spans="1:25" ht="15.75" customHeight="1">
      <c r="A789" s="780"/>
      <c r="B789" s="873"/>
      <c r="C789" s="780"/>
      <c r="D789" s="780"/>
      <c r="E789" s="780"/>
      <c r="F789" s="780"/>
      <c r="G789" s="780"/>
      <c r="H789" s="780"/>
      <c r="I789" s="780"/>
      <c r="J789" s="780"/>
      <c r="K789" s="780"/>
      <c r="L789" s="780"/>
      <c r="M789" s="780"/>
      <c r="N789" s="780"/>
      <c r="O789" s="780"/>
      <c r="P789" s="780"/>
      <c r="Q789" s="780"/>
      <c r="R789" s="780"/>
      <c r="S789" s="780"/>
      <c r="T789" s="780"/>
      <c r="U789" s="780"/>
      <c r="V789" s="780"/>
      <c r="W789" s="780"/>
      <c r="X789" s="780"/>
      <c r="Y789" s="780"/>
    </row>
    <row r="790" spans="1:25" ht="15.75" customHeight="1">
      <c r="A790" s="780"/>
      <c r="B790" s="873"/>
      <c r="C790" s="780"/>
      <c r="D790" s="780"/>
      <c r="E790" s="780"/>
      <c r="F790" s="780"/>
      <c r="G790" s="780"/>
      <c r="H790" s="780"/>
      <c r="I790" s="780"/>
      <c r="J790" s="780"/>
      <c r="K790" s="780"/>
      <c r="L790" s="780"/>
      <c r="M790" s="780"/>
      <c r="N790" s="780"/>
      <c r="O790" s="780"/>
      <c r="P790" s="780"/>
      <c r="Q790" s="780"/>
      <c r="R790" s="780"/>
      <c r="S790" s="780"/>
      <c r="T790" s="780"/>
      <c r="U790" s="780"/>
      <c r="V790" s="780"/>
      <c r="W790" s="780"/>
      <c r="X790" s="780"/>
      <c r="Y790" s="780"/>
    </row>
    <row r="791" spans="1:25" ht="15.75" customHeight="1">
      <c r="A791" s="780"/>
      <c r="B791" s="873"/>
      <c r="C791" s="780"/>
      <c r="D791" s="780"/>
      <c r="E791" s="780"/>
      <c r="F791" s="780"/>
      <c r="G791" s="780"/>
      <c r="H791" s="780"/>
      <c r="I791" s="780"/>
      <c r="J791" s="780"/>
      <c r="K791" s="780"/>
      <c r="L791" s="780"/>
      <c r="M791" s="780"/>
      <c r="N791" s="780"/>
      <c r="O791" s="780"/>
      <c r="P791" s="780"/>
      <c r="Q791" s="780"/>
      <c r="R791" s="780"/>
      <c r="S791" s="780"/>
      <c r="T791" s="780"/>
      <c r="U791" s="780"/>
      <c r="V791" s="780"/>
      <c r="W791" s="780"/>
      <c r="X791" s="780"/>
      <c r="Y791" s="780"/>
    </row>
    <row r="792" spans="1:25" ht="15.75" customHeight="1">
      <c r="A792" s="780"/>
      <c r="B792" s="873"/>
      <c r="C792" s="780"/>
      <c r="D792" s="780"/>
      <c r="E792" s="780"/>
      <c r="F792" s="780"/>
      <c r="G792" s="780"/>
      <c r="H792" s="780"/>
      <c r="I792" s="780"/>
      <c r="J792" s="780"/>
      <c r="K792" s="780"/>
      <c r="L792" s="780"/>
      <c r="M792" s="780"/>
      <c r="N792" s="780"/>
      <c r="O792" s="780"/>
      <c r="P792" s="780"/>
      <c r="Q792" s="780"/>
      <c r="R792" s="780"/>
      <c r="S792" s="780"/>
      <c r="T792" s="780"/>
      <c r="U792" s="780"/>
      <c r="V792" s="780"/>
      <c r="W792" s="780"/>
      <c r="X792" s="780"/>
      <c r="Y792" s="780"/>
    </row>
    <row r="793" spans="1:25" ht="15.75" customHeight="1">
      <c r="A793" s="780"/>
      <c r="B793" s="873"/>
      <c r="C793" s="780"/>
      <c r="D793" s="780"/>
      <c r="E793" s="780"/>
      <c r="F793" s="780"/>
      <c r="G793" s="780"/>
      <c r="H793" s="780"/>
      <c r="I793" s="780"/>
      <c r="J793" s="780"/>
      <c r="K793" s="780"/>
      <c r="L793" s="780"/>
      <c r="M793" s="780"/>
      <c r="N793" s="780"/>
      <c r="O793" s="780"/>
      <c r="P793" s="780"/>
      <c r="Q793" s="780"/>
      <c r="R793" s="780"/>
      <c r="S793" s="780"/>
      <c r="T793" s="780"/>
      <c r="U793" s="780"/>
      <c r="V793" s="780"/>
      <c r="W793" s="780"/>
      <c r="X793" s="780"/>
      <c r="Y793" s="780"/>
    </row>
    <row r="794" spans="1:25" ht="15.75" customHeight="1">
      <c r="A794" s="780"/>
      <c r="B794" s="873"/>
      <c r="C794" s="780"/>
      <c r="D794" s="780"/>
      <c r="E794" s="780"/>
      <c r="F794" s="780"/>
      <c r="G794" s="780"/>
      <c r="H794" s="780"/>
      <c r="I794" s="780"/>
      <c r="J794" s="780"/>
      <c r="K794" s="780"/>
      <c r="L794" s="780"/>
      <c r="M794" s="780"/>
      <c r="N794" s="780"/>
      <c r="O794" s="780"/>
      <c r="P794" s="780"/>
      <c r="Q794" s="780"/>
      <c r="R794" s="780"/>
      <c r="S794" s="780"/>
      <c r="T794" s="780"/>
      <c r="U794" s="780"/>
      <c r="V794" s="780"/>
      <c r="W794" s="780"/>
      <c r="X794" s="780"/>
      <c r="Y794" s="780"/>
    </row>
    <row r="795" spans="1:25" ht="15.75" customHeight="1">
      <c r="A795" s="780"/>
      <c r="B795" s="873"/>
      <c r="C795" s="780"/>
      <c r="D795" s="780"/>
      <c r="E795" s="780"/>
      <c r="F795" s="780"/>
      <c r="G795" s="780"/>
      <c r="H795" s="780"/>
      <c r="I795" s="780"/>
      <c r="J795" s="780"/>
      <c r="K795" s="780"/>
      <c r="L795" s="780"/>
      <c r="M795" s="780"/>
      <c r="N795" s="780"/>
      <c r="O795" s="780"/>
      <c r="P795" s="780"/>
      <c r="Q795" s="780"/>
      <c r="R795" s="780"/>
      <c r="S795" s="780"/>
      <c r="T795" s="780"/>
      <c r="U795" s="780"/>
      <c r="V795" s="780"/>
      <c r="W795" s="780"/>
      <c r="X795" s="780"/>
      <c r="Y795" s="780"/>
    </row>
    <row r="796" spans="1:25" ht="15.75" customHeight="1">
      <c r="A796" s="780"/>
      <c r="B796" s="873"/>
      <c r="C796" s="780"/>
      <c r="D796" s="780"/>
      <c r="E796" s="780"/>
      <c r="F796" s="780"/>
      <c r="G796" s="780"/>
      <c r="H796" s="780"/>
      <c r="I796" s="780"/>
      <c r="J796" s="780"/>
      <c r="K796" s="780"/>
      <c r="L796" s="780"/>
      <c r="M796" s="780"/>
      <c r="N796" s="780"/>
      <c r="O796" s="780"/>
      <c r="P796" s="780"/>
      <c r="Q796" s="780"/>
      <c r="R796" s="780"/>
      <c r="S796" s="780"/>
      <c r="T796" s="780"/>
      <c r="U796" s="780"/>
      <c r="V796" s="780"/>
      <c r="W796" s="780"/>
      <c r="X796" s="780"/>
      <c r="Y796" s="780"/>
    </row>
    <row r="797" spans="1:25" ht="15.75" customHeight="1">
      <c r="A797" s="780"/>
      <c r="B797" s="873"/>
      <c r="C797" s="780"/>
      <c r="D797" s="780"/>
      <c r="E797" s="780"/>
      <c r="F797" s="780"/>
      <c r="G797" s="780"/>
      <c r="H797" s="780"/>
      <c r="I797" s="780"/>
      <c r="J797" s="780"/>
      <c r="K797" s="780"/>
      <c r="L797" s="780"/>
      <c r="M797" s="780"/>
      <c r="N797" s="780"/>
      <c r="O797" s="780"/>
      <c r="P797" s="780"/>
      <c r="Q797" s="780"/>
      <c r="R797" s="780"/>
      <c r="S797" s="780"/>
      <c r="T797" s="780"/>
      <c r="U797" s="780"/>
      <c r="V797" s="780"/>
      <c r="W797" s="780"/>
      <c r="X797" s="780"/>
      <c r="Y797" s="780"/>
    </row>
    <row r="798" spans="1:25" ht="15.75" customHeight="1">
      <c r="A798" s="780"/>
      <c r="B798" s="873"/>
      <c r="C798" s="780"/>
      <c r="D798" s="780"/>
      <c r="E798" s="780"/>
      <c r="F798" s="780"/>
      <c r="G798" s="780"/>
      <c r="H798" s="780"/>
      <c r="I798" s="780"/>
      <c r="J798" s="780"/>
      <c r="K798" s="780"/>
      <c r="L798" s="780"/>
      <c r="M798" s="780"/>
      <c r="N798" s="780"/>
      <c r="O798" s="780"/>
      <c r="P798" s="780"/>
      <c r="Q798" s="780"/>
      <c r="R798" s="780"/>
      <c r="S798" s="780"/>
      <c r="T798" s="780"/>
      <c r="U798" s="780"/>
      <c r="V798" s="780"/>
      <c r="W798" s="780"/>
      <c r="X798" s="780"/>
      <c r="Y798" s="780"/>
    </row>
    <row r="799" spans="1:25" ht="15.75" customHeight="1">
      <c r="A799" s="780"/>
      <c r="B799" s="873"/>
      <c r="C799" s="780"/>
      <c r="D799" s="780"/>
      <c r="E799" s="780"/>
      <c r="F799" s="780"/>
      <c r="G799" s="780"/>
      <c r="H799" s="780"/>
      <c r="I799" s="780"/>
      <c r="J799" s="780"/>
      <c r="K799" s="780"/>
      <c r="L799" s="780"/>
      <c r="M799" s="780"/>
      <c r="N799" s="780"/>
      <c r="O799" s="780"/>
      <c r="P799" s="780"/>
      <c r="Q799" s="780"/>
      <c r="R799" s="780"/>
      <c r="S799" s="780"/>
      <c r="T799" s="780"/>
      <c r="U799" s="780"/>
      <c r="V799" s="780"/>
      <c r="W799" s="780"/>
      <c r="X799" s="780"/>
      <c r="Y799" s="780"/>
    </row>
    <row r="800" spans="1:25" ht="15.75" customHeight="1">
      <c r="A800" s="780"/>
      <c r="B800" s="873"/>
      <c r="C800" s="780"/>
      <c r="D800" s="780"/>
      <c r="E800" s="780"/>
      <c r="F800" s="780"/>
      <c r="G800" s="780"/>
      <c r="H800" s="780"/>
      <c r="I800" s="780"/>
      <c r="J800" s="780"/>
      <c r="K800" s="780"/>
      <c r="L800" s="780"/>
      <c r="M800" s="780"/>
      <c r="N800" s="780"/>
      <c r="O800" s="780"/>
      <c r="P800" s="780"/>
      <c r="Q800" s="780"/>
      <c r="R800" s="780"/>
      <c r="S800" s="780"/>
      <c r="T800" s="780"/>
      <c r="U800" s="780"/>
      <c r="V800" s="780"/>
      <c r="W800" s="780"/>
      <c r="X800" s="780"/>
      <c r="Y800" s="780"/>
    </row>
    <row r="801" spans="1:25" ht="15.75" customHeight="1">
      <c r="A801" s="780"/>
      <c r="B801" s="873"/>
      <c r="C801" s="780"/>
      <c r="D801" s="780"/>
      <c r="E801" s="780"/>
      <c r="F801" s="780"/>
      <c r="G801" s="780"/>
      <c r="H801" s="780"/>
      <c r="I801" s="780"/>
      <c r="J801" s="780"/>
      <c r="K801" s="780"/>
      <c r="L801" s="780"/>
      <c r="M801" s="780"/>
      <c r="N801" s="780"/>
      <c r="O801" s="780"/>
      <c r="P801" s="780"/>
      <c r="Q801" s="780"/>
      <c r="R801" s="780"/>
      <c r="S801" s="780"/>
      <c r="T801" s="780"/>
      <c r="U801" s="780"/>
      <c r="V801" s="780"/>
      <c r="W801" s="780"/>
      <c r="X801" s="780"/>
      <c r="Y801" s="780"/>
    </row>
    <row r="802" spans="1:25" ht="15.75" customHeight="1">
      <c r="A802" s="780"/>
      <c r="B802" s="873"/>
      <c r="C802" s="780"/>
      <c r="D802" s="780"/>
      <c r="E802" s="780"/>
      <c r="F802" s="780"/>
      <c r="G802" s="780"/>
      <c r="H802" s="780"/>
      <c r="I802" s="780"/>
      <c r="J802" s="780"/>
      <c r="K802" s="780"/>
      <c r="L802" s="780"/>
      <c r="M802" s="780"/>
      <c r="N802" s="780"/>
      <c r="O802" s="780"/>
      <c r="P802" s="780"/>
      <c r="Q802" s="780"/>
      <c r="R802" s="780"/>
      <c r="S802" s="780"/>
      <c r="T802" s="780"/>
      <c r="U802" s="780"/>
      <c r="V802" s="780"/>
      <c r="W802" s="780"/>
      <c r="X802" s="780"/>
      <c r="Y802" s="780"/>
    </row>
    <row r="803" spans="1:25" ht="15.75" customHeight="1">
      <c r="A803" s="780"/>
      <c r="B803" s="873"/>
      <c r="C803" s="780"/>
      <c r="D803" s="780"/>
      <c r="E803" s="780"/>
      <c r="F803" s="780"/>
      <c r="G803" s="780"/>
      <c r="H803" s="780"/>
      <c r="I803" s="780"/>
      <c r="J803" s="780"/>
      <c r="K803" s="780"/>
      <c r="L803" s="780"/>
      <c r="M803" s="780"/>
      <c r="N803" s="780"/>
      <c r="O803" s="780"/>
      <c r="P803" s="780"/>
      <c r="Q803" s="780"/>
      <c r="R803" s="780"/>
      <c r="S803" s="780"/>
      <c r="T803" s="780"/>
      <c r="U803" s="780"/>
      <c r="V803" s="780"/>
      <c r="W803" s="780"/>
      <c r="X803" s="780"/>
      <c r="Y803" s="780"/>
    </row>
    <row r="804" spans="1:25" ht="15.75" customHeight="1">
      <c r="A804" s="780"/>
      <c r="B804" s="873"/>
      <c r="C804" s="780"/>
      <c r="D804" s="780"/>
      <c r="E804" s="780"/>
      <c r="F804" s="780"/>
      <c r="G804" s="780"/>
      <c r="H804" s="780"/>
      <c r="I804" s="780"/>
      <c r="J804" s="780"/>
      <c r="K804" s="780"/>
      <c r="L804" s="780"/>
      <c r="M804" s="780"/>
      <c r="N804" s="780"/>
      <c r="O804" s="780"/>
      <c r="P804" s="780"/>
      <c r="Q804" s="780"/>
      <c r="R804" s="780"/>
      <c r="S804" s="780"/>
      <c r="T804" s="780"/>
      <c r="U804" s="780"/>
      <c r="V804" s="780"/>
      <c r="W804" s="780"/>
      <c r="X804" s="780"/>
      <c r="Y804" s="780"/>
    </row>
    <row r="805" spans="1:25" ht="15.75" customHeight="1">
      <c r="A805" s="780"/>
      <c r="B805" s="873"/>
      <c r="C805" s="780"/>
      <c r="D805" s="780"/>
      <c r="E805" s="780"/>
      <c r="F805" s="780"/>
      <c r="G805" s="780"/>
      <c r="H805" s="780"/>
      <c r="I805" s="780"/>
      <c r="J805" s="780"/>
      <c r="K805" s="780"/>
      <c r="L805" s="780"/>
      <c r="M805" s="780"/>
      <c r="N805" s="780"/>
      <c r="O805" s="780"/>
      <c r="P805" s="780"/>
      <c r="Q805" s="780"/>
      <c r="R805" s="780"/>
      <c r="S805" s="780"/>
      <c r="T805" s="780"/>
      <c r="U805" s="780"/>
      <c r="V805" s="780"/>
      <c r="W805" s="780"/>
      <c r="X805" s="780"/>
      <c r="Y805" s="780"/>
    </row>
    <row r="806" spans="1:25" ht="15.75" customHeight="1">
      <c r="A806" s="780"/>
      <c r="B806" s="873"/>
      <c r="C806" s="780"/>
      <c r="D806" s="780"/>
      <c r="E806" s="780"/>
      <c r="F806" s="780"/>
      <c r="G806" s="780"/>
      <c r="H806" s="780"/>
      <c r="I806" s="780"/>
      <c r="J806" s="780"/>
      <c r="K806" s="780"/>
      <c r="L806" s="780"/>
      <c r="M806" s="780"/>
      <c r="N806" s="780"/>
      <c r="O806" s="780"/>
      <c r="P806" s="780"/>
      <c r="Q806" s="780"/>
      <c r="R806" s="780"/>
      <c r="S806" s="780"/>
      <c r="T806" s="780"/>
      <c r="U806" s="780"/>
      <c r="V806" s="780"/>
      <c r="W806" s="780"/>
      <c r="X806" s="780"/>
      <c r="Y806" s="780"/>
    </row>
    <row r="807" spans="1:25" ht="15.75" customHeight="1">
      <c r="A807" s="780"/>
      <c r="B807" s="873"/>
      <c r="C807" s="780"/>
      <c r="D807" s="780"/>
      <c r="E807" s="780"/>
      <c r="F807" s="780"/>
      <c r="G807" s="780"/>
      <c r="H807" s="780"/>
      <c r="I807" s="780"/>
      <c r="J807" s="780"/>
      <c r="K807" s="780"/>
      <c r="L807" s="780"/>
      <c r="M807" s="780"/>
      <c r="N807" s="780"/>
      <c r="O807" s="780"/>
      <c r="P807" s="780"/>
      <c r="Q807" s="780"/>
      <c r="R807" s="780"/>
      <c r="S807" s="780"/>
      <c r="T807" s="780"/>
      <c r="U807" s="780"/>
      <c r="V807" s="780"/>
      <c r="W807" s="780"/>
      <c r="X807" s="780"/>
      <c r="Y807" s="780"/>
    </row>
    <row r="808" spans="1:25" ht="15.75" customHeight="1">
      <c r="A808" s="780"/>
      <c r="B808" s="873"/>
      <c r="C808" s="780"/>
      <c r="D808" s="780"/>
      <c r="E808" s="780"/>
      <c r="F808" s="780"/>
      <c r="G808" s="780"/>
      <c r="H808" s="780"/>
      <c r="I808" s="780"/>
      <c r="J808" s="780"/>
      <c r="K808" s="780"/>
      <c r="L808" s="780"/>
      <c r="M808" s="780"/>
      <c r="N808" s="780"/>
      <c r="O808" s="780"/>
      <c r="P808" s="780"/>
      <c r="Q808" s="780"/>
      <c r="R808" s="780"/>
      <c r="S808" s="780"/>
      <c r="T808" s="780"/>
      <c r="U808" s="780"/>
      <c r="V808" s="780"/>
      <c r="W808" s="780"/>
      <c r="X808" s="780"/>
      <c r="Y808" s="780"/>
    </row>
    <row r="809" spans="1:25" ht="15.75" customHeight="1">
      <c r="A809" s="780"/>
      <c r="B809" s="873"/>
      <c r="C809" s="780"/>
      <c r="D809" s="780"/>
      <c r="E809" s="780"/>
      <c r="F809" s="780"/>
      <c r="G809" s="780"/>
      <c r="H809" s="780"/>
      <c r="I809" s="780"/>
      <c r="J809" s="780"/>
      <c r="K809" s="780"/>
      <c r="L809" s="780"/>
      <c r="M809" s="780"/>
      <c r="N809" s="780"/>
      <c r="O809" s="780"/>
      <c r="P809" s="780"/>
      <c r="Q809" s="780"/>
      <c r="R809" s="780"/>
      <c r="S809" s="780"/>
      <c r="T809" s="780"/>
      <c r="U809" s="780"/>
      <c r="V809" s="780"/>
      <c r="W809" s="780"/>
      <c r="X809" s="780"/>
      <c r="Y809" s="780"/>
    </row>
    <row r="810" spans="1:25" ht="15.75" customHeight="1">
      <c r="A810" s="780"/>
      <c r="B810" s="873"/>
      <c r="C810" s="780"/>
      <c r="D810" s="780"/>
      <c r="E810" s="780"/>
      <c r="F810" s="780"/>
      <c r="G810" s="780"/>
      <c r="H810" s="780"/>
      <c r="I810" s="780"/>
      <c r="J810" s="780"/>
      <c r="K810" s="780"/>
      <c r="L810" s="780"/>
      <c r="M810" s="780"/>
      <c r="N810" s="780"/>
      <c r="O810" s="780"/>
      <c r="P810" s="780"/>
      <c r="Q810" s="780"/>
      <c r="R810" s="780"/>
      <c r="S810" s="780"/>
      <c r="T810" s="780"/>
      <c r="U810" s="780"/>
      <c r="V810" s="780"/>
      <c r="W810" s="780"/>
      <c r="X810" s="780"/>
      <c r="Y810" s="780"/>
    </row>
    <row r="811" spans="1:25" ht="15.75" customHeight="1">
      <c r="A811" s="780"/>
      <c r="B811" s="873"/>
      <c r="C811" s="780"/>
      <c r="D811" s="780"/>
      <c r="E811" s="780"/>
      <c r="F811" s="780"/>
      <c r="G811" s="780"/>
      <c r="H811" s="780"/>
      <c r="I811" s="780"/>
      <c r="J811" s="780"/>
      <c r="K811" s="780"/>
      <c r="L811" s="780"/>
      <c r="M811" s="780"/>
      <c r="N811" s="780"/>
      <c r="O811" s="780"/>
      <c r="P811" s="780"/>
      <c r="Q811" s="780"/>
      <c r="R811" s="780"/>
      <c r="S811" s="780"/>
      <c r="T811" s="780"/>
      <c r="U811" s="780"/>
      <c r="V811" s="780"/>
      <c r="W811" s="780"/>
      <c r="X811" s="780"/>
      <c r="Y811" s="780"/>
    </row>
    <row r="812" spans="1:25" ht="15.75" customHeight="1">
      <c r="A812" s="780"/>
      <c r="B812" s="873"/>
      <c r="C812" s="780"/>
      <c r="D812" s="780"/>
      <c r="E812" s="780"/>
      <c r="F812" s="780"/>
      <c r="G812" s="780"/>
      <c r="H812" s="780"/>
      <c r="I812" s="780"/>
      <c r="J812" s="780"/>
      <c r="K812" s="780"/>
      <c r="L812" s="780"/>
      <c r="M812" s="780"/>
      <c r="N812" s="780"/>
      <c r="O812" s="780"/>
      <c r="P812" s="780"/>
      <c r="Q812" s="780"/>
      <c r="R812" s="780"/>
      <c r="S812" s="780"/>
      <c r="T812" s="780"/>
      <c r="U812" s="780"/>
      <c r="V812" s="780"/>
      <c r="W812" s="780"/>
      <c r="X812" s="780"/>
      <c r="Y812" s="780"/>
    </row>
    <row r="813" spans="1:25" ht="15.75" customHeight="1">
      <c r="A813" s="780"/>
      <c r="B813" s="873"/>
      <c r="C813" s="780"/>
      <c r="D813" s="780"/>
      <c r="E813" s="780"/>
      <c r="F813" s="780"/>
      <c r="G813" s="780"/>
      <c r="H813" s="780"/>
      <c r="I813" s="780"/>
      <c r="J813" s="780"/>
      <c r="K813" s="780"/>
      <c r="L813" s="780"/>
      <c r="M813" s="780"/>
      <c r="N813" s="780"/>
      <c r="O813" s="780"/>
      <c r="P813" s="780"/>
      <c r="Q813" s="780"/>
      <c r="R813" s="780"/>
      <c r="S813" s="780"/>
      <c r="T813" s="780"/>
      <c r="U813" s="780"/>
      <c r="V813" s="780"/>
      <c r="W813" s="780"/>
      <c r="X813" s="780"/>
      <c r="Y813" s="780"/>
    </row>
    <row r="814" spans="1:25" ht="15.75" customHeight="1">
      <c r="A814" s="780"/>
      <c r="B814" s="873"/>
      <c r="C814" s="780"/>
      <c r="D814" s="780"/>
      <c r="E814" s="780"/>
      <c r="F814" s="780"/>
      <c r="G814" s="780"/>
      <c r="H814" s="780"/>
      <c r="I814" s="780"/>
      <c r="J814" s="780"/>
      <c r="K814" s="780"/>
      <c r="L814" s="780"/>
      <c r="M814" s="780"/>
      <c r="N814" s="780"/>
      <c r="O814" s="780"/>
      <c r="P814" s="780"/>
      <c r="Q814" s="780"/>
      <c r="R814" s="780"/>
      <c r="S814" s="780"/>
      <c r="T814" s="780"/>
      <c r="U814" s="780"/>
      <c r="V814" s="780"/>
      <c r="W814" s="780"/>
      <c r="X814" s="780"/>
      <c r="Y814" s="780"/>
    </row>
    <row r="815" spans="1:25" ht="15.75" customHeight="1">
      <c r="A815" s="780"/>
      <c r="B815" s="873"/>
      <c r="C815" s="780"/>
      <c r="D815" s="780"/>
      <c r="E815" s="780"/>
      <c r="F815" s="780"/>
      <c r="G815" s="780"/>
      <c r="H815" s="780"/>
      <c r="I815" s="780"/>
      <c r="J815" s="780"/>
      <c r="K815" s="780"/>
      <c r="L815" s="780"/>
      <c r="M815" s="780"/>
      <c r="N815" s="780"/>
      <c r="O815" s="780"/>
      <c r="P815" s="780"/>
      <c r="Q815" s="780"/>
      <c r="R815" s="780"/>
      <c r="S815" s="780"/>
      <c r="T815" s="780"/>
      <c r="U815" s="780"/>
      <c r="V815" s="780"/>
      <c r="W815" s="780"/>
      <c r="X815" s="780"/>
      <c r="Y815" s="780"/>
    </row>
    <row r="816" spans="1:25" ht="15.75" customHeight="1">
      <c r="A816" s="780"/>
      <c r="B816" s="873"/>
      <c r="C816" s="780"/>
      <c r="D816" s="780"/>
      <c r="E816" s="780"/>
      <c r="F816" s="780"/>
      <c r="G816" s="780"/>
      <c r="H816" s="780"/>
      <c r="I816" s="780"/>
      <c r="J816" s="780"/>
      <c r="K816" s="780"/>
      <c r="L816" s="780"/>
      <c r="M816" s="780"/>
      <c r="N816" s="780"/>
      <c r="O816" s="780"/>
      <c r="P816" s="780"/>
      <c r="Q816" s="780"/>
      <c r="R816" s="780"/>
      <c r="S816" s="780"/>
      <c r="T816" s="780"/>
      <c r="U816" s="780"/>
      <c r="V816" s="780"/>
      <c r="W816" s="780"/>
      <c r="X816" s="780"/>
      <c r="Y816" s="780"/>
    </row>
    <row r="817" spans="1:25" ht="15.75" customHeight="1">
      <c r="A817" s="780"/>
      <c r="B817" s="873"/>
      <c r="C817" s="780"/>
      <c r="D817" s="780"/>
      <c r="E817" s="780"/>
      <c r="F817" s="780"/>
      <c r="G817" s="780"/>
      <c r="H817" s="780"/>
      <c r="I817" s="780"/>
      <c r="J817" s="780"/>
      <c r="K817" s="780"/>
      <c r="L817" s="780"/>
      <c r="M817" s="780"/>
      <c r="N817" s="780"/>
      <c r="O817" s="780"/>
      <c r="P817" s="780"/>
      <c r="Q817" s="780"/>
      <c r="R817" s="780"/>
      <c r="S817" s="780"/>
      <c r="T817" s="780"/>
      <c r="U817" s="780"/>
      <c r="V817" s="780"/>
      <c r="W817" s="780"/>
      <c r="X817" s="780"/>
      <c r="Y817" s="780"/>
    </row>
    <row r="818" spans="1:25" ht="15.75" customHeight="1">
      <c r="A818" s="780"/>
      <c r="B818" s="873"/>
      <c r="C818" s="780"/>
      <c r="D818" s="780"/>
      <c r="E818" s="780"/>
      <c r="F818" s="780"/>
      <c r="G818" s="780"/>
      <c r="H818" s="780"/>
      <c r="I818" s="780"/>
      <c r="J818" s="780"/>
      <c r="K818" s="780"/>
      <c r="L818" s="780"/>
      <c r="M818" s="780"/>
      <c r="N818" s="780"/>
      <c r="O818" s="780"/>
      <c r="P818" s="780"/>
      <c r="Q818" s="780"/>
      <c r="R818" s="780"/>
      <c r="S818" s="780"/>
      <c r="T818" s="780"/>
      <c r="U818" s="780"/>
      <c r="V818" s="780"/>
      <c r="W818" s="780"/>
      <c r="X818" s="780"/>
      <c r="Y818" s="780"/>
    </row>
    <row r="819" spans="1:25" ht="15.75" customHeight="1">
      <c r="A819" s="780"/>
      <c r="B819" s="873"/>
      <c r="C819" s="780"/>
      <c r="D819" s="780"/>
      <c r="E819" s="780"/>
      <c r="F819" s="780"/>
      <c r="G819" s="780"/>
      <c r="H819" s="780"/>
      <c r="I819" s="780"/>
      <c r="J819" s="780"/>
      <c r="K819" s="780"/>
      <c r="L819" s="780"/>
      <c r="M819" s="780"/>
      <c r="N819" s="780"/>
      <c r="O819" s="780"/>
      <c r="P819" s="780"/>
      <c r="Q819" s="780"/>
      <c r="R819" s="780"/>
      <c r="S819" s="780"/>
      <c r="T819" s="780"/>
      <c r="U819" s="780"/>
      <c r="V819" s="780"/>
      <c r="W819" s="780"/>
      <c r="X819" s="780"/>
      <c r="Y819" s="780"/>
    </row>
    <row r="820" spans="1:25" ht="15.75" customHeight="1">
      <c r="A820" s="780"/>
      <c r="B820" s="873"/>
      <c r="C820" s="780"/>
      <c r="D820" s="780"/>
      <c r="E820" s="780"/>
      <c r="F820" s="780"/>
      <c r="G820" s="780"/>
      <c r="H820" s="780"/>
      <c r="I820" s="780"/>
      <c r="J820" s="780"/>
      <c r="K820" s="780"/>
      <c r="L820" s="780"/>
      <c r="M820" s="780"/>
      <c r="N820" s="780"/>
      <c r="O820" s="780"/>
      <c r="P820" s="780"/>
      <c r="Q820" s="780"/>
      <c r="R820" s="780"/>
      <c r="S820" s="780"/>
      <c r="T820" s="780"/>
      <c r="U820" s="780"/>
      <c r="V820" s="780"/>
      <c r="W820" s="780"/>
      <c r="X820" s="780"/>
      <c r="Y820" s="780"/>
    </row>
    <row r="821" spans="1:25" ht="15.75" customHeight="1">
      <c r="A821" s="780"/>
      <c r="B821" s="873"/>
      <c r="C821" s="780"/>
      <c r="D821" s="780"/>
      <c r="E821" s="780"/>
      <c r="F821" s="780"/>
      <c r="G821" s="780"/>
      <c r="H821" s="780"/>
      <c r="I821" s="780"/>
      <c r="J821" s="780"/>
      <c r="K821" s="780"/>
      <c r="L821" s="780"/>
      <c r="M821" s="780"/>
      <c r="N821" s="780"/>
      <c r="O821" s="780"/>
      <c r="P821" s="780"/>
      <c r="Q821" s="780"/>
      <c r="R821" s="780"/>
      <c r="S821" s="780"/>
      <c r="T821" s="780"/>
      <c r="U821" s="780"/>
      <c r="V821" s="780"/>
      <c r="W821" s="780"/>
      <c r="X821" s="780"/>
      <c r="Y821" s="780"/>
    </row>
    <row r="822" spans="1:25" ht="15.75" customHeight="1">
      <c r="A822" s="780"/>
      <c r="B822" s="873"/>
      <c r="C822" s="780"/>
      <c r="D822" s="780"/>
      <c r="E822" s="780"/>
      <c r="F822" s="780"/>
      <c r="G822" s="780"/>
      <c r="H822" s="780"/>
      <c r="I822" s="780"/>
      <c r="J822" s="780"/>
      <c r="K822" s="780"/>
      <c r="L822" s="780"/>
      <c r="M822" s="780"/>
      <c r="N822" s="780"/>
      <c r="O822" s="780"/>
      <c r="P822" s="780"/>
      <c r="Q822" s="780"/>
      <c r="R822" s="780"/>
      <c r="S822" s="780"/>
      <c r="T822" s="780"/>
      <c r="U822" s="780"/>
      <c r="V822" s="780"/>
      <c r="W822" s="780"/>
      <c r="X822" s="780"/>
      <c r="Y822" s="780"/>
    </row>
    <row r="823" spans="1:25" ht="15.75" customHeight="1">
      <c r="A823" s="780"/>
      <c r="B823" s="873"/>
      <c r="C823" s="780"/>
      <c r="D823" s="780"/>
      <c r="E823" s="780"/>
      <c r="F823" s="780"/>
      <c r="G823" s="780"/>
      <c r="H823" s="780"/>
      <c r="I823" s="780"/>
      <c r="J823" s="780"/>
      <c r="K823" s="780"/>
      <c r="L823" s="780"/>
      <c r="M823" s="780"/>
      <c r="N823" s="780"/>
      <c r="O823" s="780"/>
      <c r="P823" s="780"/>
      <c r="Q823" s="780"/>
      <c r="R823" s="780"/>
      <c r="S823" s="780"/>
      <c r="T823" s="780"/>
      <c r="U823" s="780"/>
      <c r="V823" s="780"/>
      <c r="W823" s="780"/>
      <c r="X823" s="780"/>
      <c r="Y823" s="780"/>
    </row>
    <row r="824" spans="1:25" ht="15.75" customHeight="1">
      <c r="A824" s="780"/>
      <c r="B824" s="873"/>
      <c r="C824" s="780"/>
      <c r="D824" s="780"/>
      <c r="E824" s="780"/>
      <c r="F824" s="780"/>
      <c r="G824" s="780"/>
      <c r="H824" s="780"/>
      <c r="I824" s="780"/>
      <c r="J824" s="780"/>
      <c r="K824" s="780"/>
      <c r="L824" s="780"/>
      <c r="M824" s="780"/>
      <c r="N824" s="780"/>
      <c r="O824" s="780"/>
      <c r="P824" s="780"/>
      <c r="Q824" s="780"/>
      <c r="R824" s="780"/>
      <c r="S824" s="780"/>
      <c r="T824" s="780"/>
      <c r="U824" s="780"/>
      <c r="V824" s="780"/>
      <c r="W824" s="780"/>
      <c r="X824" s="780"/>
      <c r="Y824" s="780"/>
    </row>
    <row r="825" spans="1:25" ht="15.75" customHeight="1">
      <c r="A825" s="780"/>
      <c r="B825" s="873"/>
      <c r="C825" s="780"/>
      <c r="D825" s="780"/>
      <c r="E825" s="780"/>
      <c r="F825" s="780"/>
      <c r="G825" s="780"/>
      <c r="H825" s="780"/>
      <c r="I825" s="780"/>
      <c r="J825" s="780"/>
      <c r="K825" s="780"/>
      <c r="L825" s="780"/>
      <c r="M825" s="780"/>
      <c r="N825" s="780"/>
      <c r="O825" s="780"/>
      <c r="P825" s="780"/>
      <c r="Q825" s="780"/>
      <c r="R825" s="780"/>
      <c r="S825" s="780"/>
      <c r="T825" s="780"/>
      <c r="U825" s="780"/>
      <c r="V825" s="780"/>
      <c r="W825" s="780"/>
      <c r="X825" s="780"/>
      <c r="Y825" s="780"/>
    </row>
    <row r="826" spans="1:25" ht="15.75" customHeight="1">
      <c r="A826" s="780"/>
      <c r="B826" s="873"/>
      <c r="C826" s="780"/>
      <c r="D826" s="780"/>
      <c r="E826" s="780"/>
      <c r="F826" s="780"/>
      <c r="G826" s="780"/>
      <c r="H826" s="780"/>
      <c r="I826" s="780"/>
      <c r="J826" s="780"/>
      <c r="K826" s="780"/>
      <c r="L826" s="780"/>
      <c r="M826" s="780"/>
      <c r="N826" s="780"/>
      <c r="O826" s="780"/>
      <c r="P826" s="780"/>
      <c r="Q826" s="780"/>
      <c r="R826" s="780"/>
      <c r="S826" s="780"/>
      <c r="T826" s="780"/>
      <c r="U826" s="780"/>
      <c r="V826" s="780"/>
      <c r="W826" s="780"/>
      <c r="X826" s="780"/>
      <c r="Y826" s="780"/>
    </row>
    <row r="827" spans="1:25" ht="15.75" customHeight="1">
      <c r="A827" s="780"/>
      <c r="B827" s="873"/>
      <c r="C827" s="780"/>
      <c r="D827" s="780"/>
      <c r="E827" s="780"/>
      <c r="F827" s="780"/>
      <c r="G827" s="780"/>
      <c r="H827" s="780"/>
      <c r="I827" s="780"/>
      <c r="J827" s="780"/>
      <c r="K827" s="780"/>
      <c r="L827" s="780"/>
      <c r="M827" s="780"/>
      <c r="N827" s="780"/>
      <c r="O827" s="780"/>
      <c r="P827" s="780"/>
      <c r="Q827" s="780"/>
      <c r="R827" s="780"/>
      <c r="S827" s="780"/>
      <c r="T827" s="780"/>
      <c r="U827" s="780"/>
      <c r="V827" s="780"/>
      <c r="W827" s="780"/>
      <c r="X827" s="780"/>
      <c r="Y827" s="780"/>
    </row>
    <row r="828" spans="1:25" ht="15.75" customHeight="1">
      <c r="A828" s="780"/>
      <c r="B828" s="873"/>
      <c r="C828" s="780"/>
      <c r="D828" s="780"/>
      <c r="E828" s="780"/>
      <c r="F828" s="780"/>
      <c r="G828" s="780"/>
      <c r="H828" s="780"/>
      <c r="I828" s="780"/>
      <c r="J828" s="780"/>
      <c r="K828" s="780"/>
      <c r="L828" s="780"/>
      <c r="M828" s="780"/>
      <c r="N828" s="780"/>
      <c r="O828" s="780"/>
      <c r="P828" s="780"/>
      <c r="Q828" s="780"/>
      <c r="R828" s="780"/>
      <c r="S828" s="780"/>
      <c r="T828" s="780"/>
      <c r="U828" s="780"/>
      <c r="V828" s="780"/>
      <c r="W828" s="780"/>
      <c r="X828" s="780"/>
      <c r="Y828" s="780"/>
    </row>
    <row r="829" spans="1:25" ht="15.75" customHeight="1">
      <c r="A829" s="780"/>
      <c r="B829" s="873"/>
      <c r="C829" s="780"/>
      <c r="D829" s="780"/>
      <c r="E829" s="780"/>
      <c r="F829" s="780"/>
      <c r="G829" s="780"/>
      <c r="H829" s="780"/>
      <c r="I829" s="780"/>
      <c r="J829" s="780"/>
      <c r="K829" s="780"/>
      <c r="L829" s="780"/>
      <c r="M829" s="780"/>
      <c r="N829" s="780"/>
      <c r="O829" s="780"/>
      <c r="P829" s="780"/>
      <c r="Q829" s="780"/>
      <c r="R829" s="780"/>
      <c r="S829" s="780"/>
      <c r="T829" s="780"/>
      <c r="U829" s="780"/>
      <c r="V829" s="780"/>
      <c r="W829" s="780"/>
      <c r="X829" s="780"/>
      <c r="Y829" s="780"/>
    </row>
    <row r="830" spans="1:25" ht="15.75" customHeight="1">
      <c r="A830" s="780"/>
      <c r="B830" s="873"/>
      <c r="C830" s="780"/>
      <c r="D830" s="780"/>
      <c r="E830" s="780"/>
      <c r="F830" s="780"/>
      <c r="G830" s="780"/>
      <c r="H830" s="780"/>
      <c r="I830" s="780"/>
      <c r="J830" s="780"/>
      <c r="K830" s="780"/>
      <c r="L830" s="780"/>
      <c r="M830" s="780"/>
      <c r="N830" s="780"/>
      <c r="O830" s="780"/>
      <c r="P830" s="780"/>
      <c r="Q830" s="780"/>
      <c r="R830" s="780"/>
      <c r="S830" s="780"/>
      <c r="T830" s="780"/>
      <c r="U830" s="780"/>
      <c r="V830" s="780"/>
      <c r="W830" s="780"/>
      <c r="X830" s="780"/>
      <c r="Y830" s="780"/>
    </row>
    <row r="831" spans="1:25" ht="15.75" customHeight="1">
      <c r="A831" s="780"/>
      <c r="B831" s="873"/>
      <c r="C831" s="780"/>
      <c r="D831" s="780"/>
      <c r="E831" s="780"/>
      <c r="F831" s="780"/>
      <c r="G831" s="780"/>
      <c r="H831" s="780"/>
      <c r="I831" s="780"/>
      <c r="J831" s="780"/>
      <c r="K831" s="780"/>
      <c r="L831" s="780"/>
      <c r="M831" s="780"/>
      <c r="N831" s="780"/>
      <c r="O831" s="780"/>
      <c r="P831" s="780"/>
      <c r="Q831" s="780"/>
      <c r="R831" s="780"/>
      <c r="S831" s="780"/>
      <c r="T831" s="780"/>
      <c r="U831" s="780"/>
      <c r="V831" s="780"/>
      <c r="W831" s="780"/>
      <c r="X831" s="780"/>
      <c r="Y831" s="780"/>
    </row>
    <row r="832" spans="1:25" ht="15.75" customHeight="1">
      <c r="A832" s="780"/>
      <c r="B832" s="873"/>
      <c r="C832" s="780"/>
      <c r="D832" s="780"/>
      <c r="E832" s="780"/>
      <c r="F832" s="780"/>
      <c r="G832" s="780"/>
      <c r="H832" s="780"/>
      <c r="I832" s="780"/>
      <c r="J832" s="780"/>
      <c r="K832" s="780"/>
      <c r="L832" s="780"/>
      <c r="M832" s="780"/>
      <c r="N832" s="780"/>
      <c r="O832" s="780"/>
      <c r="P832" s="780"/>
      <c r="Q832" s="780"/>
      <c r="R832" s="780"/>
      <c r="S832" s="780"/>
      <c r="T832" s="780"/>
      <c r="U832" s="780"/>
      <c r="V832" s="780"/>
      <c r="W832" s="780"/>
      <c r="X832" s="780"/>
      <c r="Y832" s="780"/>
    </row>
    <row r="833" spans="1:25" ht="15.75" customHeight="1">
      <c r="A833" s="780"/>
      <c r="B833" s="873"/>
      <c r="C833" s="780"/>
      <c r="D833" s="780"/>
      <c r="E833" s="780"/>
      <c r="F833" s="780"/>
      <c r="G833" s="780"/>
      <c r="H833" s="780"/>
      <c r="I833" s="780"/>
      <c r="J833" s="780"/>
      <c r="K833" s="780"/>
      <c r="L833" s="780"/>
      <c r="M833" s="780"/>
      <c r="N833" s="780"/>
      <c r="O833" s="780"/>
      <c r="P833" s="780"/>
      <c r="Q833" s="780"/>
      <c r="R833" s="780"/>
      <c r="S833" s="780"/>
      <c r="T833" s="780"/>
      <c r="U833" s="780"/>
      <c r="V833" s="780"/>
      <c r="W833" s="780"/>
      <c r="X833" s="780"/>
      <c r="Y833" s="780"/>
    </row>
    <row r="834" spans="1:25" ht="15.75" customHeight="1">
      <c r="A834" s="780"/>
      <c r="B834" s="873"/>
      <c r="C834" s="780"/>
      <c r="D834" s="780"/>
      <c r="E834" s="780"/>
      <c r="F834" s="780"/>
      <c r="G834" s="780"/>
      <c r="H834" s="780"/>
      <c r="I834" s="780"/>
      <c r="J834" s="780"/>
      <c r="K834" s="780"/>
      <c r="L834" s="780"/>
      <c r="M834" s="780"/>
      <c r="N834" s="780"/>
      <c r="O834" s="780"/>
      <c r="P834" s="780"/>
      <c r="Q834" s="780"/>
      <c r="R834" s="780"/>
      <c r="S834" s="780"/>
      <c r="T834" s="780"/>
      <c r="U834" s="780"/>
      <c r="V834" s="780"/>
      <c r="W834" s="780"/>
      <c r="X834" s="780"/>
      <c r="Y834" s="780"/>
    </row>
    <row r="835" spans="1:25" ht="15.75" customHeight="1">
      <c r="A835" s="780"/>
      <c r="B835" s="873"/>
      <c r="C835" s="780"/>
      <c r="D835" s="780"/>
      <c r="E835" s="780"/>
      <c r="F835" s="780"/>
      <c r="G835" s="780"/>
      <c r="H835" s="780"/>
      <c r="I835" s="780"/>
      <c r="J835" s="780"/>
      <c r="K835" s="780"/>
      <c r="L835" s="780"/>
      <c r="M835" s="780"/>
      <c r="N835" s="780"/>
      <c r="O835" s="780"/>
      <c r="P835" s="780"/>
      <c r="Q835" s="780"/>
      <c r="R835" s="780"/>
      <c r="S835" s="780"/>
      <c r="T835" s="780"/>
      <c r="U835" s="780"/>
      <c r="V835" s="780"/>
      <c r="W835" s="780"/>
      <c r="X835" s="780"/>
      <c r="Y835" s="780"/>
    </row>
    <row r="836" spans="1:25" ht="15.75" customHeight="1">
      <c r="A836" s="780"/>
      <c r="B836" s="873"/>
      <c r="C836" s="780"/>
      <c r="D836" s="780"/>
      <c r="E836" s="780"/>
      <c r="F836" s="780"/>
      <c r="G836" s="780"/>
      <c r="H836" s="780"/>
      <c r="I836" s="780"/>
      <c r="J836" s="780"/>
      <c r="K836" s="780"/>
      <c r="L836" s="780"/>
      <c r="M836" s="780"/>
      <c r="N836" s="780"/>
      <c r="O836" s="780"/>
      <c r="P836" s="780"/>
      <c r="Q836" s="780"/>
      <c r="R836" s="780"/>
      <c r="S836" s="780"/>
      <c r="T836" s="780"/>
      <c r="U836" s="780"/>
      <c r="V836" s="780"/>
      <c r="W836" s="780"/>
      <c r="X836" s="780"/>
      <c r="Y836" s="780"/>
    </row>
    <row r="837" spans="1:25" ht="15.75" customHeight="1">
      <c r="A837" s="780"/>
      <c r="B837" s="873"/>
      <c r="C837" s="780"/>
      <c r="D837" s="780"/>
      <c r="E837" s="780"/>
      <c r="F837" s="780"/>
      <c r="G837" s="780"/>
      <c r="H837" s="780"/>
      <c r="I837" s="780"/>
      <c r="J837" s="780"/>
      <c r="K837" s="780"/>
      <c r="L837" s="780"/>
      <c r="M837" s="780"/>
      <c r="N837" s="780"/>
      <c r="O837" s="780"/>
      <c r="P837" s="780"/>
      <c r="Q837" s="780"/>
      <c r="R837" s="780"/>
      <c r="S837" s="780"/>
      <c r="T837" s="780"/>
      <c r="U837" s="780"/>
      <c r="V837" s="780"/>
      <c r="W837" s="780"/>
      <c r="X837" s="780"/>
      <c r="Y837" s="780"/>
    </row>
    <row r="838" spans="1:25" ht="15.75" customHeight="1">
      <c r="A838" s="780"/>
      <c r="B838" s="873"/>
      <c r="C838" s="780"/>
      <c r="D838" s="780"/>
      <c r="E838" s="780"/>
      <c r="F838" s="780"/>
      <c r="G838" s="780"/>
      <c r="H838" s="780"/>
      <c r="I838" s="780"/>
      <c r="J838" s="780"/>
      <c r="K838" s="780"/>
      <c r="L838" s="780"/>
      <c r="M838" s="780"/>
      <c r="N838" s="780"/>
      <c r="O838" s="780"/>
      <c r="P838" s="780"/>
      <c r="Q838" s="780"/>
      <c r="R838" s="780"/>
      <c r="S838" s="780"/>
      <c r="T838" s="780"/>
      <c r="U838" s="780"/>
      <c r="V838" s="780"/>
      <c r="W838" s="780"/>
      <c r="X838" s="780"/>
      <c r="Y838" s="780"/>
    </row>
    <row r="839" spans="1:25" ht="15.75" customHeight="1">
      <c r="A839" s="780"/>
      <c r="B839" s="873"/>
      <c r="C839" s="780"/>
      <c r="D839" s="780"/>
      <c r="E839" s="780"/>
      <c r="F839" s="780"/>
      <c r="G839" s="780"/>
      <c r="H839" s="780"/>
      <c r="I839" s="780"/>
      <c r="J839" s="780"/>
      <c r="K839" s="780"/>
      <c r="L839" s="780"/>
      <c r="M839" s="780"/>
      <c r="N839" s="780"/>
      <c r="O839" s="780"/>
      <c r="P839" s="780"/>
      <c r="Q839" s="780"/>
      <c r="R839" s="780"/>
      <c r="S839" s="780"/>
      <c r="T839" s="780"/>
      <c r="U839" s="780"/>
      <c r="V839" s="780"/>
      <c r="W839" s="780"/>
      <c r="X839" s="780"/>
      <c r="Y839" s="780"/>
    </row>
    <row r="840" spans="1:25" ht="15.75" customHeight="1">
      <c r="A840" s="780"/>
      <c r="B840" s="873"/>
      <c r="C840" s="780"/>
      <c r="D840" s="780"/>
      <c r="E840" s="780"/>
      <c r="F840" s="780"/>
      <c r="G840" s="780"/>
      <c r="H840" s="780"/>
      <c r="I840" s="780"/>
      <c r="J840" s="780"/>
      <c r="K840" s="780"/>
      <c r="L840" s="780"/>
      <c r="M840" s="780"/>
      <c r="N840" s="780"/>
      <c r="O840" s="780"/>
      <c r="P840" s="780"/>
      <c r="Q840" s="780"/>
      <c r="R840" s="780"/>
      <c r="S840" s="780"/>
      <c r="T840" s="780"/>
      <c r="U840" s="780"/>
      <c r="V840" s="780"/>
      <c r="W840" s="780"/>
      <c r="X840" s="780"/>
      <c r="Y840" s="780"/>
    </row>
    <row r="841" spans="1:25" ht="15.75" customHeight="1">
      <c r="A841" s="780"/>
      <c r="B841" s="873"/>
      <c r="C841" s="780"/>
      <c r="D841" s="780"/>
      <c r="E841" s="780"/>
      <c r="F841" s="780"/>
      <c r="G841" s="780"/>
      <c r="H841" s="780"/>
      <c r="I841" s="780"/>
      <c r="J841" s="780"/>
      <c r="K841" s="780"/>
      <c r="L841" s="780"/>
      <c r="M841" s="780"/>
      <c r="N841" s="780"/>
      <c r="O841" s="780"/>
      <c r="P841" s="780"/>
      <c r="Q841" s="780"/>
      <c r="R841" s="780"/>
      <c r="S841" s="780"/>
      <c r="T841" s="780"/>
      <c r="U841" s="780"/>
      <c r="V841" s="780"/>
      <c r="W841" s="780"/>
      <c r="X841" s="780"/>
      <c r="Y841" s="780"/>
    </row>
    <row r="842" spans="1:25" ht="15.75" customHeight="1">
      <c r="A842" s="780"/>
      <c r="B842" s="873"/>
      <c r="C842" s="780"/>
      <c r="D842" s="780"/>
      <c r="E842" s="780"/>
      <c r="F842" s="780"/>
      <c r="G842" s="780"/>
      <c r="H842" s="780"/>
      <c r="I842" s="780"/>
      <c r="J842" s="780"/>
      <c r="K842" s="780"/>
      <c r="L842" s="780"/>
      <c r="M842" s="780"/>
      <c r="N842" s="780"/>
      <c r="O842" s="780"/>
      <c r="P842" s="780"/>
      <c r="Q842" s="780"/>
      <c r="R842" s="780"/>
      <c r="S842" s="780"/>
      <c r="T842" s="780"/>
      <c r="U842" s="780"/>
      <c r="V842" s="780"/>
      <c r="W842" s="780"/>
      <c r="X842" s="780"/>
      <c r="Y842" s="780"/>
    </row>
    <row r="843" spans="1:25" ht="15.75" customHeight="1">
      <c r="A843" s="780"/>
      <c r="B843" s="873"/>
      <c r="C843" s="780"/>
      <c r="D843" s="780"/>
      <c r="E843" s="780"/>
      <c r="F843" s="780"/>
      <c r="G843" s="780"/>
      <c r="H843" s="780"/>
      <c r="I843" s="780"/>
      <c r="J843" s="780"/>
      <c r="K843" s="780"/>
      <c r="L843" s="780"/>
      <c r="M843" s="780"/>
      <c r="N843" s="780"/>
      <c r="O843" s="780"/>
      <c r="P843" s="780"/>
      <c r="Q843" s="780"/>
      <c r="R843" s="780"/>
      <c r="S843" s="780"/>
      <c r="T843" s="780"/>
      <c r="U843" s="780"/>
      <c r="V843" s="780"/>
      <c r="W843" s="780"/>
      <c r="X843" s="780"/>
      <c r="Y843" s="780"/>
    </row>
    <row r="844" spans="1:25" ht="15.75" customHeight="1">
      <c r="A844" s="780"/>
      <c r="B844" s="873"/>
      <c r="C844" s="780"/>
      <c r="D844" s="780"/>
      <c r="E844" s="780"/>
      <c r="F844" s="780"/>
      <c r="G844" s="780"/>
      <c r="H844" s="780"/>
      <c r="I844" s="780"/>
      <c r="J844" s="780"/>
      <c r="K844" s="780"/>
      <c r="L844" s="780"/>
      <c r="M844" s="780"/>
      <c r="N844" s="780"/>
      <c r="O844" s="780"/>
      <c r="P844" s="780"/>
      <c r="Q844" s="780"/>
      <c r="R844" s="780"/>
      <c r="S844" s="780"/>
      <c r="T844" s="780"/>
      <c r="U844" s="780"/>
      <c r="V844" s="780"/>
      <c r="W844" s="780"/>
      <c r="X844" s="780"/>
      <c r="Y844" s="780"/>
    </row>
    <row r="845" spans="1:25" ht="15.75" customHeight="1">
      <c r="A845" s="780"/>
      <c r="B845" s="873"/>
      <c r="C845" s="780"/>
      <c r="D845" s="780"/>
      <c r="E845" s="780"/>
      <c r="F845" s="780"/>
      <c r="G845" s="780"/>
      <c r="H845" s="780"/>
      <c r="I845" s="780"/>
      <c r="J845" s="780"/>
      <c r="K845" s="780"/>
      <c r="L845" s="780"/>
      <c r="M845" s="780"/>
      <c r="N845" s="780"/>
      <c r="O845" s="780"/>
      <c r="P845" s="780"/>
      <c r="Q845" s="780"/>
      <c r="R845" s="780"/>
      <c r="S845" s="780"/>
      <c r="T845" s="780"/>
      <c r="U845" s="780"/>
      <c r="V845" s="780"/>
      <c r="W845" s="780"/>
      <c r="X845" s="780"/>
      <c r="Y845" s="780"/>
    </row>
    <row r="846" spans="1:25" ht="15.75" customHeight="1">
      <c r="A846" s="780"/>
      <c r="B846" s="873"/>
      <c r="C846" s="780"/>
      <c r="D846" s="780"/>
      <c r="E846" s="780"/>
      <c r="F846" s="780"/>
      <c r="G846" s="780"/>
      <c r="H846" s="780"/>
      <c r="I846" s="780"/>
      <c r="J846" s="780"/>
      <c r="K846" s="780"/>
      <c r="L846" s="780"/>
      <c r="M846" s="780"/>
      <c r="N846" s="780"/>
      <c r="O846" s="780"/>
      <c r="P846" s="780"/>
      <c r="Q846" s="780"/>
      <c r="R846" s="780"/>
      <c r="S846" s="780"/>
      <c r="T846" s="780"/>
      <c r="U846" s="780"/>
      <c r="V846" s="780"/>
      <c r="W846" s="780"/>
      <c r="X846" s="780"/>
      <c r="Y846" s="780"/>
    </row>
    <row r="847" spans="1:25" ht="15.75" customHeight="1">
      <c r="A847" s="780"/>
      <c r="B847" s="873"/>
      <c r="C847" s="780"/>
      <c r="D847" s="780"/>
      <c r="E847" s="780"/>
      <c r="F847" s="780"/>
      <c r="G847" s="780"/>
      <c r="H847" s="780"/>
      <c r="I847" s="780"/>
      <c r="J847" s="780"/>
      <c r="K847" s="780"/>
      <c r="L847" s="780"/>
      <c r="M847" s="780"/>
      <c r="N847" s="780"/>
      <c r="O847" s="780"/>
      <c r="P847" s="780"/>
      <c r="Q847" s="780"/>
      <c r="R847" s="780"/>
      <c r="S847" s="780"/>
      <c r="T847" s="780"/>
      <c r="U847" s="780"/>
      <c r="V847" s="780"/>
      <c r="W847" s="780"/>
      <c r="X847" s="780"/>
      <c r="Y847" s="780"/>
    </row>
    <row r="848" spans="1:25" ht="15.75" customHeight="1">
      <c r="A848" s="780"/>
      <c r="B848" s="873"/>
      <c r="C848" s="780"/>
      <c r="D848" s="780"/>
      <c r="E848" s="780"/>
      <c r="F848" s="780"/>
      <c r="G848" s="780"/>
      <c r="H848" s="780"/>
      <c r="I848" s="780"/>
      <c r="J848" s="780"/>
      <c r="K848" s="780"/>
      <c r="L848" s="780"/>
      <c r="M848" s="780"/>
      <c r="N848" s="780"/>
      <c r="O848" s="780"/>
      <c r="P848" s="780"/>
      <c r="Q848" s="780"/>
      <c r="R848" s="780"/>
      <c r="S848" s="780"/>
      <c r="T848" s="780"/>
      <c r="U848" s="780"/>
      <c r="V848" s="780"/>
      <c r="W848" s="780"/>
      <c r="X848" s="780"/>
      <c r="Y848" s="780"/>
    </row>
    <row r="849" spans="1:25" ht="15.75" customHeight="1">
      <c r="A849" s="780"/>
      <c r="B849" s="873"/>
      <c r="C849" s="780"/>
      <c r="D849" s="780"/>
      <c r="E849" s="780"/>
      <c r="F849" s="780"/>
      <c r="G849" s="780"/>
      <c r="H849" s="780"/>
      <c r="I849" s="780"/>
      <c r="J849" s="780"/>
      <c r="K849" s="780"/>
      <c r="L849" s="780"/>
      <c r="M849" s="780"/>
      <c r="N849" s="780"/>
      <c r="O849" s="780"/>
      <c r="P849" s="780"/>
      <c r="Q849" s="780"/>
      <c r="R849" s="780"/>
      <c r="S849" s="780"/>
      <c r="T849" s="780"/>
      <c r="U849" s="780"/>
      <c r="V849" s="780"/>
      <c r="W849" s="780"/>
      <c r="X849" s="780"/>
      <c r="Y849" s="780"/>
    </row>
    <row r="850" spans="1:25" ht="15.75" customHeight="1">
      <c r="A850" s="780"/>
      <c r="B850" s="873"/>
      <c r="C850" s="780"/>
      <c r="D850" s="780"/>
      <c r="E850" s="780"/>
      <c r="F850" s="780"/>
      <c r="G850" s="780"/>
      <c r="H850" s="780"/>
      <c r="I850" s="780"/>
      <c r="J850" s="780"/>
      <c r="K850" s="780"/>
      <c r="L850" s="780"/>
      <c r="M850" s="780"/>
      <c r="N850" s="780"/>
      <c r="O850" s="780"/>
      <c r="P850" s="780"/>
      <c r="Q850" s="780"/>
      <c r="R850" s="780"/>
      <c r="S850" s="780"/>
      <c r="T850" s="780"/>
      <c r="U850" s="780"/>
      <c r="V850" s="780"/>
      <c r="W850" s="780"/>
      <c r="X850" s="780"/>
      <c r="Y850" s="780"/>
    </row>
    <row r="851" spans="1:25" ht="15.75" customHeight="1">
      <c r="A851" s="780"/>
      <c r="B851" s="873"/>
      <c r="C851" s="780"/>
      <c r="D851" s="780"/>
      <c r="E851" s="780"/>
      <c r="F851" s="780"/>
      <c r="G851" s="780"/>
      <c r="H851" s="780"/>
      <c r="I851" s="780"/>
      <c r="J851" s="780"/>
      <c r="K851" s="780"/>
      <c r="L851" s="780"/>
      <c r="M851" s="780"/>
      <c r="N851" s="780"/>
      <c r="O851" s="780"/>
      <c r="P851" s="780"/>
      <c r="Q851" s="780"/>
      <c r="R851" s="780"/>
      <c r="S851" s="780"/>
      <c r="T851" s="780"/>
      <c r="U851" s="780"/>
      <c r="V851" s="780"/>
      <c r="W851" s="780"/>
      <c r="X851" s="780"/>
      <c r="Y851" s="780"/>
    </row>
    <row r="852" spans="1:25" ht="15.75" customHeight="1">
      <c r="A852" s="780"/>
      <c r="B852" s="873"/>
      <c r="C852" s="780"/>
      <c r="D852" s="780"/>
      <c r="E852" s="780"/>
      <c r="F852" s="780"/>
      <c r="G852" s="780"/>
      <c r="H852" s="780"/>
      <c r="I852" s="780"/>
      <c r="J852" s="780"/>
      <c r="K852" s="780"/>
      <c r="L852" s="780"/>
      <c r="M852" s="780"/>
      <c r="N852" s="780"/>
      <c r="O852" s="780"/>
      <c r="P852" s="780"/>
      <c r="Q852" s="780"/>
      <c r="R852" s="780"/>
      <c r="S852" s="780"/>
      <c r="T852" s="780"/>
      <c r="U852" s="780"/>
      <c r="V852" s="780"/>
      <c r="W852" s="780"/>
      <c r="X852" s="780"/>
      <c r="Y852" s="780"/>
    </row>
    <row r="853" spans="1:25" ht="15.75" customHeight="1">
      <c r="A853" s="780"/>
      <c r="B853" s="873"/>
      <c r="C853" s="780"/>
      <c r="D853" s="780"/>
      <c r="E853" s="780"/>
      <c r="F853" s="780"/>
      <c r="G853" s="780"/>
      <c r="H853" s="780"/>
      <c r="I853" s="780"/>
      <c r="J853" s="780"/>
      <c r="K853" s="780"/>
      <c r="L853" s="780"/>
      <c r="M853" s="780"/>
      <c r="N853" s="780"/>
      <c r="O853" s="780"/>
      <c r="P853" s="780"/>
      <c r="Q853" s="780"/>
      <c r="R853" s="780"/>
      <c r="S853" s="780"/>
      <c r="T853" s="780"/>
      <c r="U853" s="780"/>
      <c r="V853" s="780"/>
      <c r="W853" s="780"/>
      <c r="X853" s="780"/>
      <c r="Y853" s="780"/>
    </row>
    <row r="854" spans="1:25" ht="15.75" customHeight="1">
      <c r="A854" s="780"/>
      <c r="B854" s="873"/>
      <c r="C854" s="780"/>
      <c r="D854" s="780"/>
      <c r="E854" s="780"/>
      <c r="F854" s="780"/>
      <c r="G854" s="780"/>
      <c r="H854" s="780"/>
      <c r="I854" s="780"/>
      <c r="J854" s="780"/>
      <c r="K854" s="780"/>
      <c r="L854" s="780"/>
      <c r="M854" s="780"/>
      <c r="N854" s="780"/>
      <c r="O854" s="780"/>
      <c r="P854" s="780"/>
      <c r="Q854" s="780"/>
      <c r="R854" s="780"/>
      <c r="S854" s="780"/>
      <c r="T854" s="780"/>
      <c r="U854" s="780"/>
      <c r="V854" s="780"/>
      <c r="W854" s="780"/>
      <c r="X854" s="780"/>
      <c r="Y854" s="780"/>
    </row>
    <row r="855" spans="1:25" ht="15.75" customHeight="1">
      <c r="A855" s="780"/>
      <c r="B855" s="873"/>
      <c r="C855" s="780"/>
      <c r="D855" s="780"/>
      <c r="E855" s="780"/>
      <c r="F855" s="780"/>
      <c r="G855" s="780"/>
      <c r="H855" s="780"/>
      <c r="I855" s="780"/>
      <c r="J855" s="780"/>
      <c r="K855" s="780"/>
      <c r="L855" s="780"/>
      <c r="M855" s="780"/>
      <c r="N855" s="780"/>
      <c r="O855" s="780"/>
      <c r="P855" s="780"/>
      <c r="Q855" s="780"/>
      <c r="R855" s="780"/>
      <c r="S855" s="780"/>
      <c r="T855" s="780"/>
      <c r="U855" s="780"/>
      <c r="V855" s="780"/>
      <c r="W855" s="780"/>
      <c r="X855" s="780"/>
      <c r="Y855" s="780"/>
    </row>
    <row r="856" spans="1:25" ht="15.75" customHeight="1">
      <c r="A856" s="780"/>
      <c r="B856" s="873"/>
      <c r="C856" s="780"/>
      <c r="D856" s="780"/>
      <c r="E856" s="780"/>
      <c r="F856" s="780"/>
      <c r="G856" s="780"/>
      <c r="H856" s="780"/>
      <c r="I856" s="780"/>
      <c r="J856" s="780"/>
      <c r="K856" s="780"/>
      <c r="L856" s="780"/>
      <c r="M856" s="780"/>
      <c r="N856" s="780"/>
      <c r="O856" s="780"/>
      <c r="P856" s="780"/>
      <c r="Q856" s="780"/>
      <c r="R856" s="780"/>
      <c r="S856" s="780"/>
      <c r="T856" s="780"/>
      <c r="U856" s="780"/>
      <c r="V856" s="780"/>
      <c r="W856" s="780"/>
      <c r="X856" s="780"/>
      <c r="Y856" s="780"/>
    </row>
    <row r="857" spans="1:25" ht="15.75" customHeight="1">
      <c r="A857" s="780"/>
      <c r="B857" s="873"/>
      <c r="C857" s="780"/>
      <c r="D857" s="780"/>
      <c r="E857" s="780"/>
      <c r="F857" s="780"/>
      <c r="G857" s="780"/>
      <c r="H857" s="780"/>
      <c r="I857" s="780"/>
      <c r="J857" s="780"/>
      <c r="K857" s="780"/>
      <c r="L857" s="780"/>
      <c r="M857" s="780"/>
      <c r="N857" s="780"/>
      <c r="O857" s="780"/>
      <c r="P857" s="780"/>
      <c r="Q857" s="780"/>
      <c r="R857" s="780"/>
      <c r="S857" s="780"/>
      <c r="T857" s="780"/>
      <c r="U857" s="780"/>
      <c r="V857" s="780"/>
      <c r="W857" s="780"/>
      <c r="X857" s="780"/>
      <c r="Y857" s="780"/>
    </row>
    <row r="858" spans="1:25" ht="15.75" customHeight="1">
      <c r="A858" s="780"/>
      <c r="B858" s="873"/>
      <c r="C858" s="780"/>
      <c r="D858" s="780"/>
      <c r="E858" s="780"/>
      <c r="F858" s="780"/>
      <c r="G858" s="780"/>
      <c r="H858" s="780"/>
      <c r="I858" s="780"/>
      <c r="J858" s="780"/>
      <c r="K858" s="780"/>
      <c r="L858" s="780"/>
      <c r="M858" s="780"/>
      <c r="N858" s="780"/>
      <c r="O858" s="780"/>
      <c r="P858" s="780"/>
      <c r="Q858" s="780"/>
      <c r="R858" s="780"/>
      <c r="S858" s="780"/>
      <c r="T858" s="780"/>
      <c r="U858" s="780"/>
      <c r="V858" s="780"/>
      <c r="W858" s="780"/>
      <c r="X858" s="780"/>
      <c r="Y858" s="780"/>
    </row>
    <row r="859" spans="1:25" ht="15.75" customHeight="1">
      <c r="A859" s="780"/>
      <c r="B859" s="873"/>
      <c r="C859" s="780"/>
      <c r="D859" s="780"/>
      <c r="E859" s="780"/>
      <c r="F859" s="780"/>
      <c r="G859" s="780"/>
      <c r="H859" s="780"/>
      <c r="I859" s="780"/>
      <c r="J859" s="780"/>
      <c r="K859" s="780"/>
      <c r="L859" s="780"/>
      <c r="M859" s="780"/>
      <c r="N859" s="780"/>
      <c r="O859" s="780"/>
      <c r="P859" s="780"/>
      <c r="Q859" s="780"/>
      <c r="R859" s="780"/>
      <c r="S859" s="780"/>
      <c r="T859" s="780"/>
      <c r="U859" s="780"/>
      <c r="V859" s="780"/>
      <c r="W859" s="780"/>
      <c r="X859" s="780"/>
      <c r="Y859" s="780"/>
    </row>
    <row r="860" spans="1:25" ht="15.75" customHeight="1">
      <c r="A860" s="780"/>
      <c r="B860" s="873"/>
      <c r="C860" s="780"/>
      <c r="D860" s="780"/>
      <c r="E860" s="780"/>
      <c r="F860" s="780"/>
      <c r="G860" s="780"/>
      <c r="H860" s="780"/>
      <c r="I860" s="780"/>
      <c r="J860" s="780"/>
      <c r="K860" s="780"/>
      <c r="L860" s="780"/>
      <c r="M860" s="780"/>
      <c r="N860" s="780"/>
      <c r="O860" s="780"/>
      <c r="P860" s="780"/>
      <c r="Q860" s="780"/>
      <c r="R860" s="780"/>
      <c r="S860" s="780"/>
      <c r="T860" s="780"/>
      <c r="U860" s="780"/>
      <c r="V860" s="780"/>
      <c r="W860" s="780"/>
      <c r="X860" s="780"/>
      <c r="Y860" s="780"/>
    </row>
    <row r="861" spans="1:25" ht="15.75" customHeight="1">
      <c r="A861" s="780"/>
      <c r="B861" s="873"/>
      <c r="C861" s="780"/>
      <c r="D861" s="780"/>
      <c r="E861" s="780"/>
      <c r="F861" s="780"/>
      <c r="G861" s="780"/>
      <c r="H861" s="780"/>
      <c r="I861" s="780"/>
      <c r="J861" s="780"/>
      <c r="K861" s="780"/>
      <c r="L861" s="780"/>
      <c r="M861" s="780"/>
      <c r="N861" s="780"/>
      <c r="O861" s="780"/>
      <c r="P861" s="780"/>
      <c r="Q861" s="780"/>
      <c r="R861" s="780"/>
      <c r="S861" s="780"/>
      <c r="T861" s="780"/>
      <c r="U861" s="780"/>
      <c r="V861" s="780"/>
      <c r="W861" s="780"/>
      <c r="X861" s="780"/>
      <c r="Y861" s="780"/>
    </row>
    <row r="862" spans="1:25" ht="15.75" customHeight="1">
      <c r="A862" s="780"/>
      <c r="B862" s="873"/>
      <c r="C862" s="780"/>
      <c r="D862" s="780"/>
      <c r="E862" s="780"/>
      <c r="F862" s="780"/>
      <c r="G862" s="780"/>
      <c r="H862" s="780"/>
      <c r="I862" s="780"/>
      <c r="J862" s="780"/>
      <c r="K862" s="780"/>
      <c r="L862" s="780"/>
      <c r="M862" s="780"/>
      <c r="N862" s="780"/>
      <c r="O862" s="780"/>
      <c r="P862" s="780"/>
      <c r="Q862" s="780"/>
      <c r="R862" s="780"/>
      <c r="S862" s="780"/>
      <c r="T862" s="780"/>
      <c r="U862" s="780"/>
      <c r="V862" s="780"/>
      <c r="W862" s="780"/>
      <c r="X862" s="780"/>
      <c r="Y862" s="780"/>
    </row>
    <row r="863" spans="1:25" ht="15.75" customHeight="1">
      <c r="A863" s="780"/>
      <c r="B863" s="873"/>
      <c r="C863" s="780"/>
      <c r="D863" s="780"/>
      <c r="E863" s="780"/>
      <c r="F863" s="780"/>
      <c r="G863" s="780"/>
      <c r="H863" s="780"/>
      <c r="I863" s="780"/>
      <c r="J863" s="780"/>
      <c r="K863" s="780"/>
      <c r="L863" s="780"/>
      <c r="M863" s="780"/>
      <c r="N863" s="780"/>
      <c r="O863" s="780"/>
      <c r="P863" s="780"/>
      <c r="Q863" s="780"/>
      <c r="R863" s="780"/>
      <c r="S863" s="780"/>
      <c r="T863" s="780"/>
      <c r="U863" s="780"/>
      <c r="V863" s="780"/>
      <c r="W863" s="780"/>
      <c r="X863" s="780"/>
      <c r="Y863" s="780"/>
    </row>
    <row r="864" spans="1:25" ht="15.75" customHeight="1">
      <c r="A864" s="780"/>
      <c r="B864" s="873"/>
      <c r="C864" s="780"/>
      <c r="D864" s="780"/>
      <c r="E864" s="780"/>
      <c r="F864" s="780"/>
      <c r="G864" s="780"/>
      <c r="H864" s="780"/>
      <c r="I864" s="780"/>
      <c r="J864" s="780"/>
      <c r="K864" s="780"/>
      <c r="L864" s="780"/>
      <c r="M864" s="780"/>
      <c r="N864" s="780"/>
      <c r="O864" s="780"/>
      <c r="P864" s="780"/>
      <c r="Q864" s="780"/>
      <c r="R864" s="780"/>
      <c r="S864" s="780"/>
      <c r="T864" s="780"/>
      <c r="U864" s="780"/>
      <c r="V864" s="780"/>
      <c r="W864" s="780"/>
      <c r="X864" s="780"/>
      <c r="Y864" s="780"/>
    </row>
    <row r="865" spans="1:25" ht="15.75" customHeight="1">
      <c r="A865" s="780"/>
      <c r="B865" s="873"/>
      <c r="C865" s="780"/>
      <c r="D865" s="780"/>
      <c r="E865" s="780"/>
      <c r="F865" s="780"/>
      <c r="G865" s="780"/>
      <c r="H865" s="780"/>
      <c r="I865" s="780"/>
      <c r="J865" s="780"/>
      <c r="K865" s="780"/>
      <c r="L865" s="780"/>
      <c r="M865" s="780"/>
      <c r="N865" s="780"/>
      <c r="O865" s="780"/>
      <c r="P865" s="780"/>
      <c r="Q865" s="780"/>
      <c r="R865" s="780"/>
      <c r="S865" s="780"/>
      <c r="T865" s="780"/>
      <c r="U865" s="780"/>
      <c r="V865" s="780"/>
      <c r="W865" s="780"/>
      <c r="X865" s="780"/>
      <c r="Y865" s="780"/>
    </row>
    <row r="866" spans="1:25" ht="15.75" customHeight="1">
      <c r="A866" s="780"/>
      <c r="B866" s="873"/>
      <c r="C866" s="780"/>
      <c r="D866" s="780"/>
      <c r="E866" s="780"/>
      <c r="F866" s="780"/>
      <c r="G866" s="780"/>
      <c r="H866" s="780"/>
      <c r="I866" s="780"/>
      <c r="J866" s="780"/>
      <c r="K866" s="780"/>
      <c r="L866" s="780"/>
      <c r="M866" s="780"/>
      <c r="N866" s="780"/>
      <c r="O866" s="780"/>
      <c r="P866" s="780"/>
      <c r="Q866" s="780"/>
      <c r="R866" s="780"/>
      <c r="S866" s="780"/>
      <c r="T866" s="780"/>
      <c r="U866" s="780"/>
      <c r="V866" s="780"/>
      <c r="W866" s="780"/>
      <c r="X866" s="780"/>
      <c r="Y866" s="780"/>
    </row>
    <row r="867" spans="1:25" ht="15.75" customHeight="1">
      <c r="A867" s="780"/>
      <c r="B867" s="873"/>
      <c r="C867" s="780"/>
      <c r="D867" s="780"/>
      <c r="E867" s="780"/>
      <c r="F867" s="780"/>
      <c r="G867" s="780"/>
      <c r="H867" s="780"/>
      <c r="I867" s="780"/>
      <c r="J867" s="780"/>
      <c r="K867" s="780"/>
      <c r="L867" s="780"/>
      <c r="M867" s="780"/>
      <c r="N867" s="780"/>
      <c r="O867" s="780"/>
      <c r="P867" s="780"/>
      <c r="Q867" s="780"/>
      <c r="R867" s="780"/>
      <c r="S867" s="780"/>
      <c r="T867" s="780"/>
      <c r="U867" s="780"/>
      <c r="V867" s="780"/>
      <c r="W867" s="780"/>
      <c r="X867" s="780"/>
      <c r="Y867" s="780"/>
    </row>
    <row r="868" spans="1:25" ht="15.75" customHeight="1">
      <c r="A868" s="780"/>
      <c r="B868" s="873"/>
      <c r="C868" s="780"/>
      <c r="D868" s="780"/>
      <c r="E868" s="780"/>
      <c r="F868" s="780"/>
      <c r="G868" s="780"/>
      <c r="H868" s="780"/>
      <c r="I868" s="780"/>
      <c r="J868" s="780"/>
      <c r="K868" s="780"/>
      <c r="L868" s="780"/>
      <c r="M868" s="780"/>
      <c r="N868" s="780"/>
      <c r="O868" s="780"/>
      <c r="P868" s="780"/>
      <c r="Q868" s="780"/>
      <c r="R868" s="780"/>
      <c r="S868" s="780"/>
      <c r="T868" s="780"/>
      <c r="U868" s="780"/>
      <c r="V868" s="780"/>
      <c r="W868" s="780"/>
      <c r="X868" s="780"/>
      <c r="Y868" s="780"/>
    </row>
    <row r="869" spans="1:25" ht="15.75" customHeight="1">
      <c r="A869" s="780"/>
      <c r="B869" s="873"/>
      <c r="C869" s="780"/>
      <c r="D869" s="780"/>
      <c r="E869" s="780"/>
      <c r="F869" s="780"/>
      <c r="G869" s="780"/>
      <c r="H869" s="780"/>
      <c r="I869" s="780"/>
      <c r="J869" s="780"/>
      <c r="K869" s="780"/>
      <c r="L869" s="780"/>
      <c r="M869" s="780"/>
      <c r="N869" s="780"/>
      <c r="O869" s="780"/>
      <c r="P869" s="780"/>
      <c r="Q869" s="780"/>
      <c r="R869" s="780"/>
      <c r="S869" s="780"/>
      <c r="T869" s="780"/>
      <c r="U869" s="780"/>
      <c r="V869" s="780"/>
      <c r="W869" s="780"/>
      <c r="X869" s="780"/>
      <c r="Y869" s="780"/>
    </row>
    <row r="870" spans="1:25" ht="15.75" customHeight="1">
      <c r="A870" s="780"/>
      <c r="B870" s="873"/>
      <c r="C870" s="780"/>
      <c r="D870" s="780"/>
      <c r="E870" s="780"/>
      <c r="F870" s="780"/>
      <c r="G870" s="780"/>
      <c r="H870" s="780"/>
      <c r="I870" s="780"/>
      <c r="J870" s="780"/>
      <c r="K870" s="780"/>
      <c r="L870" s="780"/>
      <c r="M870" s="780"/>
      <c r="N870" s="780"/>
      <c r="O870" s="780"/>
      <c r="P870" s="780"/>
      <c r="Q870" s="780"/>
      <c r="R870" s="780"/>
      <c r="S870" s="780"/>
      <c r="T870" s="780"/>
      <c r="U870" s="780"/>
      <c r="V870" s="780"/>
      <c r="W870" s="780"/>
      <c r="X870" s="780"/>
      <c r="Y870" s="780"/>
    </row>
    <row r="871" spans="1:25" ht="15.75" customHeight="1">
      <c r="A871" s="780"/>
      <c r="B871" s="873"/>
      <c r="C871" s="780"/>
      <c r="D871" s="780"/>
      <c r="E871" s="780"/>
      <c r="F871" s="780"/>
      <c r="G871" s="780"/>
      <c r="H871" s="780"/>
      <c r="I871" s="780"/>
      <c r="J871" s="780"/>
      <c r="K871" s="780"/>
      <c r="L871" s="780"/>
      <c r="M871" s="780"/>
      <c r="N871" s="780"/>
      <c r="O871" s="780"/>
      <c r="P871" s="780"/>
      <c r="Q871" s="780"/>
      <c r="R871" s="780"/>
      <c r="S871" s="780"/>
      <c r="T871" s="780"/>
      <c r="U871" s="780"/>
      <c r="V871" s="780"/>
      <c r="W871" s="780"/>
      <c r="X871" s="780"/>
      <c r="Y871" s="780"/>
    </row>
    <row r="872" spans="1:25" ht="15.75" customHeight="1">
      <c r="A872" s="780"/>
      <c r="B872" s="873"/>
      <c r="C872" s="780"/>
      <c r="D872" s="780"/>
      <c r="E872" s="780"/>
      <c r="F872" s="780"/>
      <c r="G872" s="780"/>
      <c r="H872" s="780"/>
      <c r="I872" s="780"/>
      <c r="J872" s="780"/>
      <c r="K872" s="780"/>
      <c r="L872" s="780"/>
      <c r="M872" s="780"/>
      <c r="N872" s="780"/>
      <c r="O872" s="780"/>
      <c r="P872" s="780"/>
      <c r="Q872" s="780"/>
      <c r="R872" s="780"/>
      <c r="S872" s="780"/>
      <c r="T872" s="780"/>
      <c r="U872" s="780"/>
      <c r="V872" s="780"/>
      <c r="W872" s="780"/>
      <c r="X872" s="780"/>
      <c r="Y872" s="780"/>
    </row>
    <row r="873" spans="1:25" ht="15.75" customHeight="1">
      <c r="A873" s="780"/>
      <c r="B873" s="873"/>
      <c r="C873" s="780"/>
      <c r="D873" s="780"/>
      <c r="E873" s="780"/>
      <c r="F873" s="780"/>
      <c r="G873" s="780"/>
      <c r="H873" s="780"/>
      <c r="I873" s="780"/>
      <c r="J873" s="780"/>
      <c r="K873" s="780"/>
      <c r="L873" s="780"/>
      <c r="M873" s="780"/>
      <c r="N873" s="780"/>
      <c r="O873" s="780"/>
      <c r="P873" s="780"/>
      <c r="Q873" s="780"/>
      <c r="R873" s="780"/>
      <c r="S873" s="780"/>
      <c r="T873" s="780"/>
      <c r="U873" s="780"/>
      <c r="V873" s="780"/>
      <c r="W873" s="780"/>
      <c r="X873" s="780"/>
      <c r="Y873" s="780"/>
    </row>
    <row r="874" spans="1:25" ht="15.75" customHeight="1">
      <c r="A874" s="780"/>
      <c r="B874" s="873"/>
      <c r="C874" s="780"/>
      <c r="D874" s="780"/>
      <c r="E874" s="780"/>
      <c r="F874" s="780"/>
      <c r="G874" s="780"/>
      <c r="H874" s="780"/>
      <c r="I874" s="780"/>
      <c r="J874" s="780"/>
      <c r="K874" s="780"/>
      <c r="L874" s="780"/>
      <c r="M874" s="780"/>
      <c r="N874" s="780"/>
      <c r="O874" s="780"/>
      <c r="P874" s="780"/>
      <c r="Q874" s="780"/>
      <c r="R874" s="780"/>
      <c r="S874" s="780"/>
      <c r="T874" s="780"/>
      <c r="U874" s="780"/>
      <c r="V874" s="780"/>
      <c r="W874" s="780"/>
      <c r="X874" s="780"/>
      <c r="Y874" s="780"/>
    </row>
    <row r="875" spans="1:25" ht="15.75" customHeight="1">
      <c r="A875" s="780"/>
      <c r="B875" s="873"/>
      <c r="C875" s="780"/>
      <c r="D875" s="780"/>
      <c r="E875" s="780"/>
      <c r="F875" s="780"/>
      <c r="G875" s="780"/>
      <c r="H875" s="780"/>
      <c r="I875" s="780"/>
      <c r="J875" s="780"/>
      <c r="K875" s="780"/>
      <c r="L875" s="780"/>
      <c r="M875" s="780"/>
      <c r="N875" s="780"/>
      <c r="O875" s="780"/>
      <c r="P875" s="780"/>
      <c r="Q875" s="780"/>
      <c r="R875" s="780"/>
      <c r="S875" s="780"/>
      <c r="T875" s="780"/>
      <c r="U875" s="780"/>
      <c r="V875" s="780"/>
      <c r="W875" s="780"/>
      <c r="X875" s="780"/>
      <c r="Y875" s="780"/>
    </row>
    <row r="876" spans="1:25" ht="15.75" customHeight="1">
      <c r="A876" s="780"/>
      <c r="B876" s="873"/>
      <c r="C876" s="780"/>
      <c r="D876" s="780"/>
      <c r="E876" s="780"/>
      <c r="F876" s="780"/>
      <c r="G876" s="780"/>
      <c r="H876" s="780"/>
      <c r="I876" s="780"/>
      <c r="J876" s="780"/>
      <c r="K876" s="780"/>
      <c r="L876" s="780"/>
      <c r="M876" s="780"/>
      <c r="N876" s="780"/>
      <c r="O876" s="780"/>
      <c r="P876" s="780"/>
      <c r="Q876" s="780"/>
      <c r="R876" s="780"/>
      <c r="S876" s="780"/>
      <c r="T876" s="780"/>
      <c r="U876" s="780"/>
      <c r="V876" s="780"/>
      <c r="W876" s="780"/>
      <c r="X876" s="780"/>
      <c r="Y876" s="780"/>
    </row>
    <row r="877" spans="1:25" ht="15.75" customHeight="1">
      <c r="A877" s="780"/>
      <c r="B877" s="873"/>
      <c r="C877" s="780"/>
      <c r="D877" s="780"/>
      <c r="E877" s="780"/>
      <c r="F877" s="780"/>
      <c r="G877" s="780"/>
      <c r="H877" s="780"/>
      <c r="I877" s="780"/>
      <c r="J877" s="780"/>
      <c r="K877" s="780"/>
      <c r="L877" s="780"/>
      <c r="M877" s="780"/>
      <c r="N877" s="780"/>
      <c r="O877" s="780"/>
      <c r="P877" s="780"/>
      <c r="Q877" s="780"/>
      <c r="R877" s="780"/>
      <c r="S877" s="780"/>
      <c r="T877" s="780"/>
      <c r="U877" s="780"/>
      <c r="V877" s="780"/>
      <c r="W877" s="780"/>
      <c r="X877" s="780"/>
      <c r="Y877" s="780"/>
    </row>
    <row r="878" spans="1:25" ht="15.75" customHeight="1">
      <c r="A878" s="780"/>
      <c r="B878" s="873"/>
      <c r="C878" s="780"/>
      <c r="D878" s="780"/>
      <c r="E878" s="780"/>
      <c r="F878" s="780"/>
      <c r="G878" s="780"/>
      <c r="H878" s="780"/>
      <c r="I878" s="780"/>
      <c r="J878" s="780"/>
      <c r="K878" s="780"/>
      <c r="L878" s="780"/>
      <c r="M878" s="780"/>
      <c r="N878" s="780"/>
      <c r="O878" s="780"/>
      <c r="P878" s="780"/>
      <c r="Q878" s="780"/>
      <c r="R878" s="780"/>
      <c r="S878" s="780"/>
      <c r="T878" s="780"/>
      <c r="U878" s="780"/>
      <c r="V878" s="780"/>
      <c r="W878" s="780"/>
      <c r="X878" s="780"/>
      <c r="Y878" s="780"/>
    </row>
    <row r="879" spans="1:25" ht="15.75" customHeight="1">
      <c r="A879" s="780"/>
      <c r="B879" s="873"/>
      <c r="C879" s="780"/>
      <c r="D879" s="780"/>
      <c r="E879" s="780"/>
      <c r="F879" s="780"/>
      <c r="G879" s="780"/>
      <c r="H879" s="780"/>
      <c r="I879" s="780"/>
      <c r="J879" s="780"/>
      <c r="K879" s="780"/>
      <c r="L879" s="780"/>
      <c r="M879" s="780"/>
      <c r="N879" s="780"/>
      <c r="O879" s="780"/>
      <c r="P879" s="780"/>
      <c r="Q879" s="780"/>
      <c r="R879" s="780"/>
      <c r="S879" s="780"/>
      <c r="T879" s="780"/>
      <c r="U879" s="780"/>
      <c r="V879" s="780"/>
      <c r="W879" s="780"/>
      <c r="X879" s="780"/>
      <c r="Y879" s="780"/>
    </row>
    <row r="880" spans="1:25" ht="15.75" customHeight="1">
      <c r="A880" s="780"/>
      <c r="B880" s="873"/>
      <c r="C880" s="780"/>
      <c r="D880" s="780"/>
      <c r="E880" s="780"/>
      <c r="F880" s="780"/>
      <c r="G880" s="780"/>
      <c r="H880" s="780"/>
      <c r="I880" s="780"/>
      <c r="J880" s="780"/>
      <c r="K880" s="780"/>
      <c r="L880" s="780"/>
      <c r="M880" s="780"/>
      <c r="N880" s="780"/>
      <c r="O880" s="780"/>
      <c r="P880" s="780"/>
      <c r="Q880" s="780"/>
      <c r="R880" s="780"/>
      <c r="S880" s="780"/>
      <c r="T880" s="780"/>
      <c r="U880" s="780"/>
      <c r="V880" s="780"/>
      <c r="W880" s="780"/>
      <c r="X880" s="780"/>
      <c r="Y880" s="780"/>
    </row>
    <row r="881" spans="1:25" ht="15.75" customHeight="1">
      <c r="A881" s="780"/>
      <c r="B881" s="873"/>
      <c r="C881" s="780"/>
      <c r="D881" s="780"/>
      <c r="E881" s="780"/>
      <c r="F881" s="780"/>
      <c r="G881" s="780"/>
      <c r="H881" s="780"/>
      <c r="I881" s="780"/>
      <c r="J881" s="780"/>
      <c r="K881" s="780"/>
      <c r="L881" s="780"/>
      <c r="M881" s="780"/>
      <c r="N881" s="780"/>
      <c r="O881" s="780"/>
      <c r="P881" s="780"/>
      <c r="Q881" s="780"/>
      <c r="R881" s="780"/>
      <c r="S881" s="780"/>
      <c r="T881" s="780"/>
      <c r="U881" s="780"/>
      <c r="V881" s="780"/>
      <c r="W881" s="780"/>
      <c r="X881" s="780"/>
      <c r="Y881" s="780"/>
    </row>
    <row r="882" spans="1:25" ht="15.75" customHeight="1">
      <c r="A882" s="780"/>
      <c r="B882" s="873"/>
      <c r="C882" s="780"/>
      <c r="D882" s="780"/>
      <c r="E882" s="780"/>
      <c r="F882" s="780"/>
      <c r="G882" s="780"/>
      <c r="H882" s="780"/>
      <c r="I882" s="780"/>
      <c r="J882" s="780"/>
      <c r="K882" s="780"/>
      <c r="L882" s="780"/>
      <c r="M882" s="780"/>
      <c r="N882" s="780"/>
      <c r="O882" s="780"/>
      <c r="P882" s="780"/>
      <c r="Q882" s="780"/>
      <c r="R882" s="780"/>
      <c r="S882" s="780"/>
      <c r="T882" s="780"/>
      <c r="U882" s="780"/>
      <c r="V882" s="780"/>
      <c r="W882" s="780"/>
      <c r="X882" s="780"/>
      <c r="Y882" s="780"/>
    </row>
    <row r="883" spans="1:25" ht="15.75" customHeight="1">
      <c r="A883" s="780"/>
      <c r="B883" s="873"/>
      <c r="C883" s="780"/>
      <c r="D883" s="780"/>
      <c r="E883" s="780"/>
      <c r="F883" s="780"/>
      <c r="G883" s="780"/>
      <c r="H883" s="780"/>
      <c r="I883" s="780"/>
      <c r="J883" s="780"/>
      <c r="K883" s="780"/>
      <c r="L883" s="780"/>
      <c r="M883" s="780"/>
      <c r="N883" s="780"/>
      <c r="O883" s="780"/>
      <c r="P883" s="780"/>
      <c r="Q883" s="780"/>
      <c r="R883" s="780"/>
      <c r="S883" s="780"/>
      <c r="T883" s="780"/>
      <c r="U883" s="780"/>
      <c r="V883" s="780"/>
      <c r="W883" s="780"/>
      <c r="X883" s="780"/>
      <c r="Y883" s="780"/>
    </row>
    <row r="884" spans="1:25" ht="15.75" customHeight="1">
      <c r="A884" s="780"/>
      <c r="B884" s="873"/>
      <c r="C884" s="780"/>
      <c r="D884" s="780"/>
      <c r="E884" s="780"/>
      <c r="F884" s="780"/>
      <c r="G884" s="780"/>
      <c r="H884" s="780"/>
      <c r="I884" s="780"/>
      <c r="J884" s="780"/>
      <c r="K884" s="780"/>
      <c r="L884" s="780"/>
      <c r="M884" s="780"/>
      <c r="N884" s="780"/>
      <c r="O884" s="780"/>
      <c r="P884" s="780"/>
      <c r="Q884" s="780"/>
      <c r="R884" s="780"/>
      <c r="S884" s="780"/>
      <c r="T884" s="780"/>
      <c r="U884" s="780"/>
      <c r="V884" s="780"/>
      <c r="W884" s="780"/>
      <c r="X884" s="780"/>
      <c r="Y884" s="780"/>
    </row>
    <row r="885" spans="1:25" ht="15.75" customHeight="1">
      <c r="A885" s="780"/>
      <c r="B885" s="873"/>
      <c r="C885" s="780"/>
      <c r="D885" s="780"/>
      <c r="E885" s="780"/>
      <c r="F885" s="780"/>
      <c r="G885" s="780"/>
      <c r="H885" s="780"/>
      <c r="I885" s="780"/>
      <c r="J885" s="780"/>
      <c r="K885" s="780"/>
      <c r="L885" s="780"/>
      <c r="M885" s="780"/>
      <c r="N885" s="780"/>
      <c r="O885" s="780"/>
      <c r="P885" s="780"/>
      <c r="Q885" s="780"/>
      <c r="R885" s="780"/>
      <c r="S885" s="780"/>
      <c r="T885" s="780"/>
      <c r="U885" s="780"/>
      <c r="V885" s="780"/>
      <c r="W885" s="780"/>
      <c r="X885" s="780"/>
      <c r="Y885" s="780"/>
    </row>
    <row r="886" spans="1:25" ht="15.75" customHeight="1">
      <c r="A886" s="780"/>
      <c r="B886" s="873"/>
      <c r="C886" s="780"/>
      <c r="D886" s="780"/>
      <c r="E886" s="780"/>
      <c r="F886" s="780"/>
      <c r="G886" s="780"/>
      <c r="H886" s="780"/>
      <c r="I886" s="780"/>
      <c r="J886" s="780"/>
      <c r="K886" s="780"/>
      <c r="L886" s="780"/>
      <c r="M886" s="780"/>
      <c r="N886" s="780"/>
      <c r="O886" s="780"/>
      <c r="P886" s="780"/>
      <c r="Q886" s="780"/>
      <c r="R886" s="780"/>
      <c r="S886" s="780"/>
      <c r="T886" s="780"/>
      <c r="U886" s="780"/>
      <c r="V886" s="780"/>
      <c r="W886" s="780"/>
      <c r="X886" s="780"/>
      <c r="Y886" s="780"/>
    </row>
    <row r="887" spans="1:25" ht="15.75" customHeight="1">
      <c r="A887" s="780"/>
      <c r="B887" s="873"/>
      <c r="C887" s="780"/>
      <c r="D887" s="780"/>
      <c r="E887" s="780"/>
      <c r="F887" s="780"/>
      <c r="G887" s="780"/>
      <c r="H887" s="780"/>
      <c r="I887" s="780"/>
      <c r="J887" s="780"/>
      <c r="K887" s="780"/>
      <c r="L887" s="780"/>
      <c r="M887" s="780"/>
      <c r="N887" s="780"/>
      <c r="O887" s="780"/>
      <c r="P887" s="780"/>
      <c r="Q887" s="780"/>
      <c r="R887" s="780"/>
      <c r="S887" s="780"/>
      <c r="T887" s="780"/>
      <c r="U887" s="780"/>
      <c r="V887" s="780"/>
      <c r="W887" s="780"/>
      <c r="X887" s="780"/>
      <c r="Y887" s="780"/>
    </row>
    <row r="888" spans="1:25" ht="15.75" customHeight="1">
      <c r="A888" s="780"/>
      <c r="B888" s="873"/>
      <c r="C888" s="780"/>
      <c r="D888" s="780"/>
      <c r="E888" s="780"/>
      <c r="F888" s="780"/>
      <c r="G888" s="780"/>
      <c r="H888" s="780"/>
      <c r="I888" s="780"/>
      <c r="J888" s="780"/>
      <c r="K888" s="780"/>
      <c r="L888" s="780"/>
      <c r="M888" s="780"/>
      <c r="N888" s="780"/>
      <c r="O888" s="780"/>
      <c r="P888" s="780"/>
      <c r="Q888" s="780"/>
      <c r="R888" s="780"/>
      <c r="S888" s="780"/>
      <c r="T888" s="780"/>
      <c r="U888" s="780"/>
      <c r="V888" s="780"/>
      <c r="W888" s="780"/>
      <c r="X888" s="780"/>
      <c r="Y888" s="780"/>
    </row>
    <row r="889" spans="1:25" ht="15.75" customHeight="1">
      <c r="A889" s="780"/>
      <c r="B889" s="873"/>
      <c r="C889" s="780"/>
      <c r="D889" s="780"/>
      <c r="E889" s="780"/>
      <c r="F889" s="780"/>
      <c r="G889" s="780"/>
      <c r="H889" s="780"/>
      <c r="I889" s="780"/>
      <c r="J889" s="780"/>
      <c r="K889" s="780"/>
      <c r="L889" s="780"/>
      <c r="M889" s="780"/>
      <c r="N889" s="780"/>
      <c r="O889" s="780"/>
      <c r="P889" s="780"/>
      <c r="Q889" s="780"/>
      <c r="R889" s="780"/>
      <c r="S889" s="780"/>
      <c r="T889" s="780"/>
      <c r="U889" s="780"/>
      <c r="V889" s="780"/>
      <c r="W889" s="780"/>
      <c r="X889" s="780"/>
      <c r="Y889" s="780"/>
    </row>
    <row r="890" spans="1:25" ht="15.75" customHeight="1">
      <c r="A890" s="780"/>
      <c r="B890" s="873"/>
      <c r="C890" s="780"/>
      <c r="D890" s="780"/>
      <c r="E890" s="780"/>
      <c r="F890" s="780"/>
      <c r="G890" s="780"/>
      <c r="H890" s="780"/>
      <c r="I890" s="780"/>
      <c r="J890" s="780"/>
      <c r="K890" s="780"/>
      <c r="L890" s="780"/>
      <c r="M890" s="780"/>
      <c r="N890" s="780"/>
      <c r="O890" s="780"/>
      <c r="P890" s="780"/>
      <c r="Q890" s="780"/>
      <c r="R890" s="780"/>
      <c r="S890" s="780"/>
      <c r="T890" s="780"/>
      <c r="U890" s="780"/>
      <c r="V890" s="780"/>
      <c r="W890" s="780"/>
      <c r="X890" s="780"/>
      <c r="Y890" s="780"/>
    </row>
    <row r="891" spans="1:25" ht="15.75" customHeight="1">
      <c r="A891" s="780"/>
      <c r="B891" s="873"/>
      <c r="C891" s="780"/>
      <c r="D891" s="780"/>
      <c r="E891" s="780"/>
      <c r="F891" s="780"/>
      <c r="G891" s="780"/>
      <c r="H891" s="780"/>
      <c r="I891" s="780"/>
      <c r="J891" s="780"/>
      <c r="K891" s="780"/>
      <c r="L891" s="780"/>
      <c r="M891" s="780"/>
      <c r="N891" s="780"/>
      <c r="O891" s="780"/>
      <c r="P891" s="780"/>
      <c r="Q891" s="780"/>
      <c r="R891" s="780"/>
      <c r="S891" s="780"/>
      <c r="T891" s="780"/>
      <c r="U891" s="780"/>
      <c r="V891" s="780"/>
      <c r="W891" s="780"/>
      <c r="X891" s="780"/>
      <c r="Y891" s="780"/>
    </row>
    <row r="892" spans="1:25" ht="15.75" customHeight="1">
      <c r="A892" s="780"/>
      <c r="B892" s="873"/>
      <c r="C892" s="780"/>
      <c r="D892" s="780"/>
      <c r="E892" s="780"/>
      <c r="F892" s="780"/>
      <c r="G892" s="780"/>
      <c r="H892" s="780"/>
      <c r="I892" s="780"/>
      <c r="J892" s="780"/>
      <c r="K892" s="780"/>
      <c r="L892" s="780"/>
      <c r="M892" s="780"/>
      <c r="N892" s="780"/>
      <c r="O892" s="780"/>
      <c r="P892" s="780"/>
      <c r="Q892" s="780"/>
      <c r="R892" s="780"/>
      <c r="S892" s="780"/>
      <c r="T892" s="780"/>
      <c r="U892" s="780"/>
      <c r="V892" s="780"/>
      <c r="W892" s="780"/>
      <c r="X892" s="780"/>
      <c r="Y892" s="780"/>
    </row>
    <row r="893" spans="1:25" ht="15.75" customHeight="1">
      <c r="A893" s="780"/>
      <c r="B893" s="873"/>
      <c r="C893" s="780"/>
      <c r="D893" s="780"/>
      <c r="E893" s="780"/>
      <c r="F893" s="780"/>
      <c r="G893" s="780"/>
      <c r="H893" s="780"/>
      <c r="I893" s="780"/>
      <c r="J893" s="780"/>
      <c r="K893" s="780"/>
      <c r="L893" s="780"/>
      <c r="M893" s="780"/>
      <c r="N893" s="780"/>
      <c r="O893" s="780"/>
      <c r="P893" s="780"/>
      <c r="Q893" s="780"/>
      <c r="R893" s="780"/>
      <c r="S893" s="780"/>
      <c r="T893" s="780"/>
      <c r="U893" s="780"/>
      <c r="V893" s="780"/>
      <c r="W893" s="780"/>
      <c r="X893" s="780"/>
      <c r="Y893" s="780"/>
    </row>
    <row r="894" spans="1:25" ht="15.75" customHeight="1">
      <c r="A894" s="780"/>
      <c r="B894" s="873"/>
      <c r="C894" s="780"/>
      <c r="D894" s="780"/>
      <c r="E894" s="780"/>
      <c r="F894" s="780"/>
      <c r="G894" s="780"/>
      <c r="H894" s="780"/>
      <c r="I894" s="780"/>
      <c r="J894" s="780"/>
      <c r="K894" s="780"/>
      <c r="L894" s="780"/>
      <c r="M894" s="780"/>
      <c r="N894" s="780"/>
      <c r="O894" s="780"/>
      <c r="P894" s="780"/>
      <c r="Q894" s="780"/>
      <c r="R894" s="780"/>
      <c r="S894" s="780"/>
      <c r="T894" s="780"/>
      <c r="U894" s="780"/>
      <c r="V894" s="780"/>
      <c r="W894" s="780"/>
      <c r="X894" s="780"/>
      <c r="Y894" s="780"/>
    </row>
    <row r="895" spans="1:25" ht="15.75" customHeight="1">
      <c r="A895" s="780"/>
      <c r="B895" s="873"/>
      <c r="C895" s="780"/>
      <c r="D895" s="780"/>
      <c r="E895" s="780"/>
      <c r="F895" s="780"/>
      <c r="G895" s="780"/>
      <c r="H895" s="780"/>
      <c r="I895" s="780"/>
      <c r="J895" s="780"/>
      <c r="K895" s="780"/>
      <c r="L895" s="780"/>
      <c r="M895" s="780"/>
      <c r="N895" s="780"/>
      <c r="O895" s="780"/>
      <c r="P895" s="780"/>
      <c r="Q895" s="780"/>
      <c r="R895" s="780"/>
      <c r="S895" s="780"/>
      <c r="T895" s="780"/>
      <c r="U895" s="780"/>
      <c r="V895" s="780"/>
      <c r="W895" s="780"/>
      <c r="X895" s="780"/>
      <c r="Y895" s="780"/>
    </row>
    <row r="896" spans="1:25" ht="15.75" customHeight="1">
      <c r="A896" s="780"/>
      <c r="B896" s="873"/>
      <c r="C896" s="780"/>
      <c r="D896" s="780"/>
      <c r="E896" s="780"/>
      <c r="F896" s="780"/>
      <c r="G896" s="780"/>
      <c r="H896" s="780"/>
      <c r="I896" s="780"/>
      <c r="J896" s="780"/>
      <c r="K896" s="780"/>
      <c r="L896" s="780"/>
      <c r="M896" s="780"/>
      <c r="N896" s="780"/>
      <c r="O896" s="780"/>
      <c r="P896" s="780"/>
      <c r="Q896" s="780"/>
      <c r="R896" s="780"/>
      <c r="S896" s="780"/>
      <c r="T896" s="780"/>
      <c r="U896" s="780"/>
      <c r="V896" s="780"/>
      <c r="W896" s="780"/>
      <c r="X896" s="780"/>
      <c r="Y896" s="780"/>
    </row>
    <row r="897" spans="1:25" ht="15.75" customHeight="1">
      <c r="A897" s="780"/>
      <c r="B897" s="873"/>
      <c r="C897" s="780"/>
      <c r="D897" s="780"/>
      <c r="E897" s="780"/>
      <c r="F897" s="780"/>
      <c r="G897" s="780"/>
      <c r="H897" s="780"/>
      <c r="I897" s="780"/>
      <c r="J897" s="780"/>
      <c r="K897" s="780"/>
      <c r="L897" s="780"/>
      <c r="M897" s="780"/>
      <c r="N897" s="780"/>
      <c r="O897" s="780"/>
      <c r="P897" s="780"/>
      <c r="Q897" s="780"/>
      <c r="R897" s="780"/>
      <c r="S897" s="780"/>
      <c r="T897" s="780"/>
      <c r="U897" s="780"/>
      <c r="V897" s="780"/>
      <c r="W897" s="780"/>
      <c r="X897" s="780"/>
      <c r="Y897" s="780"/>
    </row>
    <row r="898" spans="1:25" ht="15.75" customHeight="1">
      <c r="A898" s="780"/>
      <c r="B898" s="873"/>
      <c r="C898" s="780"/>
      <c r="D898" s="780"/>
      <c r="E898" s="780"/>
      <c r="F898" s="780"/>
      <c r="G898" s="780"/>
      <c r="H898" s="780"/>
      <c r="I898" s="780"/>
      <c r="J898" s="780"/>
      <c r="K898" s="780"/>
      <c r="L898" s="780"/>
      <c r="M898" s="780"/>
      <c r="N898" s="780"/>
      <c r="O898" s="780"/>
      <c r="P898" s="780"/>
      <c r="Q898" s="780"/>
      <c r="R898" s="780"/>
      <c r="S898" s="780"/>
      <c r="T898" s="780"/>
      <c r="U898" s="780"/>
      <c r="V898" s="780"/>
      <c r="W898" s="780"/>
      <c r="X898" s="780"/>
      <c r="Y898" s="780"/>
    </row>
    <row r="899" spans="1:25" ht="15.75" customHeight="1">
      <c r="A899" s="780"/>
      <c r="B899" s="873"/>
      <c r="C899" s="780"/>
      <c r="D899" s="780"/>
      <c r="E899" s="780"/>
      <c r="F899" s="780"/>
      <c r="G899" s="780"/>
      <c r="H899" s="780"/>
      <c r="I899" s="780"/>
      <c r="J899" s="780"/>
      <c r="K899" s="780"/>
      <c r="L899" s="780"/>
      <c r="M899" s="780"/>
      <c r="N899" s="780"/>
      <c r="O899" s="780"/>
      <c r="P899" s="780"/>
      <c r="Q899" s="780"/>
      <c r="R899" s="780"/>
      <c r="S899" s="780"/>
      <c r="T899" s="780"/>
      <c r="U899" s="780"/>
      <c r="V899" s="780"/>
      <c r="W899" s="780"/>
      <c r="X899" s="780"/>
      <c r="Y899" s="780"/>
    </row>
    <row r="900" spans="1:25" ht="15.75" customHeight="1">
      <c r="A900" s="780"/>
      <c r="B900" s="873"/>
      <c r="C900" s="780"/>
      <c r="D900" s="780"/>
      <c r="E900" s="780"/>
      <c r="F900" s="780"/>
      <c r="G900" s="780"/>
      <c r="H900" s="780"/>
      <c r="I900" s="780"/>
      <c r="J900" s="780"/>
      <c r="K900" s="780"/>
      <c r="L900" s="780"/>
      <c r="M900" s="780"/>
      <c r="N900" s="780"/>
      <c r="O900" s="780"/>
      <c r="P900" s="780"/>
      <c r="Q900" s="780"/>
      <c r="R900" s="780"/>
      <c r="S900" s="780"/>
      <c r="T900" s="780"/>
      <c r="U900" s="780"/>
      <c r="V900" s="780"/>
      <c r="W900" s="780"/>
      <c r="X900" s="780"/>
      <c r="Y900" s="780"/>
    </row>
    <row r="901" spans="1:25" ht="15.75" customHeight="1">
      <c r="A901" s="780"/>
      <c r="B901" s="873"/>
      <c r="C901" s="780"/>
      <c r="D901" s="780"/>
      <c r="E901" s="780"/>
      <c r="F901" s="780"/>
      <c r="G901" s="780"/>
      <c r="H901" s="780"/>
      <c r="I901" s="780"/>
      <c r="J901" s="780"/>
      <c r="K901" s="780"/>
      <c r="L901" s="780"/>
      <c r="M901" s="780"/>
      <c r="N901" s="780"/>
      <c r="O901" s="780"/>
      <c r="P901" s="780"/>
      <c r="Q901" s="780"/>
      <c r="R901" s="780"/>
      <c r="S901" s="780"/>
      <c r="T901" s="780"/>
      <c r="U901" s="780"/>
      <c r="V901" s="780"/>
      <c r="W901" s="780"/>
      <c r="X901" s="780"/>
      <c r="Y901" s="780"/>
    </row>
    <row r="902" spans="1:25" ht="15.75" customHeight="1">
      <c r="A902" s="780"/>
      <c r="B902" s="873"/>
      <c r="C902" s="780"/>
      <c r="D902" s="780"/>
      <c r="E902" s="780"/>
      <c r="F902" s="780"/>
      <c r="G902" s="780"/>
      <c r="H902" s="780"/>
      <c r="I902" s="780"/>
      <c r="J902" s="780"/>
      <c r="K902" s="780"/>
      <c r="L902" s="780"/>
      <c r="M902" s="780"/>
      <c r="N902" s="780"/>
      <c r="O902" s="780"/>
      <c r="P902" s="780"/>
      <c r="Q902" s="780"/>
      <c r="R902" s="780"/>
      <c r="S902" s="780"/>
      <c r="T902" s="780"/>
      <c r="U902" s="780"/>
      <c r="V902" s="780"/>
      <c r="W902" s="780"/>
      <c r="X902" s="780"/>
      <c r="Y902" s="780"/>
    </row>
    <row r="903" spans="1:25" ht="15.75" customHeight="1">
      <c r="A903" s="780"/>
      <c r="B903" s="873"/>
      <c r="C903" s="780"/>
      <c r="D903" s="780"/>
      <c r="E903" s="780"/>
      <c r="F903" s="780"/>
      <c r="G903" s="780"/>
      <c r="H903" s="780"/>
      <c r="I903" s="780"/>
      <c r="J903" s="780"/>
      <c r="K903" s="780"/>
      <c r="L903" s="780"/>
      <c r="M903" s="780"/>
      <c r="N903" s="780"/>
      <c r="O903" s="780"/>
      <c r="P903" s="780"/>
      <c r="Q903" s="780"/>
      <c r="R903" s="780"/>
      <c r="S903" s="780"/>
      <c r="T903" s="780"/>
      <c r="U903" s="780"/>
      <c r="V903" s="780"/>
      <c r="W903" s="780"/>
      <c r="X903" s="780"/>
      <c r="Y903" s="780"/>
    </row>
    <row r="904" spans="1:25" ht="15.75" customHeight="1">
      <c r="A904" s="780"/>
      <c r="B904" s="873"/>
      <c r="C904" s="780"/>
      <c r="D904" s="780"/>
      <c r="E904" s="780"/>
      <c r="F904" s="780"/>
      <c r="G904" s="780"/>
      <c r="H904" s="780"/>
      <c r="I904" s="780"/>
      <c r="J904" s="780"/>
      <c r="K904" s="780"/>
      <c r="L904" s="780"/>
      <c r="M904" s="780"/>
      <c r="N904" s="780"/>
      <c r="O904" s="780"/>
      <c r="P904" s="780"/>
      <c r="Q904" s="780"/>
      <c r="R904" s="780"/>
      <c r="S904" s="780"/>
      <c r="T904" s="780"/>
      <c r="U904" s="780"/>
      <c r="V904" s="780"/>
      <c r="W904" s="780"/>
      <c r="X904" s="780"/>
      <c r="Y904" s="780"/>
    </row>
    <row r="905" spans="1:25" ht="15.75" customHeight="1">
      <c r="A905" s="780"/>
      <c r="B905" s="873"/>
      <c r="C905" s="780"/>
      <c r="D905" s="780"/>
      <c r="E905" s="780"/>
      <c r="F905" s="780"/>
      <c r="G905" s="780"/>
      <c r="H905" s="780"/>
      <c r="I905" s="780"/>
      <c r="J905" s="780"/>
      <c r="K905" s="780"/>
      <c r="L905" s="780"/>
      <c r="M905" s="780"/>
      <c r="N905" s="780"/>
      <c r="O905" s="780"/>
      <c r="P905" s="780"/>
      <c r="Q905" s="780"/>
      <c r="R905" s="780"/>
      <c r="S905" s="780"/>
      <c r="T905" s="780"/>
      <c r="U905" s="780"/>
      <c r="V905" s="780"/>
      <c r="W905" s="780"/>
      <c r="X905" s="780"/>
      <c r="Y905" s="780"/>
    </row>
    <row r="906" spans="1:25" ht="15.75" customHeight="1">
      <c r="A906" s="780"/>
      <c r="B906" s="873"/>
      <c r="C906" s="780"/>
      <c r="D906" s="780"/>
      <c r="E906" s="780"/>
      <c r="F906" s="780"/>
      <c r="G906" s="780"/>
      <c r="H906" s="780"/>
      <c r="I906" s="780"/>
      <c r="J906" s="780"/>
      <c r="K906" s="780"/>
      <c r="L906" s="780"/>
      <c r="M906" s="780"/>
      <c r="N906" s="780"/>
      <c r="O906" s="780"/>
      <c r="P906" s="780"/>
      <c r="Q906" s="780"/>
      <c r="R906" s="780"/>
      <c r="S906" s="780"/>
      <c r="T906" s="780"/>
      <c r="U906" s="780"/>
      <c r="V906" s="780"/>
      <c r="W906" s="780"/>
      <c r="X906" s="780"/>
      <c r="Y906" s="780"/>
    </row>
    <row r="907" spans="1:25" ht="15.75" customHeight="1">
      <c r="A907" s="780"/>
      <c r="B907" s="873"/>
      <c r="C907" s="780"/>
      <c r="D907" s="780"/>
      <c r="E907" s="780"/>
      <c r="F907" s="780"/>
      <c r="G907" s="780"/>
      <c r="H907" s="780"/>
      <c r="I907" s="780"/>
      <c r="J907" s="780"/>
      <c r="K907" s="780"/>
      <c r="L907" s="780"/>
      <c r="M907" s="780"/>
      <c r="N907" s="780"/>
      <c r="O907" s="780"/>
      <c r="P907" s="780"/>
      <c r="Q907" s="780"/>
      <c r="R907" s="780"/>
      <c r="S907" s="780"/>
      <c r="T907" s="780"/>
      <c r="U907" s="780"/>
      <c r="V907" s="780"/>
      <c r="W907" s="780"/>
      <c r="X907" s="780"/>
      <c r="Y907" s="780"/>
    </row>
    <row r="908" spans="1:25" ht="15.75" customHeight="1">
      <c r="A908" s="780"/>
      <c r="B908" s="873"/>
      <c r="C908" s="780"/>
      <c r="D908" s="780"/>
      <c r="E908" s="780"/>
      <c r="F908" s="780"/>
      <c r="G908" s="780"/>
      <c r="H908" s="780"/>
      <c r="I908" s="780"/>
      <c r="J908" s="780"/>
      <c r="K908" s="780"/>
      <c r="L908" s="780"/>
      <c r="M908" s="780"/>
      <c r="N908" s="780"/>
      <c r="O908" s="780"/>
      <c r="P908" s="780"/>
      <c r="Q908" s="780"/>
      <c r="R908" s="780"/>
      <c r="S908" s="780"/>
      <c r="T908" s="780"/>
      <c r="U908" s="780"/>
      <c r="V908" s="780"/>
      <c r="W908" s="780"/>
      <c r="X908" s="780"/>
      <c r="Y908" s="780"/>
    </row>
    <row r="909" spans="1:25" ht="15.75" customHeight="1">
      <c r="A909" s="780"/>
      <c r="B909" s="873"/>
      <c r="C909" s="780"/>
      <c r="D909" s="780"/>
      <c r="E909" s="780"/>
      <c r="F909" s="780"/>
      <c r="G909" s="780"/>
      <c r="H909" s="780"/>
      <c r="I909" s="780"/>
      <c r="J909" s="780"/>
      <c r="K909" s="780"/>
      <c r="L909" s="780"/>
      <c r="M909" s="780"/>
      <c r="N909" s="780"/>
      <c r="O909" s="780"/>
      <c r="P909" s="780"/>
      <c r="Q909" s="780"/>
      <c r="R909" s="780"/>
      <c r="S909" s="780"/>
      <c r="T909" s="780"/>
      <c r="U909" s="780"/>
      <c r="V909" s="780"/>
      <c r="W909" s="780"/>
      <c r="X909" s="780"/>
      <c r="Y909" s="780"/>
    </row>
    <row r="910" spans="1:25" ht="15.75" customHeight="1">
      <c r="A910" s="780"/>
      <c r="B910" s="873"/>
      <c r="C910" s="780"/>
      <c r="D910" s="780"/>
      <c r="E910" s="780"/>
      <c r="F910" s="780"/>
      <c r="G910" s="780"/>
      <c r="H910" s="780"/>
      <c r="I910" s="780"/>
      <c r="J910" s="780"/>
      <c r="K910" s="780"/>
      <c r="L910" s="780"/>
      <c r="M910" s="780"/>
      <c r="N910" s="780"/>
      <c r="O910" s="780"/>
      <c r="P910" s="780"/>
      <c r="Q910" s="780"/>
      <c r="R910" s="780"/>
      <c r="S910" s="780"/>
      <c r="T910" s="780"/>
      <c r="U910" s="780"/>
      <c r="V910" s="780"/>
      <c r="W910" s="780"/>
      <c r="X910" s="780"/>
      <c r="Y910" s="780"/>
    </row>
    <row r="911" spans="1:25" ht="15.75" customHeight="1">
      <c r="A911" s="780"/>
      <c r="B911" s="873"/>
      <c r="C911" s="780"/>
      <c r="D911" s="780"/>
      <c r="E911" s="780"/>
      <c r="F911" s="780"/>
      <c r="G911" s="780"/>
      <c r="H911" s="780"/>
      <c r="I911" s="780"/>
      <c r="J911" s="780"/>
      <c r="K911" s="780"/>
      <c r="L911" s="780"/>
      <c r="M911" s="780"/>
      <c r="N911" s="780"/>
      <c r="O911" s="780"/>
      <c r="P911" s="780"/>
      <c r="Q911" s="780"/>
      <c r="R911" s="780"/>
      <c r="S911" s="780"/>
      <c r="T911" s="780"/>
      <c r="U911" s="780"/>
      <c r="V911" s="780"/>
      <c r="W911" s="780"/>
      <c r="X911" s="780"/>
      <c r="Y911" s="780"/>
    </row>
    <row r="912" spans="1:25" ht="15.75" customHeight="1">
      <c r="A912" s="780"/>
      <c r="B912" s="873"/>
      <c r="C912" s="780"/>
      <c r="D912" s="780"/>
      <c r="E912" s="780"/>
      <c r="F912" s="780"/>
      <c r="G912" s="780"/>
      <c r="H912" s="780"/>
      <c r="I912" s="780"/>
      <c r="J912" s="780"/>
      <c r="K912" s="780"/>
      <c r="L912" s="780"/>
      <c r="M912" s="780"/>
      <c r="N912" s="780"/>
      <c r="O912" s="780"/>
      <c r="P912" s="780"/>
      <c r="Q912" s="780"/>
      <c r="R912" s="780"/>
      <c r="S912" s="780"/>
      <c r="T912" s="780"/>
      <c r="U912" s="780"/>
      <c r="V912" s="780"/>
      <c r="W912" s="780"/>
      <c r="X912" s="780"/>
      <c r="Y912" s="780"/>
    </row>
    <row r="913" spans="1:25" ht="15.75" customHeight="1">
      <c r="A913" s="780"/>
      <c r="B913" s="873"/>
      <c r="C913" s="780"/>
      <c r="D913" s="780"/>
      <c r="E913" s="780"/>
      <c r="F913" s="780"/>
      <c r="G913" s="780"/>
      <c r="H913" s="780"/>
      <c r="I913" s="780"/>
      <c r="J913" s="780"/>
      <c r="K913" s="780"/>
      <c r="L913" s="780"/>
      <c r="M913" s="780"/>
      <c r="N913" s="780"/>
      <c r="O913" s="780"/>
      <c r="P913" s="780"/>
      <c r="Q913" s="780"/>
      <c r="R913" s="780"/>
      <c r="S913" s="780"/>
      <c r="T913" s="780"/>
      <c r="U913" s="780"/>
      <c r="V913" s="780"/>
      <c r="W913" s="780"/>
      <c r="X913" s="780"/>
      <c r="Y913" s="780"/>
    </row>
    <row r="914" spans="1:25" ht="15.75" customHeight="1">
      <c r="A914" s="780"/>
      <c r="B914" s="873"/>
      <c r="C914" s="780"/>
      <c r="D914" s="780"/>
      <c r="E914" s="780"/>
      <c r="F914" s="780"/>
      <c r="G914" s="780"/>
      <c r="H914" s="780"/>
      <c r="I914" s="780"/>
      <c r="J914" s="780"/>
      <c r="K914" s="780"/>
      <c r="L914" s="780"/>
      <c r="M914" s="780"/>
      <c r="N914" s="780"/>
      <c r="O914" s="780"/>
      <c r="P914" s="780"/>
      <c r="Q914" s="780"/>
      <c r="R914" s="780"/>
      <c r="S914" s="780"/>
      <c r="T914" s="780"/>
      <c r="U914" s="780"/>
      <c r="V914" s="780"/>
      <c r="W914" s="780"/>
      <c r="X914" s="780"/>
      <c r="Y914" s="780"/>
    </row>
    <row r="915" spans="1:25" ht="15.75" customHeight="1">
      <c r="A915" s="780"/>
      <c r="B915" s="873"/>
      <c r="C915" s="780"/>
      <c r="D915" s="780"/>
      <c r="E915" s="780"/>
      <c r="F915" s="780"/>
      <c r="G915" s="780"/>
      <c r="H915" s="780"/>
      <c r="I915" s="780"/>
      <c r="J915" s="780"/>
      <c r="K915" s="780"/>
      <c r="L915" s="780"/>
      <c r="M915" s="780"/>
      <c r="N915" s="780"/>
      <c r="O915" s="780"/>
      <c r="P915" s="780"/>
      <c r="Q915" s="780"/>
      <c r="R915" s="780"/>
      <c r="S915" s="780"/>
      <c r="T915" s="780"/>
      <c r="U915" s="780"/>
      <c r="V915" s="780"/>
      <c r="W915" s="780"/>
      <c r="X915" s="780"/>
      <c r="Y915" s="780"/>
    </row>
    <row r="916" spans="1:25" ht="15.75" customHeight="1">
      <c r="A916" s="780"/>
      <c r="B916" s="873"/>
      <c r="C916" s="780"/>
      <c r="D916" s="780"/>
      <c r="E916" s="780"/>
      <c r="F916" s="780"/>
      <c r="G916" s="780"/>
      <c r="H916" s="780"/>
      <c r="I916" s="780"/>
      <c r="J916" s="780"/>
      <c r="K916" s="780"/>
      <c r="L916" s="780"/>
      <c r="M916" s="780"/>
      <c r="N916" s="780"/>
      <c r="O916" s="780"/>
      <c r="P916" s="780"/>
      <c r="Q916" s="780"/>
      <c r="R916" s="780"/>
      <c r="S916" s="780"/>
      <c r="T916" s="780"/>
      <c r="U916" s="780"/>
      <c r="V916" s="780"/>
      <c r="W916" s="780"/>
      <c r="X916" s="780"/>
      <c r="Y916" s="780"/>
    </row>
    <row r="917" spans="1:25" ht="15.75" customHeight="1">
      <c r="A917" s="780"/>
      <c r="B917" s="873"/>
      <c r="C917" s="780"/>
      <c r="D917" s="780"/>
      <c r="E917" s="780"/>
      <c r="F917" s="780"/>
      <c r="G917" s="780"/>
      <c r="H917" s="780"/>
      <c r="I917" s="780"/>
      <c r="J917" s="780"/>
      <c r="K917" s="780"/>
      <c r="L917" s="780"/>
      <c r="M917" s="780"/>
      <c r="N917" s="780"/>
      <c r="O917" s="780"/>
      <c r="P917" s="780"/>
      <c r="Q917" s="780"/>
      <c r="R917" s="780"/>
      <c r="S917" s="780"/>
      <c r="T917" s="780"/>
      <c r="U917" s="780"/>
      <c r="V917" s="780"/>
      <c r="W917" s="780"/>
      <c r="X917" s="780"/>
      <c r="Y917" s="780"/>
    </row>
    <row r="918" spans="1:25" ht="15.75" customHeight="1">
      <c r="A918" s="780"/>
      <c r="B918" s="873"/>
      <c r="C918" s="780"/>
      <c r="D918" s="780"/>
      <c r="E918" s="780"/>
      <c r="F918" s="780"/>
      <c r="G918" s="780"/>
      <c r="H918" s="780"/>
      <c r="I918" s="780"/>
      <c r="J918" s="780"/>
      <c r="K918" s="780"/>
      <c r="L918" s="780"/>
      <c r="M918" s="780"/>
      <c r="N918" s="780"/>
      <c r="O918" s="780"/>
      <c r="P918" s="780"/>
      <c r="Q918" s="780"/>
      <c r="R918" s="780"/>
      <c r="S918" s="780"/>
      <c r="T918" s="780"/>
      <c r="U918" s="780"/>
      <c r="V918" s="780"/>
      <c r="W918" s="780"/>
      <c r="X918" s="780"/>
      <c r="Y918" s="780"/>
    </row>
    <row r="919" spans="1:25" ht="15.75" customHeight="1">
      <c r="A919" s="780"/>
      <c r="B919" s="873"/>
      <c r="C919" s="780"/>
      <c r="D919" s="780"/>
      <c r="E919" s="780"/>
      <c r="F919" s="780"/>
      <c r="G919" s="780"/>
      <c r="H919" s="780"/>
      <c r="I919" s="780"/>
      <c r="J919" s="780"/>
      <c r="K919" s="780"/>
      <c r="L919" s="780"/>
      <c r="M919" s="780"/>
      <c r="N919" s="780"/>
      <c r="O919" s="780"/>
      <c r="P919" s="780"/>
      <c r="Q919" s="780"/>
      <c r="R919" s="780"/>
      <c r="S919" s="780"/>
      <c r="T919" s="780"/>
      <c r="U919" s="780"/>
      <c r="V919" s="780"/>
      <c r="W919" s="780"/>
      <c r="X919" s="780"/>
      <c r="Y919" s="780"/>
    </row>
    <row r="920" spans="1:25" ht="15.75" customHeight="1">
      <c r="A920" s="780"/>
      <c r="B920" s="873"/>
      <c r="C920" s="780"/>
      <c r="D920" s="780"/>
      <c r="E920" s="780"/>
      <c r="F920" s="780"/>
      <c r="G920" s="780"/>
      <c r="H920" s="780"/>
      <c r="I920" s="780"/>
      <c r="J920" s="780"/>
      <c r="K920" s="780"/>
      <c r="L920" s="780"/>
      <c r="M920" s="780"/>
      <c r="N920" s="780"/>
      <c r="O920" s="780"/>
      <c r="P920" s="780"/>
      <c r="Q920" s="780"/>
      <c r="R920" s="780"/>
      <c r="S920" s="780"/>
      <c r="T920" s="780"/>
      <c r="U920" s="780"/>
      <c r="V920" s="780"/>
      <c r="W920" s="780"/>
      <c r="X920" s="780"/>
      <c r="Y920" s="780"/>
    </row>
    <row r="921" spans="1:25" ht="15.75" customHeight="1">
      <c r="A921" s="780"/>
      <c r="B921" s="873"/>
      <c r="C921" s="780"/>
      <c r="D921" s="780"/>
      <c r="E921" s="780"/>
      <c r="F921" s="780"/>
      <c r="G921" s="780"/>
      <c r="H921" s="780"/>
      <c r="I921" s="780"/>
      <c r="J921" s="780"/>
      <c r="K921" s="780"/>
      <c r="L921" s="780"/>
      <c r="M921" s="780"/>
      <c r="N921" s="780"/>
      <c r="O921" s="780"/>
      <c r="P921" s="780"/>
      <c r="Q921" s="780"/>
      <c r="R921" s="780"/>
      <c r="S921" s="780"/>
      <c r="T921" s="780"/>
      <c r="U921" s="780"/>
      <c r="V921" s="780"/>
      <c r="W921" s="780"/>
      <c r="X921" s="780"/>
      <c r="Y921" s="780"/>
    </row>
    <row r="922" spans="1:25" ht="15.75" customHeight="1">
      <c r="A922" s="780"/>
      <c r="B922" s="873"/>
      <c r="C922" s="780"/>
      <c r="D922" s="780"/>
      <c r="E922" s="780"/>
      <c r="F922" s="780"/>
      <c r="G922" s="780"/>
      <c r="H922" s="780"/>
      <c r="I922" s="780"/>
      <c r="J922" s="780"/>
      <c r="K922" s="780"/>
      <c r="L922" s="780"/>
      <c r="M922" s="780"/>
      <c r="N922" s="780"/>
      <c r="O922" s="780"/>
      <c r="P922" s="780"/>
      <c r="Q922" s="780"/>
      <c r="R922" s="780"/>
      <c r="S922" s="780"/>
      <c r="T922" s="780"/>
      <c r="U922" s="780"/>
      <c r="V922" s="780"/>
      <c r="W922" s="780"/>
      <c r="X922" s="780"/>
      <c r="Y922" s="780"/>
    </row>
    <row r="923" spans="1:25" ht="15.75" customHeight="1">
      <c r="A923" s="780"/>
      <c r="B923" s="873"/>
      <c r="C923" s="780"/>
      <c r="D923" s="780"/>
      <c r="E923" s="780"/>
      <c r="F923" s="780"/>
      <c r="G923" s="780"/>
      <c r="H923" s="780"/>
      <c r="I923" s="780"/>
      <c r="J923" s="780"/>
      <c r="K923" s="780"/>
      <c r="L923" s="780"/>
      <c r="M923" s="780"/>
      <c r="N923" s="780"/>
      <c r="O923" s="780"/>
      <c r="P923" s="780"/>
      <c r="Q923" s="780"/>
      <c r="R923" s="780"/>
      <c r="S923" s="780"/>
      <c r="T923" s="780"/>
      <c r="U923" s="780"/>
      <c r="V923" s="780"/>
      <c r="W923" s="780"/>
      <c r="X923" s="780"/>
      <c r="Y923" s="780"/>
    </row>
    <row r="924" spans="1:25" ht="15.75" customHeight="1">
      <c r="A924" s="780"/>
      <c r="B924" s="873"/>
      <c r="C924" s="780"/>
      <c r="D924" s="780"/>
      <c r="E924" s="780"/>
      <c r="F924" s="780"/>
      <c r="G924" s="780"/>
      <c r="H924" s="780"/>
      <c r="I924" s="780"/>
      <c r="J924" s="780"/>
      <c r="K924" s="780"/>
      <c r="L924" s="780"/>
      <c r="M924" s="780"/>
      <c r="N924" s="780"/>
      <c r="O924" s="780"/>
      <c r="P924" s="780"/>
      <c r="Q924" s="780"/>
      <c r="R924" s="780"/>
      <c r="S924" s="780"/>
      <c r="T924" s="780"/>
      <c r="U924" s="780"/>
      <c r="V924" s="780"/>
      <c r="W924" s="780"/>
      <c r="X924" s="780"/>
      <c r="Y924" s="780"/>
    </row>
    <row r="925" spans="1:25" ht="15.75" customHeight="1">
      <c r="A925" s="780"/>
      <c r="B925" s="873"/>
      <c r="C925" s="780"/>
      <c r="D925" s="780"/>
      <c r="E925" s="780"/>
      <c r="F925" s="780"/>
      <c r="G925" s="780"/>
      <c r="H925" s="780"/>
      <c r="I925" s="780"/>
      <c r="J925" s="780"/>
      <c r="K925" s="780"/>
      <c r="L925" s="780"/>
      <c r="M925" s="780"/>
      <c r="N925" s="780"/>
      <c r="O925" s="780"/>
      <c r="P925" s="780"/>
      <c r="Q925" s="780"/>
      <c r="R925" s="780"/>
      <c r="S925" s="780"/>
      <c r="T925" s="780"/>
      <c r="U925" s="780"/>
      <c r="V925" s="780"/>
      <c r="W925" s="780"/>
      <c r="X925" s="780"/>
      <c r="Y925" s="780"/>
    </row>
    <row r="926" spans="1:25" ht="15.75" customHeight="1">
      <c r="A926" s="780"/>
      <c r="B926" s="873"/>
      <c r="C926" s="780"/>
      <c r="D926" s="780"/>
      <c r="E926" s="780"/>
      <c r="F926" s="780"/>
      <c r="G926" s="780"/>
      <c r="H926" s="780"/>
      <c r="I926" s="780"/>
      <c r="J926" s="780"/>
      <c r="K926" s="780"/>
      <c r="L926" s="780"/>
      <c r="M926" s="780"/>
      <c r="N926" s="780"/>
      <c r="O926" s="780"/>
      <c r="P926" s="780"/>
      <c r="Q926" s="780"/>
      <c r="R926" s="780"/>
      <c r="S926" s="780"/>
      <c r="T926" s="780"/>
      <c r="U926" s="780"/>
      <c r="V926" s="780"/>
      <c r="W926" s="780"/>
      <c r="X926" s="780"/>
      <c r="Y926" s="780"/>
    </row>
    <row r="927" spans="1:25" ht="15.75" customHeight="1">
      <c r="A927" s="780"/>
      <c r="B927" s="873"/>
      <c r="C927" s="780"/>
      <c r="D927" s="780"/>
      <c r="E927" s="780"/>
      <c r="F927" s="780"/>
      <c r="G927" s="780"/>
      <c r="H927" s="780"/>
      <c r="I927" s="780"/>
      <c r="J927" s="780"/>
      <c r="K927" s="780"/>
      <c r="L927" s="780"/>
      <c r="M927" s="780"/>
      <c r="N927" s="780"/>
      <c r="O927" s="780"/>
      <c r="P927" s="780"/>
      <c r="Q927" s="780"/>
      <c r="R927" s="780"/>
      <c r="S927" s="780"/>
      <c r="T927" s="780"/>
      <c r="U927" s="780"/>
      <c r="V927" s="780"/>
      <c r="W927" s="780"/>
      <c r="X927" s="780"/>
      <c r="Y927" s="780"/>
    </row>
    <row r="928" spans="1:25" ht="15.75" customHeight="1">
      <c r="A928" s="780"/>
      <c r="B928" s="873"/>
      <c r="C928" s="780"/>
      <c r="D928" s="780"/>
      <c r="E928" s="780"/>
      <c r="F928" s="780"/>
      <c r="G928" s="780"/>
      <c r="H928" s="780"/>
      <c r="I928" s="780"/>
      <c r="J928" s="780"/>
      <c r="K928" s="780"/>
      <c r="L928" s="780"/>
      <c r="M928" s="780"/>
      <c r="N928" s="780"/>
      <c r="O928" s="780"/>
      <c r="P928" s="780"/>
      <c r="Q928" s="780"/>
      <c r="R928" s="780"/>
      <c r="S928" s="780"/>
      <c r="T928" s="780"/>
      <c r="U928" s="780"/>
      <c r="V928" s="780"/>
      <c r="W928" s="780"/>
      <c r="X928" s="780"/>
      <c r="Y928" s="780"/>
    </row>
    <row r="929" spans="1:25" ht="15.75" customHeight="1">
      <c r="A929" s="780"/>
      <c r="B929" s="873"/>
      <c r="C929" s="780"/>
      <c r="D929" s="780"/>
      <c r="E929" s="780"/>
      <c r="F929" s="780"/>
      <c r="G929" s="780"/>
      <c r="H929" s="780"/>
      <c r="I929" s="780"/>
      <c r="J929" s="780"/>
      <c r="K929" s="780"/>
      <c r="L929" s="780"/>
      <c r="M929" s="780"/>
      <c r="N929" s="780"/>
      <c r="O929" s="780"/>
      <c r="P929" s="780"/>
      <c r="Q929" s="780"/>
      <c r="R929" s="780"/>
      <c r="S929" s="780"/>
      <c r="T929" s="780"/>
      <c r="U929" s="780"/>
      <c r="V929" s="780"/>
      <c r="W929" s="780"/>
      <c r="X929" s="780"/>
      <c r="Y929" s="780"/>
    </row>
    <row r="930" spans="1:25" ht="15.75" customHeight="1">
      <c r="A930" s="780"/>
      <c r="B930" s="873"/>
      <c r="C930" s="780"/>
      <c r="D930" s="780"/>
      <c r="E930" s="780"/>
      <c r="F930" s="780"/>
      <c r="G930" s="780"/>
      <c r="H930" s="780"/>
      <c r="I930" s="780"/>
      <c r="J930" s="780"/>
      <c r="K930" s="780"/>
      <c r="L930" s="780"/>
      <c r="M930" s="780"/>
      <c r="N930" s="780"/>
      <c r="O930" s="780"/>
      <c r="P930" s="780"/>
      <c r="Q930" s="780"/>
      <c r="R930" s="780"/>
      <c r="S930" s="780"/>
      <c r="T930" s="780"/>
      <c r="U930" s="780"/>
      <c r="V930" s="780"/>
      <c r="W930" s="780"/>
      <c r="X930" s="780"/>
      <c r="Y930" s="780"/>
    </row>
    <row r="931" spans="1:25" ht="15.75" customHeight="1">
      <c r="A931" s="780"/>
      <c r="B931" s="873"/>
      <c r="C931" s="780"/>
      <c r="D931" s="780"/>
      <c r="E931" s="780"/>
      <c r="F931" s="780"/>
      <c r="G931" s="780"/>
      <c r="H931" s="780"/>
      <c r="I931" s="780"/>
      <c r="J931" s="780"/>
      <c r="K931" s="780"/>
      <c r="L931" s="780"/>
      <c r="M931" s="780"/>
      <c r="N931" s="780"/>
      <c r="O931" s="780"/>
      <c r="P931" s="780"/>
      <c r="Q931" s="780"/>
      <c r="R931" s="780"/>
      <c r="S931" s="780"/>
      <c r="T931" s="780"/>
      <c r="U931" s="780"/>
      <c r="V931" s="780"/>
      <c r="W931" s="780"/>
      <c r="X931" s="780"/>
      <c r="Y931" s="780"/>
    </row>
    <row r="932" spans="1:25" ht="15.75" customHeight="1">
      <c r="A932" s="780"/>
      <c r="B932" s="873"/>
      <c r="C932" s="780"/>
      <c r="D932" s="780"/>
      <c r="E932" s="780"/>
      <c r="F932" s="780"/>
      <c r="G932" s="780"/>
      <c r="H932" s="780"/>
      <c r="I932" s="780"/>
      <c r="J932" s="780"/>
      <c r="K932" s="780"/>
      <c r="L932" s="780"/>
      <c r="M932" s="780"/>
      <c r="N932" s="780"/>
      <c r="O932" s="780"/>
      <c r="P932" s="780"/>
      <c r="Q932" s="780"/>
      <c r="R932" s="780"/>
      <c r="S932" s="780"/>
      <c r="T932" s="780"/>
      <c r="U932" s="780"/>
      <c r="V932" s="780"/>
      <c r="W932" s="780"/>
      <c r="X932" s="780"/>
      <c r="Y932" s="780"/>
    </row>
    <row r="933" spans="1:25" ht="15.75" customHeight="1">
      <c r="A933" s="780"/>
      <c r="B933" s="873"/>
      <c r="C933" s="780"/>
      <c r="D933" s="780"/>
      <c r="E933" s="780"/>
      <c r="F933" s="780"/>
      <c r="G933" s="780"/>
      <c r="H933" s="780"/>
      <c r="I933" s="780"/>
      <c r="J933" s="780"/>
      <c r="K933" s="780"/>
      <c r="L933" s="780"/>
      <c r="M933" s="780"/>
      <c r="N933" s="780"/>
      <c r="O933" s="780"/>
      <c r="P933" s="780"/>
      <c r="Q933" s="780"/>
      <c r="R933" s="780"/>
      <c r="S933" s="780"/>
      <c r="T933" s="780"/>
      <c r="U933" s="780"/>
      <c r="V933" s="780"/>
      <c r="W933" s="780"/>
      <c r="X933" s="780"/>
      <c r="Y933" s="780"/>
    </row>
    <row r="934" spans="1:25" ht="15.75" customHeight="1">
      <c r="A934" s="780"/>
      <c r="B934" s="873"/>
      <c r="C934" s="780"/>
      <c r="D934" s="780"/>
      <c r="E934" s="780"/>
      <c r="F934" s="780"/>
      <c r="G934" s="780"/>
      <c r="H934" s="780"/>
      <c r="I934" s="780"/>
      <c r="J934" s="780"/>
      <c r="K934" s="780"/>
      <c r="L934" s="780"/>
      <c r="M934" s="780"/>
      <c r="N934" s="780"/>
      <c r="O934" s="780"/>
      <c r="P934" s="780"/>
      <c r="Q934" s="780"/>
      <c r="R934" s="780"/>
      <c r="S934" s="780"/>
      <c r="T934" s="780"/>
      <c r="U934" s="780"/>
      <c r="V934" s="780"/>
      <c r="W934" s="780"/>
      <c r="X934" s="780"/>
      <c r="Y934" s="780"/>
    </row>
    <row r="935" spans="1:25" ht="15.75" customHeight="1">
      <c r="A935" s="780"/>
      <c r="B935" s="873"/>
      <c r="C935" s="780"/>
      <c r="D935" s="780"/>
      <c r="E935" s="780"/>
      <c r="F935" s="780"/>
      <c r="G935" s="780"/>
      <c r="H935" s="780"/>
      <c r="I935" s="780"/>
      <c r="J935" s="780"/>
      <c r="K935" s="780"/>
      <c r="L935" s="780"/>
      <c r="M935" s="780"/>
      <c r="N935" s="780"/>
      <c r="O935" s="780"/>
      <c r="P935" s="780"/>
      <c r="Q935" s="780"/>
      <c r="R935" s="780"/>
      <c r="S935" s="780"/>
      <c r="T935" s="780"/>
      <c r="U935" s="780"/>
      <c r="V935" s="780"/>
      <c r="W935" s="780"/>
      <c r="X935" s="780"/>
      <c r="Y935" s="780"/>
    </row>
    <row r="936" spans="1:25" ht="15.75" customHeight="1">
      <c r="A936" s="780"/>
      <c r="B936" s="873"/>
      <c r="C936" s="780"/>
      <c r="D936" s="780"/>
      <c r="E936" s="780"/>
      <c r="F936" s="780"/>
      <c r="G936" s="780"/>
      <c r="H936" s="780"/>
      <c r="I936" s="780"/>
      <c r="J936" s="780"/>
      <c r="K936" s="780"/>
      <c r="L936" s="780"/>
      <c r="M936" s="780"/>
      <c r="N936" s="780"/>
      <c r="O936" s="780"/>
      <c r="P936" s="780"/>
      <c r="Q936" s="780"/>
      <c r="R936" s="780"/>
      <c r="S936" s="780"/>
      <c r="T936" s="780"/>
      <c r="U936" s="780"/>
      <c r="V936" s="780"/>
      <c r="W936" s="780"/>
      <c r="X936" s="780"/>
      <c r="Y936" s="780"/>
    </row>
    <row r="937" spans="1:25" ht="15.75" customHeight="1">
      <c r="A937" s="780"/>
      <c r="B937" s="873"/>
      <c r="C937" s="780"/>
      <c r="D937" s="780"/>
      <c r="E937" s="780"/>
      <c r="F937" s="780"/>
      <c r="G937" s="780"/>
      <c r="H937" s="780"/>
      <c r="I937" s="780"/>
      <c r="J937" s="780"/>
      <c r="K937" s="780"/>
      <c r="L937" s="780"/>
      <c r="M937" s="780"/>
      <c r="N937" s="780"/>
      <c r="O937" s="780"/>
      <c r="P937" s="780"/>
      <c r="Q937" s="780"/>
      <c r="R937" s="780"/>
      <c r="S937" s="780"/>
      <c r="T937" s="780"/>
      <c r="U937" s="780"/>
      <c r="V937" s="780"/>
      <c r="W937" s="780"/>
      <c r="X937" s="780"/>
      <c r="Y937" s="780"/>
    </row>
    <row r="938" spans="1:25" ht="15.75" customHeight="1">
      <c r="A938" s="780"/>
      <c r="B938" s="873"/>
      <c r="C938" s="780"/>
      <c r="D938" s="780"/>
      <c r="E938" s="780"/>
      <c r="F938" s="780"/>
      <c r="G938" s="780"/>
      <c r="H938" s="780"/>
      <c r="I938" s="780"/>
      <c r="J938" s="780"/>
      <c r="K938" s="780"/>
      <c r="L938" s="780"/>
      <c r="M938" s="780"/>
      <c r="N938" s="780"/>
      <c r="O938" s="780"/>
      <c r="P938" s="780"/>
      <c r="Q938" s="780"/>
      <c r="R938" s="780"/>
      <c r="S938" s="780"/>
      <c r="T938" s="780"/>
      <c r="U938" s="780"/>
      <c r="V938" s="780"/>
      <c r="W938" s="780"/>
      <c r="X938" s="780"/>
      <c r="Y938" s="780"/>
    </row>
    <row r="939" spans="1:25" ht="15.75" customHeight="1">
      <c r="A939" s="780"/>
      <c r="B939" s="873"/>
      <c r="C939" s="780"/>
      <c r="D939" s="780"/>
      <c r="E939" s="780"/>
      <c r="F939" s="780"/>
      <c r="G939" s="780"/>
      <c r="H939" s="780"/>
      <c r="I939" s="780"/>
      <c r="J939" s="780"/>
      <c r="K939" s="780"/>
      <c r="L939" s="780"/>
      <c r="M939" s="780"/>
      <c r="N939" s="780"/>
      <c r="O939" s="780"/>
      <c r="P939" s="780"/>
      <c r="Q939" s="780"/>
      <c r="R939" s="780"/>
      <c r="S939" s="780"/>
      <c r="T939" s="780"/>
      <c r="U939" s="780"/>
      <c r="V939" s="780"/>
      <c r="W939" s="780"/>
      <c r="X939" s="780"/>
      <c r="Y939" s="780"/>
    </row>
    <row r="940" spans="1:25" ht="15.75" customHeight="1">
      <c r="A940" s="780"/>
      <c r="B940" s="873"/>
      <c r="C940" s="780"/>
      <c r="D940" s="780"/>
      <c r="E940" s="780"/>
      <c r="F940" s="780"/>
      <c r="G940" s="780"/>
      <c r="H940" s="780"/>
      <c r="I940" s="780"/>
      <c r="J940" s="780"/>
      <c r="K940" s="780"/>
      <c r="L940" s="780"/>
      <c r="M940" s="780"/>
      <c r="N940" s="780"/>
      <c r="O940" s="780"/>
      <c r="P940" s="780"/>
      <c r="Q940" s="780"/>
      <c r="R940" s="780"/>
      <c r="S940" s="780"/>
      <c r="T940" s="780"/>
      <c r="U940" s="780"/>
      <c r="V940" s="780"/>
      <c r="W940" s="780"/>
      <c r="X940" s="780"/>
      <c r="Y940" s="780"/>
    </row>
    <row r="941" spans="1:25" ht="15.75" customHeight="1">
      <c r="A941" s="780"/>
      <c r="B941" s="873"/>
      <c r="C941" s="780"/>
      <c r="D941" s="780"/>
      <c r="E941" s="780"/>
      <c r="F941" s="780"/>
      <c r="G941" s="780"/>
      <c r="H941" s="780"/>
      <c r="I941" s="780"/>
      <c r="J941" s="780"/>
      <c r="K941" s="780"/>
      <c r="L941" s="780"/>
      <c r="M941" s="780"/>
      <c r="N941" s="780"/>
      <c r="O941" s="780"/>
      <c r="P941" s="780"/>
      <c r="Q941" s="780"/>
      <c r="R941" s="780"/>
      <c r="S941" s="780"/>
      <c r="T941" s="780"/>
      <c r="U941" s="780"/>
      <c r="V941" s="780"/>
      <c r="W941" s="780"/>
      <c r="X941" s="780"/>
      <c r="Y941" s="780"/>
    </row>
    <row r="942" spans="1:25" ht="15.75" customHeight="1">
      <c r="A942" s="780"/>
      <c r="B942" s="873"/>
      <c r="C942" s="780"/>
      <c r="D942" s="780"/>
      <c r="E942" s="780"/>
      <c r="F942" s="780"/>
      <c r="G942" s="780"/>
      <c r="H942" s="780"/>
      <c r="I942" s="780"/>
      <c r="J942" s="780"/>
      <c r="K942" s="780"/>
      <c r="L942" s="780"/>
      <c r="M942" s="780"/>
      <c r="N942" s="780"/>
      <c r="O942" s="780"/>
      <c r="P942" s="780"/>
      <c r="Q942" s="780"/>
      <c r="R942" s="780"/>
      <c r="S942" s="780"/>
      <c r="T942" s="780"/>
      <c r="U942" s="780"/>
      <c r="V942" s="780"/>
      <c r="W942" s="780"/>
      <c r="X942" s="780"/>
      <c r="Y942" s="780"/>
    </row>
    <row r="943" spans="1:25" ht="15.75" customHeight="1">
      <c r="A943" s="780"/>
      <c r="B943" s="873"/>
      <c r="C943" s="780"/>
      <c r="D943" s="780"/>
      <c r="E943" s="780"/>
      <c r="F943" s="780"/>
      <c r="G943" s="780"/>
      <c r="H943" s="780"/>
      <c r="I943" s="780"/>
      <c r="J943" s="780"/>
      <c r="K943" s="780"/>
      <c r="L943" s="780"/>
      <c r="M943" s="780"/>
      <c r="N943" s="780"/>
      <c r="O943" s="780"/>
      <c r="P943" s="780"/>
      <c r="Q943" s="780"/>
      <c r="R943" s="780"/>
      <c r="S943" s="780"/>
      <c r="T943" s="780"/>
      <c r="U943" s="780"/>
      <c r="V943" s="780"/>
      <c r="W943" s="780"/>
      <c r="X943" s="780"/>
      <c r="Y943" s="780"/>
    </row>
    <row r="944" spans="1:25" ht="15.75" customHeight="1">
      <c r="A944" s="780"/>
      <c r="B944" s="873"/>
      <c r="C944" s="780"/>
      <c r="D944" s="780"/>
      <c r="E944" s="780"/>
      <c r="F944" s="780"/>
      <c r="G944" s="780"/>
      <c r="H944" s="780"/>
      <c r="I944" s="780"/>
      <c r="J944" s="780"/>
      <c r="K944" s="780"/>
      <c r="L944" s="780"/>
      <c r="M944" s="780"/>
      <c r="N944" s="780"/>
      <c r="O944" s="780"/>
      <c r="P944" s="780"/>
      <c r="Q944" s="780"/>
      <c r="R944" s="780"/>
      <c r="S944" s="780"/>
      <c r="T944" s="780"/>
      <c r="U944" s="780"/>
      <c r="V944" s="780"/>
      <c r="W944" s="780"/>
      <c r="X944" s="780"/>
      <c r="Y944" s="780"/>
    </row>
    <row r="945" spans="1:25" ht="15.75" customHeight="1">
      <c r="A945" s="780"/>
      <c r="B945" s="873"/>
      <c r="C945" s="780"/>
      <c r="D945" s="780"/>
      <c r="E945" s="780"/>
      <c r="F945" s="780"/>
      <c r="G945" s="780"/>
      <c r="H945" s="780"/>
      <c r="I945" s="780"/>
      <c r="J945" s="780"/>
      <c r="K945" s="780"/>
      <c r="L945" s="780"/>
      <c r="M945" s="780"/>
      <c r="N945" s="780"/>
      <c r="O945" s="780"/>
      <c r="P945" s="780"/>
      <c r="Q945" s="780"/>
      <c r="R945" s="780"/>
      <c r="S945" s="780"/>
      <c r="T945" s="780"/>
      <c r="U945" s="780"/>
      <c r="V945" s="780"/>
      <c r="W945" s="780"/>
      <c r="X945" s="780"/>
      <c r="Y945" s="780"/>
    </row>
    <row r="946" spans="1:25" ht="15.75" customHeight="1">
      <c r="A946" s="780"/>
      <c r="B946" s="873"/>
      <c r="C946" s="780"/>
      <c r="D946" s="780"/>
      <c r="E946" s="780"/>
      <c r="F946" s="780"/>
      <c r="G946" s="780"/>
      <c r="H946" s="780"/>
      <c r="I946" s="780"/>
      <c r="J946" s="780"/>
      <c r="K946" s="780"/>
      <c r="L946" s="780"/>
      <c r="M946" s="780"/>
      <c r="N946" s="780"/>
      <c r="O946" s="780"/>
      <c r="P946" s="780"/>
      <c r="Q946" s="780"/>
      <c r="R946" s="780"/>
      <c r="S946" s="780"/>
      <c r="T946" s="780"/>
      <c r="U946" s="780"/>
      <c r="V946" s="780"/>
      <c r="W946" s="780"/>
      <c r="X946" s="780"/>
      <c r="Y946" s="780"/>
    </row>
    <row r="947" spans="1:25" ht="15.75" customHeight="1">
      <c r="A947" s="780"/>
      <c r="B947" s="873"/>
      <c r="C947" s="780"/>
      <c r="D947" s="780"/>
      <c r="E947" s="780"/>
      <c r="F947" s="780"/>
      <c r="G947" s="780"/>
      <c r="H947" s="780"/>
      <c r="I947" s="780"/>
      <c r="J947" s="780"/>
      <c r="K947" s="780"/>
      <c r="L947" s="780"/>
      <c r="M947" s="780"/>
      <c r="N947" s="780"/>
      <c r="O947" s="780"/>
      <c r="P947" s="780"/>
      <c r="Q947" s="780"/>
      <c r="R947" s="780"/>
      <c r="S947" s="780"/>
      <c r="T947" s="780"/>
      <c r="U947" s="780"/>
      <c r="V947" s="780"/>
      <c r="W947" s="780"/>
      <c r="X947" s="780"/>
      <c r="Y947" s="780"/>
    </row>
    <row r="948" spans="1:25" ht="15.75" customHeight="1">
      <c r="A948" s="780"/>
      <c r="B948" s="873"/>
      <c r="C948" s="780"/>
      <c r="D948" s="780"/>
      <c r="E948" s="780"/>
      <c r="F948" s="780"/>
      <c r="G948" s="780"/>
      <c r="H948" s="780"/>
      <c r="I948" s="780"/>
      <c r="J948" s="780"/>
      <c r="K948" s="780"/>
      <c r="L948" s="780"/>
      <c r="M948" s="780"/>
      <c r="N948" s="780"/>
      <c r="O948" s="780"/>
      <c r="P948" s="780"/>
      <c r="Q948" s="780"/>
      <c r="R948" s="780"/>
      <c r="S948" s="780"/>
      <c r="T948" s="780"/>
      <c r="U948" s="780"/>
      <c r="V948" s="780"/>
      <c r="W948" s="780"/>
      <c r="X948" s="780"/>
      <c r="Y948" s="780"/>
    </row>
    <row r="949" spans="1:25" ht="15.75" customHeight="1">
      <c r="A949" s="780"/>
      <c r="B949" s="873"/>
      <c r="C949" s="780"/>
      <c r="D949" s="780"/>
      <c r="E949" s="780"/>
      <c r="F949" s="780"/>
      <c r="G949" s="780"/>
      <c r="H949" s="780"/>
      <c r="I949" s="780"/>
      <c r="J949" s="780"/>
      <c r="K949" s="780"/>
      <c r="L949" s="780"/>
      <c r="M949" s="780"/>
      <c r="N949" s="780"/>
      <c r="O949" s="780"/>
      <c r="P949" s="780"/>
      <c r="Q949" s="780"/>
      <c r="R949" s="780"/>
      <c r="S949" s="780"/>
      <c r="T949" s="780"/>
      <c r="U949" s="780"/>
      <c r="V949" s="780"/>
      <c r="W949" s="780"/>
      <c r="X949" s="780"/>
      <c r="Y949" s="780"/>
    </row>
    <row r="950" spans="1:25" ht="15.75" customHeight="1">
      <c r="A950" s="780"/>
      <c r="B950" s="873"/>
      <c r="C950" s="780"/>
      <c r="D950" s="780"/>
      <c r="E950" s="780"/>
      <c r="F950" s="780"/>
      <c r="G950" s="780"/>
      <c r="H950" s="780"/>
      <c r="I950" s="780"/>
      <c r="J950" s="780"/>
      <c r="K950" s="780"/>
      <c r="L950" s="780"/>
      <c r="M950" s="780"/>
      <c r="N950" s="780"/>
      <c r="O950" s="780"/>
      <c r="P950" s="780"/>
      <c r="Q950" s="780"/>
      <c r="R950" s="780"/>
      <c r="S950" s="780"/>
      <c r="T950" s="780"/>
      <c r="U950" s="780"/>
      <c r="V950" s="780"/>
      <c r="W950" s="780"/>
      <c r="X950" s="780"/>
      <c r="Y950" s="780"/>
    </row>
    <row r="951" spans="1:25" ht="15.75" customHeight="1">
      <c r="A951" s="780"/>
      <c r="B951" s="873"/>
      <c r="C951" s="780"/>
      <c r="D951" s="780"/>
      <c r="E951" s="780"/>
      <c r="F951" s="780"/>
      <c r="G951" s="780"/>
      <c r="H951" s="780"/>
      <c r="I951" s="780"/>
      <c r="J951" s="780"/>
      <c r="K951" s="780"/>
      <c r="L951" s="780"/>
      <c r="M951" s="780"/>
      <c r="N951" s="780"/>
      <c r="O951" s="780"/>
      <c r="P951" s="780"/>
      <c r="Q951" s="780"/>
      <c r="R951" s="780"/>
      <c r="S951" s="780"/>
      <c r="T951" s="780"/>
      <c r="U951" s="780"/>
      <c r="V951" s="780"/>
      <c r="W951" s="780"/>
      <c r="X951" s="780"/>
      <c r="Y951" s="780"/>
    </row>
    <row r="952" spans="1:25" ht="15.75" customHeight="1">
      <c r="A952" s="780"/>
      <c r="B952" s="873"/>
      <c r="C952" s="780"/>
      <c r="D952" s="780"/>
      <c r="E952" s="780"/>
      <c r="F952" s="780"/>
      <c r="G952" s="780"/>
      <c r="H952" s="780"/>
      <c r="I952" s="780"/>
      <c r="J952" s="780"/>
      <c r="K952" s="780"/>
      <c r="L952" s="780"/>
      <c r="M952" s="780"/>
      <c r="N952" s="780"/>
      <c r="O952" s="780"/>
      <c r="P952" s="780"/>
      <c r="Q952" s="780"/>
      <c r="R952" s="780"/>
      <c r="S952" s="780"/>
      <c r="T952" s="780"/>
      <c r="U952" s="780"/>
      <c r="V952" s="780"/>
      <c r="W952" s="780"/>
      <c r="X952" s="780"/>
      <c r="Y952" s="780"/>
    </row>
    <row r="953" spans="1:25" ht="15.75" customHeight="1">
      <c r="A953" s="780"/>
      <c r="B953" s="873"/>
      <c r="C953" s="780"/>
      <c r="D953" s="780"/>
      <c r="E953" s="780"/>
      <c r="F953" s="780"/>
      <c r="G953" s="780"/>
      <c r="H953" s="780"/>
      <c r="I953" s="780"/>
      <c r="J953" s="780"/>
      <c r="K953" s="780"/>
      <c r="L953" s="780"/>
      <c r="M953" s="780"/>
      <c r="N953" s="780"/>
      <c r="O953" s="780"/>
      <c r="P953" s="780"/>
      <c r="Q953" s="780"/>
      <c r="R953" s="780"/>
      <c r="S953" s="780"/>
      <c r="T953" s="780"/>
      <c r="U953" s="780"/>
      <c r="V953" s="780"/>
      <c r="W953" s="780"/>
      <c r="X953" s="780"/>
      <c r="Y953" s="780"/>
    </row>
    <row r="954" spans="1:25" ht="15.75" customHeight="1">
      <c r="A954" s="780"/>
      <c r="B954" s="873"/>
      <c r="C954" s="780"/>
      <c r="D954" s="780"/>
      <c r="E954" s="780"/>
      <c r="F954" s="780"/>
      <c r="G954" s="780"/>
      <c r="H954" s="780"/>
      <c r="I954" s="780"/>
      <c r="J954" s="780"/>
      <c r="K954" s="780"/>
      <c r="L954" s="780"/>
      <c r="M954" s="780"/>
      <c r="N954" s="780"/>
      <c r="O954" s="780"/>
      <c r="P954" s="780"/>
      <c r="Q954" s="780"/>
      <c r="R954" s="780"/>
      <c r="S954" s="780"/>
      <c r="T954" s="780"/>
      <c r="U954" s="780"/>
      <c r="V954" s="780"/>
      <c r="W954" s="780"/>
      <c r="X954" s="780"/>
      <c r="Y954" s="780"/>
    </row>
    <row r="955" spans="1:25" ht="15.75" customHeight="1">
      <c r="A955" s="780"/>
      <c r="B955" s="873"/>
      <c r="C955" s="780"/>
      <c r="D955" s="780"/>
      <c r="E955" s="780"/>
      <c r="F955" s="780"/>
      <c r="G955" s="780"/>
      <c r="H955" s="780"/>
      <c r="I955" s="780"/>
      <c r="J955" s="780"/>
      <c r="K955" s="780"/>
      <c r="L955" s="780"/>
      <c r="M955" s="780"/>
      <c r="N955" s="780"/>
      <c r="O955" s="780"/>
      <c r="P955" s="780"/>
      <c r="Q955" s="780"/>
      <c r="R955" s="780"/>
      <c r="S955" s="780"/>
      <c r="T955" s="780"/>
      <c r="U955" s="780"/>
      <c r="V955" s="780"/>
      <c r="W955" s="780"/>
      <c r="X955" s="780"/>
      <c r="Y955" s="780"/>
    </row>
    <row r="956" spans="1:25" ht="15.75" customHeight="1">
      <c r="A956" s="780"/>
      <c r="B956" s="873"/>
      <c r="C956" s="780"/>
      <c r="D956" s="780"/>
      <c r="E956" s="780"/>
      <c r="F956" s="780"/>
      <c r="G956" s="780"/>
      <c r="H956" s="780"/>
      <c r="I956" s="780"/>
      <c r="J956" s="780"/>
      <c r="K956" s="780"/>
      <c r="L956" s="780"/>
      <c r="M956" s="780"/>
      <c r="N956" s="780"/>
      <c r="O956" s="780"/>
      <c r="P956" s="780"/>
      <c r="Q956" s="780"/>
      <c r="R956" s="780"/>
      <c r="S956" s="780"/>
      <c r="T956" s="780"/>
      <c r="U956" s="780"/>
      <c r="V956" s="780"/>
      <c r="W956" s="780"/>
      <c r="X956" s="780"/>
      <c r="Y956" s="780"/>
    </row>
    <row r="957" spans="1:25" ht="15.75" customHeight="1">
      <c r="A957" s="780"/>
      <c r="B957" s="873"/>
      <c r="C957" s="780"/>
      <c r="D957" s="780"/>
      <c r="E957" s="780"/>
      <c r="F957" s="780"/>
      <c r="G957" s="780"/>
      <c r="H957" s="780"/>
      <c r="I957" s="780"/>
      <c r="J957" s="780"/>
      <c r="K957" s="780"/>
      <c r="L957" s="780"/>
      <c r="M957" s="780"/>
      <c r="N957" s="780"/>
      <c r="O957" s="780"/>
      <c r="P957" s="780"/>
      <c r="Q957" s="780"/>
      <c r="R957" s="780"/>
      <c r="S957" s="780"/>
      <c r="T957" s="780"/>
      <c r="U957" s="780"/>
      <c r="V957" s="780"/>
      <c r="W957" s="780"/>
      <c r="X957" s="780"/>
      <c r="Y957" s="780"/>
    </row>
    <row r="958" spans="1:25" ht="15.75" customHeight="1">
      <c r="A958" s="780"/>
      <c r="B958" s="873"/>
      <c r="C958" s="780"/>
      <c r="D958" s="780"/>
      <c r="E958" s="780"/>
      <c r="F958" s="780"/>
      <c r="G958" s="780"/>
      <c r="H958" s="780"/>
      <c r="I958" s="780"/>
      <c r="J958" s="780"/>
      <c r="K958" s="780"/>
      <c r="L958" s="780"/>
      <c r="M958" s="780"/>
      <c r="N958" s="780"/>
      <c r="O958" s="780"/>
      <c r="P958" s="780"/>
      <c r="Q958" s="780"/>
      <c r="R958" s="780"/>
      <c r="S958" s="780"/>
      <c r="T958" s="780"/>
      <c r="U958" s="780"/>
      <c r="V958" s="780"/>
      <c r="W958" s="780"/>
      <c r="X958" s="780"/>
      <c r="Y958" s="780"/>
    </row>
    <row r="959" spans="1:25" ht="15.75" customHeight="1">
      <c r="A959" s="780"/>
      <c r="B959" s="873"/>
      <c r="C959" s="780"/>
      <c r="D959" s="780"/>
      <c r="E959" s="780"/>
      <c r="F959" s="780"/>
      <c r="G959" s="780"/>
      <c r="H959" s="780"/>
      <c r="I959" s="780"/>
      <c r="J959" s="780"/>
      <c r="K959" s="780"/>
      <c r="L959" s="780"/>
      <c r="M959" s="780"/>
      <c r="N959" s="780"/>
      <c r="O959" s="780"/>
      <c r="P959" s="780"/>
      <c r="Q959" s="780"/>
      <c r="R959" s="780"/>
      <c r="S959" s="780"/>
      <c r="T959" s="780"/>
      <c r="U959" s="780"/>
      <c r="V959" s="780"/>
      <c r="W959" s="780"/>
      <c r="X959" s="780"/>
      <c r="Y959" s="780"/>
    </row>
    <row r="960" spans="1:25" ht="15.75" customHeight="1">
      <c r="A960" s="780"/>
      <c r="B960" s="873"/>
      <c r="C960" s="780"/>
      <c r="D960" s="780"/>
      <c r="E960" s="780"/>
      <c r="F960" s="780"/>
      <c r="G960" s="780"/>
      <c r="H960" s="780"/>
      <c r="I960" s="780"/>
      <c r="J960" s="780"/>
      <c r="K960" s="780"/>
      <c r="L960" s="780"/>
      <c r="M960" s="780"/>
      <c r="N960" s="780"/>
      <c r="O960" s="780"/>
      <c r="P960" s="780"/>
      <c r="Q960" s="780"/>
      <c r="R960" s="780"/>
      <c r="S960" s="780"/>
      <c r="T960" s="780"/>
      <c r="U960" s="780"/>
      <c r="V960" s="780"/>
      <c r="W960" s="780"/>
      <c r="X960" s="780"/>
      <c r="Y960" s="780"/>
    </row>
    <row r="961" spans="1:25" ht="15.75" customHeight="1">
      <c r="A961" s="780"/>
      <c r="B961" s="873"/>
      <c r="C961" s="780"/>
      <c r="D961" s="780"/>
      <c r="E961" s="780"/>
      <c r="F961" s="780"/>
      <c r="G961" s="780"/>
      <c r="H961" s="780"/>
      <c r="I961" s="780"/>
      <c r="J961" s="780"/>
      <c r="K961" s="780"/>
      <c r="L961" s="780"/>
      <c r="M961" s="780"/>
      <c r="N961" s="780"/>
      <c r="O961" s="780"/>
      <c r="P961" s="780"/>
      <c r="Q961" s="780"/>
      <c r="R961" s="780"/>
      <c r="S961" s="780"/>
      <c r="T961" s="780"/>
      <c r="U961" s="780"/>
      <c r="V961" s="780"/>
      <c r="W961" s="780"/>
      <c r="X961" s="780"/>
      <c r="Y961" s="780"/>
    </row>
    <row r="962" spans="1:25" ht="15.75" customHeight="1">
      <c r="A962" s="780"/>
      <c r="B962" s="873"/>
      <c r="C962" s="780"/>
      <c r="D962" s="780"/>
      <c r="E962" s="780"/>
      <c r="F962" s="780"/>
      <c r="G962" s="780"/>
      <c r="H962" s="780"/>
      <c r="I962" s="780"/>
      <c r="J962" s="780"/>
      <c r="K962" s="780"/>
      <c r="L962" s="780"/>
      <c r="M962" s="780"/>
      <c r="N962" s="780"/>
      <c r="O962" s="780"/>
      <c r="P962" s="780"/>
      <c r="Q962" s="780"/>
      <c r="R962" s="780"/>
      <c r="S962" s="780"/>
      <c r="T962" s="780"/>
      <c r="U962" s="780"/>
      <c r="V962" s="780"/>
      <c r="W962" s="780"/>
      <c r="X962" s="780"/>
      <c r="Y962" s="780"/>
    </row>
    <row r="963" spans="1:25" ht="15.75" customHeight="1">
      <c r="A963" s="780"/>
      <c r="B963" s="873"/>
      <c r="C963" s="780"/>
      <c r="D963" s="780"/>
      <c r="E963" s="780"/>
      <c r="F963" s="780"/>
      <c r="G963" s="780"/>
      <c r="H963" s="780"/>
      <c r="I963" s="780"/>
      <c r="J963" s="780"/>
      <c r="K963" s="780"/>
      <c r="L963" s="780"/>
      <c r="M963" s="780"/>
      <c r="N963" s="780"/>
      <c r="O963" s="780"/>
      <c r="P963" s="780"/>
      <c r="Q963" s="780"/>
      <c r="R963" s="780"/>
      <c r="S963" s="780"/>
      <c r="T963" s="780"/>
      <c r="U963" s="780"/>
      <c r="V963" s="780"/>
      <c r="W963" s="780"/>
      <c r="X963" s="780"/>
      <c r="Y963" s="780"/>
    </row>
    <row r="964" spans="1:25" ht="15.75" customHeight="1">
      <c r="A964" s="780"/>
      <c r="B964" s="873"/>
      <c r="C964" s="780"/>
      <c r="D964" s="780"/>
      <c r="E964" s="780"/>
      <c r="F964" s="780"/>
      <c r="G964" s="780"/>
      <c r="H964" s="780"/>
      <c r="I964" s="780"/>
      <c r="J964" s="780"/>
      <c r="K964" s="780"/>
      <c r="L964" s="780"/>
      <c r="M964" s="780"/>
      <c r="N964" s="780"/>
      <c r="O964" s="780"/>
      <c r="P964" s="780"/>
      <c r="Q964" s="780"/>
      <c r="R964" s="780"/>
      <c r="S964" s="780"/>
      <c r="T964" s="780"/>
      <c r="U964" s="780"/>
      <c r="V964" s="780"/>
      <c r="W964" s="780"/>
      <c r="X964" s="780"/>
      <c r="Y964" s="780"/>
    </row>
    <row r="965" spans="1:25" ht="15.75" customHeight="1">
      <c r="A965" s="780"/>
      <c r="B965" s="873"/>
      <c r="C965" s="780"/>
      <c r="D965" s="780"/>
      <c r="E965" s="780"/>
      <c r="F965" s="780"/>
      <c r="G965" s="780"/>
      <c r="H965" s="780"/>
      <c r="I965" s="780"/>
      <c r="J965" s="780"/>
      <c r="K965" s="780"/>
      <c r="L965" s="780"/>
      <c r="M965" s="780"/>
      <c r="N965" s="780"/>
      <c r="O965" s="780"/>
      <c r="P965" s="780"/>
      <c r="Q965" s="780"/>
      <c r="R965" s="780"/>
      <c r="S965" s="780"/>
      <c r="T965" s="780"/>
      <c r="U965" s="780"/>
      <c r="V965" s="780"/>
      <c r="W965" s="780"/>
      <c r="X965" s="780"/>
      <c r="Y965" s="780"/>
    </row>
    <row r="966" spans="1:25" ht="15.75" customHeight="1">
      <c r="A966" s="780"/>
      <c r="B966" s="873"/>
      <c r="C966" s="780"/>
      <c r="D966" s="780"/>
      <c r="E966" s="780"/>
      <c r="F966" s="780"/>
      <c r="G966" s="780"/>
      <c r="H966" s="780"/>
      <c r="I966" s="780"/>
      <c r="J966" s="780"/>
      <c r="K966" s="780"/>
      <c r="L966" s="780"/>
      <c r="M966" s="780"/>
      <c r="N966" s="780"/>
      <c r="O966" s="780"/>
      <c r="P966" s="780"/>
      <c r="Q966" s="780"/>
      <c r="R966" s="780"/>
      <c r="S966" s="780"/>
      <c r="T966" s="780"/>
      <c r="U966" s="780"/>
      <c r="V966" s="780"/>
      <c r="W966" s="780"/>
      <c r="X966" s="780"/>
      <c r="Y966" s="780"/>
    </row>
    <row r="967" spans="1:25" ht="15.75" customHeight="1">
      <c r="A967" s="780"/>
      <c r="B967" s="873"/>
      <c r="C967" s="780"/>
      <c r="D967" s="780"/>
      <c r="E967" s="780"/>
      <c r="F967" s="780"/>
      <c r="G967" s="780"/>
      <c r="H967" s="780"/>
      <c r="I967" s="780"/>
      <c r="J967" s="780"/>
      <c r="K967" s="780"/>
      <c r="L967" s="780"/>
      <c r="M967" s="780"/>
      <c r="N967" s="780"/>
      <c r="O967" s="780"/>
      <c r="P967" s="780"/>
      <c r="Q967" s="780"/>
      <c r="R967" s="780"/>
      <c r="S967" s="780"/>
      <c r="T967" s="780"/>
      <c r="U967" s="780"/>
      <c r="V967" s="780"/>
      <c r="W967" s="780"/>
      <c r="X967" s="780"/>
      <c r="Y967" s="780"/>
    </row>
    <row r="968" spans="1:25" ht="15.75" customHeight="1">
      <c r="A968" s="780"/>
      <c r="B968" s="873"/>
      <c r="C968" s="780"/>
      <c r="D968" s="780"/>
      <c r="E968" s="780"/>
      <c r="F968" s="780"/>
      <c r="G968" s="780"/>
      <c r="H968" s="780"/>
      <c r="I968" s="780"/>
      <c r="J968" s="780"/>
      <c r="K968" s="780"/>
      <c r="L968" s="780"/>
      <c r="M968" s="780"/>
      <c r="N968" s="780"/>
      <c r="O968" s="780"/>
      <c r="P968" s="780"/>
      <c r="Q968" s="780"/>
      <c r="R968" s="780"/>
      <c r="S968" s="780"/>
      <c r="T968" s="780"/>
      <c r="U968" s="780"/>
      <c r="V968" s="780"/>
      <c r="W968" s="780"/>
      <c r="X968" s="780"/>
      <c r="Y968" s="780"/>
    </row>
    <row r="969" spans="1:25" ht="15.75" customHeight="1">
      <c r="A969" s="780"/>
      <c r="B969" s="873"/>
      <c r="C969" s="780"/>
      <c r="D969" s="780"/>
      <c r="E969" s="780"/>
      <c r="F969" s="780"/>
      <c r="G969" s="780"/>
      <c r="H969" s="780"/>
      <c r="I969" s="780"/>
      <c r="J969" s="780"/>
      <c r="K969" s="780"/>
      <c r="L969" s="780"/>
      <c r="M969" s="780"/>
      <c r="N969" s="780"/>
      <c r="O969" s="780"/>
      <c r="P969" s="780"/>
      <c r="Q969" s="780"/>
      <c r="R969" s="780"/>
      <c r="S969" s="780"/>
      <c r="T969" s="780"/>
      <c r="U969" s="780"/>
      <c r="V969" s="780"/>
      <c r="W969" s="780"/>
      <c r="X969" s="780"/>
      <c r="Y969" s="780"/>
    </row>
    <row r="970" spans="1:25" ht="15.75" customHeight="1">
      <c r="A970" s="780"/>
      <c r="B970" s="873"/>
      <c r="C970" s="780"/>
      <c r="D970" s="780"/>
      <c r="E970" s="780"/>
      <c r="F970" s="780"/>
      <c r="G970" s="780"/>
      <c r="H970" s="780"/>
      <c r="I970" s="780"/>
      <c r="J970" s="780"/>
      <c r="K970" s="780"/>
      <c r="L970" s="780"/>
      <c r="M970" s="780"/>
      <c r="N970" s="780"/>
      <c r="O970" s="780"/>
      <c r="P970" s="780"/>
      <c r="Q970" s="780"/>
      <c r="R970" s="780"/>
      <c r="S970" s="780"/>
      <c r="T970" s="780"/>
      <c r="U970" s="780"/>
      <c r="V970" s="780"/>
      <c r="W970" s="780"/>
      <c r="X970" s="780"/>
      <c r="Y970" s="780"/>
    </row>
    <row r="971" spans="1:25" ht="15.75" customHeight="1">
      <c r="A971" s="780"/>
      <c r="B971" s="873"/>
      <c r="C971" s="780"/>
      <c r="D971" s="780"/>
      <c r="E971" s="780"/>
      <c r="F971" s="780"/>
      <c r="G971" s="780"/>
      <c r="H971" s="780"/>
      <c r="I971" s="780"/>
      <c r="J971" s="780"/>
      <c r="K971" s="780"/>
      <c r="L971" s="780"/>
      <c r="M971" s="780"/>
      <c r="N971" s="780"/>
      <c r="O971" s="780"/>
      <c r="P971" s="780"/>
      <c r="Q971" s="780"/>
      <c r="R971" s="780"/>
      <c r="S971" s="780"/>
      <c r="T971" s="780"/>
      <c r="U971" s="780"/>
      <c r="V971" s="780"/>
      <c r="W971" s="780"/>
      <c r="X971" s="780"/>
      <c r="Y971" s="780"/>
    </row>
    <row r="972" spans="1:25" ht="15.75" customHeight="1">
      <c r="A972" s="780"/>
      <c r="B972" s="873"/>
      <c r="C972" s="780"/>
      <c r="D972" s="780"/>
      <c r="E972" s="780"/>
      <c r="F972" s="780"/>
      <c r="G972" s="780"/>
      <c r="H972" s="780"/>
      <c r="I972" s="780"/>
      <c r="J972" s="780"/>
      <c r="K972" s="780"/>
      <c r="L972" s="780"/>
      <c r="M972" s="780"/>
      <c r="N972" s="780"/>
      <c r="O972" s="780"/>
      <c r="P972" s="780"/>
      <c r="Q972" s="780"/>
      <c r="R972" s="780"/>
      <c r="S972" s="780"/>
      <c r="T972" s="780"/>
      <c r="U972" s="780"/>
      <c r="V972" s="780"/>
      <c r="W972" s="780"/>
      <c r="X972" s="780"/>
      <c r="Y972" s="780"/>
    </row>
    <row r="973" spans="1:25" ht="15.75" customHeight="1">
      <c r="A973" s="780"/>
      <c r="B973" s="873"/>
      <c r="C973" s="780"/>
      <c r="D973" s="780"/>
      <c r="E973" s="780"/>
      <c r="F973" s="780"/>
      <c r="G973" s="780"/>
      <c r="H973" s="780"/>
      <c r="I973" s="780"/>
      <c r="J973" s="780"/>
      <c r="K973" s="780"/>
      <c r="L973" s="780"/>
      <c r="M973" s="780"/>
      <c r="N973" s="780"/>
      <c r="O973" s="780"/>
      <c r="P973" s="780"/>
      <c r="Q973" s="780"/>
      <c r="R973" s="780"/>
      <c r="S973" s="780"/>
      <c r="T973" s="780"/>
      <c r="U973" s="780"/>
      <c r="V973" s="780"/>
      <c r="W973" s="780"/>
      <c r="X973" s="780"/>
      <c r="Y973" s="780"/>
    </row>
    <row r="974" spans="1:25" ht="15.75" customHeight="1">
      <c r="A974" s="780"/>
      <c r="B974" s="873"/>
      <c r="C974" s="780"/>
      <c r="D974" s="780"/>
      <c r="E974" s="780"/>
      <c r="F974" s="780"/>
      <c r="G974" s="780"/>
      <c r="H974" s="780"/>
      <c r="I974" s="780"/>
      <c r="J974" s="780"/>
      <c r="K974" s="780"/>
      <c r="L974" s="780"/>
      <c r="M974" s="780"/>
      <c r="N974" s="780"/>
      <c r="O974" s="780"/>
      <c r="P974" s="780"/>
      <c r="Q974" s="780"/>
      <c r="R974" s="780"/>
      <c r="S974" s="780"/>
      <c r="T974" s="780"/>
      <c r="U974" s="780"/>
      <c r="V974" s="780"/>
      <c r="W974" s="780"/>
      <c r="X974" s="780"/>
      <c r="Y974" s="780"/>
    </row>
    <row r="975" spans="1:25" ht="15.75" customHeight="1">
      <c r="A975" s="780"/>
      <c r="B975" s="873"/>
      <c r="C975" s="780"/>
      <c r="D975" s="780"/>
      <c r="E975" s="780"/>
      <c r="F975" s="780"/>
      <c r="G975" s="780"/>
      <c r="H975" s="780"/>
      <c r="I975" s="780"/>
      <c r="J975" s="780"/>
      <c r="K975" s="780"/>
      <c r="L975" s="780"/>
      <c r="M975" s="780"/>
      <c r="N975" s="780"/>
      <c r="O975" s="780"/>
      <c r="P975" s="780"/>
      <c r="Q975" s="780"/>
      <c r="R975" s="780"/>
      <c r="S975" s="780"/>
      <c r="T975" s="780"/>
      <c r="U975" s="780"/>
      <c r="V975" s="780"/>
      <c r="W975" s="780"/>
      <c r="X975" s="780"/>
      <c r="Y975" s="780"/>
    </row>
    <row r="976" spans="1:25" ht="15.75" customHeight="1">
      <c r="A976" s="780"/>
      <c r="B976" s="873"/>
      <c r="C976" s="780"/>
      <c r="D976" s="780"/>
      <c r="E976" s="780"/>
      <c r="F976" s="780"/>
      <c r="G976" s="780"/>
      <c r="H976" s="780"/>
      <c r="I976" s="780"/>
      <c r="J976" s="780"/>
      <c r="K976" s="780"/>
      <c r="L976" s="780"/>
      <c r="M976" s="780"/>
      <c r="N976" s="780"/>
      <c r="O976" s="780"/>
      <c r="P976" s="780"/>
      <c r="Q976" s="780"/>
      <c r="R976" s="780"/>
      <c r="S976" s="780"/>
      <c r="T976" s="780"/>
      <c r="U976" s="780"/>
      <c r="V976" s="780"/>
      <c r="W976" s="780"/>
      <c r="X976" s="780"/>
      <c r="Y976" s="780"/>
    </row>
    <row r="977" spans="1:25" ht="15.75" customHeight="1">
      <c r="A977" s="780"/>
      <c r="B977" s="873"/>
      <c r="C977" s="780"/>
      <c r="D977" s="780"/>
      <c r="E977" s="780"/>
      <c r="F977" s="780"/>
      <c r="G977" s="780"/>
      <c r="H977" s="780"/>
      <c r="I977" s="780"/>
      <c r="J977" s="780"/>
      <c r="K977" s="780"/>
      <c r="L977" s="780"/>
      <c r="M977" s="780"/>
      <c r="N977" s="780"/>
      <c r="O977" s="780"/>
      <c r="P977" s="780"/>
      <c r="Q977" s="780"/>
      <c r="R977" s="780"/>
      <c r="S977" s="780"/>
      <c r="T977" s="780"/>
      <c r="U977" s="780"/>
      <c r="V977" s="780"/>
      <c r="W977" s="780"/>
      <c r="X977" s="780"/>
      <c r="Y977" s="780"/>
    </row>
    <row r="978" spans="1:25" ht="15.75" customHeight="1">
      <c r="A978" s="780"/>
      <c r="B978" s="873"/>
      <c r="C978" s="780"/>
      <c r="D978" s="780"/>
      <c r="E978" s="780"/>
      <c r="F978" s="780"/>
      <c r="G978" s="780"/>
      <c r="H978" s="780"/>
      <c r="I978" s="780"/>
      <c r="J978" s="780"/>
      <c r="K978" s="780"/>
      <c r="L978" s="780"/>
      <c r="M978" s="780"/>
      <c r="N978" s="780"/>
      <c r="O978" s="780"/>
      <c r="P978" s="780"/>
      <c r="Q978" s="780"/>
      <c r="R978" s="780"/>
      <c r="S978" s="780"/>
      <c r="T978" s="780"/>
      <c r="U978" s="780"/>
      <c r="V978" s="780"/>
      <c r="W978" s="780"/>
      <c r="X978" s="780"/>
      <c r="Y978" s="780"/>
    </row>
    <row r="979" spans="1:25" ht="15.75" customHeight="1">
      <c r="A979" s="780"/>
      <c r="B979" s="873"/>
      <c r="C979" s="780"/>
      <c r="D979" s="780"/>
      <c r="E979" s="780"/>
      <c r="F979" s="780"/>
      <c r="G979" s="780"/>
      <c r="H979" s="780"/>
      <c r="I979" s="780"/>
      <c r="J979" s="780"/>
      <c r="K979" s="780"/>
      <c r="L979" s="780"/>
      <c r="M979" s="780"/>
      <c r="N979" s="780"/>
      <c r="O979" s="780"/>
      <c r="P979" s="780"/>
      <c r="Q979" s="780"/>
      <c r="R979" s="780"/>
      <c r="S979" s="780"/>
      <c r="T979" s="780"/>
      <c r="U979" s="780"/>
      <c r="V979" s="780"/>
      <c r="W979" s="780"/>
      <c r="X979" s="780"/>
      <c r="Y979" s="780"/>
    </row>
    <row r="980" spans="1:25" ht="15.75" customHeight="1">
      <c r="A980" s="780"/>
      <c r="B980" s="873"/>
      <c r="C980" s="780"/>
      <c r="D980" s="780"/>
      <c r="E980" s="780"/>
      <c r="F980" s="780"/>
      <c r="G980" s="780"/>
      <c r="H980" s="780"/>
      <c r="I980" s="780"/>
      <c r="J980" s="780"/>
      <c r="K980" s="780"/>
      <c r="L980" s="780"/>
      <c r="M980" s="780"/>
      <c r="N980" s="780"/>
      <c r="O980" s="780"/>
      <c r="P980" s="780"/>
      <c r="Q980" s="780"/>
      <c r="R980" s="780"/>
      <c r="S980" s="780"/>
      <c r="T980" s="780"/>
      <c r="U980" s="780"/>
      <c r="V980" s="780"/>
      <c r="W980" s="780"/>
      <c r="X980" s="780"/>
      <c r="Y980" s="780"/>
    </row>
    <row r="981" spans="1:25" ht="15.75" customHeight="1">
      <c r="A981" s="780"/>
      <c r="B981" s="873"/>
      <c r="C981" s="780"/>
      <c r="D981" s="780"/>
      <c r="E981" s="780"/>
      <c r="F981" s="780"/>
      <c r="G981" s="780"/>
      <c r="H981" s="780"/>
      <c r="I981" s="780"/>
      <c r="J981" s="780"/>
      <c r="K981" s="780"/>
      <c r="L981" s="780"/>
      <c r="M981" s="780"/>
      <c r="N981" s="780"/>
      <c r="O981" s="780"/>
      <c r="P981" s="780"/>
      <c r="Q981" s="780"/>
      <c r="R981" s="780"/>
      <c r="S981" s="780"/>
      <c r="T981" s="780"/>
      <c r="U981" s="780"/>
      <c r="V981" s="780"/>
      <c r="W981" s="780"/>
      <c r="X981" s="780"/>
      <c r="Y981" s="780"/>
    </row>
    <row r="982" spans="1:25" ht="15.75" customHeight="1">
      <c r="A982" s="780"/>
      <c r="B982" s="873"/>
      <c r="C982" s="780"/>
      <c r="D982" s="780"/>
      <c r="E982" s="780"/>
      <c r="F982" s="780"/>
      <c r="G982" s="780"/>
      <c r="H982" s="780"/>
      <c r="I982" s="780"/>
      <c r="J982" s="780"/>
      <c r="K982" s="780"/>
      <c r="L982" s="780"/>
      <c r="M982" s="780"/>
      <c r="N982" s="780"/>
      <c r="O982" s="780"/>
      <c r="P982" s="780"/>
      <c r="Q982" s="780"/>
      <c r="R982" s="780"/>
      <c r="S982" s="780"/>
      <c r="T982" s="780"/>
      <c r="U982" s="780"/>
      <c r="V982" s="780"/>
      <c r="W982" s="780"/>
      <c r="X982" s="780"/>
      <c r="Y982" s="780"/>
    </row>
    <row r="983" spans="1:25" ht="15.75" customHeight="1">
      <c r="A983" s="780"/>
      <c r="B983" s="873"/>
      <c r="C983" s="780"/>
      <c r="D983" s="780"/>
      <c r="E983" s="780"/>
      <c r="F983" s="780"/>
      <c r="G983" s="780"/>
      <c r="H983" s="780"/>
      <c r="I983" s="780"/>
      <c r="J983" s="780"/>
      <c r="K983" s="780"/>
      <c r="L983" s="780"/>
      <c r="M983" s="780"/>
      <c r="N983" s="780"/>
      <c r="O983" s="780"/>
      <c r="P983" s="780"/>
      <c r="Q983" s="780"/>
      <c r="R983" s="780"/>
      <c r="S983" s="780"/>
      <c r="T983" s="780"/>
      <c r="U983" s="780"/>
      <c r="V983" s="780"/>
      <c r="W983" s="780"/>
      <c r="X983" s="780"/>
      <c r="Y983" s="780"/>
    </row>
    <row r="984" spans="1:25" ht="15.75" customHeight="1">
      <c r="A984" s="780"/>
      <c r="B984" s="873"/>
      <c r="C984" s="780"/>
      <c r="D984" s="780"/>
      <c r="E984" s="780"/>
      <c r="F984" s="780"/>
      <c r="G984" s="780"/>
      <c r="H984" s="780"/>
      <c r="I984" s="780"/>
      <c r="J984" s="780"/>
      <c r="K984" s="780"/>
      <c r="L984" s="780"/>
      <c r="M984" s="780"/>
      <c r="N984" s="780"/>
      <c r="O984" s="780"/>
      <c r="P984" s="780"/>
      <c r="Q984" s="780"/>
      <c r="R984" s="780"/>
      <c r="S984" s="780"/>
      <c r="T984" s="780"/>
      <c r="U984" s="780"/>
      <c r="V984" s="780"/>
      <c r="W984" s="780"/>
      <c r="X984" s="780"/>
      <c r="Y984" s="780"/>
    </row>
    <row r="985" spans="1:25" ht="15.75" customHeight="1">
      <c r="A985" s="780"/>
      <c r="B985" s="873"/>
      <c r="C985" s="780"/>
      <c r="D985" s="780"/>
      <c r="E985" s="780"/>
      <c r="F985" s="780"/>
      <c r="G985" s="780"/>
      <c r="H985" s="780"/>
      <c r="I985" s="780"/>
      <c r="J985" s="780"/>
      <c r="K985" s="780"/>
      <c r="L985" s="780"/>
      <c r="M985" s="780"/>
      <c r="N985" s="780"/>
      <c r="O985" s="780"/>
      <c r="P985" s="780"/>
      <c r="Q985" s="780"/>
      <c r="R985" s="780"/>
      <c r="S985" s="780"/>
      <c r="T985" s="780"/>
      <c r="U985" s="780"/>
      <c r="V985" s="780"/>
      <c r="W985" s="780"/>
      <c r="X985" s="780"/>
      <c r="Y985" s="780"/>
    </row>
    <row r="986" spans="1:25" ht="15.75" customHeight="1">
      <c r="A986" s="780"/>
      <c r="B986" s="873"/>
      <c r="C986" s="780"/>
      <c r="D986" s="780"/>
      <c r="E986" s="780"/>
      <c r="F986" s="780"/>
      <c r="G986" s="780"/>
      <c r="H986" s="780"/>
      <c r="I986" s="780"/>
      <c r="J986" s="780"/>
      <c r="K986" s="780"/>
      <c r="L986" s="780"/>
      <c r="M986" s="780"/>
      <c r="N986" s="780"/>
      <c r="O986" s="780"/>
      <c r="P986" s="780"/>
      <c r="Q986" s="780"/>
      <c r="R986" s="780"/>
      <c r="S986" s="780"/>
      <c r="T986" s="780"/>
      <c r="U986" s="780"/>
      <c r="V986" s="780"/>
      <c r="W986" s="780"/>
      <c r="X986" s="780"/>
      <c r="Y986" s="780"/>
    </row>
    <row r="987" spans="1:25" ht="15.75" customHeight="1">
      <c r="A987" s="780"/>
      <c r="B987" s="873"/>
      <c r="C987" s="780"/>
      <c r="D987" s="780"/>
      <c r="E987" s="780"/>
      <c r="F987" s="780"/>
      <c r="G987" s="780"/>
      <c r="H987" s="780"/>
      <c r="I987" s="780"/>
      <c r="J987" s="780"/>
      <c r="K987" s="780"/>
      <c r="L987" s="780"/>
      <c r="M987" s="780"/>
      <c r="N987" s="780"/>
      <c r="O987" s="780"/>
      <c r="P987" s="780"/>
      <c r="Q987" s="780"/>
      <c r="R987" s="780"/>
      <c r="S987" s="780"/>
      <c r="T987" s="780"/>
      <c r="U987" s="780"/>
      <c r="V987" s="780"/>
      <c r="W987" s="780"/>
      <c r="X987" s="780"/>
      <c r="Y987" s="780"/>
    </row>
    <row r="988" spans="1:25" ht="15.75" customHeight="1">
      <c r="A988" s="780"/>
      <c r="B988" s="873"/>
      <c r="C988" s="780"/>
      <c r="D988" s="780"/>
      <c r="E988" s="780"/>
      <c r="F988" s="780"/>
      <c r="G988" s="780"/>
      <c r="H988" s="780"/>
      <c r="I988" s="780"/>
      <c r="J988" s="780"/>
      <c r="K988" s="780"/>
      <c r="L988" s="780"/>
      <c r="M988" s="780"/>
      <c r="N988" s="780"/>
      <c r="O988" s="780"/>
      <c r="P988" s="780"/>
      <c r="Q988" s="780"/>
      <c r="R988" s="780"/>
      <c r="S988" s="780"/>
      <c r="T988" s="780"/>
      <c r="U988" s="780"/>
      <c r="V988" s="780"/>
      <c r="W988" s="780"/>
      <c r="X988" s="780"/>
      <c r="Y988" s="780"/>
    </row>
    <row r="989" spans="1:25" ht="15.75" customHeight="1">
      <c r="A989" s="780"/>
      <c r="B989" s="873"/>
      <c r="C989" s="780"/>
      <c r="D989" s="780"/>
      <c r="E989" s="780"/>
      <c r="F989" s="780"/>
      <c r="G989" s="780"/>
      <c r="H989" s="780"/>
      <c r="I989" s="780"/>
      <c r="J989" s="780"/>
      <c r="K989" s="780"/>
      <c r="L989" s="780"/>
      <c r="M989" s="780"/>
      <c r="N989" s="780"/>
      <c r="O989" s="780"/>
      <c r="P989" s="780"/>
      <c r="Q989" s="780"/>
      <c r="R989" s="780"/>
      <c r="S989" s="780"/>
      <c r="T989" s="780"/>
      <c r="U989" s="780"/>
      <c r="V989" s="780"/>
      <c r="W989" s="780"/>
      <c r="X989" s="780"/>
      <c r="Y989" s="780"/>
    </row>
    <row r="990" spans="1:25" ht="15.75" customHeight="1">
      <c r="A990" s="780"/>
      <c r="B990" s="873"/>
      <c r="C990" s="780"/>
      <c r="D990" s="780"/>
      <c r="E990" s="780"/>
      <c r="F990" s="780"/>
      <c r="G990" s="780"/>
      <c r="H990" s="780"/>
      <c r="I990" s="780"/>
      <c r="J990" s="780"/>
      <c r="K990" s="780"/>
      <c r="L990" s="780"/>
      <c r="M990" s="780"/>
      <c r="N990" s="780"/>
      <c r="O990" s="780"/>
      <c r="P990" s="780"/>
      <c r="Q990" s="780"/>
      <c r="R990" s="780"/>
      <c r="S990" s="780"/>
      <c r="T990" s="780"/>
      <c r="U990" s="780"/>
      <c r="V990" s="780"/>
      <c r="W990" s="780"/>
      <c r="X990" s="780"/>
      <c r="Y990" s="780"/>
    </row>
    <row r="991" spans="1:25" ht="15.75" customHeight="1">
      <c r="A991" s="780"/>
      <c r="B991" s="873"/>
      <c r="C991" s="780"/>
      <c r="D991" s="780"/>
      <c r="E991" s="780"/>
      <c r="F991" s="780"/>
      <c r="G991" s="780"/>
      <c r="H991" s="780"/>
      <c r="I991" s="780"/>
      <c r="J991" s="780"/>
      <c r="K991" s="780"/>
      <c r="L991" s="780"/>
      <c r="M991" s="780"/>
      <c r="N991" s="780"/>
      <c r="O991" s="780"/>
      <c r="P991" s="780"/>
      <c r="Q991" s="780"/>
      <c r="R991" s="780"/>
      <c r="S991" s="780"/>
      <c r="T991" s="780"/>
      <c r="U991" s="780"/>
      <c r="V991" s="780"/>
      <c r="W991" s="780"/>
      <c r="X991" s="780"/>
      <c r="Y991" s="780"/>
    </row>
    <row r="992" spans="1:25" ht="15.75" customHeight="1">
      <c r="A992" s="780"/>
      <c r="B992" s="873"/>
      <c r="C992" s="780"/>
      <c r="D992" s="780"/>
      <c r="E992" s="780"/>
      <c r="F992" s="780"/>
      <c r="G992" s="780"/>
      <c r="H992" s="780"/>
      <c r="I992" s="780"/>
      <c r="J992" s="780"/>
      <c r="K992" s="780"/>
      <c r="L992" s="780"/>
      <c r="M992" s="780"/>
      <c r="N992" s="780"/>
      <c r="O992" s="780"/>
      <c r="P992" s="780"/>
      <c r="Q992" s="780"/>
      <c r="R992" s="780"/>
      <c r="S992" s="780"/>
      <c r="T992" s="780"/>
      <c r="U992" s="780"/>
      <c r="V992" s="780"/>
      <c r="W992" s="780"/>
      <c r="X992" s="780"/>
      <c r="Y992" s="780"/>
    </row>
    <row r="993" spans="1:25" ht="15.75" customHeight="1">
      <c r="A993" s="780"/>
      <c r="B993" s="873"/>
      <c r="C993" s="780"/>
      <c r="D993" s="780"/>
      <c r="E993" s="780"/>
      <c r="F993" s="780"/>
      <c r="G993" s="780"/>
      <c r="H993" s="780"/>
      <c r="I993" s="780"/>
      <c r="J993" s="780"/>
      <c r="K993" s="780"/>
      <c r="L993" s="780"/>
      <c r="M993" s="780"/>
      <c r="N993" s="780"/>
      <c r="O993" s="780"/>
      <c r="P993" s="780"/>
      <c r="Q993" s="780"/>
      <c r="R993" s="780"/>
      <c r="S993" s="780"/>
      <c r="T993" s="780"/>
      <c r="U993" s="780"/>
      <c r="V993" s="780"/>
      <c r="W993" s="780"/>
      <c r="X993" s="780"/>
      <c r="Y993" s="780"/>
    </row>
    <row r="994" spans="1:25" ht="15.75" customHeight="1">
      <c r="A994" s="780"/>
      <c r="B994" s="873"/>
      <c r="C994" s="780"/>
      <c r="D994" s="780"/>
      <c r="E994" s="780"/>
      <c r="F994" s="780"/>
      <c r="G994" s="780"/>
      <c r="H994" s="780"/>
      <c r="I994" s="780"/>
      <c r="J994" s="780"/>
      <c r="K994" s="780"/>
      <c r="L994" s="780"/>
      <c r="M994" s="780"/>
      <c r="N994" s="780"/>
      <c r="O994" s="780"/>
      <c r="P994" s="780"/>
      <c r="Q994" s="780"/>
      <c r="R994" s="780"/>
      <c r="S994" s="780"/>
      <c r="T994" s="780"/>
      <c r="U994" s="780"/>
      <c r="V994" s="780"/>
      <c r="W994" s="780"/>
      <c r="X994" s="780"/>
      <c r="Y994" s="780"/>
    </row>
    <row r="995" spans="1:25" ht="15.75" customHeight="1">
      <c r="A995" s="780"/>
      <c r="B995" s="873"/>
      <c r="C995" s="780"/>
      <c r="D995" s="780"/>
      <c r="E995" s="780"/>
      <c r="F995" s="780"/>
      <c r="G995" s="780"/>
      <c r="H995" s="780"/>
      <c r="I995" s="780"/>
      <c r="J995" s="780"/>
      <c r="K995" s="780"/>
      <c r="L995" s="780"/>
      <c r="M995" s="780"/>
      <c r="N995" s="780"/>
      <c r="O995" s="780"/>
      <c r="P995" s="780"/>
      <c r="Q995" s="780"/>
      <c r="R995" s="780"/>
      <c r="S995" s="780"/>
      <c r="T995" s="780"/>
      <c r="U995" s="780"/>
      <c r="V995" s="780"/>
      <c r="W995" s="780"/>
      <c r="X995" s="780"/>
      <c r="Y995" s="780"/>
    </row>
    <row r="996" spans="1:25" ht="15.75" customHeight="1">
      <c r="A996" s="780"/>
      <c r="B996" s="873"/>
      <c r="C996" s="780"/>
      <c r="D996" s="780"/>
      <c r="E996" s="780"/>
      <c r="F996" s="780"/>
      <c r="G996" s="780"/>
      <c r="H996" s="780"/>
      <c r="I996" s="780"/>
      <c r="J996" s="780"/>
      <c r="K996" s="780"/>
      <c r="L996" s="780"/>
      <c r="M996" s="780"/>
      <c r="N996" s="780"/>
      <c r="O996" s="780"/>
      <c r="P996" s="780"/>
      <c r="Q996" s="780"/>
      <c r="R996" s="780"/>
      <c r="S996" s="780"/>
      <c r="T996" s="780"/>
      <c r="U996" s="780"/>
      <c r="V996" s="780"/>
      <c r="W996" s="780"/>
      <c r="X996" s="780"/>
      <c r="Y996" s="780"/>
    </row>
    <row r="997" spans="1:25" ht="15.75" customHeight="1">
      <c r="A997" s="780"/>
      <c r="B997" s="873"/>
      <c r="C997" s="780"/>
      <c r="D997" s="780"/>
      <c r="E997" s="780"/>
      <c r="F997" s="780"/>
      <c r="G997" s="780"/>
      <c r="H997" s="780"/>
      <c r="I997" s="780"/>
      <c r="J997" s="780"/>
      <c r="K997" s="780"/>
      <c r="L997" s="780"/>
      <c r="M997" s="780"/>
      <c r="N997" s="780"/>
      <c r="O997" s="780"/>
      <c r="P997" s="780"/>
      <c r="Q997" s="780"/>
      <c r="R997" s="780"/>
      <c r="S997" s="780"/>
      <c r="T997" s="780"/>
      <c r="U997" s="780"/>
      <c r="V997" s="780"/>
      <c r="W997" s="780"/>
      <c r="X997" s="780"/>
      <c r="Y997" s="780"/>
    </row>
    <row r="998" spans="1:25" ht="15.75" customHeight="1">
      <c r="A998" s="780"/>
      <c r="B998" s="873"/>
      <c r="C998" s="780"/>
      <c r="D998" s="780"/>
      <c r="E998" s="780"/>
      <c r="F998" s="780"/>
      <c r="G998" s="780"/>
      <c r="H998" s="780"/>
      <c r="I998" s="780"/>
      <c r="J998" s="780"/>
      <c r="K998" s="780"/>
      <c r="L998" s="780"/>
      <c r="M998" s="780"/>
      <c r="N998" s="780"/>
      <c r="O998" s="780"/>
      <c r="P998" s="780"/>
      <c r="Q998" s="780"/>
      <c r="R998" s="780"/>
      <c r="S998" s="780"/>
      <c r="T998" s="780"/>
      <c r="U998" s="780"/>
      <c r="V998" s="780"/>
      <c r="W998" s="780"/>
      <c r="X998" s="780"/>
      <c r="Y998" s="780"/>
    </row>
    <row r="999" spans="1:25" ht="15.75" customHeight="1">
      <c r="A999" s="780"/>
      <c r="B999" s="873"/>
      <c r="C999" s="780"/>
      <c r="D999" s="780"/>
      <c r="E999" s="780"/>
      <c r="F999" s="780"/>
      <c r="G999" s="780"/>
      <c r="H999" s="780"/>
      <c r="I999" s="780"/>
      <c r="J999" s="780"/>
      <c r="K999" s="780"/>
      <c r="L999" s="780"/>
      <c r="M999" s="780"/>
      <c r="N999" s="780"/>
      <c r="O999" s="780"/>
      <c r="P999" s="780"/>
      <c r="Q999" s="780"/>
      <c r="R999" s="780"/>
      <c r="S999" s="780"/>
      <c r="T999" s="780"/>
      <c r="U999" s="780"/>
      <c r="V999" s="780"/>
      <c r="W999" s="780"/>
      <c r="X999" s="780"/>
      <c r="Y999" s="780"/>
    </row>
    <row r="1000" spans="1:25" ht="15.75" customHeight="1">
      <c r="A1000" s="780"/>
      <c r="B1000" s="873"/>
      <c r="C1000" s="780"/>
      <c r="D1000" s="780"/>
      <c r="E1000" s="780"/>
      <c r="F1000" s="780"/>
      <c r="G1000" s="780"/>
      <c r="H1000" s="780"/>
      <c r="I1000" s="780"/>
      <c r="J1000" s="780"/>
      <c r="K1000" s="780"/>
      <c r="L1000" s="780"/>
      <c r="M1000" s="780"/>
      <c r="N1000" s="780"/>
      <c r="O1000" s="780"/>
      <c r="P1000" s="780"/>
      <c r="Q1000" s="780"/>
      <c r="R1000" s="780"/>
      <c r="S1000" s="780"/>
      <c r="T1000" s="780"/>
      <c r="U1000" s="780"/>
      <c r="V1000" s="780"/>
      <c r="W1000" s="780"/>
      <c r="X1000" s="780"/>
      <c r="Y1000" s="780"/>
    </row>
  </sheetData>
  <mergeCells count="52">
    <mergeCell ref="B1:M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50:M50"/>
    <mergeCell ref="A16:A52"/>
    <mergeCell ref="C16:M16"/>
    <mergeCell ref="C17:M17"/>
    <mergeCell ref="B18:B24"/>
    <mergeCell ref="B25:B28"/>
    <mergeCell ref="J30:L30"/>
    <mergeCell ref="B32:B34"/>
    <mergeCell ref="B35:B44"/>
    <mergeCell ref="H43:I43"/>
    <mergeCell ref="C44:M44"/>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type="list" allowBlank="1" showErrorMessage="1" sqref="I7">
      <formula1>INDIRECT($C$7)</formula1>
    </dataValidation>
  </dataValidations>
  <hyperlinks>
    <hyperlink ref="C57"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Z1000"/>
  <sheetViews>
    <sheetView topLeftCell="B1" zoomScale="90" zoomScaleNormal="90" workbookViewId="0">
      <selection activeCell="C12" sqref="C12:M12"/>
    </sheetView>
  </sheetViews>
  <sheetFormatPr baseColWidth="10" defaultColWidth="14.42578125" defaultRowHeight="15" customHeight="1"/>
  <cols>
    <col min="1" max="1" width="25.140625" style="664" customWidth="1"/>
    <col min="2" max="2" width="39.140625" style="664" customWidth="1"/>
    <col min="3" max="26" width="11.42578125" style="664" customWidth="1"/>
    <col min="27" max="16384" width="14.42578125" style="664"/>
  </cols>
  <sheetData>
    <row r="1" spans="1:26" ht="35.25" customHeight="1" thickBot="1">
      <c r="A1" s="662"/>
      <c r="B1" s="1443" t="s">
        <v>943</v>
      </c>
      <c r="C1" s="1444"/>
      <c r="D1" s="1444"/>
      <c r="E1" s="1444"/>
      <c r="F1" s="1444"/>
      <c r="G1" s="1444"/>
      <c r="H1" s="1444"/>
      <c r="I1" s="1444"/>
      <c r="J1" s="1444"/>
      <c r="K1" s="1444"/>
      <c r="L1" s="1444"/>
      <c r="M1" s="1445"/>
      <c r="N1" s="663"/>
      <c r="O1" s="663"/>
      <c r="P1" s="663"/>
      <c r="Q1" s="663"/>
      <c r="R1" s="663"/>
      <c r="S1" s="663"/>
      <c r="T1" s="663"/>
      <c r="U1" s="663"/>
      <c r="V1" s="663"/>
      <c r="W1" s="663"/>
      <c r="X1" s="663"/>
      <c r="Y1" s="663"/>
      <c r="Z1" s="663"/>
    </row>
    <row r="2" spans="1:26" ht="34.5" customHeight="1">
      <c r="A2" s="1380" t="s">
        <v>263</v>
      </c>
      <c r="B2" s="754" t="s">
        <v>264</v>
      </c>
      <c r="C2" s="1446" t="s">
        <v>839</v>
      </c>
      <c r="D2" s="1447"/>
      <c r="E2" s="1447"/>
      <c r="F2" s="1447"/>
      <c r="G2" s="1447"/>
      <c r="H2" s="1447"/>
      <c r="I2" s="1447"/>
      <c r="J2" s="1447"/>
      <c r="K2" s="1447"/>
      <c r="L2" s="1447"/>
      <c r="M2" s="1448"/>
      <c r="N2" s="663"/>
      <c r="O2" s="663"/>
      <c r="P2" s="663"/>
      <c r="Q2" s="663"/>
      <c r="R2" s="663"/>
      <c r="S2" s="663"/>
      <c r="T2" s="663"/>
      <c r="U2" s="663"/>
      <c r="V2" s="663"/>
      <c r="W2" s="663"/>
      <c r="X2" s="663"/>
      <c r="Y2" s="663"/>
      <c r="Z2" s="663"/>
    </row>
    <row r="3" spans="1:26" ht="51" customHeight="1">
      <c r="A3" s="1381"/>
      <c r="B3" s="755" t="s">
        <v>338</v>
      </c>
      <c r="C3" s="1382" t="s">
        <v>814</v>
      </c>
      <c r="D3" s="1383"/>
      <c r="E3" s="1383"/>
      <c r="F3" s="1383"/>
      <c r="G3" s="1383"/>
      <c r="H3" s="1383"/>
      <c r="I3" s="1383"/>
      <c r="J3" s="1383"/>
      <c r="K3" s="1383"/>
      <c r="L3" s="1383"/>
      <c r="M3" s="1449"/>
      <c r="N3" s="663"/>
      <c r="O3" s="663"/>
      <c r="P3" s="663"/>
      <c r="Q3" s="663"/>
      <c r="R3" s="663"/>
      <c r="S3" s="663"/>
      <c r="T3" s="663"/>
      <c r="U3" s="663"/>
      <c r="V3" s="663"/>
      <c r="W3" s="663"/>
      <c r="X3" s="663"/>
      <c r="Y3" s="663"/>
      <c r="Z3" s="663"/>
    </row>
    <row r="4" spans="1:26" ht="15.75" customHeight="1">
      <c r="A4" s="1381"/>
      <c r="B4" s="756" t="s">
        <v>97</v>
      </c>
      <c r="C4" s="668" t="s">
        <v>154</v>
      </c>
      <c r="D4" s="1450" t="s">
        <v>815</v>
      </c>
      <c r="E4" s="1451"/>
      <c r="F4" s="1452" t="s">
        <v>98</v>
      </c>
      <c r="G4" s="1453"/>
      <c r="H4" s="669">
        <v>72</v>
      </c>
      <c r="I4" s="670"/>
      <c r="J4" s="670"/>
      <c r="K4" s="670"/>
      <c r="L4" s="670"/>
      <c r="M4" s="757"/>
      <c r="N4" s="663"/>
      <c r="O4" s="663"/>
      <c r="P4" s="663"/>
      <c r="Q4" s="663"/>
      <c r="R4" s="663"/>
      <c r="S4" s="663"/>
      <c r="T4" s="663"/>
      <c r="U4" s="663"/>
      <c r="V4" s="663"/>
      <c r="W4" s="663"/>
      <c r="X4" s="663"/>
      <c r="Y4" s="663"/>
      <c r="Z4" s="663"/>
    </row>
    <row r="5" spans="1:26" ht="15.75" customHeight="1">
      <c r="A5" s="1381"/>
      <c r="B5" s="756" t="s">
        <v>267</v>
      </c>
      <c r="C5" s="1454" t="s">
        <v>816</v>
      </c>
      <c r="D5" s="1455"/>
      <c r="E5" s="1455"/>
      <c r="F5" s="1455"/>
      <c r="G5" s="1455"/>
      <c r="H5" s="1455"/>
      <c r="I5" s="1455"/>
      <c r="J5" s="1455"/>
      <c r="K5" s="1455"/>
      <c r="L5" s="1455"/>
      <c r="M5" s="1456"/>
      <c r="N5" s="663"/>
      <c r="O5" s="663"/>
      <c r="P5" s="663"/>
      <c r="Q5" s="663"/>
      <c r="R5" s="663"/>
      <c r="S5" s="663"/>
      <c r="T5" s="663"/>
      <c r="U5" s="663"/>
      <c r="V5" s="663"/>
      <c r="W5" s="663"/>
      <c r="X5" s="663"/>
      <c r="Y5" s="663"/>
      <c r="Z5" s="663"/>
    </row>
    <row r="6" spans="1:26" ht="15.75" customHeight="1">
      <c r="A6" s="1381"/>
      <c r="B6" s="756" t="s">
        <v>268</v>
      </c>
      <c r="C6" s="1457" t="s">
        <v>817</v>
      </c>
      <c r="D6" s="1458"/>
      <c r="E6" s="1458"/>
      <c r="F6" s="1458"/>
      <c r="G6" s="1458"/>
      <c r="H6" s="1458"/>
      <c r="I6" s="1458"/>
      <c r="J6" s="1458"/>
      <c r="K6" s="1458"/>
      <c r="L6" s="1458"/>
      <c r="M6" s="1459"/>
      <c r="N6" s="663"/>
      <c r="O6" s="663"/>
      <c r="P6" s="663"/>
      <c r="Q6" s="663"/>
      <c r="R6" s="663"/>
      <c r="S6" s="663"/>
      <c r="T6" s="663"/>
      <c r="U6" s="663"/>
      <c r="V6" s="663"/>
      <c r="W6" s="663"/>
      <c r="X6" s="663"/>
      <c r="Y6" s="663"/>
      <c r="Z6" s="663"/>
    </row>
    <row r="7" spans="1:26" ht="15.75" customHeight="1">
      <c r="A7" s="1381"/>
      <c r="B7" s="755" t="s">
        <v>269</v>
      </c>
      <c r="C7" s="1460" t="s">
        <v>818</v>
      </c>
      <c r="D7" s="1460"/>
      <c r="E7" s="672"/>
      <c r="F7" s="672"/>
      <c r="G7" s="673"/>
      <c r="H7" s="674" t="s">
        <v>52</v>
      </c>
      <c r="I7" s="1460" t="s">
        <v>819</v>
      </c>
      <c r="J7" s="1460"/>
      <c r="K7" s="1460"/>
      <c r="L7" s="1460"/>
      <c r="M7" s="1461"/>
      <c r="N7" s="663"/>
      <c r="O7" s="663"/>
      <c r="P7" s="663"/>
      <c r="Q7" s="663"/>
      <c r="R7" s="663"/>
      <c r="S7" s="663"/>
      <c r="T7" s="663"/>
      <c r="U7" s="663"/>
      <c r="V7" s="663"/>
      <c r="W7" s="663"/>
      <c r="X7" s="663"/>
      <c r="Y7" s="663"/>
      <c r="Z7" s="663"/>
    </row>
    <row r="8" spans="1:26" ht="15.75" customHeight="1">
      <c r="A8" s="1381"/>
      <c r="B8" s="1438" t="s">
        <v>270</v>
      </c>
      <c r="C8" s="675"/>
      <c r="D8" s="676"/>
      <c r="E8" s="677"/>
      <c r="F8" s="677"/>
      <c r="G8" s="677"/>
      <c r="H8" s="677"/>
      <c r="I8" s="677"/>
      <c r="J8" s="677"/>
      <c r="K8" s="677"/>
      <c r="L8" s="678"/>
      <c r="M8" s="758"/>
      <c r="N8" s="663"/>
      <c r="O8" s="663"/>
      <c r="P8" s="663"/>
      <c r="Q8" s="663"/>
      <c r="R8" s="663"/>
      <c r="S8" s="663"/>
      <c r="T8" s="663"/>
      <c r="U8" s="663"/>
      <c r="V8" s="663"/>
      <c r="W8" s="663"/>
      <c r="X8" s="663"/>
      <c r="Y8" s="663"/>
      <c r="Z8" s="663"/>
    </row>
    <row r="9" spans="1:26" ht="33" customHeight="1">
      <c r="A9" s="1381"/>
      <c r="B9" s="1411"/>
      <c r="C9" s="1462" t="s">
        <v>820</v>
      </c>
      <c r="D9" s="1462"/>
      <c r="E9" s="680"/>
      <c r="F9" s="1431"/>
      <c r="G9" s="1426"/>
      <c r="H9" s="680"/>
      <c r="I9" s="1431"/>
      <c r="J9" s="1426"/>
      <c r="K9" s="680"/>
      <c r="L9" s="682"/>
      <c r="M9" s="759"/>
      <c r="N9" s="663"/>
      <c r="O9" s="663"/>
      <c r="P9" s="663"/>
      <c r="Q9" s="663"/>
      <c r="R9" s="663"/>
      <c r="S9" s="663"/>
      <c r="T9" s="663"/>
      <c r="U9" s="663"/>
      <c r="V9" s="663"/>
      <c r="W9" s="663"/>
      <c r="X9" s="663"/>
      <c r="Y9" s="663"/>
      <c r="Z9" s="663"/>
    </row>
    <row r="10" spans="1:26" ht="15.75" customHeight="1">
      <c r="A10" s="1381"/>
      <c r="B10" s="1412"/>
      <c r="C10" s="1463" t="s">
        <v>272</v>
      </c>
      <c r="D10" s="1426"/>
      <c r="E10" s="681"/>
      <c r="F10" s="1431" t="s">
        <v>272</v>
      </c>
      <c r="G10" s="1426"/>
      <c r="H10" s="681"/>
      <c r="I10" s="1431" t="s">
        <v>272</v>
      </c>
      <c r="J10" s="1426"/>
      <c r="K10" s="681"/>
      <c r="L10" s="684"/>
      <c r="M10" s="760"/>
      <c r="N10" s="663"/>
      <c r="O10" s="663"/>
      <c r="P10" s="663"/>
      <c r="Q10" s="663"/>
      <c r="R10" s="663"/>
      <c r="S10" s="663"/>
      <c r="T10" s="663"/>
      <c r="U10" s="663"/>
      <c r="V10" s="663"/>
      <c r="W10" s="663"/>
      <c r="X10" s="663"/>
      <c r="Y10" s="663"/>
      <c r="Z10" s="663"/>
    </row>
    <row r="11" spans="1:26" ht="27.75" customHeight="1">
      <c r="A11" s="1381"/>
      <c r="B11" s="755" t="s">
        <v>273</v>
      </c>
      <c r="C11" s="1432" t="s">
        <v>840</v>
      </c>
      <c r="D11" s="1408"/>
      <c r="E11" s="1408"/>
      <c r="F11" s="1408"/>
      <c r="G11" s="1408"/>
      <c r="H11" s="1408"/>
      <c r="I11" s="1408"/>
      <c r="J11" s="1408"/>
      <c r="K11" s="1408"/>
      <c r="L11" s="1408"/>
      <c r="M11" s="1409"/>
      <c r="N11" s="663"/>
      <c r="O11" s="663"/>
      <c r="P11" s="663"/>
      <c r="Q11" s="663"/>
      <c r="R11" s="663"/>
      <c r="S11" s="663"/>
      <c r="T11" s="663"/>
      <c r="U11" s="663"/>
      <c r="V11" s="663"/>
      <c r="W11" s="663"/>
      <c r="X11" s="663"/>
      <c r="Y11" s="663"/>
      <c r="Z11" s="663"/>
    </row>
    <row r="12" spans="1:26" ht="104.25" customHeight="1">
      <c r="A12" s="1381"/>
      <c r="B12" s="755" t="s">
        <v>348</v>
      </c>
      <c r="C12" s="1433" t="s">
        <v>841</v>
      </c>
      <c r="D12" s="1433"/>
      <c r="E12" s="1433"/>
      <c r="F12" s="1433"/>
      <c r="G12" s="1433"/>
      <c r="H12" s="1433"/>
      <c r="I12" s="1433"/>
      <c r="J12" s="1433"/>
      <c r="K12" s="1433"/>
      <c r="L12" s="1433"/>
      <c r="M12" s="1434"/>
      <c r="N12" s="663"/>
      <c r="O12" s="663"/>
      <c r="P12" s="663"/>
      <c r="Q12" s="663"/>
      <c r="R12" s="663"/>
      <c r="S12" s="663"/>
      <c r="T12" s="663"/>
      <c r="U12" s="663"/>
      <c r="V12" s="663"/>
      <c r="W12" s="663"/>
      <c r="X12" s="663"/>
      <c r="Y12" s="663"/>
      <c r="Z12" s="663"/>
    </row>
    <row r="13" spans="1:26" ht="51.75" customHeight="1">
      <c r="A13" s="1381"/>
      <c r="B13" s="755" t="s">
        <v>349</v>
      </c>
      <c r="C13" s="1435" t="s">
        <v>842</v>
      </c>
      <c r="D13" s="1436"/>
      <c r="E13" s="1436"/>
      <c r="F13" s="1436"/>
      <c r="G13" s="1436"/>
      <c r="H13" s="1436"/>
      <c r="I13" s="1436"/>
      <c r="J13" s="1436"/>
      <c r="K13" s="1436"/>
      <c r="L13" s="1436"/>
      <c r="M13" s="1437"/>
      <c r="N13" s="663"/>
      <c r="O13" s="663"/>
      <c r="P13" s="663"/>
      <c r="Q13" s="663"/>
      <c r="R13" s="663"/>
      <c r="S13" s="663"/>
      <c r="T13" s="663"/>
      <c r="U13" s="663"/>
      <c r="V13" s="663"/>
      <c r="W13" s="663"/>
      <c r="X13" s="663"/>
      <c r="Y13" s="663"/>
      <c r="Z13" s="663"/>
    </row>
    <row r="14" spans="1:26" ht="15.75" customHeight="1">
      <c r="A14" s="1381"/>
      <c r="B14" s="1438" t="s">
        <v>351</v>
      </c>
      <c r="C14" s="1397" t="s">
        <v>823</v>
      </c>
      <c r="D14" s="1397"/>
      <c r="E14" s="686" t="s">
        <v>353</v>
      </c>
      <c r="F14" s="1439" t="s">
        <v>824</v>
      </c>
      <c r="G14" s="1440"/>
      <c r="H14" s="1440"/>
      <c r="I14" s="1440"/>
      <c r="J14" s="1440"/>
      <c r="K14" s="1440"/>
      <c r="L14" s="1440"/>
      <c r="M14" s="1441"/>
      <c r="N14" s="663"/>
      <c r="O14" s="663"/>
      <c r="P14" s="663"/>
      <c r="Q14" s="663"/>
      <c r="R14" s="663"/>
      <c r="S14" s="663"/>
      <c r="T14" s="663"/>
      <c r="U14" s="663"/>
      <c r="V14" s="663"/>
      <c r="W14" s="663"/>
      <c r="X14" s="663"/>
      <c r="Y14" s="663"/>
      <c r="Z14" s="663"/>
    </row>
    <row r="15" spans="1:26" ht="15.75" customHeight="1">
      <c r="A15" s="1381"/>
      <c r="B15" s="1411"/>
      <c r="C15" s="1407" t="s">
        <v>825</v>
      </c>
      <c r="D15" s="1408"/>
      <c r="E15" s="1408"/>
      <c r="F15" s="1408"/>
      <c r="G15" s="1408"/>
      <c r="H15" s="1408"/>
      <c r="I15" s="1408"/>
      <c r="J15" s="1408"/>
      <c r="K15" s="1408"/>
      <c r="L15" s="1408"/>
      <c r="M15" s="1442"/>
      <c r="N15" s="663"/>
      <c r="O15" s="663"/>
      <c r="P15" s="663"/>
      <c r="Q15" s="663"/>
      <c r="R15" s="663"/>
      <c r="S15" s="663"/>
      <c r="T15" s="663"/>
      <c r="U15" s="663"/>
      <c r="V15" s="663"/>
      <c r="W15" s="663"/>
      <c r="X15" s="663"/>
      <c r="Y15" s="663"/>
      <c r="Z15" s="663"/>
    </row>
    <row r="16" spans="1:26" ht="15.75" customHeight="1">
      <c r="A16" s="1406" t="s">
        <v>275</v>
      </c>
      <c r="B16" s="761" t="s">
        <v>91</v>
      </c>
      <c r="C16" s="1407" t="s">
        <v>189</v>
      </c>
      <c r="D16" s="1408"/>
      <c r="E16" s="1408"/>
      <c r="F16" s="1408"/>
      <c r="G16" s="1408"/>
      <c r="H16" s="1408"/>
      <c r="I16" s="1408"/>
      <c r="J16" s="1408"/>
      <c r="K16" s="1408"/>
      <c r="L16" s="1408"/>
      <c r="M16" s="1409"/>
      <c r="N16" s="663"/>
      <c r="O16" s="663"/>
      <c r="P16" s="663"/>
      <c r="Q16" s="663"/>
      <c r="R16" s="663"/>
      <c r="S16" s="663"/>
      <c r="T16" s="663"/>
      <c r="U16" s="663"/>
      <c r="V16" s="663"/>
      <c r="W16" s="663"/>
      <c r="X16" s="663"/>
      <c r="Y16" s="663"/>
      <c r="Z16" s="663"/>
    </row>
    <row r="17" spans="1:26" ht="36" customHeight="1">
      <c r="A17" s="1381"/>
      <c r="B17" s="761" t="s">
        <v>356</v>
      </c>
      <c r="C17" s="1407" t="s">
        <v>840</v>
      </c>
      <c r="D17" s="1408"/>
      <c r="E17" s="1408"/>
      <c r="F17" s="1408"/>
      <c r="G17" s="1408"/>
      <c r="H17" s="1408"/>
      <c r="I17" s="1408"/>
      <c r="J17" s="1408"/>
      <c r="K17" s="1408"/>
      <c r="L17" s="1408"/>
      <c r="M17" s="1409"/>
      <c r="N17" s="663"/>
      <c r="O17" s="663"/>
      <c r="P17" s="663"/>
      <c r="Q17" s="663"/>
      <c r="R17" s="663"/>
      <c r="S17" s="663"/>
      <c r="T17" s="663"/>
      <c r="U17" s="663"/>
      <c r="V17" s="663"/>
      <c r="W17" s="663"/>
      <c r="X17" s="663"/>
      <c r="Y17" s="663"/>
      <c r="Z17" s="663"/>
    </row>
    <row r="18" spans="1:26" ht="8.25" customHeight="1">
      <c r="A18" s="1381"/>
      <c r="B18" s="1410" t="s">
        <v>276</v>
      </c>
      <c r="C18" s="688"/>
      <c r="D18" s="689"/>
      <c r="E18" s="689"/>
      <c r="F18" s="689"/>
      <c r="G18" s="689"/>
      <c r="H18" s="689"/>
      <c r="I18" s="689"/>
      <c r="J18" s="689"/>
      <c r="K18" s="689"/>
      <c r="L18" s="689"/>
      <c r="M18" s="762"/>
      <c r="N18" s="663"/>
      <c r="O18" s="663"/>
      <c r="P18" s="663"/>
      <c r="Q18" s="663"/>
      <c r="R18" s="663"/>
      <c r="S18" s="663"/>
      <c r="T18" s="663"/>
      <c r="U18" s="663"/>
      <c r="V18" s="663"/>
      <c r="W18" s="663"/>
      <c r="X18" s="663"/>
      <c r="Y18" s="663"/>
      <c r="Z18" s="663"/>
    </row>
    <row r="19" spans="1:26" ht="9" customHeight="1">
      <c r="A19" s="1381"/>
      <c r="B19" s="1411"/>
      <c r="C19" s="691"/>
      <c r="D19" s="692"/>
      <c r="E19" s="693"/>
      <c r="F19" s="692"/>
      <c r="G19" s="693"/>
      <c r="H19" s="692"/>
      <c r="I19" s="693"/>
      <c r="J19" s="692"/>
      <c r="K19" s="693"/>
      <c r="L19" s="693"/>
      <c r="M19" s="763"/>
      <c r="N19" s="663"/>
      <c r="O19" s="663"/>
      <c r="P19" s="663"/>
      <c r="Q19" s="663"/>
      <c r="R19" s="663"/>
      <c r="S19" s="663"/>
      <c r="T19" s="663"/>
      <c r="U19" s="663"/>
      <c r="V19" s="663"/>
      <c r="W19" s="663"/>
      <c r="X19" s="663"/>
      <c r="Y19" s="663"/>
      <c r="Z19" s="663"/>
    </row>
    <row r="20" spans="1:26" ht="15.75" customHeight="1">
      <c r="A20" s="1381"/>
      <c r="B20" s="1411"/>
      <c r="C20" s="695" t="s">
        <v>277</v>
      </c>
      <c r="D20" s="696"/>
      <c r="E20" s="697" t="s">
        <v>278</v>
      </c>
      <c r="F20" s="696"/>
      <c r="G20" s="697" t="s">
        <v>279</v>
      </c>
      <c r="H20" s="696"/>
      <c r="I20" s="697" t="s">
        <v>280</v>
      </c>
      <c r="J20" s="699" t="s">
        <v>287</v>
      </c>
      <c r="K20" s="697"/>
      <c r="L20" s="697"/>
      <c r="M20" s="763"/>
      <c r="N20" s="663"/>
      <c r="O20" s="663"/>
      <c r="P20" s="663"/>
      <c r="Q20" s="663"/>
      <c r="R20" s="663"/>
      <c r="S20" s="663"/>
      <c r="T20" s="663"/>
      <c r="U20" s="663"/>
      <c r="V20" s="663"/>
      <c r="W20" s="663"/>
      <c r="X20" s="663"/>
      <c r="Y20" s="663"/>
      <c r="Z20" s="663"/>
    </row>
    <row r="21" spans="1:26" ht="15.75" customHeight="1">
      <c r="A21" s="1381"/>
      <c r="B21" s="1411"/>
      <c r="C21" s="695" t="s">
        <v>281</v>
      </c>
      <c r="D21" s="699"/>
      <c r="E21" s="697" t="s">
        <v>282</v>
      </c>
      <c r="F21" s="700"/>
      <c r="G21" s="697" t="s">
        <v>283</v>
      </c>
      <c r="H21" s="700"/>
      <c r="I21" s="697"/>
      <c r="J21" s="693"/>
      <c r="K21" s="697"/>
      <c r="L21" s="697"/>
      <c r="M21" s="763"/>
      <c r="N21" s="663"/>
      <c r="O21" s="663"/>
      <c r="P21" s="663"/>
      <c r="Q21" s="663"/>
      <c r="R21" s="663"/>
      <c r="S21" s="663"/>
      <c r="T21" s="663"/>
      <c r="U21" s="663"/>
      <c r="V21" s="663"/>
      <c r="W21" s="663"/>
      <c r="X21" s="663"/>
      <c r="Y21" s="663"/>
      <c r="Z21" s="663"/>
    </row>
    <row r="22" spans="1:26" ht="15.75" customHeight="1">
      <c r="A22" s="1381"/>
      <c r="B22" s="1411"/>
      <c r="C22" s="695" t="s">
        <v>284</v>
      </c>
      <c r="D22" s="699"/>
      <c r="E22" s="697" t="s">
        <v>285</v>
      </c>
      <c r="F22" s="699"/>
      <c r="G22" s="697"/>
      <c r="H22" s="693"/>
      <c r="I22" s="697"/>
      <c r="J22" s="693"/>
      <c r="K22" s="697"/>
      <c r="L22" s="697"/>
      <c r="M22" s="763"/>
      <c r="N22" s="663"/>
      <c r="O22" s="663"/>
      <c r="P22" s="663"/>
      <c r="Q22" s="663"/>
      <c r="R22" s="663"/>
      <c r="S22" s="663"/>
      <c r="T22" s="663"/>
      <c r="U22" s="663"/>
      <c r="V22" s="663"/>
      <c r="W22" s="663"/>
      <c r="X22" s="663"/>
      <c r="Y22" s="663"/>
      <c r="Z22" s="663"/>
    </row>
    <row r="23" spans="1:26" ht="15.75" customHeight="1">
      <c r="A23" s="1381"/>
      <c r="B23" s="1411"/>
      <c r="C23" s="695" t="s">
        <v>286</v>
      </c>
      <c r="D23" s="699"/>
      <c r="E23" s="697" t="s">
        <v>288</v>
      </c>
      <c r="F23" s="701"/>
      <c r="G23" s="681"/>
      <c r="H23" s="681"/>
      <c r="I23" s="681"/>
      <c r="J23" s="681"/>
      <c r="K23" s="681"/>
      <c r="L23" s="681"/>
      <c r="M23" s="764"/>
      <c r="N23" s="663"/>
      <c r="O23" s="663"/>
      <c r="P23" s="663"/>
      <c r="Q23" s="663"/>
      <c r="R23" s="663"/>
      <c r="S23" s="663"/>
      <c r="T23" s="663"/>
      <c r="U23" s="663"/>
      <c r="V23" s="663"/>
      <c r="W23" s="663"/>
      <c r="X23" s="663"/>
      <c r="Y23" s="663"/>
      <c r="Z23" s="663"/>
    </row>
    <row r="24" spans="1:26" ht="9.75" customHeight="1">
      <c r="A24" s="1381"/>
      <c r="B24" s="1412"/>
      <c r="C24" s="703"/>
      <c r="D24" s="704"/>
      <c r="E24" s="704"/>
      <c r="F24" s="704"/>
      <c r="G24" s="704"/>
      <c r="H24" s="704"/>
      <c r="I24" s="704"/>
      <c r="J24" s="704"/>
      <c r="K24" s="704"/>
      <c r="L24" s="704"/>
      <c r="M24" s="765"/>
      <c r="N24" s="663"/>
      <c r="O24" s="663"/>
      <c r="P24" s="663"/>
      <c r="Q24" s="663"/>
      <c r="R24" s="663"/>
      <c r="S24" s="663"/>
      <c r="T24" s="663"/>
      <c r="U24" s="663"/>
      <c r="V24" s="663"/>
      <c r="W24" s="663"/>
      <c r="X24" s="663"/>
      <c r="Y24" s="663"/>
      <c r="Z24" s="663"/>
    </row>
    <row r="25" spans="1:26" ht="15.75" customHeight="1">
      <c r="A25" s="1381"/>
      <c r="B25" s="1410" t="s">
        <v>290</v>
      </c>
      <c r="C25" s="706"/>
      <c r="D25" s="689"/>
      <c r="E25" s="689"/>
      <c r="F25" s="689"/>
      <c r="G25" s="689"/>
      <c r="H25" s="689"/>
      <c r="I25" s="689"/>
      <c r="J25" s="689"/>
      <c r="K25" s="689"/>
      <c r="L25" s="678"/>
      <c r="M25" s="758"/>
      <c r="N25" s="663"/>
      <c r="O25" s="663"/>
      <c r="P25" s="663"/>
      <c r="Q25" s="663"/>
      <c r="R25" s="663"/>
      <c r="S25" s="663"/>
      <c r="T25" s="663"/>
      <c r="U25" s="663"/>
      <c r="V25" s="663"/>
      <c r="W25" s="663"/>
      <c r="X25" s="663"/>
      <c r="Y25" s="663"/>
      <c r="Z25" s="663"/>
    </row>
    <row r="26" spans="1:26" ht="15.75" customHeight="1">
      <c r="A26" s="1381"/>
      <c r="B26" s="1411"/>
      <c r="C26" s="695" t="s">
        <v>291</v>
      </c>
      <c r="D26" s="700"/>
      <c r="E26" s="707"/>
      <c r="F26" s="697" t="s">
        <v>292</v>
      </c>
      <c r="G26" s="699"/>
      <c r="H26" s="707"/>
      <c r="I26" s="697" t="s">
        <v>201</v>
      </c>
      <c r="J26" s="698" t="s">
        <v>287</v>
      </c>
      <c r="K26" s="707"/>
      <c r="L26" s="682"/>
      <c r="M26" s="759"/>
      <c r="N26" s="663"/>
      <c r="O26" s="663"/>
      <c r="P26" s="663"/>
      <c r="Q26" s="663"/>
      <c r="R26" s="663"/>
      <c r="S26" s="663"/>
      <c r="T26" s="663"/>
      <c r="U26" s="663"/>
      <c r="V26" s="663"/>
      <c r="W26" s="663"/>
      <c r="X26" s="663"/>
      <c r="Y26" s="663"/>
      <c r="Z26" s="663"/>
    </row>
    <row r="27" spans="1:26" ht="15.75" customHeight="1">
      <c r="A27" s="1381"/>
      <c r="B27" s="1411"/>
      <c r="C27" s="695" t="s">
        <v>293</v>
      </c>
      <c r="D27" s="708"/>
      <c r="E27" s="682"/>
      <c r="F27" s="697" t="s">
        <v>193</v>
      </c>
      <c r="G27" s="700"/>
      <c r="H27" s="682"/>
      <c r="I27" s="709"/>
      <c r="J27" s="682"/>
      <c r="K27" s="680"/>
      <c r="L27" s="682"/>
      <c r="M27" s="759"/>
      <c r="N27" s="663"/>
      <c r="O27" s="663"/>
      <c r="P27" s="663"/>
      <c r="Q27" s="663"/>
      <c r="R27" s="663"/>
      <c r="S27" s="663"/>
      <c r="T27" s="663"/>
      <c r="U27" s="663"/>
      <c r="V27" s="663"/>
      <c r="W27" s="663"/>
      <c r="X27" s="663"/>
      <c r="Y27" s="663"/>
      <c r="Z27" s="663"/>
    </row>
    <row r="28" spans="1:26" ht="15.75" customHeight="1">
      <c r="A28" s="1381"/>
      <c r="B28" s="1412"/>
      <c r="C28" s="710"/>
      <c r="D28" s="692"/>
      <c r="E28" s="692"/>
      <c r="F28" s="692"/>
      <c r="G28" s="692"/>
      <c r="H28" s="692"/>
      <c r="I28" s="692"/>
      <c r="J28" s="692"/>
      <c r="K28" s="692"/>
      <c r="L28" s="684"/>
      <c r="M28" s="760"/>
      <c r="N28" s="663"/>
      <c r="O28" s="663"/>
      <c r="P28" s="663"/>
      <c r="Q28" s="663"/>
      <c r="R28" s="663"/>
      <c r="S28" s="663"/>
      <c r="T28" s="663"/>
      <c r="U28" s="663"/>
      <c r="V28" s="663"/>
      <c r="W28" s="663"/>
      <c r="X28" s="663"/>
      <c r="Y28" s="663"/>
      <c r="Z28" s="663"/>
    </row>
    <row r="29" spans="1:26" ht="15.75" customHeight="1">
      <c r="A29" s="1381"/>
      <c r="B29" s="766" t="s">
        <v>294</v>
      </c>
      <c r="C29" s="712"/>
      <c r="D29" s="713"/>
      <c r="E29" s="713"/>
      <c r="F29" s="713"/>
      <c r="G29" s="713"/>
      <c r="H29" s="713"/>
      <c r="I29" s="713"/>
      <c r="J29" s="713"/>
      <c r="K29" s="713"/>
      <c r="L29" s="713"/>
      <c r="M29" s="767"/>
      <c r="N29" s="663"/>
      <c r="O29" s="663"/>
      <c r="P29" s="663"/>
      <c r="Q29" s="663"/>
      <c r="R29" s="663"/>
      <c r="S29" s="663"/>
      <c r="T29" s="663"/>
      <c r="U29" s="663"/>
      <c r="V29" s="663"/>
      <c r="W29" s="663"/>
      <c r="X29" s="663"/>
      <c r="Y29" s="663"/>
      <c r="Z29" s="663"/>
    </row>
    <row r="30" spans="1:26" ht="15.75" customHeight="1">
      <c r="A30" s="1381"/>
      <c r="B30" s="766"/>
      <c r="C30" s="715" t="s">
        <v>295</v>
      </c>
      <c r="D30" s="768">
        <v>2553</v>
      </c>
      <c r="E30" s="707"/>
      <c r="F30" s="717" t="s">
        <v>296</v>
      </c>
      <c r="G30" s="700">
        <v>2022</v>
      </c>
      <c r="H30" s="707"/>
      <c r="I30" s="717" t="s">
        <v>297</v>
      </c>
      <c r="J30" s="1413" t="s">
        <v>827</v>
      </c>
      <c r="K30" s="1414"/>
      <c r="L30" s="1415"/>
      <c r="M30" s="769"/>
      <c r="N30" s="663"/>
      <c r="O30" s="663"/>
      <c r="P30" s="663"/>
      <c r="Q30" s="663"/>
      <c r="R30" s="663"/>
      <c r="S30" s="663"/>
      <c r="T30" s="663"/>
      <c r="U30" s="663"/>
      <c r="V30" s="663"/>
      <c r="W30" s="663"/>
      <c r="X30" s="663"/>
      <c r="Y30" s="663"/>
      <c r="Z30" s="663"/>
    </row>
    <row r="31" spans="1:26" ht="15.75" customHeight="1">
      <c r="A31" s="1381"/>
      <c r="B31" s="756"/>
      <c r="C31" s="703"/>
      <c r="D31" s="704"/>
      <c r="E31" s="704"/>
      <c r="F31" s="704"/>
      <c r="G31" s="704"/>
      <c r="H31" s="704"/>
      <c r="I31" s="704"/>
      <c r="J31" s="704"/>
      <c r="K31" s="704"/>
      <c r="L31" s="704"/>
      <c r="M31" s="765"/>
      <c r="N31" s="663"/>
      <c r="O31" s="663"/>
      <c r="P31" s="663"/>
      <c r="Q31" s="663"/>
      <c r="R31" s="663"/>
      <c r="S31" s="663"/>
      <c r="T31" s="663"/>
      <c r="U31" s="663"/>
      <c r="V31" s="663"/>
      <c r="W31" s="663"/>
      <c r="X31" s="663"/>
      <c r="Y31" s="663"/>
      <c r="Z31" s="663"/>
    </row>
    <row r="32" spans="1:26" ht="15.75" customHeight="1">
      <c r="A32" s="1381"/>
      <c r="B32" s="1410" t="s">
        <v>299</v>
      </c>
      <c r="C32" s="719"/>
      <c r="D32" s="720"/>
      <c r="E32" s="720"/>
      <c r="F32" s="720"/>
      <c r="G32" s="720"/>
      <c r="H32" s="720"/>
      <c r="I32" s="720"/>
      <c r="J32" s="720"/>
      <c r="K32" s="720"/>
      <c r="L32" s="678"/>
      <c r="M32" s="758"/>
      <c r="N32" s="663"/>
      <c r="O32" s="663"/>
      <c r="P32" s="663"/>
      <c r="Q32" s="663"/>
      <c r="R32" s="663"/>
      <c r="S32" s="663"/>
      <c r="T32" s="663"/>
      <c r="U32" s="663"/>
      <c r="V32" s="663"/>
      <c r="W32" s="663"/>
      <c r="X32" s="663"/>
      <c r="Y32" s="663"/>
      <c r="Z32" s="663"/>
    </row>
    <row r="33" spans="1:26" ht="15.75" customHeight="1">
      <c r="A33" s="1381"/>
      <c r="B33" s="1411"/>
      <c r="C33" s="721" t="s">
        <v>300</v>
      </c>
      <c r="D33" s="722">
        <v>44927</v>
      </c>
      <c r="E33" s="723"/>
      <c r="F33" s="707" t="s">
        <v>301</v>
      </c>
      <c r="G33" s="770">
        <v>50770</v>
      </c>
      <c r="H33" s="723"/>
      <c r="I33" s="717"/>
      <c r="J33" s="723"/>
      <c r="K33" s="723"/>
      <c r="L33" s="682"/>
      <c r="M33" s="759"/>
      <c r="N33" s="663"/>
      <c r="O33" s="663"/>
      <c r="P33" s="663"/>
      <c r="Q33" s="663"/>
      <c r="R33" s="663"/>
      <c r="S33" s="663"/>
      <c r="T33" s="663"/>
      <c r="U33" s="663"/>
      <c r="V33" s="663"/>
      <c r="W33" s="663"/>
      <c r="X33" s="663"/>
      <c r="Y33" s="663"/>
      <c r="Z33" s="663"/>
    </row>
    <row r="34" spans="1:26" ht="15.75" customHeight="1">
      <c r="A34" s="1381"/>
      <c r="B34" s="1412"/>
      <c r="C34" s="703"/>
      <c r="D34" s="724"/>
      <c r="E34" s="725"/>
      <c r="F34" s="704"/>
      <c r="G34" s="725"/>
      <c r="H34" s="725"/>
      <c r="I34" s="726"/>
      <c r="J34" s="725"/>
      <c r="K34" s="725"/>
      <c r="L34" s="684"/>
      <c r="M34" s="760"/>
      <c r="N34" s="663"/>
      <c r="O34" s="663"/>
      <c r="P34" s="663"/>
      <c r="Q34" s="663"/>
      <c r="R34" s="663"/>
      <c r="S34" s="663"/>
      <c r="T34" s="663"/>
      <c r="U34" s="663"/>
      <c r="V34" s="663"/>
      <c r="W34" s="663"/>
      <c r="X34" s="663"/>
      <c r="Y34" s="663"/>
      <c r="Z34" s="663"/>
    </row>
    <row r="35" spans="1:26" ht="15.75" customHeight="1">
      <c r="A35" s="1381"/>
      <c r="B35" s="1410" t="s">
        <v>303</v>
      </c>
      <c r="C35" s="727"/>
      <c r="D35" s="728"/>
      <c r="E35" s="728"/>
      <c r="F35" s="728"/>
      <c r="G35" s="728"/>
      <c r="H35" s="728"/>
      <c r="I35" s="728"/>
      <c r="J35" s="728"/>
      <c r="K35" s="728"/>
      <c r="L35" s="728"/>
      <c r="M35" s="771"/>
      <c r="N35" s="663"/>
      <c r="O35" s="663"/>
      <c r="P35" s="663"/>
      <c r="Q35" s="663"/>
      <c r="R35" s="663"/>
      <c r="S35" s="663"/>
      <c r="T35" s="663"/>
      <c r="U35" s="663"/>
      <c r="V35" s="663"/>
      <c r="W35" s="663"/>
      <c r="X35" s="663"/>
      <c r="Y35" s="663"/>
      <c r="Z35" s="663"/>
    </row>
    <row r="36" spans="1:26" ht="15.75" customHeight="1">
      <c r="A36" s="1381"/>
      <c r="B36" s="1411"/>
      <c r="C36" s="695"/>
      <c r="D36" s="707">
        <v>2023</v>
      </c>
      <c r="E36" s="707"/>
      <c r="F36" s="707">
        <v>2024</v>
      </c>
      <c r="G36" s="707"/>
      <c r="H36" s="680">
        <v>2025</v>
      </c>
      <c r="I36" s="680"/>
      <c r="J36" s="680">
        <v>2026</v>
      </c>
      <c r="K36" s="707"/>
      <c r="L36" s="707">
        <v>2027</v>
      </c>
      <c r="M36" s="772"/>
      <c r="N36" s="663"/>
      <c r="O36" s="663"/>
      <c r="P36" s="663"/>
      <c r="Q36" s="663"/>
      <c r="R36" s="663"/>
      <c r="S36" s="663"/>
      <c r="T36" s="663"/>
      <c r="U36" s="663"/>
      <c r="V36" s="663"/>
      <c r="W36" s="663"/>
      <c r="X36" s="663"/>
      <c r="Y36" s="663"/>
      <c r="Z36" s="663"/>
    </row>
    <row r="37" spans="1:26" ht="15.75" customHeight="1">
      <c r="A37" s="1381"/>
      <c r="B37" s="1411"/>
      <c r="C37" s="695"/>
      <c r="D37" s="1416">
        <v>2520</v>
      </c>
      <c r="E37" s="1417"/>
      <c r="F37" s="967">
        <v>2520</v>
      </c>
      <c r="G37" s="968"/>
      <c r="H37" s="967">
        <v>2520</v>
      </c>
      <c r="I37" s="968"/>
      <c r="J37" s="967">
        <v>2520</v>
      </c>
      <c r="K37" s="968"/>
      <c r="L37" s="967">
        <v>2520</v>
      </c>
      <c r="M37" s="969"/>
      <c r="N37" s="663"/>
      <c r="O37" s="663"/>
      <c r="P37" s="663"/>
      <c r="Q37" s="663"/>
      <c r="R37" s="663"/>
      <c r="S37" s="663"/>
      <c r="T37" s="663"/>
      <c r="U37" s="663"/>
      <c r="V37" s="663"/>
      <c r="W37" s="663"/>
      <c r="X37" s="663"/>
      <c r="Y37" s="663"/>
      <c r="Z37" s="663"/>
    </row>
    <row r="38" spans="1:26" ht="15.75" customHeight="1">
      <c r="A38" s="1381"/>
      <c r="B38" s="1411"/>
      <c r="C38" s="695"/>
      <c r="D38" s="707">
        <v>2028</v>
      </c>
      <c r="E38" s="707"/>
      <c r="F38" s="707">
        <v>2029</v>
      </c>
      <c r="G38" s="707"/>
      <c r="H38" s="680">
        <v>2030</v>
      </c>
      <c r="I38" s="680"/>
      <c r="J38" s="680">
        <v>2031</v>
      </c>
      <c r="K38" s="707"/>
      <c r="L38" s="707">
        <v>2032</v>
      </c>
      <c r="M38" s="763"/>
      <c r="N38" s="663"/>
      <c r="O38" s="663"/>
      <c r="P38" s="663"/>
      <c r="Q38" s="663"/>
      <c r="R38" s="663"/>
      <c r="S38" s="663"/>
      <c r="T38" s="663"/>
      <c r="U38" s="663"/>
      <c r="V38" s="663"/>
      <c r="W38" s="663"/>
      <c r="X38" s="663"/>
      <c r="Y38" s="663"/>
      <c r="Z38" s="663"/>
    </row>
    <row r="39" spans="1:26" ht="15.75" customHeight="1">
      <c r="A39" s="1381"/>
      <c r="B39" s="1411"/>
      <c r="C39" s="695"/>
      <c r="D39" s="967">
        <v>2520</v>
      </c>
      <c r="E39" s="968"/>
      <c r="F39" s="967">
        <v>2520</v>
      </c>
      <c r="G39" s="968"/>
      <c r="H39" s="967">
        <v>2520</v>
      </c>
      <c r="I39" s="968"/>
      <c r="J39" s="967">
        <v>2520</v>
      </c>
      <c r="K39" s="968"/>
      <c r="L39" s="967">
        <v>2520</v>
      </c>
      <c r="M39" s="774"/>
      <c r="N39" s="663"/>
      <c r="O39" s="663"/>
      <c r="P39" s="663"/>
      <c r="Q39" s="663"/>
      <c r="R39" s="663"/>
      <c r="S39" s="663"/>
      <c r="T39" s="663"/>
      <c r="U39" s="663"/>
      <c r="V39" s="663"/>
      <c r="W39" s="663"/>
      <c r="X39" s="663"/>
      <c r="Y39" s="663"/>
      <c r="Z39" s="663"/>
    </row>
    <row r="40" spans="1:26" ht="15.75" customHeight="1">
      <c r="A40" s="1381"/>
      <c r="B40" s="1411"/>
      <c r="C40" s="695"/>
      <c r="D40" s="707">
        <v>2033</v>
      </c>
      <c r="E40" s="707"/>
      <c r="F40" s="707">
        <v>2034</v>
      </c>
      <c r="G40" s="707"/>
      <c r="H40" s="680">
        <v>2035</v>
      </c>
      <c r="I40" s="680"/>
      <c r="J40" s="680">
        <v>2036</v>
      </c>
      <c r="K40" s="707"/>
      <c r="L40" s="707">
        <v>2037</v>
      </c>
      <c r="M40" s="763"/>
      <c r="N40" s="663"/>
      <c r="O40" s="663"/>
      <c r="P40" s="663"/>
      <c r="Q40" s="663"/>
      <c r="R40" s="663"/>
      <c r="S40" s="663"/>
      <c r="T40" s="663"/>
      <c r="U40" s="663"/>
      <c r="V40" s="663"/>
      <c r="W40" s="663"/>
      <c r="X40" s="663"/>
      <c r="Y40" s="663"/>
      <c r="Z40" s="663"/>
    </row>
    <row r="41" spans="1:26" ht="15.75" customHeight="1">
      <c r="A41" s="1381"/>
      <c r="B41" s="1411"/>
      <c r="C41" s="695"/>
      <c r="D41" s="967">
        <v>2520</v>
      </c>
      <c r="E41" s="968"/>
      <c r="F41" s="967">
        <v>2520</v>
      </c>
      <c r="G41" s="968"/>
      <c r="H41" s="967">
        <v>2520</v>
      </c>
      <c r="I41" s="968"/>
      <c r="J41" s="967">
        <v>2520</v>
      </c>
      <c r="K41" s="968"/>
      <c r="L41" s="967">
        <v>2520</v>
      </c>
      <c r="M41" s="774"/>
      <c r="N41" s="663"/>
      <c r="O41" s="663"/>
      <c r="P41" s="663"/>
      <c r="Q41" s="663"/>
      <c r="R41" s="663"/>
      <c r="S41" s="663"/>
      <c r="T41" s="663"/>
      <c r="U41" s="663"/>
      <c r="V41" s="663"/>
      <c r="W41" s="663"/>
      <c r="X41" s="663"/>
      <c r="Y41" s="663"/>
      <c r="Z41" s="663"/>
    </row>
    <row r="42" spans="1:26" ht="15.75" customHeight="1">
      <c r="A42" s="1381"/>
      <c r="B42" s="1411"/>
      <c r="C42" s="695"/>
      <c r="D42" s="707">
        <v>2038</v>
      </c>
      <c r="E42" s="731"/>
      <c r="F42" s="732" t="s">
        <v>304</v>
      </c>
      <c r="G42" s="731"/>
      <c r="H42" s="733"/>
      <c r="I42" s="713"/>
      <c r="J42" s="733"/>
      <c r="K42" s="713"/>
      <c r="L42" s="733"/>
      <c r="M42" s="767"/>
      <c r="N42" s="663"/>
      <c r="O42" s="663"/>
      <c r="P42" s="663"/>
      <c r="Q42" s="663"/>
      <c r="R42" s="663"/>
      <c r="S42" s="663"/>
      <c r="T42" s="663"/>
      <c r="U42" s="663"/>
      <c r="V42" s="663"/>
      <c r="W42" s="663"/>
      <c r="X42" s="663"/>
      <c r="Y42" s="663"/>
      <c r="Z42" s="663"/>
    </row>
    <row r="43" spans="1:26" ht="15.75" customHeight="1">
      <c r="A43" s="1381"/>
      <c r="B43" s="1411"/>
      <c r="C43" s="695"/>
      <c r="D43" s="967">
        <v>2520</v>
      </c>
      <c r="E43" s="773"/>
      <c r="F43" s="1416">
        <f>SUM(D37:M37,D39:M39,E41:M41,D41,D43)</f>
        <v>40320</v>
      </c>
      <c r="G43" s="1417"/>
      <c r="H43" s="1418"/>
      <c r="I43" s="1419"/>
      <c r="J43" s="734"/>
      <c r="K43" s="707"/>
      <c r="L43" s="734"/>
      <c r="M43" s="769"/>
      <c r="N43" s="663"/>
      <c r="O43" s="663"/>
      <c r="P43" s="663"/>
      <c r="Q43" s="663"/>
      <c r="R43" s="663"/>
      <c r="S43" s="663"/>
      <c r="T43" s="663"/>
      <c r="U43" s="663"/>
      <c r="V43" s="663"/>
      <c r="W43" s="663"/>
      <c r="X43" s="663"/>
      <c r="Y43" s="663"/>
      <c r="Z43" s="663"/>
    </row>
    <row r="44" spans="1:26" ht="15.75" customHeight="1">
      <c r="A44" s="1381"/>
      <c r="B44" s="1411"/>
      <c r="C44" s="735"/>
      <c r="D44" s="732"/>
      <c r="E44" s="731"/>
      <c r="F44" s="732"/>
      <c r="G44" s="731"/>
      <c r="H44" s="736"/>
      <c r="I44" s="704"/>
      <c r="J44" s="736"/>
      <c r="K44" s="704"/>
      <c r="L44" s="736"/>
      <c r="M44" s="765"/>
      <c r="N44" s="663"/>
      <c r="O44" s="663"/>
      <c r="P44" s="663"/>
      <c r="Q44" s="663"/>
      <c r="R44" s="663"/>
      <c r="S44" s="663"/>
      <c r="T44" s="663"/>
      <c r="U44" s="663"/>
      <c r="V44" s="663"/>
      <c r="W44" s="663"/>
      <c r="X44" s="663"/>
      <c r="Y44" s="663"/>
      <c r="Z44" s="663"/>
    </row>
    <row r="45" spans="1:26" ht="18" customHeight="1">
      <c r="A45" s="1381"/>
      <c r="B45" s="1410" t="s">
        <v>305</v>
      </c>
      <c r="C45" s="706"/>
      <c r="D45" s="689"/>
      <c r="E45" s="689"/>
      <c r="F45" s="689"/>
      <c r="G45" s="689"/>
      <c r="H45" s="689"/>
      <c r="I45" s="689"/>
      <c r="J45" s="689"/>
      <c r="K45" s="689"/>
      <c r="L45" s="682"/>
      <c r="M45" s="759"/>
      <c r="N45" s="663"/>
      <c r="O45" s="663"/>
      <c r="P45" s="663"/>
      <c r="Q45" s="663"/>
      <c r="R45" s="663"/>
      <c r="S45" s="663"/>
      <c r="T45" s="663"/>
      <c r="U45" s="663"/>
      <c r="V45" s="663"/>
      <c r="W45" s="663"/>
      <c r="X45" s="663"/>
      <c r="Y45" s="663"/>
      <c r="Z45" s="663"/>
    </row>
    <row r="46" spans="1:26" ht="15.75" customHeight="1">
      <c r="A46" s="1381"/>
      <c r="B46" s="1411"/>
      <c r="C46" s="737"/>
      <c r="D46" s="738" t="s">
        <v>306</v>
      </c>
      <c r="E46" s="739" t="s">
        <v>163</v>
      </c>
      <c r="F46" s="1420" t="s">
        <v>307</v>
      </c>
      <c r="G46" s="1422" t="s">
        <v>393</v>
      </c>
      <c r="H46" s="1423"/>
      <c r="I46" s="1423"/>
      <c r="J46" s="1424"/>
      <c r="K46" s="740" t="s">
        <v>308</v>
      </c>
      <c r="L46" s="1428"/>
      <c r="M46" s="1429"/>
      <c r="N46" s="663"/>
      <c r="O46" s="663"/>
      <c r="P46" s="663"/>
      <c r="Q46" s="663"/>
      <c r="R46" s="663"/>
      <c r="S46" s="663"/>
      <c r="T46" s="663"/>
      <c r="U46" s="663"/>
      <c r="V46" s="663"/>
      <c r="W46" s="663"/>
      <c r="X46" s="663"/>
      <c r="Y46" s="663"/>
      <c r="Z46" s="663"/>
    </row>
    <row r="47" spans="1:26" ht="15.75" customHeight="1">
      <c r="A47" s="1381"/>
      <c r="B47" s="1411"/>
      <c r="C47" s="737"/>
      <c r="D47" s="741" t="s">
        <v>309</v>
      </c>
      <c r="E47" s="699"/>
      <c r="F47" s="1421"/>
      <c r="G47" s="1425"/>
      <c r="H47" s="1426"/>
      <c r="I47" s="1426"/>
      <c r="J47" s="1427"/>
      <c r="K47" s="682"/>
      <c r="L47" s="1425"/>
      <c r="M47" s="1430"/>
      <c r="N47" s="663"/>
      <c r="O47" s="663"/>
      <c r="P47" s="663"/>
      <c r="Q47" s="663"/>
      <c r="R47" s="663"/>
      <c r="S47" s="663"/>
      <c r="T47" s="663"/>
      <c r="U47" s="663"/>
      <c r="V47" s="663"/>
      <c r="W47" s="663"/>
      <c r="X47" s="663"/>
      <c r="Y47" s="663"/>
      <c r="Z47" s="663"/>
    </row>
    <row r="48" spans="1:26" ht="15.75" customHeight="1">
      <c r="A48" s="1381"/>
      <c r="B48" s="1412"/>
      <c r="C48" s="742"/>
      <c r="D48" s="684"/>
      <c r="E48" s="684"/>
      <c r="F48" s="684"/>
      <c r="G48" s="684"/>
      <c r="H48" s="684"/>
      <c r="I48" s="684"/>
      <c r="J48" s="684"/>
      <c r="K48" s="684"/>
      <c r="L48" s="682"/>
      <c r="M48" s="759"/>
      <c r="N48" s="663"/>
      <c r="O48" s="663"/>
      <c r="P48" s="663"/>
      <c r="Q48" s="663"/>
      <c r="R48" s="663"/>
      <c r="S48" s="663"/>
      <c r="T48" s="663"/>
      <c r="U48" s="663"/>
      <c r="V48" s="663"/>
      <c r="W48" s="663"/>
      <c r="X48" s="663"/>
      <c r="Y48" s="663"/>
      <c r="Z48" s="663"/>
    </row>
    <row r="49" spans="1:26" ht="52.5" customHeight="1">
      <c r="A49" s="1381"/>
      <c r="B49" s="755" t="s">
        <v>310</v>
      </c>
      <c r="C49" s="1404" t="s">
        <v>843</v>
      </c>
      <c r="D49" s="1404"/>
      <c r="E49" s="1404"/>
      <c r="F49" s="1404"/>
      <c r="G49" s="1404"/>
      <c r="H49" s="1404"/>
      <c r="I49" s="1404"/>
      <c r="J49" s="1404"/>
      <c r="K49" s="1404"/>
      <c r="L49" s="1404"/>
      <c r="M49" s="1405"/>
      <c r="N49" s="663"/>
      <c r="O49" s="663"/>
      <c r="P49" s="663"/>
      <c r="Q49" s="663"/>
      <c r="R49" s="663"/>
      <c r="S49" s="663"/>
      <c r="T49" s="663"/>
      <c r="U49" s="663"/>
      <c r="V49" s="663"/>
      <c r="W49" s="663"/>
      <c r="X49" s="663"/>
      <c r="Y49" s="663"/>
      <c r="Z49" s="663"/>
    </row>
    <row r="50" spans="1:26" ht="15.75" customHeight="1">
      <c r="A50" s="1381"/>
      <c r="B50" s="761" t="s">
        <v>312</v>
      </c>
      <c r="C50" s="1390" t="s">
        <v>829</v>
      </c>
      <c r="D50" s="1391"/>
      <c r="E50" s="1391"/>
      <c r="F50" s="1391"/>
      <c r="G50" s="1391"/>
      <c r="H50" s="1391"/>
      <c r="I50" s="1391"/>
      <c r="J50" s="1391"/>
      <c r="K50" s="1391"/>
      <c r="L50" s="1391"/>
      <c r="M50" s="1392"/>
      <c r="N50" s="663"/>
      <c r="O50" s="663"/>
      <c r="P50" s="663"/>
      <c r="Q50" s="663"/>
      <c r="R50" s="663"/>
      <c r="S50" s="663"/>
      <c r="T50" s="663"/>
      <c r="U50" s="663"/>
      <c r="V50" s="663"/>
      <c r="W50" s="663"/>
      <c r="X50" s="663"/>
      <c r="Y50" s="663"/>
      <c r="Z50" s="663"/>
    </row>
    <row r="51" spans="1:26" ht="15.75" customHeight="1">
      <c r="A51" s="1381"/>
      <c r="B51" s="761" t="s">
        <v>314</v>
      </c>
      <c r="C51" s="743" t="s">
        <v>411</v>
      </c>
      <c r="D51" s="744" t="s">
        <v>407</v>
      </c>
      <c r="E51" s="744" t="s">
        <v>407</v>
      </c>
      <c r="F51" s="744" t="s">
        <v>407</v>
      </c>
      <c r="G51" s="744" t="s">
        <v>407</v>
      </c>
      <c r="H51" s="744" t="s">
        <v>407</v>
      </c>
      <c r="I51" s="744" t="s">
        <v>407</v>
      </c>
      <c r="J51" s="744" t="s">
        <v>407</v>
      </c>
      <c r="K51" s="744" t="s">
        <v>407</v>
      </c>
      <c r="L51" s="744" t="s">
        <v>407</v>
      </c>
      <c r="M51" s="745" t="s">
        <v>407</v>
      </c>
      <c r="N51" s="663"/>
      <c r="O51" s="663"/>
      <c r="P51" s="663"/>
      <c r="Q51" s="663"/>
      <c r="R51" s="663"/>
      <c r="S51" s="663"/>
      <c r="T51" s="663"/>
      <c r="U51" s="663"/>
      <c r="V51" s="663"/>
      <c r="W51" s="663"/>
      <c r="X51" s="663"/>
      <c r="Y51" s="663"/>
      <c r="Z51" s="663"/>
    </row>
    <row r="52" spans="1:26" ht="15.75" customHeight="1">
      <c r="A52" s="1381"/>
      <c r="B52" s="761" t="s">
        <v>316</v>
      </c>
      <c r="C52" s="746">
        <v>2022</v>
      </c>
      <c r="D52" s="744" t="s">
        <v>407</v>
      </c>
      <c r="E52" s="744" t="s">
        <v>407</v>
      </c>
      <c r="F52" s="744" t="s">
        <v>407</v>
      </c>
      <c r="G52" s="744" t="s">
        <v>407</v>
      </c>
      <c r="H52" s="744" t="s">
        <v>407</v>
      </c>
      <c r="I52" s="744" t="s">
        <v>407</v>
      </c>
      <c r="J52" s="744" t="s">
        <v>407</v>
      </c>
      <c r="K52" s="744" t="s">
        <v>407</v>
      </c>
      <c r="L52" s="744" t="s">
        <v>407</v>
      </c>
      <c r="M52" s="745" t="s">
        <v>407</v>
      </c>
      <c r="N52" s="663"/>
      <c r="O52" s="663"/>
      <c r="P52" s="663"/>
      <c r="Q52" s="663"/>
      <c r="R52" s="663"/>
      <c r="S52" s="663"/>
      <c r="T52" s="663"/>
      <c r="U52" s="663"/>
      <c r="V52" s="663"/>
      <c r="W52" s="663"/>
      <c r="X52" s="663"/>
      <c r="Y52" s="663"/>
      <c r="Z52" s="663"/>
    </row>
    <row r="53" spans="1:26" ht="15.75" customHeight="1">
      <c r="A53" s="1380" t="s">
        <v>317</v>
      </c>
      <c r="B53" s="775" t="s">
        <v>318</v>
      </c>
      <c r="C53" s="1394" t="s">
        <v>830</v>
      </c>
      <c r="D53" s="1394"/>
      <c r="E53" s="1394"/>
      <c r="F53" s="1394"/>
      <c r="G53" s="1394"/>
      <c r="H53" s="1394"/>
      <c r="I53" s="1394"/>
      <c r="J53" s="1394"/>
      <c r="K53" s="1394"/>
      <c r="L53" s="1394"/>
      <c r="M53" s="1395"/>
      <c r="N53" s="663"/>
      <c r="O53" s="663"/>
      <c r="P53" s="663"/>
      <c r="Q53" s="663"/>
      <c r="R53" s="663"/>
      <c r="S53" s="663"/>
      <c r="T53" s="663"/>
      <c r="U53" s="663"/>
      <c r="V53" s="663"/>
      <c r="W53" s="663"/>
      <c r="X53" s="663"/>
      <c r="Y53" s="663"/>
      <c r="Z53" s="663"/>
    </row>
    <row r="54" spans="1:26" ht="15.75" customHeight="1">
      <c r="A54" s="1381"/>
      <c r="B54" s="775" t="s">
        <v>320</v>
      </c>
      <c r="C54" s="1394" t="s">
        <v>831</v>
      </c>
      <c r="D54" s="1394"/>
      <c r="E54" s="1394"/>
      <c r="F54" s="1394"/>
      <c r="G54" s="1394"/>
      <c r="H54" s="1394"/>
      <c r="I54" s="1394"/>
      <c r="J54" s="1394"/>
      <c r="K54" s="1394"/>
      <c r="L54" s="1394"/>
      <c r="M54" s="1395"/>
      <c r="N54" s="663"/>
      <c r="O54" s="663"/>
      <c r="P54" s="663"/>
      <c r="Q54" s="663"/>
      <c r="R54" s="663"/>
      <c r="S54" s="663"/>
      <c r="T54" s="663"/>
      <c r="U54" s="663"/>
      <c r="V54" s="663"/>
      <c r="W54" s="663"/>
      <c r="X54" s="663"/>
      <c r="Y54" s="663"/>
      <c r="Z54" s="663"/>
    </row>
    <row r="55" spans="1:26" ht="15" customHeight="1">
      <c r="A55" s="1381"/>
      <c r="B55" s="775" t="s">
        <v>322</v>
      </c>
      <c r="C55" s="1394" t="s">
        <v>819</v>
      </c>
      <c r="D55" s="1394"/>
      <c r="E55" s="1394"/>
      <c r="F55" s="1394"/>
      <c r="G55" s="1394"/>
      <c r="H55" s="1394"/>
      <c r="I55" s="1394"/>
      <c r="J55" s="1394"/>
      <c r="K55" s="1394"/>
      <c r="L55" s="1394"/>
      <c r="M55" s="1396"/>
      <c r="N55" s="663"/>
      <c r="O55" s="663"/>
      <c r="P55" s="663"/>
      <c r="Q55" s="663"/>
      <c r="R55" s="663"/>
      <c r="S55" s="663"/>
      <c r="T55" s="663"/>
      <c r="U55" s="663"/>
      <c r="V55" s="663"/>
      <c r="W55" s="663"/>
      <c r="X55" s="663"/>
      <c r="Y55" s="663"/>
      <c r="Z55" s="663"/>
    </row>
    <row r="56" spans="1:26" ht="15.75" customHeight="1">
      <c r="A56" s="1381"/>
      <c r="B56" s="776" t="s">
        <v>323</v>
      </c>
      <c r="C56" s="1397" t="s">
        <v>832</v>
      </c>
      <c r="D56" s="1397"/>
      <c r="E56" s="1397"/>
      <c r="F56" s="1397"/>
      <c r="G56" s="1397"/>
      <c r="H56" s="1397"/>
      <c r="I56" s="1397"/>
      <c r="J56" s="1397"/>
      <c r="K56" s="1397"/>
      <c r="L56" s="1397"/>
      <c r="M56" s="1398"/>
      <c r="N56" s="663"/>
      <c r="O56" s="663"/>
      <c r="P56" s="663"/>
      <c r="Q56" s="663"/>
      <c r="R56" s="663"/>
      <c r="S56" s="663"/>
      <c r="T56" s="663"/>
      <c r="U56" s="663"/>
      <c r="V56" s="663"/>
      <c r="W56" s="663"/>
      <c r="X56" s="663"/>
      <c r="Y56" s="663"/>
      <c r="Z56" s="663"/>
    </row>
    <row r="57" spans="1:26" ht="15.75" customHeight="1">
      <c r="A57" s="1381"/>
      <c r="B57" s="775" t="s">
        <v>324</v>
      </c>
      <c r="C57" s="1399" t="s">
        <v>833</v>
      </c>
      <c r="D57" s="1400"/>
      <c r="E57" s="1400"/>
      <c r="F57" s="1400"/>
      <c r="G57" s="1400"/>
      <c r="H57" s="1400"/>
      <c r="I57" s="1400"/>
      <c r="J57" s="1400"/>
      <c r="K57" s="1400"/>
      <c r="L57" s="1400"/>
      <c r="M57" s="1401"/>
      <c r="N57" s="663"/>
      <c r="O57" s="663"/>
      <c r="P57" s="663"/>
      <c r="Q57" s="663"/>
      <c r="R57" s="663"/>
      <c r="S57" s="663"/>
      <c r="T57" s="663"/>
      <c r="U57" s="663"/>
      <c r="V57" s="663"/>
      <c r="W57" s="663"/>
      <c r="X57" s="663"/>
      <c r="Y57" s="663"/>
      <c r="Z57" s="663"/>
    </row>
    <row r="58" spans="1:26" ht="15.75" customHeight="1" thickBot="1">
      <c r="A58" s="1393"/>
      <c r="B58" s="775" t="s">
        <v>325</v>
      </c>
      <c r="C58" s="1402" t="s">
        <v>834</v>
      </c>
      <c r="D58" s="1402"/>
      <c r="E58" s="1402"/>
      <c r="F58" s="1402"/>
      <c r="G58" s="1402"/>
      <c r="H58" s="1402"/>
      <c r="I58" s="1402"/>
      <c r="J58" s="1402"/>
      <c r="K58" s="1402"/>
      <c r="L58" s="1402"/>
      <c r="M58" s="1403"/>
      <c r="N58" s="663"/>
      <c r="O58" s="663"/>
      <c r="P58" s="663"/>
      <c r="Q58" s="663"/>
      <c r="R58" s="663"/>
      <c r="S58" s="663"/>
      <c r="T58" s="663"/>
      <c r="U58" s="663"/>
      <c r="V58" s="663"/>
      <c r="W58" s="663"/>
      <c r="X58" s="663"/>
      <c r="Y58" s="663"/>
      <c r="Z58" s="663"/>
    </row>
    <row r="59" spans="1:26" ht="15.75" customHeight="1">
      <c r="A59" s="1380" t="s">
        <v>326</v>
      </c>
      <c r="B59" s="777" t="s">
        <v>327</v>
      </c>
      <c r="C59" s="1382" t="s">
        <v>835</v>
      </c>
      <c r="D59" s="1383"/>
      <c r="E59" s="1383"/>
      <c r="F59" s="1383"/>
      <c r="G59" s="1383"/>
      <c r="H59" s="1383"/>
      <c r="I59" s="1383"/>
      <c r="J59" s="1383"/>
      <c r="K59" s="1383"/>
      <c r="L59" s="1383"/>
      <c r="M59" s="1384"/>
      <c r="N59" s="663"/>
      <c r="O59" s="663"/>
      <c r="P59" s="663"/>
      <c r="Q59" s="663"/>
      <c r="R59" s="663"/>
      <c r="S59" s="663"/>
      <c r="T59" s="663"/>
      <c r="U59" s="663"/>
      <c r="V59" s="663"/>
      <c r="W59" s="663"/>
      <c r="X59" s="663"/>
      <c r="Y59" s="663"/>
      <c r="Z59" s="663"/>
    </row>
    <row r="60" spans="1:26" ht="30" customHeight="1">
      <c r="A60" s="1381"/>
      <c r="B60" s="777" t="s">
        <v>329</v>
      </c>
      <c r="C60" s="1382" t="s">
        <v>836</v>
      </c>
      <c r="D60" s="1383"/>
      <c r="E60" s="1383"/>
      <c r="F60" s="1383"/>
      <c r="G60" s="1383"/>
      <c r="H60" s="1383"/>
      <c r="I60" s="1383"/>
      <c r="J60" s="1383"/>
      <c r="K60" s="1383"/>
      <c r="L60" s="1383"/>
      <c r="M60" s="1384"/>
      <c r="N60" s="663"/>
      <c r="O60" s="663"/>
      <c r="P60" s="663"/>
      <c r="Q60" s="663"/>
      <c r="R60" s="663"/>
      <c r="S60" s="663"/>
      <c r="T60" s="663"/>
      <c r="U60" s="663"/>
      <c r="V60" s="663"/>
      <c r="W60" s="663"/>
      <c r="X60" s="663"/>
      <c r="Y60" s="663"/>
      <c r="Z60" s="663"/>
    </row>
    <row r="61" spans="1:26" ht="30" customHeight="1">
      <c r="A61" s="1381"/>
      <c r="B61" s="778" t="s">
        <v>52</v>
      </c>
      <c r="C61" s="1385" t="s">
        <v>819</v>
      </c>
      <c r="D61" s="1386"/>
      <c r="E61" s="1386"/>
      <c r="F61" s="1386"/>
      <c r="G61" s="1386"/>
      <c r="H61" s="1386"/>
      <c r="I61" s="1386"/>
      <c r="J61" s="1386"/>
      <c r="K61" s="1386"/>
      <c r="L61" s="1386"/>
      <c r="M61" s="1387"/>
      <c r="N61" s="663"/>
      <c r="O61" s="663"/>
      <c r="P61" s="663"/>
      <c r="Q61" s="663"/>
      <c r="R61" s="663"/>
      <c r="S61" s="663"/>
      <c r="T61" s="663"/>
      <c r="U61" s="663"/>
      <c r="V61" s="663"/>
      <c r="W61" s="663"/>
      <c r="X61" s="663"/>
      <c r="Y61" s="663"/>
      <c r="Z61" s="663"/>
    </row>
    <row r="62" spans="1:26" ht="15.75" customHeight="1">
      <c r="A62" s="1389" t="s">
        <v>331</v>
      </c>
      <c r="B62" s="1389"/>
      <c r="C62" s="1388" t="s">
        <v>838</v>
      </c>
      <c r="D62" s="1388"/>
      <c r="E62" s="1388"/>
      <c r="F62" s="1388"/>
      <c r="G62" s="1388"/>
      <c r="H62" s="1388"/>
      <c r="I62" s="1388"/>
      <c r="J62" s="1388"/>
      <c r="K62" s="1388"/>
      <c r="L62" s="1388"/>
      <c r="M62" s="1388"/>
      <c r="N62" s="663"/>
      <c r="O62" s="663"/>
      <c r="P62" s="663"/>
      <c r="Q62" s="663"/>
      <c r="R62" s="663"/>
      <c r="S62" s="663"/>
      <c r="T62" s="663"/>
      <c r="U62" s="663"/>
      <c r="V62" s="663"/>
      <c r="W62" s="663"/>
      <c r="X62" s="663"/>
      <c r="Y62" s="663"/>
      <c r="Z62" s="663"/>
    </row>
    <row r="63" spans="1:26" ht="15.75" customHeight="1">
      <c r="A63" s="1389"/>
      <c r="B63" s="1389"/>
      <c r="C63" s="1388"/>
      <c r="D63" s="1388"/>
      <c r="E63" s="1388"/>
      <c r="F63" s="1388"/>
      <c r="G63" s="1388"/>
      <c r="H63" s="1388"/>
      <c r="I63" s="1388"/>
      <c r="J63" s="1388"/>
      <c r="K63" s="1388"/>
      <c r="L63" s="1388"/>
      <c r="M63" s="1388"/>
      <c r="N63" s="663"/>
      <c r="O63" s="663"/>
      <c r="P63" s="663"/>
      <c r="Q63" s="663"/>
      <c r="R63" s="663"/>
      <c r="S63" s="663"/>
      <c r="T63" s="663"/>
      <c r="U63" s="663"/>
      <c r="V63" s="663"/>
      <c r="W63" s="663"/>
      <c r="X63" s="663"/>
      <c r="Y63" s="663"/>
      <c r="Z63" s="663"/>
    </row>
    <row r="64" spans="1:26" ht="15.75" customHeight="1">
      <c r="A64" s="663"/>
      <c r="B64" s="753"/>
      <c r="C64" s="663"/>
      <c r="D64" s="663"/>
      <c r="E64" s="663"/>
      <c r="F64" s="663"/>
      <c r="G64" s="663"/>
      <c r="H64" s="663"/>
      <c r="I64" s="663"/>
      <c r="J64" s="663"/>
      <c r="K64" s="663"/>
      <c r="L64" s="663"/>
      <c r="M64" s="663"/>
      <c r="N64" s="663"/>
      <c r="O64" s="663"/>
      <c r="P64" s="663"/>
      <c r="Q64" s="663"/>
      <c r="R64" s="663"/>
      <c r="S64" s="663"/>
      <c r="T64" s="663"/>
      <c r="U64" s="663"/>
      <c r="V64" s="663"/>
      <c r="W64" s="663"/>
      <c r="X64" s="663"/>
      <c r="Y64" s="663"/>
      <c r="Z64" s="663"/>
    </row>
    <row r="65" spans="1:26" ht="15.75" customHeight="1">
      <c r="A65" s="663"/>
      <c r="B65" s="753"/>
      <c r="C65" s="663"/>
      <c r="D65" s="663"/>
      <c r="E65" s="663"/>
      <c r="F65" s="663"/>
      <c r="G65" s="663"/>
      <c r="H65" s="663"/>
      <c r="I65" s="663"/>
      <c r="J65" s="663"/>
      <c r="K65" s="663"/>
      <c r="L65" s="663"/>
      <c r="M65" s="663"/>
      <c r="N65" s="663"/>
      <c r="O65" s="663"/>
      <c r="P65" s="663"/>
      <c r="Q65" s="663"/>
      <c r="R65" s="663"/>
      <c r="S65" s="663"/>
      <c r="T65" s="663"/>
      <c r="U65" s="663"/>
      <c r="V65" s="663"/>
      <c r="W65" s="663"/>
      <c r="X65" s="663"/>
      <c r="Y65" s="663"/>
      <c r="Z65" s="663"/>
    </row>
    <row r="66" spans="1:26" ht="15.75" customHeight="1">
      <c r="A66" s="663"/>
      <c r="B66" s="753"/>
      <c r="C66" s="663"/>
      <c r="D66" s="663"/>
      <c r="E66" s="663"/>
      <c r="F66" s="663"/>
      <c r="G66" s="663"/>
      <c r="H66" s="663"/>
      <c r="I66" s="663"/>
      <c r="J66" s="663"/>
      <c r="K66" s="663"/>
      <c r="L66" s="663"/>
      <c r="M66" s="663"/>
      <c r="N66" s="663"/>
      <c r="O66" s="663"/>
      <c r="P66" s="663"/>
      <c r="Q66" s="663"/>
      <c r="R66" s="663"/>
      <c r="S66" s="663"/>
      <c r="T66" s="663"/>
      <c r="U66" s="663"/>
      <c r="V66" s="663"/>
      <c r="W66" s="663"/>
      <c r="X66" s="663"/>
      <c r="Y66" s="663"/>
      <c r="Z66" s="663"/>
    </row>
    <row r="67" spans="1:26" ht="15.75" customHeight="1">
      <c r="A67" s="663"/>
      <c r="B67" s="753"/>
      <c r="C67" s="663"/>
      <c r="D67" s="663"/>
      <c r="E67" s="663"/>
      <c r="F67" s="663"/>
      <c r="G67" s="663"/>
      <c r="H67" s="663"/>
      <c r="I67" s="663"/>
      <c r="J67" s="663"/>
      <c r="K67" s="663"/>
      <c r="L67" s="663"/>
      <c r="M67" s="663"/>
      <c r="N67" s="663"/>
      <c r="O67" s="663"/>
      <c r="P67" s="663"/>
      <c r="Q67" s="663"/>
      <c r="R67" s="663"/>
      <c r="S67" s="663"/>
      <c r="T67" s="663"/>
      <c r="U67" s="663"/>
      <c r="V67" s="663"/>
      <c r="W67" s="663"/>
      <c r="X67" s="663"/>
      <c r="Y67" s="663"/>
      <c r="Z67" s="663"/>
    </row>
    <row r="68" spans="1:26" ht="15.75" customHeight="1">
      <c r="A68" s="663"/>
      <c r="B68" s="753"/>
      <c r="C68" s="663"/>
      <c r="D68" s="663"/>
      <c r="E68" s="663"/>
      <c r="F68" s="663"/>
      <c r="G68" s="663"/>
      <c r="H68" s="663"/>
      <c r="I68" s="663"/>
      <c r="J68" s="663"/>
      <c r="K68" s="663"/>
      <c r="L68" s="663"/>
      <c r="M68" s="663"/>
      <c r="N68" s="663"/>
      <c r="O68" s="663"/>
      <c r="P68" s="663"/>
      <c r="Q68" s="663"/>
      <c r="R68" s="663"/>
      <c r="S68" s="663"/>
      <c r="T68" s="663"/>
      <c r="U68" s="663"/>
      <c r="V68" s="663"/>
      <c r="W68" s="663"/>
      <c r="X68" s="663"/>
      <c r="Y68" s="663"/>
      <c r="Z68" s="663"/>
    </row>
    <row r="69" spans="1:26" ht="15.75" customHeight="1">
      <c r="A69" s="663"/>
      <c r="B69" s="753"/>
      <c r="C69" s="663"/>
      <c r="D69" s="663"/>
      <c r="E69" s="663"/>
      <c r="F69" s="663"/>
      <c r="G69" s="663"/>
      <c r="H69" s="663"/>
      <c r="I69" s="663"/>
      <c r="J69" s="663"/>
      <c r="K69" s="663"/>
      <c r="L69" s="663"/>
      <c r="M69" s="663"/>
      <c r="N69" s="663"/>
      <c r="O69" s="663"/>
      <c r="P69" s="663"/>
      <c r="Q69" s="663"/>
      <c r="R69" s="663"/>
      <c r="S69" s="663"/>
      <c r="T69" s="663"/>
      <c r="U69" s="663"/>
      <c r="V69" s="663"/>
      <c r="W69" s="663"/>
      <c r="X69" s="663"/>
      <c r="Y69" s="663"/>
      <c r="Z69" s="663"/>
    </row>
    <row r="70" spans="1:26" ht="15.75" customHeight="1">
      <c r="A70" s="663"/>
      <c r="B70" s="753"/>
      <c r="C70" s="663"/>
      <c r="D70" s="663"/>
      <c r="E70" s="663"/>
      <c r="F70" s="663"/>
      <c r="G70" s="663"/>
      <c r="H70" s="663"/>
      <c r="I70" s="663"/>
      <c r="J70" s="663"/>
      <c r="K70" s="663"/>
      <c r="L70" s="663"/>
      <c r="M70" s="663"/>
      <c r="N70" s="663"/>
      <c r="O70" s="663"/>
      <c r="P70" s="663"/>
      <c r="Q70" s="663"/>
      <c r="R70" s="663"/>
      <c r="S70" s="663"/>
      <c r="T70" s="663"/>
      <c r="U70" s="663"/>
      <c r="V70" s="663"/>
      <c r="W70" s="663"/>
      <c r="X70" s="663"/>
      <c r="Y70" s="663"/>
      <c r="Z70" s="663"/>
    </row>
    <row r="71" spans="1:26" ht="15.75" customHeight="1">
      <c r="A71" s="663"/>
      <c r="B71" s="753"/>
      <c r="C71" s="663"/>
      <c r="D71" s="663"/>
      <c r="E71" s="663"/>
      <c r="F71" s="663"/>
      <c r="G71" s="663"/>
      <c r="H71" s="663"/>
      <c r="I71" s="663"/>
      <c r="J71" s="663"/>
      <c r="K71" s="663"/>
      <c r="L71" s="663"/>
      <c r="M71" s="663"/>
      <c r="N71" s="663"/>
      <c r="O71" s="663"/>
      <c r="P71" s="663"/>
      <c r="Q71" s="663"/>
      <c r="R71" s="663"/>
      <c r="S71" s="663"/>
      <c r="T71" s="663"/>
      <c r="U71" s="663"/>
      <c r="V71" s="663"/>
      <c r="W71" s="663"/>
      <c r="X71" s="663"/>
      <c r="Y71" s="663"/>
      <c r="Z71" s="663"/>
    </row>
    <row r="72" spans="1:26" ht="15.75" customHeight="1">
      <c r="A72" s="663"/>
      <c r="B72" s="753"/>
      <c r="C72" s="663"/>
      <c r="D72" s="663"/>
      <c r="E72" s="663"/>
      <c r="F72" s="663"/>
      <c r="G72" s="663"/>
      <c r="H72" s="663"/>
      <c r="I72" s="663"/>
      <c r="J72" s="663"/>
      <c r="K72" s="663"/>
      <c r="L72" s="663"/>
      <c r="M72" s="663"/>
      <c r="N72" s="663"/>
      <c r="O72" s="663"/>
      <c r="P72" s="663"/>
      <c r="Q72" s="663"/>
      <c r="R72" s="663"/>
      <c r="S72" s="663"/>
      <c r="T72" s="663"/>
      <c r="U72" s="663"/>
      <c r="V72" s="663"/>
      <c r="W72" s="663"/>
      <c r="X72" s="663"/>
      <c r="Y72" s="663"/>
      <c r="Z72" s="663"/>
    </row>
    <row r="73" spans="1:26" ht="15.75" customHeight="1">
      <c r="A73" s="663"/>
      <c r="B73" s="753"/>
      <c r="C73" s="663"/>
      <c r="D73" s="663"/>
      <c r="E73" s="663"/>
      <c r="F73" s="663"/>
      <c r="G73" s="663"/>
      <c r="H73" s="663"/>
      <c r="I73" s="663"/>
      <c r="J73" s="663"/>
      <c r="K73" s="663"/>
      <c r="L73" s="663"/>
      <c r="M73" s="663"/>
      <c r="N73" s="663"/>
      <c r="O73" s="663"/>
      <c r="P73" s="663"/>
      <c r="Q73" s="663"/>
      <c r="R73" s="663"/>
      <c r="S73" s="663"/>
      <c r="T73" s="663"/>
      <c r="U73" s="663"/>
      <c r="V73" s="663"/>
      <c r="W73" s="663"/>
      <c r="X73" s="663"/>
      <c r="Y73" s="663"/>
      <c r="Z73" s="663"/>
    </row>
    <row r="74" spans="1:26" ht="15.75" customHeight="1">
      <c r="A74" s="663"/>
      <c r="B74" s="753"/>
      <c r="C74" s="663"/>
      <c r="D74" s="663"/>
      <c r="E74" s="663"/>
      <c r="F74" s="663"/>
      <c r="G74" s="663"/>
      <c r="H74" s="663"/>
      <c r="I74" s="663"/>
      <c r="J74" s="663"/>
      <c r="K74" s="663"/>
      <c r="L74" s="663"/>
      <c r="M74" s="663"/>
      <c r="N74" s="663"/>
      <c r="O74" s="663"/>
      <c r="P74" s="663"/>
      <c r="Q74" s="663"/>
      <c r="R74" s="663"/>
      <c r="S74" s="663"/>
      <c r="T74" s="663"/>
      <c r="U74" s="663"/>
      <c r="V74" s="663"/>
      <c r="W74" s="663"/>
      <c r="X74" s="663"/>
      <c r="Y74" s="663"/>
      <c r="Z74" s="663"/>
    </row>
    <row r="75" spans="1:26" ht="15.75" customHeight="1">
      <c r="A75" s="663"/>
      <c r="B75" s="753"/>
      <c r="C75" s="663"/>
      <c r="D75" s="663"/>
      <c r="E75" s="663"/>
      <c r="F75" s="663"/>
      <c r="G75" s="663"/>
      <c r="H75" s="663"/>
      <c r="I75" s="663"/>
      <c r="J75" s="663"/>
      <c r="K75" s="663"/>
      <c r="L75" s="663"/>
      <c r="M75" s="663"/>
      <c r="N75" s="663"/>
      <c r="O75" s="663"/>
      <c r="P75" s="663"/>
      <c r="Q75" s="663"/>
      <c r="R75" s="663"/>
      <c r="S75" s="663"/>
      <c r="T75" s="663"/>
      <c r="U75" s="663"/>
      <c r="V75" s="663"/>
      <c r="W75" s="663"/>
      <c r="X75" s="663"/>
      <c r="Y75" s="663"/>
      <c r="Z75" s="663"/>
    </row>
    <row r="76" spans="1:26" ht="15.75" customHeight="1">
      <c r="A76" s="663"/>
      <c r="B76" s="753"/>
      <c r="C76" s="663"/>
      <c r="D76" s="663"/>
      <c r="E76" s="663"/>
      <c r="F76" s="663"/>
      <c r="G76" s="663"/>
      <c r="H76" s="663"/>
      <c r="I76" s="663"/>
      <c r="J76" s="663"/>
      <c r="K76" s="663"/>
      <c r="L76" s="663"/>
      <c r="M76" s="663"/>
      <c r="N76" s="663"/>
      <c r="O76" s="663"/>
      <c r="P76" s="663"/>
      <c r="Q76" s="663"/>
      <c r="R76" s="663"/>
      <c r="S76" s="663"/>
      <c r="T76" s="663"/>
      <c r="U76" s="663"/>
      <c r="V76" s="663"/>
      <c r="W76" s="663"/>
      <c r="X76" s="663"/>
      <c r="Y76" s="663"/>
      <c r="Z76" s="663"/>
    </row>
    <row r="77" spans="1:26" ht="15.75" customHeight="1">
      <c r="A77" s="663"/>
      <c r="B77" s="753"/>
      <c r="C77" s="663"/>
      <c r="D77" s="663"/>
      <c r="E77" s="663"/>
      <c r="F77" s="663"/>
      <c r="G77" s="663"/>
      <c r="H77" s="663"/>
      <c r="I77" s="663"/>
      <c r="J77" s="663"/>
      <c r="K77" s="663"/>
      <c r="L77" s="663"/>
      <c r="M77" s="663"/>
      <c r="N77" s="663"/>
      <c r="O77" s="663"/>
      <c r="P77" s="663"/>
      <c r="Q77" s="663"/>
      <c r="R77" s="663"/>
      <c r="S77" s="663"/>
      <c r="T77" s="663"/>
      <c r="U77" s="663"/>
      <c r="V77" s="663"/>
      <c r="W77" s="663"/>
      <c r="X77" s="663"/>
      <c r="Y77" s="663"/>
      <c r="Z77" s="663"/>
    </row>
    <row r="78" spans="1:26" ht="15.75" customHeight="1">
      <c r="A78" s="663"/>
      <c r="B78" s="753"/>
      <c r="C78" s="663"/>
      <c r="D78" s="663"/>
      <c r="E78" s="663"/>
      <c r="F78" s="663"/>
      <c r="G78" s="663"/>
      <c r="H78" s="663"/>
      <c r="I78" s="663"/>
      <c r="J78" s="663"/>
      <c r="K78" s="663"/>
      <c r="L78" s="663"/>
      <c r="M78" s="663"/>
      <c r="N78" s="663"/>
      <c r="O78" s="663"/>
      <c r="P78" s="663"/>
      <c r="Q78" s="663"/>
      <c r="R78" s="663"/>
      <c r="S78" s="663"/>
      <c r="T78" s="663"/>
      <c r="U78" s="663"/>
      <c r="V78" s="663"/>
      <c r="W78" s="663"/>
      <c r="X78" s="663"/>
      <c r="Y78" s="663"/>
      <c r="Z78" s="663"/>
    </row>
    <row r="79" spans="1:26" ht="15.75" customHeight="1">
      <c r="A79" s="663"/>
      <c r="B79" s="753"/>
      <c r="C79" s="663"/>
      <c r="D79" s="663"/>
      <c r="E79" s="663"/>
      <c r="F79" s="663"/>
      <c r="G79" s="663"/>
      <c r="H79" s="663"/>
      <c r="I79" s="663"/>
      <c r="J79" s="663"/>
      <c r="K79" s="663"/>
      <c r="L79" s="663"/>
      <c r="M79" s="663"/>
      <c r="N79" s="663"/>
      <c r="O79" s="663"/>
      <c r="P79" s="663"/>
      <c r="Q79" s="663"/>
      <c r="R79" s="663"/>
      <c r="S79" s="663"/>
      <c r="T79" s="663"/>
      <c r="U79" s="663"/>
      <c r="V79" s="663"/>
      <c r="W79" s="663"/>
      <c r="X79" s="663"/>
      <c r="Y79" s="663"/>
      <c r="Z79" s="663"/>
    </row>
    <row r="80" spans="1:26" ht="15.75" customHeight="1">
      <c r="A80" s="663"/>
      <c r="B80" s="753"/>
      <c r="C80" s="663"/>
      <c r="D80" s="663"/>
      <c r="E80" s="663"/>
      <c r="F80" s="663"/>
      <c r="G80" s="663"/>
      <c r="H80" s="663"/>
      <c r="I80" s="663"/>
      <c r="J80" s="663"/>
      <c r="K80" s="663"/>
      <c r="L80" s="663"/>
      <c r="M80" s="663"/>
      <c r="N80" s="663"/>
      <c r="O80" s="663"/>
      <c r="P80" s="663"/>
      <c r="Q80" s="663"/>
      <c r="R80" s="663"/>
      <c r="S80" s="663"/>
      <c r="T80" s="663"/>
      <c r="U80" s="663"/>
      <c r="V80" s="663"/>
      <c r="W80" s="663"/>
      <c r="X80" s="663"/>
      <c r="Y80" s="663"/>
      <c r="Z80" s="663"/>
    </row>
    <row r="81" spans="1:26" ht="15.75" customHeight="1">
      <c r="A81" s="663"/>
      <c r="B81" s="753"/>
      <c r="C81" s="663"/>
      <c r="D81" s="663"/>
      <c r="E81" s="663"/>
      <c r="F81" s="663"/>
      <c r="G81" s="663"/>
      <c r="H81" s="663"/>
      <c r="I81" s="663"/>
      <c r="J81" s="663"/>
      <c r="K81" s="663"/>
      <c r="L81" s="663"/>
      <c r="M81" s="663"/>
      <c r="N81" s="663"/>
      <c r="O81" s="663"/>
      <c r="P81" s="663"/>
      <c r="Q81" s="663"/>
      <c r="R81" s="663"/>
      <c r="S81" s="663"/>
      <c r="T81" s="663"/>
      <c r="U81" s="663"/>
      <c r="V81" s="663"/>
      <c r="W81" s="663"/>
      <c r="X81" s="663"/>
      <c r="Y81" s="663"/>
      <c r="Z81" s="663"/>
    </row>
    <row r="82" spans="1:26" ht="15.75" customHeight="1">
      <c r="A82" s="663"/>
      <c r="B82" s="753"/>
      <c r="C82" s="663"/>
      <c r="D82" s="663"/>
      <c r="E82" s="663"/>
      <c r="F82" s="663"/>
      <c r="G82" s="663"/>
      <c r="H82" s="663"/>
      <c r="I82" s="663"/>
      <c r="J82" s="663"/>
      <c r="K82" s="663"/>
      <c r="L82" s="663"/>
      <c r="M82" s="663"/>
      <c r="N82" s="663"/>
      <c r="O82" s="663"/>
      <c r="P82" s="663"/>
      <c r="Q82" s="663"/>
      <c r="R82" s="663"/>
      <c r="S82" s="663"/>
      <c r="T82" s="663"/>
      <c r="U82" s="663"/>
      <c r="V82" s="663"/>
      <c r="W82" s="663"/>
      <c r="X82" s="663"/>
      <c r="Y82" s="663"/>
      <c r="Z82" s="663"/>
    </row>
    <row r="83" spans="1:26" ht="15.75" customHeight="1">
      <c r="A83" s="663"/>
      <c r="B83" s="753"/>
      <c r="C83" s="663"/>
      <c r="D83" s="663"/>
      <c r="E83" s="663"/>
      <c r="F83" s="663"/>
      <c r="G83" s="663"/>
      <c r="H83" s="663"/>
      <c r="I83" s="663"/>
      <c r="J83" s="663"/>
      <c r="K83" s="663"/>
      <c r="L83" s="663"/>
      <c r="M83" s="663"/>
      <c r="N83" s="663"/>
      <c r="O83" s="663"/>
      <c r="P83" s="663"/>
      <c r="Q83" s="663"/>
      <c r="R83" s="663"/>
      <c r="S83" s="663"/>
      <c r="T83" s="663"/>
      <c r="U83" s="663"/>
      <c r="V83" s="663"/>
      <c r="W83" s="663"/>
      <c r="X83" s="663"/>
      <c r="Y83" s="663"/>
      <c r="Z83" s="663"/>
    </row>
    <row r="84" spans="1:26" ht="15.75" customHeight="1">
      <c r="A84" s="663"/>
      <c r="B84" s="753"/>
      <c r="C84" s="663"/>
      <c r="D84" s="663"/>
      <c r="E84" s="663"/>
      <c r="F84" s="663"/>
      <c r="G84" s="663"/>
      <c r="H84" s="663"/>
      <c r="I84" s="663"/>
      <c r="J84" s="663"/>
      <c r="K84" s="663"/>
      <c r="L84" s="663"/>
      <c r="M84" s="663"/>
      <c r="N84" s="663"/>
      <c r="O84" s="663"/>
      <c r="P84" s="663"/>
      <c r="Q84" s="663"/>
      <c r="R84" s="663"/>
      <c r="S84" s="663"/>
      <c r="T84" s="663"/>
      <c r="U84" s="663"/>
      <c r="V84" s="663"/>
      <c r="W84" s="663"/>
      <c r="X84" s="663"/>
      <c r="Y84" s="663"/>
      <c r="Z84" s="663"/>
    </row>
    <row r="85" spans="1:26" ht="15.75" customHeight="1">
      <c r="A85" s="663"/>
      <c r="B85" s="753"/>
      <c r="C85" s="663"/>
      <c r="D85" s="663"/>
      <c r="E85" s="663"/>
      <c r="F85" s="663"/>
      <c r="G85" s="663"/>
      <c r="H85" s="663"/>
      <c r="I85" s="663"/>
      <c r="J85" s="663"/>
      <c r="K85" s="663"/>
      <c r="L85" s="663"/>
      <c r="M85" s="663"/>
      <c r="N85" s="663"/>
      <c r="O85" s="663"/>
      <c r="P85" s="663"/>
      <c r="Q85" s="663"/>
      <c r="R85" s="663"/>
      <c r="S85" s="663"/>
      <c r="T85" s="663"/>
      <c r="U85" s="663"/>
      <c r="V85" s="663"/>
      <c r="W85" s="663"/>
      <c r="X85" s="663"/>
      <c r="Y85" s="663"/>
      <c r="Z85" s="663"/>
    </row>
    <row r="86" spans="1:26" ht="15.75" customHeight="1">
      <c r="A86" s="663"/>
      <c r="B86" s="753"/>
      <c r="C86" s="663"/>
      <c r="D86" s="663"/>
      <c r="E86" s="663"/>
      <c r="F86" s="663"/>
      <c r="G86" s="663"/>
      <c r="H86" s="663"/>
      <c r="I86" s="663"/>
      <c r="J86" s="663"/>
      <c r="K86" s="663"/>
      <c r="L86" s="663"/>
      <c r="M86" s="663"/>
      <c r="N86" s="663"/>
      <c r="O86" s="663"/>
      <c r="P86" s="663"/>
      <c r="Q86" s="663"/>
      <c r="R86" s="663"/>
      <c r="S86" s="663"/>
      <c r="T86" s="663"/>
      <c r="U86" s="663"/>
      <c r="V86" s="663"/>
      <c r="W86" s="663"/>
      <c r="X86" s="663"/>
      <c r="Y86" s="663"/>
      <c r="Z86" s="663"/>
    </row>
    <row r="87" spans="1:26" ht="15.75" customHeight="1">
      <c r="A87" s="663"/>
      <c r="B87" s="753"/>
      <c r="C87" s="663"/>
      <c r="D87" s="663"/>
      <c r="E87" s="663"/>
      <c r="F87" s="663"/>
      <c r="G87" s="663"/>
      <c r="H87" s="663"/>
      <c r="I87" s="663"/>
      <c r="J87" s="663"/>
      <c r="K87" s="663"/>
      <c r="L87" s="663"/>
      <c r="M87" s="663"/>
      <c r="N87" s="663"/>
      <c r="O87" s="663"/>
      <c r="P87" s="663"/>
      <c r="Q87" s="663"/>
      <c r="R87" s="663"/>
      <c r="S87" s="663"/>
      <c r="T87" s="663"/>
      <c r="U87" s="663"/>
      <c r="V87" s="663"/>
      <c r="W87" s="663"/>
      <c r="X87" s="663"/>
      <c r="Y87" s="663"/>
      <c r="Z87" s="663"/>
    </row>
    <row r="88" spans="1:26" ht="15.75" customHeight="1">
      <c r="A88" s="663"/>
      <c r="B88" s="753"/>
      <c r="C88" s="663"/>
      <c r="D88" s="663"/>
      <c r="E88" s="663"/>
      <c r="F88" s="663"/>
      <c r="G88" s="663"/>
      <c r="H88" s="663"/>
      <c r="I88" s="663"/>
      <c r="J88" s="663"/>
      <c r="K88" s="663"/>
      <c r="L88" s="663"/>
      <c r="M88" s="663"/>
      <c r="N88" s="663"/>
      <c r="O88" s="663"/>
      <c r="P88" s="663"/>
      <c r="Q88" s="663"/>
      <c r="R88" s="663"/>
      <c r="S88" s="663"/>
      <c r="T88" s="663"/>
      <c r="U88" s="663"/>
      <c r="V88" s="663"/>
      <c r="W88" s="663"/>
      <c r="X88" s="663"/>
      <c r="Y88" s="663"/>
      <c r="Z88" s="663"/>
    </row>
    <row r="89" spans="1:26" ht="15.75" customHeight="1">
      <c r="A89" s="663"/>
      <c r="B89" s="753"/>
      <c r="C89" s="663"/>
      <c r="D89" s="663"/>
      <c r="E89" s="663"/>
      <c r="F89" s="663"/>
      <c r="G89" s="663"/>
      <c r="H89" s="663"/>
      <c r="I89" s="663"/>
      <c r="J89" s="663"/>
      <c r="K89" s="663"/>
      <c r="L89" s="663"/>
      <c r="M89" s="663"/>
      <c r="N89" s="663"/>
      <c r="O89" s="663"/>
      <c r="P89" s="663"/>
      <c r="Q89" s="663"/>
      <c r="R89" s="663"/>
      <c r="S89" s="663"/>
      <c r="T89" s="663"/>
      <c r="U89" s="663"/>
      <c r="V89" s="663"/>
      <c r="W89" s="663"/>
      <c r="X89" s="663"/>
      <c r="Y89" s="663"/>
      <c r="Z89" s="663"/>
    </row>
    <row r="90" spans="1:26" ht="15.75" customHeight="1">
      <c r="A90" s="663"/>
      <c r="B90" s="753"/>
      <c r="C90" s="663"/>
      <c r="D90" s="663"/>
      <c r="E90" s="663"/>
      <c r="F90" s="663"/>
      <c r="G90" s="663"/>
      <c r="H90" s="663"/>
      <c r="I90" s="663"/>
      <c r="J90" s="663"/>
      <c r="K90" s="663"/>
      <c r="L90" s="663"/>
      <c r="M90" s="663"/>
      <c r="N90" s="663"/>
      <c r="O90" s="663"/>
      <c r="P90" s="663"/>
      <c r="Q90" s="663"/>
      <c r="R90" s="663"/>
      <c r="S90" s="663"/>
      <c r="T90" s="663"/>
      <c r="U90" s="663"/>
      <c r="V90" s="663"/>
      <c r="W90" s="663"/>
      <c r="X90" s="663"/>
      <c r="Y90" s="663"/>
      <c r="Z90" s="663"/>
    </row>
    <row r="91" spans="1:26" ht="15.75" customHeight="1">
      <c r="A91" s="663"/>
      <c r="B91" s="753"/>
      <c r="C91" s="663"/>
      <c r="D91" s="663"/>
      <c r="E91" s="663"/>
      <c r="F91" s="663"/>
      <c r="G91" s="663"/>
      <c r="H91" s="663"/>
      <c r="I91" s="663"/>
      <c r="J91" s="663"/>
      <c r="K91" s="663"/>
      <c r="L91" s="663"/>
      <c r="M91" s="663"/>
      <c r="N91" s="663"/>
      <c r="O91" s="663"/>
      <c r="P91" s="663"/>
      <c r="Q91" s="663"/>
      <c r="R91" s="663"/>
      <c r="S91" s="663"/>
      <c r="T91" s="663"/>
      <c r="U91" s="663"/>
      <c r="V91" s="663"/>
      <c r="W91" s="663"/>
      <c r="X91" s="663"/>
      <c r="Y91" s="663"/>
      <c r="Z91" s="663"/>
    </row>
    <row r="92" spans="1:26" ht="15.75" customHeight="1">
      <c r="A92" s="663"/>
      <c r="B92" s="753"/>
      <c r="C92" s="663"/>
      <c r="D92" s="663"/>
      <c r="E92" s="663"/>
      <c r="F92" s="663"/>
      <c r="G92" s="663"/>
      <c r="H92" s="663"/>
      <c r="I92" s="663"/>
      <c r="J92" s="663"/>
      <c r="K92" s="663"/>
      <c r="L92" s="663"/>
      <c r="M92" s="663"/>
      <c r="N92" s="663"/>
      <c r="O92" s="663"/>
      <c r="P92" s="663"/>
      <c r="Q92" s="663"/>
      <c r="R92" s="663"/>
      <c r="S92" s="663"/>
      <c r="T92" s="663"/>
      <c r="U92" s="663"/>
      <c r="V92" s="663"/>
      <c r="W92" s="663"/>
      <c r="X92" s="663"/>
      <c r="Y92" s="663"/>
      <c r="Z92" s="663"/>
    </row>
    <row r="93" spans="1:26" ht="15.75" customHeight="1">
      <c r="A93" s="663"/>
      <c r="B93" s="753"/>
      <c r="C93" s="663"/>
      <c r="D93" s="663"/>
      <c r="E93" s="663"/>
      <c r="F93" s="663"/>
      <c r="G93" s="663"/>
      <c r="H93" s="663"/>
      <c r="I93" s="663"/>
      <c r="J93" s="663"/>
      <c r="K93" s="663"/>
      <c r="L93" s="663"/>
      <c r="M93" s="663"/>
      <c r="N93" s="663"/>
      <c r="O93" s="663"/>
      <c r="P93" s="663"/>
      <c r="Q93" s="663"/>
      <c r="R93" s="663"/>
      <c r="S93" s="663"/>
      <c r="T93" s="663"/>
      <c r="U93" s="663"/>
      <c r="V93" s="663"/>
      <c r="W93" s="663"/>
      <c r="X93" s="663"/>
      <c r="Y93" s="663"/>
      <c r="Z93" s="663"/>
    </row>
    <row r="94" spans="1:26" ht="15.75" customHeight="1">
      <c r="A94" s="663"/>
      <c r="B94" s="753"/>
      <c r="C94" s="663"/>
      <c r="D94" s="663"/>
      <c r="E94" s="663"/>
      <c r="F94" s="663"/>
      <c r="G94" s="663"/>
      <c r="H94" s="663"/>
      <c r="I94" s="663"/>
      <c r="J94" s="663"/>
      <c r="K94" s="663"/>
      <c r="L94" s="663"/>
      <c r="M94" s="663"/>
      <c r="N94" s="663"/>
      <c r="O94" s="663"/>
      <c r="P94" s="663"/>
      <c r="Q94" s="663"/>
      <c r="R94" s="663"/>
      <c r="S94" s="663"/>
      <c r="T94" s="663"/>
      <c r="U94" s="663"/>
      <c r="V94" s="663"/>
      <c r="W94" s="663"/>
      <c r="X94" s="663"/>
      <c r="Y94" s="663"/>
      <c r="Z94" s="663"/>
    </row>
    <row r="95" spans="1:26" ht="15.75" customHeight="1">
      <c r="A95" s="663"/>
      <c r="B95" s="753"/>
      <c r="C95" s="663"/>
      <c r="D95" s="663"/>
      <c r="E95" s="663"/>
      <c r="F95" s="663"/>
      <c r="G95" s="663"/>
      <c r="H95" s="663"/>
      <c r="I95" s="663"/>
      <c r="J95" s="663"/>
      <c r="K95" s="663"/>
      <c r="L95" s="663"/>
      <c r="M95" s="663"/>
      <c r="N95" s="663"/>
      <c r="O95" s="663"/>
      <c r="P95" s="663"/>
      <c r="Q95" s="663"/>
      <c r="R95" s="663"/>
      <c r="S95" s="663"/>
      <c r="T95" s="663"/>
      <c r="U95" s="663"/>
      <c r="V95" s="663"/>
      <c r="W95" s="663"/>
      <c r="X95" s="663"/>
      <c r="Y95" s="663"/>
      <c r="Z95" s="663"/>
    </row>
    <row r="96" spans="1:26" ht="15.75" customHeight="1">
      <c r="A96" s="663"/>
      <c r="B96" s="753"/>
      <c r="C96" s="663"/>
      <c r="D96" s="663"/>
      <c r="E96" s="663"/>
      <c r="F96" s="663"/>
      <c r="G96" s="663"/>
      <c r="H96" s="663"/>
      <c r="I96" s="663"/>
      <c r="J96" s="663"/>
      <c r="K96" s="663"/>
      <c r="L96" s="663"/>
      <c r="M96" s="663"/>
      <c r="N96" s="663"/>
      <c r="O96" s="663"/>
      <c r="P96" s="663"/>
      <c r="Q96" s="663"/>
      <c r="R96" s="663"/>
      <c r="S96" s="663"/>
      <c r="T96" s="663"/>
      <c r="U96" s="663"/>
      <c r="V96" s="663"/>
      <c r="W96" s="663"/>
      <c r="X96" s="663"/>
      <c r="Y96" s="663"/>
      <c r="Z96" s="663"/>
    </row>
    <row r="97" spans="1:26" ht="15.75" customHeight="1">
      <c r="A97" s="663"/>
      <c r="B97" s="753"/>
      <c r="C97" s="663"/>
      <c r="D97" s="663"/>
      <c r="E97" s="663"/>
      <c r="F97" s="663"/>
      <c r="G97" s="663"/>
      <c r="H97" s="663"/>
      <c r="I97" s="663"/>
      <c r="J97" s="663"/>
      <c r="K97" s="663"/>
      <c r="L97" s="663"/>
      <c r="M97" s="663"/>
      <c r="N97" s="663"/>
      <c r="O97" s="663"/>
      <c r="P97" s="663"/>
      <c r="Q97" s="663"/>
      <c r="R97" s="663"/>
      <c r="S97" s="663"/>
      <c r="T97" s="663"/>
      <c r="U97" s="663"/>
      <c r="V97" s="663"/>
      <c r="W97" s="663"/>
      <c r="X97" s="663"/>
      <c r="Y97" s="663"/>
      <c r="Z97" s="663"/>
    </row>
    <row r="98" spans="1:26" ht="15.75" customHeight="1">
      <c r="A98" s="663"/>
      <c r="B98" s="753"/>
      <c r="C98" s="663"/>
      <c r="D98" s="663"/>
      <c r="E98" s="663"/>
      <c r="F98" s="663"/>
      <c r="G98" s="663"/>
      <c r="H98" s="663"/>
      <c r="I98" s="663"/>
      <c r="J98" s="663"/>
      <c r="K98" s="663"/>
      <c r="L98" s="663"/>
      <c r="M98" s="663"/>
      <c r="N98" s="663"/>
      <c r="O98" s="663"/>
      <c r="P98" s="663"/>
      <c r="Q98" s="663"/>
      <c r="R98" s="663"/>
      <c r="S98" s="663"/>
      <c r="T98" s="663"/>
      <c r="U98" s="663"/>
      <c r="V98" s="663"/>
      <c r="W98" s="663"/>
      <c r="X98" s="663"/>
      <c r="Y98" s="663"/>
      <c r="Z98" s="663"/>
    </row>
    <row r="99" spans="1:26" ht="15.75" customHeight="1">
      <c r="A99" s="663"/>
      <c r="B99" s="753"/>
      <c r="C99" s="663"/>
      <c r="D99" s="663"/>
      <c r="E99" s="663"/>
      <c r="F99" s="663"/>
      <c r="G99" s="663"/>
      <c r="H99" s="663"/>
      <c r="I99" s="663"/>
      <c r="J99" s="663"/>
      <c r="K99" s="663"/>
      <c r="L99" s="663"/>
      <c r="M99" s="663"/>
      <c r="N99" s="663"/>
      <c r="O99" s="663"/>
      <c r="P99" s="663"/>
      <c r="Q99" s="663"/>
      <c r="R99" s="663"/>
      <c r="S99" s="663"/>
      <c r="T99" s="663"/>
      <c r="U99" s="663"/>
      <c r="V99" s="663"/>
      <c r="W99" s="663"/>
      <c r="X99" s="663"/>
      <c r="Y99" s="663"/>
      <c r="Z99" s="663"/>
    </row>
    <row r="100" spans="1:26" ht="15.75" customHeight="1">
      <c r="A100" s="663"/>
      <c r="B100" s="753"/>
      <c r="C100" s="663"/>
      <c r="D100" s="663"/>
      <c r="E100" s="663"/>
      <c r="F100" s="663"/>
      <c r="G100" s="663"/>
      <c r="H100" s="663"/>
      <c r="I100" s="663"/>
      <c r="J100" s="663"/>
      <c r="K100" s="663"/>
      <c r="L100" s="663"/>
      <c r="M100" s="663"/>
      <c r="N100" s="663"/>
      <c r="O100" s="663"/>
      <c r="P100" s="663"/>
      <c r="Q100" s="663"/>
      <c r="R100" s="663"/>
      <c r="S100" s="663"/>
      <c r="T100" s="663"/>
      <c r="U100" s="663"/>
      <c r="V100" s="663"/>
      <c r="W100" s="663"/>
      <c r="X100" s="663"/>
      <c r="Y100" s="663"/>
      <c r="Z100" s="663"/>
    </row>
    <row r="101" spans="1:26" ht="15.75" customHeight="1">
      <c r="A101" s="663"/>
      <c r="B101" s="753"/>
      <c r="C101" s="663"/>
      <c r="D101" s="663"/>
      <c r="E101" s="663"/>
      <c r="F101" s="663"/>
      <c r="G101" s="663"/>
      <c r="H101" s="663"/>
      <c r="I101" s="663"/>
      <c r="J101" s="663"/>
      <c r="K101" s="663"/>
      <c r="L101" s="663"/>
      <c r="M101" s="663"/>
      <c r="N101" s="663"/>
      <c r="O101" s="663"/>
      <c r="P101" s="663"/>
      <c r="Q101" s="663"/>
      <c r="R101" s="663"/>
      <c r="S101" s="663"/>
      <c r="T101" s="663"/>
      <c r="U101" s="663"/>
      <c r="V101" s="663"/>
      <c r="W101" s="663"/>
      <c r="X101" s="663"/>
      <c r="Y101" s="663"/>
      <c r="Z101" s="663"/>
    </row>
    <row r="102" spans="1:26" ht="15.75" customHeight="1">
      <c r="A102" s="663"/>
      <c r="B102" s="753"/>
      <c r="C102" s="663"/>
      <c r="D102" s="663"/>
      <c r="E102" s="663"/>
      <c r="F102" s="663"/>
      <c r="G102" s="663"/>
      <c r="H102" s="663"/>
      <c r="I102" s="663"/>
      <c r="J102" s="663"/>
      <c r="K102" s="663"/>
      <c r="L102" s="663"/>
      <c r="M102" s="663"/>
      <c r="N102" s="663"/>
      <c r="O102" s="663"/>
      <c r="P102" s="663"/>
      <c r="Q102" s="663"/>
      <c r="R102" s="663"/>
      <c r="S102" s="663"/>
      <c r="T102" s="663"/>
      <c r="U102" s="663"/>
      <c r="V102" s="663"/>
      <c r="W102" s="663"/>
      <c r="X102" s="663"/>
      <c r="Y102" s="663"/>
      <c r="Z102" s="663"/>
    </row>
    <row r="103" spans="1:26" ht="15.75" customHeight="1">
      <c r="A103" s="663"/>
      <c r="B103" s="753"/>
      <c r="C103" s="663"/>
      <c r="D103" s="663"/>
      <c r="E103" s="663"/>
      <c r="F103" s="663"/>
      <c r="G103" s="663"/>
      <c r="H103" s="663"/>
      <c r="I103" s="663"/>
      <c r="J103" s="663"/>
      <c r="K103" s="663"/>
      <c r="L103" s="663"/>
      <c r="M103" s="663"/>
      <c r="N103" s="663"/>
      <c r="O103" s="663"/>
      <c r="P103" s="663"/>
      <c r="Q103" s="663"/>
      <c r="R103" s="663"/>
      <c r="S103" s="663"/>
      <c r="T103" s="663"/>
      <c r="U103" s="663"/>
      <c r="V103" s="663"/>
      <c r="W103" s="663"/>
      <c r="X103" s="663"/>
      <c r="Y103" s="663"/>
      <c r="Z103" s="663"/>
    </row>
    <row r="104" spans="1:26" ht="15.75" customHeight="1">
      <c r="A104" s="663"/>
      <c r="B104" s="753"/>
      <c r="C104" s="663"/>
      <c r="D104" s="663"/>
      <c r="E104" s="663"/>
      <c r="F104" s="663"/>
      <c r="G104" s="663"/>
      <c r="H104" s="663"/>
      <c r="I104" s="663"/>
      <c r="J104" s="663"/>
      <c r="K104" s="663"/>
      <c r="L104" s="663"/>
      <c r="M104" s="663"/>
      <c r="N104" s="663"/>
      <c r="O104" s="663"/>
      <c r="P104" s="663"/>
      <c r="Q104" s="663"/>
      <c r="R104" s="663"/>
      <c r="S104" s="663"/>
      <c r="T104" s="663"/>
      <c r="U104" s="663"/>
      <c r="V104" s="663"/>
      <c r="W104" s="663"/>
      <c r="X104" s="663"/>
      <c r="Y104" s="663"/>
      <c r="Z104" s="663"/>
    </row>
    <row r="105" spans="1:26" ht="15.75" customHeight="1">
      <c r="A105" s="663"/>
      <c r="B105" s="753"/>
      <c r="C105" s="663"/>
      <c r="D105" s="663"/>
      <c r="E105" s="663"/>
      <c r="F105" s="663"/>
      <c r="G105" s="663"/>
      <c r="H105" s="663"/>
      <c r="I105" s="663"/>
      <c r="J105" s="663"/>
      <c r="K105" s="663"/>
      <c r="L105" s="663"/>
      <c r="M105" s="663"/>
      <c r="N105" s="663"/>
      <c r="O105" s="663"/>
      <c r="P105" s="663"/>
      <c r="Q105" s="663"/>
      <c r="R105" s="663"/>
      <c r="S105" s="663"/>
      <c r="T105" s="663"/>
      <c r="U105" s="663"/>
      <c r="V105" s="663"/>
      <c r="W105" s="663"/>
      <c r="X105" s="663"/>
      <c r="Y105" s="663"/>
      <c r="Z105" s="663"/>
    </row>
    <row r="106" spans="1:26" ht="15.75" customHeight="1">
      <c r="A106" s="663"/>
      <c r="B106" s="753"/>
      <c r="C106" s="663"/>
      <c r="D106" s="663"/>
      <c r="E106" s="663"/>
      <c r="F106" s="663"/>
      <c r="G106" s="663"/>
      <c r="H106" s="663"/>
      <c r="I106" s="663"/>
      <c r="J106" s="663"/>
      <c r="K106" s="663"/>
      <c r="L106" s="663"/>
      <c r="M106" s="663"/>
      <c r="N106" s="663"/>
      <c r="O106" s="663"/>
      <c r="P106" s="663"/>
      <c r="Q106" s="663"/>
      <c r="R106" s="663"/>
      <c r="S106" s="663"/>
      <c r="T106" s="663"/>
      <c r="U106" s="663"/>
      <c r="V106" s="663"/>
      <c r="W106" s="663"/>
      <c r="X106" s="663"/>
      <c r="Y106" s="663"/>
      <c r="Z106" s="663"/>
    </row>
    <row r="107" spans="1:26" ht="15.75" customHeight="1">
      <c r="A107" s="663"/>
      <c r="B107" s="753"/>
      <c r="C107" s="663"/>
      <c r="D107" s="663"/>
      <c r="E107" s="663"/>
      <c r="F107" s="663"/>
      <c r="G107" s="663"/>
      <c r="H107" s="663"/>
      <c r="I107" s="663"/>
      <c r="J107" s="663"/>
      <c r="K107" s="663"/>
      <c r="L107" s="663"/>
      <c r="M107" s="663"/>
      <c r="N107" s="663"/>
      <c r="O107" s="663"/>
      <c r="P107" s="663"/>
      <c r="Q107" s="663"/>
      <c r="R107" s="663"/>
      <c r="S107" s="663"/>
      <c r="T107" s="663"/>
      <c r="U107" s="663"/>
      <c r="V107" s="663"/>
      <c r="W107" s="663"/>
      <c r="X107" s="663"/>
      <c r="Y107" s="663"/>
      <c r="Z107" s="663"/>
    </row>
    <row r="108" spans="1:26" ht="15.75" customHeight="1">
      <c r="A108" s="663"/>
      <c r="B108" s="753"/>
      <c r="C108" s="663"/>
      <c r="D108" s="663"/>
      <c r="E108" s="663"/>
      <c r="F108" s="663"/>
      <c r="G108" s="663"/>
      <c r="H108" s="663"/>
      <c r="I108" s="663"/>
      <c r="J108" s="663"/>
      <c r="K108" s="663"/>
      <c r="L108" s="663"/>
      <c r="M108" s="663"/>
      <c r="N108" s="663"/>
      <c r="O108" s="663"/>
      <c r="P108" s="663"/>
      <c r="Q108" s="663"/>
      <c r="R108" s="663"/>
      <c r="S108" s="663"/>
      <c r="T108" s="663"/>
      <c r="U108" s="663"/>
      <c r="V108" s="663"/>
      <c r="W108" s="663"/>
      <c r="X108" s="663"/>
      <c r="Y108" s="663"/>
      <c r="Z108" s="663"/>
    </row>
    <row r="109" spans="1:26" ht="15.75" customHeight="1">
      <c r="A109" s="663"/>
      <c r="B109" s="753"/>
      <c r="C109" s="663"/>
      <c r="D109" s="663"/>
      <c r="E109" s="663"/>
      <c r="F109" s="663"/>
      <c r="G109" s="663"/>
      <c r="H109" s="663"/>
      <c r="I109" s="663"/>
      <c r="J109" s="663"/>
      <c r="K109" s="663"/>
      <c r="L109" s="663"/>
      <c r="M109" s="663"/>
      <c r="N109" s="663"/>
      <c r="O109" s="663"/>
      <c r="P109" s="663"/>
      <c r="Q109" s="663"/>
      <c r="R109" s="663"/>
      <c r="S109" s="663"/>
      <c r="T109" s="663"/>
      <c r="U109" s="663"/>
      <c r="V109" s="663"/>
      <c r="W109" s="663"/>
      <c r="X109" s="663"/>
      <c r="Y109" s="663"/>
      <c r="Z109" s="663"/>
    </row>
    <row r="110" spans="1:26" ht="15.75" customHeight="1">
      <c r="A110" s="663"/>
      <c r="B110" s="753"/>
      <c r="C110" s="663"/>
      <c r="D110" s="663"/>
      <c r="E110" s="663"/>
      <c r="F110" s="663"/>
      <c r="G110" s="663"/>
      <c r="H110" s="663"/>
      <c r="I110" s="663"/>
      <c r="J110" s="663"/>
      <c r="K110" s="663"/>
      <c r="L110" s="663"/>
      <c r="M110" s="663"/>
      <c r="N110" s="663"/>
      <c r="O110" s="663"/>
      <c r="P110" s="663"/>
      <c r="Q110" s="663"/>
      <c r="R110" s="663"/>
      <c r="S110" s="663"/>
      <c r="T110" s="663"/>
      <c r="U110" s="663"/>
      <c r="V110" s="663"/>
      <c r="W110" s="663"/>
      <c r="X110" s="663"/>
      <c r="Y110" s="663"/>
      <c r="Z110" s="663"/>
    </row>
    <row r="111" spans="1:26" ht="15.75" customHeight="1">
      <c r="A111" s="663"/>
      <c r="B111" s="753"/>
      <c r="C111" s="663"/>
      <c r="D111" s="663"/>
      <c r="E111" s="663"/>
      <c r="F111" s="663"/>
      <c r="G111" s="663"/>
      <c r="H111" s="663"/>
      <c r="I111" s="663"/>
      <c r="J111" s="663"/>
      <c r="K111" s="663"/>
      <c r="L111" s="663"/>
      <c r="M111" s="663"/>
      <c r="N111" s="663"/>
      <c r="O111" s="663"/>
      <c r="P111" s="663"/>
      <c r="Q111" s="663"/>
      <c r="R111" s="663"/>
      <c r="S111" s="663"/>
      <c r="T111" s="663"/>
      <c r="U111" s="663"/>
      <c r="V111" s="663"/>
      <c r="W111" s="663"/>
      <c r="X111" s="663"/>
      <c r="Y111" s="663"/>
      <c r="Z111" s="663"/>
    </row>
    <row r="112" spans="1:26" ht="15.75" customHeight="1">
      <c r="A112" s="663"/>
      <c r="B112" s="753"/>
      <c r="C112" s="663"/>
      <c r="D112" s="663"/>
      <c r="E112" s="663"/>
      <c r="F112" s="663"/>
      <c r="G112" s="663"/>
      <c r="H112" s="663"/>
      <c r="I112" s="663"/>
      <c r="J112" s="663"/>
      <c r="K112" s="663"/>
      <c r="L112" s="663"/>
      <c r="M112" s="663"/>
      <c r="N112" s="663"/>
      <c r="O112" s="663"/>
      <c r="P112" s="663"/>
      <c r="Q112" s="663"/>
      <c r="R112" s="663"/>
      <c r="S112" s="663"/>
      <c r="T112" s="663"/>
      <c r="U112" s="663"/>
      <c r="V112" s="663"/>
      <c r="W112" s="663"/>
      <c r="X112" s="663"/>
      <c r="Y112" s="663"/>
      <c r="Z112" s="663"/>
    </row>
    <row r="113" spans="1:26" ht="15.75" customHeight="1">
      <c r="A113" s="663"/>
      <c r="B113" s="753"/>
      <c r="C113" s="663"/>
      <c r="D113" s="663"/>
      <c r="E113" s="663"/>
      <c r="F113" s="663"/>
      <c r="G113" s="663"/>
      <c r="H113" s="663"/>
      <c r="I113" s="663"/>
      <c r="J113" s="663"/>
      <c r="K113" s="663"/>
      <c r="L113" s="663"/>
      <c r="M113" s="663"/>
      <c r="N113" s="663"/>
      <c r="O113" s="663"/>
      <c r="P113" s="663"/>
      <c r="Q113" s="663"/>
      <c r="R113" s="663"/>
      <c r="S113" s="663"/>
      <c r="T113" s="663"/>
      <c r="U113" s="663"/>
      <c r="V113" s="663"/>
      <c r="W113" s="663"/>
      <c r="X113" s="663"/>
      <c r="Y113" s="663"/>
      <c r="Z113" s="663"/>
    </row>
    <row r="114" spans="1:26" ht="15.75" customHeight="1">
      <c r="A114" s="663"/>
      <c r="B114" s="753"/>
      <c r="C114" s="663"/>
      <c r="D114" s="663"/>
      <c r="E114" s="663"/>
      <c r="F114" s="663"/>
      <c r="G114" s="663"/>
      <c r="H114" s="663"/>
      <c r="I114" s="663"/>
      <c r="J114" s="663"/>
      <c r="K114" s="663"/>
      <c r="L114" s="663"/>
      <c r="M114" s="663"/>
      <c r="N114" s="663"/>
      <c r="O114" s="663"/>
      <c r="P114" s="663"/>
      <c r="Q114" s="663"/>
      <c r="R114" s="663"/>
      <c r="S114" s="663"/>
      <c r="T114" s="663"/>
      <c r="U114" s="663"/>
      <c r="V114" s="663"/>
      <c r="W114" s="663"/>
      <c r="X114" s="663"/>
      <c r="Y114" s="663"/>
      <c r="Z114" s="663"/>
    </row>
    <row r="115" spans="1:26" ht="15.75" customHeight="1">
      <c r="A115" s="663"/>
      <c r="B115" s="753"/>
      <c r="C115" s="663"/>
      <c r="D115" s="663"/>
      <c r="E115" s="663"/>
      <c r="F115" s="663"/>
      <c r="G115" s="663"/>
      <c r="H115" s="663"/>
      <c r="I115" s="663"/>
      <c r="J115" s="663"/>
      <c r="K115" s="663"/>
      <c r="L115" s="663"/>
      <c r="M115" s="663"/>
      <c r="N115" s="663"/>
      <c r="O115" s="663"/>
      <c r="P115" s="663"/>
      <c r="Q115" s="663"/>
      <c r="R115" s="663"/>
      <c r="S115" s="663"/>
      <c r="T115" s="663"/>
      <c r="U115" s="663"/>
      <c r="V115" s="663"/>
      <c r="W115" s="663"/>
      <c r="X115" s="663"/>
      <c r="Y115" s="663"/>
      <c r="Z115" s="663"/>
    </row>
    <row r="116" spans="1:26" ht="15.75" customHeight="1">
      <c r="A116" s="663"/>
      <c r="B116" s="753"/>
      <c r="C116" s="663"/>
      <c r="D116" s="663"/>
      <c r="E116" s="663"/>
      <c r="F116" s="663"/>
      <c r="G116" s="663"/>
      <c r="H116" s="663"/>
      <c r="I116" s="663"/>
      <c r="J116" s="663"/>
      <c r="K116" s="663"/>
      <c r="L116" s="663"/>
      <c r="M116" s="663"/>
      <c r="N116" s="663"/>
      <c r="O116" s="663"/>
      <c r="P116" s="663"/>
      <c r="Q116" s="663"/>
      <c r="R116" s="663"/>
      <c r="S116" s="663"/>
      <c r="T116" s="663"/>
      <c r="U116" s="663"/>
      <c r="V116" s="663"/>
      <c r="W116" s="663"/>
      <c r="X116" s="663"/>
      <c r="Y116" s="663"/>
      <c r="Z116" s="663"/>
    </row>
    <row r="117" spans="1:26" ht="15.75" customHeight="1">
      <c r="A117" s="663"/>
      <c r="B117" s="753"/>
      <c r="C117" s="663"/>
      <c r="D117" s="663"/>
      <c r="E117" s="663"/>
      <c r="F117" s="663"/>
      <c r="G117" s="663"/>
      <c r="H117" s="663"/>
      <c r="I117" s="663"/>
      <c r="J117" s="663"/>
      <c r="K117" s="663"/>
      <c r="L117" s="663"/>
      <c r="M117" s="663"/>
      <c r="N117" s="663"/>
      <c r="O117" s="663"/>
      <c r="P117" s="663"/>
      <c r="Q117" s="663"/>
      <c r="R117" s="663"/>
      <c r="S117" s="663"/>
      <c r="T117" s="663"/>
      <c r="U117" s="663"/>
      <c r="V117" s="663"/>
      <c r="W117" s="663"/>
      <c r="X117" s="663"/>
      <c r="Y117" s="663"/>
      <c r="Z117" s="663"/>
    </row>
    <row r="118" spans="1:26" ht="15.75" customHeight="1">
      <c r="A118" s="663"/>
      <c r="B118" s="753"/>
      <c r="C118" s="663"/>
      <c r="D118" s="663"/>
      <c r="E118" s="663"/>
      <c r="F118" s="663"/>
      <c r="G118" s="663"/>
      <c r="H118" s="663"/>
      <c r="I118" s="663"/>
      <c r="J118" s="663"/>
      <c r="K118" s="663"/>
      <c r="L118" s="663"/>
      <c r="M118" s="663"/>
      <c r="N118" s="663"/>
      <c r="O118" s="663"/>
      <c r="P118" s="663"/>
      <c r="Q118" s="663"/>
      <c r="R118" s="663"/>
      <c r="S118" s="663"/>
      <c r="T118" s="663"/>
      <c r="U118" s="663"/>
      <c r="V118" s="663"/>
      <c r="W118" s="663"/>
      <c r="X118" s="663"/>
      <c r="Y118" s="663"/>
      <c r="Z118" s="663"/>
    </row>
    <row r="119" spans="1:26" ht="15.75" customHeight="1">
      <c r="A119" s="663"/>
      <c r="B119" s="753"/>
      <c r="C119" s="663"/>
      <c r="D119" s="663"/>
      <c r="E119" s="663"/>
      <c r="F119" s="663"/>
      <c r="G119" s="663"/>
      <c r="H119" s="663"/>
      <c r="I119" s="663"/>
      <c r="J119" s="663"/>
      <c r="K119" s="663"/>
      <c r="L119" s="663"/>
      <c r="M119" s="663"/>
      <c r="N119" s="663"/>
      <c r="O119" s="663"/>
      <c r="P119" s="663"/>
      <c r="Q119" s="663"/>
      <c r="R119" s="663"/>
      <c r="S119" s="663"/>
      <c r="T119" s="663"/>
      <c r="U119" s="663"/>
      <c r="V119" s="663"/>
      <c r="W119" s="663"/>
      <c r="X119" s="663"/>
      <c r="Y119" s="663"/>
      <c r="Z119" s="663"/>
    </row>
    <row r="120" spans="1:26" ht="15.75" customHeight="1">
      <c r="A120" s="663"/>
      <c r="B120" s="753"/>
      <c r="C120" s="663"/>
      <c r="D120" s="663"/>
      <c r="E120" s="663"/>
      <c r="F120" s="663"/>
      <c r="G120" s="663"/>
      <c r="H120" s="663"/>
      <c r="I120" s="663"/>
      <c r="J120" s="663"/>
      <c r="K120" s="663"/>
      <c r="L120" s="663"/>
      <c r="M120" s="663"/>
      <c r="N120" s="663"/>
      <c r="O120" s="663"/>
      <c r="P120" s="663"/>
      <c r="Q120" s="663"/>
      <c r="R120" s="663"/>
      <c r="S120" s="663"/>
      <c r="T120" s="663"/>
      <c r="U120" s="663"/>
      <c r="V120" s="663"/>
      <c r="W120" s="663"/>
      <c r="X120" s="663"/>
      <c r="Y120" s="663"/>
      <c r="Z120" s="663"/>
    </row>
    <row r="121" spans="1:26" ht="15.75" customHeight="1">
      <c r="A121" s="663"/>
      <c r="B121" s="753"/>
      <c r="C121" s="663"/>
      <c r="D121" s="663"/>
      <c r="E121" s="663"/>
      <c r="F121" s="663"/>
      <c r="G121" s="663"/>
      <c r="H121" s="663"/>
      <c r="I121" s="663"/>
      <c r="J121" s="663"/>
      <c r="K121" s="663"/>
      <c r="L121" s="663"/>
      <c r="M121" s="663"/>
      <c r="N121" s="663"/>
      <c r="O121" s="663"/>
      <c r="P121" s="663"/>
      <c r="Q121" s="663"/>
      <c r="R121" s="663"/>
      <c r="S121" s="663"/>
      <c r="T121" s="663"/>
      <c r="U121" s="663"/>
      <c r="V121" s="663"/>
      <c r="W121" s="663"/>
      <c r="X121" s="663"/>
      <c r="Y121" s="663"/>
      <c r="Z121" s="663"/>
    </row>
    <row r="122" spans="1:26" ht="15.75" customHeight="1">
      <c r="A122" s="663"/>
      <c r="B122" s="753"/>
      <c r="C122" s="663"/>
      <c r="D122" s="663"/>
      <c r="E122" s="663"/>
      <c r="F122" s="663"/>
      <c r="G122" s="663"/>
      <c r="H122" s="663"/>
      <c r="I122" s="663"/>
      <c r="J122" s="663"/>
      <c r="K122" s="663"/>
      <c r="L122" s="663"/>
      <c r="M122" s="663"/>
      <c r="N122" s="663"/>
      <c r="O122" s="663"/>
      <c r="P122" s="663"/>
      <c r="Q122" s="663"/>
      <c r="R122" s="663"/>
      <c r="S122" s="663"/>
      <c r="T122" s="663"/>
      <c r="U122" s="663"/>
      <c r="V122" s="663"/>
      <c r="W122" s="663"/>
      <c r="X122" s="663"/>
      <c r="Y122" s="663"/>
      <c r="Z122" s="663"/>
    </row>
    <row r="123" spans="1:26" ht="15.75" customHeight="1">
      <c r="A123" s="663"/>
      <c r="B123" s="753"/>
      <c r="C123" s="663"/>
      <c r="D123" s="663"/>
      <c r="E123" s="663"/>
      <c r="F123" s="663"/>
      <c r="G123" s="663"/>
      <c r="H123" s="663"/>
      <c r="I123" s="663"/>
      <c r="J123" s="663"/>
      <c r="K123" s="663"/>
      <c r="L123" s="663"/>
      <c r="M123" s="663"/>
      <c r="N123" s="663"/>
      <c r="O123" s="663"/>
      <c r="P123" s="663"/>
      <c r="Q123" s="663"/>
      <c r="R123" s="663"/>
      <c r="S123" s="663"/>
      <c r="T123" s="663"/>
      <c r="U123" s="663"/>
      <c r="V123" s="663"/>
      <c r="W123" s="663"/>
      <c r="X123" s="663"/>
      <c r="Y123" s="663"/>
      <c r="Z123" s="663"/>
    </row>
    <row r="124" spans="1:26" ht="15.75" customHeight="1">
      <c r="A124" s="663"/>
      <c r="B124" s="753"/>
      <c r="C124" s="663"/>
      <c r="D124" s="663"/>
      <c r="E124" s="663"/>
      <c r="F124" s="663"/>
      <c r="G124" s="663"/>
      <c r="H124" s="663"/>
      <c r="I124" s="663"/>
      <c r="J124" s="663"/>
      <c r="K124" s="663"/>
      <c r="L124" s="663"/>
      <c r="M124" s="663"/>
      <c r="N124" s="663"/>
      <c r="O124" s="663"/>
      <c r="P124" s="663"/>
      <c r="Q124" s="663"/>
      <c r="R124" s="663"/>
      <c r="S124" s="663"/>
      <c r="T124" s="663"/>
      <c r="U124" s="663"/>
      <c r="V124" s="663"/>
      <c r="W124" s="663"/>
      <c r="X124" s="663"/>
      <c r="Y124" s="663"/>
      <c r="Z124" s="663"/>
    </row>
    <row r="125" spans="1:26" ht="15.75" customHeight="1">
      <c r="A125" s="663"/>
      <c r="B125" s="753"/>
      <c r="C125" s="663"/>
      <c r="D125" s="663"/>
      <c r="E125" s="663"/>
      <c r="F125" s="663"/>
      <c r="G125" s="663"/>
      <c r="H125" s="663"/>
      <c r="I125" s="663"/>
      <c r="J125" s="663"/>
      <c r="K125" s="663"/>
      <c r="L125" s="663"/>
      <c r="M125" s="663"/>
      <c r="N125" s="663"/>
      <c r="O125" s="663"/>
      <c r="P125" s="663"/>
      <c r="Q125" s="663"/>
      <c r="R125" s="663"/>
      <c r="S125" s="663"/>
      <c r="T125" s="663"/>
      <c r="U125" s="663"/>
      <c r="V125" s="663"/>
      <c r="W125" s="663"/>
      <c r="X125" s="663"/>
      <c r="Y125" s="663"/>
      <c r="Z125" s="663"/>
    </row>
    <row r="126" spans="1:26" ht="15.75" customHeight="1">
      <c r="A126" s="663"/>
      <c r="B126" s="753"/>
      <c r="C126" s="663"/>
      <c r="D126" s="663"/>
      <c r="E126" s="663"/>
      <c r="F126" s="663"/>
      <c r="G126" s="663"/>
      <c r="H126" s="663"/>
      <c r="I126" s="663"/>
      <c r="J126" s="663"/>
      <c r="K126" s="663"/>
      <c r="L126" s="663"/>
      <c r="M126" s="663"/>
      <c r="N126" s="663"/>
      <c r="O126" s="663"/>
      <c r="P126" s="663"/>
      <c r="Q126" s="663"/>
      <c r="R126" s="663"/>
      <c r="S126" s="663"/>
      <c r="T126" s="663"/>
      <c r="U126" s="663"/>
      <c r="V126" s="663"/>
      <c r="W126" s="663"/>
      <c r="X126" s="663"/>
      <c r="Y126" s="663"/>
      <c r="Z126" s="663"/>
    </row>
    <row r="127" spans="1:26" ht="15.75" customHeight="1">
      <c r="A127" s="663"/>
      <c r="B127" s="753"/>
      <c r="C127" s="663"/>
      <c r="D127" s="663"/>
      <c r="E127" s="663"/>
      <c r="F127" s="663"/>
      <c r="G127" s="663"/>
      <c r="H127" s="663"/>
      <c r="I127" s="663"/>
      <c r="J127" s="663"/>
      <c r="K127" s="663"/>
      <c r="L127" s="663"/>
      <c r="M127" s="663"/>
      <c r="N127" s="663"/>
      <c r="O127" s="663"/>
      <c r="P127" s="663"/>
      <c r="Q127" s="663"/>
      <c r="R127" s="663"/>
      <c r="S127" s="663"/>
      <c r="T127" s="663"/>
      <c r="U127" s="663"/>
      <c r="V127" s="663"/>
      <c r="W127" s="663"/>
      <c r="X127" s="663"/>
      <c r="Y127" s="663"/>
      <c r="Z127" s="663"/>
    </row>
    <row r="128" spans="1:26" ht="15.75" customHeight="1">
      <c r="A128" s="663"/>
      <c r="B128" s="753"/>
      <c r="C128" s="663"/>
      <c r="D128" s="663"/>
      <c r="E128" s="663"/>
      <c r="F128" s="663"/>
      <c r="G128" s="663"/>
      <c r="H128" s="663"/>
      <c r="I128" s="663"/>
      <c r="J128" s="663"/>
      <c r="K128" s="663"/>
      <c r="L128" s="663"/>
      <c r="M128" s="663"/>
      <c r="N128" s="663"/>
      <c r="O128" s="663"/>
      <c r="P128" s="663"/>
      <c r="Q128" s="663"/>
      <c r="R128" s="663"/>
      <c r="S128" s="663"/>
      <c r="T128" s="663"/>
      <c r="U128" s="663"/>
      <c r="V128" s="663"/>
      <c r="W128" s="663"/>
      <c r="X128" s="663"/>
      <c r="Y128" s="663"/>
      <c r="Z128" s="663"/>
    </row>
    <row r="129" spans="1:26" ht="15.75" customHeight="1">
      <c r="A129" s="663"/>
      <c r="B129" s="753"/>
      <c r="C129" s="663"/>
      <c r="D129" s="663"/>
      <c r="E129" s="663"/>
      <c r="F129" s="663"/>
      <c r="G129" s="663"/>
      <c r="H129" s="663"/>
      <c r="I129" s="663"/>
      <c r="J129" s="663"/>
      <c r="K129" s="663"/>
      <c r="L129" s="663"/>
      <c r="M129" s="663"/>
      <c r="N129" s="663"/>
      <c r="O129" s="663"/>
      <c r="P129" s="663"/>
      <c r="Q129" s="663"/>
      <c r="R129" s="663"/>
      <c r="S129" s="663"/>
      <c r="T129" s="663"/>
      <c r="U129" s="663"/>
      <c r="V129" s="663"/>
      <c r="W129" s="663"/>
      <c r="X129" s="663"/>
      <c r="Y129" s="663"/>
      <c r="Z129" s="663"/>
    </row>
    <row r="130" spans="1:26" ht="15.75" customHeight="1">
      <c r="A130" s="663"/>
      <c r="B130" s="753"/>
      <c r="C130" s="663"/>
      <c r="D130" s="663"/>
      <c r="E130" s="663"/>
      <c r="F130" s="663"/>
      <c r="G130" s="663"/>
      <c r="H130" s="663"/>
      <c r="I130" s="663"/>
      <c r="J130" s="663"/>
      <c r="K130" s="663"/>
      <c r="L130" s="663"/>
      <c r="M130" s="663"/>
      <c r="N130" s="663"/>
      <c r="O130" s="663"/>
      <c r="P130" s="663"/>
      <c r="Q130" s="663"/>
      <c r="R130" s="663"/>
      <c r="S130" s="663"/>
      <c r="T130" s="663"/>
      <c r="U130" s="663"/>
      <c r="V130" s="663"/>
      <c r="W130" s="663"/>
      <c r="X130" s="663"/>
      <c r="Y130" s="663"/>
      <c r="Z130" s="663"/>
    </row>
    <row r="131" spans="1:26" ht="15.75" customHeight="1">
      <c r="A131" s="663"/>
      <c r="B131" s="753"/>
      <c r="C131" s="663"/>
      <c r="D131" s="663"/>
      <c r="E131" s="663"/>
      <c r="F131" s="663"/>
      <c r="G131" s="663"/>
      <c r="H131" s="663"/>
      <c r="I131" s="663"/>
      <c r="J131" s="663"/>
      <c r="K131" s="663"/>
      <c r="L131" s="663"/>
      <c r="M131" s="663"/>
      <c r="N131" s="663"/>
      <c r="O131" s="663"/>
      <c r="P131" s="663"/>
      <c r="Q131" s="663"/>
      <c r="R131" s="663"/>
      <c r="S131" s="663"/>
      <c r="T131" s="663"/>
      <c r="U131" s="663"/>
      <c r="V131" s="663"/>
      <c r="W131" s="663"/>
      <c r="X131" s="663"/>
      <c r="Y131" s="663"/>
      <c r="Z131" s="663"/>
    </row>
    <row r="132" spans="1:26" ht="15.75" customHeight="1">
      <c r="A132" s="663"/>
      <c r="B132" s="753"/>
      <c r="C132" s="663"/>
      <c r="D132" s="663"/>
      <c r="E132" s="663"/>
      <c r="F132" s="663"/>
      <c r="G132" s="663"/>
      <c r="H132" s="663"/>
      <c r="I132" s="663"/>
      <c r="J132" s="663"/>
      <c r="K132" s="663"/>
      <c r="L132" s="663"/>
      <c r="M132" s="663"/>
      <c r="N132" s="663"/>
      <c r="O132" s="663"/>
      <c r="P132" s="663"/>
      <c r="Q132" s="663"/>
      <c r="R132" s="663"/>
      <c r="S132" s="663"/>
      <c r="T132" s="663"/>
      <c r="U132" s="663"/>
      <c r="V132" s="663"/>
      <c r="W132" s="663"/>
      <c r="X132" s="663"/>
      <c r="Y132" s="663"/>
      <c r="Z132" s="663"/>
    </row>
    <row r="133" spans="1:26" ht="15.75" customHeight="1">
      <c r="A133" s="663"/>
      <c r="B133" s="753"/>
      <c r="C133" s="663"/>
      <c r="D133" s="663"/>
      <c r="E133" s="663"/>
      <c r="F133" s="663"/>
      <c r="G133" s="663"/>
      <c r="H133" s="663"/>
      <c r="I133" s="663"/>
      <c r="J133" s="663"/>
      <c r="K133" s="663"/>
      <c r="L133" s="663"/>
      <c r="M133" s="663"/>
      <c r="N133" s="663"/>
      <c r="O133" s="663"/>
      <c r="P133" s="663"/>
      <c r="Q133" s="663"/>
      <c r="R133" s="663"/>
      <c r="S133" s="663"/>
      <c r="T133" s="663"/>
      <c r="U133" s="663"/>
      <c r="V133" s="663"/>
      <c r="W133" s="663"/>
      <c r="X133" s="663"/>
      <c r="Y133" s="663"/>
      <c r="Z133" s="663"/>
    </row>
    <row r="134" spans="1:26" ht="15.75" customHeight="1">
      <c r="A134" s="663"/>
      <c r="B134" s="753"/>
      <c r="C134" s="663"/>
      <c r="D134" s="663"/>
      <c r="E134" s="663"/>
      <c r="F134" s="663"/>
      <c r="G134" s="663"/>
      <c r="H134" s="663"/>
      <c r="I134" s="663"/>
      <c r="J134" s="663"/>
      <c r="K134" s="663"/>
      <c r="L134" s="663"/>
      <c r="M134" s="663"/>
      <c r="N134" s="663"/>
      <c r="O134" s="663"/>
      <c r="P134" s="663"/>
      <c r="Q134" s="663"/>
      <c r="R134" s="663"/>
      <c r="S134" s="663"/>
      <c r="T134" s="663"/>
      <c r="U134" s="663"/>
      <c r="V134" s="663"/>
      <c r="W134" s="663"/>
      <c r="X134" s="663"/>
      <c r="Y134" s="663"/>
      <c r="Z134" s="663"/>
    </row>
    <row r="135" spans="1:26" ht="15.75" customHeight="1">
      <c r="A135" s="663"/>
      <c r="B135" s="753"/>
      <c r="C135" s="663"/>
      <c r="D135" s="663"/>
      <c r="E135" s="663"/>
      <c r="F135" s="663"/>
      <c r="G135" s="663"/>
      <c r="H135" s="663"/>
      <c r="I135" s="663"/>
      <c r="J135" s="663"/>
      <c r="K135" s="663"/>
      <c r="L135" s="663"/>
      <c r="M135" s="663"/>
      <c r="N135" s="663"/>
      <c r="O135" s="663"/>
      <c r="P135" s="663"/>
      <c r="Q135" s="663"/>
      <c r="R135" s="663"/>
      <c r="S135" s="663"/>
      <c r="T135" s="663"/>
      <c r="U135" s="663"/>
      <c r="V135" s="663"/>
      <c r="W135" s="663"/>
      <c r="X135" s="663"/>
      <c r="Y135" s="663"/>
      <c r="Z135" s="663"/>
    </row>
    <row r="136" spans="1:26" ht="15.75" customHeight="1">
      <c r="A136" s="663"/>
      <c r="B136" s="753"/>
      <c r="C136" s="663"/>
      <c r="D136" s="663"/>
      <c r="E136" s="663"/>
      <c r="F136" s="663"/>
      <c r="G136" s="663"/>
      <c r="H136" s="663"/>
      <c r="I136" s="663"/>
      <c r="J136" s="663"/>
      <c r="K136" s="663"/>
      <c r="L136" s="663"/>
      <c r="M136" s="663"/>
      <c r="N136" s="663"/>
      <c r="O136" s="663"/>
      <c r="P136" s="663"/>
      <c r="Q136" s="663"/>
      <c r="R136" s="663"/>
      <c r="S136" s="663"/>
      <c r="T136" s="663"/>
      <c r="U136" s="663"/>
      <c r="V136" s="663"/>
      <c r="W136" s="663"/>
      <c r="X136" s="663"/>
      <c r="Y136" s="663"/>
      <c r="Z136" s="663"/>
    </row>
    <row r="137" spans="1:26" ht="15.75" customHeight="1">
      <c r="A137" s="663"/>
      <c r="B137" s="753"/>
      <c r="C137" s="663"/>
      <c r="D137" s="663"/>
      <c r="E137" s="663"/>
      <c r="F137" s="663"/>
      <c r="G137" s="663"/>
      <c r="H137" s="663"/>
      <c r="I137" s="663"/>
      <c r="J137" s="663"/>
      <c r="K137" s="663"/>
      <c r="L137" s="663"/>
      <c r="M137" s="663"/>
      <c r="N137" s="663"/>
      <c r="O137" s="663"/>
      <c r="P137" s="663"/>
      <c r="Q137" s="663"/>
      <c r="R137" s="663"/>
      <c r="S137" s="663"/>
      <c r="T137" s="663"/>
      <c r="U137" s="663"/>
      <c r="V137" s="663"/>
      <c r="W137" s="663"/>
      <c r="X137" s="663"/>
      <c r="Y137" s="663"/>
      <c r="Z137" s="663"/>
    </row>
    <row r="138" spans="1:26" ht="15.75" customHeight="1">
      <c r="A138" s="663"/>
      <c r="B138" s="753"/>
      <c r="C138" s="663"/>
      <c r="D138" s="663"/>
      <c r="E138" s="663"/>
      <c r="F138" s="663"/>
      <c r="G138" s="663"/>
      <c r="H138" s="663"/>
      <c r="I138" s="663"/>
      <c r="J138" s="663"/>
      <c r="K138" s="663"/>
      <c r="L138" s="663"/>
      <c r="M138" s="663"/>
      <c r="N138" s="663"/>
      <c r="O138" s="663"/>
      <c r="P138" s="663"/>
      <c r="Q138" s="663"/>
      <c r="R138" s="663"/>
      <c r="S138" s="663"/>
      <c r="T138" s="663"/>
      <c r="U138" s="663"/>
      <c r="V138" s="663"/>
      <c r="W138" s="663"/>
      <c r="X138" s="663"/>
      <c r="Y138" s="663"/>
      <c r="Z138" s="663"/>
    </row>
    <row r="139" spans="1:26" ht="15.75" customHeight="1">
      <c r="A139" s="663"/>
      <c r="B139" s="753"/>
      <c r="C139" s="663"/>
      <c r="D139" s="663"/>
      <c r="E139" s="663"/>
      <c r="F139" s="663"/>
      <c r="G139" s="663"/>
      <c r="H139" s="663"/>
      <c r="I139" s="663"/>
      <c r="J139" s="663"/>
      <c r="K139" s="663"/>
      <c r="L139" s="663"/>
      <c r="M139" s="663"/>
      <c r="N139" s="663"/>
      <c r="O139" s="663"/>
      <c r="P139" s="663"/>
      <c r="Q139" s="663"/>
      <c r="R139" s="663"/>
      <c r="S139" s="663"/>
      <c r="T139" s="663"/>
      <c r="U139" s="663"/>
      <c r="V139" s="663"/>
      <c r="W139" s="663"/>
      <c r="X139" s="663"/>
      <c r="Y139" s="663"/>
      <c r="Z139" s="663"/>
    </row>
    <row r="140" spans="1:26" ht="15.75" customHeight="1">
      <c r="A140" s="663"/>
      <c r="B140" s="753"/>
      <c r="C140" s="663"/>
      <c r="D140" s="663"/>
      <c r="E140" s="663"/>
      <c r="F140" s="663"/>
      <c r="G140" s="663"/>
      <c r="H140" s="663"/>
      <c r="I140" s="663"/>
      <c r="J140" s="663"/>
      <c r="K140" s="663"/>
      <c r="L140" s="663"/>
      <c r="M140" s="663"/>
      <c r="N140" s="663"/>
      <c r="O140" s="663"/>
      <c r="P140" s="663"/>
      <c r="Q140" s="663"/>
      <c r="R140" s="663"/>
      <c r="S140" s="663"/>
      <c r="T140" s="663"/>
      <c r="U140" s="663"/>
      <c r="V140" s="663"/>
      <c r="W140" s="663"/>
      <c r="X140" s="663"/>
      <c r="Y140" s="663"/>
      <c r="Z140" s="663"/>
    </row>
    <row r="141" spans="1:26" ht="15.75" customHeight="1">
      <c r="A141" s="663"/>
      <c r="B141" s="753"/>
      <c r="C141" s="663"/>
      <c r="D141" s="663"/>
      <c r="E141" s="663"/>
      <c r="F141" s="663"/>
      <c r="G141" s="663"/>
      <c r="H141" s="663"/>
      <c r="I141" s="663"/>
      <c r="J141" s="663"/>
      <c r="K141" s="663"/>
      <c r="L141" s="663"/>
      <c r="M141" s="663"/>
      <c r="N141" s="663"/>
      <c r="O141" s="663"/>
      <c r="P141" s="663"/>
      <c r="Q141" s="663"/>
      <c r="R141" s="663"/>
      <c r="S141" s="663"/>
      <c r="T141" s="663"/>
      <c r="U141" s="663"/>
      <c r="V141" s="663"/>
      <c r="W141" s="663"/>
      <c r="X141" s="663"/>
      <c r="Y141" s="663"/>
      <c r="Z141" s="663"/>
    </row>
    <row r="142" spans="1:26" ht="15.75" customHeight="1">
      <c r="A142" s="663"/>
      <c r="B142" s="753"/>
      <c r="C142" s="663"/>
      <c r="D142" s="663"/>
      <c r="E142" s="663"/>
      <c r="F142" s="663"/>
      <c r="G142" s="663"/>
      <c r="H142" s="663"/>
      <c r="I142" s="663"/>
      <c r="J142" s="663"/>
      <c r="K142" s="663"/>
      <c r="L142" s="663"/>
      <c r="M142" s="663"/>
      <c r="N142" s="663"/>
      <c r="O142" s="663"/>
      <c r="P142" s="663"/>
      <c r="Q142" s="663"/>
      <c r="R142" s="663"/>
      <c r="S142" s="663"/>
      <c r="T142" s="663"/>
      <c r="U142" s="663"/>
      <c r="V142" s="663"/>
      <c r="W142" s="663"/>
      <c r="X142" s="663"/>
      <c r="Y142" s="663"/>
      <c r="Z142" s="663"/>
    </row>
    <row r="143" spans="1:26" ht="15.75" customHeight="1">
      <c r="A143" s="663"/>
      <c r="B143" s="753"/>
      <c r="C143" s="663"/>
      <c r="D143" s="663"/>
      <c r="E143" s="663"/>
      <c r="F143" s="663"/>
      <c r="G143" s="663"/>
      <c r="H143" s="663"/>
      <c r="I143" s="663"/>
      <c r="J143" s="663"/>
      <c r="K143" s="663"/>
      <c r="L143" s="663"/>
      <c r="M143" s="663"/>
      <c r="N143" s="663"/>
      <c r="O143" s="663"/>
      <c r="P143" s="663"/>
      <c r="Q143" s="663"/>
      <c r="R143" s="663"/>
      <c r="S143" s="663"/>
      <c r="T143" s="663"/>
      <c r="U143" s="663"/>
      <c r="V143" s="663"/>
      <c r="W143" s="663"/>
      <c r="X143" s="663"/>
      <c r="Y143" s="663"/>
      <c r="Z143" s="663"/>
    </row>
    <row r="144" spans="1:26" ht="15.75" customHeight="1">
      <c r="A144" s="663"/>
      <c r="B144" s="753"/>
      <c r="C144" s="663"/>
      <c r="D144" s="663"/>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row>
    <row r="145" spans="1:26" ht="15.75" customHeight="1">
      <c r="A145" s="663"/>
      <c r="B145" s="753"/>
      <c r="C145" s="663"/>
      <c r="D145" s="663"/>
      <c r="E145" s="663"/>
      <c r="F145" s="663"/>
      <c r="G145" s="663"/>
      <c r="H145" s="663"/>
      <c r="I145" s="663"/>
      <c r="J145" s="663"/>
      <c r="K145" s="663"/>
      <c r="L145" s="663"/>
      <c r="M145" s="663"/>
      <c r="N145" s="663"/>
      <c r="O145" s="663"/>
      <c r="P145" s="663"/>
      <c r="Q145" s="663"/>
      <c r="R145" s="663"/>
      <c r="S145" s="663"/>
      <c r="T145" s="663"/>
      <c r="U145" s="663"/>
      <c r="V145" s="663"/>
      <c r="W145" s="663"/>
      <c r="X145" s="663"/>
      <c r="Y145" s="663"/>
      <c r="Z145" s="663"/>
    </row>
    <row r="146" spans="1:26" ht="15.75" customHeight="1">
      <c r="A146" s="663"/>
      <c r="B146" s="753"/>
      <c r="C146" s="663"/>
      <c r="D146" s="663"/>
      <c r="E146" s="663"/>
      <c r="F146" s="663"/>
      <c r="G146" s="663"/>
      <c r="H146" s="663"/>
      <c r="I146" s="663"/>
      <c r="J146" s="663"/>
      <c r="K146" s="663"/>
      <c r="L146" s="663"/>
      <c r="M146" s="663"/>
      <c r="N146" s="663"/>
      <c r="O146" s="663"/>
      <c r="P146" s="663"/>
      <c r="Q146" s="663"/>
      <c r="R146" s="663"/>
      <c r="S146" s="663"/>
      <c r="T146" s="663"/>
      <c r="U146" s="663"/>
      <c r="V146" s="663"/>
      <c r="W146" s="663"/>
      <c r="X146" s="663"/>
      <c r="Y146" s="663"/>
      <c r="Z146" s="663"/>
    </row>
    <row r="147" spans="1:26" ht="15.75" customHeight="1">
      <c r="A147" s="663"/>
      <c r="B147" s="753"/>
      <c r="C147" s="663"/>
      <c r="D147" s="663"/>
      <c r="E147" s="663"/>
      <c r="F147" s="663"/>
      <c r="G147" s="663"/>
      <c r="H147" s="663"/>
      <c r="I147" s="663"/>
      <c r="J147" s="663"/>
      <c r="K147" s="663"/>
      <c r="L147" s="663"/>
      <c r="M147" s="663"/>
      <c r="N147" s="663"/>
      <c r="O147" s="663"/>
      <c r="P147" s="663"/>
      <c r="Q147" s="663"/>
      <c r="R147" s="663"/>
      <c r="S147" s="663"/>
      <c r="T147" s="663"/>
      <c r="U147" s="663"/>
      <c r="V147" s="663"/>
      <c r="W147" s="663"/>
      <c r="X147" s="663"/>
      <c r="Y147" s="663"/>
      <c r="Z147" s="663"/>
    </row>
    <row r="148" spans="1:26" ht="15.75" customHeight="1">
      <c r="A148" s="663"/>
      <c r="B148" s="753"/>
      <c r="C148" s="663"/>
      <c r="D148" s="663"/>
      <c r="E148" s="663"/>
      <c r="F148" s="663"/>
      <c r="G148" s="663"/>
      <c r="H148" s="663"/>
      <c r="I148" s="663"/>
      <c r="J148" s="663"/>
      <c r="K148" s="663"/>
      <c r="L148" s="663"/>
      <c r="M148" s="663"/>
      <c r="N148" s="663"/>
      <c r="O148" s="663"/>
      <c r="P148" s="663"/>
      <c r="Q148" s="663"/>
      <c r="R148" s="663"/>
      <c r="S148" s="663"/>
      <c r="T148" s="663"/>
      <c r="U148" s="663"/>
      <c r="V148" s="663"/>
      <c r="W148" s="663"/>
      <c r="X148" s="663"/>
      <c r="Y148" s="663"/>
      <c r="Z148" s="663"/>
    </row>
    <row r="149" spans="1:26" ht="15.75" customHeight="1">
      <c r="A149" s="663"/>
      <c r="B149" s="753"/>
      <c r="C149" s="663"/>
      <c r="D149" s="663"/>
      <c r="E149" s="663"/>
      <c r="F149" s="663"/>
      <c r="G149" s="663"/>
      <c r="H149" s="663"/>
      <c r="I149" s="663"/>
      <c r="J149" s="663"/>
      <c r="K149" s="663"/>
      <c r="L149" s="663"/>
      <c r="M149" s="663"/>
      <c r="N149" s="663"/>
      <c r="O149" s="663"/>
      <c r="P149" s="663"/>
      <c r="Q149" s="663"/>
      <c r="R149" s="663"/>
      <c r="S149" s="663"/>
      <c r="T149" s="663"/>
      <c r="U149" s="663"/>
      <c r="V149" s="663"/>
      <c r="W149" s="663"/>
      <c r="X149" s="663"/>
      <c r="Y149" s="663"/>
      <c r="Z149" s="663"/>
    </row>
    <row r="150" spans="1:26" ht="15.75" customHeight="1">
      <c r="A150" s="663"/>
      <c r="B150" s="753"/>
      <c r="C150" s="663"/>
      <c r="D150" s="663"/>
      <c r="E150" s="663"/>
      <c r="F150" s="663"/>
      <c r="G150" s="663"/>
      <c r="H150" s="663"/>
      <c r="I150" s="663"/>
      <c r="J150" s="663"/>
      <c r="K150" s="663"/>
      <c r="L150" s="663"/>
      <c r="M150" s="663"/>
      <c r="N150" s="663"/>
      <c r="O150" s="663"/>
      <c r="P150" s="663"/>
      <c r="Q150" s="663"/>
      <c r="R150" s="663"/>
      <c r="S150" s="663"/>
      <c r="T150" s="663"/>
      <c r="U150" s="663"/>
      <c r="V150" s="663"/>
      <c r="W150" s="663"/>
      <c r="X150" s="663"/>
      <c r="Y150" s="663"/>
      <c r="Z150" s="663"/>
    </row>
    <row r="151" spans="1:26" ht="15.75" customHeight="1">
      <c r="A151" s="663"/>
      <c r="B151" s="753"/>
      <c r="C151" s="663"/>
      <c r="D151" s="663"/>
      <c r="E151" s="663"/>
      <c r="F151" s="663"/>
      <c r="G151" s="663"/>
      <c r="H151" s="663"/>
      <c r="I151" s="663"/>
      <c r="J151" s="663"/>
      <c r="K151" s="663"/>
      <c r="L151" s="663"/>
      <c r="M151" s="663"/>
      <c r="N151" s="663"/>
      <c r="O151" s="663"/>
      <c r="P151" s="663"/>
      <c r="Q151" s="663"/>
      <c r="R151" s="663"/>
      <c r="S151" s="663"/>
      <c r="T151" s="663"/>
      <c r="U151" s="663"/>
      <c r="V151" s="663"/>
      <c r="W151" s="663"/>
      <c r="X151" s="663"/>
      <c r="Y151" s="663"/>
      <c r="Z151" s="663"/>
    </row>
    <row r="152" spans="1:26" ht="15.75" customHeight="1">
      <c r="A152" s="663"/>
      <c r="B152" s="753"/>
      <c r="C152" s="663"/>
      <c r="D152" s="663"/>
      <c r="E152" s="663"/>
      <c r="F152" s="663"/>
      <c r="G152" s="663"/>
      <c r="H152" s="663"/>
      <c r="I152" s="663"/>
      <c r="J152" s="663"/>
      <c r="K152" s="663"/>
      <c r="L152" s="663"/>
      <c r="M152" s="663"/>
      <c r="N152" s="663"/>
      <c r="O152" s="663"/>
      <c r="P152" s="663"/>
      <c r="Q152" s="663"/>
      <c r="R152" s="663"/>
      <c r="S152" s="663"/>
      <c r="T152" s="663"/>
      <c r="U152" s="663"/>
      <c r="V152" s="663"/>
      <c r="W152" s="663"/>
      <c r="X152" s="663"/>
      <c r="Y152" s="663"/>
      <c r="Z152" s="663"/>
    </row>
    <row r="153" spans="1:26" ht="15.75" customHeight="1">
      <c r="A153" s="663"/>
      <c r="B153" s="753"/>
      <c r="C153" s="663"/>
      <c r="D153" s="663"/>
      <c r="E153" s="663"/>
      <c r="F153" s="663"/>
      <c r="G153" s="663"/>
      <c r="H153" s="663"/>
      <c r="I153" s="663"/>
      <c r="J153" s="663"/>
      <c r="K153" s="663"/>
      <c r="L153" s="663"/>
      <c r="M153" s="663"/>
      <c r="N153" s="663"/>
      <c r="O153" s="663"/>
      <c r="P153" s="663"/>
      <c r="Q153" s="663"/>
      <c r="R153" s="663"/>
      <c r="S153" s="663"/>
      <c r="T153" s="663"/>
      <c r="U153" s="663"/>
      <c r="V153" s="663"/>
      <c r="W153" s="663"/>
      <c r="X153" s="663"/>
      <c r="Y153" s="663"/>
      <c r="Z153" s="663"/>
    </row>
    <row r="154" spans="1:26" ht="15.75" customHeight="1">
      <c r="A154" s="663"/>
      <c r="B154" s="753"/>
      <c r="C154" s="663"/>
      <c r="D154" s="663"/>
      <c r="E154" s="663"/>
      <c r="F154" s="663"/>
      <c r="G154" s="663"/>
      <c r="H154" s="663"/>
      <c r="I154" s="663"/>
      <c r="J154" s="663"/>
      <c r="K154" s="663"/>
      <c r="L154" s="663"/>
      <c r="M154" s="663"/>
      <c r="N154" s="663"/>
      <c r="O154" s="663"/>
      <c r="P154" s="663"/>
      <c r="Q154" s="663"/>
      <c r="R154" s="663"/>
      <c r="S154" s="663"/>
      <c r="T154" s="663"/>
      <c r="U154" s="663"/>
      <c r="V154" s="663"/>
      <c r="W154" s="663"/>
      <c r="X154" s="663"/>
      <c r="Y154" s="663"/>
      <c r="Z154" s="663"/>
    </row>
    <row r="155" spans="1:26" ht="15.75" customHeight="1">
      <c r="A155" s="663"/>
      <c r="B155" s="753"/>
      <c r="C155" s="663"/>
      <c r="D155" s="663"/>
      <c r="E155" s="663"/>
      <c r="F155" s="663"/>
      <c r="G155" s="663"/>
      <c r="H155" s="663"/>
      <c r="I155" s="663"/>
      <c r="J155" s="663"/>
      <c r="K155" s="663"/>
      <c r="L155" s="663"/>
      <c r="M155" s="663"/>
      <c r="N155" s="663"/>
      <c r="O155" s="663"/>
      <c r="P155" s="663"/>
      <c r="Q155" s="663"/>
      <c r="R155" s="663"/>
      <c r="S155" s="663"/>
      <c r="T155" s="663"/>
      <c r="U155" s="663"/>
      <c r="V155" s="663"/>
      <c r="W155" s="663"/>
      <c r="X155" s="663"/>
      <c r="Y155" s="663"/>
      <c r="Z155" s="663"/>
    </row>
    <row r="156" spans="1:26" ht="15.75" customHeight="1">
      <c r="A156" s="663"/>
      <c r="B156" s="753"/>
      <c r="C156" s="663"/>
      <c r="D156" s="663"/>
      <c r="E156" s="663"/>
      <c r="F156" s="663"/>
      <c r="G156" s="663"/>
      <c r="H156" s="663"/>
      <c r="I156" s="663"/>
      <c r="J156" s="663"/>
      <c r="K156" s="663"/>
      <c r="L156" s="663"/>
      <c r="M156" s="663"/>
      <c r="N156" s="663"/>
      <c r="O156" s="663"/>
      <c r="P156" s="663"/>
      <c r="Q156" s="663"/>
      <c r="R156" s="663"/>
      <c r="S156" s="663"/>
      <c r="T156" s="663"/>
      <c r="U156" s="663"/>
      <c r="V156" s="663"/>
      <c r="W156" s="663"/>
      <c r="X156" s="663"/>
      <c r="Y156" s="663"/>
      <c r="Z156" s="663"/>
    </row>
    <row r="157" spans="1:26" ht="15.75" customHeight="1">
      <c r="A157" s="663"/>
      <c r="B157" s="753"/>
      <c r="C157" s="663"/>
      <c r="D157" s="663"/>
      <c r="E157" s="663"/>
      <c r="F157" s="663"/>
      <c r="G157" s="663"/>
      <c r="H157" s="663"/>
      <c r="I157" s="663"/>
      <c r="J157" s="663"/>
      <c r="K157" s="663"/>
      <c r="L157" s="663"/>
      <c r="M157" s="663"/>
      <c r="N157" s="663"/>
      <c r="O157" s="663"/>
      <c r="P157" s="663"/>
      <c r="Q157" s="663"/>
      <c r="R157" s="663"/>
      <c r="S157" s="663"/>
      <c r="T157" s="663"/>
      <c r="U157" s="663"/>
      <c r="V157" s="663"/>
      <c r="W157" s="663"/>
      <c r="X157" s="663"/>
      <c r="Y157" s="663"/>
      <c r="Z157" s="663"/>
    </row>
    <row r="158" spans="1:26" ht="15.75" customHeight="1">
      <c r="A158" s="663"/>
      <c r="B158" s="753"/>
      <c r="C158" s="663"/>
      <c r="D158" s="663"/>
      <c r="E158" s="663"/>
      <c r="F158" s="663"/>
      <c r="G158" s="663"/>
      <c r="H158" s="663"/>
      <c r="I158" s="663"/>
      <c r="J158" s="663"/>
      <c r="K158" s="663"/>
      <c r="L158" s="663"/>
      <c r="M158" s="663"/>
      <c r="N158" s="663"/>
      <c r="O158" s="663"/>
      <c r="P158" s="663"/>
      <c r="Q158" s="663"/>
      <c r="R158" s="663"/>
      <c r="S158" s="663"/>
      <c r="T158" s="663"/>
      <c r="U158" s="663"/>
      <c r="V158" s="663"/>
      <c r="W158" s="663"/>
      <c r="X158" s="663"/>
      <c r="Y158" s="663"/>
      <c r="Z158" s="663"/>
    </row>
    <row r="159" spans="1:26" ht="15.75" customHeight="1">
      <c r="A159" s="663"/>
      <c r="B159" s="753"/>
      <c r="C159" s="663"/>
      <c r="D159" s="663"/>
      <c r="E159" s="663"/>
      <c r="F159" s="663"/>
      <c r="G159" s="663"/>
      <c r="H159" s="663"/>
      <c r="I159" s="663"/>
      <c r="J159" s="663"/>
      <c r="K159" s="663"/>
      <c r="L159" s="663"/>
      <c r="M159" s="663"/>
      <c r="N159" s="663"/>
      <c r="O159" s="663"/>
      <c r="P159" s="663"/>
      <c r="Q159" s="663"/>
      <c r="R159" s="663"/>
      <c r="S159" s="663"/>
      <c r="T159" s="663"/>
      <c r="U159" s="663"/>
      <c r="V159" s="663"/>
      <c r="W159" s="663"/>
      <c r="X159" s="663"/>
      <c r="Y159" s="663"/>
      <c r="Z159" s="663"/>
    </row>
    <row r="160" spans="1:26" ht="15.75" customHeight="1">
      <c r="A160" s="663"/>
      <c r="B160" s="753"/>
      <c r="C160" s="663"/>
      <c r="D160" s="663"/>
      <c r="E160" s="663"/>
      <c r="F160" s="663"/>
      <c r="G160" s="663"/>
      <c r="H160" s="663"/>
      <c r="I160" s="663"/>
      <c r="J160" s="663"/>
      <c r="K160" s="663"/>
      <c r="L160" s="663"/>
      <c r="M160" s="663"/>
      <c r="N160" s="663"/>
      <c r="O160" s="663"/>
      <c r="P160" s="663"/>
      <c r="Q160" s="663"/>
      <c r="R160" s="663"/>
      <c r="S160" s="663"/>
      <c r="T160" s="663"/>
      <c r="U160" s="663"/>
      <c r="V160" s="663"/>
      <c r="W160" s="663"/>
      <c r="X160" s="663"/>
      <c r="Y160" s="663"/>
      <c r="Z160" s="663"/>
    </row>
    <row r="161" spans="1:26" ht="15.75" customHeight="1">
      <c r="A161" s="663"/>
      <c r="B161" s="753"/>
      <c r="C161" s="663"/>
      <c r="D161" s="663"/>
      <c r="E161" s="663"/>
      <c r="F161" s="663"/>
      <c r="G161" s="663"/>
      <c r="H161" s="663"/>
      <c r="I161" s="663"/>
      <c r="J161" s="663"/>
      <c r="K161" s="663"/>
      <c r="L161" s="663"/>
      <c r="M161" s="663"/>
      <c r="N161" s="663"/>
      <c r="O161" s="663"/>
      <c r="P161" s="663"/>
      <c r="Q161" s="663"/>
      <c r="R161" s="663"/>
      <c r="S161" s="663"/>
      <c r="T161" s="663"/>
      <c r="U161" s="663"/>
      <c r="V161" s="663"/>
      <c r="W161" s="663"/>
      <c r="X161" s="663"/>
      <c r="Y161" s="663"/>
      <c r="Z161" s="663"/>
    </row>
    <row r="162" spans="1:26" ht="15.75" customHeight="1">
      <c r="A162" s="663"/>
      <c r="B162" s="753"/>
      <c r="C162" s="663"/>
      <c r="D162" s="663"/>
      <c r="E162" s="663"/>
      <c r="F162" s="663"/>
      <c r="G162" s="663"/>
      <c r="H162" s="663"/>
      <c r="I162" s="663"/>
      <c r="J162" s="663"/>
      <c r="K162" s="663"/>
      <c r="L162" s="663"/>
      <c r="M162" s="663"/>
      <c r="N162" s="663"/>
      <c r="O162" s="663"/>
      <c r="P162" s="663"/>
      <c r="Q162" s="663"/>
      <c r="R162" s="663"/>
      <c r="S162" s="663"/>
      <c r="T162" s="663"/>
      <c r="U162" s="663"/>
      <c r="V162" s="663"/>
      <c r="W162" s="663"/>
      <c r="X162" s="663"/>
      <c r="Y162" s="663"/>
      <c r="Z162" s="663"/>
    </row>
    <row r="163" spans="1:26" ht="15.75" customHeight="1">
      <c r="A163" s="663"/>
      <c r="B163" s="753"/>
      <c r="C163" s="663"/>
      <c r="D163" s="663"/>
      <c r="E163" s="663"/>
      <c r="F163" s="663"/>
      <c r="G163" s="663"/>
      <c r="H163" s="663"/>
      <c r="I163" s="663"/>
      <c r="J163" s="663"/>
      <c r="K163" s="663"/>
      <c r="L163" s="663"/>
      <c r="M163" s="663"/>
      <c r="N163" s="663"/>
      <c r="O163" s="663"/>
      <c r="P163" s="663"/>
      <c r="Q163" s="663"/>
      <c r="R163" s="663"/>
      <c r="S163" s="663"/>
      <c r="T163" s="663"/>
      <c r="U163" s="663"/>
      <c r="V163" s="663"/>
      <c r="W163" s="663"/>
      <c r="X163" s="663"/>
      <c r="Y163" s="663"/>
      <c r="Z163" s="663"/>
    </row>
    <row r="164" spans="1:26" ht="15.75" customHeight="1">
      <c r="A164" s="663"/>
      <c r="B164" s="753"/>
      <c r="C164" s="663"/>
      <c r="D164" s="663"/>
      <c r="E164" s="663"/>
      <c r="F164" s="663"/>
      <c r="G164" s="663"/>
      <c r="H164" s="663"/>
      <c r="I164" s="663"/>
      <c r="J164" s="663"/>
      <c r="K164" s="663"/>
      <c r="L164" s="663"/>
      <c r="M164" s="663"/>
      <c r="N164" s="663"/>
      <c r="O164" s="663"/>
      <c r="P164" s="663"/>
      <c r="Q164" s="663"/>
      <c r="R164" s="663"/>
      <c r="S164" s="663"/>
      <c r="T164" s="663"/>
      <c r="U164" s="663"/>
      <c r="V164" s="663"/>
      <c r="W164" s="663"/>
      <c r="X164" s="663"/>
      <c r="Y164" s="663"/>
      <c r="Z164" s="663"/>
    </row>
    <row r="165" spans="1:26" ht="15.75" customHeight="1">
      <c r="A165" s="663"/>
      <c r="B165" s="753"/>
      <c r="C165" s="663"/>
      <c r="D165" s="663"/>
      <c r="E165" s="663"/>
      <c r="F165" s="663"/>
      <c r="G165" s="663"/>
      <c r="H165" s="663"/>
      <c r="I165" s="663"/>
      <c r="J165" s="663"/>
      <c r="K165" s="663"/>
      <c r="L165" s="663"/>
      <c r="M165" s="663"/>
      <c r="N165" s="663"/>
      <c r="O165" s="663"/>
      <c r="P165" s="663"/>
      <c r="Q165" s="663"/>
      <c r="R165" s="663"/>
      <c r="S165" s="663"/>
      <c r="T165" s="663"/>
      <c r="U165" s="663"/>
      <c r="V165" s="663"/>
      <c r="W165" s="663"/>
      <c r="X165" s="663"/>
      <c r="Y165" s="663"/>
      <c r="Z165" s="663"/>
    </row>
    <row r="166" spans="1:26" ht="15.75" customHeight="1">
      <c r="A166" s="663"/>
      <c r="B166" s="753"/>
      <c r="C166" s="663"/>
      <c r="D166" s="663"/>
      <c r="E166" s="663"/>
      <c r="F166" s="663"/>
      <c r="G166" s="663"/>
      <c r="H166" s="663"/>
      <c r="I166" s="663"/>
      <c r="J166" s="663"/>
      <c r="K166" s="663"/>
      <c r="L166" s="663"/>
      <c r="M166" s="663"/>
      <c r="N166" s="663"/>
      <c r="O166" s="663"/>
      <c r="P166" s="663"/>
      <c r="Q166" s="663"/>
      <c r="R166" s="663"/>
      <c r="S166" s="663"/>
      <c r="T166" s="663"/>
      <c r="U166" s="663"/>
      <c r="V166" s="663"/>
      <c r="W166" s="663"/>
      <c r="X166" s="663"/>
      <c r="Y166" s="663"/>
      <c r="Z166" s="663"/>
    </row>
    <row r="167" spans="1:26" ht="15.75" customHeight="1">
      <c r="A167" s="663"/>
      <c r="B167" s="753"/>
      <c r="C167" s="663"/>
      <c r="D167" s="663"/>
      <c r="E167" s="663"/>
      <c r="F167" s="663"/>
      <c r="G167" s="663"/>
      <c r="H167" s="663"/>
      <c r="I167" s="663"/>
      <c r="J167" s="663"/>
      <c r="K167" s="663"/>
      <c r="L167" s="663"/>
      <c r="M167" s="663"/>
      <c r="N167" s="663"/>
      <c r="O167" s="663"/>
      <c r="P167" s="663"/>
      <c r="Q167" s="663"/>
      <c r="R167" s="663"/>
      <c r="S167" s="663"/>
      <c r="T167" s="663"/>
      <c r="U167" s="663"/>
      <c r="V167" s="663"/>
      <c r="W167" s="663"/>
      <c r="X167" s="663"/>
      <c r="Y167" s="663"/>
      <c r="Z167" s="663"/>
    </row>
    <row r="168" spans="1:26" ht="15.75" customHeight="1">
      <c r="A168" s="663"/>
      <c r="B168" s="753"/>
      <c r="C168" s="663"/>
      <c r="D168" s="663"/>
      <c r="E168" s="663"/>
      <c r="F168" s="663"/>
      <c r="G168" s="663"/>
      <c r="H168" s="663"/>
      <c r="I168" s="663"/>
      <c r="J168" s="663"/>
      <c r="K168" s="663"/>
      <c r="L168" s="663"/>
      <c r="M168" s="663"/>
      <c r="N168" s="663"/>
      <c r="O168" s="663"/>
      <c r="P168" s="663"/>
      <c r="Q168" s="663"/>
      <c r="R168" s="663"/>
      <c r="S168" s="663"/>
      <c r="T168" s="663"/>
      <c r="U168" s="663"/>
      <c r="V168" s="663"/>
      <c r="W168" s="663"/>
      <c r="X168" s="663"/>
      <c r="Y168" s="663"/>
      <c r="Z168" s="663"/>
    </row>
    <row r="169" spans="1:26" ht="15.75" customHeight="1">
      <c r="A169" s="663"/>
      <c r="B169" s="753"/>
      <c r="C169" s="663"/>
      <c r="D169" s="663"/>
      <c r="E169" s="663"/>
      <c r="F169" s="663"/>
      <c r="G169" s="663"/>
      <c r="H169" s="663"/>
      <c r="I169" s="663"/>
      <c r="J169" s="663"/>
      <c r="K169" s="663"/>
      <c r="L169" s="663"/>
      <c r="M169" s="663"/>
      <c r="N169" s="663"/>
      <c r="O169" s="663"/>
      <c r="P169" s="663"/>
      <c r="Q169" s="663"/>
      <c r="R169" s="663"/>
      <c r="S169" s="663"/>
      <c r="T169" s="663"/>
      <c r="U169" s="663"/>
      <c r="V169" s="663"/>
      <c r="W169" s="663"/>
      <c r="X169" s="663"/>
      <c r="Y169" s="663"/>
      <c r="Z169" s="663"/>
    </row>
    <row r="170" spans="1:26" ht="15.75" customHeight="1">
      <c r="A170" s="663"/>
      <c r="B170" s="753"/>
      <c r="C170" s="663"/>
      <c r="D170" s="663"/>
      <c r="E170" s="663"/>
      <c r="F170" s="663"/>
      <c r="G170" s="663"/>
      <c r="H170" s="663"/>
      <c r="I170" s="663"/>
      <c r="J170" s="663"/>
      <c r="K170" s="663"/>
      <c r="L170" s="663"/>
      <c r="M170" s="663"/>
      <c r="N170" s="663"/>
      <c r="O170" s="663"/>
      <c r="P170" s="663"/>
      <c r="Q170" s="663"/>
      <c r="R170" s="663"/>
      <c r="S170" s="663"/>
      <c r="T170" s="663"/>
      <c r="U170" s="663"/>
      <c r="V170" s="663"/>
      <c r="W170" s="663"/>
      <c r="X170" s="663"/>
      <c r="Y170" s="663"/>
      <c r="Z170" s="663"/>
    </row>
    <row r="171" spans="1:26" ht="15.75" customHeight="1">
      <c r="A171" s="663"/>
      <c r="B171" s="753"/>
      <c r="C171" s="663"/>
      <c r="D171" s="663"/>
      <c r="E171" s="663"/>
      <c r="F171" s="663"/>
      <c r="G171" s="663"/>
      <c r="H171" s="663"/>
      <c r="I171" s="663"/>
      <c r="J171" s="663"/>
      <c r="K171" s="663"/>
      <c r="L171" s="663"/>
      <c r="M171" s="663"/>
      <c r="N171" s="663"/>
      <c r="O171" s="663"/>
      <c r="P171" s="663"/>
      <c r="Q171" s="663"/>
      <c r="R171" s="663"/>
      <c r="S171" s="663"/>
      <c r="T171" s="663"/>
      <c r="U171" s="663"/>
      <c r="V171" s="663"/>
      <c r="W171" s="663"/>
      <c r="X171" s="663"/>
      <c r="Y171" s="663"/>
      <c r="Z171" s="663"/>
    </row>
    <row r="172" spans="1:26" ht="15.75" customHeight="1">
      <c r="A172" s="663"/>
      <c r="B172" s="753"/>
      <c r="C172" s="663"/>
      <c r="D172" s="663"/>
      <c r="E172" s="663"/>
      <c r="F172" s="663"/>
      <c r="G172" s="663"/>
      <c r="H172" s="663"/>
      <c r="I172" s="663"/>
      <c r="J172" s="663"/>
      <c r="K172" s="663"/>
      <c r="L172" s="663"/>
      <c r="M172" s="663"/>
      <c r="N172" s="663"/>
      <c r="O172" s="663"/>
      <c r="P172" s="663"/>
      <c r="Q172" s="663"/>
      <c r="R172" s="663"/>
      <c r="S172" s="663"/>
      <c r="T172" s="663"/>
      <c r="U172" s="663"/>
      <c r="V172" s="663"/>
      <c r="W172" s="663"/>
      <c r="X172" s="663"/>
      <c r="Y172" s="663"/>
      <c r="Z172" s="663"/>
    </row>
    <row r="173" spans="1:26" ht="15.75" customHeight="1">
      <c r="A173" s="663"/>
      <c r="B173" s="753"/>
      <c r="C173" s="663"/>
      <c r="D173" s="663"/>
      <c r="E173" s="663"/>
      <c r="F173" s="663"/>
      <c r="G173" s="663"/>
      <c r="H173" s="663"/>
      <c r="I173" s="663"/>
      <c r="J173" s="663"/>
      <c r="K173" s="663"/>
      <c r="L173" s="663"/>
      <c r="M173" s="663"/>
      <c r="N173" s="663"/>
      <c r="O173" s="663"/>
      <c r="P173" s="663"/>
      <c r="Q173" s="663"/>
      <c r="R173" s="663"/>
      <c r="S173" s="663"/>
      <c r="T173" s="663"/>
      <c r="U173" s="663"/>
      <c r="V173" s="663"/>
      <c r="W173" s="663"/>
      <c r="X173" s="663"/>
      <c r="Y173" s="663"/>
      <c r="Z173" s="663"/>
    </row>
    <row r="174" spans="1:26" ht="15.75" customHeight="1">
      <c r="A174" s="663"/>
      <c r="B174" s="753"/>
      <c r="C174" s="663"/>
      <c r="D174" s="663"/>
      <c r="E174" s="663"/>
      <c r="F174" s="663"/>
      <c r="G174" s="663"/>
      <c r="H174" s="663"/>
      <c r="I174" s="663"/>
      <c r="J174" s="663"/>
      <c r="K174" s="663"/>
      <c r="L174" s="663"/>
      <c r="M174" s="663"/>
      <c r="N174" s="663"/>
      <c r="O174" s="663"/>
      <c r="P174" s="663"/>
      <c r="Q174" s="663"/>
      <c r="R174" s="663"/>
      <c r="S174" s="663"/>
      <c r="T174" s="663"/>
      <c r="U174" s="663"/>
      <c r="V174" s="663"/>
      <c r="W174" s="663"/>
      <c r="X174" s="663"/>
      <c r="Y174" s="663"/>
      <c r="Z174" s="663"/>
    </row>
    <row r="175" spans="1:26" ht="15.75" customHeight="1">
      <c r="A175" s="663"/>
      <c r="B175" s="753"/>
      <c r="C175" s="663"/>
      <c r="D175" s="663"/>
      <c r="E175" s="663"/>
      <c r="F175" s="663"/>
      <c r="G175" s="663"/>
      <c r="H175" s="663"/>
      <c r="I175" s="663"/>
      <c r="J175" s="663"/>
      <c r="K175" s="663"/>
      <c r="L175" s="663"/>
      <c r="M175" s="663"/>
      <c r="N175" s="663"/>
      <c r="O175" s="663"/>
      <c r="P175" s="663"/>
      <c r="Q175" s="663"/>
      <c r="R175" s="663"/>
      <c r="S175" s="663"/>
      <c r="T175" s="663"/>
      <c r="U175" s="663"/>
      <c r="V175" s="663"/>
      <c r="W175" s="663"/>
      <c r="X175" s="663"/>
      <c r="Y175" s="663"/>
      <c r="Z175" s="663"/>
    </row>
    <row r="176" spans="1:26" ht="15.75" customHeight="1">
      <c r="A176" s="663"/>
      <c r="B176" s="753"/>
      <c r="C176" s="663"/>
      <c r="D176" s="663"/>
      <c r="E176" s="663"/>
      <c r="F176" s="663"/>
      <c r="G176" s="663"/>
      <c r="H176" s="663"/>
      <c r="I176" s="663"/>
      <c r="J176" s="663"/>
      <c r="K176" s="663"/>
      <c r="L176" s="663"/>
      <c r="M176" s="663"/>
      <c r="N176" s="663"/>
      <c r="O176" s="663"/>
      <c r="P176" s="663"/>
      <c r="Q176" s="663"/>
      <c r="R176" s="663"/>
      <c r="S176" s="663"/>
      <c r="T176" s="663"/>
      <c r="U176" s="663"/>
      <c r="V176" s="663"/>
      <c r="W176" s="663"/>
      <c r="X176" s="663"/>
      <c r="Y176" s="663"/>
      <c r="Z176" s="663"/>
    </row>
    <row r="177" spans="1:26" ht="15.75" customHeight="1">
      <c r="A177" s="663"/>
      <c r="B177" s="753"/>
      <c r="C177" s="663"/>
      <c r="D177" s="663"/>
      <c r="E177" s="663"/>
      <c r="F177" s="663"/>
      <c r="G177" s="663"/>
      <c r="H177" s="663"/>
      <c r="I177" s="663"/>
      <c r="J177" s="663"/>
      <c r="K177" s="663"/>
      <c r="L177" s="663"/>
      <c r="M177" s="663"/>
      <c r="N177" s="663"/>
      <c r="O177" s="663"/>
      <c r="P177" s="663"/>
      <c r="Q177" s="663"/>
      <c r="R177" s="663"/>
      <c r="S177" s="663"/>
      <c r="T177" s="663"/>
      <c r="U177" s="663"/>
      <c r="V177" s="663"/>
      <c r="W177" s="663"/>
      <c r="X177" s="663"/>
      <c r="Y177" s="663"/>
      <c r="Z177" s="663"/>
    </row>
    <row r="178" spans="1:26" ht="15.75" customHeight="1">
      <c r="A178" s="663"/>
      <c r="B178" s="753"/>
      <c r="C178" s="663"/>
      <c r="D178" s="663"/>
      <c r="E178" s="663"/>
      <c r="F178" s="663"/>
      <c r="G178" s="663"/>
      <c r="H178" s="663"/>
      <c r="I178" s="663"/>
      <c r="J178" s="663"/>
      <c r="K178" s="663"/>
      <c r="L178" s="663"/>
      <c r="M178" s="663"/>
      <c r="N178" s="663"/>
      <c r="O178" s="663"/>
      <c r="P178" s="663"/>
      <c r="Q178" s="663"/>
      <c r="R178" s="663"/>
      <c r="S178" s="663"/>
      <c r="T178" s="663"/>
      <c r="U178" s="663"/>
      <c r="V178" s="663"/>
      <c r="W178" s="663"/>
      <c r="X178" s="663"/>
      <c r="Y178" s="663"/>
      <c r="Z178" s="663"/>
    </row>
    <row r="179" spans="1:26" ht="15.75" customHeight="1">
      <c r="A179" s="663"/>
      <c r="B179" s="753"/>
      <c r="C179" s="663"/>
      <c r="D179" s="663"/>
      <c r="E179" s="663"/>
      <c r="F179" s="663"/>
      <c r="G179" s="663"/>
      <c r="H179" s="663"/>
      <c r="I179" s="663"/>
      <c r="J179" s="663"/>
      <c r="K179" s="663"/>
      <c r="L179" s="663"/>
      <c r="M179" s="663"/>
      <c r="N179" s="663"/>
      <c r="O179" s="663"/>
      <c r="P179" s="663"/>
      <c r="Q179" s="663"/>
      <c r="R179" s="663"/>
      <c r="S179" s="663"/>
      <c r="T179" s="663"/>
      <c r="U179" s="663"/>
      <c r="V179" s="663"/>
      <c r="W179" s="663"/>
      <c r="X179" s="663"/>
      <c r="Y179" s="663"/>
      <c r="Z179" s="663"/>
    </row>
    <row r="180" spans="1:26" ht="15.75" customHeight="1">
      <c r="A180" s="663"/>
      <c r="B180" s="753"/>
      <c r="C180" s="663"/>
      <c r="D180" s="663"/>
      <c r="E180" s="663"/>
      <c r="F180" s="663"/>
      <c r="G180" s="663"/>
      <c r="H180" s="663"/>
      <c r="I180" s="663"/>
      <c r="J180" s="663"/>
      <c r="K180" s="663"/>
      <c r="L180" s="663"/>
      <c r="M180" s="663"/>
      <c r="N180" s="663"/>
      <c r="O180" s="663"/>
      <c r="P180" s="663"/>
      <c r="Q180" s="663"/>
      <c r="R180" s="663"/>
      <c r="S180" s="663"/>
      <c r="T180" s="663"/>
      <c r="U180" s="663"/>
      <c r="V180" s="663"/>
      <c r="W180" s="663"/>
      <c r="X180" s="663"/>
      <c r="Y180" s="663"/>
      <c r="Z180" s="663"/>
    </row>
    <row r="181" spans="1:26" ht="15.75" customHeight="1">
      <c r="A181" s="663"/>
      <c r="B181" s="753"/>
      <c r="C181" s="663"/>
      <c r="D181" s="663"/>
      <c r="E181" s="663"/>
      <c r="F181" s="663"/>
      <c r="G181" s="663"/>
      <c r="H181" s="663"/>
      <c r="I181" s="663"/>
      <c r="J181" s="663"/>
      <c r="K181" s="663"/>
      <c r="L181" s="663"/>
      <c r="M181" s="663"/>
      <c r="N181" s="663"/>
      <c r="O181" s="663"/>
      <c r="P181" s="663"/>
      <c r="Q181" s="663"/>
      <c r="R181" s="663"/>
      <c r="S181" s="663"/>
      <c r="T181" s="663"/>
      <c r="U181" s="663"/>
      <c r="V181" s="663"/>
      <c r="W181" s="663"/>
      <c r="X181" s="663"/>
      <c r="Y181" s="663"/>
      <c r="Z181" s="663"/>
    </row>
    <row r="182" spans="1:26" ht="15.75" customHeight="1">
      <c r="A182" s="663"/>
      <c r="B182" s="753"/>
      <c r="C182" s="663"/>
      <c r="D182" s="663"/>
      <c r="E182" s="663"/>
      <c r="F182" s="663"/>
      <c r="G182" s="663"/>
      <c r="H182" s="663"/>
      <c r="I182" s="663"/>
      <c r="J182" s="663"/>
      <c r="K182" s="663"/>
      <c r="L182" s="663"/>
      <c r="M182" s="663"/>
      <c r="N182" s="663"/>
      <c r="O182" s="663"/>
      <c r="P182" s="663"/>
      <c r="Q182" s="663"/>
      <c r="R182" s="663"/>
      <c r="S182" s="663"/>
      <c r="T182" s="663"/>
      <c r="U182" s="663"/>
      <c r="V182" s="663"/>
      <c r="W182" s="663"/>
      <c r="X182" s="663"/>
      <c r="Y182" s="663"/>
      <c r="Z182" s="663"/>
    </row>
    <row r="183" spans="1:26" ht="15.75" customHeight="1">
      <c r="A183" s="663"/>
      <c r="B183" s="753"/>
      <c r="C183" s="663"/>
      <c r="D183" s="663"/>
      <c r="E183" s="663"/>
      <c r="F183" s="663"/>
      <c r="G183" s="663"/>
      <c r="H183" s="663"/>
      <c r="I183" s="663"/>
      <c r="J183" s="663"/>
      <c r="K183" s="663"/>
      <c r="L183" s="663"/>
      <c r="M183" s="663"/>
      <c r="N183" s="663"/>
      <c r="O183" s="663"/>
      <c r="P183" s="663"/>
      <c r="Q183" s="663"/>
      <c r="R183" s="663"/>
      <c r="S183" s="663"/>
      <c r="T183" s="663"/>
      <c r="U183" s="663"/>
      <c r="V183" s="663"/>
      <c r="W183" s="663"/>
      <c r="X183" s="663"/>
      <c r="Y183" s="663"/>
      <c r="Z183" s="663"/>
    </row>
    <row r="184" spans="1:26" ht="15.75" customHeight="1">
      <c r="A184" s="663"/>
      <c r="B184" s="753"/>
      <c r="C184" s="663"/>
      <c r="D184" s="663"/>
      <c r="E184" s="663"/>
      <c r="F184" s="663"/>
      <c r="G184" s="663"/>
      <c r="H184" s="663"/>
      <c r="I184" s="663"/>
      <c r="J184" s="663"/>
      <c r="K184" s="663"/>
      <c r="L184" s="663"/>
      <c r="M184" s="663"/>
      <c r="N184" s="663"/>
      <c r="O184" s="663"/>
      <c r="P184" s="663"/>
      <c r="Q184" s="663"/>
      <c r="R184" s="663"/>
      <c r="S184" s="663"/>
      <c r="T184" s="663"/>
      <c r="U184" s="663"/>
      <c r="V184" s="663"/>
      <c r="W184" s="663"/>
      <c r="X184" s="663"/>
      <c r="Y184" s="663"/>
      <c r="Z184" s="663"/>
    </row>
    <row r="185" spans="1:26" ht="15.75" customHeight="1">
      <c r="A185" s="663"/>
      <c r="B185" s="753"/>
      <c r="C185" s="663"/>
      <c r="D185" s="663"/>
      <c r="E185" s="663"/>
      <c r="F185" s="663"/>
      <c r="G185" s="663"/>
      <c r="H185" s="663"/>
      <c r="I185" s="663"/>
      <c r="J185" s="663"/>
      <c r="K185" s="663"/>
      <c r="L185" s="663"/>
      <c r="M185" s="663"/>
      <c r="N185" s="663"/>
      <c r="O185" s="663"/>
      <c r="P185" s="663"/>
      <c r="Q185" s="663"/>
      <c r="R185" s="663"/>
      <c r="S185" s="663"/>
      <c r="T185" s="663"/>
      <c r="U185" s="663"/>
      <c r="V185" s="663"/>
      <c r="W185" s="663"/>
      <c r="X185" s="663"/>
      <c r="Y185" s="663"/>
      <c r="Z185" s="663"/>
    </row>
    <row r="186" spans="1:26" ht="15.75" customHeight="1">
      <c r="A186" s="663"/>
      <c r="B186" s="753"/>
      <c r="C186" s="663"/>
      <c r="D186" s="663"/>
      <c r="E186" s="663"/>
      <c r="F186" s="663"/>
      <c r="G186" s="663"/>
      <c r="H186" s="663"/>
      <c r="I186" s="663"/>
      <c r="J186" s="663"/>
      <c r="K186" s="663"/>
      <c r="L186" s="663"/>
      <c r="M186" s="663"/>
      <c r="N186" s="663"/>
      <c r="O186" s="663"/>
      <c r="P186" s="663"/>
      <c r="Q186" s="663"/>
      <c r="R186" s="663"/>
      <c r="S186" s="663"/>
      <c r="T186" s="663"/>
      <c r="U186" s="663"/>
      <c r="V186" s="663"/>
      <c r="W186" s="663"/>
      <c r="X186" s="663"/>
      <c r="Y186" s="663"/>
      <c r="Z186" s="663"/>
    </row>
    <row r="187" spans="1:26" ht="15.75" customHeight="1">
      <c r="A187" s="663"/>
      <c r="B187" s="753"/>
      <c r="C187" s="663"/>
      <c r="D187" s="663"/>
      <c r="E187" s="663"/>
      <c r="F187" s="663"/>
      <c r="G187" s="663"/>
      <c r="H187" s="663"/>
      <c r="I187" s="663"/>
      <c r="J187" s="663"/>
      <c r="K187" s="663"/>
      <c r="L187" s="663"/>
      <c r="M187" s="663"/>
      <c r="N187" s="663"/>
      <c r="O187" s="663"/>
      <c r="P187" s="663"/>
      <c r="Q187" s="663"/>
      <c r="R187" s="663"/>
      <c r="S187" s="663"/>
      <c r="T187" s="663"/>
      <c r="U187" s="663"/>
      <c r="V187" s="663"/>
      <c r="W187" s="663"/>
      <c r="X187" s="663"/>
      <c r="Y187" s="663"/>
      <c r="Z187" s="663"/>
    </row>
    <row r="188" spans="1:26" ht="15.75" customHeight="1">
      <c r="A188" s="663"/>
      <c r="B188" s="753"/>
      <c r="C188" s="663"/>
      <c r="D188" s="663"/>
      <c r="E188" s="663"/>
      <c r="F188" s="663"/>
      <c r="G188" s="663"/>
      <c r="H188" s="663"/>
      <c r="I188" s="663"/>
      <c r="J188" s="663"/>
      <c r="K188" s="663"/>
      <c r="L188" s="663"/>
      <c r="M188" s="663"/>
      <c r="N188" s="663"/>
      <c r="O188" s="663"/>
      <c r="P188" s="663"/>
      <c r="Q188" s="663"/>
      <c r="R188" s="663"/>
      <c r="S188" s="663"/>
      <c r="T188" s="663"/>
      <c r="U188" s="663"/>
      <c r="V188" s="663"/>
      <c r="W188" s="663"/>
      <c r="X188" s="663"/>
      <c r="Y188" s="663"/>
      <c r="Z188" s="663"/>
    </row>
    <row r="189" spans="1:26" ht="15.75" customHeight="1">
      <c r="A189" s="663"/>
      <c r="B189" s="753"/>
      <c r="C189" s="663"/>
      <c r="D189" s="663"/>
      <c r="E189" s="663"/>
      <c r="F189" s="663"/>
      <c r="G189" s="663"/>
      <c r="H189" s="663"/>
      <c r="I189" s="663"/>
      <c r="J189" s="663"/>
      <c r="K189" s="663"/>
      <c r="L189" s="663"/>
      <c r="M189" s="663"/>
      <c r="N189" s="663"/>
      <c r="O189" s="663"/>
      <c r="P189" s="663"/>
      <c r="Q189" s="663"/>
      <c r="R189" s="663"/>
      <c r="S189" s="663"/>
      <c r="T189" s="663"/>
      <c r="U189" s="663"/>
      <c r="V189" s="663"/>
      <c r="W189" s="663"/>
      <c r="X189" s="663"/>
      <c r="Y189" s="663"/>
      <c r="Z189" s="663"/>
    </row>
    <row r="190" spans="1:26" ht="15.75" customHeight="1">
      <c r="A190" s="663"/>
      <c r="B190" s="753"/>
      <c r="C190" s="663"/>
      <c r="D190" s="663"/>
      <c r="E190" s="663"/>
      <c r="F190" s="663"/>
      <c r="G190" s="663"/>
      <c r="H190" s="663"/>
      <c r="I190" s="663"/>
      <c r="J190" s="663"/>
      <c r="K190" s="663"/>
      <c r="L190" s="663"/>
      <c r="M190" s="663"/>
      <c r="N190" s="663"/>
      <c r="O190" s="663"/>
      <c r="P190" s="663"/>
      <c r="Q190" s="663"/>
      <c r="R190" s="663"/>
      <c r="S190" s="663"/>
      <c r="T190" s="663"/>
      <c r="U190" s="663"/>
      <c r="V190" s="663"/>
      <c r="W190" s="663"/>
      <c r="X190" s="663"/>
      <c r="Y190" s="663"/>
      <c r="Z190" s="663"/>
    </row>
    <row r="191" spans="1:26" ht="15.75" customHeight="1">
      <c r="A191" s="663"/>
      <c r="B191" s="753"/>
      <c r="C191" s="663"/>
      <c r="D191" s="663"/>
      <c r="E191" s="663"/>
      <c r="F191" s="663"/>
      <c r="G191" s="663"/>
      <c r="H191" s="663"/>
      <c r="I191" s="663"/>
      <c r="J191" s="663"/>
      <c r="K191" s="663"/>
      <c r="L191" s="663"/>
      <c r="M191" s="663"/>
      <c r="N191" s="663"/>
      <c r="O191" s="663"/>
      <c r="P191" s="663"/>
      <c r="Q191" s="663"/>
      <c r="R191" s="663"/>
      <c r="S191" s="663"/>
      <c r="T191" s="663"/>
      <c r="U191" s="663"/>
      <c r="V191" s="663"/>
      <c r="W191" s="663"/>
      <c r="X191" s="663"/>
      <c r="Y191" s="663"/>
      <c r="Z191" s="663"/>
    </row>
    <row r="192" spans="1:26" ht="15.75" customHeight="1">
      <c r="A192" s="663"/>
      <c r="B192" s="753"/>
      <c r="C192" s="663"/>
      <c r="D192" s="663"/>
      <c r="E192" s="663"/>
      <c r="F192" s="663"/>
      <c r="G192" s="663"/>
      <c r="H192" s="663"/>
      <c r="I192" s="663"/>
      <c r="J192" s="663"/>
      <c r="K192" s="663"/>
      <c r="L192" s="663"/>
      <c r="M192" s="663"/>
      <c r="N192" s="663"/>
      <c r="O192" s="663"/>
      <c r="P192" s="663"/>
      <c r="Q192" s="663"/>
      <c r="R192" s="663"/>
      <c r="S192" s="663"/>
      <c r="T192" s="663"/>
      <c r="U192" s="663"/>
      <c r="V192" s="663"/>
      <c r="W192" s="663"/>
      <c r="X192" s="663"/>
      <c r="Y192" s="663"/>
      <c r="Z192" s="663"/>
    </row>
    <row r="193" spans="1:26" ht="15.75" customHeight="1">
      <c r="A193" s="663"/>
      <c r="B193" s="753"/>
      <c r="C193" s="663"/>
      <c r="D193" s="663"/>
      <c r="E193" s="663"/>
      <c r="F193" s="663"/>
      <c r="G193" s="663"/>
      <c r="H193" s="663"/>
      <c r="I193" s="663"/>
      <c r="J193" s="663"/>
      <c r="K193" s="663"/>
      <c r="L193" s="663"/>
      <c r="M193" s="663"/>
      <c r="N193" s="663"/>
      <c r="O193" s="663"/>
      <c r="P193" s="663"/>
      <c r="Q193" s="663"/>
      <c r="R193" s="663"/>
      <c r="S193" s="663"/>
      <c r="T193" s="663"/>
      <c r="U193" s="663"/>
      <c r="V193" s="663"/>
      <c r="W193" s="663"/>
      <c r="X193" s="663"/>
      <c r="Y193" s="663"/>
      <c r="Z193" s="663"/>
    </row>
    <row r="194" spans="1:26" ht="15.75" customHeight="1">
      <c r="A194" s="663"/>
      <c r="B194" s="753"/>
      <c r="C194" s="663"/>
      <c r="D194" s="663"/>
      <c r="E194" s="663"/>
      <c r="F194" s="663"/>
      <c r="G194" s="663"/>
      <c r="H194" s="663"/>
      <c r="I194" s="663"/>
      <c r="J194" s="663"/>
      <c r="K194" s="663"/>
      <c r="L194" s="663"/>
      <c r="M194" s="663"/>
      <c r="N194" s="663"/>
      <c r="O194" s="663"/>
      <c r="P194" s="663"/>
      <c r="Q194" s="663"/>
      <c r="R194" s="663"/>
      <c r="S194" s="663"/>
      <c r="T194" s="663"/>
      <c r="U194" s="663"/>
      <c r="V194" s="663"/>
      <c r="W194" s="663"/>
      <c r="X194" s="663"/>
      <c r="Y194" s="663"/>
      <c r="Z194" s="663"/>
    </row>
    <row r="195" spans="1:26" ht="15.75" customHeight="1">
      <c r="A195" s="663"/>
      <c r="B195" s="753"/>
      <c r="C195" s="663"/>
      <c r="D195" s="663"/>
      <c r="E195" s="663"/>
      <c r="F195" s="663"/>
      <c r="G195" s="663"/>
      <c r="H195" s="663"/>
      <c r="I195" s="663"/>
      <c r="J195" s="663"/>
      <c r="K195" s="663"/>
      <c r="L195" s="663"/>
      <c r="M195" s="663"/>
      <c r="N195" s="663"/>
      <c r="O195" s="663"/>
      <c r="P195" s="663"/>
      <c r="Q195" s="663"/>
      <c r="R195" s="663"/>
      <c r="S195" s="663"/>
      <c r="T195" s="663"/>
      <c r="U195" s="663"/>
      <c r="V195" s="663"/>
      <c r="W195" s="663"/>
      <c r="X195" s="663"/>
      <c r="Y195" s="663"/>
      <c r="Z195" s="663"/>
    </row>
    <row r="196" spans="1:26" ht="15.75" customHeight="1">
      <c r="A196" s="663"/>
      <c r="B196" s="753"/>
      <c r="C196" s="663"/>
      <c r="D196" s="663"/>
      <c r="E196" s="663"/>
      <c r="F196" s="663"/>
      <c r="G196" s="663"/>
      <c r="H196" s="663"/>
      <c r="I196" s="663"/>
      <c r="J196" s="663"/>
      <c r="K196" s="663"/>
      <c r="L196" s="663"/>
      <c r="M196" s="663"/>
      <c r="N196" s="663"/>
      <c r="O196" s="663"/>
      <c r="P196" s="663"/>
      <c r="Q196" s="663"/>
      <c r="R196" s="663"/>
      <c r="S196" s="663"/>
      <c r="T196" s="663"/>
      <c r="U196" s="663"/>
      <c r="V196" s="663"/>
      <c r="W196" s="663"/>
      <c r="X196" s="663"/>
      <c r="Y196" s="663"/>
      <c r="Z196" s="663"/>
    </row>
    <row r="197" spans="1:26" ht="15.75" customHeight="1">
      <c r="A197" s="663"/>
      <c r="B197" s="753"/>
      <c r="C197" s="663"/>
      <c r="D197" s="663"/>
      <c r="E197" s="663"/>
      <c r="F197" s="663"/>
      <c r="G197" s="663"/>
      <c r="H197" s="663"/>
      <c r="I197" s="663"/>
      <c r="J197" s="663"/>
      <c r="K197" s="663"/>
      <c r="L197" s="663"/>
      <c r="M197" s="663"/>
      <c r="N197" s="663"/>
      <c r="O197" s="663"/>
      <c r="P197" s="663"/>
      <c r="Q197" s="663"/>
      <c r="R197" s="663"/>
      <c r="S197" s="663"/>
      <c r="T197" s="663"/>
      <c r="U197" s="663"/>
      <c r="V197" s="663"/>
      <c r="W197" s="663"/>
      <c r="X197" s="663"/>
      <c r="Y197" s="663"/>
      <c r="Z197" s="663"/>
    </row>
    <row r="198" spans="1:26" ht="15.75" customHeight="1">
      <c r="A198" s="663"/>
      <c r="B198" s="753"/>
      <c r="C198" s="663"/>
      <c r="D198" s="663"/>
      <c r="E198" s="663"/>
      <c r="F198" s="663"/>
      <c r="G198" s="663"/>
      <c r="H198" s="663"/>
      <c r="I198" s="663"/>
      <c r="J198" s="663"/>
      <c r="K198" s="663"/>
      <c r="L198" s="663"/>
      <c r="M198" s="663"/>
      <c r="N198" s="663"/>
      <c r="O198" s="663"/>
      <c r="P198" s="663"/>
      <c r="Q198" s="663"/>
      <c r="R198" s="663"/>
      <c r="S198" s="663"/>
      <c r="T198" s="663"/>
      <c r="U198" s="663"/>
      <c r="V198" s="663"/>
      <c r="W198" s="663"/>
      <c r="X198" s="663"/>
      <c r="Y198" s="663"/>
      <c r="Z198" s="663"/>
    </row>
    <row r="199" spans="1:26" ht="15.75" customHeight="1">
      <c r="A199" s="663"/>
      <c r="B199" s="753"/>
      <c r="C199" s="663"/>
      <c r="D199" s="663"/>
      <c r="E199" s="663"/>
      <c r="F199" s="663"/>
      <c r="G199" s="663"/>
      <c r="H199" s="663"/>
      <c r="I199" s="663"/>
      <c r="J199" s="663"/>
      <c r="K199" s="663"/>
      <c r="L199" s="663"/>
      <c r="M199" s="663"/>
      <c r="N199" s="663"/>
      <c r="O199" s="663"/>
      <c r="P199" s="663"/>
      <c r="Q199" s="663"/>
      <c r="R199" s="663"/>
      <c r="S199" s="663"/>
      <c r="T199" s="663"/>
      <c r="U199" s="663"/>
      <c r="V199" s="663"/>
      <c r="W199" s="663"/>
      <c r="X199" s="663"/>
      <c r="Y199" s="663"/>
      <c r="Z199" s="663"/>
    </row>
    <row r="200" spans="1:26" ht="15.75" customHeight="1">
      <c r="A200" s="663"/>
      <c r="B200" s="753"/>
      <c r="C200" s="663"/>
      <c r="D200" s="663"/>
      <c r="E200" s="663"/>
      <c r="F200" s="663"/>
      <c r="G200" s="663"/>
      <c r="H200" s="663"/>
      <c r="I200" s="663"/>
      <c r="J200" s="663"/>
      <c r="K200" s="663"/>
      <c r="L200" s="663"/>
      <c r="M200" s="663"/>
      <c r="N200" s="663"/>
      <c r="O200" s="663"/>
      <c r="P200" s="663"/>
      <c r="Q200" s="663"/>
      <c r="R200" s="663"/>
      <c r="S200" s="663"/>
      <c r="T200" s="663"/>
      <c r="U200" s="663"/>
      <c r="V200" s="663"/>
      <c r="W200" s="663"/>
      <c r="X200" s="663"/>
      <c r="Y200" s="663"/>
      <c r="Z200" s="663"/>
    </row>
    <row r="201" spans="1:26" ht="15.75" customHeight="1">
      <c r="A201" s="663"/>
      <c r="B201" s="753"/>
      <c r="C201" s="663"/>
      <c r="D201" s="663"/>
      <c r="E201" s="663"/>
      <c r="F201" s="663"/>
      <c r="G201" s="663"/>
      <c r="H201" s="663"/>
      <c r="I201" s="663"/>
      <c r="J201" s="663"/>
      <c r="K201" s="663"/>
      <c r="L201" s="663"/>
      <c r="M201" s="663"/>
      <c r="N201" s="663"/>
      <c r="O201" s="663"/>
      <c r="P201" s="663"/>
      <c r="Q201" s="663"/>
      <c r="R201" s="663"/>
      <c r="S201" s="663"/>
      <c r="T201" s="663"/>
      <c r="U201" s="663"/>
      <c r="V201" s="663"/>
      <c r="W201" s="663"/>
      <c r="X201" s="663"/>
      <c r="Y201" s="663"/>
      <c r="Z201" s="663"/>
    </row>
    <row r="202" spans="1:26" ht="15.75" customHeight="1">
      <c r="A202" s="663"/>
      <c r="B202" s="753"/>
      <c r="C202" s="663"/>
      <c r="D202" s="663"/>
      <c r="E202" s="663"/>
      <c r="F202" s="663"/>
      <c r="G202" s="663"/>
      <c r="H202" s="663"/>
      <c r="I202" s="663"/>
      <c r="J202" s="663"/>
      <c r="K202" s="663"/>
      <c r="L202" s="663"/>
      <c r="M202" s="663"/>
      <c r="N202" s="663"/>
      <c r="O202" s="663"/>
      <c r="P202" s="663"/>
      <c r="Q202" s="663"/>
      <c r="R202" s="663"/>
      <c r="S202" s="663"/>
      <c r="T202" s="663"/>
      <c r="U202" s="663"/>
      <c r="V202" s="663"/>
      <c r="W202" s="663"/>
      <c r="X202" s="663"/>
      <c r="Y202" s="663"/>
      <c r="Z202" s="663"/>
    </row>
    <row r="203" spans="1:26" ht="15.75" customHeight="1">
      <c r="A203" s="663"/>
      <c r="B203" s="753"/>
      <c r="C203" s="663"/>
      <c r="D203" s="663"/>
      <c r="E203" s="663"/>
      <c r="F203" s="663"/>
      <c r="G203" s="663"/>
      <c r="H203" s="663"/>
      <c r="I203" s="663"/>
      <c r="J203" s="663"/>
      <c r="K203" s="663"/>
      <c r="L203" s="663"/>
      <c r="M203" s="663"/>
      <c r="N203" s="663"/>
      <c r="O203" s="663"/>
      <c r="P203" s="663"/>
      <c r="Q203" s="663"/>
      <c r="R203" s="663"/>
      <c r="S203" s="663"/>
      <c r="T203" s="663"/>
      <c r="U203" s="663"/>
      <c r="V203" s="663"/>
      <c r="W203" s="663"/>
      <c r="X203" s="663"/>
      <c r="Y203" s="663"/>
      <c r="Z203" s="663"/>
    </row>
    <row r="204" spans="1:26" ht="15.75" customHeight="1">
      <c r="A204" s="663"/>
      <c r="B204" s="753"/>
      <c r="C204" s="663"/>
      <c r="D204" s="663"/>
      <c r="E204" s="663"/>
      <c r="F204" s="663"/>
      <c r="G204" s="663"/>
      <c r="H204" s="663"/>
      <c r="I204" s="663"/>
      <c r="J204" s="663"/>
      <c r="K204" s="663"/>
      <c r="L204" s="663"/>
      <c r="M204" s="663"/>
      <c r="N204" s="663"/>
      <c r="O204" s="663"/>
      <c r="P204" s="663"/>
      <c r="Q204" s="663"/>
      <c r="R204" s="663"/>
      <c r="S204" s="663"/>
      <c r="T204" s="663"/>
      <c r="U204" s="663"/>
      <c r="V204" s="663"/>
      <c r="W204" s="663"/>
      <c r="X204" s="663"/>
      <c r="Y204" s="663"/>
      <c r="Z204" s="663"/>
    </row>
    <row r="205" spans="1:26" ht="15.75" customHeight="1">
      <c r="A205" s="663"/>
      <c r="B205" s="753"/>
      <c r="C205" s="663"/>
      <c r="D205" s="663"/>
      <c r="E205" s="663"/>
      <c r="F205" s="663"/>
      <c r="G205" s="663"/>
      <c r="H205" s="663"/>
      <c r="I205" s="663"/>
      <c r="J205" s="663"/>
      <c r="K205" s="663"/>
      <c r="L205" s="663"/>
      <c r="M205" s="663"/>
      <c r="N205" s="663"/>
      <c r="O205" s="663"/>
      <c r="P205" s="663"/>
      <c r="Q205" s="663"/>
      <c r="R205" s="663"/>
      <c r="S205" s="663"/>
      <c r="T205" s="663"/>
      <c r="U205" s="663"/>
      <c r="V205" s="663"/>
      <c r="W205" s="663"/>
      <c r="X205" s="663"/>
      <c r="Y205" s="663"/>
      <c r="Z205" s="663"/>
    </row>
    <row r="206" spans="1:26" ht="15.75" customHeight="1">
      <c r="A206" s="663"/>
      <c r="B206" s="753"/>
      <c r="C206" s="663"/>
      <c r="D206" s="663"/>
      <c r="E206" s="663"/>
      <c r="F206" s="663"/>
      <c r="G206" s="663"/>
      <c r="H206" s="663"/>
      <c r="I206" s="663"/>
      <c r="J206" s="663"/>
      <c r="K206" s="663"/>
      <c r="L206" s="663"/>
      <c r="M206" s="663"/>
      <c r="N206" s="663"/>
      <c r="O206" s="663"/>
      <c r="P206" s="663"/>
      <c r="Q206" s="663"/>
      <c r="R206" s="663"/>
      <c r="S206" s="663"/>
      <c r="T206" s="663"/>
      <c r="U206" s="663"/>
      <c r="V206" s="663"/>
      <c r="W206" s="663"/>
      <c r="X206" s="663"/>
      <c r="Y206" s="663"/>
      <c r="Z206" s="663"/>
    </row>
    <row r="207" spans="1:26" ht="15.75" customHeight="1">
      <c r="A207" s="663"/>
      <c r="B207" s="753"/>
      <c r="C207" s="663"/>
      <c r="D207" s="663"/>
      <c r="E207" s="663"/>
      <c r="F207" s="663"/>
      <c r="G207" s="663"/>
      <c r="H207" s="663"/>
      <c r="I207" s="663"/>
      <c r="J207" s="663"/>
      <c r="K207" s="663"/>
      <c r="L207" s="663"/>
      <c r="M207" s="663"/>
      <c r="N207" s="663"/>
      <c r="O207" s="663"/>
      <c r="P207" s="663"/>
      <c r="Q207" s="663"/>
      <c r="R207" s="663"/>
      <c r="S207" s="663"/>
      <c r="T207" s="663"/>
      <c r="U207" s="663"/>
      <c r="V207" s="663"/>
      <c r="W207" s="663"/>
      <c r="X207" s="663"/>
      <c r="Y207" s="663"/>
      <c r="Z207" s="663"/>
    </row>
    <row r="208" spans="1:26" ht="15.75" customHeight="1">
      <c r="A208" s="663"/>
      <c r="B208" s="753"/>
      <c r="C208" s="663"/>
      <c r="D208" s="663"/>
      <c r="E208" s="663"/>
      <c r="F208" s="663"/>
      <c r="G208" s="663"/>
      <c r="H208" s="663"/>
      <c r="I208" s="663"/>
      <c r="J208" s="663"/>
      <c r="K208" s="663"/>
      <c r="L208" s="663"/>
      <c r="M208" s="663"/>
      <c r="N208" s="663"/>
      <c r="O208" s="663"/>
      <c r="P208" s="663"/>
      <c r="Q208" s="663"/>
      <c r="R208" s="663"/>
      <c r="S208" s="663"/>
      <c r="T208" s="663"/>
      <c r="U208" s="663"/>
      <c r="V208" s="663"/>
      <c r="W208" s="663"/>
      <c r="X208" s="663"/>
      <c r="Y208" s="663"/>
      <c r="Z208" s="663"/>
    </row>
    <row r="209" spans="1:26" ht="15.75" customHeight="1">
      <c r="A209" s="663"/>
      <c r="B209" s="753"/>
      <c r="C209" s="663"/>
      <c r="D209" s="663"/>
      <c r="E209" s="663"/>
      <c r="F209" s="663"/>
      <c r="G209" s="663"/>
      <c r="H209" s="663"/>
      <c r="I209" s="663"/>
      <c r="J209" s="663"/>
      <c r="K209" s="663"/>
      <c r="L209" s="663"/>
      <c r="M209" s="663"/>
      <c r="N209" s="663"/>
      <c r="O209" s="663"/>
      <c r="P209" s="663"/>
      <c r="Q209" s="663"/>
      <c r="R209" s="663"/>
      <c r="S209" s="663"/>
      <c r="T209" s="663"/>
      <c r="U209" s="663"/>
      <c r="V209" s="663"/>
      <c r="W209" s="663"/>
      <c r="X209" s="663"/>
      <c r="Y209" s="663"/>
      <c r="Z209" s="663"/>
    </row>
    <row r="210" spans="1:26" ht="15.75" customHeight="1">
      <c r="A210" s="663"/>
      <c r="B210" s="753"/>
      <c r="C210" s="663"/>
      <c r="D210" s="663"/>
      <c r="E210" s="663"/>
      <c r="F210" s="663"/>
      <c r="G210" s="663"/>
      <c r="H210" s="663"/>
      <c r="I210" s="663"/>
      <c r="J210" s="663"/>
      <c r="K210" s="663"/>
      <c r="L210" s="663"/>
      <c r="M210" s="663"/>
      <c r="N210" s="663"/>
      <c r="O210" s="663"/>
      <c r="P210" s="663"/>
      <c r="Q210" s="663"/>
      <c r="R210" s="663"/>
      <c r="S210" s="663"/>
      <c r="T210" s="663"/>
      <c r="U210" s="663"/>
      <c r="V210" s="663"/>
      <c r="W210" s="663"/>
      <c r="X210" s="663"/>
      <c r="Y210" s="663"/>
      <c r="Z210" s="663"/>
    </row>
    <row r="211" spans="1:26" ht="15.75" customHeight="1">
      <c r="A211" s="663"/>
      <c r="B211" s="753"/>
      <c r="C211" s="663"/>
      <c r="D211" s="663"/>
      <c r="E211" s="663"/>
      <c r="F211" s="663"/>
      <c r="G211" s="663"/>
      <c r="H211" s="663"/>
      <c r="I211" s="663"/>
      <c r="J211" s="663"/>
      <c r="K211" s="663"/>
      <c r="L211" s="663"/>
      <c r="M211" s="663"/>
      <c r="N211" s="663"/>
      <c r="O211" s="663"/>
      <c r="P211" s="663"/>
      <c r="Q211" s="663"/>
      <c r="R211" s="663"/>
      <c r="S211" s="663"/>
      <c r="T211" s="663"/>
      <c r="U211" s="663"/>
      <c r="V211" s="663"/>
      <c r="W211" s="663"/>
      <c r="X211" s="663"/>
      <c r="Y211" s="663"/>
      <c r="Z211" s="663"/>
    </row>
    <row r="212" spans="1:26" ht="15.75" customHeight="1">
      <c r="A212" s="663"/>
      <c r="B212" s="753"/>
      <c r="C212" s="663"/>
      <c r="D212" s="663"/>
      <c r="E212" s="663"/>
      <c r="F212" s="663"/>
      <c r="G212" s="663"/>
      <c r="H212" s="663"/>
      <c r="I212" s="663"/>
      <c r="J212" s="663"/>
      <c r="K212" s="663"/>
      <c r="L212" s="663"/>
      <c r="M212" s="663"/>
      <c r="N212" s="663"/>
      <c r="O212" s="663"/>
      <c r="P212" s="663"/>
      <c r="Q212" s="663"/>
      <c r="R212" s="663"/>
      <c r="S212" s="663"/>
      <c r="T212" s="663"/>
      <c r="U212" s="663"/>
      <c r="V212" s="663"/>
      <c r="W212" s="663"/>
      <c r="X212" s="663"/>
      <c r="Y212" s="663"/>
      <c r="Z212" s="663"/>
    </row>
    <row r="213" spans="1:26" ht="15.75" customHeight="1">
      <c r="A213" s="663"/>
      <c r="B213" s="753"/>
      <c r="C213" s="663"/>
      <c r="D213" s="663"/>
      <c r="E213" s="663"/>
      <c r="F213" s="663"/>
      <c r="G213" s="663"/>
      <c r="H213" s="663"/>
      <c r="I213" s="663"/>
      <c r="J213" s="663"/>
      <c r="K213" s="663"/>
      <c r="L213" s="663"/>
      <c r="M213" s="663"/>
      <c r="N213" s="663"/>
      <c r="O213" s="663"/>
      <c r="P213" s="663"/>
      <c r="Q213" s="663"/>
      <c r="R213" s="663"/>
      <c r="S213" s="663"/>
      <c r="T213" s="663"/>
      <c r="U213" s="663"/>
      <c r="V213" s="663"/>
      <c r="W213" s="663"/>
      <c r="X213" s="663"/>
      <c r="Y213" s="663"/>
      <c r="Z213" s="663"/>
    </row>
    <row r="214" spans="1:26" ht="15.75" customHeight="1">
      <c r="A214" s="663"/>
      <c r="B214" s="753"/>
      <c r="C214" s="663"/>
      <c r="D214" s="663"/>
      <c r="E214" s="663"/>
      <c r="F214" s="663"/>
      <c r="G214" s="663"/>
      <c r="H214" s="663"/>
      <c r="I214" s="663"/>
      <c r="J214" s="663"/>
      <c r="K214" s="663"/>
      <c r="L214" s="663"/>
      <c r="M214" s="663"/>
      <c r="N214" s="663"/>
      <c r="O214" s="663"/>
      <c r="P214" s="663"/>
      <c r="Q214" s="663"/>
      <c r="R214" s="663"/>
      <c r="S214" s="663"/>
      <c r="T214" s="663"/>
      <c r="U214" s="663"/>
      <c r="V214" s="663"/>
      <c r="W214" s="663"/>
      <c r="X214" s="663"/>
      <c r="Y214" s="663"/>
      <c r="Z214" s="663"/>
    </row>
    <row r="215" spans="1:26" ht="15.75" customHeight="1">
      <c r="A215" s="663"/>
      <c r="B215" s="753"/>
      <c r="C215" s="663"/>
      <c r="D215" s="663"/>
      <c r="E215" s="663"/>
      <c r="F215" s="663"/>
      <c r="G215" s="663"/>
      <c r="H215" s="663"/>
      <c r="I215" s="663"/>
      <c r="J215" s="663"/>
      <c r="K215" s="663"/>
      <c r="L215" s="663"/>
      <c r="M215" s="663"/>
      <c r="N215" s="663"/>
      <c r="O215" s="663"/>
      <c r="P215" s="663"/>
      <c r="Q215" s="663"/>
      <c r="R215" s="663"/>
      <c r="S215" s="663"/>
      <c r="T215" s="663"/>
      <c r="U215" s="663"/>
      <c r="V215" s="663"/>
      <c r="W215" s="663"/>
      <c r="X215" s="663"/>
      <c r="Y215" s="663"/>
      <c r="Z215" s="663"/>
    </row>
    <row r="216" spans="1:26" ht="15.75" customHeight="1">
      <c r="A216" s="663"/>
      <c r="B216" s="753"/>
      <c r="C216" s="663"/>
      <c r="D216" s="663"/>
      <c r="E216" s="663"/>
      <c r="F216" s="663"/>
      <c r="G216" s="663"/>
      <c r="H216" s="663"/>
      <c r="I216" s="663"/>
      <c r="J216" s="663"/>
      <c r="K216" s="663"/>
      <c r="L216" s="663"/>
      <c r="M216" s="663"/>
      <c r="N216" s="663"/>
      <c r="O216" s="663"/>
      <c r="P216" s="663"/>
      <c r="Q216" s="663"/>
      <c r="R216" s="663"/>
      <c r="S216" s="663"/>
      <c r="T216" s="663"/>
      <c r="U216" s="663"/>
      <c r="V216" s="663"/>
      <c r="W216" s="663"/>
      <c r="X216" s="663"/>
      <c r="Y216" s="663"/>
      <c r="Z216" s="663"/>
    </row>
    <row r="217" spans="1:26" ht="15.75" customHeight="1">
      <c r="A217" s="663"/>
      <c r="B217" s="753"/>
      <c r="C217" s="663"/>
      <c r="D217" s="663"/>
      <c r="E217" s="663"/>
      <c r="F217" s="663"/>
      <c r="G217" s="663"/>
      <c r="H217" s="663"/>
      <c r="I217" s="663"/>
      <c r="J217" s="663"/>
      <c r="K217" s="663"/>
      <c r="L217" s="663"/>
      <c r="M217" s="663"/>
      <c r="N217" s="663"/>
      <c r="O217" s="663"/>
      <c r="P217" s="663"/>
      <c r="Q217" s="663"/>
      <c r="R217" s="663"/>
      <c r="S217" s="663"/>
      <c r="T217" s="663"/>
      <c r="U217" s="663"/>
      <c r="V217" s="663"/>
      <c r="W217" s="663"/>
      <c r="X217" s="663"/>
      <c r="Y217" s="663"/>
      <c r="Z217" s="663"/>
    </row>
    <row r="218" spans="1:26" ht="15.75" customHeight="1">
      <c r="A218" s="663"/>
      <c r="B218" s="753"/>
      <c r="C218" s="663"/>
      <c r="D218" s="663"/>
      <c r="E218" s="663"/>
      <c r="F218" s="663"/>
      <c r="G218" s="663"/>
      <c r="H218" s="663"/>
      <c r="I218" s="663"/>
      <c r="J218" s="663"/>
      <c r="K218" s="663"/>
      <c r="L218" s="663"/>
      <c r="M218" s="663"/>
      <c r="N218" s="663"/>
      <c r="O218" s="663"/>
      <c r="P218" s="663"/>
      <c r="Q218" s="663"/>
      <c r="R218" s="663"/>
      <c r="S218" s="663"/>
      <c r="T218" s="663"/>
      <c r="U218" s="663"/>
      <c r="V218" s="663"/>
      <c r="W218" s="663"/>
      <c r="X218" s="663"/>
      <c r="Y218" s="663"/>
      <c r="Z218" s="663"/>
    </row>
    <row r="219" spans="1:26" ht="15.75" customHeight="1">
      <c r="A219" s="663"/>
      <c r="B219" s="753"/>
      <c r="C219" s="663"/>
      <c r="D219" s="663"/>
      <c r="E219" s="663"/>
      <c r="F219" s="663"/>
      <c r="G219" s="663"/>
      <c r="H219" s="663"/>
      <c r="I219" s="663"/>
      <c r="J219" s="663"/>
      <c r="K219" s="663"/>
      <c r="L219" s="663"/>
      <c r="M219" s="663"/>
      <c r="N219" s="663"/>
      <c r="O219" s="663"/>
      <c r="P219" s="663"/>
      <c r="Q219" s="663"/>
      <c r="R219" s="663"/>
      <c r="S219" s="663"/>
      <c r="T219" s="663"/>
      <c r="U219" s="663"/>
      <c r="V219" s="663"/>
      <c r="W219" s="663"/>
      <c r="X219" s="663"/>
      <c r="Y219" s="663"/>
      <c r="Z219" s="663"/>
    </row>
    <row r="220" spans="1:26" ht="15.75" customHeight="1">
      <c r="A220" s="663"/>
      <c r="B220" s="753"/>
      <c r="C220" s="663"/>
      <c r="D220" s="663"/>
      <c r="E220" s="663"/>
      <c r="F220" s="663"/>
      <c r="G220" s="663"/>
      <c r="H220" s="663"/>
      <c r="I220" s="663"/>
      <c r="J220" s="663"/>
      <c r="K220" s="663"/>
      <c r="L220" s="663"/>
      <c r="M220" s="663"/>
      <c r="N220" s="663"/>
      <c r="O220" s="663"/>
      <c r="P220" s="663"/>
      <c r="Q220" s="663"/>
      <c r="R220" s="663"/>
      <c r="S220" s="663"/>
      <c r="T220" s="663"/>
      <c r="U220" s="663"/>
      <c r="V220" s="663"/>
      <c r="W220" s="663"/>
      <c r="X220" s="663"/>
      <c r="Y220" s="663"/>
      <c r="Z220" s="663"/>
    </row>
    <row r="221" spans="1:26" ht="15.75" customHeight="1">
      <c r="A221" s="663"/>
      <c r="B221" s="753"/>
      <c r="C221" s="663"/>
      <c r="D221" s="663"/>
      <c r="E221" s="663"/>
      <c r="F221" s="663"/>
      <c r="G221" s="663"/>
      <c r="H221" s="663"/>
      <c r="I221" s="663"/>
      <c r="J221" s="663"/>
      <c r="K221" s="663"/>
      <c r="L221" s="663"/>
      <c r="M221" s="663"/>
      <c r="N221" s="663"/>
      <c r="O221" s="663"/>
      <c r="P221" s="663"/>
      <c r="Q221" s="663"/>
      <c r="R221" s="663"/>
      <c r="S221" s="663"/>
      <c r="T221" s="663"/>
      <c r="U221" s="663"/>
      <c r="V221" s="663"/>
      <c r="W221" s="663"/>
      <c r="X221" s="663"/>
      <c r="Y221" s="663"/>
      <c r="Z221" s="663"/>
    </row>
    <row r="222" spans="1:26" ht="15.75" customHeight="1">
      <c r="A222" s="663"/>
      <c r="B222" s="753"/>
      <c r="C222" s="663"/>
      <c r="D222" s="663"/>
      <c r="E222" s="663"/>
      <c r="F222" s="663"/>
      <c r="G222" s="663"/>
      <c r="H222" s="663"/>
      <c r="I222" s="663"/>
      <c r="J222" s="663"/>
      <c r="K222" s="663"/>
      <c r="L222" s="663"/>
      <c r="M222" s="663"/>
      <c r="N222" s="663"/>
      <c r="O222" s="663"/>
      <c r="P222" s="663"/>
      <c r="Q222" s="663"/>
      <c r="R222" s="663"/>
      <c r="S222" s="663"/>
      <c r="T222" s="663"/>
      <c r="U222" s="663"/>
      <c r="V222" s="663"/>
      <c r="W222" s="663"/>
      <c r="X222" s="663"/>
      <c r="Y222" s="663"/>
      <c r="Z222" s="663"/>
    </row>
    <row r="223" spans="1:26" ht="15.75" customHeight="1">
      <c r="A223" s="663"/>
      <c r="B223" s="753"/>
      <c r="C223" s="663"/>
      <c r="D223" s="663"/>
      <c r="E223" s="663"/>
      <c r="F223" s="663"/>
      <c r="G223" s="663"/>
      <c r="H223" s="663"/>
      <c r="I223" s="663"/>
      <c r="J223" s="663"/>
      <c r="K223" s="663"/>
      <c r="L223" s="663"/>
      <c r="M223" s="663"/>
      <c r="N223" s="663"/>
      <c r="O223" s="663"/>
      <c r="P223" s="663"/>
      <c r="Q223" s="663"/>
      <c r="R223" s="663"/>
      <c r="S223" s="663"/>
      <c r="T223" s="663"/>
      <c r="U223" s="663"/>
      <c r="V223" s="663"/>
      <c r="W223" s="663"/>
      <c r="X223" s="663"/>
      <c r="Y223" s="663"/>
      <c r="Z223" s="663"/>
    </row>
    <row r="224" spans="1:26" ht="15.75" customHeight="1">
      <c r="A224" s="663"/>
      <c r="B224" s="753"/>
      <c r="C224" s="663"/>
      <c r="D224" s="663"/>
      <c r="E224" s="663"/>
      <c r="F224" s="663"/>
      <c r="G224" s="663"/>
      <c r="H224" s="663"/>
      <c r="I224" s="663"/>
      <c r="J224" s="663"/>
      <c r="K224" s="663"/>
      <c r="L224" s="663"/>
      <c r="M224" s="663"/>
      <c r="N224" s="663"/>
      <c r="O224" s="663"/>
      <c r="P224" s="663"/>
      <c r="Q224" s="663"/>
      <c r="R224" s="663"/>
      <c r="S224" s="663"/>
      <c r="T224" s="663"/>
      <c r="U224" s="663"/>
      <c r="V224" s="663"/>
      <c r="W224" s="663"/>
      <c r="X224" s="663"/>
      <c r="Y224" s="663"/>
      <c r="Z224" s="663"/>
    </row>
    <row r="225" spans="1:26" ht="15.75" customHeight="1">
      <c r="A225" s="663"/>
      <c r="B225" s="753"/>
      <c r="C225" s="663"/>
      <c r="D225" s="663"/>
      <c r="E225" s="663"/>
      <c r="F225" s="663"/>
      <c r="G225" s="663"/>
      <c r="H225" s="663"/>
      <c r="I225" s="663"/>
      <c r="J225" s="663"/>
      <c r="K225" s="663"/>
      <c r="L225" s="663"/>
      <c r="M225" s="663"/>
      <c r="N225" s="663"/>
      <c r="O225" s="663"/>
      <c r="P225" s="663"/>
      <c r="Q225" s="663"/>
      <c r="R225" s="663"/>
      <c r="S225" s="663"/>
      <c r="T225" s="663"/>
      <c r="U225" s="663"/>
      <c r="V225" s="663"/>
      <c r="W225" s="663"/>
      <c r="X225" s="663"/>
      <c r="Y225" s="663"/>
      <c r="Z225" s="663"/>
    </row>
    <row r="226" spans="1:26" ht="15.75" customHeight="1">
      <c r="A226" s="663"/>
      <c r="B226" s="753"/>
      <c r="C226" s="663"/>
      <c r="D226" s="663"/>
      <c r="E226" s="663"/>
      <c r="F226" s="663"/>
      <c r="G226" s="663"/>
      <c r="H226" s="663"/>
      <c r="I226" s="663"/>
      <c r="J226" s="663"/>
      <c r="K226" s="663"/>
      <c r="L226" s="663"/>
      <c r="M226" s="663"/>
      <c r="N226" s="663"/>
      <c r="O226" s="663"/>
      <c r="P226" s="663"/>
      <c r="Q226" s="663"/>
      <c r="R226" s="663"/>
      <c r="S226" s="663"/>
      <c r="T226" s="663"/>
      <c r="U226" s="663"/>
      <c r="V226" s="663"/>
      <c r="W226" s="663"/>
      <c r="X226" s="663"/>
      <c r="Y226" s="663"/>
      <c r="Z226" s="663"/>
    </row>
    <row r="227" spans="1:26" ht="15.75" customHeight="1">
      <c r="A227" s="663"/>
      <c r="B227" s="753"/>
      <c r="C227" s="663"/>
      <c r="D227" s="663"/>
      <c r="E227" s="663"/>
      <c r="F227" s="663"/>
      <c r="G227" s="663"/>
      <c r="H227" s="663"/>
      <c r="I227" s="663"/>
      <c r="J227" s="663"/>
      <c r="K227" s="663"/>
      <c r="L227" s="663"/>
      <c r="M227" s="663"/>
      <c r="N227" s="663"/>
      <c r="O227" s="663"/>
      <c r="P227" s="663"/>
      <c r="Q227" s="663"/>
      <c r="R227" s="663"/>
      <c r="S227" s="663"/>
      <c r="T227" s="663"/>
      <c r="U227" s="663"/>
      <c r="V227" s="663"/>
      <c r="W227" s="663"/>
      <c r="X227" s="663"/>
      <c r="Y227" s="663"/>
      <c r="Z227" s="663"/>
    </row>
    <row r="228" spans="1:26" ht="15.75" customHeight="1">
      <c r="A228" s="663"/>
      <c r="B228" s="753"/>
      <c r="C228" s="663"/>
      <c r="D228" s="663"/>
      <c r="E228" s="663"/>
      <c r="F228" s="663"/>
      <c r="G228" s="663"/>
      <c r="H228" s="663"/>
      <c r="I228" s="663"/>
      <c r="J228" s="663"/>
      <c r="K228" s="663"/>
      <c r="L228" s="663"/>
      <c r="M228" s="663"/>
      <c r="N228" s="663"/>
      <c r="O228" s="663"/>
      <c r="P228" s="663"/>
      <c r="Q228" s="663"/>
      <c r="R228" s="663"/>
      <c r="S228" s="663"/>
      <c r="T228" s="663"/>
      <c r="U228" s="663"/>
      <c r="V228" s="663"/>
      <c r="W228" s="663"/>
      <c r="X228" s="663"/>
      <c r="Y228" s="663"/>
      <c r="Z228" s="663"/>
    </row>
    <row r="229" spans="1:26" ht="15.75" customHeight="1">
      <c r="A229" s="663"/>
      <c r="B229" s="753"/>
      <c r="C229" s="663"/>
      <c r="D229" s="663"/>
      <c r="E229" s="663"/>
      <c r="F229" s="663"/>
      <c r="G229" s="663"/>
      <c r="H229" s="663"/>
      <c r="I229" s="663"/>
      <c r="J229" s="663"/>
      <c r="K229" s="663"/>
      <c r="L229" s="663"/>
      <c r="M229" s="663"/>
      <c r="N229" s="663"/>
      <c r="O229" s="663"/>
      <c r="P229" s="663"/>
      <c r="Q229" s="663"/>
      <c r="R229" s="663"/>
      <c r="S229" s="663"/>
      <c r="T229" s="663"/>
      <c r="U229" s="663"/>
      <c r="V229" s="663"/>
      <c r="W229" s="663"/>
      <c r="X229" s="663"/>
      <c r="Y229" s="663"/>
      <c r="Z229" s="663"/>
    </row>
    <row r="230" spans="1:26" ht="15.75" customHeight="1">
      <c r="A230" s="663"/>
      <c r="B230" s="753"/>
      <c r="C230" s="663"/>
      <c r="D230" s="663"/>
      <c r="E230" s="663"/>
      <c r="F230" s="663"/>
      <c r="G230" s="663"/>
      <c r="H230" s="663"/>
      <c r="I230" s="663"/>
      <c r="J230" s="663"/>
      <c r="K230" s="663"/>
      <c r="L230" s="663"/>
      <c r="M230" s="663"/>
      <c r="N230" s="663"/>
      <c r="O230" s="663"/>
      <c r="P230" s="663"/>
      <c r="Q230" s="663"/>
      <c r="R230" s="663"/>
      <c r="S230" s="663"/>
      <c r="T230" s="663"/>
      <c r="U230" s="663"/>
      <c r="V230" s="663"/>
      <c r="W230" s="663"/>
      <c r="X230" s="663"/>
      <c r="Y230" s="663"/>
      <c r="Z230" s="663"/>
    </row>
    <row r="231" spans="1:26" ht="15.75" customHeight="1">
      <c r="A231" s="663"/>
      <c r="B231" s="753"/>
      <c r="C231" s="663"/>
      <c r="D231" s="663"/>
      <c r="E231" s="663"/>
      <c r="F231" s="663"/>
      <c r="G231" s="663"/>
      <c r="H231" s="663"/>
      <c r="I231" s="663"/>
      <c r="J231" s="663"/>
      <c r="K231" s="663"/>
      <c r="L231" s="663"/>
      <c r="M231" s="663"/>
      <c r="N231" s="663"/>
      <c r="O231" s="663"/>
      <c r="P231" s="663"/>
      <c r="Q231" s="663"/>
      <c r="R231" s="663"/>
      <c r="S231" s="663"/>
      <c r="T231" s="663"/>
      <c r="U231" s="663"/>
      <c r="V231" s="663"/>
      <c r="W231" s="663"/>
      <c r="X231" s="663"/>
      <c r="Y231" s="663"/>
      <c r="Z231" s="663"/>
    </row>
    <row r="232" spans="1:26" ht="15.75" customHeight="1">
      <c r="A232" s="663"/>
      <c r="B232" s="753"/>
      <c r="C232" s="663"/>
      <c r="D232" s="663"/>
      <c r="E232" s="663"/>
      <c r="F232" s="663"/>
      <c r="G232" s="663"/>
      <c r="H232" s="663"/>
      <c r="I232" s="663"/>
      <c r="J232" s="663"/>
      <c r="K232" s="663"/>
      <c r="L232" s="663"/>
      <c r="M232" s="663"/>
      <c r="N232" s="663"/>
      <c r="O232" s="663"/>
      <c r="P232" s="663"/>
      <c r="Q232" s="663"/>
      <c r="R232" s="663"/>
      <c r="S232" s="663"/>
      <c r="T232" s="663"/>
      <c r="U232" s="663"/>
      <c r="V232" s="663"/>
      <c r="W232" s="663"/>
      <c r="X232" s="663"/>
      <c r="Y232" s="663"/>
      <c r="Z232" s="663"/>
    </row>
    <row r="233" spans="1:26" ht="15.75" customHeight="1">
      <c r="A233" s="663"/>
      <c r="B233" s="753"/>
      <c r="C233" s="663"/>
      <c r="D233" s="663"/>
      <c r="E233" s="663"/>
      <c r="F233" s="663"/>
      <c r="G233" s="663"/>
      <c r="H233" s="663"/>
      <c r="I233" s="663"/>
      <c r="J233" s="663"/>
      <c r="K233" s="663"/>
      <c r="L233" s="663"/>
      <c r="M233" s="663"/>
      <c r="N233" s="663"/>
      <c r="O233" s="663"/>
      <c r="P233" s="663"/>
      <c r="Q233" s="663"/>
      <c r="R233" s="663"/>
      <c r="S233" s="663"/>
      <c r="T233" s="663"/>
      <c r="U233" s="663"/>
      <c r="V233" s="663"/>
      <c r="W233" s="663"/>
      <c r="X233" s="663"/>
      <c r="Y233" s="663"/>
      <c r="Z233" s="663"/>
    </row>
    <row r="234" spans="1:26" ht="15.75" customHeight="1">
      <c r="A234" s="663"/>
      <c r="B234" s="753"/>
      <c r="C234" s="663"/>
      <c r="D234" s="663"/>
      <c r="E234" s="663"/>
      <c r="F234" s="663"/>
      <c r="G234" s="663"/>
      <c r="H234" s="663"/>
      <c r="I234" s="663"/>
      <c r="J234" s="663"/>
      <c r="K234" s="663"/>
      <c r="L234" s="663"/>
      <c r="M234" s="663"/>
      <c r="N234" s="663"/>
      <c r="O234" s="663"/>
      <c r="P234" s="663"/>
      <c r="Q234" s="663"/>
      <c r="R234" s="663"/>
      <c r="S234" s="663"/>
      <c r="T234" s="663"/>
      <c r="U234" s="663"/>
      <c r="V234" s="663"/>
      <c r="W234" s="663"/>
      <c r="X234" s="663"/>
      <c r="Y234" s="663"/>
      <c r="Z234" s="663"/>
    </row>
    <row r="235" spans="1:26" ht="15.75" customHeight="1">
      <c r="A235" s="663"/>
      <c r="B235" s="753"/>
      <c r="C235" s="663"/>
      <c r="D235" s="663"/>
      <c r="E235" s="663"/>
      <c r="F235" s="663"/>
      <c r="G235" s="663"/>
      <c r="H235" s="663"/>
      <c r="I235" s="663"/>
      <c r="J235" s="663"/>
      <c r="K235" s="663"/>
      <c r="L235" s="663"/>
      <c r="M235" s="663"/>
      <c r="N235" s="663"/>
      <c r="O235" s="663"/>
      <c r="P235" s="663"/>
      <c r="Q235" s="663"/>
      <c r="R235" s="663"/>
      <c r="S235" s="663"/>
      <c r="T235" s="663"/>
      <c r="U235" s="663"/>
      <c r="V235" s="663"/>
      <c r="W235" s="663"/>
      <c r="X235" s="663"/>
      <c r="Y235" s="663"/>
      <c r="Z235" s="663"/>
    </row>
    <row r="236" spans="1:26" ht="15.75" customHeight="1">
      <c r="A236" s="663"/>
      <c r="B236" s="753"/>
      <c r="C236" s="663"/>
      <c r="D236" s="663"/>
      <c r="E236" s="663"/>
      <c r="F236" s="663"/>
      <c r="G236" s="663"/>
      <c r="H236" s="663"/>
      <c r="I236" s="663"/>
      <c r="J236" s="663"/>
      <c r="K236" s="663"/>
      <c r="L236" s="663"/>
      <c r="M236" s="663"/>
      <c r="N236" s="663"/>
      <c r="O236" s="663"/>
      <c r="P236" s="663"/>
      <c r="Q236" s="663"/>
      <c r="R236" s="663"/>
      <c r="S236" s="663"/>
      <c r="T236" s="663"/>
      <c r="U236" s="663"/>
      <c r="V236" s="663"/>
      <c r="W236" s="663"/>
      <c r="X236" s="663"/>
      <c r="Y236" s="663"/>
      <c r="Z236" s="663"/>
    </row>
    <row r="237" spans="1:26" ht="15.75" customHeight="1">
      <c r="A237" s="663"/>
      <c r="B237" s="753"/>
      <c r="C237" s="663"/>
      <c r="D237" s="663"/>
      <c r="E237" s="663"/>
      <c r="F237" s="663"/>
      <c r="G237" s="663"/>
      <c r="H237" s="663"/>
      <c r="I237" s="663"/>
      <c r="J237" s="663"/>
      <c r="K237" s="663"/>
      <c r="L237" s="663"/>
      <c r="M237" s="663"/>
      <c r="N237" s="663"/>
      <c r="O237" s="663"/>
      <c r="P237" s="663"/>
      <c r="Q237" s="663"/>
      <c r="R237" s="663"/>
      <c r="S237" s="663"/>
      <c r="T237" s="663"/>
      <c r="U237" s="663"/>
      <c r="V237" s="663"/>
      <c r="W237" s="663"/>
      <c r="X237" s="663"/>
      <c r="Y237" s="663"/>
      <c r="Z237" s="663"/>
    </row>
    <row r="238" spans="1:26" ht="15.75" customHeight="1">
      <c r="A238" s="663"/>
      <c r="B238" s="753"/>
      <c r="C238" s="663"/>
      <c r="D238" s="663"/>
      <c r="E238" s="663"/>
      <c r="F238" s="663"/>
      <c r="G238" s="663"/>
      <c r="H238" s="663"/>
      <c r="I238" s="663"/>
      <c r="J238" s="663"/>
      <c r="K238" s="663"/>
      <c r="L238" s="663"/>
      <c r="M238" s="663"/>
      <c r="N238" s="663"/>
      <c r="O238" s="663"/>
      <c r="P238" s="663"/>
      <c r="Q238" s="663"/>
      <c r="R238" s="663"/>
      <c r="S238" s="663"/>
      <c r="T238" s="663"/>
      <c r="U238" s="663"/>
      <c r="V238" s="663"/>
      <c r="W238" s="663"/>
      <c r="X238" s="663"/>
      <c r="Y238" s="663"/>
      <c r="Z238" s="663"/>
    </row>
    <row r="239" spans="1:26" ht="15.75" customHeight="1">
      <c r="A239" s="663"/>
      <c r="B239" s="753"/>
      <c r="C239" s="663"/>
      <c r="D239" s="663"/>
      <c r="E239" s="663"/>
      <c r="F239" s="663"/>
      <c r="G239" s="663"/>
      <c r="H239" s="663"/>
      <c r="I239" s="663"/>
      <c r="J239" s="663"/>
      <c r="K239" s="663"/>
      <c r="L239" s="663"/>
      <c r="M239" s="663"/>
      <c r="N239" s="663"/>
      <c r="O239" s="663"/>
      <c r="P239" s="663"/>
      <c r="Q239" s="663"/>
      <c r="R239" s="663"/>
      <c r="S239" s="663"/>
      <c r="T239" s="663"/>
      <c r="U239" s="663"/>
      <c r="V239" s="663"/>
      <c r="W239" s="663"/>
      <c r="X239" s="663"/>
      <c r="Y239" s="663"/>
      <c r="Z239" s="663"/>
    </row>
    <row r="240" spans="1:26" ht="15.75" customHeight="1">
      <c r="A240" s="663"/>
      <c r="B240" s="753"/>
      <c r="C240" s="663"/>
      <c r="D240" s="663"/>
      <c r="E240" s="663"/>
      <c r="F240" s="663"/>
      <c r="G240" s="663"/>
      <c r="H240" s="663"/>
      <c r="I240" s="663"/>
      <c r="J240" s="663"/>
      <c r="K240" s="663"/>
      <c r="L240" s="663"/>
      <c r="M240" s="663"/>
      <c r="N240" s="663"/>
      <c r="O240" s="663"/>
      <c r="P240" s="663"/>
      <c r="Q240" s="663"/>
      <c r="R240" s="663"/>
      <c r="S240" s="663"/>
      <c r="T240" s="663"/>
      <c r="U240" s="663"/>
      <c r="V240" s="663"/>
      <c r="W240" s="663"/>
      <c r="X240" s="663"/>
      <c r="Y240" s="663"/>
      <c r="Z240" s="663"/>
    </row>
    <row r="241" spans="1:26" ht="15.75" customHeight="1">
      <c r="A241" s="663"/>
      <c r="B241" s="753"/>
      <c r="C241" s="663"/>
      <c r="D241" s="663"/>
      <c r="E241" s="663"/>
      <c r="F241" s="663"/>
      <c r="G241" s="663"/>
      <c r="H241" s="663"/>
      <c r="I241" s="663"/>
      <c r="J241" s="663"/>
      <c r="K241" s="663"/>
      <c r="L241" s="663"/>
      <c r="M241" s="663"/>
      <c r="N241" s="663"/>
      <c r="O241" s="663"/>
      <c r="P241" s="663"/>
      <c r="Q241" s="663"/>
      <c r="R241" s="663"/>
      <c r="S241" s="663"/>
      <c r="T241" s="663"/>
      <c r="U241" s="663"/>
      <c r="V241" s="663"/>
      <c r="W241" s="663"/>
      <c r="X241" s="663"/>
      <c r="Y241" s="663"/>
      <c r="Z241" s="663"/>
    </row>
    <row r="242" spans="1:26" ht="15.75" customHeight="1">
      <c r="A242" s="663"/>
      <c r="B242" s="753"/>
      <c r="C242" s="663"/>
      <c r="D242" s="663"/>
      <c r="E242" s="663"/>
      <c r="F242" s="663"/>
      <c r="G242" s="663"/>
      <c r="H242" s="663"/>
      <c r="I242" s="663"/>
      <c r="J242" s="663"/>
      <c r="K242" s="663"/>
      <c r="L242" s="663"/>
      <c r="M242" s="663"/>
      <c r="N242" s="663"/>
      <c r="O242" s="663"/>
      <c r="P242" s="663"/>
      <c r="Q242" s="663"/>
      <c r="R242" s="663"/>
      <c r="S242" s="663"/>
      <c r="T242" s="663"/>
      <c r="U242" s="663"/>
      <c r="V242" s="663"/>
      <c r="W242" s="663"/>
      <c r="X242" s="663"/>
      <c r="Y242" s="663"/>
      <c r="Z242" s="663"/>
    </row>
    <row r="243" spans="1:26" ht="15.75" customHeight="1">
      <c r="A243" s="663"/>
      <c r="B243" s="753"/>
      <c r="C243" s="663"/>
      <c r="D243" s="663"/>
      <c r="E243" s="663"/>
      <c r="F243" s="663"/>
      <c r="G243" s="663"/>
      <c r="H243" s="663"/>
      <c r="I243" s="663"/>
      <c r="J243" s="663"/>
      <c r="K243" s="663"/>
      <c r="L243" s="663"/>
      <c r="M243" s="663"/>
      <c r="N243" s="663"/>
      <c r="O243" s="663"/>
      <c r="P243" s="663"/>
      <c r="Q243" s="663"/>
      <c r="R243" s="663"/>
      <c r="S243" s="663"/>
      <c r="T243" s="663"/>
      <c r="U243" s="663"/>
      <c r="V243" s="663"/>
      <c r="W243" s="663"/>
      <c r="X243" s="663"/>
      <c r="Y243" s="663"/>
      <c r="Z243" s="663"/>
    </row>
    <row r="244" spans="1:26" ht="15.75" customHeight="1">
      <c r="A244" s="663"/>
      <c r="B244" s="753"/>
      <c r="C244" s="663"/>
      <c r="D244" s="663"/>
      <c r="E244" s="663"/>
      <c r="F244" s="663"/>
      <c r="G244" s="663"/>
      <c r="H244" s="663"/>
      <c r="I244" s="663"/>
      <c r="J244" s="663"/>
      <c r="K244" s="663"/>
      <c r="L244" s="663"/>
      <c r="M244" s="663"/>
      <c r="N244" s="663"/>
      <c r="O244" s="663"/>
      <c r="P244" s="663"/>
      <c r="Q244" s="663"/>
      <c r="R244" s="663"/>
      <c r="S244" s="663"/>
      <c r="T244" s="663"/>
      <c r="U244" s="663"/>
      <c r="V244" s="663"/>
      <c r="W244" s="663"/>
      <c r="X244" s="663"/>
      <c r="Y244" s="663"/>
      <c r="Z244" s="663"/>
    </row>
    <row r="245" spans="1:26" ht="15.75" customHeight="1">
      <c r="A245" s="663"/>
      <c r="B245" s="753"/>
      <c r="C245" s="663"/>
      <c r="D245" s="663"/>
      <c r="E245" s="663"/>
      <c r="F245" s="663"/>
      <c r="G245" s="663"/>
      <c r="H245" s="663"/>
      <c r="I245" s="663"/>
      <c r="J245" s="663"/>
      <c r="K245" s="663"/>
      <c r="L245" s="663"/>
      <c r="M245" s="663"/>
      <c r="N245" s="663"/>
      <c r="O245" s="663"/>
      <c r="P245" s="663"/>
      <c r="Q245" s="663"/>
      <c r="R245" s="663"/>
      <c r="S245" s="663"/>
      <c r="T245" s="663"/>
      <c r="U245" s="663"/>
      <c r="V245" s="663"/>
      <c r="W245" s="663"/>
      <c r="X245" s="663"/>
      <c r="Y245" s="663"/>
      <c r="Z245" s="663"/>
    </row>
    <row r="246" spans="1:26" ht="15.75" customHeight="1">
      <c r="A246" s="663"/>
      <c r="B246" s="753"/>
      <c r="C246" s="663"/>
      <c r="D246" s="663"/>
      <c r="E246" s="663"/>
      <c r="F246" s="663"/>
      <c r="G246" s="663"/>
      <c r="H246" s="663"/>
      <c r="I246" s="663"/>
      <c r="J246" s="663"/>
      <c r="K246" s="663"/>
      <c r="L246" s="663"/>
      <c r="M246" s="663"/>
      <c r="N246" s="663"/>
      <c r="O246" s="663"/>
      <c r="P246" s="663"/>
      <c r="Q246" s="663"/>
      <c r="R246" s="663"/>
      <c r="S246" s="663"/>
      <c r="T246" s="663"/>
      <c r="U246" s="663"/>
      <c r="V246" s="663"/>
      <c r="W246" s="663"/>
      <c r="X246" s="663"/>
      <c r="Y246" s="663"/>
      <c r="Z246" s="663"/>
    </row>
    <row r="247" spans="1:26" ht="15.75" customHeight="1">
      <c r="A247" s="663"/>
      <c r="B247" s="753"/>
      <c r="C247" s="663"/>
      <c r="D247" s="663"/>
      <c r="E247" s="663"/>
      <c r="F247" s="663"/>
      <c r="G247" s="663"/>
      <c r="H247" s="663"/>
      <c r="I247" s="663"/>
      <c r="J247" s="663"/>
      <c r="K247" s="663"/>
      <c r="L247" s="663"/>
      <c r="M247" s="663"/>
      <c r="N247" s="663"/>
      <c r="O247" s="663"/>
      <c r="P247" s="663"/>
      <c r="Q247" s="663"/>
      <c r="R247" s="663"/>
      <c r="S247" s="663"/>
      <c r="T247" s="663"/>
      <c r="U247" s="663"/>
      <c r="V247" s="663"/>
      <c r="W247" s="663"/>
      <c r="X247" s="663"/>
      <c r="Y247" s="663"/>
      <c r="Z247" s="663"/>
    </row>
    <row r="248" spans="1:26" ht="15.75" customHeight="1">
      <c r="A248" s="663"/>
      <c r="B248" s="753"/>
      <c r="C248" s="663"/>
      <c r="D248" s="663"/>
      <c r="E248" s="663"/>
      <c r="F248" s="663"/>
      <c r="G248" s="663"/>
      <c r="H248" s="663"/>
      <c r="I248" s="663"/>
      <c r="J248" s="663"/>
      <c r="K248" s="663"/>
      <c r="L248" s="663"/>
      <c r="M248" s="663"/>
      <c r="N248" s="663"/>
      <c r="O248" s="663"/>
      <c r="P248" s="663"/>
      <c r="Q248" s="663"/>
      <c r="R248" s="663"/>
      <c r="S248" s="663"/>
      <c r="T248" s="663"/>
      <c r="U248" s="663"/>
      <c r="V248" s="663"/>
      <c r="W248" s="663"/>
      <c r="X248" s="663"/>
      <c r="Y248" s="663"/>
      <c r="Z248" s="663"/>
    </row>
    <row r="249" spans="1:26" ht="15.75" customHeight="1">
      <c r="A249" s="663"/>
      <c r="B249" s="753"/>
      <c r="C249" s="663"/>
      <c r="D249" s="663"/>
      <c r="E249" s="663"/>
      <c r="F249" s="663"/>
      <c r="G249" s="663"/>
      <c r="H249" s="663"/>
      <c r="I249" s="663"/>
      <c r="J249" s="663"/>
      <c r="K249" s="663"/>
      <c r="L249" s="663"/>
      <c r="M249" s="663"/>
      <c r="N249" s="663"/>
      <c r="O249" s="663"/>
      <c r="P249" s="663"/>
      <c r="Q249" s="663"/>
      <c r="R249" s="663"/>
      <c r="S249" s="663"/>
      <c r="T249" s="663"/>
      <c r="U249" s="663"/>
      <c r="V249" s="663"/>
      <c r="W249" s="663"/>
      <c r="X249" s="663"/>
      <c r="Y249" s="663"/>
      <c r="Z249" s="663"/>
    </row>
    <row r="250" spans="1:26" ht="15.75" customHeight="1">
      <c r="A250" s="663"/>
      <c r="B250" s="753"/>
      <c r="C250" s="663"/>
      <c r="D250" s="663"/>
      <c r="E250" s="663"/>
      <c r="F250" s="663"/>
      <c r="G250" s="663"/>
      <c r="H250" s="663"/>
      <c r="I250" s="663"/>
      <c r="J250" s="663"/>
      <c r="K250" s="663"/>
      <c r="L250" s="663"/>
      <c r="M250" s="663"/>
      <c r="N250" s="663"/>
      <c r="O250" s="663"/>
      <c r="P250" s="663"/>
      <c r="Q250" s="663"/>
      <c r="R250" s="663"/>
      <c r="S250" s="663"/>
      <c r="T250" s="663"/>
      <c r="U250" s="663"/>
      <c r="V250" s="663"/>
      <c r="W250" s="663"/>
      <c r="X250" s="663"/>
      <c r="Y250" s="663"/>
      <c r="Z250" s="663"/>
    </row>
    <row r="251" spans="1:26" ht="15.75" customHeight="1">
      <c r="A251" s="663"/>
      <c r="B251" s="753"/>
      <c r="C251" s="663"/>
      <c r="D251" s="663"/>
      <c r="E251" s="663"/>
      <c r="F251" s="663"/>
      <c r="G251" s="663"/>
      <c r="H251" s="663"/>
      <c r="I251" s="663"/>
      <c r="J251" s="663"/>
      <c r="K251" s="663"/>
      <c r="L251" s="663"/>
      <c r="M251" s="663"/>
      <c r="N251" s="663"/>
      <c r="O251" s="663"/>
      <c r="P251" s="663"/>
      <c r="Q251" s="663"/>
      <c r="R251" s="663"/>
      <c r="S251" s="663"/>
      <c r="T251" s="663"/>
      <c r="U251" s="663"/>
      <c r="V251" s="663"/>
      <c r="W251" s="663"/>
      <c r="X251" s="663"/>
      <c r="Y251" s="663"/>
      <c r="Z251" s="663"/>
    </row>
    <row r="252" spans="1:26" ht="15.75" customHeight="1">
      <c r="A252" s="663"/>
      <c r="B252" s="753"/>
      <c r="C252" s="663"/>
      <c r="D252" s="663"/>
      <c r="E252" s="663"/>
      <c r="F252" s="663"/>
      <c r="G252" s="663"/>
      <c r="H252" s="663"/>
      <c r="I252" s="663"/>
      <c r="J252" s="663"/>
      <c r="K252" s="663"/>
      <c r="L252" s="663"/>
      <c r="M252" s="663"/>
      <c r="N252" s="663"/>
      <c r="O252" s="663"/>
      <c r="P252" s="663"/>
      <c r="Q252" s="663"/>
      <c r="R252" s="663"/>
      <c r="S252" s="663"/>
      <c r="T252" s="663"/>
      <c r="U252" s="663"/>
      <c r="V252" s="663"/>
      <c r="W252" s="663"/>
      <c r="X252" s="663"/>
      <c r="Y252" s="663"/>
      <c r="Z252" s="663"/>
    </row>
    <row r="253" spans="1:26" ht="15.75" customHeight="1">
      <c r="A253" s="663"/>
      <c r="B253" s="753"/>
      <c r="C253" s="663"/>
      <c r="D253" s="663"/>
      <c r="E253" s="663"/>
      <c r="F253" s="663"/>
      <c r="G253" s="663"/>
      <c r="H253" s="663"/>
      <c r="I253" s="663"/>
      <c r="J253" s="663"/>
      <c r="K253" s="663"/>
      <c r="L253" s="663"/>
      <c r="M253" s="663"/>
      <c r="N253" s="663"/>
      <c r="O253" s="663"/>
      <c r="P253" s="663"/>
      <c r="Q253" s="663"/>
      <c r="R253" s="663"/>
      <c r="S253" s="663"/>
      <c r="T253" s="663"/>
      <c r="U253" s="663"/>
      <c r="V253" s="663"/>
      <c r="W253" s="663"/>
      <c r="X253" s="663"/>
      <c r="Y253" s="663"/>
      <c r="Z253" s="663"/>
    </row>
    <row r="254" spans="1:26" ht="15.75" customHeight="1">
      <c r="A254" s="663"/>
      <c r="B254" s="753"/>
      <c r="C254" s="663"/>
      <c r="D254" s="663"/>
      <c r="E254" s="663"/>
      <c r="F254" s="663"/>
      <c r="G254" s="663"/>
      <c r="H254" s="663"/>
      <c r="I254" s="663"/>
      <c r="J254" s="663"/>
      <c r="K254" s="663"/>
      <c r="L254" s="663"/>
      <c r="M254" s="663"/>
      <c r="N254" s="663"/>
      <c r="O254" s="663"/>
      <c r="P254" s="663"/>
      <c r="Q254" s="663"/>
      <c r="R254" s="663"/>
      <c r="S254" s="663"/>
      <c r="T254" s="663"/>
      <c r="U254" s="663"/>
      <c r="V254" s="663"/>
      <c r="W254" s="663"/>
      <c r="X254" s="663"/>
      <c r="Y254" s="663"/>
      <c r="Z254" s="663"/>
    </row>
    <row r="255" spans="1:26" ht="15.75" customHeight="1">
      <c r="A255" s="663"/>
      <c r="B255" s="753"/>
      <c r="C255" s="663"/>
      <c r="D255" s="663"/>
      <c r="E255" s="663"/>
      <c r="F255" s="663"/>
      <c r="G255" s="663"/>
      <c r="H255" s="663"/>
      <c r="I255" s="663"/>
      <c r="J255" s="663"/>
      <c r="K255" s="663"/>
      <c r="L255" s="663"/>
      <c r="M255" s="663"/>
      <c r="N255" s="663"/>
      <c r="O255" s="663"/>
      <c r="P255" s="663"/>
      <c r="Q255" s="663"/>
      <c r="R255" s="663"/>
      <c r="S255" s="663"/>
      <c r="T255" s="663"/>
      <c r="U255" s="663"/>
      <c r="V255" s="663"/>
      <c r="W255" s="663"/>
      <c r="X255" s="663"/>
      <c r="Y255" s="663"/>
      <c r="Z255" s="663"/>
    </row>
    <row r="256" spans="1:26" ht="15.75" customHeight="1">
      <c r="A256" s="663"/>
      <c r="B256" s="753"/>
      <c r="C256" s="663"/>
      <c r="D256" s="663"/>
      <c r="E256" s="663"/>
      <c r="F256" s="663"/>
      <c r="G256" s="663"/>
      <c r="H256" s="663"/>
      <c r="I256" s="663"/>
      <c r="J256" s="663"/>
      <c r="K256" s="663"/>
      <c r="L256" s="663"/>
      <c r="M256" s="663"/>
      <c r="N256" s="663"/>
      <c r="O256" s="663"/>
      <c r="P256" s="663"/>
      <c r="Q256" s="663"/>
      <c r="R256" s="663"/>
      <c r="S256" s="663"/>
      <c r="T256" s="663"/>
      <c r="U256" s="663"/>
      <c r="V256" s="663"/>
      <c r="W256" s="663"/>
      <c r="X256" s="663"/>
      <c r="Y256" s="663"/>
      <c r="Z256" s="663"/>
    </row>
    <row r="257" spans="1:26" ht="15.75" customHeight="1">
      <c r="A257" s="663"/>
      <c r="B257" s="753"/>
      <c r="C257" s="663"/>
      <c r="D257" s="663"/>
      <c r="E257" s="663"/>
      <c r="F257" s="663"/>
      <c r="G257" s="663"/>
      <c r="H257" s="663"/>
      <c r="I257" s="663"/>
      <c r="J257" s="663"/>
      <c r="K257" s="663"/>
      <c r="L257" s="663"/>
      <c r="M257" s="663"/>
      <c r="N257" s="663"/>
      <c r="O257" s="663"/>
      <c r="P257" s="663"/>
      <c r="Q257" s="663"/>
      <c r="R257" s="663"/>
      <c r="S257" s="663"/>
      <c r="T257" s="663"/>
      <c r="U257" s="663"/>
      <c r="V257" s="663"/>
      <c r="W257" s="663"/>
      <c r="X257" s="663"/>
      <c r="Y257" s="663"/>
      <c r="Z257" s="663"/>
    </row>
    <row r="258" spans="1:26" ht="15.75" customHeight="1">
      <c r="A258" s="663"/>
      <c r="B258" s="753"/>
      <c r="C258" s="663"/>
      <c r="D258" s="663"/>
      <c r="E258" s="663"/>
      <c r="F258" s="663"/>
      <c r="G258" s="663"/>
      <c r="H258" s="663"/>
      <c r="I258" s="663"/>
      <c r="J258" s="663"/>
      <c r="K258" s="663"/>
      <c r="L258" s="663"/>
      <c r="M258" s="663"/>
      <c r="N258" s="663"/>
      <c r="O258" s="663"/>
      <c r="P258" s="663"/>
      <c r="Q258" s="663"/>
      <c r="R258" s="663"/>
      <c r="S258" s="663"/>
      <c r="T258" s="663"/>
      <c r="U258" s="663"/>
      <c r="V258" s="663"/>
      <c r="W258" s="663"/>
      <c r="X258" s="663"/>
      <c r="Y258" s="663"/>
      <c r="Z258" s="663"/>
    </row>
    <row r="259" spans="1:26" ht="15.75" customHeight="1">
      <c r="A259" s="663"/>
      <c r="B259" s="753"/>
      <c r="C259" s="663"/>
      <c r="D259" s="663"/>
      <c r="E259" s="663"/>
      <c r="F259" s="663"/>
      <c r="G259" s="663"/>
      <c r="H259" s="663"/>
      <c r="I259" s="663"/>
      <c r="J259" s="663"/>
      <c r="K259" s="663"/>
      <c r="L259" s="663"/>
      <c r="M259" s="663"/>
      <c r="N259" s="663"/>
      <c r="O259" s="663"/>
      <c r="P259" s="663"/>
      <c r="Q259" s="663"/>
      <c r="R259" s="663"/>
      <c r="S259" s="663"/>
      <c r="T259" s="663"/>
      <c r="U259" s="663"/>
      <c r="V259" s="663"/>
      <c r="W259" s="663"/>
      <c r="X259" s="663"/>
      <c r="Y259" s="663"/>
      <c r="Z259" s="663"/>
    </row>
    <row r="260" spans="1:26" ht="15.75" customHeight="1">
      <c r="A260" s="663"/>
      <c r="B260" s="753"/>
      <c r="C260" s="663"/>
      <c r="D260" s="663"/>
      <c r="E260" s="663"/>
      <c r="F260" s="663"/>
      <c r="G260" s="663"/>
      <c r="H260" s="663"/>
      <c r="I260" s="663"/>
      <c r="J260" s="663"/>
      <c r="K260" s="663"/>
      <c r="L260" s="663"/>
      <c r="M260" s="663"/>
      <c r="N260" s="663"/>
      <c r="O260" s="663"/>
      <c r="P260" s="663"/>
      <c r="Q260" s="663"/>
      <c r="R260" s="663"/>
      <c r="S260" s="663"/>
      <c r="T260" s="663"/>
      <c r="U260" s="663"/>
      <c r="V260" s="663"/>
      <c r="W260" s="663"/>
      <c r="X260" s="663"/>
      <c r="Y260" s="663"/>
      <c r="Z260" s="663"/>
    </row>
    <row r="261" spans="1:26" ht="15.75" customHeight="1">
      <c r="A261" s="663"/>
      <c r="B261" s="753"/>
      <c r="C261" s="663"/>
      <c r="D261" s="663"/>
      <c r="E261" s="663"/>
      <c r="F261" s="663"/>
      <c r="G261" s="663"/>
      <c r="H261" s="663"/>
      <c r="I261" s="663"/>
      <c r="J261" s="663"/>
      <c r="K261" s="663"/>
      <c r="L261" s="663"/>
      <c r="M261" s="663"/>
      <c r="N261" s="663"/>
      <c r="O261" s="663"/>
      <c r="P261" s="663"/>
      <c r="Q261" s="663"/>
      <c r="R261" s="663"/>
      <c r="S261" s="663"/>
      <c r="T261" s="663"/>
      <c r="U261" s="663"/>
      <c r="V261" s="663"/>
      <c r="W261" s="663"/>
      <c r="X261" s="663"/>
      <c r="Y261" s="663"/>
      <c r="Z261" s="663"/>
    </row>
    <row r="262" spans="1:26" ht="15.75" customHeight="1">
      <c r="A262" s="663"/>
      <c r="B262" s="75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row>
    <row r="263" spans="1:26" ht="15.75" customHeight="1">
      <c r="A263" s="663"/>
      <c r="B263" s="753"/>
      <c r="C263" s="663"/>
      <c r="D263" s="663"/>
      <c r="E263" s="663"/>
      <c r="F263" s="663"/>
      <c r="G263" s="663"/>
      <c r="H263" s="663"/>
      <c r="I263" s="663"/>
      <c r="J263" s="663"/>
      <c r="K263" s="663"/>
      <c r="L263" s="663"/>
      <c r="M263" s="663"/>
      <c r="N263" s="663"/>
      <c r="O263" s="663"/>
      <c r="P263" s="663"/>
      <c r="Q263" s="663"/>
      <c r="R263" s="663"/>
      <c r="S263" s="663"/>
      <c r="T263" s="663"/>
      <c r="U263" s="663"/>
      <c r="V263" s="663"/>
      <c r="W263" s="663"/>
      <c r="X263" s="663"/>
      <c r="Y263" s="663"/>
      <c r="Z263" s="663"/>
    </row>
    <row r="264" spans="1:26" ht="15.75" customHeight="1">
      <c r="A264" s="663"/>
      <c r="B264" s="75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row>
    <row r="265" spans="1:26" ht="15.75" customHeight="1">
      <c r="A265" s="663"/>
      <c r="B265" s="753"/>
      <c r="C265" s="663"/>
      <c r="D265" s="663"/>
      <c r="E265" s="663"/>
      <c r="F265" s="663"/>
      <c r="G265" s="663"/>
      <c r="H265" s="663"/>
      <c r="I265" s="663"/>
      <c r="J265" s="663"/>
      <c r="K265" s="663"/>
      <c r="L265" s="663"/>
      <c r="M265" s="663"/>
      <c r="N265" s="663"/>
      <c r="O265" s="663"/>
      <c r="P265" s="663"/>
      <c r="Q265" s="663"/>
      <c r="R265" s="663"/>
      <c r="S265" s="663"/>
      <c r="T265" s="663"/>
      <c r="U265" s="663"/>
      <c r="V265" s="663"/>
      <c r="W265" s="663"/>
      <c r="X265" s="663"/>
      <c r="Y265" s="663"/>
      <c r="Z265" s="663"/>
    </row>
    <row r="266" spans="1:26" ht="15.75" customHeight="1">
      <c r="A266" s="663"/>
      <c r="B266" s="753"/>
      <c r="C266" s="663"/>
      <c r="D266" s="663"/>
      <c r="E266" s="663"/>
      <c r="F266" s="663"/>
      <c r="G266" s="663"/>
      <c r="H266" s="663"/>
      <c r="I266" s="663"/>
      <c r="J266" s="663"/>
      <c r="K266" s="663"/>
      <c r="L266" s="663"/>
      <c r="M266" s="663"/>
      <c r="N266" s="663"/>
      <c r="O266" s="663"/>
      <c r="P266" s="663"/>
      <c r="Q266" s="663"/>
      <c r="R266" s="663"/>
      <c r="S266" s="663"/>
      <c r="T266" s="663"/>
      <c r="U266" s="663"/>
      <c r="V266" s="663"/>
      <c r="W266" s="663"/>
      <c r="X266" s="663"/>
      <c r="Y266" s="663"/>
      <c r="Z266" s="663"/>
    </row>
    <row r="267" spans="1:26" ht="15.75" customHeight="1">
      <c r="A267" s="663"/>
      <c r="B267" s="753"/>
      <c r="C267" s="663"/>
      <c r="D267" s="663"/>
      <c r="E267" s="663"/>
      <c r="F267" s="663"/>
      <c r="G267" s="663"/>
      <c r="H267" s="663"/>
      <c r="I267" s="663"/>
      <c r="J267" s="663"/>
      <c r="K267" s="663"/>
      <c r="L267" s="663"/>
      <c r="M267" s="663"/>
      <c r="N267" s="663"/>
      <c r="O267" s="663"/>
      <c r="P267" s="663"/>
      <c r="Q267" s="663"/>
      <c r="R267" s="663"/>
      <c r="S267" s="663"/>
      <c r="T267" s="663"/>
      <c r="U267" s="663"/>
      <c r="V267" s="663"/>
      <c r="W267" s="663"/>
      <c r="X267" s="663"/>
      <c r="Y267" s="663"/>
      <c r="Z267" s="663"/>
    </row>
    <row r="268" spans="1:26" ht="15.75" customHeight="1">
      <c r="A268" s="663"/>
      <c r="B268" s="753"/>
      <c r="C268" s="663"/>
      <c r="D268" s="663"/>
      <c r="E268" s="663"/>
      <c r="F268" s="663"/>
      <c r="G268" s="663"/>
      <c r="H268" s="663"/>
      <c r="I268" s="663"/>
      <c r="J268" s="663"/>
      <c r="K268" s="663"/>
      <c r="L268" s="663"/>
      <c r="M268" s="663"/>
      <c r="N268" s="663"/>
      <c r="O268" s="663"/>
      <c r="P268" s="663"/>
      <c r="Q268" s="663"/>
      <c r="R268" s="663"/>
      <c r="S268" s="663"/>
      <c r="T268" s="663"/>
      <c r="U268" s="663"/>
      <c r="V268" s="663"/>
      <c r="W268" s="663"/>
      <c r="X268" s="663"/>
      <c r="Y268" s="663"/>
      <c r="Z268" s="663"/>
    </row>
    <row r="269" spans="1:26" ht="15.75" customHeight="1">
      <c r="A269" s="663"/>
      <c r="B269" s="753"/>
      <c r="C269" s="663"/>
      <c r="D269" s="663"/>
      <c r="E269" s="663"/>
      <c r="F269" s="663"/>
      <c r="G269" s="663"/>
      <c r="H269" s="663"/>
      <c r="I269" s="663"/>
      <c r="J269" s="663"/>
      <c r="K269" s="663"/>
      <c r="L269" s="663"/>
      <c r="M269" s="663"/>
      <c r="N269" s="663"/>
      <c r="O269" s="663"/>
      <c r="P269" s="663"/>
      <c r="Q269" s="663"/>
      <c r="R269" s="663"/>
      <c r="S269" s="663"/>
      <c r="T269" s="663"/>
      <c r="U269" s="663"/>
      <c r="V269" s="663"/>
      <c r="W269" s="663"/>
      <c r="X269" s="663"/>
      <c r="Y269" s="663"/>
      <c r="Z269" s="663"/>
    </row>
    <row r="270" spans="1:26" ht="15.75" customHeight="1">
      <c r="A270" s="663"/>
      <c r="B270" s="753"/>
      <c r="C270" s="663"/>
      <c r="D270" s="663"/>
      <c r="E270" s="663"/>
      <c r="F270" s="663"/>
      <c r="G270" s="663"/>
      <c r="H270" s="663"/>
      <c r="I270" s="663"/>
      <c r="J270" s="663"/>
      <c r="K270" s="663"/>
      <c r="L270" s="663"/>
      <c r="M270" s="663"/>
      <c r="N270" s="663"/>
      <c r="O270" s="663"/>
      <c r="P270" s="663"/>
      <c r="Q270" s="663"/>
      <c r="R270" s="663"/>
      <c r="S270" s="663"/>
      <c r="T270" s="663"/>
      <c r="U270" s="663"/>
      <c r="V270" s="663"/>
      <c r="W270" s="663"/>
      <c r="X270" s="663"/>
      <c r="Y270" s="663"/>
      <c r="Z270" s="663"/>
    </row>
    <row r="271" spans="1:26" ht="15.75" customHeight="1">
      <c r="A271" s="663"/>
      <c r="B271" s="753"/>
      <c r="C271" s="663"/>
      <c r="D271" s="663"/>
      <c r="E271" s="663"/>
      <c r="F271" s="663"/>
      <c r="G271" s="663"/>
      <c r="H271" s="663"/>
      <c r="I271" s="663"/>
      <c r="J271" s="663"/>
      <c r="K271" s="663"/>
      <c r="L271" s="663"/>
      <c r="M271" s="663"/>
      <c r="N271" s="663"/>
      <c r="O271" s="663"/>
      <c r="P271" s="663"/>
      <c r="Q271" s="663"/>
      <c r="R271" s="663"/>
      <c r="S271" s="663"/>
      <c r="T271" s="663"/>
      <c r="U271" s="663"/>
      <c r="V271" s="663"/>
      <c r="W271" s="663"/>
      <c r="X271" s="663"/>
      <c r="Y271" s="663"/>
      <c r="Z271" s="663"/>
    </row>
    <row r="272" spans="1:26" ht="15.75" customHeight="1">
      <c r="A272" s="663"/>
      <c r="B272" s="753"/>
      <c r="C272" s="663"/>
      <c r="D272" s="663"/>
      <c r="E272" s="663"/>
      <c r="F272" s="663"/>
      <c r="G272" s="663"/>
      <c r="H272" s="663"/>
      <c r="I272" s="663"/>
      <c r="J272" s="663"/>
      <c r="K272" s="663"/>
      <c r="L272" s="663"/>
      <c r="M272" s="663"/>
      <c r="N272" s="663"/>
      <c r="O272" s="663"/>
      <c r="P272" s="663"/>
      <c r="Q272" s="663"/>
      <c r="R272" s="663"/>
      <c r="S272" s="663"/>
      <c r="T272" s="663"/>
      <c r="U272" s="663"/>
      <c r="V272" s="663"/>
      <c r="W272" s="663"/>
      <c r="X272" s="663"/>
      <c r="Y272" s="663"/>
      <c r="Z272" s="663"/>
    </row>
    <row r="273" spans="1:26" ht="15.75" customHeight="1">
      <c r="A273" s="663"/>
      <c r="B273" s="753"/>
      <c r="C273" s="663"/>
      <c r="D273" s="663"/>
      <c r="E273" s="663"/>
      <c r="F273" s="663"/>
      <c r="G273" s="663"/>
      <c r="H273" s="663"/>
      <c r="I273" s="663"/>
      <c r="J273" s="663"/>
      <c r="K273" s="663"/>
      <c r="L273" s="663"/>
      <c r="M273" s="663"/>
      <c r="N273" s="663"/>
      <c r="O273" s="663"/>
      <c r="P273" s="663"/>
      <c r="Q273" s="663"/>
      <c r="R273" s="663"/>
      <c r="S273" s="663"/>
      <c r="T273" s="663"/>
      <c r="U273" s="663"/>
      <c r="V273" s="663"/>
      <c r="W273" s="663"/>
      <c r="X273" s="663"/>
      <c r="Y273" s="663"/>
      <c r="Z273" s="663"/>
    </row>
    <row r="274" spans="1:26" ht="15.75" customHeight="1">
      <c r="A274" s="663"/>
      <c r="B274" s="753"/>
      <c r="C274" s="663"/>
      <c r="D274" s="663"/>
      <c r="E274" s="663"/>
      <c r="F274" s="663"/>
      <c r="G274" s="663"/>
      <c r="H274" s="663"/>
      <c r="I274" s="663"/>
      <c r="J274" s="663"/>
      <c r="K274" s="663"/>
      <c r="L274" s="663"/>
      <c r="M274" s="663"/>
      <c r="N274" s="663"/>
      <c r="O274" s="663"/>
      <c r="P274" s="663"/>
      <c r="Q274" s="663"/>
      <c r="R274" s="663"/>
      <c r="S274" s="663"/>
      <c r="T274" s="663"/>
      <c r="U274" s="663"/>
      <c r="V274" s="663"/>
      <c r="W274" s="663"/>
      <c r="X274" s="663"/>
      <c r="Y274" s="663"/>
      <c r="Z274" s="663"/>
    </row>
    <row r="275" spans="1:26" ht="15.75" customHeight="1">
      <c r="A275" s="663"/>
      <c r="B275" s="753"/>
      <c r="C275" s="663"/>
      <c r="D275" s="663"/>
      <c r="E275" s="663"/>
      <c r="F275" s="663"/>
      <c r="G275" s="663"/>
      <c r="H275" s="663"/>
      <c r="I275" s="663"/>
      <c r="J275" s="663"/>
      <c r="K275" s="663"/>
      <c r="L275" s="663"/>
      <c r="M275" s="663"/>
      <c r="N275" s="663"/>
      <c r="O275" s="663"/>
      <c r="P275" s="663"/>
      <c r="Q275" s="663"/>
      <c r="R275" s="663"/>
      <c r="S275" s="663"/>
      <c r="T275" s="663"/>
      <c r="U275" s="663"/>
      <c r="V275" s="663"/>
      <c r="W275" s="663"/>
      <c r="X275" s="663"/>
      <c r="Y275" s="663"/>
      <c r="Z275" s="663"/>
    </row>
    <row r="276" spans="1:26" ht="15.75" customHeight="1">
      <c r="A276" s="663"/>
      <c r="B276" s="753"/>
      <c r="C276" s="663"/>
      <c r="D276" s="663"/>
      <c r="E276" s="663"/>
      <c r="F276" s="663"/>
      <c r="G276" s="663"/>
      <c r="H276" s="663"/>
      <c r="I276" s="663"/>
      <c r="J276" s="663"/>
      <c r="K276" s="663"/>
      <c r="L276" s="663"/>
      <c r="M276" s="663"/>
      <c r="N276" s="663"/>
      <c r="O276" s="663"/>
      <c r="P276" s="663"/>
      <c r="Q276" s="663"/>
      <c r="R276" s="663"/>
      <c r="S276" s="663"/>
      <c r="T276" s="663"/>
      <c r="U276" s="663"/>
      <c r="V276" s="663"/>
      <c r="W276" s="663"/>
      <c r="X276" s="663"/>
      <c r="Y276" s="663"/>
      <c r="Z276" s="663"/>
    </row>
    <row r="277" spans="1:26" ht="15.75" customHeight="1">
      <c r="A277" s="663"/>
      <c r="B277" s="753"/>
      <c r="C277" s="663"/>
      <c r="D277" s="663"/>
      <c r="E277" s="663"/>
      <c r="F277" s="663"/>
      <c r="G277" s="663"/>
      <c r="H277" s="663"/>
      <c r="I277" s="663"/>
      <c r="J277" s="663"/>
      <c r="K277" s="663"/>
      <c r="L277" s="663"/>
      <c r="M277" s="663"/>
      <c r="N277" s="663"/>
      <c r="O277" s="663"/>
      <c r="P277" s="663"/>
      <c r="Q277" s="663"/>
      <c r="R277" s="663"/>
      <c r="S277" s="663"/>
      <c r="T277" s="663"/>
      <c r="U277" s="663"/>
      <c r="V277" s="663"/>
      <c r="W277" s="663"/>
      <c r="X277" s="663"/>
      <c r="Y277" s="663"/>
      <c r="Z277" s="663"/>
    </row>
    <row r="278" spans="1:26" ht="15.75" customHeight="1">
      <c r="A278" s="663"/>
      <c r="B278" s="753"/>
      <c r="C278" s="663"/>
      <c r="D278" s="663"/>
      <c r="E278" s="663"/>
      <c r="F278" s="663"/>
      <c r="G278" s="663"/>
      <c r="H278" s="663"/>
      <c r="I278" s="663"/>
      <c r="J278" s="663"/>
      <c r="K278" s="663"/>
      <c r="L278" s="663"/>
      <c r="M278" s="663"/>
      <c r="N278" s="663"/>
      <c r="O278" s="663"/>
      <c r="P278" s="663"/>
      <c r="Q278" s="663"/>
      <c r="R278" s="663"/>
      <c r="S278" s="663"/>
      <c r="T278" s="663"/>
      <c r="U278" s="663"/>
      <c r="V278" s="663"/>
      <c r="W278" s="663"/>
      <c r="X278" s="663"/>
      <c r="Y278" s="663"/>
      <c r="Z278" s="663"/>
    </row>
    <row r="279" spans="1:26" ht="15.75" customHeight="1">
      <c r="A279" s="663"/>
      <c r="B279" s="753"/>
      <c r="C279" s="663"/>
      <c r="D279" s="663"/>
      <c r="E279" s="663"/>
      <c r="F279" s="663"/>
      <c r="G279" s="663"/>
      <c r="H279" s="663"/>
      <c r="I279" s="663"/>
      <c r="J279" s="663"/>
      <c r="K279" s="663"/>
      <c r="L279" s="663"/>
      <c r="M279" s="663"/>
      <c r="N279" s="663"/>
      <c r="O279" s="663"/>
      <c r="P279" s="663"/>
      <c r="Q279" s="663"/>
      <c r="R279" s="663"/>
      <c r="S279" s="663"/>
      <c r="T279" s="663"/>
      <c r="U279" s="663"/>
      <c r="V279" s="663"/>
      <c r="W279" s="663"/>
      <c r="X279" s="663"/>
      <c r="Y279" s="663"/>
      <c r="Z279" s="663"/>
    </row>
    <row r="280" spans="1:26" ht="15.75" customHeight="1">
      <c r="A280" s="663"/>
      <c r="B280" s="753"/>
      <c r="C280" s="663"/>
      <c r="D280" s="663"/>
      <c r="E280" s="663"/>
      <c r="F280" s="663"/>
      <c r="G280" s="663"/>
      <c r="H280" s="663"/>
      <c r="I280" s="663"/>
      <c r="J280" s="663"/>
      <c r="K280" s="663"/>
      <c r="L280" s="663"/>
      <c r="M280" s="663"/>
      <c r="N280" s="663"/>
      <c r="O280" s="663"/>
      <c r="P280" s="663"/>
      <c r="Q280" s="663"/>
      <c r="R280" s="663"/>
      <c r="S280" s="663"/>
      <c r="T280" s="663"/>
      <c r="U280" s="663"/>
      <c r="V280" s="663"/>
      <c r="W280" s="663"/>
      <c r="X280" s="663"/>
      <c r="Y280" s="663"/>
      <c r="Z280" s="663"/>
    </row>
    <row r="281" spans="1:26" ht="15.75" customHeight="1">
      <c r="A281" s="663"/>
      <c r="B281" s="753"/>
      <c r="C281" s="663"/>
      <c r="D281" s="663"/>
      <c r="E281" s="663"/>
      <c r="F281" s="663"/>
      <c r="G281" s="663"/>
      <c r="H281" s="663"/>
      <c r="I281" s="663"/>
      <c r="J281" s="663"/>
      <c r="K281" s="663"/>
      <c r="L281" s="663"/>
      <c r="M281" s="663"/>
      <c r="N281" s="663"/>
      <c r="O281" s="663"/>
      <c r="P281" s="663"/>
      <c r="Q281" s="663"/>
      <c r="R281" s="663"/>
      <c r="S281" s="663"/>
      <c r="T281" s="663"/>
      <c r="U281" s="663"/>
      <c r="V281" s="663"/>
      <c r="W281" s="663"/>
      <c r="X281" s="663"/>
      <c r="Y281" s="663"/>
      <c r="Z281" s="663"/>
    </row>
    <row r="282" spans="1:26" ht="15.75" customHeight="1">
      <c r="A282" s="663"/>
      <c r="B282" s="753"/>
      <c r="C282" s="663"/>
      <c r="D282" s="663"/>
      <c r="E282" s="663"/>
      <c r="F282" s="663"/>
      <c r="G282" s="663"/>
      <c r="H282" s="663"/>
      <c r="I282" s="663"/>
      <c r="J282" s="663"/>
      <c r="K282" s="663"/>
      <c r="L282" s="663"/>
      <c r="M282" s="663"/>
      <c r="N282" s="663"/>
      <c r="O282" s="663"/>
      <c r="P282" s="663"/>
      <c r="Q282" s="663"/>
      <c r="R282" s="663"/>
      <c r="S282" s="663"/>
      <c r="T282" s="663"/>
      <c r="U282" s="663"/>
      <c r="V282" s="663"/>
      <c r="W282" s="663"/>
      <c r="X282" s="663"/>
      <c r="Y282" s="663"/>
      <c r="Z282" s="663"/>
    </row>
    <row r="283" spans="1:26" ht="15.75" customHeight="1">
      <c r="A283" s="663"/>
      <c r="B283" s="753"/>
      <c r="C283" s="663"/>
      <c r="D283" s="663"/>
      <c r="E283" s="663"/>
      <c r="F283" s="663"/>
      <c r="G283" s="663"/>
      <c r="H283" s="663"/>
      <c r="I283" s="663"/>
      <c r="J283" s="663"/>
      <c r="K283" s="663"/>
      <c r="L283" s="663"/>
      <c r="M283" s="663"/>
      <c r="N283" s="663"/>
      <c r="O283" s="663"/>
      <c r="P283" s="663"/>
      <c r="Q283" s="663"/>
      <c r="R283" s="663"/>
      <c r="S283" s="663"/>
      <c r="T283" s="663"/>
      <c r="U283" s="663"/>
      <c r="V283" s="663"/>
      <c r="W283" s="663"/>
      <c r="X283" s="663"/>
      <c r="Y283" s="663"/>
      <c r="Z283" s="663"/>
    </row>
    <row r="284" spans="1:26" ht="15.75" customHeight="1">
      <c r="A284" s="663"/>
      <c r="B284" s="753"/>
      <c r="C284" s="663"/>
      <c r="D284" s="663"/>
      <c r="E284" s="663"/>
      <c r="F284" s="663"/>
      <c r="G284" s="663"/>
      <c r="H284" s="663"/>
      <c r="I284" s="663"/>
      <c r="J284" s="663"/>
      <c r="K284" s="663"/>
      <c r="L284" s="663"/>
      <c r="M284" s="663"/>
      <c r="N284" s="663"/>
      <c r="O284" s="663"/>
      <c r="P284" s="663"/>
      <c r="Q284" s="663"/>
      <c r="R284" s="663"/>
      <c r="S284" s="663"/>
      <c r="T284" s="663"/>
      <c r="U284" s="663"/>
      <c r="V284" s="663"/>
      <c r="W284" s="663"/>
      <c r="X284" s="663"/>
      <c r="Y284" s="663"/>
      <c r="Z284" s="663"/>
    </row>
    <row r="285" spans="1:26" ht="15.75" customHeight="1">
      <c r="A285" s="663"/>
      <c r="B285" s="753"/>
      <c r="C285" s="663"/>
      <c r="D285" s="663"/>
      <c r="E285" s="663"/>
      <c r="F285" s="663"/>
      <c r="G285" s="663"/>
      <c r="H285" s="663"/>
      <c r="I285" s="663"/>
      <c r="J285" s="663"/>
      <c r="K285" s="663"/>
      <c r="L285" s="663"/>
      <c r="M285" s="663"/>
      <c r="N285" s="663"/>
      <c r="O285" s="663"/>
      <c r="P285" s="663"/>
      <c r="Q285" s="663"/>
      <c r="R285" s="663"/>
      <c r="S285" s="663"/>
      <c r="T285" s="663"/>
      <c r="U285" s="663"/>
      <c r="V285" s="663"/>
      <c r="W285" s="663"/>
      <c r="X285" s="663"/>
      <c r="Y285" s="663"/>
      <c r="Z285" s="663"/>
    </row>
    <row r="286" spans="1:26" ht="15.75" customHeight="1">
      <c r="A286" s="663"/>
      <c r="B286" s="753"/>
      <c r="C286" s="663"/>
      <c r="D286" s="663"/>
      <c r="E286" s="663"/>
      <c r="F286" s="663"/>
      <c r="G286" s="663"/>
      <c r="H286" s="663"/>
      <c r="I286" s="663"/>
      <c r="J286" s="663"/>
      <c r="K286" s="663"/>
      <c r="L286" s="663"/>
      <c r="M286" s="663"/>
      <c r="N286" s="663"/>
      <c r="O286" s="663"/>
      <c r="P286" s="663"/>
      <c r="Q286" s="663"/>
      <c r="R286" s="663"/>
      <c r="S286" s="663"/>
      <c r="T286" s="663"/>
      <c r="U286" s="663"/>
      <c r="V286" s="663"/>
      <c r="W286" s="663"/>
      <c r="X286" s="663"/>
      <c r="Y286" s="663"/>
      <c r="Z286" s="663"/>
    </row>
    <row r="287" spans="1:26" ht="15.75" customHeight="1">
      <c r="A287" s="663"/>
      <c r="B287" s="753"/>
      <c r="C287" s="663"/>
      <c r="D287" s="663"/>
      <c r="E287" s="663"/>
      <c r="F287" s="663"/>
      <c r="G287" s="663"/>
      <c r="H287" s="663"/>
      <c r="I287" s="663"/>
      <c r="J287" s="663"/>
      <c r="K287" s="663"/>
      <c r="L287" s="663"/>
      <c r="M287" s="663"/>
      <c r="N287" s="663"/>
      <c r="O287" s="663"/>
      <c r="P287" s="663"/>
      <c r="Q287" s="663"/>
      <c r="R287" s="663"/>
      <c r="S287" s="663"/>
      <c r="T287" s="663"/>
      <c r="U287" s="663"/>
      <c r="V287" s="663"/>
      <c r="W287" s="663"/>
      <c r="X287" s="663"/>
      <c r="Y287" s="663"/>
      <c r="Z287" s="663"/>
    </row>
    <row r="288" spans="1:26" ht="15.75" customHeight="1">
      <c r="A288" s="663"/>
      <c r="B288" s="753"/>
      <c r="C288" s="663"/>
      <c r="D288" s="663"/>
      <c r="E288" s="663"/>
      <c r="F288" s="663"/>
      <c r="G288" s="663"/>
      <c r="H288" s="663"/>
      <c r="I288" s="663"/>
      <c r="J288" s="663"/>
      <c r="K288" s="663"/>
      <c r="L288" s="663"/>
      <c r="M288" s="663"/>
      <c r="N288" s="663"/>
      <c r="O288" s="663"/>
      <c r="P288" s="663"/>
      <c r="Q288" s="663"/>
      <c r="R288" s="663"/>
      <c r="S288" s="663"/>
      <c r="T288" s="663"/>
      <c r="U288" s="663"/>
      <c r="V288" s="663"/>
      <c r="W288" s="663"/>
      <c r="X288" s="663"/>
      <c r="Y288" s="663"/>
      <c r="Z288" s="663"/>
    </row>
    <row r="289" spans="1:26" ht="15.75" customHeight="1">
      <c r="A289" s="663"/>
      <c r="B289" s="753"/>
      <c r="C289" s="663"/>
      <c r="D289" s="663"/>
      <c r="E289" s="663"/>
      <c r="F289" s="663"/>
      <c r="G289" s="663"/>
      <c r="H289" s="663"/>
      <c r="I289" s="663"/>
      <c r="J289" s="663"/>
      <c r="K289" s="663"/>
      <c r="L289" s="663"/>
      <c r="M289" s="663"/>
      <c r="N289" s="663"/>
      <c r="O289" s="663"/>
      <c r="P289" s="663"/>
      <c r="Q289" s="663"/>
      <c r="R289" s="663"/>
      <c r="S289" s="663"/>
      <c r="T289" s="663"/>
      <c r="U289" s="663"/>
      <c r="V289" s="663"/>
      <c r="W289" s="663"/>
      <c r="X289" s="663"/>
      <c r="Y289" s="663"/>
      <c r="Z289" s="663"/>
    </row>
    <row r="290" spans="1:26" ht="15.75" customHeight="1">
      <c r="A290" s="663"/>
      <c r="B290" s="753"/>
      <c r="C290" s="663"/>
      <c r="D290" s="663"/>
      <c r="E290" s="663"/>
      <c r="F290" s="663"/>
      <c r="G290" s="663"/>
      <c r="H290" s="663"/>
      <c r="I290" s="663"/>
      <c r="J290" s="663"/>
      <c r="K290" s="663"/>
      <c r="L290" s="663"/>
      <c r="M290" s="663"/>
      <c r="N290" s="663"/>
      <c r="O290" s="663"/>
      <c r="P290" s="663"/>
      <c r="Q290" s="663"/>
      <c r="R290" s="663"/>
      <c r="S290" s="663"/>
      <c r="T290" s="663"/>
      <c r="U290" s="663"/>
      <c r="V290" s="663"/>
      <c r="W290" s="663"/>
      <c r="X290" s="663"/>
      <c r="Y290" s="663"/>
      <c r="Z290" s="663"/>
    </row>
    <row r="291" spans="1:26" ht="15.75" customHeight="1">
      <c r="A291" s="663"/>
      <c r="B291" s="753"/>
      <c r="C291" s="663"/>
      <c r="D291" s="663"/>
      <c r="E291" s="663"/>
      <c r="F291" s="663"/>
      <c r="G291" s="663"/>
      <c r="H291" s="663"/>
      <c r="I291" s="663"/>
      <c r="J291" s="663"/>
      <c r="K291" s="663"/>
      <c r="L291" s="663"/>
      <c r="M291" s="663"/>
      <c r="N291" s="663"/>
      <c r="O291" s="663"/>
      <c r="P291" s="663"/>
      <c r="Q291" s="663"/>
      <c r="R291" s="663"/>
      <c r="S291" s="663"/>
      <c r="T291" s="663"/>
      <c r="U291" s="663"/>
      <c r="V291" s="663"/>
      <c r="W291" s="663"/>
      <c r="X291" s="663"/>
      <c r="Y291" s="663"/>
      <c r="Z291" s="663"/>
    </row>
    <row r="292" spans="1:26" ht="15.75" customHeight="1">
      <c r="A292" s="663"/>
      <c r="B292" s="753"/>
      <c r="C292" s="663"/>
      <c r="D292" s="663"/>
      <c r="E292" s="663"/>
      <c r="F292" s="663"/>
      <c r="G292" s="663"/>
      <c r="H292" s="663"/>
      <c r="I292" s="663"/>
      <c r="J292" s="663"/>
      <c r="K292" s="663"/>
      <c r="L292" s="663"/>
      <c r="M292" s="663"/>
      <c r="N292" s="663"/>
      <c r="O292" s="663"/>
      <c r="P292" s="663"/>
      <c r="Q292" s="663"/>
      <c r="R292" s="663"/>
      <c r="S292" s="663"/>
      <c r="T292" s="663"/>
      <c r="U292" s="663"/>
      <c r="V292" s="663"/>
      <c r="W292" s="663"/>
      <c r="X292" s="663"/>
      <c r="Y292" s="663"/>
      <c r="Z292" s="663"/>
    </row>
    <row r="293" spans="1:26" ht="15.75" customHeight="1">
      <c r="A293" s="663"/>
      <c r="B293" s="753"/>
      <c r="C293" s="663"/>
      <c r="D293" s="663"/>
      <c r="E293" s="663"/>
      <c r="F293" s="663"/>
      <c r="G293" s="663"/>
      <c r="H293" s="663"/>
      <c r="I293" s="663"/>
      <c r="J293" s="663"/>
      <c r="K293" s="663"/>
      <c r="L293" s="663"/>
      <c r="M293" s="663"/>
      <c r="N293" s="663"/>
      <c r="O293" s="663"/>
      <c r="P293" s="663"/>
      <c r="Q293" s="663"/>
      <c r="R293" s="663"/>
      <c r="S293" s="663"/>
      <c r="T293" s="663"/>
      <c r="U293" s="663"/>
      <c r="V293" s="663"/>
      <c r="W293" s="663"/>
      <c r="X293" s="663"/>
      <c r="Y293" s="663"/>
      <c r="Z293" s="663"/>
    </row>
    <row r="294" spans="1:26" ht="15.75" customHeight="1">
      <c r="A294" s="663"/>
      <c r="B294" s="753"/>
      <c r="C294" s="663"/>
      <c r="D294" s="663"/>
      <c r="E294" s="663"/>
      <c r="F294" s="663"/>
      <c r="G294" s="663"/>
      <c r="H294" s="663"/>
      <c r="I294" s="663"/>
      <c r="J294" s="663"/>
      <c r="K294" s="663"/>
      <c r="L294" s="663"/>
      <c r="M294" s="663"/>
      <c r="N294" s="663"/>
      <c r="O294" s="663"/>
      <c r="P294" s="663"/>
      <c r="Q294" s="663"/>
      <c r="R294" s="663"/>
      <c r="S294" s="663"/>
      <c r="T294" s="663"/>
      <c r="U294" s="663"/>
      <c r="V294" s="663"/>
      <c r="W294" s="663"/>
      <c r="X294" s="663"/>
      <c r="Y294" s="663"/>
      <c r="Z294" s="663"/>
    </row>
    <row r="295" spans="1:26" ht="15.75" customHeight="1">
      <c r="A295" s="663"/>
      <c r="B295" s="753"/>
      <c r="C295" s="663"/>
      <c r="D295" s="663"/>
      <c r="E295" s="663"/>
      <c r="F295" s="663"/>
      <c r="G295" s="663"/>
      <c r="H295" s="663"/>
      <c r="I295" s="663"/>
      <c r="J295" s="663"/>
      <c r="K295" s="663"/>
      <c r="L295" s="663"/>
      <c r="M295" s="663"/>
      <c r="N295" s="663"/>
      <c r="O295" s="663"/>
      <c r="P295" s="663"/>
      <c r="Q295" s="663"/>
      <c r="R295" s="663"/>
      <c r="S295" s="663"/>
      <c r="T295" s="663"/>
      <c r="U295" s="663"/>
      <c r="V295" s="663"/>
      <c r="W295" s="663"/>
      <c r="X295" s="663"/>
      <c r="Y295" s="663"/>
      <c r="Z295" s="663"/>
    </row>
    <row r="296" spans="1:26" ht="15.75" customHeight="1">
      <c r="A296" s="663"/>
      <c r="B296" s="753"/>
      <c r="C296" s="663"/>
      <c r="D296" s="663"/>
      <c r="E296" s="663"/>
      <c r="F296" s="663"/>
      <c r="G296" s="663"/>
      <c r="H296" s="663"/>
      <c r="I296" s="663"/>
      <c r="J296" s="663"/>
      <c r="K296" s="663"/>
      <c r="L296" s="663"/>
      <c r="M296" s="663"/>
      <c r="N296" s="663"/>
      <c r="O296" s="663"/>
      <c r="P296" s="663"/>
      <c r="Q296" s="663"/>
      <c r="R296" s="663"/>
      <c r="S296" s="663"/>
      <c r="T296" s="663"/>
      <c r="U296" s="663"/>
      <c r="V296" s="663"/>
      <c r="W296" s="663"/>
      <c r="X296" s="663"/>
      <c r="Y296" s="663"/>
      <c r="Z296" s="663"/>
    </row>
    <row r="297" spans="1:26" ht="15.75" customHeight="1">
      <c r="A297" s="663"/>
      <c r="B297" s="753"/>
      <c r="C297" s="663"/>
      <c r="D297" s="663"/>
      <c r="E297" s="663"/>
      <c r="F297" s="663"/>
      <c r="G297" s="663"/>
      <c r="H297" s="663"/>
      <c r="I297" s="663"/>
      <c r="J297" s="663"/>
      <c r="K297" s="663"/>
      <c r="L297" s="663"/>
      <c r="M297" s="663"/>
      <c r="N297" s="663"/>
      <c r="O297" s="663"/>
      <c r="P297" s="663"/>
      <c r="Q297" s="663"/>
      <c r="R297" s="663"/>
      <c r="S297" s="663"/>
      <c r="T297" s="663"/>
      <c r="U297" s="663"/>
      <c r="V297" s="663"/>
      <c r="W297" s="663"/>
      <c r="X297" s="663"/>
      <c r="Y297" s="663"/>
      <c r="Z297" s="663"/>
    </row>
    <row r="298" spans="1:26" ht="15.75" customHeight="1">
      <c r="A298" s="663"/>
      <c r="B298" s="753"/>
      <c r="C298" s="663"/>
      <c r="D298" s="663"/>
      <c r="E298" s="663"/>
      <c r="F298" s="663"/>
      <c r="G298" s="663"/>
      <c r="H298" s="663"/>
      <c r="I298" s="663"/>
      <c r="J298" s="663"/>
      <c r="K298" s="663"/>
      <c r="L298" s="663"/>
      <c r="M298" s="663"/>
      <c r="N298" s="663"/>
      <c r="O298" s="663"/>
      <c r="P298" s="663"/>
      <c r="Q298" s="663"/>
      <c r="R298" s="663"/>
      <c r="S298" s="663"/>
      <c r="T298" s="663"/>
      <c r="U298" s="663"/>
      <c r="V298" s="663"/>
      <c r="W298" s="663"/>
      <c r="X298" s="663"/>
      <c r="Y298" s="663"/>
      <c r="Z298" s="663"/>
    </row>
    <row r="299" spans="1:26" ht="15.75" customHeight="1">
      <c r="A299" s="663"/>
      <c r="B299" s="753"/>
      <c r="C299" s="663"/>
      <c r="D299" s="663"/>
      <c r="E299" s="663"/>
      <c r="F299" s="663"/>
      <c r="G299" s="663"/>
      <c r="H299" s="663"/>
      <c r="I299" s="663"/>
      <c r="J299" s="663"/>
      <c r="K299" s="663"/>
      <c r="L299" s="663"/>
      <c r="M299" s="663"/>
      <c r="N299" s="663"/>
      <c r="O299" s="663"/>
      <c r="P299" s="663"/>
      <c r="Q299" s="663"/>
      <c r="R299" s="663"/>
      <c r="S299" s="663"/>
      <c r="T299" s="663"/>
      <c r="U299" s="663"/>
      <c r="V299" s="663"/>
      <c r="W299" s="663"/>
      <c r="X299" s="663"/>
      <c r="Y299" s="663"/>
      <c r="Z299" s="663"/>
    </row>
    <row r="300" spans="1:26" ht="15.75" customHeight="1">
      <c r="A300" s="663"/>
      <c r="B300" s="753"/>
      <c r="C300" s="663"/>
      <c r="D300" s="663"/>
      <c r="E300" s="663"/>
      <c r="F300" s="663"/>
      <c r="G300" s="663"/>
      <c r="H300" s="663"/>
      <c r="I300" s="663"/>
      <c r="J300" s="663"/>
      <c r="K300" s="663"/>
      <c r="L300" s="663"/>
      <c r="M300" s="663"/>
      <c r="N300" s="663"/>
      <c r="O300" s="663"/>
      <c r="P300" s="663"/>
      <c r="Q300" s="663"/>
      <c r="R300" s="663"/>
      <c r="S300" s="663"/>
      <c r="T300" s="663"/>
      <c r="U300" s="663"/>
      <c r="V300" s="663"/>
      <c r="W300" s="663"/>
      <c r="X300" s="663"/>
      <c r="Y300" s="663"/>
      <c r="Z300" s="663"/>
    </row>
    <row r="301" spans="1:26" ht="15.75" customHeight="1">
      <c r="A301" s="663"/>
      <c r="B301" s="753"/>
      <c r="C301" s="663"/>
      <c r="D301" s="663"/>
      <c r="E301" s="663"/>
      <c r="F301" s="663"/>
      <c r="G301" s="663"/>
      <c r="H301" s="663"/>
      <c r="I301" s="663"/>
      <c r="J301" s="663"/>
      <c r="K301" s="663"/>
      <c r="L301" s="663"/>
      <c r="M301" s="663"/>
      <c r="N301" s="663"/>
      <c r="O301" s="663"/>
      <c r="P301" s="663"/>
      <c r="Q301" s="663"/>
      <c r="R301" s="663"/>
      <c r="S301" s="663"/>
      <c r="T301" s="663"/>
      <c r="U301" s="663"/>
      <c r="V301" s="663"/>
      <c r="W301" s="663"/>
      <c r="X301" s="663"/>
      <c r="Y301" s="663"/>
      <c r="Z301" s="663"/>
    </row>
    <row r="302" spans="1:26" ht="15.75" customHeight="1">
      <c r="A302" s="663"/>
      <c r="B302" s="753"/>
      <c r="C302" s="663"/>
      <c r="D302" s="663"/>
      <c r="E302" s="663"/>
      <c r="F302" s="663"/>
      <c r="G302" s="663"/>
      <c r="H302" s="663"/>
      <c r="I302" s="663"/>
      <c r="J302" s="663"/>
      <c r="K302" s="663"/>
      <c r="L302" s="663"/>
      <c r="M302" s="663"/>
      <c r="N302" s="663"/>
      <c r="O302" s="663"/>
      <c r="P302" s="663"/>
      <c r="Q302" s="663"/>
      <c r="R302" s="663"/>
      <c r="S302" s="663"/>
      <c r="T302" s="663"/>
      <c r="U302" s="663"/>
      <c r="V302" s="663"/>
      <c r="W302" s="663"/>
      <c r="X302" s="663"/>
      <c r="Y302" s="663"/>
      <c r="Z302" s="663"/>
    </row>
    <row r="303" spans="1:26" ht="15.75" customHeight="1">
      <c r="A303" s="663"/>
      <c r="B303" s="753"/>
      <c r="C303" s="663"/>
      <c r="D303" s="663"/>
      <c r="E303" s="663"/>
      <c r="F303" s="663"/>
      <c r="G303" s="663"/>
      <c r="H303" s="663"/>
      <c r="I303" s="663"/>
      <c r="J303" s="663"/>
      <c r="K303" s="663"/>
      <c r="L303" s="663"/>
      <c r="M303" s="663"/>
      <c r="N303" s="663"/>
      <c r="O303" s="663"/>
      <c r="P303" s="663"/>
      <c r="Q303" s="663"/>
      <c r="R303" s="663"/>
      <c r="S303" s="663"/>
      <c r="T303" s="663"/>
      <c r="U303" s="663"/>
      <c r="V303" s="663"/>
      <c r="W303" s="663"/>
      <c r="X303" s="663"/>
      <c r="Y303" s="663"/>
      <c r="Z303" s="663"/>
    </row>
    <row r="304" spans="1:26" ht="15.75" customHeight="1">
      <c r="A304" s="663"/>
      <c r="B304" s="753"/>
      <c r="C304" s="663"/>
      <c r="D304" s="663"/>
      <c r="E304" s="663"/>
      <c r="F304" s="663"/>
      <c r="G304" s="663"/>
      <c r="H304" s="663"/>
      <c r="I304" s="663"/>
      <c r="J304" s="663"/>
      <c r="K304" s="663"/>
      <c r="L304" s="663"/>
      <c r="M304" s="663"/>
      <c r="N304" s="663"/>
      <c r="O304" s="663"/>
      <c r="P304" s="663"/>
      <c r="Q304" s="663"/>
      <c r="R304" s="663"/>
      <c r="S304" s="663"/>
      <c r="T304" s="663"/>
      <c r="U304" s="663"/>
      <c r="V304" s="663"/>
      <c r="W304" s="663"/>
      <c r="X304" s="663"/>
      <c r="Y304" s="663"/>
      <c r="Z304" s="663"/>
    </row>
    <row r="305" spans="1:26" ht="15.75" customHeight="1">
      <c r="A305" s="663"/>
      <c r="B305" s="753"/>
      <c r="C305" s="663"/>
      <c r="D305" s="663"/>
      <c r="E305" s="663"/>
      <c r="F305" s="663"/>
      <c r="G305" s="663"/>
      <c r="H305" s="663"/>
      <c r="I305" s="663"/>
      <c r="J305" s="663"/>
      <c r="K305" s="663"/>
      <c r="L305" s="663"/>
      <c r="M305" s="663"/>
      <c r="N305" s="663"/>
      <c r="O305" s="663"/>
      <c r="P305" s="663"/>
      <c r="Q305" s="663"/>
      <c r="R305" s="663"/>
      <c r="S305" s="663"/>
      <c r="T305" s="663"/>
      <c r="U305" s="663"/>
      <c r="V305" s="663"/>
      <c r="W305" s="663"/>
      <c r="X305" s="663"/>
      <c r="Y305" s="663"/>
      <c r="Z305" s="663"/>
    </row>
    <row r="306" spans="1:26" ht="15.75" customHeight="1">
      <c r="A306" s="663"/>
      <c r="B306" s="753"/>
      <c r="C306" s="663"/>
      <c r="D306" s="663"/>
      <c r="E306" s="663"/>
      <c r="F306" s="663"/>
      <c r="G306" s="663"/>
      <c r="H306" s="663"/>
      <c r="I306" s="663"/>
      <c r="J306" s="663"/>
      <c r="K306" s="663"/>
      <c r="L306" s="663"/>
      <c r="M306" s="663"/>
      <c r="N306" s="663"/>
      <c r="O306" s="663"/>
      <c r="P306" s="663"/>
      <c r="Q306" s="663"/>
      <c r="R306" s="663"/>
      <c r="S306" s="663"/>
      <c r="T306" s="663"/>
      <c r="U306" s="663"/>
      <c r="V306" s="663"/>
      <c r="W306" s="663"/>
      <c r="X306" s="663"/>
      <c r="Y306" s="663"/>
      <c r="Z306" s="663"/>
    </row>
    <row r="307" spans="1:26" ht="15.75" customHeight="1">
      <c r="A307" s="663"/>
      <c r="B307" s="753"/>
      <c r="C307" s="663"/>
      <c r="D307" s="663"/>
      <c r="E307" s="663"/>
      <c r="F307" s="663"/>
      <c r="G307" s="663"/>
      <c r="H307" s="663"/>
      <c r="I307" s="663"/>
      <c r="J307" s="663"/>
      <c r="K307" s="663"/>
      <c r="L307" s="663"/>
      <c r="M307" s="663"/>
      <c r="N307" s="663"/>
      <c r="O307" s="663"/>
      <c r="P307" s="663"/>
      <c r="Q307" s="663"/>
      <c r="R307" s="663"/>
      <c r="S307" s="663"/>
      <c r="T307" s="663"/>
      <c r="U307" s="663"/>
      <c r="V307" s="663"/>
      <c r="W307" s="663"/>
      <c r="X307" s="663"/>
      <c r="Y307" s="663"/>
      <c r="Z307" s="663"/>
    </row>
    <row r="308" spans="1:26" ht="15.75" customHeight="1">
      <c r="A308" s="663"/>
      <c r="B308" s="753"/>
      <c r="C308" s="663"/>
      <c r="D308" s="663"/>
      <c r="E308" s="663"/>
      <c r="F308" s="663"/>
      <c r="G308" s="663"/>
      <c r="H308" s="663"/>
      <c r="I308" s="663"/>
      <c r="J308" s="663"/>
      <c r="K308" s="663"/>
      <c r="L308" s="663"/>
      <c r="M308" s="663"/>
      <c r="N308" s="663"/>
      <c r="O308" s="663"/>
      <c r="P308" s="663"/>
      <c r="Q308" s="663"/>
      <c r="R308" s="663"/>
      <c r="S308" s="663"/>
      <c r="T308" s="663"/>
      <c r="U308" s="663"/>
      <c r="V308" s="663"/>
      <c r="W308" s="663"/>
      <c r="X308" s="663"/>
      <c r="Y308" s="663"/>
      <c r="Z308" s="663"/>
    </row>
    <row r="309" spans="1:26" ht="15.75" customHeight="1">
      <c r="A309" s="663"/>
      <c r="B309" s="753"/>
      <c r="C309" s="663"/>
      <c r="D309" s="663"/>
      <c r="E309" s="663"/>
      <c r="F309" s="663"/>
      <c r="G309" s="663"/>
      <c r="H309" s="663"/>
      <c r="I309" s="663"/>
      <c r="J309" s="663"/>
      <c r="K309" s="663"/>
      <c r="L309" s="663"/>
      <c r="M309" s="663"/>
      <c r="N309" s="663"/>
      <c r="O309" s="663"/>
      <c r="P309" s="663"/>
      <c r="Q309" s="663"/>
      <c r="R309" s="663"/>
      <c r="S309" s="663"/>
      <c r="T309" s="663"/>
      <c r="U309" s="663"/>
      <c r="V309" s="663"/>
      <c r="W309" s="663"/>
      <c r="X309" s="663"/>
      <c r="Y309" s="663"/>
      <c r="Z309" s="663"/>
    </row>
    <row r="310" spans="1:26" ht="15.75" customHeight="1">
      <c r="A310" s="663"/>
      <c r="B310" s="753"/>
      <c r="C310" s="663"/>
      <c r="D310" s="663"/>
      <c r="E310" s="663"/>
      <c r="F310" s="663"/>
      <c r="G310" s="663"/>
      <c r="H310" s="663"/>
      <c r="I310" s="663"/>
      <c r="J310" s="663"/>
      <c r="K310" s="663"/>
      <c r="L310" s="663"/>
      <c r="M310" s="663"/>
      <c r="N310" s="663"/>
      <c r="O310" s="663"/>
      <c r="P310" s="663"/>
      <c r="Q310" s="663"/>
      <c r="R310" s="663"/>
      <c r="S310" s="663"/>
      <c r="T310" s="663"/>
      <c r="U310" s="663"/>
      <c r="V310" s="663"/>
      <c r="W310" s="663"/>
      <c r="X310" s="663"/>
      <c r="Y310" s="663"/>
      <c r="Z310" s="663"/>
    </row>
    <row r="311" spans="1:26" ht="15.75" customHeight="1">
      <c r="A311" s="663"/>
      <c r="B311" s="753"/>
      <c r="C311" s="663"/>
      <c r="D311" s="663"/>
      <c r="E311" s="663"/>
      <c r="F311" s="663"/>
      <c r="G311" s="663"/>
      <c r="H311" s="663"/>
      <c r="I311" s="663"/>
      <c r="J311" s="663"/>
      <c r="K311" s="663"/>
      <c r="L311" s="663"/>
      <c r="M311" s="663"/>
      <c r="N311" s="663"/>
      <c r="O311" s="663"/>
      <c r="P311" s="663"/>
      <c r="Q311" s="663"/>
      <c r="R311" s="663"/>
      <c r="S311" s="663"/>
      <c r="T311" s="663"/>
      <c r="U311" s="663"/>
      <c r="V311" s="663"/>
      <c r="W311" s="663"/>
      <c r="X311" s="663"/>
      <c r="Y311" s="663"/>
      <c r="Z311" s="663"/>
    </row>
    <row r="312" spans="1:26" ht="15.75" customHeight="1">
      <c r="A312" s="663"/>
      <c r="B312" s="753"/>
      <c r="C312" s="663"/>
      <c r="D312" s="663"/>
      <c r="E312" s="663"/>
      <c r="F312" s="663"/>
      <c r="G312" s="663"/>
      <c r="H312" s="663"/>
      <c r="I312" s="663"/>
      <c r="J312" s="663"/>
      <c r="K312" s="663"/>
      <c r="L312" s="663"/>
      <c r="M312" s="663"/>
      <c r="N312" s="663"/>
      <c r="O312" s="663"/>
      <c r="P312" s="663"/>
      <c r="Q312" s="663"/>
      <c r="R312" s="663"/>
      <c r="S312" s="663"/>
      <c r="T312" s="663"/>
      <c r="U312" s="663"/>
      <c r="V312" s="663"/>
      <c r="W312" s="663"/>
      <c r="X312" s="663"/>
      <c r="Y312" s="663"/>
      <c r="Z312" s="663"/>
    </row>
    <row r="313" spans="1:26" ht="15.75" customHeight="1">
      <c r="A313" s="663"/>
      <c r="B313" s="753"/>
      <c r="C313" s="663"/>
      <c r="D313" s="663"/>
      <c r="E313" s="663"/>
      <c r="F313" s="663"/>
      <c r="G313" s="663"/>
      <c r="H313" s="663"/>
      <c r="I313" s="663"/>
      <c r="J313" s="663"/>
      <c r="K313" s="663"/>
      <c r="L313" s="663"/>
      <c r="M313" s="663"/>
      <c r="N313" s="663"/>
      <c r="O313" s="663"/>
      <c r="P313" s="663"/>
      <c r="Q313" s="663"/>
      <c r="R313" s="663"/>
      <c r="S313" s="663"/>
      <c r="T313" s="663"/>
      <c r="U313" s="663"/>
      <c r="V313" s="663"/>
      <c r="W313" s="663"/>
      <c r="X313" s="663"/>
      <c r="Y313" s="663"/>
      <c r="Z313" s="663"/>
    </row>
    <row r="314" spans="1:26" ht="15.75" customHeight="1">
      <c r="A314" s="663"/>
      <c r="B314" s="753"/>
      <c r="C314" s="663"/>
      <c r="D314" s="663"/>
      <c r="E314" s="663"/>
      <c r="F314" s="663"/>
      <c r="G314" s="663"/>
      <c r="H314" s="663"/>
      <c r="I314" s="663"/>
      <c r="J314" s="663"/>
      <c r="K314" s="663"/>
      <c r="L314" s="663"/>
      <c r="M314" s="663"/>
      <c r="N314" s="663"/>
      <c r="O314" s="663"/>
      <c r="P314" s="663"/>
      <c r="Q314" s="663"/>
      <c r="R314" s="663"/>
      <c r="S314" s="663"/>
      <c r="T314" s="663"/>
      <c r="U314" s="663"/>
      <c r="V314" s="663"/>
      <c r="W314" s="663"/>
      <c r="X314" s="663"/>
      <c r="Y314" s="663"/>
      <c r="Z314" s="663"/>
    </row>
    <row r="315" spans="1:26" ht="15.75" customHeight="1">
      <c r="A315" s="663"/>
      <c r="B315" s="753"/>
      <c r="C315" s="663"/>
      <c r="D315" s="663"/>
      <c r="E315" s="663"/>
      <c r="F315" s="663"/>
      <c r="G315" s="663"/>
      <c r="H315" s="663"/>
      <c r="I315" s="663"/>
      <c r="J315" s="663"/>
      <c r="K315" s="663"/>
      <c r="L315" s="663"/>
      <c r="M315" s="663"/>
      <c r="N315" s="663"/>
      <c r="O315" s="663"/>
      <c r="P315" s="663"/>
      <c r="Q315" s="663"/>
      <c r="R315" s="663"/>
      <c r="S315" s="663"/>
      <c r="T315" s="663"/>
      <c r="U315" s="663"/>
      <c r="V315" s="663"/>
      <c r="W315" s="663"/>
      <c r="X315" s="663"/>
      <c r="Y315" s="663"/>
      <c r="Z315" s="663"/>
    </row>
    <row r="316" spans="1:26" ht="15.75" customHeight="1">
      <c r="A316" s="663"/>
      <c r="B316" s="753"/>
      <c r="C316" s="663"/>
      <c r="D316" s="663"/>
      <c r="E316" s="663"/>
      <c r="F316" s="663"/>
      <c r="G316" s="663"/>
      <c r="H316" s="663"/>
      <c r="I316" s="663"/>
      <c r="J316" s="663"/>
      <c r="K316" s="663"/>
      <c r="L316" s="663"/>
      <c r="M316" s="663"/>
      <c r="N316" s="663"/>
      <c r="O316" s="663"/>
      <c r="P316" s="663"/>
      <c r="Q316" s="663"/>
      <c r="R316" s="663"/>
      <c r="S316" s="663"/>
      <c r="T316" s="663"/>
      <c r="U316" s="663"/>
      <c r="V316" s="663"/>
      <c r="W316" s="663"/>
      <c r="X316" s="663"/>
      <c r="Y316" s="663"/>
      <c r="Z316" s="663"/>
    </row>
    <row r="317" spans="1:26" ht="15.75" customHeight="1">
      <c r="A317" s="663"/>
      <c r="B317" s="753"/>
      <c r="C317" s="663"/>
      <c r="D317" s="663"/>
      <c r="E317" s="663"/>
      <c r="F317" s="663"/>
      <c r="G317" s="663"/>
      <c r="H317" s="663"/>
      <c r="I317" s="663"/>
      <c r="J317" s="663"/>
      <c r="K317" s="663"/>
      <c r="L317" s="663"/>
      <c r="M317" s="663"/>
      <c r="N317" s="663"/>
      <c r="O317" s="663"/>
      <c r="P317" s="663"/>
      <c r="Q317" s="663"/>
      <c r="R317" s="663"/>
      <c r="S317" s="663"/>
      <c r="T317" s="663"/>
      <c r="U317" s="663"/>
      <c r="V317" s="663"/>
      <c r="W317" s="663"/>
      <c r="X317" s="663"/>
      <c r="Y317" s="663"/>
      <c r="Z317" s="663"/>
    </row>
    <row r="318" spans="1:26" ht="15.75" customHeight="1">
      <c r="A318" s="663"/>
      <c r="B318" s="753"/>
      <c r="C318" s="663"/>
      <c r="D318" s="663"/>
      <c r="E318" s="663"/>
      <c r="F318" s="663"/>
      <c r="G318" s="663"/>
      <c r="H318" s="663"/>
      <c r="I318" s="663"/>
      <c r="J318" s="663"/>
      <c r="K318" s="663"/>
      <c r="L318" s="663"/>
      <c r="M318" s="663"/>
      <c r="N318" s="663"/>
      <c r="O318" s="663"/>
      <c r="P318" s="663"/>
      <c r="Q318" s="663"/>
      <c r="R318" s="663"/>
      <c r="S318" s="663"/>
      <c r="T318" s="663"/>
      <c r="U318" s="663"/>
      <c r="V318" s="663"/>
      <c r="W318" s="663"/>
      <c r="X318" s="663"/>
      <c r="Y318" s="663"/>
      <c r="Z318" s="663"/>
    </row>
    <row r="319" spans="1:26" ht="15.75" customHeight="1">
      <c r="A319" s="663"/>
      <c r="B319" s="753"/>
      <c r="C319" s="663"/>
      <c r="D319" s="663"/>
      <c r="E319" s="663"/>
      <c r="F319" s="663"/>
      <c r="G319" s="663"/>
      <c r="H319" s="663"/>
      <c r="I319" s="663"/>
      <c r="J319" s="663"/>
      <c r="K319" s="663"/>
      <c r="L319" s="663"/>
      <c r="M319" s="663"/>
      <c r="N319" s="663"/>
      <c r="O319" s="663"/>
      <c r="P319" s="663"/>
      <c r="Q319" s="663"/>
      <c r="R319" s="663"/>
      <c r="S319" s="663"/>
      <c r="T319" s="663"/>
      <c r="U319" s="663"/>
      <c r="V319" s="663"/>
      <c r="W319" s="663"/>
      <c r="X319" s="663"/>
      <c r="Y319" s="663"/>
      <c r="Z319" s="663"/>
    </row>
    <row r="320" spans="1:26" ht="15.75" customHeight="1">
      <c r="A320" s="663"/>
      <c r="B320" s="753"/>
      <c r="C320" s="663"/>
      <c r="D320" s="663"/>
      <c r="E320" s="663"/>
      <c r="F320" s="663"/>
      <c r="G320" s="663"/>
      <c r="H320" s="663"/>
      <c r="I320" s="663"/>
      <c r="J320" s="663"/>
      <c r="K320" s="663"/>
      <c r="L320" s="663"/>
      <c r="M320" s="663"/>
      <c r="N320" s="663"/>
      <c r="O320" s="663"/>
      <c r="P320" s="663"/>
      <c r="Q320" s="663"/>
      <c r="R320" s="663"/>
      <c r="S320" s="663"/>
      <c r="T320" s="663"/>
      <c r="U320" s="663"/>
      <c r="V320" s="663"/>
      <c r="W320" s="663"/>
      <c r="X320" s="663"/>
      <c r="Y320" s="663"/>
      <c r="Z320" s="663"/>
    </row>
    <row r="321" spans="1:26" ht="15.75" customHeight="1">
      <c r="A321" s="663"/>
      <c r="B321" s="753"/>
      <c r="C321" s="663"/>
      <c r="D321" s="663"/>
      <c r="E321" s="663"/>
      <c r="F321" s="663"/>
      <c r="G321" s="663"/>
      <c r="H321" s="663"/>
      <c r="I321" s="663"/>
      <c r="J321" s="663"/>
      <c r="K321" s="663"/>
      <c r="L321" s="663"/>
      <c r="M321" s="663"/>
      <c r="N321" s="663"/>
      <c r="O321" s="663"/>
      <c r="P321" s="663"/>
      <c r="Q321" s="663"/>
      <c r="R321" s="663"/>
      <c r="S321" s="663"/>
      <c r="T321" s="663"/>
      <c r="U321" s="663"/>
      <c r="V321" s="663"/>
      <c r="W321" s="663"/>
      <c r="X321" s="663"/>
      <c r="Y321" s="663"/>
      <c r="Z321" s="663"/>
    </row>
    <row r="322" spans="1:26" ht="15.75" customHeight="1">
      <c r="A322" s="663"/>
      <c r="B322" s="753"/>
      <c r="C322" s="663"/>
      <c r="D322" s="663"/>
      <c r="E322" s="663"/>
      <c r="F322" s="663"/>
      <c r="G322" s="663"/>
      <c r="H322" s="663"/>
      <c r="I322" s="663"/>
      <c r="J322" s="663"/>
      <c r="K322" s="663"/>
      <c r="L322" s="663"/>
      <c r="M322" s="663"/>
      <c r="N322" s="663"/>
      <c r="O322" s="663"/>
      <c r="P322" s="663"/>
      <c r="Q322" s="663"/>
      <c r="R322" s="663"/>
      <c r="S322" s="663"/>
      <c r="T322" s="663"/>
      <c r="U322" s="663"/>
      <c r="V322" s="663"/>
      <c r="W322" s="663"/>
      <c r="X322" s="663"/>
      <c r="Y322" s="663"/>
      <c r="Z322" s="663"/>
    </row>
    <row r="323" spans="1:26" ht="15.75" customHeight="1">
      <c r="A323" s="663"/>
      <c r="B323" s="753"/>
      <c r="C323" s="663"/>
      <c r="D323" s="663"/>
      <c r="E323" s="663"/>
      <c r="F323" s="663"/>
      <c r="G323" s="663"/>
      <c r="H323" s="663"/>
      <c r="I323" s="663"/>
      <c r="J323" s="663"/>
      <c r="K323" s="663"/>
      <c r="L323" s="663"/>
      <c r="M323" s="663"/>
      <c r="N323" s="663"/>
      <c r="O323" s="663"/>
      <c r="P323" s="663"/>
      <c r="Q323" s="663"/>
      <c r="R323" s="663"/>
      <c r="S323" s="663"/>
      <c r="T323" s="663"/>
      <c r="U323" s="663"/>
      <c r="V323" s="663"/>
      <c r="W323" s="663"/>
      <c r="X323" s="663"/>
      <c r="Y323" s="663"/>
      <c r="Z323" s="663"/>
    </row>
    <row r="324" spans="1:26" ht="15.75" customHeight="1">
      <c r="A324" s="663"/>
      <c r="B324" s="753"/>
      <c r="C324" s="663"/>
      <c r="D324" s="663"/>
      <c r="E324" s="663"/>
      <c r="F324" s="663"/>
      <c r="G324" s="663"/>
      <c r="H324" s="663"/>
      <c r="I324" s="663"/>
      <c r="J324" s="663"/>
      <c r="K324" s="663"/>
      <c r="L324" s="663"/>
      <c r="M324" s="663"/>
      <c r="N324" s="663"/>
      <c r="O324" s="663"/>
      <c r="P324" s="663"/>
      <c r="Q324" s="663"/>
      <c r="R324" s="663"/>
      <c r="S324" s="663"/>
      <c r="T324" s="663"/>
      <c r="U324" s="663"/>
      <c r="V324" s="663"/>
      <c r="W324" s="663"/>
      <c r="X324" s="663"/>
      <c r="Y324" s="663"/>
      <c r="Z324" s="663"/>
    </row>
    <row r="325" spans="1:26" ht="15.75" customHeight="1">
      <c r="A325" s="663"/>
      <c r="B325" s="753"/>
      <c r="C325" s="663"/>
      <c r="D325" s="663"/>
      <c r="E325" s="663"/>
      <c r="F325" s="663"/>
      <c r="G325" s="663"/>
      <c r="H325" s="663"/>
      <c r="I325" s="663"/>
      <c r="J325" s="663"/>
      <c r="K325" s="663"/>
      <c r="L325" s="663"/>
      <c r="M325" s="663"/>
      <c r="N325" s="663"/>
      <c r="O325" s="663"/>
      <c r="P325" s="663"/>
      <c r="Q325" s="663"/>
      <c r="R325" s="663"/>
      <c r="S325" s="663"/>
      <c r="T325" s="663"/>
      <c r="U325" s="663"/>
      <c r="V325" s="663"/>
      <c r="W325" s="663"/>
      <c r="X325" s="663"/>
      <c r="Y325" s="663"/>
      <c r="Z325" s="663"/>
    </row>
    <row r="326" spans="1:26" ht="15.75" customHeight="1">
      <c r="A326" s="663"/>
      <c r="B326" s="753"/>
      <c r="C326" s="663"/>
      <c r="D326" s="663"/>
      <c r="E326" s="663"/>
      <c r="F326" s="663"/>
      <c r="G326" s="663"/>
      <c r="H326" s="663"/>
      <c r="I326" s="663"/>
      <c r="J326" s="663"/>
      <c r="K326" s="663"/>
      <c r="L326" s="663"/>
      <c r="M326" s="663"/>
      <c r="N326" s="663"/>
      <c r="O326" s="663"/>
      <c r="P326" s="663"/>
      <c r="Q326" s="663"/>
      <c r="R326" s="663"/>
      <c r="S326" s="663"/>
      <c r="T326" s="663"/>
      <c r="U326" s="663"/>
      <c r="V326" s="663"/>
      <c r="W326" s="663"/>
      <c r="X326" s="663"/>
      <c r="Y326" s="663"/>
      <c r="Z326" s="663"/>
    </row>
    <row r="327" spans="1:26" ht="15.75" customHeight="1">
      <c r="A327" s="663"/>
      <c r="B327" s="753"/>
      <c r="C327" s="663"/>
      <c r="D327" s="663"/>
      <c r="E327" s="663"/>
      <c r="F327" s="663"/>
      <c r="G327" s="663"/>
      <c r="H327" s="663"/>
      <c r="I327" s="663"/>
      <c r="J327" s="663"/>
      <c r="K327" s="663"/>
      <c r="L327" s="663"/>
      <c r="M327" s="663"/>
      <c r="N327" s="663"/>
      <c r="O327" s="663"/>
      <c r="P327" s="663"/>
      <c r="Q327" s="663"/>
      <c r="R327" s="663"/>
      <c r="S327" s="663"/>
      <c r="T327" s="663"/>
      <c r="U327" s="663"/>
      <c r="V327" s="663"/>
      <c r="W327" s="663"/>
      <c r="X327" s="663"/>
      <c r="Y327" s="663"/>
      <c r="Z327" s="663"/>
    </row>
    <row r="328" spans="1:26" ht="15.75" customHeight="1">
      <c r="A328" s="663"/>
      <c r="B328" s="753"/>
      <c r="C328" s="663"/>
      <c r="D328" s="663"/>
      <c r="E328" s="663"/>
      <c r="F328" s="663"/>
      <c r="G328" s="663"/>
      <c r="H328" s="663"/>
      <c r="I328" s="663"/>
      <c r="J328" s="663"/>
      <c r="K328" s="663"/>
      <c r="L328" s="663"/>
      <c r="M328" s="663"/>
      <c r="N328" s="663"/>
      <c r="O328" s="663"/>
      <c r="P328" s="663"/>
      <c r="Q328" s="663"/>
      <c r="R328" s="663"/>
      <c r="S328" s="663"/>
      <c r="T328" s="663"/>
      <c r="U328" s="663"/>
      <c r="V328" s="663"/>
      <c r="W328" s="663"/>
      <c r="X328" s="663"/>
      <c r="Y328" s="663"/>
      <c r="Z328" s="663"/>
    </row>
    <row r="329" spans="1:26" ht="15.75" customHeight="1">
      <c r="A329" s="663"/>
      <c r="B329" s="753"/>
      <c r="C329" s="663"/>
      <c r="D329" s="663"/>
      <c r="E329" s="663"/>
      <c r="F329" s="663"/>
      <c r="G329" s="663"/>
      <c r="H329" s="663"/>
      <c r="I329" s="663"/>
      <c r="J329" s="663"/>
      <c r="K329" s="663"/>
      <c r="L329" s="663"/>
      <c r="M329" s="663"/>
      <c r="N329" s="663"/>
      <c r="O329" s="663"/>
      <c r="P329" s="663"/>
      <c r="Q329" s="663"/>
      <c r="R329" s="663"/>
      <c r="S329" s="663"/>
      <c r="T329" s="663"/>
      <c r="U329" s="663"/>
      <c r="V329" s="663"/>
      <c r="W329" s="663"/>
      <c r="X329" s="663"/>
      <c r="Y329" s="663"/>
      <c r="Z329" s="663"/>
    </row>
    <row r="330" spans="1:26" ht="15.75" customHeight="1">
      <c r="A330" s="663"/>
      <c r="B330" s="753"/>
      <c r="C330" s="663"/>
      <c r="D330" s="663"/>
      <c r="E330" s="663"/>
      <c r="F330" s="663"/>
      <c r="G330" s="663"/>
      <c r="H330" s="663"/>
      <c r="I330" s="663"/>
      <c r="J330" s="663"/>
      <c r="K330" s="663"/>
      <c r="L330" s="663"/>
      <c r="M330" s="663"/>
      <c r="N330" s="663"/>
      <c r="O330" s="663"/>
      <c r="P330" s="663"/>
      <c r="Q330" s="663"/>
      <c r="R330" s="663"/>
      <c r="S330" s="663"/>
      <c r="T330" s="663"/>
      <c r="U330" s="663"/>
      <c r="V330" s="663"/>
      <c r="W330" s="663"/>
      <c r="X330" s="663"/>
      <c r="Y330" s="663"/>
      <c r="Z330" s="663"/>
    </row>
    <row r="331" spans="1:26" ht="15.75" customHeight="1">
      <c r="A331" s="663"/>
      <c r="B331" s="753"/>
      <c r="C331" s="663"/>
      <c r="D331" s="663"/>
      <c r="E331" s="663"/>
      <c r="F331" s="663"/>
      <c r="G331" s="663"/>
      <c r="H331" s="663"/>
      <c r="I331" s="663"/>
      <c r="J331" s="663"/>
      <c r="K331" s="663"/>
      <c r="L331" s="663"/>
      <c r="M331" s="663"/>
      <c r="N331" s="663"/>
      <c r="O331" s="663"/>
      <c r="P331" s="663"/>
      <c r="Q331" s="663"/>
      <c r="R331" s="663"/>
      <c r="S331" s="663"/>
      <c r="T331" s="663"/>
      <c r="U331" s="663"/>
      <c r="V331" s="663"/>
      <c r="W331" s="663"/>
      <c r="X331" s="663"/>
      <c r="Y331" s="663"/>
      <c r="Z331" s="663"/>
    </row>
    <row r="332" spans="1:26" ht="15.75" customHeight="1">
      <c r="A332" s="663"/>
      <c r="B332" s="753"/>
      <c r="C332" s="663"/>
      <c r="D332" s="663"/>
      <c r="E332" s="663"/>
      <c r="F332" s="663"/>
      <c r="G332" s="663"/>
      <c r="H332" s="663"/>
      <c r="I332" s="663"/>
      <c r="J332" s="663"/>
      <c r="K332" s="663"/>
      <c r="L332" s="663"/>
      <c r="M332" s="663"/>
      <c r="N332" s="663"/>
      <c r="O332" s="663"/>
      <c r="P332" s="663"/>
      <c r="Q332" s="663"/>
      <c r="R332" s="663"/>
      <c r="S332" s="663"/>
      <c r="T332" s="663"/>
      <c r="U332" s="663"/>
      <c r="V332" s="663"/>
      <c r="W332" s="663"/>
      <c r="X332" s="663"/>
      <c r="Y332" s="663"/>
      <c r="Z332" s="663"/>
    </row>
    <row r="333" spans="1:26" ht="15.75" customHeight="1">
      <c r="A333" s="663"/>
      <c r="B333" s="753"/>
      <c r="C333" s="663"/>
      <c r="D333" s="663"/>
      <c r="E333" s="663"/>
      <c r="F333" s="663"/>
      <c r="G333" s="663"/>
      <c r="H333" s="663"/>
      <c r="I333" s="663"/>
      <c r="J333" s="663"/>
      <c r="K333" s="663"/>
      <c r="L333" s="663"/>
      <c r="M333" s="663"/>
      <c r="N333" s="663"/>
      <c r="O333" s="663"/>
      <c r="P333" s="663"/>
      <c r="Q333" s="663"/>
      <c r="R333" s="663"/>
      <c r="S333" s="663"/>
      <c r="T333" s="663"/>
      <c r="U333" s="663"/>
      <c r="V333" s="663"/>
      <c r="W333" s="663"/>
      <c r="X333" s="663"/>
      <c r="Y333" s="663"/>
      <c r="Z333" s="663"/>
    </row>
    <row r="334" spans="1:26" ht="15.75" customHeight="1">
      <c r="A334" s="663"/>
      <c r="B334" s="753"/>
      <c r="C334" s="663"/>
      <c r="D334" s="663"/>
      <c r="E334" s="663"/>
      <c r="F334" s="663"/>
      <c r="G334" s="663"/>
      <c r="H334" s="663"/>
      <c r="I334" s="663"/>
      <c r="J334" s="663"/>
      <c r="K334" s="663"/>
      <c r="L334" s="663"/>
      <c r="M334" s="663"/>
      <c r="N334" s="663"/>
      <c r="O334" s="663"/>
      <c r="P334" s="663"/>
      <c r="Q334" s="663"/>
      <c r="R334" s="663"/>
      <c r="S334" s="663"/>
      <c r="T334" s="663"/>
      <c r="U334" s="663"/>
      <c r="V334" s="663"/>
      <c r="W334" s="663"/>
      <c r="X334" s="663"/>
      <c r="Y334" s="663"/>
      <c r="Z334" s="663"/>
    </row>
    <row r="335" spans="1:26" ht="15.75" customHeight="1">
      <c r="A335" s="663"/>
      <c r="B335" s="753"/>
      <c r="C335" s="663"/>
      <c r="D335" s="663"/>
      <c r="E335" s="663"/>
      <c r="F335" s="663"/>
      <c r="G335" s="663"/>
      <c r="H335" s="663"/>
      <c r="I335" s="663"/>
      <c r="J335" s="663"/>
      <c r="K335" s="663"/>
      <c r="L335" s="663"/>
      <c r="M335" s="663"/>
      <c r="N335" s="663"/>
      <c r="O335" s="663"/>
      <c r="P335" s="663"/>
      <c r="Q335" s="663"/>
      <c r="R335" s="663"/>
      <c r="S335" s="663"/>
      <c r="T335" s="663"/>
      <c r="U335" s="663"/>
      <c r="V335" s="663"/>
      <c r="W335" s="663"/>
      <c r="X335" s="663"/>
      <c r="Y335" s="663"/>
      <c r="Z335" s="663"/>
    </row>
    <row r="336" spans="1:26" ht="15.75" customHeight="1">
      <c r="A336" s="663"/>
      <c r="B336" s="753"/>
      <c r="C336" s="663"/>
      <c r="D336" s="663"/>
      <c r="E336" s="663"/>
      <c r="F336" s="663"/>
      <c r="G336" s="663"/>
      <c r="H336" s="663"/>
      <c r="I336" s="663"/>
      <c r="J336" s="663"/>
      <c r="K336" s="663"/>
      <c r="L336" s="663"/>
      <c r="M336" s="663"/>
      <c r="N336" s="663"/>
      <c r="O336" s="663"/>
      <c r="P336" s="663"/>
      <c r="Q336" s="663"/>
      <c r="R336" s="663"/>
      <c r="S336" s="663"/>
      <c r="T336" s="663"/>
      <c r="U336" s="663"/>
      <c r="V336" s="663"/>
      <c r="W336" s="663"/>
      <c r="X336" s="663"/>
      <c r="Y336" s="663"/>
      <c r="Z336" s="663"/>
    </row>
    <row r="337" spans="1:26" ht="15.75" customHeight="1">
      <c r="A337" s="663"/>
      <c r="B337" s="753"/>
      <c r="C337" s="663"/>
      <c r="D337" s="663"/>
      <c r="E337" s="663"/>
      <c r="F337" s="663"/>
      <c r="G337" s="663"/>
      <c r="H337" s="663"/>
      <c r="I337" s="663"/>
      <c r="J337" s="663"/>
      <c r="K337" s="663"/>
      <c r="L337" s="663"/>
      <c r="M337" s="663"/>
      <c r="N337" s="663"/>
      <c r="O337" s="663"/>
      <c r="P337" s="663"/>
      <c r="Q337" s="663"/>
      <c r="R337" s="663"/>
      <c r="S337" s="663"/>
      <c r="T337" s="663"/>
      <c r="U337" s="663"/>
      <c r="V337" s="663"/>
      <c r="W337" s="663"/>
      <c r="X337" s="663"/>
      <c r="Y337" s="663"/>
      <c r="Z337" s="663"/>
    </row>
    <row r="338" spans="1:26" ht="15.75" customHeight="1">
      <c r="A338" s="663"/>
      <c r="B338" s="753"/>
      <c r="C338" s="663"/>
      <c r="D338" s="663"/>
      <c r="E338" s="663"/>
      <c r="F338" s="663"/>
      <c r="G338" s="663"/>
      <c r="H338" s="663"/>
      <c r="I338" s="663"/>
      <c r="J338" s="663"/>
      <c r="K338" s="663"/>
      <c r="L338" s="663"/>
      <c r="M338" s="663"/>
      <c r="N338" s="663"/>
      <c r="O338" s="663"/>
      <c r="P338" s="663"/>
      <c r="Q338" s="663"/>
      <c r="R338" s="663"/>
      <c r="S338" s="663"/>
      <c r="T338" s="663"/>
      <c r="U338" s="663"/>
      <c r="V338" s="663"/>
      <c r="W338" s="663"/>
      <c r="X338" s="663"/>
      <c r="Y338" s="663"/>
      <c r="Z338" s="663"/>
    </row>
    <row r="339" spans="1:26" ht="15.75" customHeight="1">
      <c r="A339" s="663"/>
      <c r="B339" s="753"/>
      <c r="C339" s="663"/>
      <c r="D339" s="663"/>
      <c r="E339" s="663"/>
      <c r="F339" s="663"/>
      <c r="G339" s="663"/>
      <c r="H339" s="663"/>
      <c r="I339" s="663"/>
      <c r="J339" s="663"/>
      <c r="K339" s="663"/>
      <c r="L339" s="663"/>
      <c r="M339" s="663"/>
      <c r="N339" s="663"/>
      <c r="O339" s="663"/>
      <c r="P339" s="663"/>
      <c r="Q339" s="663"/>
      <c r="R339" s="663"/>
      <c r="S339" s="663"/>
      <c r="T339" s="663"/>
      <c r="U339" s="663"/>
      <c r="V339" s="663"/>
      <c r="W339" s="663"/>
      <c r="X339" s="663"/>
      <c r="Y339" s="663"/>
      <c r="Z339" s="663"/>
    </row>
    <row r="340" spans="1:26" ht="15.75" customHeight="1">
      <c r="A340" s="663"/>
      <c r="B340" s="753"/>
      <c r="C340" s="663"/>
      <c r="D340" s="663"/>
      <c r="E340" s="663"/>
      <c r="F340" s="663"/>
      <c r="G340" s="663"/>
      <c r="H340" s="663"/>
      <c r="I340" s="663"/>
      <c r="J340" s="663"/>
      <c r="K340" s="663"/>
      <c r="L340" s="663"/>
      <c r="M340" s="663"/>
      <c r="N340" s="663"/>
      <c r="O340" s="663"/>
      <c r="P340" s="663"/>
      <c r="Q340" s="663"/>
      <c r="R340" s="663"/>
      <c r="S340" s="663"/>
      <c r="T340" s="663"/>
      <c r="U340" s="663"/>
      <c r="V340" s="663"/>
      <c r="W340" s="663"/>
      <c r="X340" s="663"/>
      <c r="Y340" s="663"/>
      <c r="Z340" s="663"/>
    </row>
    <row r="341" spans="1:26" ht="15.75" customHeight="1">
      <c r="A341" s="663"/>
      <c r="B341" s="753"/>
      <c r="C341" s="663"/>
      <c r="D341" s="663"/>
      <c r="E341" s="663"/>
      <c r="F341" s="663"/>
      <c r="G341" s="663"/>
      <c r="H341" s="663"/>
      <c r="I341" s="663"/>
      <c r="J341" s="663"/>
      <c r="K341" s="663"/>
      <c r="L341" s="663"/>
      <c r="M341" s="663"/>
      <c r="N341" s="663"/>
      <c r="O341" s="663"/>
      <c r="P341" s="663"/>
      <c r="Q341" s="663"/>
      <c r="R341" s="663"/>
      <c r="S341" s="663"/>
      <c r="T341" s="663"/>
      <c r="U341" s="663"/>
      <c r="V341" s="663"/>
      <c r="W341" s="663"/>
      <c r="X341" s="663"/>
      <c r="Y341" s="663"/>
      <c r="Z341" s="663"/>
    </row>
    <row r="342" spans="1:26" ht="15.75" customHeight="1">
      <c r="A342" s="663"/>
      <c r="B342" s="753"/>
      <c r="C342" s="663"/>
      <c r="D342" s="663"/>
      <c r="E342" s="663"/>
      <c r="F342" s="663"/>
      <c r="G342" s="663"/>
      <c r="H342" s="663"/>
      <c r="I342" s="663"/>
      <c r="J342" s="663"/>
      <c r="K342" s="663"/>
      <c r="L342" s="663"/>
      <c r="M342" s="663"/>
      <c r="N342" s="663"/>
      <c r="O342" s="663"/>
      <c r="P342" s="663"/>
      <c r="Q342" s="663"/>
      <c r="R342" s="663"/>
      <c r="S342" s="663"/>
      <c r="T342" s="663"/>
      <c r="U342" s="663"/>
      <c r="V342" s="663"/>
      <c r="W342" s="663"/>
      <c r="X342" s="663"/>
      <c r="Y342" s="663"/>
      <c r="Z342" s="663"/>
    </row>
    <row r="343" spans="1:26" ht="15.75" customHeight="1">
      <c r="A343" s="663"/>
      <c r="B343" s="753"/>
      <c r="C343" s="663"/>
      <c r="D343" s="663"/>
      <c r="E343" s="663"/>
      <c r="F343" s="663"/>
      <c r="G343" s="663"/>
      <c r="H343" s="663"/>
      <c r="I343" s="663"/>
      <c r="J343" s="663"/>
      <c r="K343" s="663"/>
      <c r="L343" s="663"/>
      <c r="M343" s="663"/>
      <c r="N343" s="663"/>
      <c r="O343" s="663"/>
      <c r="P343" s="663"/>
      <c r="Q343" s="663"/>
      <c r="R343" s="663"/>
      <c r="S343" s="663"/>
      <c r="T343" s="663"/>
      <c r="U343" s="663"/>
      <c r="V343" s="663"/>
      <c r="W343" s="663"/>
      <c r="X343" s="663"/>
      <c r="Y343" s="663"/>
      <c r="Z343" s="663"/>
    </row>
    <row r="344" spans="1:26" ht="15.75" customHeight="1">
      <c r="A344" s="663"/>
      <c r="B344" s="753"/>
      <c r="C344" s="663"/>
      <c r="D344" s="663"/>
      <c r="E344" s="663"/>
      <c r="F344" s="663"/>
      <c r="G344" s="663"/>
      <c r="H344" s="663"/>
      <c r="I344" s="663"/>
      <c r="J344" s="663"/>
      <c r="K344" s="663"/>
      <c r="L344" s="663"/>
      <c r="M344" s="663"/>
      <c r="N344" s="663"/>
      <c r="O344" s="663"/>
      <c r="P344" s="663"/>
      <c r="Q344" s="663"/>
      <c r="R344" s="663"/>
      <c r="S344" s="663"/>
      <c r="T344" s="663"/>
      <c r="U344" s="663"/>
      <c r="V344" s="663"/>
      <c r="W344" s="663"/>
      <c r="X344" s="663"/>
      <c r="Y344" s="663"/>
      <c r="Z344" s="663"/>
    </row>
    <row r="345" spans="1:26" ht="15.75" customHeight="1">
      <c r="A345" s="663"/>
      <c r="B345" s="753"/>
      <c r="C345" s="663"/>
      <c r="D345" s="663"/>
      <c r="E345" s="663"/>
      <c r="F345" s="663"/>
      <c r="G345" s="663"/>
      <c r="H345" s="663"/>
      <c r="I345" s="663"/>
      <c r="J345" s="663"/>
      <c r="K345" s="663"/>
      <c r="L345" s="663"/>
      <c r="M345" s="663"/>
      <c r="N345" s="663"/>
      <c r="O345" s="663"/>
      <c r="P345" s="663"/>
      <c r="Q345" s="663"/>
      <c r="R345" s="663"/>
      <c r="S345" s="663"/>
      <c r="T345" s="663"/>
      <c r="U345" s="663"/>
      <c r="V345" s="663"/>
      <c r="W345" s="663"/>
      <c r="X345" s="663"/>
      <c r="Y345" s="663"/>
      <c r="Z345" s="663"/>
    </row>
    <row r="346" spans="1:26" ht="15.75" customHeight="1">
      <c r="A346" s="663"/>
      <c r="B346" s="753"/>
      <c r="C346" s="663"/>
      <c r="D346" s="663"/>
      <c r="E346" s="663"/>
      <c r="F346" s="663"/>
      <c r="G346" s="663"/>
      <c r="H346" s="663"/>
      <c r="I346" s="663"/>
      <c r="J346" s="663"/>
      <c r="K346" s="663"/>
      <c r="L346" s="663"/>
      <c r="M346" s="663"/>
      <c r="N346" s="663"/>
      <c r="O346" s="663"/>
      <c r="P346" s="663"/>
      <c r="Q346" s="663"/>
      <c r="R346" s="663"/>
      <c r="S346" s="663"/>
      <c r="T346" s="663"/>
      <c r="U346" s="663"/>
      <c r="V346" s="663"/>
      <c r="W346" s="663"/>
      <c r="X346" s="663"/>
      <c r="Y346" s="663"/>
      <c r="Z346" s="663"/>
    </row>
    <row r="347" spans="1:26" ht="15.75" customHeight="1">
      <c r="A347" s="663"/>
      <c r="B347" s="753"/>
      <c r="C347" s="663"/>
      <c r="D347" s="663"/>
      <c r="E347" s="663"/>
      <c r="F347" s="663"/>
      <c r="G347" s="663"/>
      <c r="H347" s="663"/>
      <c r="I347" s="663"/>
      <c r="J347" s="663"/>
      <c r="K347" s="663"/>
      <c r="L347" s="663"/>
      <c r="M347" s="663"/>
      <c r="N347" s="663"/>
      <c r="O347" s="663"/>
      <c r="P347" s="663"/>
      <c r="Q347" s="663"/>
      <c r="R347" s="663"/>
      <c r="S347" s="663"/>
      <c r="T347" s="663"/>
      <c r="U347" s="663"/>
      <c r="V347" s="663"/>
      <c r="W347" s="663"/>
      <c r="X347" s="663"/>
      <c r="Y347" s="663"/>
      <c r="Z347" s="663"/>
    </row>
    <row r="348" spans="1:26" ht="15.75" customHeight="1">
      <c r="A348" s="663"/>
      <c r="B348" s="753"/>
      <c r="C348" s="663"/>
      <c r="D348" s="663"/>
      <c r="E348" s="663"/>
      <c r="F348" s="663"/>
      <c r="G348" s="663"/>
      <c r="H348" s="663"/>
      <c r="I348" s="663"/>
      <c r="J348" s="663"/>
      <c r="K348" s="663"/>
      <c r="L348" s="663"/>
      <c r="M348" s="663"/>
      <c r="N348" s="663"/>
      <c r="O348" s="663"/>
      <c r="P348" s="663"/>
      <c r="Q348" s="663"/>
      <c r="R348" s="663"/>
      <c r="S348" s="663"/>
      <c r="T348" s="663"/>
      <c r="U348" s="663"/>
      <c r="V348" s="663"/>
      <c r="W348" s="663"/>
      <c r="X348" s="663"/>
      <c r="Y348" s="663"/>
      <c r="Z348" s="663"/>
    </row>
    <row r="349" spans="1:26" ht="15.75" customHeight="1">
      <c r="A349" s="663"/>
      <c r="B349" s="753"/>
      <c r="C349" s="663"/>
      <c r="D349" s="663"/>
      <c r="E349" s="663"/>
      <c r="F349" s="663"/>
      <c r="G349" s="663"/>
      <c r="H349" s="663"/>
      <c r="I349" s="663"/>
      <c r="J349" s="663"/>
      <c r="K349" s="663"/>
      <c r="L349" s="663"/>
      <c r="M349" s="663"/>
      <c r="N349" s="663"/>
      <c r="O349" s="663"/>
      <c r="P349" s="663"/>
      <c r="Q349" s="663"/>
      <c r="R349" s="663"/>
      <c r="S349" s="663"/>
      <c r="T349" s="663"/>
      <c r="U349" s="663"/>
      <c r="V349" s="663"/>
      <c r="W349" s="663"/>
      <c r="X349" s="663"/>
      <c r="Y349" s="663"/>
      <c r="Z349" s="663"/>
    </row>
    <row r="350" spans="1:26" ht="15.75" customHeight="1">
      <c r="A350" s="663"/>
      <c r="B350" s="753"/>
      <c r="C350" s="663"/>
      <c r="D350" s="663"/>
      <c r="E350" s="663"/>
      <c r="F350" s="663"/>
      <c r="G350" s="663"/>
      <c r="H350" s="663"/>
      <c r="I350" s="663"/>
      <c r="J350" s="663"/>
      <c r="K350" s="663"/>
      <c r="L350" s="663"/>
      <c r="M350" s="663"/>
      <c r="N350" s="663"/>
      <c r="O350" s="663"/>
      <c r="P350" s="663"/>
      <c r="Q350" s="663"/>
      <c r="R350" s="663"/>
      <c r="S350" s="663"/>
      <c r="T350" s="663"/>
      <c r="U350" s="663"/>
      <c r="V350" s="663"/>
      <c r="W350" s="663"/>
      <c r="X350" s="663"/>
      <c r="Y350" s="663"/>
      <c r="Z350" s="663"/>
    </row>
    <row r="351" spans="1:26" ht="15.75" customHeight="1">
      <c r="A351" s="663"/>
      <c r="B351" s="753"/>
      <c r="C351" s="663"/>
      <c r="D351" s="663"/>
      <c r="E351" s="663"/>
      <c r="F351" s="663"/>
      <c r="G351" s="663"/>
      <c r="H351" s="663"/>
      <c r="I351" s="663"/>
      <c r="J351" s="663"/>
      <c r="K351" s="663"/>
      <c r="L351" s="663"/>
      <c r="M351" s="663"/>
      <c r="N351" s="663"/>
      <c r="O351" s="663"/>
      <c r="P351" s="663"/>
      <c r="Q351" s="663"/>
      <c r="R351" s="663"/>
      <c r="S351" s="663"/>
      <c r="T351" s="663"/>
      <c r="U351" s="663"/>
      <c r="V351" s="663"/>
      <c r="W351" s="663"/>
      <c r="X351" s="663"/>
      <c r="Y351" s="663"/>
      <c r="Z351" s="663"/>
    </row>
    <row r="352" spans="1:26" ht="15.75" customHeight="1">
      <c r="A352" s="663"/>
      <c r="B352" s="753"/>
      <c r="C352" s="663"/>
      <c r="D352" s="663"/>
      <c r="E352" s="663"/>
      <c r="F352" s="663"/>
      <c r="G352" s="663"/>
      <c r="H352" s="663"/>
      <c r="I352" s="663"/>
      <c r="J352" s="663"/>
      <c r="K352" s="663"/>
      <c r="L352" s="663"/>
      <c r="M352" s="663"/>
      <c r="N352" s="663"/>
      <c r="O352" s="663"/>
      <c r="P352" s="663"/>
      <c r="Q352" s="663"/>
      <c r="R352" s="663"/>
      <c r="S352" s="663"/>
      <c r="T352" s="663"/>
      <c r="U352" s="663"/>
      <c r="V352" s="663"/>
      <c r="W352" s="663"/>
      <c r="X352" s="663"/>
      <c r="Y352" s="663"/>
      <c r="Z352" s="663"/>
    </row>
    <row r="353" spans="1:26" ht="15.75" customHeight="1">
      <c r="A353" s="663"/>
      <c r="B353" s="753"/>
      <c r="C353" s="663"/>
      <c r="D353" s="663"/>
      <c r="E353" s="663"/>
      <c r="F353" s="663"/>
      <c r="G353" s="663"/>
      <c r="H353" s="663"/>
      <c r="I353" s="663"/>
      <c r="J353" s="663"/>
      <c r="K353" s="663"/>
      <c r="L353" s="663"/>
      <c r="M353" s="663"/>
      <c r="N353" s="663"/>
      <c r="O353" s="663"/>
      <c r="P353" s="663"/>
      <c r="Q353" s="663"/>
      <c r="R353" s="663"/>
      <c r="S353" s="663"/>
      <c r="T353" s="663"/>
      <c r="U353" s="663"/>
      <c r="V353" s="663"/>
      <c r="W353" s="663"/>
      <c r="X353" s="663"/>
      <c r="Y353" s="663"/>
      <c r="Z353" s="663"/>
    </row>
    <row r="354" spans="1:26" ht="15.75" customHeight="1">
      <c r="A354" s="663"/>
      <c r="B354" s="753"/>
      <c r="C354" s="663"/>
      <c r="D354" s="663"/>
      <c r="E354" s="663"/>
      <c r="F354" s="663"/>
      <c r="G354" s="663"/>
      <c r="H354" s="663"/>
      <c r="I354" s="663"/>
      <c r="J354" s="663"/>
      <c r="K354" s="663"/>
      <c r="L354" s="663"/>
      <c r="M354" s="663"/>
      <c r="N354" s="663"/>
      <c r="O354" s="663"/>
      <c r="P354" s="663"/>
      <c r="Q354" s="663"/>
      <c r="R354" s="663"/>
      <c r="S354" s="663"/>
      <c r="T354" s="663"/>
      <c r="U354" s="663"/>
      <c r="V354" s="663"/>
      <c r="W354" s="663"/>
      <c r="X354" s="663"/>
      <c r="Y354" s="663"/>
      <c r="Z354" s="663"/>
    </row>
    <row r="355" spans="1:26" ht="15.75" customHeight="1">
      <c r="A355" s="663"/>
      <c r="B355" s="753"/>
      <c r="C355" s="663"/>
      <c r="D355" s="663"/>
      <c r="E355" s="663"/>
      <c r="F355" s="663"/>
      <c r="G355" s="663"/>
      <c r="H355" s="663"/>
      <c r="I355" s="663"/>
      <c r="J355" s="663"/>
      <c r="K355" s="663"/>
      <c r="L355" s="663"/>
      <c r="M355" s="663"/>
      <c r="N355" s="663"/>
      <c r="O355" s="663"/>
      <c r="P355" s="663"/>
      <c r="Q355" s="663"/>
      <c r="R355" s="663"/>
      <c r="S355" s="663"/>
      <c r="T355" s="663"/>
      <c r="U355" s="663"/>
      <c r="V355" s="663"/>
      <c r="W355" s="663"/>
      <c r="X355" s="663"/>
      <c r="Y355" s="663"/>
      <c r="Z355" s="663"/>
    </row>
    <row r="356" spans="1:26" ht="15.75" customHeight="1">
      <c r="A356" s="663"/>
      <c r="B356" s="753"/>
      <c r="C356" s="663"/>
      <c r="D356" s="663"/>
      <c r="E356" s="663"/>
      <c r="F356" s="663"/>
      <c r="G356" s="663"/>
      <c r="H356" s="663"/>
      <c r="I356" s="663"/>
      <c r="J356" s="663"/>
      <c r="K356" s="663"/>
      <c r="L356" s="663"/>
      <c r="M356" s="663"/>
      <c r="N356" s="663"/>
      <c r="O356" s="663"/>
      <c r="P356" s="663"/>
      <c r="Q356" s="663"/>
      <c r="R356" s="663"/>
      <c r="S356" s="663"/>
      <c r="T356" s="663"/>
      <c r="U356" s="663"/>
      <c r="V356" s="663"/>
      <c r="W356" s="663"/>
      <c r="X356" s="663"/>
      <c r="Y356" s="663"/>
      <c r="Z356" s="663"/>
    </row>
    <row r="357" spans="1:26" ht="15.75" customHeight="1">
      <c r="A357" s="663"/>
      <c r="B357" s="753"/>
      <c r="C357" s="663"/>
      <c r="D357" s="663"/>
      <c r="E357" s="663"/>
      <c r="F357" s="663"/>
      <c r="G357" s="663"/>
      <c r="H357" s="663"/>
      <c r="I357" s="663"/>
      <c r="J357" s="663"/>
      <c r="K357" s="663"/>
      <c r="L357" s="663"/>
      <c r="M357" s="663"/>
      <c r="N357" s="663"/>
      <c r="O357" s="663"/>
      <c r="P357" s="663"/>
      <c r="Q357" s="663"/>
      <c r="R357" s="663"/>
      <c r="S357" s="663"/>
      <c r="T357" s="663"/>
      <c r="U357" s="663"/>
      <c r="V357" s="663"/>
      <c r="W357" s="663"/>
      <c r="X357" s="663"/>
      <c r="Y357" s="663"/>
      <c r="Z357" s="663"/>
    </row>
    <row r="358" spans="1:26" ht="15.75" customHeight="1">
      <c r="A358" s="663"/>
      <c r="B358" s="753"/>
      <c r="C358" s="663"/>
      <c r="D358" s="663"/>
      <c r="E358" s="663"/>
      <c r="F358" s="663"/>
      <c r="G358" s="663"/>
      <c r="H358" s="663"/>
      <c r="I358" s="663"/>
      <c r="J358" s="663"/>
      <c r="K358" s="663"/>
      <c r="L358" s="663"/>
      <c r="M358" s="663"/>
      <c r="N358" s="663"/>
      <c r="O358" s="663"/>
      <c r="P358" s="663"/>
      <c r="Q358" s="663"/>
      <c r="R358" s="663"/>
      <c r="S358" s="663"/>
      <c r="T358" s="663"/>
      <c r="U358" s="663"/>
      <c r="V358" s="663"/>
      <c r="W358" s="663"/>
      <c r="X358" s="663"/>
      <c r="Y358" s="663"/>
      <c r="Z358" s="663"/>
    </row>
    <row r="359" spans="1:26" ht="15.75" customHeight="1">
      <c r="A359" s="663"/>
      <c r="B359" s="753"/>
      <c r="C359" s="663"/>
      <c r="D359" s="663"/>
      <c r="E359" s="663"/>
      <c r="F359" s="663"/>
      <c r="G359" s="663"/>
      <c r="H359" s="663"/>
      <c r="I359" s="663"/>
      <c r="J359" s="663"/>
      <c r="K359" s="663"/>
      <c r="L359" s="663"/>
      <c r="M359" s="663"/>
      <c r="N359" s="663"/>
      <c r="O359" s="663"/>
      <c r="P359" s="663"/>
      <c r="Q359" s="663"/>
      <c r="R359" s="663"/>
      <c r="S359" s="663"/>
      <c r="T359" s="663"/>
      <c r="U359" s="663"/>
      <c r="V359" s="663"/>
      <c r="W359" s="663"/>
      <c r="X359" s="663"/>
      <c r="Y359" s="663"/>
      <c r="Z359" s="663"/>
    </row>
    <row r="360" spans="1:26" ht="15.75" customHeight="1">
      <c r="A360" s="663"/>
      <c r="B360" s="753"/>
      <c r="C360" s="663"/>
      <c r="D360" s="663"/>
      <c r="E360" s="663"/>
      <c r="F360" s="663"/>
      <c r="G360" s="663"/>
      <c r="H360" s="663"/>
      <c r="I360" s="663"/>
      <c r="J360" s="663"/>
      <c r="K360" s="663"/>
      <c r="L360" s="663"/>
      <c r="M360" s="663"/>
      <c r="N360" s="663"/>
      <c r="O360" s="663"/>
      <c r="P360" s="663"/>
      <c r="Q360" s="663"/>
      <c r="R360" s="663"/>
      <c r="S360" s="663"/>
      <c r="T360" s="663"/>
      <c r="U360" s="663"/>
      <c r="V360" s="663"/>
      <c r="W360" s="663"/>
      <c r="X360" s="663"/>
      <c r="Y360" s="663"/>
      <c r="Z360" s="663"/>
    </row>
    <row r="361" spans="1:26" ht="15.75" customHeight="1">
      <c r="A361" s="663"/>
      <c r="B361" s="753"/>
      <c r="C361" s="663"/>
      <c r="D361" s="663"/>
      <c r="E361" s="663"/>
      <c r="F361" s="663"/>
      <c r="G361" s="663"/>
      <c r="H361" s="663"/>
      <c r="I361" s="663"/>
      <c r="J361" s="663"/>
      <c r="K361" s="663"/>
      <c r="L361" s="663"/>
      <c r="M361" s="663"/>
      <c r="N361" s="663"/>
      <c r="O361" s="663"/>
      <c r="P361" s="663"/>
      <c r="Q361" s="663"/>
      <c r="R361" s="663"/>
      <c r="S361" s="663"/>
      <c r="T361" s="663"/>
      <c r="U361" s="663"/>
      <c r="V361" s="663"/>
      <c r="W361" s="663"/>
      <c r="X361" s="663"/>
      <c r="Y361" s="663"/>
      <c r="Z361" s="663"/>
    </row>
    <row r="362" spans="1:26" ht="15.75" customHeight="1">
      <c r="A362" s="663"/>
      <c r="B362" s="753"/>
      <c r="C362" s="663"/>
      <c r="D362" s="663"/>
      <c r="E362" s="663"/>
      <c r="F362" s="663"/>
      <c r="G362" s="663"/>
      <c r="H362" s="663"/>
      <c r="I362" s="663"/>
      <c r="J362" s="663"/>
      <c r="K362" s="663"/>
      <c r="L362" s="663"/>
      <c r="M362" s="663"/>
      <c r="N362" s="663"/>
      <c r="O362" s="663"/>
      <c r="P362" s="663"/>
      <c r="Q362" s="663"/>
      <c r="R362" s="663"/>
      <c r="S362" s="663"/>
      <c r="T362" s="663"/>
      <c r="U362" s="663"/>
      <c r="V362" s="663"/>
      <c r="W362" s="663"/>
      <c r="X362" s="663"/>
      <c r="Y362" s="663"/>
      <c r="Z362" s="663"/>
    </row>
    <row r="363" spans="1:26" ht="15.75" customHeight="1">
      <c r="A363" s="663"/>
      <c r="B363" s="753"/>
      <c r="C363" s="663"/>
      <c r="D363" s="663"/>
      <c r="E363" s="663"/>
      <c r="F363" s="663"/>
      <c r="G363" s="663"/>
      <c r="H363" s="663"/>
      <c r="I363" s="663"/>
      <c r="J363" s="663"/>
      <c r="K363" s="663"/>
      <c r="L363" s="663"/>
      <c r="M363" s="663"/>
      <c r="N363" s="663"/>
      <c r="O363" s="663"/>
      <c r="P363" s="663"/>
      <c r="Q363" s="663"/>
      <c r="R363" s="663"/>
      <c r="S363" s="663"/>
      <c r="T363" s="663"/>
      <c r="U363" s="663"/>
      <c r="V363" s="663"/>
      <c r="W363" s="663"/>
      <c r="X363" s="663"/>
      <c r="Y363" s="663"/>
      <c r="Z363" s="663"/>
    </row>
    <row r="364" spans="1:26" ht="15.75" customHeight="1">
      <c r="A364" s="663"/>
      <c r="B364" s="753"/>
      <c r="C364" s="663"/>
      <c r="D364" s="663"/>
      <c r="E364" s="663"/>
      <c r="F364" s="663"/>
      <c r="G364" s="663"/>
      <c r="H364" s="663"/>
      <c r="I364" s="663"/>
      <c r="J364" s="663"/>
      <c r="K364" s="663"/>
      <c r="L364" s="663"/>
      <c r="M364" s="663"/>
      <c r="N364" s="663"/>
      <c r="O364" s="663"/>
      <c r="P364" s="663"/>
      <c r="Q364" s="663"/>
      <c r="R364" s="663"/>
      <c r="S364" s="663"/>
      <c r="T364" s="663"/>
      <c r="U364" s="663"/>
      <c r="V364" s="663"/>
      <c r="W364" s="663"/>
      <c r="X364" s="663"/>
      <c r="Y364" s="663"/>
      <c r="Z364" s="663"/>
    </row>
    <row r="365" spans="1:26" ht="15.75" customHeight="1">
      <c r="A365" s="663"/>
      <c r="B365" s="753"/>
      <c r="C365" s="663"/>
      <c r="D365" s="663"/>
      <c r="E365" s="663"/>
      <c r="F365" s="663"/>
      <c r="G365" s="663"/>
      <c r="H365" s="663"/>
      <c r="I365" s="663"/>
      <c r="J365" s="663"/>
      <c r="K365" s="663"/>
      <c r="L365" s="663"/>
      <c r="M365" s="663"/>
      <c r="N365" s="663"/>
      <c r="O365" s="663"/>
      <c r="P365" s="663"/>
      <c r="Q365" s="663"/>
      <c r="R365" s="663"/>
      <c r="S365" s="663"/>
      <c r="T365" s="663"/>
      <c r="U365" s="663"/>
      <c r="V365" s="663"/>
      <c r="W365" s="663"/>
      <c r="X365" s="663"/>
      <c r="Y365" s="663"/>
      <c r="Z365" s="663"/>
    </row>
    <row r="366" spans="1:26" ht="15.75" customHeight="1">
      <c r="A366" s="663"/>
      <c r="B366" s="753"/>
      <c r="C366" s="663"/>
      <c r="D366" s="663"/>
      <c r="E366" s="663"/>
      <c r="F366" s="663"/>
      <c r="G366" s="663"/>
      <c r="H366" s="663"/>
      <c r="I366" s="663"/>
      <c r="J366" s="663"/>
      <c r="K366" s="663"/>
      <c r="L366" s="663"/>
      <c r="M366" s="663"/>
      <c r="N366" s="663"/>
      <c r="O366" s="663"/>
      <c r="P366" s="663"/>
      <c r="Q366" s="663"/>
      <c r="R366" s="663"/>
      <c r="S366" s="663"/>
      <c r="T366" s="663"/>
      <c r="U366" s="663"/>
      <c r="V366" s="663"/>
      <c r="W366" s="663"/>
      <c r="X366" s="663"/>
      <c r="Y366" s="663"/>
      <c r="Z366" s="663"/>
    </row>
    <row r="367" spans="1:26" ht="15.75" customHeight="1">
      <c r="A367" s="663"/>
      <c r="B367" s="753"/>
      <c r="C367" s="663"/>
      <c r="D367" s="663"/>
      <c r="E367" s="663"/>
      <c r="F367" s="663"/>
      <c r="G367" s="663"/>
      <c r="H367" s="663"/>
      <c r="I367" s="663"/>
      <c r="J367" s="663"/>
      <c r="K367" s="663"/>
      <c r="L367" s="663"/>
      <c r="M367" s="663"/>
      <c r="N367" s="663"/>
      <c r="O367" s="663"/>
      <c r="P367" s="663"/>
      <c r="Q367" s="663"/>
      <c r="R367" s="663"/>
      <c r="S367" s="663"/>
      <c r="T367" s="663"/>
      <c r="U367" s="663"/>
      <c r="V367" s="663"/>
      <c r="W367" s="663"/>
      <c r="X367" s="663"/>
      <c r="Y367" s="663"/>
      <c r="Z367" s="663"/>
    </row>
    <row r="368" spans="1:26" ht="15.75" customHeight="1">
      <c r="A368" s="663"/>
      <c r="B368" s="753"/>
      <c r="C368" s="663"/>
      <c r="D368" s="663"/>
      <c r="E368" s="663"/>
      <c r="F368" s="663"/>
      <c r="G368" s="663"/>
      <c r="H368" s="663"/>
      <c r="I368" s="663"/>
      <c r="J368" s="663"/>
      <c r="K368" s="663"/>
      <c r="L368" s="663"/>
      <c r="M368" s="663"/>
      <c r="N368" s="663"/>
      <c r="O368" s="663"/>
      <c r="P368" s="663"/>
      <c r="Q368" s="663"/>
      <c r="R368" s="663"/>
      <c r="S368" s="663"/>
      <c r="T368" s="663"/>
      <c r="U368" s="663"/>
      <c r="V368" s="663"/>
      <c r="W368" s="663"/>
      <c r="X368" s="663"/>
      <c r="Y368" s="663"/>
      <c r="Z368" s="663"/>
    </row>
    <row r="369" spans="1:26" ht="15.75" customHeight="1">
      <c r="A369" s="663"/>
      <c r="B369" s="753"/>
      <c r="C369" s="663"/>
      <c r="D369" s="663"/>
      <c r="E369" s="663"/>
      <c r="F369" s="663"/>
      <c r="G369" s="663"/>
      <c r="H369" s="663"/>
      <c r="I369" s="663"/>
      <c r="J369" s="663"/>
      <c r="K369" s="663"/>
      <c r="L369" s="663"/>
      <c r="M369" s="663"/>
      <c r="N369" s="663"/>
      <c r="O369" s="663"/>
      <c r="P369" s="663"/>
      <c r="Q369" s="663"/>
      <c r="R369" s="663"/>
      <c r="S369" s="663"/>
      <c r="T369" s="663"/>
      <c r="U369" s="663"/>
      <c r="V369" s="663"/>
      <c r="W369" s="663"/>
      <c r="X369" s="663"/>
      <c r="Y369" s="663"/>
      <c r="Z369" s="663"/>
    </row>
    <row r="370" spans="1:26" ht="15.75" customHeight="1">
      <c r="A370" s="663"/>
      <c r="B370" s="753"/>
      <c r="C370" s="663"/>
      <c r="D370" s="663"/>
      <c r="E370" s="663"/>
      <c r="F370" s="663"/>
      <c r="G370" s="663"/>
      <c r="H370" s="663"/>
      <c r="I370" s="663"/>
      <c r="J370" s="663"/>
      <c r="K370" s="663"/>
      <c r="L370" s="663"/>
      <c r="M370" s="663"/>
      <c r="N370" s="663"/>
      <c r="O370" s="663"/>
      <c r="P370" s="663"/>
      <c r="Q370" s="663"/>
      <c r="R370" s="663"/>
      <c r="S370" s="663"/>
      <c r="T370" s="663"/>
      <c r="U370" s="663"/>
      <c r="V370" s="663"/>
      <c r="W370" s="663"/>
      <c r="X370" s="663"/>
      <c r="Y370" s="663"/>
      <c r="Z370" s="663"/>
    </row>
    <row r="371" spans="1:26" ht="15.75" customHeight="1">
      <c r="A371" s="663"/>
      <c r="B371" s="753"/>
      <c r="C371" s="663"/>
      <c r="D371" s="663"/>
      <c r="E371" s="663"/>
      <c r="F371" s="663"/>
      <c r="G371" s="663"/>
      <c r="H371" s="663"/>
      <c r="I371" s="663"/>
      <c r="J371" s="663"/>
      <c r="K371" s="663"/>
      <c r="L371" s="663"/>
      <c r="M371" s="663"/>
      <c r="N371" s="663"/>
      <c r="O371" s="663"/>
      <c r="P371" s="663"/>
      <c r="Q371" s="663"/>
      <c r="R371" s="663"/>
      <c r="S371" s="663"/>
      <c r="T371" s="663"/>
      <c r="U371" s="663"/>
      <c r="V371" s="663"/>
      <c r="W371" s="663"/>
      <c r="X371" s="663"/>
      <c r="Y371" s="663"/>
      <c r="Z371" s="663"/>
    </row>
    <row r="372" spans="1:26" ht="15.75" customHeight="1">
      <c r="A372" s="663"/>
      <c r="B372" s="753"/>
      <c r="C372" s="663"/>
      <c r="D372" s="663"/>
      <c r="E372" s="663"/>
      <c r="F372" s="663"/>
      <c r="G372" s="663"/>
      <c r="H372" s="663"/>
      <c r="I372" s="663"/>
      <c r="J372" s="663"/>
      <c r="K372" s="663"/>
      <c r="L372" s="663"/>
      <c r="M372" s="663"/>
      <c r="N372" s="663"/>
      <c r="O372" s="663"/>
      <c r="P372" s="663"/>
      <c r="Q372" s="663"/>
      <c r="R372" s="663"/>
      <c r="S372" s="663"/>
      <c r="T372" s="663"/>
      <c r="U372" s="663"/>
      <c r="V372" s="663"/>
      <c r="W372" s="663"/>
      <c r="X372" s="663"/>
      <c r="Y372" s="663"/>
      <c r="Z372" s="663"/>
    </row>
    <row r="373" spans="1:26" ht="15.75" customHeight="1">
      <c r="A373" s="663"/>
      <c r="B373" s="753"/>
      <c r="C373" s="663"/>
      <c r="D373" s="663"/>
      <c r="E373" s="663"/>
      <c r="F373" s="663"/>
      <c r="G373" s="663"/>
      <c r="H373" s="663"/>
      <c r="I373" s="663"/>
      <c r="J373" s="663"/>
      <c r="K373" s="663"/>
      <c r="L373" s="663"/>
      <c r="M373" s="663"/>
      <c r="N373" s="663"/>
      <c r="O373" s="663"/>
      <c r="P373" s="663"/>
      <c r="Q373" s="663"/>
      <c r="R373" s="663"/>
      <c r="S373" s="663"/>
      <c r="T373" s="663"/>
      <c r="U373" s="663"/>
      <c r="V373" s="663"/>
      <c r="W373" s="663"/>
      <c r="X373" s="663"/>
      <c r="Y373" s="663"/>
      <c r="Z373" s="663"/>
    </row>
    <row r="374" spans="1:26" ht="15.75" customHeight="1">
      <c r="A374" s="663"/>
      <c r="B374" s="753"/>
      <c r="C374" s="663"/>
      <c r="D374" s="663"/>
      <c r="E374" s="663"/>
      <c r="F374" s="663"/>
      <c r="G374" s="663"/>
      <c r="H374" s="663"/>
      <c r="I374" s="663"/>
      <c r="J374" s="663"/>
      <c r="K374" s="663"/>
      <c r="L374" s="663"/>
      <c r="M374" s="663"/>
      <c r="N374" s="663"/>
      <c r="O374" s="663"/>
      <c r="P374" s="663"/>
      <c r="Q374" s="663"/>
      <c r="R374" s="663"/>
      <c r="S374" s="663"/>
      <c r="T374" s="663"/>
      <c r="U374" s="663"/>
      <c r="V374" s="663"/>
      <c r="W374" s="663"/>
      <c r="X374" s="663"/>
      <c r="Y374" s="663"/>
      <c r="Z374" s="663"/>
    </row>
    <row r="375" spans="1:26" ht="15.75" customHeight="1">
      <c r="A375" s="663"/>
      <c r="B375" s="753"/>
      <c r="C375" s="663"/>
      <c r="D375" s="663"/>
      <c r="E375" s="663"/>
      <c r="F375" s="663"/>
      <c r="G375" s="663"/>
      <c r="H375" s="663"/>
      <c r="I375" s="663"/>
      <c r="J375" s="663"/>
      <c r="K375" s="663"/>
      <c r="L375" s="663"/>
      <c r="M375" s="663"/>
      <c r="N375" s="663"/>
      <c r="O375" s="663"/>
      <c r="P375" s="663"/>
      <c r="Q375" s="663"/>
      <c r="R375" s="663"/>
      <c r="S375" s="663"/>
      <c r="T375" s="663"/>
      <c r="U375" s="663"/>
      <c r="V375" s="663"/>
      <c r="W375" s="663"/>
      <c r="X375" s="663"/>
      <c r="Y375" s="663"/>
      <c r="Z375" s="663"/>
    </row>
    <row r="376" spans="1:26" ht="15.75" customHeight="1">
      <c r="A376" s="663"/>
      <c r="B376" s="753"/>
      <c r="C376" s="663"/>
      <c r="D376" s="663"/>
      <c r="E376" s="663"/>
      <c r="F376" s="663"/>
      <c r="G376" s="663"/>
      <c r="H376" s="663"/>
      <c r="I376" s="663"/>
      <c r="J376" s="663"/>
      <c r="K376" s="663"/>
      <c r="L376" s="663"/>
      <c r="M376" s="663"/>
      <c r="N376" s="663"/>
      <c r="O376" s="663"/>
      <c r="P376" s="663"/>
      <c r="Q376" s="663"/>
      <c r="R376" s="663"/>
      <c r="S376" s="663"/>
      <c r="T376" s="663"/>
      <c r="U376" s="663"/>
      <c r="V376" s="663"/>
      <c r="W376" s="663"/>
      <c r="X376" s="663"/>
      <c r="Y376" s="663"/>
      <c r="Z376" s="663"/>
    </row>
    <row r="377" spans="1:26" ht="15.75" customHeight="1">
      <c r="A377" s="663"/>
      <c r="B377" s="753"/>
      <c r="C377" s="663"/>
      <c r="D377" s="663"/>
      <c r="E377" s="663"/>
      <c r="F377" s="663"/>
      <c r="G377" s="663"/>
      <c r="H377" s="663"/>
      <c r="I377" s="663"/>
      <c r="J377" s="663"/>
      <c r="K377" s="663"/>
      <c r="L377" s="663"/>
      <c r="M377" s="663"/>
      <c r="N377" s="663"/>
      <c r="O377" s="663"/>
      <c r="P377" s="663"/>
      <c r="Q377" s="663"/>
      <c r="R377" s="663"/>
      <c r="S377" s="663"/>
      <c r="T377" s="663"/>
      <c r="U377" s="663"/>
      <c r="V377" s="663"/>
      <c r="W377" s="663"/>
      <c r="X377" s="663"/>
      <c r="Y377" s="663"/>
      <c r="Z377" s="663"/>
    </row>
    <row r="378" spans="1:26" ht="15.75" customHeight="1">
      <c r="A378" s="663"/>
      <c r="B378" s="753"/>
      <c r="C378" s="663"/>
      <c r="D378" s="663"/>
      <c r="E378" s="663"/>
      <c r="F378" s="663"/>
      <c r="G378" s="663"/>
      <c r="H378" s="663"/>
      <c r="I378" s="663"/>
      <c r="J378" s="663"/>
      <c r="K378" s="663"/>
      <c r="L378" s="663"/>
      <c r="M378" s="663"/>
      <c r="N378" s="663"/>
      <c r="O378" s="663"/>
      <c r="P378" s="663"/>
      <c r="Q378" s="663"/>
      <c r="R378" s="663"/>
      <c r="S378" s="663"/>
      <c r="T378" s="663"/>
      <c r="U378" s="663"/>
      <c r="V378" s="663"/>
      <c r="W378" s="663"/>
      <c r="X378" s="663"/>
      <c r="Y378" s="663"/>
      <c r="Z378" s="663"/>
    </row>
    <row r="379" spans="1:26" ht="15.75" customHeight="1">
      <c r="A379" s="663"/>
      <c r="B379" s="753"/>
      <c r="C379" s="663"/>
      <c r="D379" s="663"/>
      <c r="E379" s="663"/>
      <c r="F379" s="663"/>
      <c r="G379" s="663"/>
      <c r="H379" s="663"/>
      <c r="I379" s="663"/>
      <c r="J379" s="663"/>
      <c r="K379" s="663"/>
      <c r="L379" s="663"/>
      <c r="M379" s="663"/>
      <c r="N379" s="663"/>
      <c r="O379" s="663"/>
      <c r="P379" s="663"/>
      <c r="Q379" s="663"/>
      <c r="R379" s="663"/>
      <c r="S379" s="663"/>
      <c r="T379" s="663"/>
      <c r="U379" s="663"/>
      <c r="V379" s="663"/>
      <c r="W379" s="663"/>
      <c r="X379" s="663"/>
      <c r="Y379" s="663"/>
      <c r="Z379" s="663"/>
    </row>
    <row r="380" spans="1:26" ht="15.75" customHeight="1">
      <c r="A380" s="663"/>
      <c r="B380" s="753"/>
      <c r="C380" s="663"/>
      <c r="D380" s="663"/>
      <c r="E380" s="663"/>
      <c r="F380" s="663"/>
      <c r="G380" s="663"/>
      <c r="H380" s="663"/>
      <c r="I380" s="663"/>
      <c r="J380" s="663"/>
      <c r="K380" s="663"/>
      <c r="L380" s="663"/>
      <c r="M380" s="663"/>
      <c r="N380" s="663"/>
      <c r="O380" s="663"/>
      <c r="P380" s="663"/>
      <c r="Q380" s="663"/>
      <c r="R380" s="663"/>
      <c r="S380" s="663"/>
      <c r="T380" s="663"/>
      <c r="U380" s="663"/>
      <c r="V380" s="663"/>
      <c r="W380" s="663"/>
      <c r="X380" s="663"/>
      <c r="Y380" s="663"/>
      <c r="Z380" s="663"/>
    </row>
    <row r="381" spans="1:26" ht="15.75" customHeight="1">
      <c r="A381" s="663"/>
      <c r="B381" s="753"/>
      <c r="C381" s="663"/>
      <c r="D381" s="663"/>
      <c r="E381" s="663"/>
      <c r="F381" s="663"/>
      <c r="G381" s="663"/>
      <c r="H381" s="663"/>
      <c r="I381" s="663"/>
      <c r="J381" s="663"/>
      <c r="K381" s="663"/>
      <c r="L381" s="663"/>
      <c r="M381" s="663"/>
      <c r="N381" s="663"/>
      <c r="O381" s="663"/>
      <c r="P381" s="663"/>
      <c r="Q381" s="663"/>
      <c r="R381" s="663"/>
      <c r="S381" s="663"/>
      <c r="T381" s="663"/>
      <c r="U381" s="663"/>
      <c r="V381" s="663"/>
      <c r="W381" s="663"/>
      <c r="X381" s="663"/>
      <c r="Y381" s="663"/>
      <c r="Z381" s="663"/>
    </row>
    <row r="382" spans="1:26" ht="15.75" customHeight="1">
      <c r="A382" s="663"/>
      <c r="B382" s="753"/>
      <c r="C382" s="663"/>
      <c r="D382" s="663"/>
      <c r="E382" s="663"/>
      <c r="F382" s="663"/>
      <c r="G382" s="663"/>
      <c r="H382" s="663"/>
      <c r="I382" s="663"/>
      <c r="J382" s="663"/>
      <c r="K382" s="663"/>
      <c r="L382" s="663"/>
      <c r="M382" s="663"/>
      <c r="N382" s="663"/>
      <c r="O382" s="663"/>
      <c r="P382" s="663"/>
      <c r="Q382" s="663"/>
      <c r="R382" s="663"/>
      <c r="S382" s="663"/>
      <c r="T382" s="663"/>
      <c r="U382" s="663"/>
      <c r="V382" s="663"/>
      <c r="W382" s="663"/>
      <c r="X382" s="663"/>
      <c r="Y382" s="663"/>
      <c r="Z382" s="663"/>
    </row>
    <row r="383" spans="1:26" ht="15.75" customHeight="1">
      <c r="A383" s="663"/>
      <c r="B383" s="753"/>
      <c r="C383" s="663"/>
      <c r="D383" s="663"/>
      <c r="E383" s="663"/>
      <c r="F383" s="663"/>
      <c r="G383" s="663"/>
      <c r="H383" s="663"/>
      <c r="I383" s="663"/>
      <c r="J383" s="663"/>
      <c r="K383" s="663"/>
      <c r="L383" s="663"/>
      <c r="M383" s="663"/>
      <c r="N383" s="663"/>
      <c r="O383" s="663"/>
      <c r="P383" s="663"/>
      <c r="Q383" s="663"/>
      <c r="R383" s="663"/>
      <c r="S383" s="663"/>
      <c r="T383" s="663"/>
      <c r="U383" s="663"/>
      <c r="V383" s="663"/>
      <c r="W383" s="663"/>
      <c r="X383" s="663"/>
      <c r="Y383" s="663"/>
      <c r="Z383" s="663"/>
    </row>
    <row r="384" spans="1:26" ht="15.75" customHeight="1">
      <c r="A384" s="663"/>
      <c r="B384" s="753"/>
      <c r="C384" s="663"/>
      <c r="D384" s="663"/>
      <c r="E384" s="663"/>
      <c r="F384" s="663"/>
      <c r="G384" s="663"/>
      <c r="H384" s="663"/>
      <c r="I384" s="663"/>
      <c r="J384" s="663"/>
      <c r="K384" s="663"/>
      <c r="L384" s="663"/>
      <c r="M384" s="663"/>
      <c r="N384" s="663"/>
      <c r="O384" s="663"/>
      <c r="P384" s="663"/>
      <c r="Q384" s="663"/>
      <c r="R384" s="663"/>
      <c r="S384" s="663"/>
      <c r="T384" s="663"/>
      <c r="U384" s="663"/>
      <c r="V384" s="663"/>
      <c r="W384" s="663"/>
      <c r="X384" s="663"/>
      <c r="Y384" s="663"/>
      <c r="Z384" s="663"/>
    </row>
    <row r="385" spans="1:26" ht="15.75" customHeight="1">
      <c r="A385" s="663"/>
      <c r="B385" s="753"/>
      <c r="C385" s="663"/>
      <c r="D385" s="663"/>
      <c r="E385" s="663"/>
      <c r="F385" s="663"/>
      <c r="G385" s="663"/>
      <c r="H385" s="663"/>
      <c r="I385" s="663"/>
      <c r="J385" s="663"/>
      <c r="K385" s="663"/>
      <c r="L385" s="663"/>
      <c r="M385" s="663"/>
      <c r="N385" s="663"/>
      <c r="O385" s="663"/>
      <c r="P385" s="663"/>
      <c r="Q385" s="663"/>
      <c r="R385" s="663"/>
      <c r="S385" s="663"/>
      <c r="T385" s="663"/>
      <c r="U385" s="663"/>
      <c r="V385" s="663"/>
      <c r="W385" s="663"/>
      <c r="X385" s="663"/>
      <c r="Y385" s="663"/>
      <c r="Z385" s="663"/>
    </row>
    <row r="386" spans="1:26" ht="15.75" customHeight="1">
      <c r="A386" s="663"/>
      <c r="B386" s="753"/>
      <c r="C386" s="663"/>
      <c r="D386" s="663"/>
      <c r="E386" s="663"/>
      <c r="F386" s="663"/>
      <c r="G386" s="663"/>
      <c r="H386" s="663"/>
      <c r="I386" s="663"/>
      <c r="J386" s="663"/>
      <c r="K386" s="663"/>
      <c r="L386" s="663"/>
      <c r="M386" s="663"/>
      <c r="N386" s="663"/>
      <c r="O386" s="663"/>
      <c r="P386" s="663"/>
      <c r="Q386" s="663"/>
      <c r="R386" s="663"/>
      <c r="S386" s="663"/>
      <c r="T386" s="663"/>
      <c r="U386" s="663"/>
      <c r="V386" s="663"/>
      <c r="W386" s="663"/>
      <c r="X386" s="663"/>
      <c r="Y386" s="663"/>
      <c r="Z386" s="663"/>
    </row>
    <row r="387" spans="1:26" ht="15.75" customHeight="1">
      <c r="A387" s="663"/>
      <c r="B387" s="753"/>
      <c r="C387" s="663"/>
      <c r="D387" s="663"/>
      <c r="E387" s="663"/>
      <c r="F387" s="663"/>
      <c r="G387" s="663"/>
      <c r="H387" s="663"/>
      <c r="I387" s="663"/>
      <c r="J387" s="663"/>
      <c r="K387" s="663"/>
      <c r="L387" s="663"/>
      <c r="M387" s="663"/>
      <c r="N387" s="663"/>
      <c r="O387" s="663"/>
      <c r="P387" s="663"/>
      <c r="Q387" s="663"/>
      <c r="R387" s="663"/>
      <c r="S387" s="663"/>
      <c r="T387" s="663"/>
      <c r="U387" s="663"/>
      <c r="V387" s="663"/>
      <c r="W387" s="663"/>
      <c r="X387" s="663"/>
      <c r="Y387" s="663"/>
      <c r="Z387" s="663"/>
    </row>
    <row r="388" spans="1:26" ht="15.75" customHeight="1">
      <c r="A388" s="663"/>
      <c r="B388" s="753"/>
      <c r="C388" s="663"/>
      <c r="D388" s="663"/>
      <c r="E388" s="663"/>
      <c r="F388" s="663"/>
      <c r="G388" s="663"/>
      <c r="H388" s="663"/>
      <c r="I388" s="663"/>
      <c r="J388" s="663"/>
      <c r="K388" s="663"/>
      <c r="L388" s="663"/>
      <c r="M388" s="663"/>
      <c r="N388" s="663"/>
      <c r="O388" s="663"/>
      <c r="P388" s="663"/>
      <c r="Q388" s="663"/>
      <c r="R388" s="663"/>
      <c r="S388" s="663"/>
      <c r="T388" s="663"/>
      <c r="U388" s="663"/>
      <c r="V388" s="663"/>
      <c r="W388" s="663"/>
      <c r="X388" s="663"/>
      <c r="Y388" s="663"/>
      <c r="Z388" s="663"/>
    </row>
    <row r="389" spans="1:26" ht="15.75" customHeight="1">
      <c r="A389" s="663"/>
      <c r="B389" s="753"/>
      <c r="C389" s="663"/>
      <c r="D389" s="663"/>
      <c r="E389" s="663"/>
      <c r="F389" s="663"/>
      <c r="G389" s="663"/>
      <c r="H389" s="663"/>
      <c r="I389" s="663"/>
      <c r="J389" s="663"/>
      <c r="K389" s="663"/>
      <c r="L389" s="663"/>
      <c r="M389" s="663"/>
      <c r="N389" s="663"/>
      <c r="O389" s="663"/>
      <c r="P389" s="663"/>
      <c r="Q389" s="663"/>
      <c r="R389" s="663"/>
      <c r="S389" s="663"/>
      <c r="T389" s="663"/>
      <c r="U389" s="663"/>
      <c r="V389" s="663"/>
      <c r="W389" s="663"/>
      <c r="X389" s="663"/>
      <c r="Y389" s="663"/>
      <c r="Z389" s="663"/>
    </row>
    <row r="390" spans="1:26" ht="15.75" customHeight="1">
      <c r="A390" s="663"/>
      <c r="B390" s="753"/>
      <c r="C390" s="663"/>
      <c r="D390" s="663"/>
      <c r="E390" s="663"/>
      <c r="F390" s="663"/>
      <c r="G390" s="663"/>
      <c r="H390" s="663"/>
      <c r="I390" s="663"/>
      <c r="J390" s="663"/>
      <c r="K390" s="663"/>
      <c r="L390" s="663"/>
      <c r="M390" s="663"/>
      <c r="N390" s="663"/>
      <c r="O390" s="663"/>
      <c r="P390" s="663"/>
      <c r="Q390" s="663"/>
      <c r="R390" s="663"/>
      <c r="S390" s="663"/>
      <c r="T390" s="663"/>
      <c r="U390" s="663"/>
      <c r="V390" s="663"/>
      <c r="W390" s="663"/>
      <c r="X390" s="663"/>
      <c r="Y390" s="663"/>
      <c r="Z390" s="663"/>
    </row>
    <row r="391" spans="1:26" ht="15.75" customHeight="1">
      <c r="A391" s="663"/>
      <c r="B391" s="753"/>
      <c r="C391" s="663"/>
      <c r="D391" s="663"/>
      <c r="E391" s="663"/>
      <c r="F391" s="663"/>
      <c r="G391" s="663"/>
      <c r="H391" s="663"/>
      <c r="I391" s="663"/>
      <c r="J391" s="663"/>
      <c r="K391" s="663"/>
      <c r="L391" s="663"/>
      <c r="M391" s="663"/>
      <c r="N391" s="663"/>
      <c r="O391" s="663"/>
      <c r="P391" s="663"/>
      <c r="Q391" s="663"/>
      <c r="R391" s="663"/>
      <c r="S391" s="663"/>
      <c r="T391" s="663"/>
      <c r="U391" s="663"/>
      <c r="V391" s="663"/>
      <c r="W391" s="663"/>
      <c r="X391" s="663"/>
      <c r="Y391" s="663"/>
      <c r="Z391" s="663"/>
    </row>
    <row r="392" spans="1:26" ht="15.75" customHeight="1">
      <c r="A392" s="663"/>
      <c r="B392" s="753"/>
      <c r="C392" s="663"/>
      <c r="D392" s="663"/>
      <c r="E392" s="663"/>
      <c r="F392" s="663"/>
      <c r="G392" s="663"/>
      <c r="H392" s="663"/>
      <c r="I392" s="663"/>
      <c r="J392" s="663"/>
      <c r="K392" s="663"/>
      <c r="L392" s="663"/>
      <c r="M392" s="663"/>
      <c r="N392" s="663"/>
      <c r="O392" s="663"/>
      <c r="P392" s="663"/>
      <c r="Q392" s="663"/>
      <c r="R392" s="663"/>
      <c r="S392" s="663"/>
      <c r="T392" s="663"/>
      <c r="U392" s="663"/>
      <c r="V392" s="663"/>
      <c r="W392" s="663"/>
      <c r="X392" s="663"/>
      <c r="Y392" s="663"/>
      <c r="Z392" s="663"/>
    </row>
    <row r="393" spans="1:26" ht="15.75" customHeight="1">
      <c r="A393" s="663"/>
      <c r="B393" s="753"/>
      <c r="C393" s="663"/>
      <c r="D393" s="663"/>
      <c r="E393" s="663"/>
      <c r="F393" s="663"/>
      <c r="G393" s="663"/>
      <c r="H393" s="663"/>
      <c r="I393" s="663"/>
      <c r="J393" s="663"/>
      <c r="K393" s="663"/>
      <c r="L393" s="663"/>
      <c r="M393" s="663"/>
      <c r="N393" s="663"/>
      <c r="O393" s="663"/>
      <c r="P393" s="663"/>
      <c r="Q393" s="663"/>
      <c r="R393" s="663"/>
      <c r="S393" s="663"/>
      <c r="T393" s="663"/>
      <c r="U393" s="663"/>
      <c r="V393" s="663"/>
      <c r="W393" s="663"/>
      <c r="X393" s="663"/>
      <c r="Y393" s="663"/>
      <c r="Z393" s="663"/>
    </row>
    <row r="394" spans="1:26" ht="15.75" customHeight="1">
      <c r="A394" s="663"/>
      <c r="B394" s="753"/>
      <c r="C394" s="663"/>
      <c r="D394" s="663"/>
      <c r="E394" s="663"/>
      <c r="F394" s="663"/>
      <c r="G394" s="663"/>
      <c r="H394" s="663"/>
      <c r="I394" s="663"/>
      <c r="J394" s="663"/>
      <c r="K394" s="663"/>
      <c r="L394" s="663"/>
      <c r="M394" s="663"/>
      <c r="N394" s="663"/>
      <c r="O394" s="663"/>
      <c r="P394" s="663"/>
      <c r="Q394" s="663"/>
      <c r="R394" s="663"/>
      <c r="S394" s="663"/>
      <c r="T394" s="663"/>
      <c r="U394" s="663"/>
      <c r="V394" s="663"/>
      <c r="W394" s="663"/>
      <c r="X394" s="663"/>
      <c r="Y394" s="663"/>
      <c r="Z394" s="663"/>
    </row>
    <row r="395" spans="1:26" ht="15.75" customHeight="1">
      <c r="A395" s="663"/>
      <c r="B395" s="753"/>
      <c r="C395" s="663"/>
      <c r="D395" s="663"/>
      <c r="E395" s="663"/>
      <c r="F395" s="663"/>
      <c r="G395" s="663"/>
      <c r="H395" s="663"/>
      <c r="I395" s="663"/>
      <c r="J395" s="663"/>
      <c r="K395" s="663"/>
      <c r="L395" s="663"/>
      <c r="M395" s="663"/>
      <c r="N395" s="663"/>
      <c r="O395" s="663"/>
      <c r="P395" s="663"/>
      <c r="Q395" s="663"/>
      <c r="R395" s="663"/>
      <c r="S395" s="663"/>
      <c r="T395" s="663"/>
      <c r="U395" s="663"/>
      <c r="V395" s="663"/>
      <c r="W395" s="663"/>
      <c r="X395" s="663"/>
      <c r="Y395" s="663"/>
      <c r="Z395" s="663"/>
    </row>
    <row r="396" spans="1:26" ht="15.75" customHeight="1">
      <c r="A396" s="663"/>
      <c r="B396" s="753"/>
      <c r="C396" s="663"/>
      <c r="D396" s="663"/>
      <c r="E396" s="663"/>
      <c r="F396" s="663"/>
      <c r="G396" s="663"/>
      <c r="H396" s="663"/>
      <c r="I396" s="663"/>
      <c r="J396" s="663"/>
      <c r="K396" s="663"/>
      <c r="L396" s="663"/>
      <c r="M396" s="663"/>
      <c r="N396" s="663"/>
      <c r="O396" s="663"/>
      <c r="P396" s="663"/>
      <c r="Q396" s="663"/>
      <c r="R396" s="663"/>
      <c r="S396" s="663"/>
      <c r="T396" s="663"/>
      <c r="U396" s="663"/>
      <c r="V396" s="663"/>
      <c r="W396" s="663"/>
      <c r="X396" s="663"/>
      <c r="Y396" s="663"/>
      <c r="Z396" s="663"/>
    </row>
    <row r="397" spans="1:26" ht="15.75" customHeight="1">
      <c r="A397" s="663"/>
      <c r="B397" s="753"/>
      <c r="C397" s="663"/>
      <c r="D397" s="663"/>
      <c r="E397" s="663"/>
      <c r="F397" s="663"/>
      <c r="G397" s="663"/>
      <c r="H397" s="663"/>
      <c r="I397" s="663"/>
      <c r="J397" s="663"/>
      <c r="K397" s="663"/>
      <c r="L397" s="663"/>
      <c r="M397" s="663"/>
      <c r="N397" s="663"/>
      <c r="O397" s="663"/>
      <c r="P397" s="663"/>
      <c r="Q397" s="663"/>
      <c r="R397" s="663"/>
      <c r="S397" s="663"/>
      <c r="T397" s="663"/>
      <c r="U397" s="663"/>
      <c r="V397" s="663"/>
      <c r="W397" s="663"/>
      <c r="X397" s="663"/>
      <c r="Y397" s="663"/>
      <c r="Z397" s="663"/>
    </row>
    <row r="398" spans="1:26" ht="15.75" customHeight="1">
      <c r="A398" s="663"/>
      <c r="B398" s="753"/>
      <c r="C398" s="663"/>
      <c r="D398" s="663"/>
      <c r="E398" s="663"/>
      <c r="F398" s="663"/>
      <c r="G398" s="663"/>
      <c r="H398" s="663"/>
      <c r="I398" s="663"/>
      <c r="J398" s="663"/>
      <c r="K398" s="663"/>
      <c r="L398" s="663"/>
      <c r="M398" s="663"/>
      <c r="N398" s="663"/>
      <c r="O398" s="663"/>
      <c r="P398" s="663"/>
      <c r="Q398" s="663"/>
      <c r="R398" s="663"/>
      <c r="S398" s="663"/>
      <c r="T398" s="663"/>
      <c r="U398" s="663"/>
      <c r="V398" s="663"/>
      <c r="W398" s="663"/>
      <c r="X398" s="663"/>
      <c r="Y398" s="663"/>
      <c r="Z398" s="663"/>
    </row>
    <row r="399" spans="1:26" ht="15.75" customHeight="1">
      <c r="A399" s="663"/>
      <c r="B399" s="753"/>
      <c r="C399" s="663"/>
      <c r="D399" s="663"/>
      <c r="E399" s="663"/>
      <c r="F399" s="663"/>
      <c r="G399" s="663"/>
      <c r="H399" s="663"/>
      <c r="I399" s="663"/>
      <c r="J399" s="663"/>
      <c r="K399" s="663"/>
      <c r="L399" s="663"/>
      <c r="M399" s="663"/>
      <c r="N399" s="663"/>
      <c r="O399" s="663"/>
      <c r="P399" s="663"/>
      <c r="Q399" s="663"/>
      <c r="R399" s="663"/>
      <c r="S399" s="663"/>
      <c r="T399" s="663"/>
      <c r="U399" s="663"/>
      <c r="V399" s="663"/>
      <c r="W399" s="663"/>
      <c r="X399" s="663"/>
      <c r="Y399" s="663"/>
      <c r="Z399" s="663"/>
    </row>
    <row r="400" spans="1:26" ht="15.75" customHeight="1">
      <c r="A400" s="663"/>
      <c r="B400" s="753"/>
      <c r="C400" s="663"/>
      <c r="D400" s="663"/>
      <c r="E400" s="663"/>
      <c r="F400" s="663"/>
      <c r="G400" s="663"/>
      <c r="H400" s="663"/>
      <c r="I400" s="663"/>
      <c r="J400" s="663"/>
      <c r="K400" s="663"/>
      <c r="L400" s="663"/>
      <c r="M400" s="663"/>
      <c r="N400" s="663"/>
      <c r="O400" s="663"/>
      <c r="P400" s="663"/>
      <c r="Q400" s="663"/>
      <c r="R400" s="663"/>
      <c r="S400" s="663"/>
      <c r="T400" s="663"/>
      <c r="U400" s="663"/>
      <c r="V400" s="663"/>
      <c r="W400" s="663"/>
      <c r="X400" s="663"/>
      <c r="Y400" s="663"/>
      <c r="Z400" s="663"/>
    </row>
    <row r="401" spans="1:26" ht="15.75" customHeight="1">
      <c r="A401" s="663"/>
      <c r="B401" s="753"/>
      <c r="C401" s="663"/>
      <c r="D401" s="663"/>
      <c r="E401" s="663"/>
      <c r="F401" s="663"/>
      <c r="G401" s="663"/>
      <c r="H401" s="663"/>
      <c r="I401" s="663"/>
      <c r="J401" s="663"/>
      <c r="K401" s="663"/>
      <c r="L401" s="663"/>
      <c r="M401" s="663"/>
      <c r="N401" s="663"/>
      <c r="O401" s="663"/>
      <c r="P401" s="663"/>
      <c r="Q401" s="663"/>
      <c r="R401" s="663"/>
      <c r="S401" s="663"/>
      <c r="T401" s="663"/>
      <c r="U401" s="663"/>
      <c r="V401" s="663"/>
      <c r="W401" s="663"/>
      <c r="X401" s="663"/>
      <c r="Y401" s="663"/>
      <c r="Z401" s="663"/>
    </row>
    <row r="402" spans="1:26" ht="15.75" customHeight="1">
      <c r="A402" s="663"/>
      <c r="B402" s="753"/>
      <c r="C402" s="663"/>
      <c r="D402" s="663"/>
      <c r="E402" s="663"/>
      <c r="F402" s="663"/>
      <c r="G402" s="663"/>
      <c r="H402" s="663"/>
      <c r="I402" s="663"/>
      <c r="J402" s="663"/>
      <c r="K402" s="663"/>
      <c r="L402" s="663"/>
      <c r="M402" s="663"/>
      <c r="N402" s="663"/>
      <c r="O402" s="663"/>
      <c r="P402" s="663"/>
      <c r="Q402" s="663"/>
      <c r="R402" s="663"/>
      <c r="S402" s="663"/>
      <c r="T402" s="663"/>
      <c r="U402" s="663"/>
      <c r="V402" s="663"/>
      <c r="W402" s="663"/>
      <c r="X402" s="663"/>
      <c r="Y402" s="663"/>
      <c r="Z402" s="663"/>
    </row>
    <row r="403" spans="1:26" ht="15.75" customHeight="1">
      <c r="A403" s="663"/>
      <c r="B403" s="753"/>
      <c r="C403" s="663"/>
      <c r="D403" s="663"/>
      <c r="E403" s="663"/>
      <c r="F403" s="663"/>
      <c r="G403" s="663"/>
      <c r="H403" s="663"/>
      <c r="I403" s="663"/>
      <c r="J403" s="663"/>
      <c r="K403" s="663"/>
      <c r="L403" s="663"/>
      <c r="M403" s="663"/>
      <c r="N403" s="663"/>
      <c r="O403" s="663"/>
      <c r="P403" s="663"/>
      <c r="Q403" s="663"/>
      <c r="R403" s="663"/>
      <c r="S403" s="663"/>
      <c r="T403" s="663"/>
      <c r="U403" s="663"/>
      <c r="V403" s="663"/>
      <c r="W403" s="663"/>
      <c r="X403" s="663"/>
      <c r="Y403" s="663"/>
      <c r="Z403" s="663"/>
    </row>
    <row r="404" spans="1:26" ht="15.75" customHeight="1">
      <c r="A404" s="663"/>
      <c r="B404" s="753"/>
      <c r="C404" s="663"/>
      <c r="D404" s="663"/>
      <c r="E404" s="663"/>
      <c r="F404" s="663"/>
      <c r="G404" s="663"/>
      <c r="H404" s="663"/>
      <c r="I404" s="663"/>
      <c r="J404" s="663"/>
      <c r="K404" s="663"/>
      <c r="L404" s="663"/>
      <c r="M404" s="663"/>
      <c r="N404" s="663"/>
      <c r="O404" s="663"/>
      <c r="P404" s="663"/>
      <c r="Q404" s="663"/>
      <c r="R404" s="663"/>
      <c r="S404" s="663"/>
      <c r="T404" s="663"/>
      <c r="U404" s="663"/>
      <c r="V404" s="663"/>
      <c r="W404" s="663"/>
      <c r="X404" s="663"/>
      <c r="Y404" s="663"/>
      <c r="Z404" s="663"/>
    </row>
    <row r="405" spans="1:26" ht="15.75" customHeight="1">
      <c r="A405" s="663"/>
      <c r="B405" s="753"/>
      <c r="C405" s="663"/>
      <c r="D405" s="663"/>
      <c r="E405" s="663"/>
      <c r="F405" s="663"/>
      <c r="G405" s="663"/>
      <c r="H405" s="663"/>
      <c r="I405" s="663"/>
      <c r="J405" s="663"/>
      <c r="K405" s="663"/>
      <c r="L405" s="663"/>
      <c r="M405" s="663"/>
      <c r="N405" s="663"/>
      <c r="O405" s="663"/>
      <c r="P405" s="663"/>
      <c r="Q405" s="663"/>
      <c r="R405" s="663"/>
      <c r="S405" s="663"/>
      <c r="T405" s="663"/>
      <c r="U405" s="663"/>
      <c r="V405" s="663"/>
      <c r="W405" s="663"/>
      <c r="X405" s="663"/>
      <c r="Y405" s="663"/>
      <c r="Z405" s="663"/>
    </row>
    <row r="406" spans="1:26" ht="15.75" customHeight="1">
      <c r="A406" s="663"/>
      <c r="B406" s="753"/>
      <c r="C406" s="663"/>
      <c r="D406" s="663"/>
      <c r="E406" s="663"/>
      <c r="F406" s="663"/>
      <c r="G406" s="663"/>
      <c r="H406" s="663"/>
      <c r="I406" s="663"/>
      <c r="J406" s="663"/>
      <c r="K406" s="663"/>
      <c r="L406" s="663"/>
      <c r="M406" s="663"/>
      <c r="N406" s="663"/>
      <c r="O406" s="663"/>
      <c r="P406" s="663"/>
      <c r="Q406" s="663"/>
      <c r="R406" s="663"/>
      <c r="S406" s="663"/>
      <c r="T406" s="663"/>
      <c r="U406" s="663"/>
      <c r="V406" s="663"/>
      <c r="W406" s="663"/>
      <c r="X406" s="663"/>
      <c r="Y406" s="663"/>
      <c r="Z406" s="663"/>
    </row>
    <row r="407" spans="1:26" ht="15.75" customHeight="1">
      <c r="A407" s="663"/>
      <c r="B407" s="753"/>
      <c r="C407" s="663"/>
      <c r="D407" s="663"/>
      <c r="E407" s="663"/>
      <c r="F407" s="663"/>
      <c r="G407" s="663"/>
      <c r="H407" s="663"/>
      <c r="I407" s="663"/>
      <c r="J407" s="663"/>
      <c r="K407" s="663"/>
      <c r="L407" s="663"/>
      <c r="M407" s="663"/>
      <c r="N407" s="663"/>
      <c r="O407" s="663"/>
      <c r="P407" s="663"/>
      <c r="Q407" s="663"/>
      <c r="R407" s="663"/>
      <c r="S407" s="663"/>
      <c r="T407" s="663"/>
      <c r="U407" s="663"/>
      <c r="V407" s="663"/>
      <c r="W407" s="663"/>
      <c r="X407" s="663"/>
      <c r="Y407" s="663"/>
      <c r="Z407" s="663"/>
    </row>
    <row r="408" spans="1:26" ht="15.75" customHeight="1">
      <c r="A408" s="663"/>
      <c r="B408" s="753"/>
      <c r="C408" s="663"/>
      <c r="D408" s="663"/>
      <c r="E408" s="663"/>
      <c r="F408" s="663"/>
      <c r="G408" s="663"/>
      <c r="H408" s="663"/>
      <c r="I408" s="663"/>
      <c r="J408" s="663"/>
      <c r="K408" s="663"/>
      <c r="L408" s="663"/>
      <c r="M408" s="663"/>
      <c r="N408" s="663"/>
      <c r="O408" s="663"/>
      <c r="P408" s="663"/>
      <c r="Q408" s="663"/>
      <c r="R408" s="663"/>
      <c r="S408" s="663"/>
      <c r="T408" s="663"/>
      <c r="U408" s="663"/>
      <c r="V408" s="663"/>
      <c r="W408" s="663"/>
      <c r="X408" s="663"/>
      <c r="Y408" s="663"/>
      <c r="Z408" s="663"/>
    </row>
    <row r="409" spans="1:26" ht="15.75" customHeight="1">
      <c r="A409" s="663"/>
      <c r="B409" s="753"/>
      <c r="C409" s="663"/>
      <c r="D409" s="663"/>
      <c r="E409" s="663"/>
      <c r="F409" s="663"/>
      <c r="G409" s="663"/>
      <c r="H409" s="663"/>
      <c r="I409" s="663"/>
      <c r="J409" s="663"/>
      <c r="K409" s="663"/>
      <c r="L409" s="663"/>
      <c r="M409" s="663"/>
      <c r="N409" s="663"/>
      <c r="O409" s="663"/>
      <c r="P409" s="663"/>
      <c r="Q409" s="663"/>
      <c r="R409" s="663"/>
      <c r="S409" s="663"/>
      <c r="T409" s="663"/>
      <c r="U409" s="663"/>
      <c r="V409" s="663"/>
      <c r="W409" s="663"/>
      <c r="X409" s="663"/>
      <c r="Y409" s="663"/>
      <c r="Z409" s="663"/>
    </row>
    <row r="410" spans="1:26" ht="15.75" customHeight="1">
      <c r="A410" s="663"/>
      <c r="B410" s="753"/>
      <c r="C410" s="663"/>
      <c r="D410" s="663"/>
      <c r="E410" s="663"/>
      <c r="F410" s="663"/>
      <c r="G410" s="663"/>
      <c r="H410" s="663"/>
      <c r="I410" s="663"/>
      <c r="J410" s="663"/>
      <c r="K410" s="663"/>
      <c r="L410" s="663"/>
      <c r="M410" s="663"/>
      <c r="N410" s="663"/>
      <c r="O410" s="663"/>
      <c r="P410" s="663"/>
      <c r="Q410" s="663"/>
      <c r="R410" s="663"/>
      <c r="S410" s="663"/>
      <c r="T410" s="663"/>
      <c r="U410" s="663"/>
      <c r="V410" s="663"/>
      <c r="W410" s="663"/>
      <c r="X410" s="663"/>
      <c r="Y410" s="663"/>
      <c r="Z410" s="663"/>
    </row>
    <row r="411" spans="1:26" ht="15.75" customHeight="1">
      <c r="A411" s="663"/>
      <c r="B411" s="753"/>
      <c r="C411" s="663"/>
      <c r="D411" s="663"/>
      <c r="E411" s="663"/>
      <c r="F411" s="663"/>
      <c r="G411" s="663"/>
      <c r="H411" s="663"/>
      <c r="I411" s="663"/>
      <c r="J411" s="663"/>
      <c r="K411" s="663"/>
      <c r="L411" s="663"/>
      <c r="M411" s="663"/>
      <c r="N411" s="663"/>
      <c r="O411" s="663"/>
      <c r="P411" s="663"/>
      <c r="Q411" s="663"/>
      <c r="R411" s="663"/>
      <c r="S411" s="663"/>
      <c r="T411" s="663"/>
      <c r="U411" s="663"/>
      <c r="V411" s="663"/>
      <c r="W411" s="663"/>
      <c r="X411" s="663"/>
      <c r="Y411" s="663"/>
      <c r="Z411" s="663"/>
    </row>
    <row r="412" spans="1:26" ht="15.75" customHeight="1">
      <c r="A412" s="663"/>
      <c r="B412" s="753"/>
      <c r="C412" s="663"/>
      <c r="D412" s="663"/>
      <c r="E412" s="663"/>
      <c r="F412" s="663"/>
      <c r="G412" s="663"/>
      <c r="H412" s="663"/>
      <c r="I412" s="663"/>
      <c r="J412" s="663"/>
      <c r="K412" s="663"/>
      <c r="L412" s="663"/>
      <c r="M412" s="663"/>
      <c r="N412" s="663"/>
      <c r="O412" s="663"/>
      <c r="P412" s="663"/>
      <c r="Q412" s="663"/>
      <c r="R412" s="663"/>
      <c r="S412" s="663"/>
      <c r="T412" s="663"/>
      <c r="U412" s="663"/>
      <c r="V412" s="663"/>
      <c r="W412" s="663"/>
      <c r="X412" s="663"/>
      <c r="Y412" s="663"/>
      <c r="Z412" s="663"/>
    </row>
    <row r="413" spans="1:26" ht="15.75" customHeight="1">
      <c r="A413" s="663"/>
      <c r="B413" s="753"/>
      <c r="C413" s="663"/>
      <c r="D413" s="663"/>
      <c r="E413" s="663"/>
      <c r="F413" s="663"/>
      <c r="G413" s="663"/>
      <c r="H413" s="663"/>
      <c r="I413" s="663"/>
      <c r="J413" s="663"/>
      <c r="K413" s="663"/>
      <c r="L413" s="663"/>
      <c r="M413" s="663"/>
      <c r="N413" s="663"/>
      <c r="O413" s="663"/>
      <c r="P413" s="663"/>
      <c r="Q413" s="663"/>
      <c r="R413" s="663"/>
      <c r="S413" s="663"/>
      <c r="T413" s="663"/>
      <c r="U413" s="663"/>
      <c r="V413" s="663"/>
      <c r="W413" s="663"/>
      <c r="X413" s="663"/>
      <c r="Y413" s="663"/>
      <c r="Z413" s="663"/>
    </row>
    <row r="414" spans="1:26" ht="15.75" customHeight="1">
      <c r="A414" s="663"/>
      <c r="B414" s="753"/>
      <c r="C414" s="663"/>
      <c r="D414" s="663"/>
      <c r="E414" s="663"/>
      <c r="F414" s="663"/>
      <c r="G414" s="663"/>
      <c r="H414" s="663"/>
      <c r="I414" s="663"/>
      <c r="J414" s="663"/>
      <c r="K414" s="663"/>
      <c r="L414" s="663"/>
      <c r="M414" s="663"/>
      <c r="N414" s="663"/>
      <c r="O414" s="663"/>
      <c r="P414" s="663"/>
      <c r="Q414" s="663"/>
      <c r="R414" s="663"/>
      <c r="S414" s="663"/>
      <c r="T414" s="663"/>
      <c r="U414" s="663"/>
      <c r="V414" s="663"/>
      <c r="W414" s="663"/>
      <c r="X414" s="663"/>
      <c r="Y414" s="663"/>
      <c r="Z414" s="663"/>
    </row>
    <row r="415" spans="1:26" ht="15.75" customHeight="1">
      <c r="A415" s="663"/>
      <c r="B415" s="753"/>
      <c r="C415" s="663"/>
      <c r="D415" s="663"/>
      <c r="E415" s="663"/>
      <c r="F415" s="663"/>
      <c r="G415" s="663"/>
      <c r="H415" s="663"/>
      <c r="I415" s="663"/>
      <c r="J415" s="663"/>
      <c r="K415" s="663"/>
      <c r="L415" s="663"/>
      <c r="M415" s="663"/>
      <c r="N415" s="663"/>
      <c r="O415" s="663"/>
      <c r="P415" s="663"/>
      <c r="Q415" s="663"/>
      <c r="R415" s="663"/>
      <c r="S415" s="663"/>
      <c r="T415" s="663"/>
      <c r="U415" s="663"/>
      <c r="V415" s="663"/>
      <c r="W415" s="663"/>
      <c r="X415" s="663"/>
      <c r="Y415" s="663"/>
      <c r="Z415" s="663"/>
    </row>
    <row r="416" spans="1:26" ht="15.75" customHeight="1">
      <c r="A416" s="663"/>
      <c r="B416" s="753"/>
      <c r="C416" s="663"/>
      <c r="D416" s="663"/>
      <c r="E416" s="663"/>
      <c r="F416" s="663"/>
      <c r="G416" s="663"/>
      <c r="H416" s="663"/>
      <c r="I416" s="663"/>
      <c r="J416" s="663"/>
      <c r="K416" s="663"/>
      <c r="L416" s="663"/>
      <c r="M416" s="663"/>
      <c r="N416" s="663"/>
      <c r="O416" s="663"/>
      <c r="P416" s="663"/>
      <c r="Q416" s="663"/>
      <c r="R416" s="663"/>
      <c r="S416" s="663"/>
      <c r="T416" s="663"/>
      <c r="U416" s="663"/>
      <c r="V416" s="663"/>
      <c r="W416" s="663"/>
      <c r="X416" s="663"/>
      <c r="Y416" s="663"/>
      <c r="Z416" s="663"/>
    </row>
    <row r="417" spans="1:26" ht="15.75" customHeight="1">
      <c r="A417" s="663"/>
      <c r="B417" s="753"/>
      <c r="C417" s="663"/>
      <c r="D417" s="663"/>
      <c r="E417" s="663"/>
      <c r="F417" s="663"/>
      <c r="G417" s="663"/>
      <c r="H417" s="663"/>
      <c r="I417" s="663"/>
      <c r="J417" s="663"/>
      <c r="K417" s="663"/>
      <c r="L417" s="663"/>
      <c r="M417" s="663"/>
      <c r="N417" s="663"/>
      <c r="O417" s="663"/>
      <c r="P417" s="663"/>
      <c r="Q417" s="663"/>
      <c r="R417" s="663"/>
      <c r="S417" s="663"/>
      <c r="T417" s="663"/>
      <c r="U417" s="663"/>
      <c r="V417" s="663"/>
      <c r="W417" s="663"/>
      <c r="X417" s="663"/>
      <c r="Y417" s="663"/>
      <c r="Z417" s="663"/>
    </row>
    <row r="418" spans="1:26" ht="15.75" customHeight="1">
      <c r="A418" s="663"/>
      <c r="B418" s="753"/>
      <c r="C418" s="663"/>
      <c r="D418" s="663"/>
      <c r="E418" s="663"/>
      <c r="F418" s="663"/>
      <c r="G418" s="663"/>
      <c r="H418" s="663"/>
      <c r="I418" s="663"/>
      <c r="J418" s="663"/>
      <c r="K418" s="663"/>
      <c r="L418" s="663"/>
      <c r="M418" s="663"/>
      <c r="N418" s="663"/>
      <c r="O418" s="663"/>
      <c r="P418" s="663"/>
      <c r="Q418" s="663"/>
      <c r="R418" s="663"/>
      <c r="S418" s="663"/>
      <c r="T418" s="663"/>
      <c r="U418" s="663"/>
      <c r="V418" s="663"/>
      <c r="W418" s="663"/>
      <c r="X418" s="663"/>
      <c r="Y418" s="663"/>
      <c r="Z418" s="663"/>
    </row>
    <row r="419" spans="1:26" ht="15.75" customHeight="1">
      <c r="A419" s="663"/>
      <c r="B419" s="753"/>
      <c r="C419" s="663"/>
      <c r="D419" s="663"/>
      <c r="E419" s="663"/>
      <c r="F419" s="663"/>
      <c r="G419" s="663"/>
      <c r="H419" s="663"/>
      <c r="I419" s="663"/>
      <c r="J419" s="663"/>
      <c r="K419" s="663"/>
      <c r="L419" s="663"/>
      <c r="M419" s="663"/>
      <c r="N419" s="663"/>
      <c r="O419" s="663"/>
      <c r="P419" s="663"/>
      <c r="Q419" s="663"/>
      <c r="R419" s="663"/>
      <c r="S419" s="663"/>
      <c r="T419" s="663"/>
      <c r="U419" s="663"/>
      <c r="V419" s="663"/>
      <c r="W419" s="663"/>
      <c r="X419" s="663"/>
      <c r="Y419" s="663"/>
      <c r="Z419" s="663"/>
    </row>
    <row r="420" spans="1:26" ht="15.75" customHeight="1">
      <c r="A420" s="663"/>
      <c r="B420" s="753"/>
      <c r="C420" s="663"/>
      <c r="D420" s="663"/>
      <c r="E420" s="663"/>
      <c r="F420" s="663"/>
      <c r="G420" s="663"/>
      <c r="H420" s="663"/>
      <c r="I420" s="663"/>
      <c r="J420" s="663"/>
      <c r="K420" s="663"/>
      <c r="L420" s="663"/>
      <c r="M420" s="663"/>
      <c r="N420" s="663"/>
      <c r="O420" s="663"/>
      <c r="P420" s="663"/>
      <c r="Q420" s="663"/>
      <c r="R420" s="663"/>
      <c r="S420" s="663"/>
      <c r="T420" s="663"/>
      <c r="U420" s="663"/>
      <c r="V420" s="663"/>
      <c r="W420" s="663"/>
      <c r="X420" s="663"/>
      <c r="Y420" s="663"/>
      <c r="Z420" s="663"/>
    </row>
    <row r="421" spans="1:26" ht="15.75" customHeight="1">
      <c r="A421" s="663"/>
      <c r="B421" s="753"/>
      <c r="C421" s="663"/>
      <c r="D421" s="663"/>
      <c r="E421" s="663"/>
      <c r="F421" s="663"/>
      <c r="G421" s="663"/>
      <c r="H421" s="663"/>
      <c r="I421" s="663"/>
      <c r="J421" s="663"/>
      <c r="K421" s="663"/>
      <c r="L421" s="663"/>
      <c r="M421" s="663"/>
      <c r="N421" s="663"/>
      <c r="O421" s="663"/>
      <c r="P421" s="663"/>
      <c r="Q421" s="663"/>
      <c r="R421" s="663"/>
      <c r="S421" s="663"/>
      <c r="T421" s="663"/>
      <c r="U421" s="663"/>
      <c r="V421" s="663"/>
      <c r="W421" s="663"/>
      <c r="X421" s="663"/>
      <c r="Y421" s="663"/>
      <c r="Z421" s="663"/>
    </row>
    <row r="422" spans="1:26" ht="15.75" customHeight="1">
      <c r="A422" s="663"/>
      <c r="B422" s="753"/>
      <c r="C422" s="663"/>
      <c r="D422" s="663"/>
      <c r="E422" s="663"/>
      <c r="F422" s="663"/>
      <c r="G422" s="663"/>
      <c r="H422" s="663"/>
      <c r="I422" s="663"/>
      <c r="J422" s="663"/>
      <c r="K422" s="663"/>
      <c r="L422" s="663"/>
      <c r="M422" s="663"/>
      <c r="N422" s="663"/>
      <c r="O422" s="663"/>
      <c r="P422" s="663"/>
      <c r="Q422" s="663"/>
      <c r="R422" s="663"/>
      <c r="S422" s="663"/>
      <c r="T422" s="663"/>
      <c r="U422" s="663"/>
      <c r="V422" s="663"/>
      <c r="W422" s="663"/>
      <c r="X422" s="663"/>
      <c r="Y422" s="663"/>
      <c r="Z422" s="663"/>
    </row>
    <row r="423" spans="1:26" ht="15.75" customHeight="1">
      <c r="A423" s="663"/>
      <c r="B423" s="753"/>
      <c r="C423" s="663"/>
      <c r="D423" s="663"/>
      <c r="E423" s="663"/>
      <c r="F423" s="663"/>
      <c r="G423" s="663"/>
      <c r="H423" s="663"/>
      <c r="I423" s="663"/>
      <c r="J423" s="663"/>
      <c r="K423" s="663"/>
      <c r="L423" s="663"/>
      <c r="M423" s="663"/>
      <c r="N423" s="663"/>
      <c r="O423" s="663"/>
      <c r="P423" s="663"/>
      <c r="Q423" s="663"/>
      <c r="R423" s="663"/>
      <c r="S423" s="663"/>
      <c r="T423" s="663"/>
      <c r="U423" s="663"/>
      <c r="V423" s="663"/>
      <c r="W423" s="663"/>
      <c r="X423" s="663"/>
      <c r="Y423" s="663"/>
      <c r="Z423" s="663"/>
    </row>
    <row r="424" spans="1:26" ht="15.75" customHeight="1">
      <c r="A424" s="663"/>
      <c r="B424" s="753"/>
      <c r="C424" s="663"/>
      <c r="D424" s="663"/>
      <c r="E424" s="663"/>
      <c r="F424" s="663"/>
      <c r="G424" s="663"/>
      <c r="H424" s="663"/>
      <c r="I424" s="663"/>
      <c r="J424" s="663"/>
      <c r="K424" s="663"/>
      <c r="L424" s="663"/>
      <c r="M424" s="663"/>
      <c r="N424" s="663"/>
      <c r="O424" s="663"/>
      <c r="P424" s="663"/>
      <c r="Q424" s="663"/>
      <c r="R424" s="663"/>
      <c r="S424" s="663"/>
      <c r="T424" s="663"/>
      <c r="U424" s="663"/>
      <c r="V424" s="663"/>
      <c r="W424" s="663"/>
      <c r="X424" s="663"/>
      <c r="Y424" s="663"/>
      <c r="Z424" s="663"/>
    </row>
    <row r="425" spans="1:26" ht="15.75" customHeight="1">
      <c r="A425" s="663"/>
      <c r="B425" s="753"/>
      <c r="C425" s="663"/>
      <c r="D425" s="663"/>
      <c r="E425" s="663"/>
      <c r="F425" s="663"/>
      <c r="G425" s="663"/>
      <c r="H425" s="663"/>
      <c r="I425" s="663"/>
      <c r="J425" s="663"/>
      <c r="K425" s="663"/>
      <c r="L425" s="663"/>
      <c r="M425" s="663"/>
      <c r="N425" s="663"/>
      <c r="O425" s="663"/>
      <c r="P425" s="663"/>
      <c r="Q425" s="663"/>
      <c r="R425" s="663"/>
      <c r="S425" s="663"/>
      <c r="T425" s="663"/>
      <c r="U425" s="663"/>
      <c r="V425" s="663"/>
      <c r="W425" s="663"/>
      <c r="X425" s="663"/>
      <c r="Y425" s="663"/>
      <c r="Z425" s="663"/>
    </row>
    <row r="426" spans="1:26" ht="15.75" customHeight="1">
      <c r="A426" s="663"/>
      <c r="B426" s="753"/>
      <c r="C426" s="663"/>
      <c r="D426" s="663"/>
      <c r="E426" s="663"/>
      <c r="F426" s="663"/>
      <c r="G426" s="663"/>
      <c r="H426" s="663"/>
      <c r="I426" s="663"/>
      <c r="J426" s="663"/>
      <c r="K426" s="663"/>
      <c r="L426" s="663"/>
      <c r="M426" s="663"/>
      <c r="N426" s="663"/>
      <c r="O426" s="663"/>
      <c r="P426" s="663"/>
      <c r="Q426" s="663"/>
      <c r="R426" s="663"/>
      <c r="S426" s="663"/>
      <c r="T426" s="663"/>
      <c r="U426" s="663"/>
      <c r="V426" s="663"/>
      <c r="W426" s="663"/>
      <c r="X426" s="663"/>
      <c r="Y426" s="663"/>
      <c r="Z426" s="663"/>
    </row>
    <row r="427" spans="1:26" ht="15.75" customHeight="1">
      <c r="A427" s="663"/>
      <c r="B427" s="753"/>
      <c r="C427" s="663"/>
      <c r="D427" s="663"/>
      <c r="E427" s="663"/>
      <c r="F427" s="663"/>
      <c r="G427" s="663"/>
      <c r="H427" s="663"/>
      <c r="I427" s="663"/>
      <c r="J427" s="663"/>
      <c r="K427" s="663"/>
      <c r="L427" s="663"/>
      <c r="M427" s="663"/>
      <c r="N427" s="663"/>
      <c r="O427" s="663"/>
      <c r="P427" s="663"/>
      <c r="Q427" s="663"/>
      <c r="R427" s="663"/>
      <c r="S427" s="663"/>
      <c r="T427" s="663"/>
      <c r="U427" s="663"/>
      <c r="V427" s="663"/>
      <c r="W427" s="663"/>
      <c r="X427" s="663"/>
      <c r="Y427" s="663"/>
      <c r="Z427" s="663"/>
    </row>
    <row r="428" spans="1:26" ht="15.75" customHeight="1">
      <c r="A428" s="663"/>
      <c r="B428" s="753"/>
      <c r="C428" s="663"/>
      <c r="D428" s="663"/>
      <c r="E428" s="663"/>
      <c r="F428" s="663"/>
      <c r="G428" s="663"/>
      <c r="H428" s="663"/>
      <c r="I428" s="663"/>
      <c r="J428" s="663"/>
      <c r="K428" s="663"/>
      <c r="L428" s="663"/>
      <c r="M428" s="663"/>
      <c r="N428" s="663"/>
      <c r="O428" s="663"/>
      <c r="P428" s="663"/>
      <c r="Q428" s="663"/>
      <c r="R428" s="663"/>
      <c r="S428" s="663"/>
      <c r="T428" s="663"/>
      <c r="U428" s="663"/>
      <c r="V428" s="663"/>
      <c r="W428" s="663"/>
      <c r="X428" s="663"/>
      <c r="Y428" s="663"/>
      <c r="Z428" s="663"/>
    </row>
    <row r="429" spans="1:26" ht="15.75" customHeight="1">
      <c r="A429" s="663"/>
      <c r="B429" s="753"/>
      <c r="C429" s="663"/>
      <c r="D429" s="663"/>
      <c r="E429" s="663"/>
      <c r="F429" s="663"/>
      <c r="G429" s="663"/>
      <c r="H429" s="663"/>
      <c r="I429" s="663"/>
      <c r="J429" s="663"/>
      <c r="K429" s="663"/>
      <c r="L429" s="663"/>
      <c r="M429" s="663"/>
      <c r="N429" s="663"/>
      <c r="O429" s="663"/>
      <c r="P429" s="663"/>
      <c r="Q429" s="663"/>
      <c r="R429" s="663"/>
      <c r="S429" s="663"/>
      <c r="T429" s="663"/>
      <c r="U429" s="663"/>
      <c r="V429" s="663"/>
      <c r="W429" s="663"/>
      <c r="X429" s="663"/>
      <c r="Y429" s="663"/>
      <c r="Z429" s="663"/>
    </row>
    <row r="430" spans="1:26" ht="15.75" customHeight="1">
      <c r="A430" s="663"/>
      <c r="B430" s="753"/>
      <c r="C430" s="663"/>
      <c r="D430" s="663"/>
      <c r="E430" s="663"/>
      <c r="F430" s="663"/>
      <c r="G430" s="663"/>
      <c r="H430" s="663"/>
      <c r="I430" s="663"/>
      <c r="J430" s="663"/>
      <c r="K430" s="663"/>
      <c r="L430" s="663"/>
      <c r="M430" s="663"/>
      <c r="N430" s="663"/>
      <c r="O430" s="663"/>
      <c r="P430" s="663"/>
      <c r="Q430" s="663"/>
      <c r="R430" s="663"/>
      <c r="S430" s="663"/>
      <c r="T430" s="663"/>
      <c r="U430" s="663"/>
      <c r="V430" s="663"/>
      <c r="W430" s="663"/>
      <c r="X430" s="663"/>
      <c r="Y430" s="663"/>
      <c r="Z430" s="663"/>
    </row>
    <row r="431" spans="1:26" ht="15.75" customHeight="1">
      <c r="A431" s="663"/>
      <c r="B431" s="753"/>
      <c r="C431" s="663"/>
      <c r="D431" s="663"/>
      <c r="E431" s="663"/>
      <c r="F431" s="663"/>
      <c r="G431" s="663"/>
      <c r="H431" s="663"/>
      <c r="I431" s="663"/>
      <c r="J431" s="663"/>
      <c r="K431" s="663"/>
      <c r="L431" s="663"/>
      <c r="M431" s="663"/>
      <c r="N431" s="663"/>
      <c r="O431" s="663"/>
      <c r="P431" s="663"/>
      <c r="Q431" s="663"/>
      <c r="R431" s="663"/>
      <c r="S431" s="663"/>
      <c r="T431" s="663"/>
      <c r="U431" s="663"/>
      <c r="V431" s="663"/>
      <c r="W431" s="663"/>
      <c r="X431" s="663"/>
      <c r="Y431" s="663"/>
      <c r="Z431" s="663"/>
    </row>
    <row r="432" spans="1:26" ht="15.75" customHeight="1">
      <c r="A432" s="663"/>
      <c r="B432" s="753"/>
      <c r="C432" s="663"/>
      <c r="D432" s="663"/>
      <c r="E432" s="663"/>
      <c r="F432" s="663"/>
      <c r="G432" s="663"/>
      <c r="H432" s="663"/>
      <c r="I432" s="663"/>
      <c r="J432" s="663"/>
      <c r="K432" s="663"/>
      <c r="L432" s="663"/>
      <c r="M432" s="663"/>
      <c r="N432" s="663"/>
      <c r="O432" s="663"/>
      <c r="P432" s="663"/>
      <c r="Q432" s="663"/>
      <c r="R432" s="663"/>
      <c r="S432" s="663"/>
      <c r="T432" s="663"/>
      <c r="U432" s="663"/>
      <c r="V432" s="663"/>
      <c r="W432" s="663"/>
      <c r="X432" s="663"/>
      <c r="Y432" s="663"/>
      <c r="Z432" s="663"/>
    </row>
    <row r="433" spans="1:26" ht="15.75" customHeight="1">
      <c r="A433" s="663"/>
      <c r="B433" s="753"/>
      <c r="C433" s="663"/>
      <c r="D433" s="663"/>
      <c r="E433" s="663"/>
      <c r="F433" s="663"/>
      <c r="G433" s="663"/>
      <c r="H433" s="663"/>
      <c r="I433" s="663"/>
      <c r="J433" s="663"/>
      <c r="K433" s="663"/>
      <c r="L433" s="663"/>
      <c r="M433" s="663"/>
      <c r="N433" s="663"/>
      <c r="O433" s="663"/>
      <c r="P433" s="663"/>
      <c r="Q433" s="663"/>
      <c r="R433" s="663"/>
      <c r="S433" s="663"/>
      <c r="T433" s="663"/>
      <c r="U433" s="663"/>
      <c r="V433" s="663"/>
      <c r="W433" s="663"/>
      <c r="X433" s="663"/>
      <c r="Y433" s="663"/>
      <c r="Z433" s="663"/>
    </row>
    <row r="434" spans="1:26" ht="15.75" customHeight="1">
      <c r="A434" s="663"/>
      <c r="B434" s="753"/>
      <c r="C434" s="663"/>
      <c r="D434" s="663"/>
      <c r="E434" s="663"/>
      <c r="F434" s="663"/>
      <c r="G434" s="663"/>
      <c r="H434" s="663"/>
      <c r="I434" s="663"/>
      <c r="J434" s="663"/>
      <c r="K434" s="663"/>
      <c r="L434" s="663"/>
      <c r="M434" s="663"/>
      <c r="N434" s="663"/>
      <c r="O434" s="663"/>
      <c r="P434" s="663"/>
      <c r="Q434" s="663"/>
      <c r="R434" s="663"/>
      <c r="S434" s="663"/>
      <c r="T434" s="663"/>
      <c r="U434" s="663"/>
      <c r="V434" s="663"/>
      <c r="W434" s="663"/>
      <c r="X434" s="663"/>
      <c r="Y434" s="663"/>
      <c r="Z434" s="663"/>
    </row>
    <row r="435" spans="1:26" ht="15.75" customHeight="1">
      <c r="A435" s="663"/>
      <c r="B435" s="753"/>
      <c r="C435" s="663"/>
      <c r="D435" s="663"/>
      <c r="E435" s="663"/>
      <c r="F435" s="663"/>
      <c r="G435" s="663"/>
      <c r="H435" s="663"/>
      <c r="I435" s="663"/>
      <c r="J435" s="663"/>
      <c r="K435" s="663"/>
      <c r="L435" s="663"/>
      <c r="M435" s="663"/>
      <c r="N435" s="663"/>
      <c r="O435" s="663"/>
      <c r="P435" s="663"/>
      <c r="Q435" s="663"/>
      <c r="R435" s="663"/>
      <c r="S435" s="663"/>
      <c r="T435" s="663"/>
      <c r="U435" s="663"/>
      <c r="V435" s="663"/>
      <c r="W435" s="663"/>
      <c r="X435" s="663"/>
      <c r="Y435" s="663"/>
      <c r="Z435" s="663"/>
    </row>
    <row r="436" spans="1:26" ht="15.75" customHeight="1">
      <c r="A436" s="663"/>
      <c r="B436" s="753"/>
      <c r="C436" s="663"/>
      <c r="D436" s="663"/>
      <c r="E436" s="663"/>
      <c r="F436" s="663"/>
      <c r="G436" s="663"/>
      <c r="H436" s="663"/>
      <c r="I436" s="663"/>
      <c r="J436" s="663"/>
      <c r="K436" s="663"/>
      <c r="L436" s="663"/>
      <c r="M436" s="663"/>
      <c r="N436" s="663"/>
      <c r="O436" s="663"/>
      <c r="P436" s="663"/>
      <c r="Q436" s="663"/>
      <c r="R436" s="663"/>
      <c r="S436" s="663"/>
      <c r="T436" s="663"/>
      <c r="U436" s="663"/>
      <c r="V436" s="663"/>
      <c r="W436" s="663"/>
      <c r="X436" s="663"/>
      <c r="Y436" s="663"/>
      <c r="Z436" s="663"/>
    </row>
    <row r="437" spans="1:26" ht="15.75" customHeight="1">
      <c r="A437" s="663"/>
      <c r="B437" s="753"/>
      <c r="C437" s="663"/>
      <c r="D437" s="663"/>
      <c r="E437" s="663"/>
      <c r="F437" s="663"/>
      <c r="G437" s="663"/>
      <c r="H437" s="663"/>
      <c r="I437" s="663"/>
      <c r="J437" s="663"/>
      <c r="K437" s="663"/>
      <c r="L437" s="663"/>
      <c r="M437" s="663"/>
      <c r="N437" s="663"/>
      <c r="O437" s="663"/>
      <c r="P437" s="663"/>
      <c r="Q437" s="663"/>
      <c r="R437" s="663"/>
      <c r="S437" s="663"/>
      <c r="T437" s="663"/>
      <c r="U437" s="663"/>
      <c r="V437" s="663"/>
      <c r="W437" s="663"/>
      <c r="X437" s="663"/>
      <c r="Y437" s="663"/>
      <c r="Z437" s="663"/>
    </row>
    <row r="438" spans="1:26" ht="15.75" customHeight="1">
      <c r="A438" s="663"/>
      <c r="B438" s="753"/>
      <c r="C438" s="663"/>
      <c r="D438" s="663"/>
      <c r="E438" s="663"/>
      <c r="F438" s="663"/>
      <c r="G438" s="663"/>
      <c r="H438" s="663"/>
      <c r="I438" s="663"/>
      <c r="J438" s="663"/>
      <c r="K438" s="663"/>
      <c r="L438" s="663"/>
      <c r="M438" s="663"/>
      <c r="N438" s="663"/>
      <c r="O438" s="663"/>
      <c r="P438" s="663"/>
      <c r="Q438" s="663"/>
      <c r="R438" s="663"/>
      <c r="S438" s="663"/>
      <c r="T438" s="663"/>
      <c r="U438" s="663"/>
      <c r="V438" s="663"/>
      <c r="W438" s="663"/>
      <c r="X438" s="663"/>
      <c r="Y438" s="663"/>
      <c r="Z438" s="663"/>
    </row>
    <row r="439" spans="1:26" ht="15.75" customHeight="1">
      <c r="A439" s="663"/>
      <c r="B439" s="753"/>
      <c r="C439" s="663"/>
      <c r="D439" s="663"/>
      <c r="E439" s="663"/>
      <c r="F439" s="663"/>
      <c r="G439" s="663"/>
      <c r="H439" s="663"/>
      <c r="I439" s="663"/>
      <c r="J439" s="663"/>
      <c r="K439" s="663"/>
      <c r="L439" s="663"/>
      <c r="M439" s="663"/>
      <c r="N439" s="663"/>
      <c r="O439" s="663"/>
      <c r="P439" s="663"/>
      <c r="Q439" s="663"/>
      <c r="R439" s="663"/>
      <c r="S439" s="663"/>
      <c r="T439" s="663"/>
      <c r="U439" s="663"/>
      <c r="V439" s="663"/>
      <c r="W439" s="663"/>
      <c r="X439" s="663"/>
      <c r="Y439" s="663"/>
      <c r="Z439" s="663"/>
    </row>
    <row r="440" spans="1:26" ht="15.75" customHeight="1">
      <c r="A440" s="663"/>
      <c r="B440" s="753"/>
      <c r="C440" s="663"/>
      <c r="D440" s="663"/>
      <c r="E440" s="663"/>
      <c r="F440" s="663"/>
      <c r="G440" s="663"/>
      <c r="H440" s="663"/>
      <c r="I440" s="663"/>
      <c r="J440" s="663"/>
      <c r="K440" s="663"/>
      <c r="L440" s="663"/>
      <c r="M440" s="663"/>
      <c r="N440" s="663"/>
      <c r="O440" s="663"/>
      <c r="P440" s="663"/>
      <c r="Q440" s="663"/>
      <c r="R440" s="663"/>
      <c r="S440" s="663"/>
      <c r="T440" s="663"/>
      <c r="U440" s="663"/>
      <c r="V440" s="663"/>
      <c r="W440" s="663"/>
      <c r="X440" s="663"/>
      <c r="Y440" s="663"/>
      <c r="Z440" s="663"/>
    </row>
    <row r="441" spans="1:26" ht="15.75" customHeight="1">
      <c r="A441" s="663"/>
      <c r="B441" s="753"/>
      <c r="C441" s="663"/>
      <c r="D441" s="663"/>
      <c r="E441" s="663"/>
      <c r="F441" s="663"/>
      <c r="G441" s="663"/>
      <c r="H441" s="663"/>
      <c r="I441" s="663"/>
      <c r="J441" s="663"/>
      <c r="K441" s="663"/>
      <c r="L441" s="663"/>
      <c r="M441" s="663"/>
      <c r="N441" s="663"/>
      <c r="O441" s="663"/>
      <c r="P441" s="663"/>
      <c r="Q441" s="663"/>
      <c r="R441" s="663"/>
      <c r="S441" s="663"/>
      <c r="T441" s="663"/>
      <c r="U441" s="663"/>
      <c r="V441" s="663"/>
      <c r="W441" s="663"/>
      <c r="X441" s="663"/>
      <c r="Y441" s="663"/>
      <c r="Z441" s="663"/>
    </row>
    <row r="442" spans="1:26" ht="15.75" customHeight="1">
      <c r="A442" s="663"/>
      <c r="B442" s="753"/>
      <c r="C442" s="663"/>
      <c r="D442" s="663"/>
      <c r="E442" s="663"/>
      <c r="F442" s="663"/>
      <c r="G442" s="663"/>
      <c r="H442" s="663"/>
      <c r="I442" s="663"/>
      <c r="J442" s="663"/>
      <c r="K442" s="663"/>
      <c r="L442" s="663"/>
      <c r="M442" s="663"/>
      <c r="N442" s="663"/>
      <c r="O442" s="663"/>
      <c r="P442" s="663"/>
      <c r="Q442" s="663"/>
      <c r="R442" s="663"/>
      <c r="S442" s="663"/>
      <c r="T442" s="663"/>
      <c r="U442" s="663"/>
      <c r="V442" s="663"/>
      <c r="W442" s="663"/>
      <c r="X442" s="663"/>
      <c r="Y442" s="663"/>
      <c r="Z442" s="663"/>
    </row>
    <row r="443" spans="1:26" ht="15.75" customHeight="1">
      <c r="A443" s="663"/>
      <c r="B443" s="753"/>
      <c r="C443" s="663"/>
      <c r="D443" s="663"/>
      <c r="E443" s="663"/>
      <c r="F443" s="663"/>
      <c r="G443" s="663"/>
      <c r="H443" s="663"/>
      <c r="I443" s="663"/>
      <c r="J443" s="663"/>
      <c r="K443" s="663"/>
      <c r="L443" s="663"/>
      <c r="M443" s="663"/>
      <c r="N443" s="663"/>
      <c r="O443" s="663"/>
      <c r="P443" s="663"/>
      <c r="Q443" s="663"/>
      <c r="R443" s="663"/>
      <c r="S443" s="663"/>
      <c r="T443" s="663"/>
      <c r="U443" s="663"/>
      <c r="V443" s="663"/>
      <c r="W443" s="663"/>
      <c r="X443" s="663"/>
      <c r="Y443" s="663"/>
      <c r="Z443" s="663"/>
    </row>
    <row r="444" spans="1:26" ht="15.75" customHeight="1">
      <c r="A444" s="663"/>
      <c r="B444" s="753"/>
      <c r="C444" s="663"/>
      <c r="D444" s="663"/>
      <c r="E444" s="663"/>
      <c r="F444" s="663"/>
      <c r="G444" s="663"/>
      <c r="H444" s="663"/>
      <c r="I444" s="663"/>
      <c r="J444" s="663"/>
      <c r="K444" s="663"/>
      <c r="L444" s="663"/>
      <c r="M444" s="663"/>
      <c r="N444" s="663"/>
      <c r="O444" s="663"/>
      <c r="P444" s="663"/>
      <c r="Q444" s="663"/>
      <c r="R444" s="663"/>
      <c r="S444" s="663"/>
      <c r="T444" s="663"/>
      <c r="U444" s="663"/>
      <c r="V444" s="663"/>
      <c r="W444" s="663"/>
      <c r="X444" s="663"/>
      <c r="Y444" s="663"/>
      <c r="Z444" s="663"/>
    </row>
    <row r="445" spans="1:26" ht="15.75" customHeight="1">
      <c r="A445" s="663"/>
      <c r="B445" s="753"/>
      <c r="C445" s="663"/>
      <c r="D445" s="663"/>
      <c r="E445" s="663"/>
      <c r="F445" s="663"/>
      <c r="G445" s="663"/>
      <c r="H445" s="663"/>
      <c r="I445" s="663"/>
      <c r="J445" s="663"/>
      <c r="K445" s="663"/>
      <c r="L445" s="663"/>
      <c r="M445" s="663"/>
      <c r="N445" s="663"/>
      <c r="O445" s="663"/>
      <c r="P445" s="663"/>
      <c r="Q445" s="663"/>
      <c r="R445" s="663"/>
      <c r="S445" s="663"/>
      <c r="T445" s="663"/>
      <c r="U445" s="663"/>
      <c r="V445" s="663"/>
      <c r="W445" s="663"/>
      <c r="X445" s="663"/>
      <c r="Y445" s="663"/>
      <c r="Z445" s="663"/>
    </row>
    <row r="446" spans="1:26" ht="15.75" customHeight="1">
      <c r="A446" s="663"/>
      <c r="B446" s="753"/>
      <c r="C446" s="663"/>
      <c r="D446" s="663"/>
      <c r="E446" s="663"/>
      <c r="F446" s="663"/>
      <c r="G446" s="663"/>
      <c r="H446" s="663"/>
      <c r="I446" s="663"/>
      <c r="J446" s="663"/>
      <c r="K446" s="663"/>
      <c r="L446" s="663"/>
      <c r="M446" s="663"/>
      <c r="N446" s="663"/>
      <c r="O446" s="663"/>
      <c r="P446" s="663"/>
      <c r="Q446" s="663"/>
      <c r="R446" s="663"/>
      <c r="S446" s="663"/>
      <c r="T446" s="663"/>
      <c r="U446" s="663"/>
      <c r="V446" s="663"/>
      <c r="W446" s="663"/>
      <c r="X446" s="663"/>
      <c r="Y446" s="663"/>
      <c r="Z446" s="663"/>
    </row>
    <row r="447" spans="1:26" ht="15.75" customHeight="1">
      <c r="A447" s="663"/>
      <c r="B447" s="753"/>
      <c r="C447" s="663"/>
      <c r="D447" s="663"/>
      <c r="E447" s="663"/>
      <c r="F447" s="663"/>
      <c r="G447" s="663"/>
      <c r="H447" s="663"/>
      <c r="I447" s="663"/>
      <c r="J447" s="663"/>
      <c r="K447" s="663"/>
      <c r="L447" s="663"/>
      <c r="M447" s="663"/>
      <c r="N447" s="663"/>
      <c r="O447" s="663"/>
      <c r="P447" s="663"/>
      <c r="Q447" s="663"/>
      <c r="R447" s="663"/>
      <c r="S447" s="663"/>
      <c r="T447" s="663"/>
      <c r="U447" s="663"/>
      <c r="V447" s="663"/>
      <c r="W447" s="663"/>
      <c r="X447" s="663"/>
      <c r="Y447" s="663"/>
      <c r="Z447" s="663"/>
    </row>
    <row r="448" spans="1:26" ht="15.75" customHeight="1">
      <c r="A448" s="663"/>
      <c r="B448" s="753"/>
      <c r="C448" s="663"/>
      <c r="D448" s="663"/>
      <c r="E448" s="663"/>
      <c r="F448" s="663"/>
      <c r="G448" s="663"/>
      <c r="H448" s="663"/>
      <c r="I448" s="663"/>
      <c r="J448" s="663"/>
      <c r="K448" s="663"/>
      <c r="L448" s="663"/>
      <c r="M448" s="663"/>
      <c r="N448" s="663"/>
      <c r="O448" s="663"/>
      <c r="P448" s="663"/>
      <c r="Q448" s="663"/>
      <c r="R448" s="663"/>
      <c r="S448" s="663"/>
      <c r="T448" s="663"/>
      <c r="U448" s="663"/>
      <c r="V448" s="663"/>
      <c r="W448" s="663"/>
      <c r="X448" s="663"/>
      <c r="Y448" s="663"/>
      <c r="Z448" s="663"/>
    </row>
    <row r="449" spans="1:26" ht="15.75" customHeight="1">
      <c r="A449" s="663"/>
      <c r="B449" s="753"/>
      <c r="C449" s="663"/>
      <c r="D449" s="663"/>
      <c r="E449" s="663"/>
      <c r="F449" s="663"/>
      <c r="G449" s="663"/>
      <c r="H449" s="663"/>
      <c r="I449" s="663"/>
      <c r="J449" s="663"/>
      <c r="K449" s="663"/>
      <c r="L449" s="663"/>
      <c r="M449" s="663"/>
      <c r="N449" s="663"/>
      <c r="O449" s="663"/>
      <c r="P449" s="663"/>
      <c r="Q449" s="663"/>
      <c r="R449" s="663"/>
      <c r="S449" s="663"/>
      <c r="T449" s="663"/>
      <c r="U449" s="663"/>
      <c r="V449" s="663"/>
      <c r="W449" s="663"/>
      <c r="X449" s="663"/>
      <c r="Y449" s="663"/>
      <c r="Z449" s="663"/>
    </row>
    <row r="450" spans="1:26" ht="15.75" customHeight="1">
      <c r="A450" s="663"/>
      <c r="B450" s="753"/>
      <c r="C450" s="663"/>
      <c r="D450" s="663"/>
      <c r="E450" s="663"/>
      <c r="F450" s="663"/>
      <c r="G450" s="663"/>
      <c r="H450" s="663"/>
      <c r="I450" s="663"/>
      <c r="J450" s="663"/>
      <c r="K450" s="663"/>
      <c r="L450" s="663"/>
      <c r="M450" s="663"/>
      <c r="N450" s="663"/>
      <c r="O450" s="663"/>
      <c r="P450" s="663"/>
      <c r="Q450" s="663"/>
      <c r="R450" s="663"/>
      <c r="S450" s="663"/>
      <c r="T450" s="663"/>
      <c r="U450" s="663"/>
      <c r="V450" s="663"/>
      <c r="W450" s="663"/>
      <c r="X450" s="663"/>
      <c r="Y450" s="663"/>
      <c r="Z450" s="663"/>
    </row>
    <row r="451" spans="1:26" ht="15.75" customHeight="1">
      <c r="A451" s="663"/>
      <c r="B451" s="753"/>
      <c r="C451" s="663"/>
      <c r="D451" s="663"/>
      <c r="E451" s="663"/>
      <c r="F451" s="663"/>
      <c r="G451" s="663"/>
      <c r="H451" s="663"/>
      <c r="I451" s="663"/>
      <c r="J451" s="663"/>
      <c r="K451" s="663"/>
      <c r="L451" s="663"/>
      <c r="M451" s="663"/>
      <c r="N451" s="663"/>
      <c r="O451" s="663"/>
      <c r="P451" s="663"/>
      <c r="Q451" s="663"/>
      <c r="R451" s="663"/>
      <c r="S451" s="663"/>
      <c r="T451" s="663"/>
      <c r="U451" s="663"/>
      <c r="V451" s="663"/>
      <c r="W451" s="663"/>
      <c r="X451" s="663"/>
      <c r="Y451" s="663"/>
      <c r="Z451" s="663"/>
    </row>
    <row r="452" spans="1:26" ht="15.75" customHeight="1">
      <c r="A452" s="663"/>
      <c r="B452" s="753"/>
      <c r="C452" s="663"/>
      <c r="D452" s="663"/>
      <c r="E452" s="663"/>
      <c r="F452" s="663"/>
      <c r="G452" s="663"/>
      <c r="H452" s="663"/>
      <c r="I452" s="663"/>
      <c r="J452" s="663"/>
      <c r="K452" s="663"/>
      <c r="L452" s="663"/>
      <c r="M452" s="663"/>
      <c r="N452" s="663"/>
      <c r="O452" s="663"/>
      <c r="P452" s="663"/>
      <c r="Q452" s="663"/>
      <c r="R452" s="663"/>
      <c r="S452" s="663"/>
      <c r="T452" s="663"/>
      <c r="U452" s="663"/>
      <c r="V452" s="663"/>
      <c r="W452" s="663"/>
      <c r="X452" s="663"/>
      <c r="Y452" s="663"/>
      <c r="Z452" s="663"/>
    </row>
    <row r="453" spans="1:26" ht="15.75" customHeight="1">
      <c r="A453" s="663"/>
      <c r="B453" s="753"/>
      <c r="C453" s="663"/>
      <c r="D453" s="663"/>
      <c r="E453" s="663"/>
      <c r="F453" s="663"/>
      <c r="G453" s="663"/>
      <c r="H453" s="663"/>
      <c r="I453" s="663"/>
      <c r="J453" s="663"/>
      <c r="K453" s="663"/>
      <c r="L453" s="663"/>
      <c r="M453" s="663"/>
      <c r="N453" s="663"/>
      <c r="O453" s="663"/>
      <c r="P453" s="663"/>
      <c r="Q453" s="663"/>
      <c r="R453" s="663"/>
      <c r="S453" s="663"/>
      <c r="T453" s="663"/>
      <c r="U453" s="663"/>
      <c r="V453" s="663"/>
      <c r="W453" s="663"/>
      <c r="X453" s="663"/>
      <c r="Y453" s="663"/>
      <c r="Z453" s="663"/>
    </row>
    <row r="454" spans="1:26" ht="15.75" customHeight="1">
      <c r="A454" s="663"/>
      <c r="B454" s="753"/>
      <c r="C454" s="663"/>
      <c r="D454" s="663"/>
      <c r="E454" s="663"/>
      <c r="F454" s="663"/>
      <c r="G454" s="663"/>
      <c r="H454" s="663"/>
      <c r="I454" s="663"/>
      <c r="J454" s="663"/>
      <c r="K454" s="663"/>
      <c r="L454" s="663"/>
      <c r="M454" s="663"/>
      <c r="N454" s="663"/>
      <c r="O454" s="663"/>
      <c r="P454" s="663"/>
      <c r="Q454" s="663"/>
      <c r="R454" s="663"/>
      <c r="S454" s="663"/>
      <c r="T454" s="663"/>
      <c r="U454" s="663"/>
      <c r="V454" s="663"/>
      <c r="W454" s="663"/>
      <c r="X454" s="663"/>
      <c r="Y454" s="663"/>
      <c r="Z454" s="663"/>
    </row>
    <row r="455" spans="1:26" ht="15.75" customHeight="1">
      <c r="A455" s="663"/>
      <c r="B455" s="753"/>
      <c r="C455" s="663"/>
      <c r="D455" s="663"/>
      <c r="E455" s="663"/>
      <c r="F455" s="663"/>
      <c r="G455" s="663"/>
      <c r="H455" s="663"/>
      <c r="I455" s="663"/>
      <c r="J455" s="663"/>
      <c r="K455" s="663"/>
      <c r="L455" s="663"/>
      <c r="M455" s="663"/>
      <c r="N455" s="663"/>
      <c r="O455" s="663"/>
      <c r="P455" s="663"/>
      <c r="Q455" s="663"/>
      <c r="R455" s="663"/>
      <c r="S455" s="663"/>
      <c r="T455" s="663"/>
      <c r="U455" s="663"/>
      <c r="V455" s="663"/>
      <c r="W455" s="663"/>
      <c r="X455" s="663"/>
      <c r="Y455" s="663"/>
      <c r="Z455" s="663"/>
    </row>
    <row r="456" spans="1:26" ht="15.75" customHeight="1">
      <c r="A456" s="663"/>
      <c r="B456" s="753"/>
      <c r="C456" s="663"/>
      <c r="D456" s="663"/>
      <c r="E456" s="663"/>
      <c r="F456" s="663"/>
      <c r="G456" s="663"/>
      <c r="H456" s="663"/>
      <c r="I456" s="663"/>
      <c r="J456" s="663"/>
      <c r="K456" s="663"/>
      <c r="L456" s="663"/>
      <c r="M456" s="663"/>
      <c r="N456" s="663"/>
      <c r="O456" s="663"/>
      <c r="P456" s="663"/>
      <c r="Q456" s="663"/>
      <c r="R456" s="663"/>
      <c r="S456" s="663"/>
      <c r="T456" s="663"/>
      <c r="U456" s="663"/>
      <c r="V456" s="663"/>
      <c r="W456" s="663"/>
      <c r="X456" s="663"/>
      <c r="Y456" s="663"/>
      <c r="Z456" s="663"/>
    </row>
    <row r="457" spans="1:26" ht="15.75" customHeight="1">
      <c r="A457" s="663"/>
      <c r="B457" s="753"/>
      <c r="C457" s="663"/>
      <c r="D457" s="663"/>
      <c r="E457" s="663"/>
      <c r="F457" s="663"/>
      <c r="G457" s="663"/>
      <c r="H457" s="663"/>
      <c r="I457" s="663"/>
      <c r="J457" s="663"/>
      <c r="K457" s="663"/>
      <c r="L457" s="663"/>
      <c r="M457" s="663"/>
      <c r="N457" s="663"/>
      <c r="O457" s="663"/>
      <c r="P457" s="663"/>
      <c r="Q457" s="663"/>
      <c r="R457" s="663"/>
      <c r="S457" s="663"/>
      <c r="T457" s="663"/>
      <c r="U457" s="663"/>
      <c r="V457" s="663"/>
      <c r="W457" s="663"/>
      <c r="X457" s="663"/>
      <c r="Y457" s="663"/>
      <c r="Z457" s="663"/>
    </row>
    <row r="458" spans="1:26" ht="15.75" customHeight="1">
      <c r="A458" s="663"/>
      <c r="B458" s="753"/>
      <c r="C458" s="663"/>
      <c r="D458" s="663"/>
      <c r="E458" s="663"/>
      <c r="F458" s="663"/>
      <c r="G458" s="663"/>
      <c r="H458" s="663"/>
      <c r="I458" s="663"/>
      <c r="J458" s="663"/>
      <c r="K458" s="663"/>
      <c r="L458" s="663"/>
      <c r="M458" s="663"/>
      <c r="N458" s="663"/>
      <c r="O458" s="663"/>
      <c r="P458" s="663"/>
      <c r="Q458" s="663"/>
      <c r="R458" s="663"/>
      <c r="S458" s="663"/>
      <c r="T458" s="663"/>
      <c r="U458" s="663"/>
      <c r="V458" s="663"/>
      <c r="W458" s="663"/>
      <c r="X458" s="663"/>
      <c r="Y458" s="663"/>
      <c r="Z458" s="663"/>
    </row>
    <row r="459" spans="1:26" ht="15.75" customHeight="1">
      <c r="A459" s="663"/>
      <c r="B459" s="753"/>
      <c r="C459" s="663"/>
      <c r="D459" s="663"/>
      <c r="E459" s="663"/>
      <c r="F459" s="663"/>
      <c r="G459" s="663"/>
      <c r="H459" s="663"/>
      <c r="I459" s="663"/>
      <c r="J459" s="663"/>
      <c r="K459" s="663"/>
      <c r="L459" s="663"/>
      <c r="M459" s="663"/>
      <c r="N459" s="663"/>
      <c r="O459" s="663"/>
      <c r="P459" s="663"/>
      <c r="Q459" s="663"/>
      <c r="R459" s="663"/>
      <c r="S459" s="663"/>
      <c r="T459" s="663"/>
      <c r="U459" s="663"/>
      <c r="V459" s="663"/>
      <c r="W459" s="663"/>
      <c r="X459" s="663"/>
      <c r="Y459" s="663"/>
      <c r="Z459" s="663"/>
    </row>
    <row r="460" spans="1:26" ht="15.75" customHeight="1">
      <c r="A460" s="663"/>
      <c r="B460" s="753"/>
      <c r="C460" s="663"/>
      <c r="D460" s="663"/>
      <c r="E460" s="663"/>
      <c r="F460" s="663"/>
      <c r="G460" s="663"/>
      <c r="H460" s="663"/>
      <c r="I460" s="663"/>
      <c r="J460" s="663"/>
      <c r="K460" s="663"/>
      <c r="L460" s="663"/>
      <c r="M460" s="663"/>
      <c r="N460" s="663"/>
      <c r="O460" s="663"/>
      <c r="P460" s="663"/>
      <c r="Q460" s="663"/>
      <c r="R460" s="663"/>
      <c r="S460" s="663"/>
      <c r="T460" s="663"/>
      <c r="U460" s="663"/>
      <c r="V460" s="663"/>
      <c r="W460" s="663"/>
      <c r="X460" s="663"/>
      <c r="Y460" s="663"/>
      <c r="Z460" s="663"/>
    </row>
    <row r="461" spans="1:26" ht="15.75" customHeight="1">
      <c r="A461" s="663"/>
      <c r="B461" s="753"/>
      <c r="C461" s="663"/>
      <c r="D461" s="663"/>
      <c r="E461" s="663"/>
      <c r="F461" s="663"/>
      <c r="G461" s="663"/>
      <c r="H461" s="663"/>
      <c r="I461" s="663"/>
      <c r="J461" s="663"/>
      <c r="K461" s="663"/>
      <c r="L461" s="663"/>
      <c r="M461" s="663"/>
      <c r="N461" s="663"/>
      <c r="O461" s="663"/>
      <c r="P461" s="663"/>
      <c r="Q461" s="663"/>
      <c r="R461" s="663"/>
      <c r="S461" s="663"/>
      <c r="T461" s="663"/>
      <c r="U461" s="663"/>
      <c r="V461" s="663"/>
      <c r="W461" s="663"/>
      <c r="X461" s="663"/>
      <c r="Y461" s="663"/>
      <c r="Z461" s="663"/>
    </row>
    <row r="462" spans="1:26" ht="15.75" customHeight="1">
      <c r="A462" s="663"/>
      <c r="B462" s="753"/>
      <c r="C462" s="663"/>
      <c r="D462" s="663"/>
      <c r="E462" s="663"/>
      <c r="F462" s="663"/>
      <c r="G462" s="663"/>
      <c r="H462" s="663"/>
      <c r="I462" s="663"/>
      <c r="J462" s="663"/>
      <c r="K462" s="663"/>
      <c r="L462" s="663"/>
      <c r="M462" s="663"/>
      <c r="N462" s="663"/>
      <c r="O462" s="663"/>
      <c r="P462" s="663"/>
      <c r="Q462" s="663"/>
      <c r="R462" s="663"/>
      <c r="S462" s="663"/>
      <c r="T462" s="663"/>
      <c r="U462" s="663"/>
      <c r="V462" s="663"/>
      <c r="W462" s="663"/>
      <c r="X462" s="663"/>
      <c r="Y462" s="663"/>
      <c r="Z462" s="663"/>
    </row>
    <row r="463" spans="1:26" ht="15.75" customHeight="1">
      <c r="A463" s="663"/>
      <c r="B463" s="753"/>
      <c r="C463" s="663"/>
      <c r="D463" s="663"/>
      <c r="E463" s="663"/>
      <c r="F463" s="663"/>
      <c r="G463" s="663"/>
      <c r="H463" s="663"/>
      <c r="I463" s="663"/>
      <c r="J463" s="663"/>
      <c r="K463" s="663"/>
      <c r="L463" s="663"/>
      <c r="M463" s="663"/>
      <c r="N463" s="663"/>
      <c r="O463" s="663"/>
      <c r="P463" s="663"/>
      <c r="Q463" s="663"/>
      <c r="R463" s="663"/>
      <c r="S463" s="663"/>
      <c r="T463" s="663"/>
      <c r="U463" s="663"/>
      <c r="V463" s="663"/>
      <c r="W463" s="663"/>
      <c r="X463" s="663"/>
      <c r="Y463" s="663"/>
      <c r="Z463" s="663"/>
    </row>
    <row r="464" spans="1:26" ht="15.75" customHeight="1">
      <c r="A464" s="663"/>
      <c r="B464" s="753"/>
      <c r="C464" s="663"/>
      <c r="D464" s="663"/>
      <c r="E464" s="663"/>
      <c r="F464" s="663"/>
      <c r="G464" s="663"/>
      <c r="H464" s="663"/>
      <c r="I464" s="663"/>
      <c r="J464" s="663"/>
      <c r="K464" s="663"/>
      <c r="L464" s="663"/>
      <c r="M464" s="663"/>
      <c r="N464" s="663"/>
      <c r="O464" s="663"/>
      <c r="P464" s="663"/>
      <c r="Q464" s="663"/>
      <c r="R464" s="663"/>
      <c r="S464" s="663"/>
      <c r="T464" s="663"/>
      <c r="U464" s="663"/>
      <c r="V464" s="663"/>
      <c r="W464" s="663"/>
      <c r="X464" s="663"/>
      <c r="Y464" s="663"/>
      <c r="Z464" s="663"/>
    </row>
    <row r="465" spans="1:26" ht="15.75" customHeight="1">
      <c r="A465" s="663"/>
      <c r="B465" s="753"/>
      <c r="C465" s="663"/>
      <c r="D465" s="663"/>
      <c r="E465" s="663"/>
      <c r="F465" s="663"/>
      <c r="G465" s="663"/>
      <c r="H465" s="663"/>
      <c r="I465" s="663"/>
      <c r="J465" s="663"/>
      <c r="K465" s="663"/>
      <c r="L465" s="663"/>
      <c r="M465" s="663"/>
      <c r="N465" s="663"/>
      <c r="O465" s="663"/>
      <c r="P465" s="663"/>
      <c r="Q465" s="663"/>
      <c r="R465" s="663"/>
      <c r="S465" s="663"/>
      <c r="T465" s="663"/>
      <c r="U465" s="663"/>
      <c r="V465" s="663"/>
      <c r="W465" s="663"/>
      <c r="X465" s="663"/>
      <c r="Y465" s="663"/>
      <c r="Z465" s="663"/>
    </row>
    <row r="466" spans="1:26" ht="15.75" customHeight="1">
      <c r="A466" s="663"/>
      <c r="B466" s="753"/>
      <c r="C466" s="663"/>
      <c r="D466" s="663"/>
      <c r="E466" s="663"/>
      <c r="F466" s="663"/>
      <c r="G466" s="663"/>
      <c r="H466" s="663"/>
      <c r="I466" s="663"/>
      <c r="J466" s="663"/>
      <c r="K466" s="663"/>
      <c r="L466" s="663"/>
      <c r="M466" s="663"/>
      <c r="N466" s="663"/>
      <c r="O466" s="663"/>
      <c r="P466" s="663"/>
      <c r="Q466" s="663"/>
      <c r="R466" s="663"/>
      <c r="S466" s="663"/>
      <c r="T466" s="663"/>
      <c r="U466" s="663"/>
      <c r="V466" s="663"/>
      <c r="W466" s="663"/>
      <c r="X466" s="663"/>
      <c r="Y466" s="663"/>
      <c r="Z466" s="663"/>
    </row>
    <row r="467" spans="1:26" ht="15.75" customHeight="1">
      <c r="A467" s="663"/>
      <c r="B467" s="753"/>
      <c r="C467" s="663"/>
      <c r="D467" s="663"/>
      <c r="E467" s="663"/>
      <c r="F467" s="663"/>
      <c r="G467" s="663"/>
      <c r="H467" s="663"/>
      <c r="I467" s="663"/>
      <c r="J467" s="663"/>
      <c r="K467" s="663"/>
      <c r="L467" s="663"/>
      <c r="M467" s="663"/>
      <c r="N467" s="663"/>
      <c r="O467" s="663"/>
      <c r="P467" s="663"/>
      <c r="Q467" s="663"/>
      <c r="R467" s="663"/>
      <c r="S467" s="663"/>
      <c r="T467" s="663"/>
      <c r="U467" s="663"/>
      <c r="V467" s="663"/>
      <c r="W467" s="663"/>
      <c r="X467" s="663"/>
      <c r="Y467" s="663"/>
      <c r="Z467" s="663"/>
    </row>
    <row r="468" spans="1:26" ht="15.75" customHeight="1">
      <c r="A468" s="663"/>
      <c r="B468" s="753"/>
      <c r="C468" s="663"/>
      <c r="D468" s="663"/>
      <c r="E468" s="663"/>
      <c r="F468" s="663"/>
      <c r="G468" s="663"/>
      <c r="H468" s="663"/>
      <c r="I468" s="663"/>
      <c r="J468" s="663"/>
      <c r="K468" s="663"/>
      <c r="L468" s="663"/>
      <c r="M468" s="663"/>
      <c r="N468" s="663"/>
      <c r="O468" s="663"/>
      <c r="P468" s="663"/>
      <c r="Q468" s="663"/>
      <c r="R468" s="663"/>
      <c r="S468" s="663"/>
      <c r="T468" s="663"/>
      <c r="U468" s="663"/>
      <c r="V468" s="663"/>
      <c r="W468" s="663"/>
      <c r="X468" s="663"/>
      <c r="Y468" s="663"/>
      <c r="Z468" s="663"/>
    </row>
    <row r="469" spans="1:26" ht="15.75" customHeight="1">
      <c r="A469" s="663"/>
      <c r="B469" s="753"/>
      <c r="C469" s="663"/>
      <c r="D469" s="663"/>
      <c r="E469" s="663"/>
      <c r="F469" s="663"/>
      <c r="G469" s="663"/>
      <c r="H469" s="663"/>
      <c r="I469" s="663"/>
      <c r="J469" s="663"/>
      <c r="K469" s="663"/>
      <c r="L469" s="663"/>
      <c r="M469" s="663"/>
      <c r="N469" s="663"/>
      <c r="O469" s="663"/>
      <c r="P469" s="663"/>
      <c r="Q469" s="663"/>
      <c r="R469" s="663"/>
      <c r="S469" s="663"/>
      <c r="T469" s="663"/>
      <c r="U469" s="663"/>
      <c r="V469" s="663"/>
      <c r="W469" s="663"/>
      <c r="X469" s="663"/>
      <c r="Y469" s="663"/>
      <c r="Z469" s="663"/>
    </row>
    <row r="470" spans="1:26" ht="15.75" customHeight="1">
      <c r="A470" s="663"/>
      <c r="B470" s="753"/>
      <c r="C470" s="663"/>
      <c r="D470" s="663"/>
      <c r="E470" s="663"/>
      <c r="F470" s="663"/>
      <c r="G470" s="663"/>
      <c r="H470" s="663"/>
      <c r="I470" s="663"/>
      <c r="J470" s="663"/>
      <c r="K470" s="663"/>
      <c r="L470" s="663"/>
      <c r="M470" s="663"/>
      <c r="N470" s="663"/>
      <c r="O470" s="663"/>
      <c r="P470" s="663"/>
      <c r="Q470" s="663"/>
      <c r="R470" s="663"/>
      <c r="S470" s="663"/>
      <c r="T470" s="663"/>
      <c r="U470" s="663"/>
      <c r="V470" s="663"/>
      <c r="W470" s="663"/>
      <c r="X470" s="663"/>
      <c r="Y470" s="663"/>
      <c r="Z470" s="663"/>
    </row>
    <row r="471" spans="1:26" ht="15.75" customHeight="1">
      <c r="A471" s="663"/>
      <c r="B471" s="753"/>
      <c r="C471" s="663"/>
      <c r="D471" s="663"/>
      <c r="E471" s="663"/>
      <c r="F471" s="663"/>
      <c r="G471" s="663"/>
      <c r="H471" s="663"/>
      <c r="I471" s="663"/>
      <c r="J471" s="663"/>
      <c r="K471" s="663"/>
      <c r="L471" s="663"/>
      <c r="M471" s="663"/>
      <c r="N471" s="663"/>
      <c r="O471" s="663"/>
      <c r="P471" s="663"/>
      <c r="Q471" s="663"/>
      <c r="R471" s="663"/>
      <c r="S471" s="663"/>
      <c r="T471" s="663"/>
      <c r="U471" s="663"/>
      <c r="V471" s="663"/>
      <c r="W471" s="663"/>
      <c r="X471" s="663"/>
      <c r="Y471" s="663"/>
      <c r="Z471" s="663"/>
    </row>
    <row r="472" spans="1:26" ht="15.75" customHeight="1">
      <c r="A472" s="663"/>
      <c r="B472" s="753"/>
      <c r="C472" s="663"/>
      <c r="D472" s="663"/>
      <c r="E472" s="663"/>
      <c r="F472" s="663"/>
      <c r="G472" s="663"/>
      <c r="H472" s="663"/>
      <c r="I472" s="663"/>
      <c r="J472" s="663"/>
      <c r="K472" s="663"/>
      <c r="L472" s="663"/>
      <c r="M472" s="663"/>
      <c r="N472" s="663"/>
      <c r="O472" s="663"/>
      <c r="P472" s="663"/>
      <c r="Q472" s="663"/>
      <c r="R472" s="663"/>
      <c r="S472" s="663"/>
      <c r="T472" s="663"/>
      <c r="U472" s="663"/>
      <c r="V472" s="663"/>
      <c r="W472" s="663"/>
      <c r="X472" s="663"/>
      <c r="Y472" s="663"/>
      <c r="Z472" s="663"/>
    </row>
    <row r="473" spans="1:26" ht="15.75" customHeight="1">
      <c r="A473" s="663"/>
      <c r="B473" s="753"/>
      <c r="C473" s="663"/>
      <c r="D473" s="663"/>
      <c r="E473" s="663"/>
      <c r="F473" s="663"/>
      <c r="G473" s="663"/>
      <c r="H473" s="663"/>
      <c r="I473" s="663"/>
      <c r="J473" s="663"/>
      <c r="K473" s="663"/>
      <c r="L473" s="663"/>
      <c r="M473" s="663"/>
      <c r="N473" s="663"/>
      <c r="O473" s="663"/>
      <c r="P473" s="663"/>
      <c r="Q473" s="663"/>
      <c r="R473" s="663"/>
      <c r="S473" s="663"/>
      <c r="T473" s="663"/>
      <c r="U473" s="663"/>
      <c r="V473" s="663"/>
      <c r="W473" s="663"/>
      <c r="X473" s="663"/>
      <c r="Y473" s="663"/>
      <c r="Z473" s="663"/>
    </row>
    <row r="474" spans="1:26" ht="15.75" customHeight="1">
      <c r="A474" s="663"/>
      <c r="B474" s="753"/>
      <c r="C474" s="663"/>
      <c r="D474" s="663"/>
      <c r="E474" s="663"/>
      <c r="F474" s="663"/>
      <c r="G474" s="663"/>
      <c r="H474" s="663"/>
      <c r="I474" s="663"/>
      <c r="J474" s="663"/>
      <c r="K474" s="663"/>
      <c r="L474" s="663"/>
      <c r="M474" s="663"/>
      <c r="N474" s="663"/>
      <c r="O474" s="663"/>
      <c r="P474" s="663"/>
      <c r="Q474" s="663"/>
      <c r="R474" s="663"/>
      <c r="S474" s="663"/>
      <c r="T474" s="663"/>
      <c r="U474" s="663"/>
      <c r="V474" s="663"/>
      <c r="W474" s="663"/>
      <c r="X474" s="663"/>
      <c r="Y474" s="663"/>
      <c r="Z474" s="663"/>
    </row>
    <row r="475" spans="1:26" ht="15.75" customHeight="1">
      <c r="A475" s="663"/>
      <c r="B475" s="753"/>
      <c r="C475" s="663"/>
      <c r="D475" s="663"/>
      <c r="E475" s="663"/>
      <c r="F475" s="663"/>
      <c r="G475" s="663"/>
      <c r="H475" s="663"/>
      <c r="I475" s="663"/>
      <c r="J475" s="663"/>
      <c r="K475" s="663"/>
      <c r="L475" s="663"/>
      <c r="M475" s="663"/>
      <c r="N475" s="663"/>
      <c r="O475" s="663"/>
      <c r="P475" s="663"/>
      <c r="Q475" s="663"/>
      <c r="R475" s="663"/>
      <c r="S475" s="663"/>
      <c r="T475" s="663"/>
      <c r="U475" s="663"/>
      <c r="V475" s="663"/>
      <c r="W475" s="663"/>
      <c r="X475" s="663"/>
      <c r="Y475" s="663"/>
      <c r="Z475" s="663"/>
    </row>
    <row r="476" spans="1:26" ht="15.75" customHeight="1">
      <c r="A476" s="663"/>
      <c r="B476" s="753"/>
      <c r="C476" s="663"/>
      <c r="D476" s="663"/>
      <c r="E476" s="663"/>
      <c r="F476" s="663"/>
      <c r="G476" s="663"/>
      <c r="H476" s="663"/>
      <c r="I476" s="663"/>
      <c r="J476" s="663"/>
      <c r="K476" s="663"/>
      <c r="L476" s="663"/>
      <c r="M476" s="663"/>
      <c r="N476" s="663"/>
      <c r="O476" s="663"/>
      <c r="P476" s="663"/>
      <c r="Q476" s="663"/>
      <c r="R476" s="663"/>
      <c r="S476" s="663"/>
      <c r="T476" s="663"/>
      <c r="U476" s="663"/>
      <c r="V476" s="663"/>
      <c r="W476" s="663"/>
      <c r="X476" s="663"/>
      <c r="Y476" s="663"/>
      <c r="Z476" s="663"/>
    </row>
    <row r="477" spans="1:26" ht="15.75" customHeight="1">
      <c r="A477" s="663"/>
      <c r="B477" s="753"/>
      <c r="C477" s="663"/>
      <c r="D477" s="663"/>
      <c r="E477" s="663"/>
      <c r="F477" s="663"/>
      <c r="G477" s="663"/>
      <c r="H477" s="663"/>
      <c r="I477" s="663"/>
      <c r="J477" s="663"/>
      <c r="K477" s="663"/>
      <c r="L477" s="663"/>
      <c r="M477" s="663"/>
      <c r="N477" s="663"/>
      <c r="O477" s="663"/>
      <c r="P477" s="663"/>
      <c r="Q477" s="663"/>
      <c r="R477" s="663"/>
      <c r="S477" s="663"/>
      <c r="T477" s="663"/>
      <c r="U477" s="663"/>
      <c r="V477" s="663"/>
      <c r="W477" s="663"/>
      <c r="X477" s="663"/>
      <c r="Y477" s="663"/>
      <c r="Z477" s="663"/>
    </row>
    <row r="478" spans="1:26" ht="15.75" customHeight="1">
      <c r="A478" s="663"/>
      <c r="B478" s="753"/>
      <c r="C478" s="663"/>
      <c r="D478" s="663"/>
      <c r="E478" s="663"/>
      <c r="F478" s="663"/>
      <c r="G478" s="663"/>
      <c r="H478" s="663"/>
      <c r="I478" s="663"/>
      <c r="J478" s="663"/>
      <c r="K478" s="663"/>
      <c r="L478" s="663"/>
      <c r="M478" s="663"/>
      <c r="N478" s="663"/>
      <c r="O478" s="663"/>
      <c r="P478" s="663"/>
      <c r="Q478" s="663"/>
      <c r="R478" s="663"/>
      <c r="S478" s="663"/>
      <c r="T478" s="663"/>
      <c r="U478" s="663"/>
      <c r="V478" s="663"/>
      <c r="W478" s="663"/>
      <c r="X478" s="663"/>
      <c r="Y478" s="663"/>
      <c r="Z478" s="663"/>
    </row>
    <row r="479" spans="1:26" ht="15.75" customHeight="1">
      <c r="A479" s="663"/>
      <c r="B479" s="753"/>
      <c r="C479" s="663"/>
      <c r="D479" s="663"/>
      <c r="E479" s="663"/>
      <c r="F479" s="663"/>
      <c r="G479" s="663"/>
      <c r="H479" s="663"/>
      <c r="I479" s="663"/>
      <c r="J479" s="663"/>
      <c r="K479" s="663"/>
      <c r="L479" s="663"/>
      <c r="M479" s="663"/>
      <c r="N479" s="663"/>
      <c r="O479" s="663"/>
      <c r="P479" s="663"/>
      <c r="Q479" s="663"/>
      <c r="R479" s="663"/>
      <c r="S479" s="663"/>
      <c r="T479" s="663"/>
      <c r="U479" s="663"/>
      <c r="V479" s="663"/>
      <c r="W479" s="663"/>
      <c r="X479" s="663"/>
      <c r="Y479" s="663"/>
      <c r="Z479" s="663"/>
    </row>
    <row r="480" spans="1:26" ht="15.75" customHeight="1">
      <c r="A480" s="663"/>
      <c r="B480" s="753"/>
      <c r="C480" s="663"/>
      <c r="D480" s="663"/>
      <c r="E480" s="663"/>
      <c r="F480" s="663"/>
      <c r="G480" s="663"/>
      <c r="H480" s="663"/>
      <c r="I480" s="663"/>
      <c r="J480" s="663"/>
      <c r="K480" s="663"/>
      <c r="L480" s="663"/>
      <c r="M480" s="663"/>
      <c r="N480" s="663"/>
      <c r="O480" s="663"/>
      <c r="P480" s="663"/>
      <c r="Q480" s="663"/>
      <c r="R480" s="663"/>
      <c r="S480" s="663"/>
      <c r="T480" s="663"/>
      <c r="U480" s="663"/>
      <c r="V480" s="663"/>
      <c r="W480" s="663"/>
      <c r="X480" s="663"/>
      <c r="Y480" s="663"/>
      <c r="Z480" s="663"/>
    </row>
    <row r="481" spans="1:26" ht="15.75" customHeight="1">
      <c r="A481" s="663"/>
      <c r="B481" s="753"/>
      <c r="C481" s="663"/>
      <c r="D481" s="663"/>
      <c r="E481" s="663"/>
      <c r="F481" s="663"/>
      <c r="G481" s="663"/>
      <c r="H481" s="663"/>
      <c r="I481" s="663"/>
      <c r="J481" s="663"/>
      <c r="K481" s="663"/>
      <c r="L481" s="663"/>
      <c r="M481" s="663"/>
      <c r="N481" s="663"/>
      <c r="O481" s="663"/>
      <c r="P481" s="663"/>
      <c r="Q481" s="663"/>
      <c r="R481" s="663"/>
      <c r="S481" s="663"/>
      <c r="T481" s="663"/>
      <c r="U481" s="663"/>
      <c r="V481" s="663"/>
      <c r="W481" s="663"/>
      <c r="X481" s="663"/>
      <c r="Y481" s="663"/>
      <c r="Z481" s="663"/>
    </row>
    <row r="482" spans="1:26" ht="15.75" customHeight="1">
      <c r="A482" s="663"/>
      <c r="B482" s="753"/>
      <c r="C482" s="663"/>
      <c r="D482" s="663"/>
      <c r="E482" s="663"/>
      <c r="F482" s="663"/>
      <c r="G482" s="663"/>
      <c r="H482" s="663"/>
      <c r="I482" s="663"/>
      <c r="J482" s="663"/>
      <c r="K482" s="663"/>
      <c r="L482" s="663"/>
      <c r="M482" s="663"/>
      <c r="N482" s="663"/>
      <c r="O482" s="663"/>
      <c r="P482" s="663"/>
      <c r="Q482" s="663"/>
      <c r="R482" s="663"/>
      <c r="S482" s="663"/>
      <c r="T482" s="663"/>
      <c r="U482" s="663"/>
      <c r="V482" s="663"/>
      <c r="W482" s="663"/>
      <c r="X482" s="663"/>
      <c r="Y482" s="663"/>
      <c r="Z482" s="663"/>
    </row>
    <row r="483" spans="1:26" ht="15.75" customHeight="1">
      <c r="A483" s="663"/>
      <c r="B483" s="753"/>
      <c r="C483" s="663"/>
      <c r="D483" s="663"/>
      <c r="E483" s="663"/>
      <c r="F483" s="663"/>
      <c r="G483" s="663"/>
      <c r="H483" s="663"/>
      <c r="I483" s="663"/>
      <c r="J483" s="663"/>
      <c r="K483" s="663"/>
      <c r="L483" s="663"/>
      <c r="M483" s="663"/>
      <c r="N483" s="663"/>
      <c r="O483" s="663"/>
      <c r="P483" s="663"/>
      <c r="Q483" s="663"/>
      <c r="R483" s="663"/>
      <c r="S483" s="663"/>
      <c r="T483" s="663"/>
      <c r="U483" s="663"/>
      <c r="V483" s="663"/>
      <c r="W483" s="663"/>
      <c r="X483" s="663"/>
      <c r="Y483" s="663"/>
      <c r="Z483" s="663"/>
    </row>
    <row r="484" spans="1:26" ht="15.75" customHeight="1">
      <c r="A484" s="663"/>
      <c r="B484" s="753"/>
      <c r="C484" s="663"/>
      <c r="D484" s="663"/>
      <c r="E484" s="663"/>
      <c r="F484" s="663"/>
      <c r="G484" s="663"/>
      <c r="H484" s="663"/>
      <c r="I484" s="663"/>
      <c r="J484" s="663"/>
      <c r="K484" s="663"/>
      <c r="L484" s="663"/>
      <c r="M484" s="663"/>
      <c r="N484" s="663"/>
      <c r="O484" s="663"/>
      <c r="P484" s="663"/>
      <c r="Q484" s="663"/>
      <c r="R484" s="663"/>
      <c r="S484" s="663"/>
      <c r="T484" s="663"/>
      <c r="U484" s="663"/>
      <c r="V484" s="663"/>
      <c r="W484" s="663"/>
      <c r="X484" s="663"/>
      <c r="Y484" s="663"/>
      <c r="Z484" s="663"/>
    </row>
    <row r="485" spans="1:26" ht="15.75" customHeight="1">
      <c r="A485" s="663"/>
      <c r="B485" s="753"/>
      <c r="C485" s="663"/>
      <c r="D485" s="663"/>
      <c r="E485" s="663"/>
      <c r="F485" s="663"/>
      <c r="G485" s="663"/>
      <c r="H485" s="663"/>
      <c r="I485" s="663"/>
      <c r="J485" s="663"/>
      <c r="K485" s="663"/>
      <c r="L485" s="663"/>
      <c r="M485" s="663"/>
      <c r="N485" s="663"/>
      <c r="O485" s="663"/>
      <c r="P485" s="663"/>
      <c r="Q485" s="663"/>
      <c r="R485" s="663"/>
      <c r="S485" s="663"/>
      <c r="T485" s="663"/>
      <c r="U485" s="663"/>
      <c r="V485" s="663"/>
      <c r="W485" s="663"/>
      <c r="X485" s="663"/>
      <c r="Y485" s="663"/>
      <c r="Z485" s="663"/>
    </row>
    <row r="486" spans="1:26" ht="15.75" customHeight="1">
      <c r="A486" s="663"/>
      <c r="B486" s="753"/>
      <c r="C486" s="663"/>
      <c r="D486" s="663"/>
      <c r="E486" s="663"/>
      <c r="F486" s="663"/>
      <c r="G486" s="663"/>
      <c r="H486" s="663"/>
      <c r="I486" s="663"/>
      <c r="J486" s="663"/>
      <c r="K486" s="663"/>
      <c r="L486" s="663"/>
      <c r="M486" s="663"/>
      <c r="N486" s="663"/>
      <c r="O486" s="663"/>
      <c r="P486" s="663"/>
      <c r="Q486" s="663"/>
      <c r="R486" s="663"/>
      <c r="S486" s="663"/>
      <c r="T486" s="663"/>
      <c r="U486" s="663"/>
      <c r="V486" s="663"/>
      <c r="W486" s="663"/>
      <c r="X486" s="663"/>
      <c r="Y486" s="663"/>
      <c r="Z486" s="663"/>
    </row>
    <row r="487" spans="1:26" ht="15.75" customHeight="1">
      <c r="A487" s="663"/>
      <c r="B487" s="753"/>
      <c r="C487" s="663"/>
      <c r="D487" s="663"/>
      <c r="E487" s="663"/>
      <c r="F487" s="663"/>
      <c r="G487" s="663"/>
      <c r="H487" s="663"/>
      <c r="I487" s="663"/>
      <c r="J487" s="663"/>
      <c r="K487" s="663"/>
      <c r="L487" s="663"/>
      <c r="M487" s="663"/>
      <c r="N487" s="663"/>
      <c r="O487" s="663"/>
      <c r="P487" s="663"/>
      <c r="Q487" s="663"/>
      <c r="R487" s="663"/>
      <c r="S487" s="663"/>
      <c r="T487" s="663"/>
      <c r="U487" s="663"/>
      <c r="V487" s="663"/>
      <c r="W487" s="663"/>
      <c r="X487" s="663"/>
      <c r="Y487" s="663"/>
      <c r="Z487" s="663"/>
    </row>
    <row r="488" spans="1:26" ht="15.75" customHeight="1">
      <c r="A488" s="663"/>
      <c r="B488" s="753"/>
      <c r="C488" s="663"/>
      <c r="D488" s="663"/>
      <c r="E488" s="663"/>
      <c r="F488" s="663"/>
      <c r="G488" s="663"/>
      <c r="H488" s="663"/>
      <c r="I488" s="663"/>
      <c r="J488" s="663"/>
      <c r="K488" s="663"/>
      <c r="L488" s="663"/>
      <c r="M488" s="663"/>
      <c r="N488" s="663"/>
      <c r="O488" s="663"/>
      <c r="P488" s="663"/>
      <c r="Q488" s="663"/>
      <c r="R488" s="663"/>
      <c r="S488" s="663"/>
      <c r="T488" s="663"/>
      <c r="U488" s="663"/>
      <c r="V488" s="663"/>
      <c r="W488" s="663"/>
      <c r="X488" s="663"/>
      <c r="Y488" s="663"/>
      <c r="Z488" s="663"/>
    </row>
    <row r="489" spans="1:26" ht="15.75" customHeight="1">
      <c r="A489" s="663"/>
      <c r="B489" s="753"/>
      <c r="C489" s="663"/>
      <c r="D489" s="663"/>
      <c r="E489" s="663"/>
      <c r="F489" s="663"/>
      <c r="G489" s="663"/>
      <c r="H489" s="663"/>
      <c r="I489" s="663"/>
      <c r="J489" s="663"/>
      <c r="K489" s="663"/>
      <c r="L489" s="663"/>
      <c r="M489" s="663"/>
      <c r="N489" s="663"/>
      <c r="O489" s="663"/>
      <c r="P489" s="663"/>
      <c r="Q489" s="663"/>
      <c r="R489" s="663"/>
      <c r="S489" s="663"/>
      <c r="T489" s="663"/>
      <c r="U489" s="663"/>
      <c r="V489" s="663"/>
      <c r="W489" s="663"/>
      <c r="X489" s="663"/>
      <c r="Y489" s="663"/>
      <c r="Z489" s="663"/>
    </row>
    <row r="490" spans="1:26" ht="15.75" customHeight="1">
      <c r="A490" s="663"/>
      <c r="B490" s="753"/>
      <c r="C490" s="663"/>
      <c r="D490" s="663"/>
      <c r="E490" s="663"/>
      <c r="F490" s="663"/>
      <c r="G490" s="663"/>
      <c r="H490" s="663"/>
      <c r="I490" s="663"/>
      <c r="J490" s="663"/>
      <c r="K490" s="663"/>
      <c r="L490" s="663"/>
      <c r="M490" s="663"/>
      <c r="N490" s="663"/>
      <c r="O490" s="663"/>
      <c r="P490" s="663"/>
      <c r="Q490" s="663"/>
      <c r="R490" s="663"/>
      <c r="S490" s="663"/>
      <c r="T490" s="663"/>
      <c r="U490" s="663"/>
      <c r="V490" s="663"/>
      <c r="W490" s="663"/>
      <c r="X490" s="663"/>
      <c r="Y490" s="663"/>
      <c r="Z490" s="663"/>
    </row>
    <row r="491" spans="1:26" ht="15.75" customHeight="1">
      <c r="A491" s="663"/>
      <c r="B491" s="753"/>
      <c r="C491" s="663"/>
      <c r="D491" s="663"/>
      <c r="E491" s="663"/>
      <c r="F491" s="663"/>
      <c r="G491" s="663"/>
      <c r="H491" s="663"/>
      <c r="I491" s="663"/>
      <c r="J491" s="663"/>
      <c r="K491" s="663"/>
      <c r="L491" s="663"/>
      <c r="M491" s="663"/>
      <c r="N491" s="663"/>
      <c r="O491" s="663"/>
      <c r="P491" s="663"/>
      <c r="Q491" s="663"/>
      <c r="R491" s="663"/>
      <c r="S491" s="663"/>
      <c r="T491" s="663"/>
      <c r="U491" s="663"/>
      <c r="V491" s="663"/>
      <c r="W491" s="663"/>
      <c r="X491" s="663"/>
      <c r="Y491" s="663"/>
      <c r="Z491" s="663"/>
    </row>
    <row r="492" spans="1:26" ht="15.75" customHeight="1">
      <c r="A492" s="663"/>
      <c r="B492" s="753"/>
      <c r="C492" s="663"/>
      <c r="D492" s="663"/>
      <c r="E492" s="663"/>
      <c r="F492" s="663"/>
      <c r="G492" s="663"/>
      <c r="H492" s="663"/>
      <c r="I492" s="663"/>
      <c r="J492" s="663"/>
      <c r="K492" s="663"/>
      <c r="L492" s="663"/>
      <c r="M492" s="663"/>
      <c r="N492" s="663"/>
      <c r="O492" s="663"/>
      <c r="P492" s="663"/>
      <c r="Q492" s="663"/>
      <c r="R492" s="663"/>
      <c r="S492" s="663"/>
      <c r="T492" s="663"/>
      <c r="U492" s="663"/>
      <c r="V492" s="663"/>
      <c r="W492" s="663"/>
      <c r="X492" s="663"/>
      <c r="Y492" s="663"/>
      <c r="Z492" s="663"/>
    </row>
    <row r="493" spans="1:26" ht="15.75" customHeight="1">
      <c r="A493" s="663"/>
      <c r="B493" s="753"/>
      <c r="C493" s="663"/>
      <c r="D493" s="663"/>
      <c r="E493" s="663"/>
      <c r="F493" s="663"/>
      <c r="G493" s="663"/>
      <c r="H493" s="663"/>
      <c r="I493" s="663"/>
      <c r="J493" s="663"/>
      <c r="K493" s="663"/>
      <c r="L493" s="663"/>
      <c r="M493" s="663"/>
      <c r="N493" s="663"/>
      <c r="O493" s="663"/>
      <c r="P493" s="663"/>
      <c r="Q493" s="663"/>
      <c r="R493" s="663"/>
      <c r="S493" s="663"/>
      <c r="T493" s="663"/>
      <c r="U493" s="663"/>
      <c r="V493" s="663"/>
      <c r="W493" s="663"/>
      <c r="X493" s="663"/>
      <c r="Y493" s="663"/>
      <c r="Z493" s="663"/>
    </row>
    <row r="494" spans="1:26" ht="15.75" customHeight="1">
      <c r="A494" s="663"/>
      <c r="B494" s="753"/>
      <c r="C494" s="663"/>
      <c r="D494" s="663"/>
      <c r="E494" s="663"/>
      <c r="F494" s="663"/>
      <c r="G494" s="663"/>
      <c r="H494" s="663"/>
      <c r="I494" s="663"/>
      <c r="J494" s="663"/>
      <c r="K494" s="663"/>
      <c r="L494" s="663"/>
      <c r="M494" s="663"/>
      <c r="N494" s="663"/>
      <c r="O494" s="663"/>
      <c r="P494" s="663"/>
      <c r="Q494" s="663"/>
      <c r="R494" s="663"/>
      <c r="S494" s="663"/>
      <c r="T494" s="663"/>
      <c r="U494" s="663"/>
      <c r="V494" s="663"/>
      <c r="W494" s="663"/>
      <c r="X494" s="663"/>
      <c r="Y494" s="663"/>
      <c r="Z494" s="663"/>
    </row>
    <row r="495" spans="1:26" ht="15.75" customHeight="1">
      <c r="A495" s="663"/>
      <c r="B495" s="753"/>
      <c r="C495" s="663"/>
      <c r="D495" s="663"/>
      <c r="E495" s="663"/>
      <c r="F495" s="663"/>
      <c r="G495" s="663"/>
      <c r="H495" s="663"/>
      <c r="I495" s="663"/>
      <c r="J495" s="663"/>
      <c r="K495" s="663"/>
      <c r="L495" s="663"/>
      <c r="M495" s="663"/>
      <c r="N495" s="663"/>
      <c r="O495" s="663"/>
      <c r="P495" s="663"/>
      <c r="Q495" s="663"/>
      <c r="R495" s="663"/>
      <c r="S495" s="663"/>
      <c r="T495" s="663"/>
      <c r="U495" s="663"/>
      <c r="V495" s="663"/>
      <c r="W495" s="663"/>
      <c r="X495" s="663"/>
      <c r="Y495" s="663"/>
      <c r="Z495" s="663"/>
    </row>
    <row r="496" spans="1:26" ht="15.75" customHeight="1">
      <c r="A496" s="663"/>
      <c r="B496" s="753"/>
      <c r="C496" s="663"/>
      <c r="D496" s="663"/>
      <c r="E496" s="663"/>
      <c r="F496" s="663"/>
      <c r="G496" s="663"/>
      <c r="H496" s="663"/>
      <c r="I496" s="663"/>
      <c r="J496" s="663"/>
      <c r="K496" s="663"/>
      <c r="L496" s="663"/>
      <c r="M496" s="663"/>
      <c r="N496" s="663"/>
      <c r="O496" s="663"/>
      <c r="P496" s="663"/>
      <c r="Q496" s="663"/>
      <c r="R496" s="663"/>
      <c r="S496" s="663"/>
      <c r="T496" s="663"/>
      <c r="U496" s="663"/>
      <c r="V496" s="663"/>
      <c r="W496" s="663"/>
      <c r="X496" s="663"/>
      <c r="Y496" s="663"/>
      <c r="Z496" s="663"/>
    </row>
    <row r="497" spans="1:26" ht="15.75" customHeight="1">
      <c r="A497" s="663"/>
      <c r="B497" s="753"/>
      <c r="C497" s="663"/>
      <c r="D497" s="663"/>
      <c r="E497" s="663"/>
      <c r="F497" s="663"/>
      <c r="G497" s="663"/>
      <c r="H497" s="663"/>
      <c r="I497" s="663"/>
      <c r="J497" s="663"/>
      <c r="K497" s="663"/>
      <c r="L497" s="663"/>
      <c r="M497" s="663"/>
      <c r="N497" s="663"/>
      <c r="O497" s="663"/>
      <c r="P497" s="663"/>
      <c r="Q497" s="663"/>
      <c r="R497" s="663"/>
      <c r="S497" s="663"/>
      <c r="T497" s="663"/>
      <c r="U497" s="663"/>
      <c r="V497" s="663"/>
      <c r="W497" s="663"/>
      <c r="X497" s="663"/>
      <c r="Y497" s="663"/>
      <c r="Z497" s="663"/>
    </row>
    <row r="498" spans="1:26" ht="15.75" customHeight="1">
      <c r="A498" s="663"/>
      <c r="B498" s="753"/>
      <c r="C498" s="663"/>
      <c r="D498" s="663"/>
      <c r="E498" s="663"/>
      <c r="F498" s="663"/>
      <c r="G498" s="663"/>
      <c r="H498" s="663"/>
      <c r="I498" s="663"/>
      <c r="J498" s="663"/>
      <c r="K498" s="663"/>
      <c r="L498" s="663"/>
      <c r="M498" s="663"/>
      <c r="N498" s="663"/>
      <c r="O498" s="663"/>
      <c r="P498" s="663"/>
      <c r="Q498" s="663"/>
      <c r="R498" s="663"/>
      <c r="S498" s="663"/>
      <c r="T498" s="663"/>
      <c r="U498" s="663"/>
      <c r="V498" s="663"/>
      <c r="W498" s="663"/>
      <c r="X498" s="663"/>
      <c r="Y498" s="663"/>
      <c r="Z498" s="663"/>
    </row>
    <row r="499" spans="1:26" ht="15.75" customHeight="1">
      <c r="A499" s="663"/>
      <c r="B499" s="753"/>
      <c r="C499" s="663"/>
      <c r="D499" s="663"/>
      <c r="E499" s="663"/>
      <c r="F499" s="663"/>
      <c r="G499" s="663"/>
      <c r="H499" s="663"/>
      <c r="I499" s="663"/>
      <c r="J499" s="663"/>
      <c r="K499" s="663"/>
      <c r="L499" s="663"/>
      <c r="M499" s="663"/>
      <c r="N499" s="663"/>
      <c r="O499" s="663"/>
      <c r="P499" s="663"/>
      <c r="Q499" s="663"/>
      <c r="R499" s="663"/>
      <c r="S499" s="663"/>
      <c r="T499" s="663"/>
      <c r="U499" s="663"/>
      <c r="V499" s="663"/>
      <c r="W499" s="663"/>
      <c r="X499" s="663"/>
      <c r="Y499" s="663"/>
      <c r="Z499" s="663"/>
    </row>
    <row r="500" spans="1:26" ht="15.75" customHeight="1">
      <c r="A500" s="663"/>
      <c r="B500" s="753"/>
      <c r="C500" s="663"/>
      <c r="D500" s="663"/>
      <c r="E500" s="663"/>
      <c r="F500" s="663"/>
      <c r="G500" s="663"/>
      <c r="H500" s="663"/>
      <c r="I500" s="663"/>
      <c r="J500" s="663"/>
      <c r="K500" s="663"/>
      <c r="L500" s="663"/>
      <c r="M500" s="663"/>
      <c r="N500" s="663"/>
      <c r="O500" s="663"/>
      <c r="P500" s="663"/>
      <c r="Q500" s="663"/>
      <c r="R500" s="663"/>
      <c r="S500" s="663"/>
      <c r="T500" s="663"/>
      <c r="U500" s="663"/>
      <c r="V500" s="663"/>
      <c r="W500" s="663"/>
      <c r="X500" s="663"/>
      <c r="Y500" s="663"/>
      <c r="Z500" s="663"/>
    </row>
    <row r="501" spans="1:26" ht="15.75" customHeight="1">
      <c r="A501" s="663"/>
      <c r="B501" s="753"/>
      <c r="C501" s="663"/>
      <c r="D501" s="663"/>
      <c r="E501" s="663"/>
      <c r="F501" s="663"/>
      <c r="G501" s="663"/>
      <c r="H501" s="663"/>
      <c r="I501" s="663"/>
      <c r="J501" s="663"/>
      <c r="K501" s="663"/>
      <c r="L501" s="663"/>
      <c r="M501" s="663"/>
      <c r="N501" s="663"/>
      <c r="O501" s="663"/>
      <c r="P501" s="663"/>
      <c r="Q501" s="663"/>
      <c r="R501" s="663"/>
      <c r="S501" s="663"/>
      <c r="T501" s="663"/>
      <c r="U501" s="663"/>
      <c r="V501" s="663"/>
      <c r="W501" s="663"/>
      <c r="X501" s="663"/>
      <c r="Y501" s="663"/>
      <c r="Z501" s="663"/>
    </row>
    <row r="502" spans="1:26" ht="15.75" customHeight="1">
      <c r="A502" s="663"/>
      <c r="B502" s="753"/>
      <c r="C502" s="663"/>
      <c r="D502" s="663"/>
      <c r="E502" s="663"/>
      <c r="F502" s="663"/>
      <c r="G502" s="663"/>
      <c r="H502" s="663"/>
      <c r="I502" s="663"/>
      <c r="J502" s="663"/>
      <c r="K502" s="663"/>
      <c r="L502" s="663"/>
      <c r="M502" s="663"/>
      <c r="N502" s="663"/>
      <c r="O502" s="663"/>
      <c r="P502" s="663"/>
      <c r="Q502" s="663"/>
      <c r="R502" s="663"/>
      <c r="S502" s="663"/>
      <c r="T502" s="663"/>
      <c r="U502" s="663"/>
      <c r="V502" s="663"/>
      <c r="W502" s="663"/>
      <c r="X502" s="663"/>
      <c r="Y502" s="663"/>
      <c r="Z502" s="663"/>
    </row>
    <row r="503" spans="1:26" ht="15.75" customHeight="1">
      <c r="A503" s="663"/>
      <c r="B503" s="753"/>
      <c r="C503" s="663"/>
      <c r="D503" s="663"/>
      <c r="E503" s="663"/>
      <c r="F503" s="663"/>
      <c r="G503" s="663"/>
      <c r="H503" s="663"/>
      <c r="I503" s="663"/>
      <c r="J503" s="663"/>
      <c r="K503" s="663"/>
      <c r="L503" s="663"/>
      <c r="M503" s="663"/>
      <c r="N503" s="663"/>
      <c r="O503" s="663"/>
      <c r="P503" s="663"/>
      <c r="Q503" s="663"/>
      <c r="R503" s="663"/>
      <c r="S503" s="663"/>
      <c r="T503" s="663"/>
      <c r="U503" s="663"/>
      <c r="V503" s="663"/>
      <c r="W503" s="663"/>
      <c r="X503" s="663"/>
      <c r="Y503" s="663"/>
      <c r="Z503" s="663"/>
    </row>
    <row r="504" spans="1:26" ht="15.75" customHeight="1">
      <c r="A504" s="663"/>
      <c r="B504" s="753"/>
      <c r="C504" s="663"/>
      <c r="D504" s="663"/>
      <c r="E504" s="663"/>
      <c r="F504" s="663"/>
      <c r="G504" s="663"/>
      <c r="H504" s="663"/>
      <c r="I504" s="663"/>
      <c r="J504" s="663"/>
      <c r="K504" s="663"/>
      <c r="L504" s="663"/>
      <c r="M504" s="663"/>
      <c r="N504" s="663"/>
      <c r="O504" s="663"/>
      <c r="P504" s="663"/>
      <c r="Q504" s="663"/>
      <c r="R504" s="663"/>
      <c r="S504" s="663"/>
      <c r="T504" s="663"/>
      <c r="U504" s="663"/>
      <c r="V504" s="663"/>
      <c r="W504" s="663"/>
      <c r="X504" s="663"/>
      <c r="Y504" s="663"/>
      <c r="Z504" s="663"/>
    </row>
    <row r="505" spans="1:26" ht="15.75" customHeight="1">
      <c r="A505" s="663"/>
      <c r="B505" s="753"/>
      <c r="C505" s="663"/>
      <c r="D505" s="663"/>
      <c r="E505" s="663"/>
      <c r="F505" s="663"/>
      <c r="G505" s="663"/>
      <c r="H505" s="663"/>
      <c r="I505" s="663"/>
      <c r="J505" s="663"/>
      <c r="K505" s="663"/>
      <c r="L505" s="663"/>
      <c r="M505" s="663"/>
      <c r="N505" s="663"/>
      <c r="O505" s="663"/>
      <c r="P505" s="663"/>
      <c r="Q505" s="663"/>
      <c r="R505" s="663"/>
      <c r="S505" s="663"/>
      <c r="T505" s="663"/>
      <c r="U505" s="663"/>
      <c r="V505" s="663"/>
      <c r="W505" s="663"/>
      <c r="X505" s="663"/>
      <c r="Y505" s="663"/>
      <c r="Z505" s="663"/>
    </row>
    <row r="506" spans="1:26" ht="15.75" customHeight="1">
      <c r="A506" s="663"/>
      <c r="B506" s="753"/>
      <c r="C506" s="663"/>
      <c r="D506" s="663"/>
      <c r="E506" s="663"/>
      <c r="F506" s="663"/>
      <c r="G506" s="663"/>
      <c r="H506" s="663"/>
      <c r="I506" s="663"/>
      <c r="J506" s="663"/>
      <c r="K506" s="663"/>
      <c r="L506" s="663"/>
      <c r="M506" s="663"/>
      <c r="N506" s="663"/>
      <c r="O506" s="663"/>
      <c r="P506" s="663"/>
      <c r="Q506" s="663"/>
      <c r="R506" s="663"/>
      <c r="S506" s="663"/>
      <c r="T506" s="663"/>
      <c r="U506" s="663"/>
      <c r="V506" s="663"/>
      <c r="W506" s="663"/>
      <c r="X506" s="663"/>
      <c r="Y506" s="663"/>
      <c r="Z506" s="663"/>
    </row>
    <row r="507" spans="1:26" ht="15.75" customHeight="1">
      <c r="A507" s="663"/>
      <c r="B507" s="753"/>
      <c r="C507" s="663"/>
      <c r="D507" s="663"/>
      <c r="E507" s="663"/>
      <c r="F507" s="663"/>
      <c r="G507" s="663"/>
      <c r="H507" s="663"/>
      <c r="I507" s="663"/>
      <c r="J507" s="663"/>
      <c r="K507" s="663"/>
      <c r="L507" s="663"/>
      <c r="M507" s="663"/>
      <c r="N507" s="663"/>
      <c r="O507" s="663"/>
      <c r="P507" s="663"/>
      <c r="Q507" s="663"/>
      <c r="R507" s="663"/>
      <c r="S507" s="663"/>
      <c r="T507" s="663"/>
      <c r="U507" s="663"/>
      <c r="V507" s="663"/>
      <c r="W507" s="663"/>
      <c r="X507" s="663"/>
      <c r="Y507" s="663"/>
      <c r="Z507" s="663"/>
    </row>
    <row r="508" spans="1:26" ht="15.75" customHeight="1">
      <c r="A508" s="663"/>
      <c r="B508" s="753"/>
      <c r="C508" s="663"/>
      <c r="D508" s="663"/>
      <c r="E508" s="663"/>
      <c r="F508" s="663"/>
      <c r="G508" s="663"/>
      <c r="H508" s="663"/>
      <c r="I508" s="663"/>
      <c r="J508" s="663"/>
      <c r="K508" s="663"/>
      <c r="L508" s="663"/>
      <c r="M508" s="663"/>
      <c r="N508" s="663"/>
      <c r="O508" s="663"/>
      <c r="P508" s="663"/>
      <c r="Q508" s="663"/>
      <c r="R508" s="663"/>
      <c r="S508" s="663"/>
      <c r="T508" s="663"/>
      <c r="U508" s="663"/>
      <c r="V508" s="663"/>
      <c r="W508" s="663"/>
      <c r="X508" s="663"/>
      <c r="Y508" s="663"/>
      <c r="Z508" s="663"/>
    </row>
    <row r="509" spans="1:26" ht="15.75" customHeight="1">
      <c r="A509" s="663"/>
      <c r="B509" s="753"/>
      <c r="C509" s="663"/>
      <c r="D509" s="663"/>
      <c r="E509" s="663"/>
      <c r="F509" s="663"/>
      <c r="G509" s="663"/>
      <c r="H509" s="663"/>
      <c r="I509" s="663"/>
      <c r="J509" s="663"/>
      <c r="K509" s="663"/>
      <c r="L509" s="663"/>
      <c r="M509" s="663"/>
      <c r="N509" s="663"/>
      <c r="O509" s="663"/>
      <c r="P509" s="663"/>
      <c r="Q509" s="663"/>
      <c r="R509" s="663"/>
      <c r="S509" s="663"/>
      <c r="T509" s="663"/>
      <c r="U509" s="663"/>
      <c r="V509" s="663"/>
      <c r="W509" s="663"/>
      <c r="X509" s="663"/>
      <c r="Y509" s="663"/>
      <c r="Z509" s="663"/>
    </row>
    <row r="510" spans="1:26" ht="15.75" customHeight="1">
      <c r="A510" s="663"/>
      <c r="B510" s="753"/>
      <c r="C510" s="663"/>
      <c r="D510" s="663"/>
      <c r="E510" s="663"/>
      <c r="F510" s="663"/>
      <c r="G510" s="663"/>
      <c r="H510" s="663"/>
      <c r="I510" s="663"/>
      <c r="J510" s="663"/>
      <c r="K510" s="663"/>
      <c r="L510" s="663"/>
      <c r="M510" s="663"/>
      <c r="N510" s="663"/>
      <c r="O510" s="663"/>
      <c r="P510" s="663"/>
      <c r="Q510" s="663"/>
      <c r="R510" s="663"/>
      <c r="S510" s="663"/>
      <c r="T510" s="663"/>
      <c r="U510" s="663"/>
      <c r="V510" s="663"/>
      <c r="W510" s="663"/>
      <c r="X510" s="663"/>
      <c r="Y510" s="663"/>
      <c r="Z510" s="663"/>
    </row>
    <row r="511" spans="1:26" ht="15.75" customHeight="1">
      <c r="A511" s="663"/>
      <c r="B511" s="753"/>
      <c r="C511" s="663"/>
      <c r="D511" s="663"/>
      <c r="E511" s="663"/>
      <c r="F511" s="663"/>
      <c r="G511" s="663"/>
      <c r="H511" s="663"/>
      <c r="I511" s="663"/>
      <c r="J511" s="663"/>
      <c r="K511" s="663"/>
      <c r="L511" s="663"/>
      <c r="M511" s="663"/>
      <c r="N511" s="663"/>
      <c r="O511" s="663"/>
      <c r="P511" s="663"/>
      <c r="Q511" s="663"/>
      <c r="R511" s="663"/>
      <c r="S511" s="663"/>
      <c r="T511" s="663"/>
      <c r="U511" s="663"/>
      <c r="V511" s="663"/>
      <c r="W511" s="663"/>
      <c r="X511" s="663"/>
      <c r="Y511" s="663"/>
      <c r="Z511" s="663"/>
    </row>
    <row r="512" spans="1:26" ht="15.75" customHeight="1">
      <c r="A512" s="663"/>
      <c r="B512" s="753"/>
      <c r="C512" s="663"/>
      <c r="D512" s="663"/>
      <c r="E512" s="663"/>
      <c r="F512" s="663"/>
      <c r="G512" s="663"/>
      <c r="H512" s="663"/>
      <c r="I512" s="663"/>
      <c r="J512" s="663"/>
      <c r="K512" s="663"/>
      <c r="L512" s="663"/>
      <c r="M512" s="663"/>
      <c r="N512" s="663"/>
      <c r="O512" s="663"/>
      <c r="P512" s="663"/>
      <c r="Q512" s="663"/>
      <c r="R512" s="663"/>
      <c r="S512" s="663"/>
      <c r="T512" s="663"/>
      <c r="U512" s="663"/>
      <c r="V512" s="663"/>
      <c r="W512" s="663"/>
      <c r="X512" s="663"/>
      <c r="Y512" s="663"/>
      <c r="Z512" s="663"/>
    </row>
    <row r="513" spans="1:26" ht="15.75" customHeight="1">
      <c r="A513" s="663"/>
      <c r="B513" s="753"/>
      <c r="C513" s="663"/>
      <c r="D513" s="663"/>
      <c r="E513" s="663"/>
      <c r="F513" s="663"/>
      <c r="G513" s="663"/>
      <c r="H513" s="663"/>
      <c r="I513" s="663"/>
      <c r="J513" s="663"/>
      <c r="K513" s="663"/>
      <c r="L513" s="663"/>
      <c r="M513" s="663"/>
      <c r="N513" s="663"/>
      <c r="O513" s="663"/>
      <c r="P513" s="663"/>
      <c r="Q513" s="663"/>
      <c r="R513" s="663"/>
      <c r="S513" s="663"/>
      <c r="T513" s="663"/>
      <c r="U513" s="663"/>
      <c r="V513" s="663"/>
      <c r="W513" s="663"/>
      <c r="X513" s="663"/>
      <c r="Y513" s="663"/>
      <c r="Z513" s="663"/>
    </row>
    <row r="514" spans="1:26" ht="15.75" customHeight="1">
      <c r="A514" s="663"/>
      <c r="B514" s="753"/>
      <c r="C514" s="663"/>
      <c r="D514" s="663"/>
      <c r="E514" s="663"/>
      <c r="F514" s="663"/>
      <c r="G514" s="663"/>
      <c r="H514" s="663"/>
      <c r="I514" s="663"/>
      <c r="J514" s="663"/>
      <c r="K514" s="663"/>
      <c r="L514" s="663"/>
      <c r="M514" s="663"/>
      <c r="N514" s="663"/>
      <c r="O514" s="663"/>
      <c r="P514" s="663"/>
      <c r="Q514" s="663"/>
      <c r="R514" s="663"/>
      <c r="S514" s="663"/>
      <c r="T514" s="663"/>
      <c r="U514" s="663"/>
      <c r="V514" s="663"/>
      <c r="W514" s="663"/>
      <c r="X514" s="663"/>
      <c r="Y514" s="663"/>
      <c r="Z514" s="663"/>
    </row>
    <row r="515" spans="1:26" ht="15.75" customHeight="1">
      <c r="A515" s="663"/>
      <c r="B515" s="753"/>
      <c r="C515" s="663"/>
      <c r="D515" s="663"/>
      <c r="E515" s="663"/>
      <c r="F515" s="663"/>
      <c r="G515" s="663"/>
      <c r="H515" s="663"/>
      <c r="I515" s="663"/>
      <c r="J515" s="663"/>
      <c r="K515" s="663"/>
      <c r="L515" s="663"/>
      <c r="M515" s="663"/>
      <c r="N515" s="663"/>
      <c r="O515" s="663"/>
      <c r="P515" s="663"/>
      <c r="Q515" s="663"/>
      <c r="R515" s="663"/>
      <c r="S515" s="663"/>
      <c r="T515" s="663"/>
      <c r="U515" s="663"/>
      <c r="V515" s="663"/>
      <c r="W515" s="663"/>
      <c r="X515" s="663"/>
      <c r="Y515" s="663"/>
      <c r="Z515" s="663"/>
    </row>
    <row r="516" spans="1:26" ht="15.75" customHeight="1">
      <c r="A516" s="663"/>
      <c r="B516" s="753"/>
      <c r="C516" s="663"/>
      <c r="D516" s="663"/>
      <c r="E516" s="663"/>
      <c r="F516" s="663"/>
      <c r="G516" s="663"/>
      <c r="H516" s="663"/>
      <c r="I516" s="663"/>
      <c r="J516" s="663"/>
      <c r="K516" s="663"/>
      <c r="L516" s="663"/>
      <c r="M516" s="663"/>
      <c r="N516" s="663"/>
      <c r="O516" s="663"/>
      <c r="P516" s="663"/>
      <c r="Q516" s="663"/>
      <c r="R516" s="663"/>
      <c r="S516" s="663"/>
      <c r="T516" s="663"/>
      <c r="U516" s="663"/>
      <c r="V516" s="663"/>
      <c r="W516" s="663"/>
      <c r="X516" s="663"/>
      <c r="Y516" s="663"/>
      <c r="Z516" s="663"/>
    </row>
    <row r="517" spans="1:26" ht="15.75" customHeight="1">
      <c r="A517" s="663"/>
      <c r="B517" s="753"/>
      <c r="C517" s="663"/>
      <c r="D517" s="663"/>
      <c r="E517" s="663"/>
      <c r="F517" s="663"/>
      <c r="G517" s="663"/>
      <c r="H517" s="663"/>
      <c r="I517" s="663"/>
      <c r="J517" s="663"/>
      <c r="K517" s="663"/>
      <c r="L517" s="663"/>
      <c r="M517" s="663"/>
      <c r="N517" s="663"/>
      <c r="O517" s="663"/>
      <c r="P517" s="663"/>
      <c r="Q517" s="663"/>
      <c r="R517" s="663"/>
      <c r="S517" s="663"/>
      <c r="T517" s="663"/>
      <c r="U517" s="663"/>
      <c r="V517" s="663"/>
      <c r="W517" s="663"/>
      <c r="X517" s="663"/>
      <c r="Y517" s="663"/>
      <c r="Z517" s="663"/>
    </row>
    <row r="518" spans="1:26" ht="15.75" customHeight="1">
      <c r="A518" s="663"/>
      <c r="B518" s="753"/>
      <c r="C518" s="663"/>
      <c r="D518" s="663"/>
      <c r="E518" s="663"/>
      <c r="F518" s="663"/>
      <c r="G518" s="663"/>
      <c r="H518" s="663"/>
      <c r="I518" s="663"/>
      <c r="J518" s="663"/>
      <c r="K518" s="663"/>
      <c r="L518" s="663"/>
      <c r="M518" s="663"/>
      <c r="N518" s="663"/>
      <c r="O518" s="663"/>
      <c r="P518" s="663"/>
      <c r="Q518" s="663"/>
      <c r="R518" s="663"/>
      <c r="S518" s="663"/>
      <c r="T518" s="663"/>
      <c r="U518" s="663"/>
      <c r="V518" s="663"/>
      <c r="W518" s="663"/>
      <c r="X518" s="663"/>
      <c r="Y518" s="663"/>
      <c r="Z518" s="663"/>
    </row>
    <row r="519" spans="1:26" ht="15.75" customHeight="1">
      <c r="A519" s="663"/>
      <c r="B519" s="753"/>
      <c r="C519" s="663"/>
      <c r="D519" s="663"/>
      <c r="E519" s="663"/>
      <c r="F519" s="663"/>
      <c r="G519" s="663"/>
      <c r="H519" s="663"/>
      <c r="I519" s="663"/>
      <c r="J519" s="663"/>
      <c r="K519" s="663"/>
      <c r="L519" s="663"/>
      <c r="M519" s="663"/>
      <c r="N519" s="663"/>
      <c r="O519" s="663"/>
      <c r="P519" s="663"/>
      <c r="Q519" s="663"/>
      <c r="R519" s="663"/>
      <c r="S519" s="663"/>
      <c r="T519" s="663"/>
      <c r="U519" s="663"/>
      <c r="V519" s="663"/>
      <c r="W519" s="663"/>
      <c r="X519" s="663"/>
      <c r="Y519" s="663"/>
      <c r="Z519" s="663"/>
    </row>
    <row r="520" spans="1:26" ht="15.75" customHeight="1">
      <c r="A520" s="663"/>
      <c r="B520" s="753"/>
      <c r="C520" s="663"/>
      <c r="D520" s="663"/>
      <c r="E520" s="663"/>
      <c r="F520" s="663"/>
      <c r="G520" s="663"/>
      <c r="H520" s="663"/>
      <c r="I520" s="663"/>
      <c r="J520" s="663"/>
      <c r="K520" s="663"/>
      <c r="L520" s="663"/>
      <c r="M520" s="663"/>
      <c r="N520" s="663"/>
      <c r="O520" s="663"/>
      <c r="P520" s="663"/>
      <c r="Q520" s="663"/>
      <c r="R520" s="663"/>
      <c r="S520" s="663"/>
      <c r="T520" s="663"/>
      <c r="U520" s="663"/>
      <c r="V520" s="663"/>
      <c r="W520" s="663"/>
      <c r="X520" s="663"/>
      <c r="Y520" s="663"/>
      <c r="Z520" s="663"/>
    </row>
    <row r="521" spans="1:26" ht="15.75" customHeight="1">
      <c r="A521" s="663"/>
      <c r="B521" s="753"/>
      <c r="C521" s="663"/>
      <c r="D521" s="663"/>
      <c r="E521" s="663"/>
      <c r="F521" s="663"/>
      <c r="G521" s="663"/>
      <c r="H521" s="663"/>
      <c r="I521" s="663"/>
      <c r="J521" s="663"/>
      <c r="K521" s="663"/>
      <c r="L521" s="663"/>
      <c r="M521" s="663"/>
      <c r="N521" s="663"/>
      <c r="O521" s="663"/>
      <c r="P521" s="663"/>
      <c r="Q521" s="663"/>
      <c r="R521" s="663"/>
      <c r="S521" s="663"/>
      <c r="T521" s="663"/>
      <c r="U521" s="663"/>
      <c r="V521" s="663"/>
      <c r="W521" s="663"/>
      <c r="X521" s="663"/>
      <c r="Y521" s="663"/>
      <c r="Z521" s="663"/>
    </row>
    <row r="522" spans="1:26" ht="15.75" customHeight="1">
      <c r="A522" s="663"/>
      <c r="B522" s="753"/>
      <c r="C522" s="663"/>
      <c r="D522" s="663"/>
      <c r="E522" s="663"/>
      <c r="F522" s="663"/>
      <c r="G522" s="663"/>
      <c r="H522" s="663"/>
      <c r="I522" s="663"/>
      <c r="J522" s="663"/>
      <c r="K522" s="663"/>
      <c r="L522" s="663"/>
      <c r="M522" s="663"/>
      <c r="N522" s="663"/>
      <c r="O522" s="663"/>
      <c r="P522" s="663"/>
      <c r="Q522" s="663"/>
      <c r="R522" s="663"/>
      <c r="S522" s="663"/>
      <c r="T522" s="663"/>
      <c r="U522" s="663"/>
      <c r="V522" s="663"/>
      <c r="W522" s="663"/>
      <c r="X522" s="663"/>
      <c r="Y522" s="663"/>
      <c r="Z522" s="663"/>
    </row>
    <row r="523" spans="1:26" ht="15.75" customHeight="1">
      <c r="A523" s="663"/>
      <c r="B523" s="753"/>
      <c r="C523" s="663"/>
      <c r="D523" s="663"/>
      <c r="E523" s="663"/>
      <c r="F523" s="663"/>
      <c r="G523" s="663"/>
      <c r="H523" s="663"/>
      <c r="I523" s="663"/>
      <c r="J523" s="663"/>
      <c r="K523" s="663"/>
      <c r="L523" s="663"/>
      <c r="M523" s="663"/>
      <c r="N523" s="663"/>
      <c r="O523" s="663"/>
      <c r="P523" s="663"/>
      <c r="Q523" s="663"/>
      <c r="R523" s="663"/>
      <c r="S523" s="663"/>
      <c r="T523" s="663"/>
      <c r="U523" s="663"/>
      <c r="V523" s="663"/>
      <c r="W523" s="663"/>
      <c r="X523" s="663"/>
      <c r="Y523" s="663"/>
      <c r="Z523" s="663"/>
    </row>
    <row r="524" spans="1:26" ht="15.75" customHeight="1">
      <c r="A524" s="663"/>
      <c r="B524" s="753"/>
      <c r="C524" s="663"/>
      <c r="D524" s="663"/>
      <c r="E524" s="663"/>
      <c r="F524" s="663"/>
      <c r="G524" s="663"/>
      <c r="H524" s="663"/>
      <c r="I524" s="663"/>
      <c r="J524" s="663"/>
      <c r="K524" s="663"/>
      <c r="L524" s="663"/>
      <c r="M524" s="663"/>
      <c r="N524" s="663"/>
      <c r="O524" s="663"/>
      <c r="P524" s="663"/>
      <c r="Q524" s="663"/>
      <c r="R524" s="663"/>
      <c r="S524" s="663"/>
      <c r="T524" s="663"/>
      <c r="U524" s="663"/>
      <c r="V524" s="663"/>
      <c r="W524" s="663"/>
      <c r="X524" s="663"/>
      <c r="Y524" s="663"/>
      <c r="Z524" s="663"/>
    </row>
    <row r="525" spans="1:26" ht="15.75" customHeight="1">
      <c r="A525" s="663"/>
      <c r="B525" s="753"/>
      <c r="C525" s="663"/>
      <c r="D525" s="663"/>
      <c r="E525" s="663"/>
      <c r="F525" s="663"/>
      <c r="G525" s="663"/>
      <c r="H525" s="663"/>
      <c r="I525" s="663"/>
      <c r="J525" s="663"/>
      <c r="K525" s="663"/>
      <c r="L525" s="663"/>
      <c r="M525" s="663"/>
      <c r="N525" s="663"/>
      <c r="O525" s="663"/>
      <c r="P525" s="663"/>
      <c r="Q525" s="663"/>
      <c r="R525" s="663"/>
      <c r="S525" s="663"/>
      <c r="T525" s="663"/>
      <c r="U525" s="663"/>
      <c r="V525" s="663"/>
      <c r="W525" s="663"/>
      <c r="X525" s="663"/>
      <c r="Y525" s="663"/>
      <c r="Z525" s="663"/>
    </row>
    <row r="526" spans="1:26" ht="15.75" customHeight="1">
      <c r="A526" s="663"/>
      <c r="B526" s="753"/>
      <c r="C526" s="663"/>
      <c r="D526" s="663"/>
      <c r="E526" s="663"/>
      <c r="F526" s="663"/>
      <c r="G526" s="663"/>
      <c r="H526" s="663"/>
      <c r="I526" s="663"/>
      <c r="J526" s="663"/>
      <c r="K526" s="663"/>
      <c r="L526" s="663"/>
      <c r="M526" s="663"/>
      <c r="N526" s="663"/>
      <c r="O526" s="663"/>
      <c r="P526" s="663"/>
      <c r="Q526" s="663"/>
      <c r="R526" s="663"/>
      <c r="S526" s="663"/>
      <c r="T526" s="663"/>
      <c r="U526" s="663"/>
      <c r="V526" s="663"/>
      <c r="W526" s="663"/>
      <c r="X526" s="663"/>
      <c r="Y526" s="663"/>
      <c r="Z526" s="663"/>
    </row>
    <row r="527" spans="1:26" ht="15.75" customHeight="1">
      <c r="A527" s="663"/>
      <c r="B527" s="753"/>
      <c r="C527" s="663"/>
      <c r="D527" s="663"/>
      <c r="E527" s="663"/>
      <c r="F527" s="663"/>
      <c r="G527" s="663"/>
      <c r="H527" s="663"/>
      <c r="I527" s="663"/>
      <c r="J527" s="663"/>
      <c r="K527" s="663"/>
      <c r="L527" s="663"/>
      <c r="M527" s="663"/>
      <c r="N527" s="663"/>
      <c r="O527" s="663"/>
      <c r="P527" s="663"/>
      <c r="Q527" s="663"/>
      <c r="R527" s="663"/>
      <c r="S527" s="663"/>
      <c r="T527" s="663"/>
      <c r="U527" s="663"/>
      <c r="V527" s="663"/>
      <c r="W527" s="663"/>
      <c r="X527" s="663"/>
      <c r="Y527" s="663"/>
      <c r="Z527" s="663"/>
    </row>
    <row r="528" spans="1:26" ht="15.75" customHeight="1">
      <c r="A528" s="663"/>
      <c r="B528" s="753"/>
      <c r="C528" s="663"/>
      <c r="D528" s="663"/>
      <c r="E528" s="663"/>
      <c r="F528" s="663"/>
      <c r="G528" s="663"/>
      <c r="H528" s="663"/>
      <c r="I528" s="663"/>
      <c r="J528" s="663"/>
      <c r="K528" s="663"/>
      <c r="L528" s="663"/>
      <c r="M528" s="663"/>
      <c r="N528" s="663"/>
      <c r="O528" s="663"/>
      <c r="P528" s="663"/>
      <c r="Q528" s="663"/>
      <c r="R528" s="663"/>
      <c r="S528" s="663"/>
      <c r="T528" s="663"/>
      <c r="U528" s="663"/>
      <c r="V528" s="663"/>
      <c r="W528" s="663"/>
      <c r="X528" s="663"/>
      <c r="Y528" s="663"/>
      <c r="Z528" s="663"/>
    </row>
    <row r="529" spans="1:26" ht="15.75" customHeight="1">
      <c r="A529" s="663"/>
      <c r="B529" s="753"/>
      <c r="C529" s="663"/>
      <c r="D529" s="663"/>
      <c r="E529" s="663"/>
      <c r="F529" s="663"/>
      <c r="G529" s="663"/>
      <c r="H529" s="663"/>
      <c r="I529" s="663"/>
      <c r="J529" s="663"/>
      <c r="K529" s="663"/>
      <c r="L529" s="663"/>
      <c r="M529" s="663"/>
      <c r="N529" s="663"/>
      <c r="O529" s="663"/>
      <c r="P529" s="663"/>
      <c r="Q529" s="663"/>
      <c r="R529" s="663"/>
      <c r="S529" s="663"/>
      <c r="T529" s="663"/>
      <c r="U529" s="663"/>
      <c r="V529" s="663"/>
      <c r="W529" s="663"/>
      <c r="X529" s="663"/>
      <c r="Y529" s="663"/>
      <c r="Z529" s="663"/>
    </row>
    <row r="530" spans="1:26" ht="15.75" customHeight="1">
      <c r="A530" s="663"/>
      <c r="B530" s="753"/>
      <c r="C530" s="663"/>
      <c r="D530" s="663"/>
      <c r="E530" s="663"/>
      <c r="F530" s="663"/>
      <c r="G530" s="663"/>
      <c r="H530" s="663"/>
      <c r="I530" s="663"/>
      <c r="J530" s="663"/>
      <c r="K530" s="663"/>
      <c r="L530" s="663"/>
      <c r="M530" s="663"/>
      <c r="N530" s="663"/>
      <c r="O530" s="663"/>
      <c r="P530" s="663"/>
      <c r="Q530" s="663"/>
      <c r="R530" s="663"/>
      <c r="S530" s="663"/>
      <c r="T530" s="663"/>
      <c r="U530" s="663"/>
      <c r="V530" s="663"/>
      <c r="W530" s="663"/>
      <c r="X530" s="663"/>
      <c r="Y530" s="663"/>
      <c r="Z530" s="663"/>
    </row>
    <row r="531" spans="1:26" ht="15.75" customHeight="1">
      <c r="A531" s="663"/>
      <c r="B531" s="753"/>
      <c r="C531" s="663"/>
      <c r="D531" s="663"/>
      <c r="E531" s="663"/>
      <c r="F531" s="663"/>
      <c r="G531" s="663"/>
      <c r="H531" s="663"/>
      <c r="I531" s="663"/>
      <c r="J531" s="663"/>
      <c r="K531" s="663"/>
      <c r="L531" s="663"/>
      <c r="M531" s="663"/>
      <c r="N531" s="663"/>
      <c r="O531" s="663"/>
      <c r="P531" s="663"/>
      <c r="Q531" s="663"/>
      <c r="R531" s="663"/>
      <c r="S531" s="663"/>
      <c r="T531" s="663"/>
      <c r="U531" s="663"/>
      <c r="V531" s="663"/>
      <c r="W531" s="663"/>
      <c r="X531" s="663"/>
      <c r="Y531" s="663"/>
      <c r="Z531" s="663"/>
    </row>
    <row r="532" spans="1:26" ht="15.75" customHeight="1">
      <c r="A532" s="663"/>
      <c r="B532" s="753"/>
      <c r="C532" s="663"/>
      <c r="D532" s="663"/>
      <c r="E532" s="663"/>
      <c r="F532" s="663"/>
      <c r="G532" s="663"/>
      <c r="H532" s="663"/>
      <c r="I532" s="663"/>
      <c r="J532" s="663"/>
      <c r="K532" s="663"/>
      <c r="L532" s="663"/>
      <c r="M532" s="663"/>
      <c r="N532" s="663"/>
      <c r="O532" s="663"/>
      <c r="P532" s="663"/>
      <c r="Q532" s="663"/>
      <c r="R532" s="663"/>
      <c r="S532" s="663"/>
      <c r="T532" s="663"/>
      <c r="U532" s="663"/>
      <c r="V532" s="663"/>
      <c r="W532" s="663"/>
      <c r="X532" s="663"/>
      <c r="Y532" s="663"/>
      <c r="Z532" s="663"/>
    </row>
    <row r="533" spans="1:26" ht="15.75" customHeight="1">
      <c r="A533" s="663"/>
      <c r="B533" s="753"/>
      <c r="C533" s="663"/>
      <c r="D533" s="663"/>
      <c r="E533" s="663"/>
      <c r="F533" s="663"/>
      <c r="G533" s="663"/>
      <c r="H533" s="663"/>
      <c r="I533" s="663"/>
      <c r="J533" s="663"/>
      <c r="K533" s="663"/>
      <c r="L533" s="663"/>
      <c r="M533" s="663"/>
      <c r="N533" s="663"/>
      <c r="O533" s="663"/>
      <c r="P533" s="663"/>
      <c r="Q533" s="663"/>
      <c r="R533" s="663"/>
      <c r="S533" s="663"/>
      <c r="T533" s="663"/>
      <c r="U533" s="663"/>
      <c r="V533" s="663"/>
      <c r="W533" s="663"/>
      <c r="X533" s="663"/>
      <c r="Y533" s="663"/>
      <c r="Z533" s="663"/>
    </row>
    <row r="534" spans="1:26" ht="15.75" customHeight="1">
      <c r="A534" s="663"/>
      <c r="B534" s="753"/>
      <c r="C534" s="663"/>
      <c r="D534" s="663"/>
      <c r="E534" s="663"/>
      <c r="F534" s="663"/>
      <c r="G534" s="663"/>
      <c r="H534" s="663"/>
      <c r="I534" s="663"/>
      <c r="J534" s="663"/>
      <c r="K534" s="663"/>
      <c r="L534" s="663"/>
      <c r="M534" s="663"/>
      <c r="N534" s="663"/>
      <c r="O534" s="663"/>
      <c r="P534" s="663"/>
      <c r="Q534" s="663"/>
      <c r="R534" s="663"/>
      <c r="S534" s="663"/>
      <c r="T534" s="663"/>
      <c r="U534" s="663"/>
      <c r="V534" s="663"/>
      <c r="W534" s="663"/>
      <c r="X534" s="663"/>
      <c r="Y534" s="663"/>
      <c r="Z534" s="663"/>
    </row>
    <row r="535" spans="1:26" ht="15.75" customHeight="1">
      <c r="A535" s="663"/>
      <c r="B535" s="753"/>
      <c r="C535" s="663"/>
      <c r="D535" s="663"/>
      <c r="E535" s="663"/>
      <c r="F535" s="663"/>
      <c r="G535" s="663"/>
      <c r="H535" s="663"/>
      <c r="I535" s="663"/>
      <c r="J535" s="663"/>
      <c r="K535" s="663"/>
      <c r="L535" s="663"/>
      <c r="M535" s="663"/>
      <c r="N535" s="663"/>
      <c r="O535" s="663"/>
      <c r="P535" s="663"/>
      <c r="Q535" s="663"/>
      <c r="R535" s="663"/>
      <c r="S535" s="663"/>
      <c r="T535" s="663"/>
      <c r="U535" s="663"/>
      <c r="V535" s="663"/>
      <c r="W535" s="663"/>
      <c r="X535" s="663"/>
      <c r="Y535" s="663"/>
      <c r="Z535" s="663"/>
    </row>
    <row r="536" spans="1:26" ht="15.75" customHeight="1">
      <c r="A536" s="663"/>
      <c r="B536" s="753"/>
      <c r="C536" s="663"/>
      <c r="D536" s="663"/>
      <c r="E536" s="663"/>
      <c r="F536" s="663"/>
      <c r="G536" s="663"/>
      <c r="H536" s="663"/>
      <c r="I536" s="663"/>
      <c r="J536" s="663"/>
      <c r="K536" s="663"/>
      <c r="L536" s="663"/>
      <c r="M536" s="663"/>
      <c r="N536" s="663"/>
      <c r="O536" s="663"/>
      <c r="P536" s="663"/>
      <c r="Q536" s="663"/>
      <c r="R536" s="663"/>
      <c r="S536" s="663"/>
      <c r="T536" s="663"/>
      <c r="U536" s="663"/>
      <c r="V536" s="663"/>
      <c r="W536" s="663"/>
      <c r="X536" s="663"/>
      <c r="Y536" s="663"/>
      <c r="Z536" s="663"/>
    </row>
    <row r="537" spans="1:26" ht="15.75" customHeight="1">
      <c r="A537" s="663"/>
      <c r="B537" s="753"/>
      <c r="C537" s="663"/>
      <c r="D537" s="663"/>
      <c r="E537" s="663"/>
      <c r="F537" s="663"/>
      <c r="G537" s="663"/>
      <c r="H537" s="663"/>
      <c r="I537" s="663"/>
      <c r="J537" s="663"/>
      <c r="K537" s="663"/>
      <c r="L537" s="663"/>
      <c r="M537" s="663"/>
      <c r="N537" s="663"/>
      <c r="O537" s="663"/>
      <c r="P537" s="663"/>
      <c r="Q537" s="663"/>
      <c r="R537" s="663"/>
      <c r="S537" s="663"/>
      <c r="T537" s="663"/>
      <c r="U537" s="663"/>
      <c r="V537" s="663"/>
      <c r="W537" s="663"/>
      <c r="X537" s="663"/>
      <c r="Y537" s="663"/>
      <c r="Z537" s="663"/>
    </row>
    <row r="538" spans="1:26" ht="15.75" customHeight="1">
      <c r="A538" s="663"/>
      <c r="B538" s="753"/>
      <c r="C538" s="663"/>
      <c r="D538" s="663"/>
      <c r="E538" s="663"/>
      <c r="F538" s="663"/>
      <c r="G538" s="663"/>
      <c r="H538" s="663"/>
      <c r="I538" s="663"/>
      <c r="J538" s="663"/>
      <c r="K538" s="663"/>
      <c r="L538" s="663"/>
      <c r="M538" s="663"/>
      <c r="N538" s="663"/>
      <c r="O538" s="663"/>
      <c r="P538" s="663"/>
      <c r="Q538" s="663"/>
      <c r="R538" s="663"/>
      <c r="S538" s="663"/>
      <c r="T538" s="663"/>
      <c r="U538" s="663"/>
      <c r="V538" s="663"/>
      <c r="W538" s="663"/>
      <c r="X538" s="663"/>
      <c r="Y538" s="663"/>
      <c r="Z538" s="663"/>
    </row>
    <row r="539" spans="1:26" ht="15.75" customHeight="1">
      <c r="A539" s="663"/>
      <c r="B539" s="753"/>
      <c r="C539" s="663"/>
      <c r="D539" s="663"/>
      <c r="E539" s="663"/>
      <c r="F539" s="663"/>
      <c r="G539" s="663"/>
      <c r="H539" s="663"/>
      <c r="I539" s="663"/>
      <c r="J539" s="663"/>
      <c r="K539" s="663"/>
      <c r="L539" s="663"/>
      <c r="M539" s="663"/>
      <c r="N539" s="663"/>
      <c r="O539" s="663"/>
      <c r="P539" s="663"/>
      <c r="Q539" s="663"/>
      <c r="R539" s="663"/>
      <c r="S539" s="663"/>
      <c r="T539" s="663"/>
      <c r="U539" s="663"/>
      <c r="V539" s="663"/>
      <c r="W539" s="663"/>
      <c r="X539" s="663"/>
      <c r="Y539" s="663"/>
      <c r="Z539" s="663"/>
    </row>
    <row r="540" spans="1:26" ht="15.75" customHeight="1">
      <c r="A540" s="663"/>
      <c r="B540" s="753"/>
      <c r="C540" s="663"/>
      <c r="D540" s="663"/>
      <c r="E540" s="663"/>
      <c r="F540" s="663"/>
      <c r="G540" s="663"/>
      <c r="H540" s="663"/>
      <c r="I540" s="663"/>
      <c r="J540" s="663"/>
      <c r="K540" s="663"/>
      <c r="L540" s="663"/>
      <c r="M540" s="663"/>
      <c r="N540" s="663"/>
      <c r="O540" s="663"/>
      <c r="P540" s="663"/>
      <c r="Q540" s="663"/>
      <c r="R540" s="663"/>
      <c r="S540" s="663"/>
      <c r="T540" s="663"/>
      <c r="U540" s="663"/>
      <c r="V540" s="663"/>
      <c r="W540" s="663"/>
      <c r="X540" s="663"/>
      <c r="Y540" s="663"/>
      <c r="Z540" s="663"/>
    </row>
    <row r="541" spans="1:26" ht="15.75" customHeight="1">
      <c r="A541" s="663"/>
      <c r="B541" s="753"/>
      <c r="C541" s="663"/>
      <c r="D541" s="663"/>
      <c r="E541" s="663"/>
      <c r="F541" s="663"/>
      <c r="G541" s="663"/>
      <c r="H541" s="663"/>
      <c r="I541" s="663"/>
      <c r="J541" s="663"/>
      <c r="K541" s="663"/>
      <c r="L541" s="663"/>
      <c r="M541" s="663"/>
      <c r="N541" s="663"/>
      <c r="O541" s="663"/>
      <c r="P541" s="663"/>
      <c r="Q541" s="663"/>
      <c r="R541" s="663"/>
      <c r="S541" s="663"/>
      <c r="T541" s="663"/>
      <c r="U541" s="663"/>
      <c r="V541" s="663"/>
      <c r="W541" s="663"/>
      <c r="X541" s="663"/>
      <c r="Y541" s="663"/>
      <c r="Z541" s="663"/>
    </row>
    <row r="542" spans="1:26" ht="15.75" customHeight="1">
      <c r="A542" s="663"/>
      <c r="B542" s="753"/>
      <c r="C542" s="663"/>
      <c r="D542" s="663"/>
      <c r="E542" s="663"/>
      <c r="F542" s="663"/>
      <c r="G542" s="663"/>
      <c r="H542" s="663"/>
      <c r="I542" s="663"/>
      <c r="J542" s="663"/>
      <c r="K542" s="663"/>
      <c r="L542" s="663"/>
      <c r="M542" s="663"/>
      <c r="N542" s="663"/>
      <c r="O542" s="663"/>
      <c r="P542" s="663"/>
      <c r="Q542" s="663"/>
      <c r="R542" s="663"/>
      <c r="S542" s="663"/>
      <c r="T542" s="663"/>
      <c r="U542" s="663"/>
      <c r="V542" s="663"/>
      <c r="W542" s="663"/>
      <c r="X542" s="663"/>
      <c r="Y542" s="663"/>
      <c r="Z542" s="663"/>
    </row>
    <row r="543" spans="1:26" ht="15.75" customHeight="1">
      <c r="A543" s="663"/>
      <c r="B543" s="753"/>
      <c r="C543" s="663"/>
      <c r="D543" s="663"/>
      <c r="E543" s="663"/>
      <c r="F543" s="663"/>
      <c r="G543" s="663"/>
      <c r="H543" s="663"/>
      <c r="I543" s="663"/>
      <c r="J543" s="663"/>
      <c r="K543" s="663"/>
      <c r="L543" s="663"/>
      <c r="M543" s="663"/>
      <c r="N543" s="663"/>
      <c r="O543" s="663"/>
      <c r="P543" s="663"/>
      <c r="Q543" s="663"/>
      <c r="R543" s="663"/>
      <c r="S543" s="663"/>
      <c r="T543" s="663"/>
      <c r="U543" s="663"/>
      <c r="V543" s="663"/>
      <c r="W543" s="663"/>
      <c r="X543" s="663"/>
      <c r="Y543" s="663"/>
      <c r="Z543" s="663"/>
    </row>
    <row r="544" spans="1:26" ht="15.75" customHeight="1">
      <c r="A544" s="663"/>
      <c r="B544" s="753"/>
      <c r="C544" s="663"/>
      <c r="D544" s="663"/>
      <c r="E544" s="663"/>
      <c r="F544" s="663"/>
      <c r="G544" s="663"/>
      <c r="H544" s="663"/>
      <c r="I544" s="663"/>
      <c r="J544" s="663"/>
      <c r="K544" s="663"/>
      <c r="L544" s="663"/>
      <c r="M544" s="663"/>
      <c r="N544" s="663"/>
      <c r="O544" s="663"/>
      <c r="P544" s="663"/>
      <c r="Q544" s="663"/>
      <c r="R544" s="663"/>
      <c r="S544" s="663"/>
      <c r="T544" s="663"/>
      <c r="U544" s="663"/>
      <c r="V544" s="663"/>
      <c r="W544" s="663"/>
      <c r="X544" s="663"/>
      <c r="Y544" s="663"/>
      <c r="Z544" s="663"/>
    </row>
    <row r="545" spans="1:26" ht="15.75" customHeight="1">
      <c r="A545" s="663"/>
      <c r="B545" s="753"/>
      <c r="C545" s="663"/>
      <c r="D545" s="663"/>
      <c r="E545" s="663"/>
      <c r="F545" s="663"/>
      <c r="G545" s="663"/>
      <c r="H545" s="663"/>
      <c r="I545" s="663"/>
      <c r="J545" s="663"/>
      <c r="K545" s="663"/>
      <c r="L545" s="663"/>
      <c r="M545" s="663"/>
      <c r="N545" s="663"/>
      <c r="O545" s="663"/>
      <c r="P545" s="663"/>
      <c r="Q545" s="663"/>
      <c r="R545" s="663"/>
      <c r="S545" s="663"/>
      <c r="T545" s="663"/>
      <c r="U545" s="663"/>
      <c r="V545" s="663"/>
      <c r="W545" s="663"/>
      <c r="X545" s="663"/>
      <c r="Y545" s="663"/>
      <c r="Z545" s="663"/>
    </row>
    <row r="546" spans="1:26" ht="15.75" customHeight="1">
      <c r="A546" s="663"/>
      <c r="B546" s="753"/>
      <c r="C546" s="663"/>
      <c r="D546" s="663"/>
      <c r="E546" s="663"/>
      <c r="F546" s="663"/>
      <c r="G546" s="663"/>
      <c r="H546" s="663"/>
      <c r="I546" s="663"/>
      <c r="J546" s="663"/>
      <c r="K546" s="663"/>
      <c r="L546" s="663"/>
      <c r="M546" s="663"/>
      <c r="N546" s="663"/>
      <c r="O546" s="663"/>
      <c r="P546" s="663"/>
      <c r="Q546" s="663"/>
      <c r="R546" s="663"/>
      <c r="S546" s="663"/>
      <c r="T546" s="663"/>
      <c r="U546" s="663"/>
      <c r="V546" s="663"/>
      <c r="W546" s="663"/>
      <c r="X546" s="663"/>
      <c r="Y546" s="663"/>
      <c r="Z546" s="663"/>
    </row>
    <row r="547" spans="1:26" ht="15.75" customHeight="1">
      <c r="A547" s="663"/>
      <c r="B547" s="753"/>
      <c r="C547" s="663"/>
      <c r="D547" s="663"/>
      <c r="E547" s="663"/>
      <c r="F547" s="663"/>
      <c r="G547" s="663"/>
      <c r="H547" s="663"/>
      <c r="I547" s="663"/>
      <c r="J547" s="663"/>
      <c r="K547" s="663"/>
      <c r="L547" s="663"/>
      <c r="M547" s="663"/>
      <c r="N547" s="663"/>
      <c r="O547" s="663"/>
      <c r="P547" s="663"/>
      <c r="Q547" s="663"/>
      <c r="R547" s="663"/>
      <c r="S547" s="663"/>
      <c r="T547" s="663"/>
      <c r="U547" s="663"/>
      <c r="V547" s="663"/>
      <c r="W547" s="663"/>
      <c r="X547" s="663"/>
      <c r="Y547" s="663"/>
      <c r="Z547" s="663"/>
    </row>
    <row r="548" spans="1:26" ht="15.75" customHeight="1">
      <c r="A548" s="663"/>
      <c r="B548" s="75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row>
    <row r="549" spans="1:26" ht="15.75" customHeight="1">
      <c r="A549" s="663"/>
      <c r="B549" s="753"/>
      <c r="C549" s="663"/>
      <c r="D549" s="663"/>
      <c r="E549" s="663"/>
      <c r="F549" s="663"/>
      <c r="G549" s="663"/>
      <c r="H549" s="663"/>
      <c r="I549" s="663"/>
      <c r="J549" s="663"/>
      <c r="K549" s="663"/>
      <c r="L549" s="663"/>
      <c r="M549" s="663"/>
      <c r="N549" s="663"/>
      <c r="O549" s="663"/>
      <c r="P549" s="663"/>
      <c r="Q549" s="663"/>
      <c r="R549" s="663"/>
      <c r="S549" s="663"/>
      <c r="T549" s="663"/>
      <c r="U549" s="663"/>
      <c r="V549" s="663"/>
      <c r="W549" s="663"/>
      <c r="X549" s="663"/>
      <c r="Y549" s="663"/>
      <c r="Z549" s="663"/>
    </row>
    <row r="550" spans="1:26" ht="15.75" customHeight="1">
      <c r="A550" s="663"/>
      <c r="B550" s="753"/>
      <c r="C550" s="663"/>
      <c r="D550" s="663"/>
      <c r="E550" s="663"/>
      <c r="F550" s="663"/>
      <c r="G550" s="663"/>
      <c r="H550" s="663"/>
      <c r="I550" s="663"/>
      <c r="J550" s="663"/>
      <c r="K550" s="663"/>
      <c r="L550" s="663"/>
      <c r="M550" s="663"/>
      <c r="N550" s="663"/>
      <c r="O550" s="663"/>
      <c r="P550" s="663"/>
      <c r="Q550" s="663"/>
      <c r="R550" s="663"/>
      <c r="S550" s="663"/>
      <c r="T550" s="663"/>
      <c r="U550" s="663"/>
      <c r="V550" s="663"/>
      <c r="W550" s="663"/>
      <c r="X550" s="663"/>
      <c r="Y550" s="663"/>
      <c r="Z550" s="663"/>
    </row>
    <row r="551" spans="1:26" ht="15.75" customHeight="1">
      <c r="A551" s="663"/>
      <c r="B551" s="753"/>
      <c r="C551" s="663"/>
      <c r="D551" s="663"/>
      <c r="E551" s="663"/>
      <c r="F551" s="663"/>
      <c r="G551" s="663"/>
      <c r="H551" s="663"/>
      <c r="I551" s="663"/>
      <c r="J551" s="663"/>
      <c r="K551" s="663"/>
      <c r="L551" s="663"/>
      <c r="M551" s="663"/>
      <c r="N551" s="663"/>
      <c r="O551" s="663"/>
      <c r="P551" s="663"/>
      <c r="Q551" s="663"/>
      <c r="R551" s="663"/>
      <c r="S551" s="663"/>
      <c r="T551" s="663"/>
      <c r="U551" s="663"/>
      <c r="V551" s="663"/>
      <c r="W551" s="663"/>
      <c r="X551" s="663"/>
      <c r="Y551" s="663"/>
      <c r="Z551" s="663"/>
    </row>
    <row r="552" spans="1:26" ht="15.75" customHeight="1">
      <c r="A552" s="663"/>
      <c r="B552" s="753"/>
      <c r="C552" s="663"/>
      <c r="D552" s="663"/>
      <c r="E552" s="663"/>
      <c r="F552" s="663"/>
      <c r="G552" s="663"/>
      <c r="H552" s="663"/>
      <c r="I552" s="663"/>
      <c r="J552" s="663"/>
      <c r="K552" s="663"/>
      <c r="L552" s="663"/>
      <c r="M552" s="663"/>
      <c r="N552" s="663"/>
      <c r="O552" s="663"/>
      <c r="P552" s="663"/>
      <c r="Q552" s="663"/>
      <c r="R552" s="663"/>
      <c r="S552" s="663"/>
      <c r="T552" s="663"/>
      <c r="U552" s="663"/>
      <c r="V552" s="663"/>
      <c r="W552" s="663"/>
      <c r="X552" s="663"/>
      <c r="Y552" s="663"/>
      <c r="Z552" s="663"/>
    </row>
    <row r="553" spans="1:26" ht="15.75" customHeight="1">
      <c r="A553" s="663"/>
      <c r="B553" s="753"/>
      <c r="C553" s="663"/>
      <c r="D553" s="663"/>
      <c r="E553" s="663"/>
      <c r="F553" s="663"/>
      <c r="G553" s="663"/>
      <c r="H553" s="663"/>
      <c r="I553" s="663"/>
      <c r="J553" s="663"/>
      <c r="K553" s="663"/>
      <c r="L553" s="663"/>
      <c r="M553" s="663"/>
      <c r="N553" s="663"/>
      <c r="O553" s="663"/>
      <c r="P553" s="663"/>
      <c r="Q553" s="663"/>
      <c r="R553" s="663"/>
      <c r="S553" s="663"/>
      <c r="T553" s="663"/>
      <c r="U553" s="663"/>
      <c r="V553" s="663"/>
      <c r="W553" s="663"/>
      <c r="X553" s="663"/>
      <c r="Y553" s="663"/>
      <c r="Z553" s="663"/>
    </row>
    <row r="554" spans="1:26" ht="15.75" customHeight="1">
      <c r="A554" s="663"/>
      <c r="B554" s="753"/>
      <c r="C554" s="663"/>
      <c r="D554" s="663"/>
      <c r="E554" s="663"/>
      <c r="F554" s="663"/>
      <c r="G554" s="663"/>
      <c r="H554" s="663"/>
      <c r="I554" s="663"/>
      <c r="J554" s="663"/>
      <c r="K554" s="663"/>
      <c r="L554" s="663"/>
      <c r="M554" s="663"/>
      <c r="N554" s="663"/>
      <c r="O554" s="663"/>
      <c r="P554" s="663"/>
      <c r="Q554" s="663"/>
      <c r="R554" s="663"/>
      <c r="S554" s="663"/>
      <c r="T554" s="663"/>
      <c r="U554" s="663"/>
      <c r="V554" s="663"/>
      <c r="W554" s="663"/>
      <c r="X554" s="663"/>
      <c r="Y554" s="663"/>
      <c r="Z554" s="663"/>
    </row>
    <row r="555" spans="1:26" ht="15.75" customHeight="1">
      <c r="A555" s="663"/>
      <c r="B555" s="753"/>
      <c r="C555" s="663"/>
      <c r="D555" s="663"/>
      <c r="E555" s="663"/>
      <c r="F555" s="663"/>
      <c r="G555" s="663"/>
      <c r="H555" s="663"/>
      <c r="I555" s="663"/>
      <c r="J555" s="663"/>
      <c r="K555" s="663"/>
      <c r="L555" s="663"/>
      <c r="M555" s="663"/>
      <c r="N555" s="663"/>
      <c r="O555" s="663"/>
      <c r="P555" s="663"/>
      <c r="Q555" s="663"/>
      <c r="R555" s="663"/>
      <c r="S555" s="663"/>
      <c r="T555" s="663"/>
      <c r="U555" s="663"/>
      <c r="V555" s="663"/>
      <c r="W555" s="663"/>
      <c r="X555" s="663"/>
      <c r="Y555" s="663"/>
      <c r="Z555" s="663"/>
    </row>
    <row r="556" spans="1:26" ht="15.75" customHeight="1">
      <c r="A556" s="663"/>
      <c r="B556" s="753"/>
      <c r="C556" s="663"/>
      <c r="D556" s="663"/>
      <c r="E556" s="663"/>
      <c r="F556" s="663"/>
      <c r="G556" s="663"/>
      <c r="H556" s="663"/>
      <c r="I556" s="663"/>
      <c r="J556" s="663"/>
      <c r="K556" s="663"/>
      <c r="L556" s="663"/>
      <c r="M556" s="663"/>
      <c r="N556" s="663"/>
      <c r="O556" s="663"/>
      <c r="P556" s="663"/>
      <c r="Q556" s="663"/>
      <c r="R556" s="663"/>
      <c r="S556" s="663"/>
      <c r="T556" s="663"/>
      <c r="U556" s="663"/>
      <c r="V556" s="663"/>
      <c r="W556" s="663"/>
      <c r="X556" s="663"/>
      <c r="Y556" s="663"/>
      <c r="Z556" s="663"/>
    </row>
    <row r="557" spans="1:26" ht="15.75" customHeight="1">
      <c r="A557" s="663"/>
      <c r="B557" s="753"/>
      <c r="C557" s="663"/>
      <c r="D557" s="663"/>
      <c r="E557" s="663"/>
      <c r="F557" s="663"/>
      <c r="G557" s="663"/>
      <c r="H557" s="663"/>
      <c r="I557" s="663"/>
      <c r="J557" s="663"/>
      <c r="K557" s="663"/>
      <c r="L557" s="663"/>
      <c r="M557" s="663"/>
      <c r="N557" s="663"/>
      <c r="O557" s="663"/>
      <c r="P557" s="663"/>
      <c r="Q557" s="663"/>
      <c r="R557" s="663"/>
      <c r="S557" s="663"/>
      <c r="T557" s="663"/>
      <c r="U557" s="663"/>
      <c r="V557" s="663"/>
      <c r="W557" s="663"/>
      <c r="X557" s="663"/>
      <c r="Y557" s="663"/>
      <c r="Z557" s="663"/>
    </row>
    <row r="558" spans="1:26" ht="15.75" customHeight="1">
      <c r="A558" s="663"/>
      <c r="B558" s="753"/>
      <c r="C558" s="663"/>
      <c r="D558" s="663"/>
      <c r="E558" s="663"/>
      <c r="F558" s="663"/>
      <c r="G558" s="663"/>
      <c r="H558" s="663"/>
      <c r="I558" s="663"/>
      <c r="J558" s="663"/>
      <c r="K558" s="663"/>
      <c r="L558" s="663"/>
      <c r="M558" s="663"/>
      <c r="N558" s="663"/>
      <c r="O558" s="663"/>
      <c r="P558" s="663"/>
      <c r="Q558" s="663"/>
      <c r="R558" s="663"/>
      <c r="S558" s="663"/>
      <c r="T558" s="663"/>
      <c r="U558" s="663"/>
      <c r="V558" s="663"/>
      <c r="W558" s="663"/>
      <c r="X558" s="663"/>
      <c r="Y558" s="663"/>
      <c r="Z558" s="663"/>
    </row>
    <row r="559" spans="1:26" ht="15.75" customHeight="1">
      <c r="A559" s="663"/>
      <c r="B559" s="753"/>
      <c r="C559" s="663"/>
      <c r="D559" s="663"/>
      <c r="E559" s="663"/>
      <c r="F559" s="663"/>
      <c r="G559" s="663"/>
      <c r="H559" s="663"/>
      <c r="I559" s="663"/>
      <c r="J559" s="663"/>
      <c r="K559" s="663"/>
      <c r="L559" s="663"/>
      <c r="M559" s="663"/>
      <c r="N559" s="663"/>
      <c r="O559" s="663"/>
      <c r="P559" s="663"/>
      <c r="Q559" s="663"/>
      <c r="R559" s="663"/>
      <c r="S559" s="663"/>
      <c r="T559" s="663"/>
      <c r="U559" s="663"/>
      <c r="V559" s="663"/>
      <c r="W559" s="663"/>
      <c r="X559" s="663"/>
      <c r="Y559" s="663"/>
      <c r="Z559" s="663"/>
    </row>
    <row r="560" spans="1:26" ht="15.75" customHeight="1">
      <c r="A560" s="663"/>
      <c r="B560" s="753"/>
      <c r="C560" s="663"/>
      <c r="D560" s="663"/>
      <c r="E560" s="663"/>
      <c r="F560" s="663"/>
      <c r="G560" s="663"/>
      <c r="H560" s="663"/>
      <c r="I560" s="663"/>
      <c r="J560" s="663"/>
      <c r="K560" s="663"/>
      <c r="L560" s="663"/>
      <c r="M560" s="663"/>
      <c r="N560" s="663"/>
      <c r="O560" s="663"/>
      <c r="P560" s="663"/>
      <c r="Q560" s="663"/>
      <c r="R560" s="663"/>
      <c r="S560" s="663"/>
      <c r="T560" s="663"/>
      <c r="U560" s="663"/>
      <c r="V560" s="663"/>
      <c r="W560" s="663"/>
      <c r="X560" s="663"/>
      <c r="Y560" s="663"/>
      <c r="Z560" s="663"/>
    </row>
    <row r="561" spans="1:26" ht="15.75" customHeight="1">
      <c r="A561" s="663"/>
      <c r="B561" s="753"/>
      <c r="C561" s="663"/>
      <c r="D561" s="663"/>
      <c r="E561" s="663"/>
      <c r="F561" s="663"/>
      <c r="G561" s="663"/>
      <c r="H561" s="663"/>
      <c r="I561" s="663"/>
      <c r="J561" s="663"/>
      <c r="K561" s="663"/>
      <c r="L561" s="663"/>
      <c r="M561" s="663"/>
      <c r="N561" s="663"/>
      <c r="O561" s="663"/>
      <c r="P561" s="663"/>
      <c r="Q561" s="663"/>
      <c r="R561" s="663"/>
      <c r="S561" s="663"/>
      <c r="T561" s="663"/>
      <c r="U561" s="663"/>
      <c r="V561" s="663"/>
      <c r="W561" s="663"/>
      <c r="X561" s="663"/>
      <c r="Y561" s="663"/>
      <c r="Z561" s="663"/>
    </row>
    <row r="562" spans="1:26" ht="15.75" customHeight="1">
      <c r="A562" s="663"/>
      <c r="B562" s="753"/>
      <c r="C562" s="663"/>
      <c r="D562" s="663"/>
      <c r="E562" s="663"/>
      <c r="F562" s="663"/>
      <c r="G562" s="663"/>
      <c r="H562" s="663"/>
      <c r="I562" s="663"/>
      <c r="J562" s="663"/>
      <c r="K562" s="663"/>
      <c r="L562" s="663"/>
      <c r="M562" s="663"/>
      <c r="N562" s="663"/>
      <c r="O562" s="663"/>
      <c r="P562" s="663"/>
      <c r="Q562" s="663"/>
      <c r="R562" s="663"/>
      <c r="S562" s="663"/>
      <c r="T562" s="663"/>
      <c r="U562" s="663"/>
      <c r="V562" s="663"/>
      <c r="W562" s="663"/>
      <c r="X562" s="663"/>
      <c r="Y562" s="663"/>
      <c r="Z562" s="663"/>
    </row>
    <row r="563" spans="1:26" ht="15.75" customHeight="1">
      <c r="A563" s="663"/>
      <c r="B563" s="753"/>
      <c r="C563" s="663"/>
      <c r="D563" s="663"/>
      <c r="E563" s="663"/>
      <c r="F563" s="663"/>
      <c r="G563" s="663"/>
      <c r="H563" s="663"/>
      <c r="I563" s="663"/>
      <c r="J563" s="663"/>
      <c r="K563" s="663"/>
      <c r="L563" s="663"/>
      <c r="M563" s="663"/>
      <c r="N563" s="663"/>
      <c r="O563" s="663"/>
      <c r="P563" s="663"/>
      <c r="Q563" s="663"/>
      <c r="R563" s="663"/>
      <c r="S563" s="663"/>
      <c r="T563" s="663"/>
      <c r="U563" s="663"/>
      <c r="V563" s="663"/>
      <c r="W563" s="663"/>
      <c r="X563" s="663"/>
      <c r="Y563" s="663"/>
      <c r="Z563" s="663"/>
    </row>
    <row r="564" spans="1:26" ht="15.75" customHeight="1">
      <c r="A564" s="663"/>
      <c r="B564" s="753"/>
      <c r="C564" s="663"/>
      <c r="D564" s="663"/>
      <c r="E564" s="663"/>
      <c r="F564" s="663"/>
      <c r="G564" s="663"/>
      <c r="H564" s="663"/>
      <c r="I564" s="663"/>
      <c r="J564" s="663"/>
      <c r="K564" s="663"/>
      <c r="L564" s="663"/>
      <c r="M564" s="663"/>
      <c r="N564" s="663"/>
      <c r="O564" s="663"/>
      <c r="P564" s="663"/>
      <c r="Q564" s="663"/>
      <c r="R564" s="663"/>
      <c r="S564" s="663"/>
      <c r="T564" s="663"/>
      <c r="U564" s="663"/>
      <c r="V564" s="663"/>
      <c r="W564" s="663"/>
      <c r="X564" s="663"/>
      <c r="Y564" s="663"/>
      <c r="Z564" s="663"/>
    </row>
    <row r="565" spans="1:26" ht="15.75" customHeight="1">
      <c r="A565" s="663"/>
      <c r="B565" s="753"/>
      <c r="C565" s="663"/>
      <c r="D565" s="663"/>
      <c r="E565" s="663"/>
      <c r="F565" s="663"/>
      <c r="G565" s="663"/>
      <c r="H565" s="663"/>
      <c r="I565" s="663"/>
      <c r="J565" s="663"/>
      <c r="K565" s="663"/>
      <c r="L565" s="663"/>
      <c r="M565" s="663"/>
      <c r="N565" s="663"/>
      <c r="O565" s="663"/>
      <c r="P565" s="663"/>
      <c r="Q565" s="663"/>
      <c r="R565" s="663"/>
      <c r="S565" s="663"/>
      <c r="T565" s="663"/>
      <c r="U565" s="663"/>
      <c r="V565" s="663"/>
      <c r="W565" s="663"/>
      <c r="X565" s="663"/>
      <c r="Y565" s="663"/>
      <c r="Z565" s="663"/>
    </row>
    <row r="566" spans="1:26" ht="15.75" customHeight="1">
      <c r="A566" s="663"/>
      <c r="B566" s="753"/>
      <c r="C566" s="663"/>
      <c r="D566" s="663"/>
      <c r="E566" s="663"/>
      <c r="F566" s="663"/>
      <c r="G566" s="663"/>
      <c r="H566" s="663"/>
      <c r="I566" s="663"/>
      <c r="J566" s="663"/>
      <c r="K566" s="663"/>
      <c r="L566" s="663"/>
      <c r="M566" s="663"/>
      <c r="N566" s="663"/>
      <c r="O566" s="663"/>
      <c r="P566" s="663"/>
      <c r="Q566" s="663"/>
      <c r="R566" s="663"/>
      <c r="S566" s="663"/>
      <c r="T566" s="663"/>
      <c r="U566" s="663"/>
      <c r="V566" s="663"/>
      <c r="W566" s="663"/>
      <c r="X566" s="663"/>
      <c r="Y566" s="663"/>
      <c r="Z566" s="663"/>
    </row>
    <row r="567" spans="1:26" ht="15.75" customHeight="1">
      <c r="A567" s="663"/>
      <c r="B567" s="753"/>
      <c r="C567" s="663"/>
      <c r="D567" s="663"/>
      <c r="E567" s="663"/>
      <c r="F567" s="663"/>
      <c r="G567" s="663"/>
      <c r="H567" s="663"/>
      <c r="I567" s="663"/>
      <c r="J567" s="663"/>
      <c r="K567" s="663"/>
      <c r="L567" s="663"/>
      <c r="M567" s="663"/>
      <c r="N567" s="663"/>
      <c r="O567" s="663"/>
      <c r="P567" s="663"/>
      <c r="Q567" s="663"/>
      <c r="R567" s="663"/>
      <c r="S567" s="663"/>
      <c r="T567" s="663"/>
      <c r="U567" s="663"/>
      <c r="V567" s="663"/>
      <c r="W567" s="663"/>
      <c r="X567" s="663"/>
      <c r="Y567" s="663"/>
      <c r="Z567" s="663"/>
    </row>
    <row r="568" spans="1:26" ht="15.75" customHeight="1">
      <c r="A568" s="663"/>
      <c r="B568" s="753"/>
      <c r="C568" s="663"/>
      <c r="D568" s="663"/>
      <c r="E568" s="663"/>
      <c r="F568" s="663"/>
      <c r="G568" s="663"/>
      <c r="H568" s="663"/>
      <c r="I568" s="663"/>
      <c r="J568" s="663"/>
      <c r="K568" s="663"/>
      <c r="L568" s="663"/>
      <c r="M568" s="663"/>
      <c r="N568" s="663"/>
      <c r="O568" s="663"/>
      <c r="P568" s="663"/>
      <c r="Q568" s="663"/>
      <c r="R568" s="663"/>
      <c r="S568" s="663"/>
      <c r="T568" s="663"/>
      <c r="U568" s="663"/>
      <c r="V568" s="663"/>
      <c r="W568" s="663"/>
      <c r="X568" s="663"/>
      <c r="Y568" s="663"/>
      <c r="Z568" s="663"/>
    </row>
    <row r="569" spans="1:26" ht="15.75" customHeight="1">
      <c r="A569" s="663"/>
      <c r="B569" s="753"/>
      <c r="C569" s="663"/>
      <c r="D569" s="663"/>
      <c r="E569" s="663"/>
      <c r="F569" s="663"/>
      <c r="G569" s="663"/>
      <c r="H569" s="663"/>
      <c r="I569" s="663"/>
      <c r="J569" s="663"/>
      <c r="K569" s="663"/>
      <c r="L569" s="663"/>
      <c r="M569" s="663"/>
      <c r="N569" s="663"/>
      <c r="O569" s="663"/>
      <c r="P569" s="663"/>
      <c r="Q569" s="663"/>
      <c r="R569" s="663"/>
      <c r="S569" s="663"/>
      <c r="T569" s="663"/>
      <c r="U569" s="663"/>
      <c r="V569" s="663"/>
      <c r="W569" s="663"/>
      <c r="X569" s="663"/>
      <c r="Y569" s="663"/>
      <c r="Z569" s="663"/>
    </row>
    <row r="570" spans="1:26" ht="15.75" customHeight="1">
      <c r="A570" s="663"/>
      <c r="B570" s="753"/>
      <c r="C570" s="663"/>
      <c r="D570" s="663"/>
      <c r="E570" s="663"/>
      <c r="F570" s="663"/>
      <c r="G570" s="663"/>
      <c r="H570" s="663"/>
      <c r="I570" s="663"/>
      <c r="J570" s="663"/>
      <c r="K570" s="663"/>
      <c r="L570" s="663"/>
      <c r="M570" s="663"/>
      <c r="N570" s="663"/>
      <c r="O570" s="663"/>
      <c r="P570" s="663"/>
      <c r="Q570" s="663"/>
      <c r="R570" s="663"/>
      <c r="S570" s="663"/>
      <c r="T570" s="663"/>
      <c r="U570" s="663"/>
      <c r="V570" s="663"/>
      <c r="W570" s="663"/>
      <c r="X570" s="663"/>
      <c r="Y570" s="663"/>
      <c r="Z570" s="663"/>
    </row>
    <row r="571" spans="1:26" ht="15.75" customHeight="1">
      <c r="A571" s="663"/>
      <c r="B571" s="753"/>
      <c r="C571" s="663"/>
      <c r="D571" s="663"/>
      <c r="E571" s="663"/>
      <c r="F571" s="663"/>
      <c r="G571" s="663"/>
      <c r="H571" s="663"/>
      <c r="I571" s="663"/>
      <c r="J571" s="663"/>
      <c r="K571" s="663"/>
      <c r="L571" s="663"/>
      <c r="M571" s="663"/>
      <c r="N571" s="663"/>
      <c r="O571" s="663"/>
      <c r="P571" s="663"/>
      <c r="Q571" s="663"/>
      <c r="R571" s="663"/>
      <c r="S571" s="663"/>
      <c r="T571" s="663"/>
      <c r="U571" s="663"/>
      <c r="V571" s="663"/>
      <c r="W571" s="663"/>
      <c r="X571" s="663"/>
      <c r="Y571" s="663"/>
      <c r="Z571" s="663"/>
    </row>
    <row r="572" spans="1:26" ht="15.75" customHeight="1">
      <c r="A572" s="663"/>
      <c r="B572" s="753"/>
      <c r="C572" s="663"/>
      <c r="D572" s="663"/>
      <c r="E572" s="663"/>
      <c r="F572" s="663"/>
      <c r="G572" s="663"/>
      <c r="H572" s="663"/>
      <c r="I572" s="663"/>
      <c r="J572" s="663"/>
      <c r="K572" s="663"/>
      <c r="L572" s="663"/>
      <c r="M572" s="663"/>
      <c r="N572" s="663"/>
      <c r="O572" s="663"/>
      <c r="P572" s="663"/>
      <c r="Q572" s="663"/>
      <c r="R572" s="663"/>
      <c r="S572" s="663"/>
      <c r="T572" s="663"/>
      <c r="U572" s="663"/>
      <c r="V572" s="663"/>
      <c r="W572" s="663"/>
      <c r="X572" s="663"/>
      <c r="Y572" s="663"/>
      <c r="Z572" s="663"/>
    </row>
    <row r="573" spans="1:26" ht="15.75" customHeight="1">
      <c r="A573" s="663"/>
      <c r="B573" s="753"/>
      <c r="C573" s="663"/>
      <c r="D573" s="663"/>
      <c r="E573" s="663"/>
      <c r="F573" s="663"/>
      <c r="G573" s="663"/>
      <c r="H573" s="663"/>
      <c r="I573" s="663"/>
      <c r="J573" s="663"/>
      <c r="K573" s="663"/>
      <c r="L573" s="663"/>
      <c r="M573" s="663"/>
      <c r="N573" s="663"/>
      <c r="O573" s="663"/>
      <c r="P573" s="663"/>
      <c r="Q573" s="663"/>
      <c r="R573" s="663"/>
      <c r="S573" s="663"/>
      <c r="T573" s="663"/>
      <c r="U573" s="663"/>
      <c r="V573" s="663"/>
      <c r="W573" s="663"/>
      <c r="X573" s="663"/>
      <c r="Y573" s="663"/>
      <c r="Z573" s="663"/>
    </row>
    <row r="574" spans="1:26" ht="15.75" customHeight="1">
      <c r="A574" s="663"/>
      <c r="B574" s="753"/>
      <c r="C574" s="663"/>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row>
    <row r="575" spans="1:26" ht="15.75" customHeight="1">
      <c r="A575" s="663"/>
      <c r="B575" s="753"/>
      <c r="C575" s="663"/>
      <c r="D575" s="663"/>
      <c r="E575" s="663"/>
      <c r="F575" s="663"/>
      <c r="G575" s="663"/>
      <c r="H575" s="663"/>
      <c r="I575" s="663"/>
      <c r="J575" s="663"/>
      <c r="K575" s="663"/>
      <c r="L575" s="663"/>
      <c r="M575" s="663"/>
      <c r="N575" s="663"/>
      <c r="O575" s="663"/>
      <c r="P575" s="663"/>
      <c r="Q575" s="663"/>
      <c r="R575" s="663"/>
      <c r="S575" s="663"/>
      <c r="T575" s="663"/>
      <c r="U575" s="663"/>
      <c r="V575" s="663"/>
      <c r="W575" s="663"/>
      <c r="X575" s="663"/>
      <c r="Y575" s="663"/>
      <c r="Z575" s="663"/>
    </row>
    <row r="576" spans="1:26" ht="15.75" customHeight="1">
      <c r="A576" s="663"/>
      <c r="B576" s="753"/>
      <c r="C576" s="663"/>
      <c r="D576" s="663"/>
      <c r="E576" s="663"/>
      <c r="F576" s="663"/>
      <c r="G576" s="663"/>
      <c r="H576" s="663"/>
      <c r="I576" s="663"/>
      <c r="J576" s="663"/>
      <c r="K576" s="663"/>
      <c r="L576" s="663"/>
      <c r="M576" s="663"/>
      <c r="N576" s="663"/>
      <c r="O576" s="663"/>
      <c r="P576" s="663"/>
      <c r="Q576" s="663"/>
      <c r="R576" s="663"/>
      <c r="S576" s="663"/>
      <c r="T576" s="663"/>
      <c r="U576" s="663"/>
      <c r="V576" s="663"/>
      <c r="W576" s="663"/>
      <c r="X576" s="663"/>
      <c r="Y576" s="663"/>
      <c r="Z576" s="663"/>
    </row>
    <row r="577" spans="1:26" ht="15.75" customHeight="1">
      <c r="A577" s="663"/>
      <c r="B577" s="753"/>
      <c r="C577" s="663"/>
      <c r="D577" s="663"/>
      <c r="E577" s="663"/>
      <c r="F577" s="663"/>
      <c r="G577" s="663"/>
      <c r="H577" s="663"/>
      <c r="I577" s="663"/>
      <c r="J577" s="663"/>
      <c r="K577" s="663"/>
      <c r="L577" s="663"/>
      <c r="M577" s="663"/>
      <c r="N577" s="663"/>
      <c r="O577" s="663"/>
      <c r="P577" s="663"/>
      <c r="Q577" s="663"/>
      <c r="R577" s="663"/>
      <c r="S577" s="663"/>
      <c r="T577" s="663"/>
      <c r="U577" s="663"/>
      <c r="V577" s="663"/>
      <c r="W577" s="663"/>
      <c r="X577" s="663"/>
      <c r="Y577" s="663"/>
      <c r="Z577" s="663"/>
    </row>
    <row r="578" spans="1:26" ht="15.75" customHeight="1">
      <c r="A578" s="663"/>
      <c r="B578" s="753"/>
      <c r="C578" s="663"/>
      <c r="D578" s="663"/>
      <c r="E578" s="663"/>
      <c r="F578" s="663"/>
      <c r="G578" s="663"/>
      <c r="H578" s="663"/>
      <c r="I578" s="663"/>
      <c r="J578" s="663"/>
      <c r="K578" s="663"/>
      <c r="L578" s="663"/>
      <c r="M578" s="663"/>
      <c r="N578" s="663"/>
      <c r="O578" s="663"/>
      <c r="P578" s="663"/>
      <c r="Q578" s="663"/>
      <c r="R578" s="663"/>
      <c r="S578" s="663"/>
      <c r="T578" s="663"/>
      <c r="U578" s="663"/>
      <c r="V578" s="663"/>
      <c r="W578" s="663"/>
      <c r="X578" s="663"/>
      <c r="Y578" s="663"/>
      <c r="Z578" s="663"/>
    </row>
    <row r="579" spans="1:26" ht="15.75" customHeight="1">
      <c r="A579" s="663"/>
      <c r="B579" s="753"/>
      <c r="C579" s="663"/>
      <c r="D579" s="663"/>
      <c r="E579" s="663"/>
      <c r="F579" s="663"/>
      <c r="G579" s="663"/>
      <c r="H579" s="663"/>
      <c r="I579" s="663"/>
      <c r="J579" s="663"/>
      <c r="K579" s="663"/>
      <c r="L579" s="663"/>
      <c r="M579" s="663"/>
      <c r="N579" s="663"/>
      <c r="O579" s="663"/>
      <c r="P579" s="663"/>
      <c r="Q579" s="663"/>
      <c r="R579" s="663"/>
      <c r="S579" s="663"/>
      <c r="T579" s="663"/>
      <c r="U579" s="663"/>
      <c r="V579" s="663"/>
      <c r="W579" s="663"/>
      <c r="X579" s="663"/>
      <c r="Y579" s="663"/>
      <c r="Z579" s="663"/>
    </row>
    <row r="580" spans="1:26" ht="15.75" customHeight="1">
      <c r="A580" s="663"/>
      <c r="B580" s="753"/>
      <c r="C580" s="663"/>
      <c r="D580" s="663"/>
      <c r="E580" s="663"/>
      <c r="F580" s="663"/>
      <c r="G580" s="663"/>
      <c r="H580" s="663"/>
      <c r="I580" s="663"/>
      <c r="J580" s="663"/>
      <c r="K580" s="663"/>
      <c r="L580" s="663"/>
      <c r="M580" s="663"/>
      <c r="N580" s="663"/>
      <c r="O580" s="663"/>
      <c r="P580" s="663"/>
      <c r="Q580" s="663"/>
      <c r="R580" s="663"/>
      <c r="S580" s="663"/>
      <c r="T580" s="663"/>
      <c r="U580" s="663"/>
      <c r="V580" s="663"/>
      <c r="W580" s="663"/>
      <c r="X580" s="663"/>
      <c r="Y580" s="663"/>
      <c r="Z580" s="663"/>
    </row>
    <row r="581" spans="1:26" ht="15.75" customHeight="1">
      <c r="A581" s="663"/>
      <c r="B581" s="753"/>
      <c r="C581" s="663"/>
      <c r="D581" s="663"/>
      <c r="E581" s="663"/>
      <c r="F581" s="663"/>
      <c r="G581" s="663"/>
      <c r="H581" s="663"/>
      <c r="I581" s="663"/>
      <c r="J581" s="663"/>
      <c r="K581" s="663"/>
      <c r="L581" s="663"/>
      <c r="M581" s="663"/>
      <c r="N581" s="663"/>
      <c r="O581" s="663"/>
      <c r="P581" s="663"/>
      <c r="Q581" s="663"/>
      <c r="R581" s="663"/>
      <c r="S581" s="663"/>
      <c r="T581" s="663"/>
      <c r="U581" s="663"/>
      <c r="V581" s="663"/>
      <c r="W581" s="663"/>
      <c r="X581" s="663"/>
      <c r="Y581" s="663"/>
      <c r="Z581" s="663"/>
    </row>
    <row r="582" spans="1:26" ht="15.75" customHeight="1">
      <c r="A582" s="663"/>
      <c r="B582" s="753"/>
      <c r="C582" s="663"/>
      <c r="D582" s="663"/>
      <c r="E582" s="663"/>
      <c r="F582" s="663"/>
      <c r="G582" s="663"/>
      <c r="H582" s="663"/>
      <c r="I582" s="663"/>
      <c r="J582" s="663"/>
      <c r="K582" s="663"/>
      <c r="L582" s="663"/>
      <c r="M582" s="663"/>
      <c r="N582" s="663"/>
      <c r="O582" s="663"/>
      <c r="P582" s="663"/>
      <c r="Q582" s="663"/>
      <c r="R582" s="663"/>
      <c r="S582" s="663"/>
      <c r="T582" s="663"/>
      <c r="U582" s="663"/>
      <c r="V582" s="663"/>
      <c r="W582" s="663"/>
      <c r="X582" s="663"/>
      <c r="Y582" s="663"/>
      <c r="Z582" s="663"/>
    </row>
    <row r="583" spans="1:26" ht="15.75" customHeight="1">
      <c r="A583" s="663"/>
      <c r="B583" s="753"/>
      <c r="C583" s="663"/>
      <c r="D583" s="663"/>
      <c r="E583" s="663"/>
      <c r="F583" s="663"/>
      <c r="G583" s="663"/>
      <c r="H583" s="663"/>
      <c r="I583" s="663"/>
      <c r="J583" s="663"/>
      <c r="K583" s="663"/>
      <c r="L583" s="663"/>
      <c r="M583" s="663"/>
      <c r="N583" s="663"/>
      <c r="O583" s="663"/>
      <c r="P583" s="663"/>
      <c r="Q583" s="663"/>
      <c r="R583" s="663"/>
      <c r="S583" s="663"/>
      <c r="T583" s="663"/>
      <c r="U583" s="663"/>
      <c r="V583" s="663"/>
      <c r="W583" s="663"/>
      <c r="X583" s="663"/>
      <c r="Y583" s="663"/>
      <c r="Z583" s="663"/>
    </row>
    <row r="584" spans="1:26" ht="15.75" customHeight="1">
      <c r="A584" s="663"/>
      <c r="B584" s="753"/>
      <c r="C584" s="663"/>
      <c r="D584" s="663"/>
      <c r="E584" s="663"/>
      <c r="F584" s="663"/>
      <c r="G584" s="663"/>
      <c r="H584" s="663"/>
      <c r="I584" s="663"/>
      <c r="J584" s="663"/>
      <c r="K584" s="663"/>
      <c r="L584" s="663"/>
      <c r="M584" s="663"/>
      <c r="N584" s="663"/>
      <c r="O584" s="663"/>
      <c r="P584" s="663"/>
      <c r="Q584" s="663"/>
      <c r="R584" s="663"/>
      <c r="S584" s="663"/>
      <c r="T584" s="663"/>
      <c r="U584" s="663"/>
      <c r="V584" s="663"/>
      <c r="W584" s="663"/>
      <c r="X584" s="663"/>
      <c r="Y584" s="663"/>
      <c r="Z584" s="663"/>
    </row>
    <row r="585" spans="1:26" ht="15.75" customHeight="1">
      <c r="A585" s="663"/>
      <c r="B585" s="753"/>
      <c r="C585" s="663"/>
      <c r="D585" s="663"/>
      <c r="E585" s="663"/>
      <c r="F585" s="663"/>
      <c r="G585" s="663"/>
      <c r="H585" s="663"/>
      <c r="I585" s="663"/>
      <c r="J585" s="663"/>
      <c r="K585" s="663"/>
      <c r="L585" s="663"/>
      <c r="M585" s="663"/>
      <c r="N585" s="663"/>
      <c r="O585" s="663"/>
      <c r="P585" s="663"/>
      <c r="Q585" s="663"/>
      <c r="R585" s="663"/>
      <c r="S585" s="663"/>
      <c r="T585" s="663"/>
      <c r="U585" s="663"/>
      <c r="V585" s="663"/>
      <c r="W585" s="663"/>
      <c r="X585" s="663"/>
      <c r="Y585" s="663"/>
      <c r="Z585" s="663"/>
    </row>
    <row r="586" spans="1:26" ht="15.75" customHeight="1">
      <c r="A586" s="663"/>
      <c r="B586" s="753"/>
      <c r="C586" s="663"/>
      <c r="D586" s="663"/>
      <c r="E586" s="663"/>
      <c r="F586" s="663"/>
      <c r="G586" s="663"/>
      <c r="H586" s="663"/>
      <c r="I586" s="663"/>
      <c r="J586" s="663"/>
      <c r="K586" s="663"/>
      <c r="L586" s="663"/>
      <c r="M586" s="663"/>
      <c r="N586" s="663"/>
      <c r="O586" s="663"/>
      <c r="P586" s="663"/>
      <c r="Q586" s="663"/>
      <c r="R586" s="663"/>
      <c r="S586" s="663"/>
      <c r="T586" s="663"/>
      <c r="U586" s="663"/>
      <c r="V586" s="663"/>
      <c r="W586" s="663"/>
      <c r="X586" s="663"/>
      <c r="Y586" s="663"/>
      <c r="Z586" s="663"/>
    </row>
    <row r="587" spans="1:26" ht="15.75" customHeight="1">
      <c r="A587" s="663"/>
      <c r="B587" s="753"/>
      <c r="C587" s="663"/>
      <c r="D587" s="663"/>
      <c r="E587" s="663"/>
      <c r="F587" s="663"/>
      <c r="G587" s="663"/>
      <c r="H587" s="663"/>
      <c r="I587" s="663"/>
      <c r="J587" s="663"/>
      <c r="K587" s="663"/>
      <c r="L587" s="663"/>
      <c r="M587" s="663"/>
      <c r="N587" s="663"/>
      <c r="O587" s="663"/>
      <c r="P587" s="663"/>
      <c r="Q587" s="663"/>
      <c r="R587" s="663"/>
      <c r="S587" s="663"/>
      <c r="T587" s="663"/>
      <c r="U587" s="663"/>
      <c r="V587" s="663"/>
      <c r="W587" s="663"/>
      <c r="X587" s="663"/>
      <c r="Y587" s="663"/>
      <c r="Z587" s="663"/>
    </row>
    <row r="588" spans="1:26" ht="15.75" customHeight="1">
      <c r="A588" s="663"/>
      <c r="B588" s="753"/>
      <c r="C588" s="663"/>
      <c r="D588" s="663"/>
      <c r="E588" s="663"/>
      <c r="F588" s="663"/>
      <c r="G588" s="663"/>
      <c r="H588" s="663"/>
      <c r="I588" s="663"/>
      <c r="J588" s="663"/>
      <c r="K588" s="663"/>
      <c r="L588" s="663"/>
      <c r="M588" s="663"/>
      <c r="N588" s="663"/>
      <c r="O588" s="663"/>
      <c r="P588" s="663"/>
      <c r="Q588" s="663"/>
      <c r="R588" s="663"/>
      <c r="S588" s="663"/>
      <c r="T588" s="663"/>
      <c r="U588" s="663"/>
      <c r="V588" s="663"/>
      <c r="W588" s="663"/>
      <c r="X588" s="663"/>
      <c r="Y588" s="663"/>
      <c r="Z588" s="663"/>
    </row>
    <row r="589" spans="1:26" ht="15.75" customHeight="1">
      <c r="A589" s="663"/>
      <c r="B589" s="753"/>
      <c r="C589" s="663"/>
      <c r="D589" s="663"/>
      <c r="E589" s="663"/>
      <c r="F589" s="663"/>
      <c r="G589" s="663"/>
      <c r="H589" s="663"/>
      <c r="I589" s="663"/>
      <c r="J589" s="663"/>
      <c r="K589" s="663"/>
      <c r="L589" s="663"/>
      <c r="M589" s="663"/>
      <c r="N589" s="663"/>
      <c r="O589" s="663"/>
      <c r="P589" s="663"/>
      <c r="Q589" s="663"/>
      <c r="R589" s="663"/>
      <c r="S589" s="663"/>
      <c r="T589" s="663"/>
      <c r="U589" s="663"/>
      <c r="V589" s="663"/>
      <c r="W589" s="663"/>
      <c r="X589" s="663"/>
      <c r="Y589" s="663"/>
      <c r="Z589" s="663"/>
    </row>
    <row r="590" spans="1:26" ht="15.75" customHeight="1">
      <c r="A590" s="663"/>
      <c r="B590" s="753"/>
      <c r="C590" s="663"/>
      <c r="D590" s="663"/>
      <c r="E590" s="663"/>
      <c r="F590" s="663"/>
      <c r="G590" s="663"/>
      <c r="H590" s="663"/>
      <c r="I590" s="663"/>
      <c r="J590" s="663"/>
      <c r="K590" s="663"/>
      <c r="L590" s="663"/>
      <c r="M590" s="663"/>
      <c r="N590" s="663"/>
      <c r="O590" s="663"/>
      <c r="P590" s="663"/>
      <c r="Q590" s="663"/>
      <c r="R590" s="663"/>
      <c r="S590" s="663"/>
      <c r="T590" s="663"/>
      <c r="U590" s="663"/>
      <c r="V590" s="663"/>
      <c r="W590" s="663"/>
      <c r="X590" s="663"/>
      <c r="Y590" s="663"/>
      <c r="Z590" s="663"/>
    </row>
    <row r="591" spans="1:26" ht="15.75" customHeight="1">
      <c r="A591" s="663"/>
      <c r="B591" s="753"/>
      <c r="C591" s="663"/>
      <c r="D591" s="663"/>
      <c r="E591" s="663"/>
      <c r="F591" s="663"/>
      <c r="G591" s="663"/>
      <c r="H591" s="663"/>
      <c r="I591" s="663"/>
      <c r="J591" s="663"/>
      <c r="K591" s="663"/>
      <c r="L591" s="663"/>
      <c r="M591" s="663"/>
      <c r="N591" s="663"/>
      <c r="O591" s="663"/>
      <c r="P591" s="663"/>
      <c r="Q591" s="663"/>
      <c r="R591" s="663"/>
      <c r="S591" s="663"/>
      <c r="T591" s="663"/>
      <c r="U591" s="663"/>
      <c r="V591" s="663"/>
      <c r="W591" s="663"/>
      <c r="X591" s="663"/>
      <c r="Y591" s="663"/>
      <c r="Z591" s="663"/>
    </row>
    <row r="592" spans="1:26" ht="15.75" customHeight="1">
      <c r="A592" s="663"/>
      <c r="B592" s="753"/>
      <c r="C592" s="663"/>
      <c r="D592" s="663"/>
      <c r="E592" s="663"/>
      <c r="F592" s="663"/>
      <c r="G592" s="663"/>
      <c r="H592" s="663"/>
      <c r="I592" s="663"/>
      <c r="J592" s="663"/>
      <c r="K592" s="663"/>
      <c r="L592" s="663"/>
      <c r="M592" s="663"/>
      <c r="N592" s="663"/>
      <c r="O592" s="663"/>
      <c r="P592" s="663"/>
      <c r="Q592" s="663"/>
      <c r="R592" s="663"/>
      <c r="S592" s="663"/>
      <c r="T592" s="663"/>
      <c r="U592" s="663"/>
      <c r="V592" s="663"/>
      <c r="W592" s="663"/>
      <c r="X592" s="663"/>
      <c r="Y592" s="663"/>
      <c r="Z592" s="663"/>
    </row>
    <row r="593" spans="1:26" ht="15.75" customHeight="1">
      <c r="A593" s="663"/>
      <c r="B593" s="753"/>
      <c r="C593" s="663"/>
      <c r="D593" s="663"/>
      <c r="E593" s="663"/>
      <c r="F593" s="663"/>
      <c r="G593" s="663"/>
      <c r="H593" s="663"/>
      <c r="I593" s="663"/>
      <c r="J593" s="663"/>
      <c r="K593" s="663"/>
      <c r="L593" s="663"/>
      <c r="M593" s="663"/>
      <c r="N593" s="663"/>
      <c r="O593" s="663"/>
      <c r="P593" s="663"/>
      <c r="Q593" s="663"/>
      <c r="R593" s="663"/>
      <c r="S593" s="663"/>
      <c r="T593" s="663"/>
      <c r="U593" s="663"/>
      <c r="V593" s="663"/>
      <c r="W593" s="663"/>
      <c r="X593" s="663"/>
      <c r="Y593" s="663"/>
      <c r="Z593" s="663"/>
    </row>
    <row r="594" spans="1:26" ht="15.75" customHeight="1">
      <c r="A594" s="663"/>
      <c r="B594" s="753"/>
      <c r="C594" s="663"/>
      <c r="D594" s="663"/>
      <c r="E594" s="663"/>
      <c r="F594" s="663"/>
      <c r="G594" s="663"/>
      <c r="H594" s="663"/>
      <c r="I594" s="663"/>
      <c r="J594" s="663"/>
      <c r="K594" s="663"/>
      <c r="L594" s="663"/>
      <c r="M594" s="663"/>
      <c r="N594" s="663"/>
      <c r="O594" s="663"/>
      <c r="P594" s="663"/>
      <c r="Q594" s="663"/>
      <c r="R594" s="663"/>
      <c r="S594" s="663"/>
      <c r="T594" s="663"/>
      <c r="U594" s="663"/>
      <c r="V594" s="663"/>
      <c r="W594" s="663"/>
      <c r="X594" s="663"/>
      <c r="Y594" s="663"/>
      <c r="Z594" s="663"/>
    </row>
    <row r="595" spans="1:26" ht="15.75" customHeight="1">
      <c r="A595" s="663"/>
      <c r="B595" s="753"/>
      <c r="C595" s="663"/>
      <c r="D595" s="663"/>
      <c r="E595" s="663"/>
      <c r="F595" s="663"/>
      <c r="G595" s="663"/>
      <c r="H595" s="663"/>
      <c r="I595" s="663"/>
      <c r="J595" s="663"/>
      <c r="K595" s="663"/>
      <c r="L595" s="663"/>
      <c r="M595" s="663"/>
      <c r="N595" s="663"/>
      <c r="O595" s="663"/>
      <c r="P595" s="663"/>
      <c r="Q595" s="663"/>
      <c r="R595" s="663"/>
      <c r="S595" s="663"/>
      <c r="T595" s="663"/>
      <c r="U595" s="663"/>
      <c r="V595" s="663"/>
      <c r="W595" s="663"/>
      <c r="X595" s="663"/>
      <c r="Y595" s="663"/>
      <c r="Z595" s="663"/>
    </row>
    <row r="596" spans="1:26" ht="15.75" customHeight="1">
      <c r="A596" s="663"/>
      <c r="B596" s="753"/>
      <c r="C596" s="663"/>
      <c r="D596" s="663"/>
      <c r="E596" s="663"/>
      <c r="F596" s="663"/>
      <c r="G596" s="663"/>
      <c r="H596" s="663"/>
      <c r="I596" s="663"/>
      <c r="J596" s="663"/>
      <c r="K596" s="663"/>
      <c r="L596" s="663"/>
      <c r="M596" s="663"/>
      <c r="N596" s="663"/>
      <c r="O596" s="663"/>
      <c r="P596" s="663"/>
      <c r="Q596" s="663"/>
      <c r="R596" s="663"/>
      <c r="S596" s="663"/>
      <c r="T596" s="663"/>
      <c r="U596" s="663"/>
      <c r="V596" s="663"/>
      <c r="W596" s="663"/>
      <c r="X596" s="663"/>
      <c r="Y596" s="663"/>
      <c r="Z596" s="663"/>
    </row>
    <row r="597" spans="1:26" ht="15.75" customHeight="1">
      <c r="A597" s="663"/>
      <c r="B597" s="753"/>
      <c r="C597" s="663"/>
      <c r="D597" s="663"/>
      <c r="E597" s="663"/>
      <c r="F597" s="663"/>
      <c r="G597" s="663"/>
      <c r="H597" s="663"/>
      <c r="I597" s="663"/>
      <c r="J597" s="663"/>
      <c r="K597" s="663"/>
      <c r="L597" s="663"/>
      <c r="M597" s="663"/>
      <c r="N597" s="663"/>
      <c r="O597" s="663"/>
      <c r="P597" s="663"/>
      <c r="Q597" s="663"/>
      <c r="R597" s="663"/>
      <c r="S597" s="663"/>
      <c r="T597" s="663"/>
      <c r="U597" s="663"/>
      <c r="V597" s="663"/>
      <c r="W597" s="663"/>
      <c r="X597" s="663"/>
      <c r="Y597" s="663"/>
      <c r="Z597" s="663"/>
    </row>
    <row r="598" spans="1:26" ht="15.75" customHeight="1">
      <c r="A598" s="663"/>
      <c r="B598" s="753"/>
      <c r="C598" s="663"/>
      <c r="D598" s="663"/>
      <c r="E598" s="663"/>
      <c r="F598" s="663"/>
      <c r="G598" s="663"/>
      <c r="H598" s="663"/>
      <c r="I598" s="663"/>
      <c r="J598" s="663"/>
      <c r="K598" s="663"/>
      <c r="L598" s="663"/>
      <c r="M598" s="663"/>
      <c r="N598" s="663"/>
      <c r="O598" s="663"/>
      <c r="P598" s="663"/>
      <c r="Q598" s="663"/>
      <c r="R598" s="663"/>
      <c r="S598" s="663"/>
      <c r="T598" s="663"/>
      <c r="U598" s="663"/>
      <c r="V598" s="663"/>
      <c r="W598" s="663"/>
      <c r="X598" s="663"/>
      <c r="Y598" s="663"/>
      <c r="Z598" s="663"/>
    </row>
    <row r="599" spans="1:26" ht="15.75" customHeight="1">
      <c r="A599" s="663"/>
      <c r="B599" s="753"/>
      <c r="C599" s="663"/>
      <c r="D599" s="663"/>
      <c r="E599" s="663"/>
      <c r="F599" s="663"/>
      <c r="G599" s="663"/>
      <c r="H599" s="663"/>
      <c r="I599" s="663"/>
      <c r="J599" s="663"/>
      <c r="K599" s="663"/>
      <c r="L599" s="663"/>
      <c r="M599" s="663"/>
      <c r="N599" s="663"/>
      <c r="O599" s="663"/>
      <c r="P599" s="663"/>
      <c r="Q599" s="663"/>
      <c r="R599" s="663"/>
      <c r="S599" s="663"/>
      <c r="T599" s="663"/>
      <c r="U599" s="663"/>
      <c r="V599" s="663"/>
      <c r="W599" s="663"/>
      <c r="X599" s="663"/>
      <c r="Y599" s="663"/>
      <c r="Z599" s="663"/>
    </row>
    <row r="600" spans="1:26" ht="15.75" customHeight="1">
      <c r="A600" s="663"/>
      <c r="B600" s="753"/>
      <c r="C600" s="663"/>
      <c r="D600" s="663"/>
      <c r="E600" s="663"/>
      <c r="F600" s="663"/>
      <c r="G600" s="663"/>
      <c r="H600" s="663"/>
      <c r="I600" s="663"/>
      <c r="J600" s="663"/>
      <c r="K600" s="663"/>
      <c r="L600" s="663"/>
      <c r="M600" s="663"/>
      <c r="N600" s="663"/>
      <c r="O600" s="663"/>
      <c r="P600" s="663"/>
      <c r="Q600" s="663"/>
      <c r="R600" s="663"/>
      <c r="S600" s="663"/>
      <c r="T600" s="663"/>
      <c r="U600" s="663"/>
      <c r="V600" s="663"/>
      <c r="W600" s="663"/>
      <c r="X600" s="663"/>
      <c r="Y600" s="663"/>
      <c r="Z600" s="663"/>
    </row>
    <row r="601" spans="1:26" ht="15.75" customHeight="1">
      <c r="A601" s="663"/>
      <c r="B601" s="753"/>
      <c r="C601" s="663"/>
      <c r="D601" s="663"/>
      <c r="E601" s="663"/>
      <c r="F601" s="663"/>
      <c r="G601" s="663"/>
      <c r="H601" s="663"/>
      <c r="I601" s="663"/>
      <c r="J601" s="663"/>
      <c r="K601" s="663"/>
      <c r="L601" s="663"/>
      <c r="M601" s="663"/>
      <c r="N601" s="663"/>
      <c r="O601" s="663"/>
      <c r="P601" s="663"/>
      <c r="Q601" s="663"/>
      <c r="R601" s="663"/>
      <c r="S601" s="663"/>
      <c r="T601" s="663"/>
      <c r="U601" s="663"/>
      <c r="V601" s="663"/>
      <c r="W601" s="663"/>
      <c r="X601" s="663"/>
      <c r="Y601" s="663"/>
      <c r="Z601" s="663"/>
    </row>
    <row r="602" spans="1:26" ht="15.75" customHeight="1">
      <c r="A602" s="663"/>
      <c r="B602" s="753"/>
      <c r="C602" s="663"/>
      <c r="D602" s="663"/>
      <c r="E602" s="663"/>
      <c r="F602" s="663"/>
      <c r="G602" s="663"/>
      <c r="H602" s="663"/>
      <c r="I602" s="663"/>
      <c r="J602" s="663"/>
      <c r="K602" s="663"/>
      <c r="L602" s="663"/>
      <c r="M602" s="663"/>
      <c r="N602" s="663"/>
      <c r="O602" s="663"/>
      <c r="P602" s="663"/>
      <c r="Q602" s="663"/>
      <c r="R602" s="663"/>
      <c r="S602" s="663"/>
      <c r="T602" s="663"/>
      <c r="U602" s="663"/>
      <c r="V602" s="663"/>
      <c r="W602" s="663"/>
      <c r="X602" s="663"/>
      <c r="Y602" s="663"/>
      <c r="Z602" s="663"/>
    </row>
    <row r="603" spans="1:26" ht="15.75" customHeight="1">
      <c r="A603" s="663"/>
      <c r="B603" s="753"/>
      <c r="C603" s="663"/>
      <c r="D603" s="663"/>
      <c r="E603" s="663"/>
      <c r="F603" s="663"/>
      <c r="G603" s="663"/>
      <c r="H603" s="663"/>
      <c r="I603" s="663"/>
      <c r="J603" s="663"/>
      <c r="K603" s="663"/>
      <c r="L603" s="663"/>
      <c r="M603" s="663"/>
      <c r="N603" s="663"/>
      <c r="O603" s="663"/>
      <c r="P603" s="663"/>
      <c r="Q603" s="663"/>
      <c r="R603" s="663"/>
      <c r="S603" s="663"/>
      <c r="T603" s="663"/>
      <c r="U603" s="663"/>
      <c r="V603" s="663"/>
      <c r="W603" s="663"/>
      <c r="X603" s="663"/>
      <c r="Y603" s="663"/>
      <c r="Z603" s="663"/>
    </row>
    <row r="604" spans="1:26" ht="15.75" customHeight="1">
      <c r="A604" s="663"/>
      <c r="B604" s="753"/>
      <c r="C604" s="663"/>
      <c r="D604" s="663"/>
      <c r="E604" s="663"/>
      <c r="F604" s="663"/>
      <c r="G604" s="663"/>
      <c r="H604" s="663"/>
      <c r="I604" s="663"/>
      <c r="J604" s="663"/>
      <c r="K604" s="663"/>
      <c r="L604" s="663"/>
      <c r="M604" s="663"/>
      <c r="N604" s="663"/>
      <c r="O604" s="663"/>
      <c r="P604" s="663"/>
      <c r="Q604" s="663"/>
      <c r="R604" s="663"/>
      <c r="S604" s="663"/>
      <c r="T604" s="663"/>
      <c r="U604" s="663"/>
      <c r="V604" s="663"/>
      <c r="W604" s="663"/>
      <c r="X604" s="663"/>
      <c r="Y604" s="663"/>
      <c r="Z604" s="663"/>
    </row>
    <row r="605" spans="1:26" ht="15.75" customHeight="1">
      <c r="A605" s="663"/>
      <c r="B605" s="753"/>
      <c r="C605" s="663"/>
      <c r="D605" s="663"/>
      <c r="E605" s="663"/>
      <c r="F605" s="663"/>
      <c r="G605" s="663"/>
      <c r="H605" s="663"/>
      <c r="I605" s="663"/>
      <c r="J605" s="663"/>
      <c r="K605" s="663"/>
      <c r="L605" s="663"/>
      <c r="M605" s="663"/>
      <c r="N605" s="663"/>
      <c r="O605" s="663"/>
      <c r="P605" s="663"/>
      <c r="Q605" s="663"/>
      <c r="R605" s="663"/>
      <c r="S605" s="663"/>
      <c r="T605" s="663"/>
      <c r="U605" s="663"/>
      <c r="V605" s="663"/>
      <c r="W605" s="663"/>
      <c r="X605" s="663"/>
      <c r="Y605" s="663"/>
      <c r="Z605" s="663"/>
    </row>
    <row r="606" spans="1:26" ht="15.75" customHeight="1">
      <c r="A606" s="663"/>
      <c r="B606" s="753"/>
      <c r="C606" s="663"/>
      <c r="D606" s="663"/>
      <c r="E606" s="663"/>
      <c r="F606" s="663"/>
      <c r="G606" s="663"/>
      <c r="H606" s="663"/>
      <c r="I606" s="663"/>
      <c r="J606" s="663"/>
      <c r="K606" s="663"/>
      <c r="L606" s="663"/>
      <c r="M606" s="663"/>
      <c r="N606" s="663"/>
      <c r="O606" s="663"/>
      <c r="P606" s="663"/>
      <c r="Q606" s="663"/>
      <c r="R606" s="663"/>
      <c r="S606" s="663"/>
      <c r="T606" s="663"/>
      <c r="U606" s="663"/>
      <c r="V606" s="663"/>
      <c r="W606" s="663"/>
      <c r="X606" s="663"/>
      <c r="Y606" s="663"/>
      <c r="Z606" s="663"/>
    </row>
    <row r="607" spans="1:26" ht="15.75" customHeight="1">
      <c r="A607" s="663"/>
      <c r="B607" s="753"/>
      <c r="C607" s="663"/>
      <c r="D607" s="663"/>
      <c r="E607" s="663"/>
      <c r="F607" s="663"/>
      <c r="G607" s="663"/>
      <c r="H607" s="663"/>
      <c r="I607" s="663"/>
      <c r="J607" s="663"/>
      <c r="K607" s="663"/>
      <c r="L607" s="663"/>
      <c r="M607" s="663"/>
      <c r="N607" s="663"/>
      <c r="O607" s="663"/>
      <c r="P607" s="663"/>
      <c r="Q607" s="663"/>
      <c r="R607" s="663"/>
      <c r="S607" s="663"/>
      <c r="T607" s="663"/>
      <c r="U607" s="663"/>
      <c r="V607" s="663"/>
      <c r="W607" s="663"/>
      <c r="X607" s="663"/>
      <c r="Y607" s="663"/>
      <c r="Z607" s="663"/>
    </row>
    <row r="608" spans="1:26" ht="15.75" customHeight="1">
      <c r="A608" s="663"/>
      <c r="B608" s="753"/>
      <c r="C608" s="663"/>
      <c r="D608" s="663"/>
      <c r="E608" s="663"/>
      <c r="F608" s="663"/>
      <c r="G608" s="663"/>
      <c r="H608" s="663"/>
      <c r="I608" s="663"/>
      <c r="J608" s="663"/>
      <c r="K608" s="663"/>
      <c r="L608" s="663"/>
      <c r="M608" s="663"/>
      <c r="N608" s="663"/>
      <c r="O608" s="663"/>
      <c r="P608" s="663"/>
      <c r="Q608" s="663"/>
      <c r="R608" s="663"/>
      <c r="S608" s="663"/>
      <c r="T608" s="663"/>
      <c r="U608" s="663"/>
      <c r="V608" s="663"/>
      <c r="W608" s="663"/>
      <c r="X608" s="663"/>
      <c r="Y608" s="663"/>
      <c r="Z608" s="663"/>
    </row>
    <row r="609" spans="1:26" ht="15.75" customHeight="1">
      <c r="A609" s="663"/>
      <c r="B609" s="753"/>
      <c r="C609" s="663"/>
      <c r="D609" s="663"/>
      <c r="E609" s="663"/>
      <c r="F609" s="663"/>
      <c r="G609" s="663"/>
      <c r="H609" s="663"/>
      <c r="I609" s="663"/>
      <c r="J609" s="663"/>
      <c r="K609" s="663"/>
      <c r="L609" s="663"/>
      <c r="M609" s="663"/>
      <c r="N609" s="663"/>
      <c r="O609" s="663"/>
      <c r="P609" s="663"/>
      <c r="Q609" s="663"/>
      <c r="R609" s="663"/>
      <c r="S609" s="663"/>
      <c r="T609" s="663"/>
      <c r="U609" s="663"/>
      <c r="V609" s="663"/>
      <c r="W609" s="663"/>
      <c r="X609" s="663"/>
      <c r="Y609" s="663"/>
      <c r="Z609" s="663"/>
    </row>
    <row r="610" spans="1:26" ht="15.75" customHeight="1">
      <c r="A610" s="663"/>
      <c r="B610" s="753"/>
      <c r="C610" s="663"/>
      <c r="D610" s="663"/>
      <c r="E610" s="663"/>
      <c r="F610" s="663"/>
      <c r="G610" s="663"/>
      <c r="H610" s="663"/>
      <c r="I610" s="663"/>
      <c r="J610" s="663"/>
      <c r="K610" s="663"/>
      <c r="L610" s="663"/>
      <c r="M610" s="663"/>
      <c r="N610" s="663"/>
      <c r="O610" s="663"/>
      <c r="P610" s="663"/>
      <c r="Q610" s="663"/>
      <c r="R610" s="663"/>
      <c r="S610" s="663"/>
      <c r="T610" s="663"/>
      <c r="U610" s="663"/>
      <c r="V610" s="663"/>
      <c r="W610" s="663"/>
      <c r="X610" s="663"/>
      <c r="Y610" s="663"/>
      <c r="Z610" s="663"/>
    </row>
    <row r="611" spans="1:26" ht="15.75" customHeight="1">
      <c r="A611" s="663"/>
      <c r="B611" s="753"/>
      <c r="C611" s="663"/>
      <c r="D611" s="663"/>
      <c r="E611" s="663"/>
      <c r="F611" s="663"/>
      <c r="G611" s="663"/>
      <c r="H611" s="663"/>
      <c r="I611" s="663"/>
      <c r="J611" s="663"/>
      <c r="K611" s="663"/>
      <c r="L611" s="663"/>
      <c r="M611" s="663"/>
      <c r="N611" s="663"/>
      <c r="O611" s="663"/>
      <c r="P611" s="663"/>
      <c r="Q611" s="663"/>
      <c r="R611" s="663"/>
      <c r="S611" s="663"/>
      <c r="T611" s="663"/>
      <c r="U611" s="663"/>
      <c r="V611" s="663"/>
      <c r="W611" s="663"/>
      <c r="X611" s="663"/>
      <c r="Y611" s="663"/>
      <c r="Z611" s="663"/>
    </row>
    <row r="612" spans="1:26" ht="15.75" customHeight="1">
      <c r="A612" s="663"/>
      <c r="B612" s="753"/>
      <c r="C612" s="663"/>
      <c r="D612" s="663"/>
      <c r="E612" s="663"/>
      <c r="F612" s="663"/>
      <c r="G612" s="663"/>
      <c r="H612" s="663"/>
      <c r="I612" s="663"/>
      <c r="J612" s="663"/>
      <c r="K612" s="663"/>
      <c r="L612" s="663"/>
      <c r="M612" s="663"/>
      <c r="N612" s="663"/>
      <c r="O612" s="663"/>
      <c r="P612" s="663"/>
      <c r="Q612" s="663"/>
      <c r="R612" s="663"/>
      <c r="S612" s="663"/>
      <c r="T612" s="663"/>
      <c r="U612" s="663"/>
      <c r="V612" s="663"/>
      <c r="W612" s="663"/>
      <c r="X612" s="663"/>
      <c r="Y612" s="663"/>
      <c r="Z612" s="663"/>
    </row>
    <row r="613" spans="1:26" ht="15.75" customHeight="1">
      <c r="A613" s="663"/>
      <c r="B613" s="753"/>
      <c r="C613" s="663"/>
      <c r="D613" s="663"/>
      <c r="E613" s="663"/>
      <c r="F613" s="663"/>
      <c r="G613" s="663"/>
      <c r="H613" s="663"/>
      <c r="I613" s="663"/>
      <c r="J613" s="663"/>
      <c r="K613" s="663"/>
      <c r="L613" s="663"/>
      <c r="M613" s="663"/>
      <c r="N613" s="663"/>
      <c r="O613" s="663"/>
      <c r="P613" s="663"/>
      <c r="Q613" s="663"/>
      <c r="R613" s="663"/>
      <c r="S613" s="663"/>
      <c r="T613" s="663"/>
      <c r="U613" s="663"/>
      <c r="V613" s="663"/>
      <c r="W613" s="663"/>
      <c r="X613" s="663"/>
      <c r="Y613" s="663"/>
      <c r="Z613" s="663"/>
    </row>
    <row r="614" spans="1:26" ht="15.75" customHeight="1">
      <c r="A614" s="663"/>
      <c r="B614" s="753"/>
      <c r="C614" s="663"/>
      <c r="D614" s="663"/>
      <c r="E614" s="663"/>
      <c r="F614" s="663"/>
      <c r="G614" s="663"/>
      <c r="H614" s="663"/>
      <c r="I614" s="663"/>
      <c r="J614" s="663"/>
      <c r="K614" s="663"/>
      <c r="L614" s="663"/>
      <c r="M614" s="663"/>
      <c r="N614" s="663"/>
      <c r="O614" s="663"/>
      <c r="P614" s="663"/>
      <c r="Q614" s="663"/>
      <c r="R614" s="663"/>
      <c r="S614" s="663"/>
      <c r="T614" s="663"/>
      <c r="U614" s="663"/>
      <c r="V614" s="663"/>
      <c r="W614" s="663"/>
      <c r="X614" s="663"/>
      <c r="Y614" s="663"/>
      <c r="Z614" s="663"/>
    </row>
    <row r="615" spans="1:26" ht="15.75" customHeight="1">
      <c r="A615" s="663"/>
      <c r="B615" s="753"/>
      <c r="C615" s="663"/>
      <c r="D615" s="663"/>
      <c r="E615" s="663"/>
      <c r="F615" s="663"/>
      <c r="G615" s="663"/>
      <c r="H615" s="663"/>
      <c r="I615" s="663"/>
      <c r="J615" s="663"/>
      <c r="K615" s="663"/>
      <c r="L615" s="663"/>
      <c r="M615" s="663"/>
      <c r="N615" s="663"/>
      <c r="O615" s="663"/>
      <c r="P615" s="663"/>
      <c r="Q615" s="663"/>
      <c r="R615" s="663"/>
      <c r="S615" s="663"/>
      <c r="T615" s="663"/>
      <c r="U615" s="663"/>
      <c r="V615" s="663"/>
      <c r="W615" s="663"/>
      <c r="X615" s="663"/>
      <c r="Y615" s="663"/>
      <c r="Z615" s="663"/>
    </row>
    <row r="616" spans="1:26" ht="15.75" customHeight="1">
      <c r="A616" s="663"/>
      <c r="B616" s="753"/>
      <c r="C616" s="663"/>
      <c r="D616" s="663"/>
      <c r="E616" s="663"/>
      <c r="F616" s="663"/>
      <c r="G616" s="663"/>
      <c r="H616" s="663"/>
      <c r="I616" s="663"/>
      <c r="J616" s="663"/>
      <c r="K616" s="663"/>
      <c r="L616" s="663"/>
      <c r="M616" s="663"/>
      <c r="N616" s="663"/>
      <c r="O616" s="663"/>
      <c r="P616" s="663"/>
      <c r="Q616" s="663"/>
      <c r="R616" s="663"/>
      <c r="S616" s="663"/>
      <c r="T616" s="663"/>
      <c r="U616" s="663"/>
      <c r="V616" s="663"/>
      <c r="W616" s="663"/>
      <c r="X616" s="663"/>
      <c r="Y616" s="663"/>
      <c r="Z616" s="663"/>
    </row>
    <row r="617" spans="1:26" ht="15.75" customHeight="1">
      <c r="A617" s="663"/>
      <c r="B617" s="753"/>
      <c r="C617" s="663"/>
      <c r="D617" s="663"/>
      <c r="E617" s="663"/>
      <c r="F617" s="663"/>
      <c r="G617" s="663"/>
      <c r="H617" s="663"/>
      <c r="I617" s="663"/>
      <c r="J617" s="663"/>
      <c r="K617" s="663"/>
      <c r="L617" s="663"/>
      <c r="M617" s="663"/>
      <c r="N617" s="663"/>
      <c r="O617" s="663"/>
      <c r="P617" s="663"/>
      <c r="Q617" s="663"/>
      <c r="R617" s="663"/>
      <c r="S617" s="663"/>
      <c r="T617" s="663"/>
      <c r="U617" s="663"/>
      <c r="V617" s="663"/>
      <c r="W617" s="663"/>
      <c r="X617" s="663"/>
      <c r="Y617" s="663"/>
      <c r="Z617" s="663"/>
    </row>
    <row r="618" spans="1:26" ht="15.75" customHeight="1">
      <c r="A618" s="663"/>
      <c r="B618" s="753"/>
      <c r="C618" s="663"/>
      <c r="D618" s="663"/>
      <c r="E618" s="663"/>
      <c r="F618" s="663"/>
      <c r="G618" s="663"/>
      <c r="H618" s="663"/>
      <c r="I618" s="663"/>
      <c r="J618" s="663"/>
      <c r="K618" s="663"/>
      <c r="L618" s="663"/>
      <c r="M618" s="663"/>
      <c r="N618" s="663"/>
      <c r="O618" s="663"/>
      <c r="P618" s="663"/>
      <c r="Q618" s="663"/>
      <c r="R618" s="663"/>
      <c r="S618" s="663"/>
      <c r="T618" s="663"/>
      <c r="U618" s="663"/>
      <c r="V618" s="663"/>
      <c r="W618" s="663"/>
      <c r="X618" s="663"/>
      <c r="Y618" s="663"/>
      <c r="Z618" s="663"/>
    </row>
    <row r="619" spans="1:26" ht="15.75" customHeight="1">
      <c r="A619" s="663"/>
      <c r="B619" s="753"/>
      <c r="C619" s="663"/>
      <c r="D619" s="663"/>
      <c r="E619" s="663"/>
      <c r="F619" s="663"/>
      <c r="G619" s="663"/>
      <c r="H619" s="663"/>
      <c r="I619" s="663"/>
      <c r="J619" s="663"/>
      <c r="K619" s="663"/>
      <c r="L619" s="663"/>
      <c r="M619" s="663"/>
      <c r="N619" s="663"/>
      <c r="O619" s="663"/>
      <c r="P619" s="663"/>
      <c r="Q619" s="663"/>
      <c r="R619" s="663"/>
      <c r="S619" s="663"/>
      <c r="T619" s="663"/>
      <c r="U619" s="663"/>
      <c r="V619" s="663"/>
      <c r="W619" s="663"/>
      <c r="X619" s="663"/>
      <c r="Y619" s="663"/>
      <c r="Z619" s="663"/>
    </row>
    <row r="620" spans="1:26" ht="15.75" customHeight="1">
      <c r="A620" s="663"/>
      <c r="B620" s="753"/>
      <c r="C620" s="663"/>
      <c r="D620" s="663"/>
      <c r="E620" s="663"/>
      <c r="F620" s="663"/>
      <c r="G620" s="663"/>
      <c r="H620" s="663"/>
      <c r="I620" s="663"/>
      <c r="J620" s="663"/>
      <c r="K620" s="663"/>
      <c r="L620" s="663"/>
      <c r="M620" s="663"/>
      <c r="N620" s="663"/>
      <c r="O620" s="663"/>
      <c r="P620" s="663"/>
      <c r="Q620" s="663"/>
      <c r="R620" s="663"/>
      <c r="S620" s="663"/>
      <c r="T620" s="663"/>
      <c r="U620" s="663"/>
      <c r="V620" s="663"/>
      <c r="W620" s="663"/>
      <c r="X620" s="663"/>
      <c r="Y620" s="663"/>
      <c r="Z620" s="663"/>
    </row>
    <row r="621" spans="1:26" ht="15.75" customHeight="1">
      <c r="A621" s="663"/>
      <c r="B621" s="753"/>
      <c r="C621" s="663"/>
      <c r="D621" s="663"/>
      <c r="E621" s="663"/>
      <c r="F621" s="663"/>
      <c r="G621" s="663"/>
      <c r="H621" s="663"/>
      <c r="I621" s="663"/>
      <c r="J621" s="663"/>
      <c r="K621" s="663"/>
      <c r="L621" s="663"/>
      <c r="M621" s="663"/>
      <c r="N621" s="663"/>
      <c r="O621" s="663"/>
      <c r="P621" s="663"/>
      <c r="Q621" s="663"/>
      <c r="R621" s="663"/>
      <c r="S621" s="663"/>
      <c r="T621" s="663"/>
      <c r="U621" s="663"/>
      <c r="V621" s="663"/>
      <c r="W621" s="663"/>
      <c r="X621" s="663"/>
      <c r="Y621" s="663"/>
      <c r="Z621" s="663"/>
    </row>
    <row r="622" spans="1:26" ht="15.75" customHeight="1">
      <c r="A622" s="663"/>
      <c r="B622" s="753"/>
      <c r="C622" s="663"/>
      <c r="D622" s="663"/>
      <c r="E622" s="663"/>
      <c r="F622" s="663"/>
      <c r="G622" s="663"/>
      <c r="H622" s="663"/>
      <c r="I622" s="663"/>
      <c r="J622" s="663"/>
      <c r="K622" s="663"/>
      <c r="L622" s="663"/>
      <c r="M622" s="663"/>
      <c r="N622" s="663"/>
      <c r="O622" s="663"/>
      <c r="P622" s="663"/>
      <c r="Q622" s="663"/>
      <c r="R622" s="663"/>
      <c r="S622" s="663"/>
      <c r="T622" s="663"/>
      <c r="U622" s="663"/>
      <c r="V622" s="663"/>
      <c r="W622" s="663"/>
      <c r="X622" s="663"/>
      <c r="Y622" s="663"/>
      <c r="Z622" s="663"/>
    </row>
    <row r="623" spans="1:26" ht="15.75" customHeight="1">
      <c r="A623" s="663"/>
      <c r="B623" s="753"/>
      <c r="C623" s="663"/>
      <c r="D623" s="663"/>
      <c r="E623" s="663"/>
      <c r="F623" s="663"/>
      <c r="G623" s="663"/>
      <c r="H623" s="663"/>
      <c r="I623" s="663"/>
      <c r="J623" s="663"/>
      <c r="K623" s="663"/>
      <c r="L623" s="663"/>
      <c r="M623" s="663"/>
      <c r="N623" s="663"/>
      <c r="O623" s="663"/>
      <c r="P623" s="663"/>
      <c r="Q623" s="663"/>
      <c r="R623" s="663"/>
      <c r="S623" s="663"/>
      <c r="T623" s="663"/>
      <c r="U623" s="663"/>
      <c r="V623" s="663"/>
      <c r="W623" s="663"/>
      <c r="X623" s="663"/>
      <c r="Y623" s="663"/>
      <c r="Z623" s="663"/>
    </row>
    <row r="624" spans="1:26" ht="15.75" customHeight="1">
      <c r="A624" s="663"/>
      <c r="B624" s="753"/>
      <c r="C624" s="663"/>
      <c r="D624" s="663"/>
      <c r="E624" s="663"/>
      <c r="F624" s="663"/>
      <c r="G624" s="663"/>
      <c r="H624" s="663"/>
      <c r="I624" s="663"/>
      <c r="J624" s="663"/>
      <c r="K624" s="663"/>
      <c r="L624" s="663"/>
      <c r="M624" s="663"/>
      <c r="N624" s="663"/>
      <c r="O624" s="663"/>
      <c r="P624" s="663"/>
      <c r="Q624" s="663"/>
      <c r="R624" s="663"/>
      <c r="S624" s="663"/>
      <c r="T624" s="663"/>
      <c r="U624" s="663"/>
      <c r="V624" s="663"/>
      <c r="W624" s="663"/>
      <c r="X624" s="663"/>
      <c r="Y624" s="663"/>
      <c r="Z624" s="663"/>
    </row>
    <row r="625" spans="1:26" ht="15.75" customHeight="1">
      <c r="A625" s="663"/>
      <c r="B625" s="753"/>
      <c r="C625" s="663"/>
      <c r="D625" s="663"/>
      <c r="E625" s="663"/>
      <c r="F625" s="663"/>
      <c r="G625" s="663"/>
      <c r="H625" s="663"/>
      <c r="I625" s="663"/>
      <c r="J625" s="663"/>
      <c r="K625" s="663"/>
      <c r="L625" s="663"/>
      <c r="M625" s="663"/>
      <c r="N625" s="663"/>
      <c r="O625" s="663"/>
      <c r="P625" s="663"/>
      <c r="Q625" s="663"/>
      <c r="R625" s="663"/>
      <c r="S625" s="663"/>
      <c r="T625" s="663"/>
      <c r="U625" s="663"/>
      <c r="V625" s="663"/>
      <c r="W625" s="663"/>
      <c r="X625" s="663"/>
      <c r="Y625" s="663"/>
      <c r="Z625" s="663"/>
    </row>
    <row r="626" spans="1:26" ht="15.75" customHeight="1">
      <c r="A626" s="663"/>
      <c r="B626" s="753"/>
      <c r="C626" s="663"/>
      <c r="D626" s="663"/>
      <c r="E626" s="663"/>
      <c r="F626" s="663"/>
      <c r="G626" s="663"/>
      <c r="H626" s="663"/>
      <c r="I626" s="663"/>
      <c r="J626" s="663"/>
      <c r="K626" s="663"/>
      <c r="L626" s="663"/>
      <c r="M626" s="663"/>
      <c r="N626" s="663"/>
      <c r="O626" s="663"/>
      <c r="P626" s="663"/>
      <c r="Q626" s="663"/>
      <c r="R626" s="663"/>
      <c r="S626" s="663"/>
      <c r="T626" s="663"/>
      <c r="U626" s="663"/>
      <c r="V626" s="663"/>
      <c r="W626" s="663"/>
      <c r="X626" s="663"/>
      <c r="Y626" s="663"/>
      <c r="Z626" s="663"/>
    </row>
    <row r="627" spans="1:26" ht="15.75" customHeight="1">
      <c r="A627" s="663"/>
      <c r="B627" s="753"/>
      <c r="C627" s="663"/>
      <c r="D627" s="663"/>
      <c r="E627" s="663"/>
      <c r="F627" s="663"/>
      <c r="G627" s="663"/>
      <c r="H627" s="663"/>
      <c r="I627" s="663"/>
      <c r="J627" s="663"/>
      <c r="K627" s="663"/>
      <c r="L627" s="663"/>
      <c r="M627" s="663"/>
      <c r="N627" s="663"/>
      <c r="O627" s="663"/>
      <c r="P627" s="663"/>
      <c r="Q627" s="663"/>
      <c r="R627" s="663"/>
      <c r="S627" s="663"/>
      <c r="T627" s="663"/>
      <c r="U627" s="663"/>
      <c r="V627" s="663"/>
      <c r="W627" s="663"/>
      <c r="X627" s="663"/>
      <c r="Y627" s="663"/>
      <c r="Z627" s="663"/>
    </row>
    <row r="628" spans="1:26" ht="15.75" customHeight="1">
      <c r="A628" s="663"/>
      <c r="B628" s="753"/>
      <c r="C628" s="663"/>
      <c r="D628" s="663"/>
      <c r="E628" s="663"/>
      <c r="F628" s="663"/>
      <c r="G628" s="663"/>
      <c r="H628" s="663"/>
      <c r="I628" s="663"/>
      <c r="J628" s="663"/>
      <c r="K628" s="663"/>
      <c r="L628" s="663"/>
      <c r="M628" s="663"/>
      <c r="N628" s="663"/>
      <c r="O628" s="663"/>
      <c r="P628" s="663"/>
      <c r="Q628" s="663"/>
      <c r="R628" s="663"/>
      <c r="S628" s="663"/>
      <c r="T628" s="663"/>
      <c r="U628" s="663"/>
      <c r="V628" s="663"/>
      <c r="W628" s="663"/>
      <c r="X628" s="663"/>
      <c r="Y628" s="663"/>
      <c r="Z628" s="663"/>
    </row>
    <row r="629" spans="1:26" ht="15.75" customHeight="1">
      <c r="A629" s="663"/>
      <c r="B629" s="753"/>
      <c r="C629" s="663"/>
      <c r="D629" s="663"/>
      <c r="E629" s="663"/>
      <c r="F629" s="663"/>
      <c r="G629" s="663"/>
      <c r="H629" s="663"/>
      <c r="I629" s="663"/>
      <c r="J629" s="663"/>
      <c r="K629" s="663"/>
      <c r="L629" s="663"/>
      <c r="M629" s="663"/>
      <c r="N629" s="663"/>
      <c r="O629" s="663"/>
      <c r="P629" s="663"/>
      <c r="Q629" s="663"/>
      <c r="R629" s="663"/>
      <c r="S629" s="663"/>
      <c r="T629" s="663"/>
      <c r="U629" s="663"/>
      <c r="V629" s="663"/>
      <c r="W629" s="663"/>
      <c r="X629" s="663"/>
      <c r="Y629" s="663"/>
      <c r="Z629" s="663"/>
    </row>
    <row r="630" spans="1:26" ht="15.75" customHeight="1">
      <c r="A630" s="663"/>
      <c r="B630" s="753"/>
      <c r="C630" s="663"/>
      <c r="D630" s="663"/>
      <c r="E630" s="663"/>
      <c r="F630" s="663"/>
      <c r="G630" s="663"/>
      <c r="H630" s="663"/>
      <c r="I630" s="663"/>
      <c r="J630" s="663"/>
      <c r="K630" s="663"/>
      <c r="L630" s="663"/>
      <c r="M630" s="663"/>
      <c r="N630" s="663"/>
      <c r="O630" s="663"/>
      <c r="P630" s="663"/>
      <c r="Q630" s="663"/>
      <c r="R630" s="663"/>
      <c r="S630" s="663"/>
      <c r="T630" s="663"/>
      <c r="U630" s="663"/>
      <c r="V630" s="663"/>
      <c r="W630" s="663"/>
      <c r="X630" s="663"/>
      <c r="Y630" s="663"/>
      <c r="Z630" s="663"/>
    </row>
    <row r="631" spans="1:26" ht="15.75" customHeight="1">
      <c r="A631" s="663"/>
      <c r="B631" s="753"/>
      <c r="C631" s="663"/>
      <c r="D631" s="663"/>
      <c r="E631" s="663"/>
      <c r="F631" s="663"/>
      <c r="G631" s="663"/>
      <c r="H631" s="663"/>
      <c r="I631" s="663"/>
      <c r="J631" s="663"/>
      <c r="K631" s="663"/>
      <c r="L631" s="663"/>
      <c r="M631" s="663"/>
      <c r="N631" s="663"/>
      <c r="O631" s="663"/>
      <c r="P631" s="663"/>
      <c r="Q631" s="663"/>
      <c r="R631" s="663"/>
      <c r="S631" s="663"/>
      <c r="T631" s="663"/>
      <c r="U631" s="663"/>
      <c r="V631" s="663"/>
      <c r="W631" s="663"/>
      <c r="X631" s="663"/>
      <c r="Y631" s="663"/>
      <c r="Z631" s="663"/>
    </row>
    <row r="632" spans="1:26" ht="15.75" customHeight="1">
      <c r="A632" s="663"/>
      <c r="B632" s="753"/>
      <c r="C632" s="663"/>
      <c r="D632" s="663"/>
      <c r="E632" s="663"/>
      <c r="F632" s="663"/>
      <c r="G632" s="663"/>
      <c r="H632" s="663"/>
      <c r="I632" s="663"/>
      <c r="J632" s="663"/>
      <c r="K632" s="663"/>
      <c r="L632" s="663"/>
      <c r="M632" s="663"/>
      <c r="N632" s="663"/>
      <c r="O632" s="663"/>
      <c r="P632" s="663"/>
      <c r="Q632" s="663"/>
      <c r="R632" s="663"/>
      <c r="S632" s="663"/>
      <c r="T632" s="663"/>
      <c r="U632" s="663"/>
      <c r="V632" s="663"/>
      <c r="W632" s="663"/>
      <c r="X632" s="663"/>
      <c r="Y632" s="663"/>
      <c r="Z632" s="663"/>
    </row>
    <row r="633" spans="1:26" ht="15.75" customHeight="1">
      <c r="A633" s="663"/>
      <c r="B633" s="753"/>
      <c r="C633" s="663"/>
      <c r="D633" s="663"/>
      <c r="E633" s="663"/>
      <c r="F633" s="663"/>
      <c r="G633" s="663"/>
      <c r="H633" s="663"/>
      <c r="I633" s="663"/>
      <c r="J633" s="663"/>
      <c r="K633" s="663"/>
      <c r="L633" s="663"/>
      <c r="M633" s="663"/>
      <c r="N633" s="663"/>
      <c r="O633" s="663"/>
      <c r="P633" s="663"/>
      <c r="Q633" s="663"/>
      <c r="R633" s="663"/>
      <c r="S633" s="663"/>
      <c r="T633" s="663"/>
      <c r="U633" s="663"/>
      <c r="V633" s="663"/>
      <c r="W633" s="663"/>
      <c r="X633" s="663"/>
      <c r="Y633" s="663"/>
      <c r="Z633" s="663"/>
    </row>
    <row r="634" spans="1:26" ht="15.75" customHeight="1">
      <c r="A634" s="663"/>
      <c r="B634" s="753"/>
      <c r="C634" s="663"/>
      <c r="D634" s="663"/>
      <c r="E634" s="663"/>
      <c r="F634" s="663"/>
      <c r="G634" s="663"/>
      <c r="H634" s="663"/>
      <c r="I634" s="663"/>
      <c r="J634" s="663"/>
      <c r="K634" s="663"/>
      <c r="L634" s="663"/>
      <c r="M634" s="663"/>
      <c r="N634" s="663"/>
      <c r="O634" s="663"/>
      <c r="P634" s="663"/>
      <c r="Q634" s="663"/>
      <c r="R634" s="663"/>
      <c r="S634" s="663"/>
      <c r="T634" s="663"/>
      <c r="U634" s="663"/>
      <c r="V634" s="663"/>
      <c r="W634" s="663"/>
      <c r="X634" s="663"/>
      <c r="Y634" s="663"/>
      <c r="Z634" s="663"/>
    </row>
    <row r="635" spans="1:26" ht="15.75" customHeight="1">
      <c r="A635" s="663"/>
      <c r="B635" s="753"/>
      <c r="C635" s="663"/>
      <c r="D635" s="663"/>
      <c r="E635" s="663"/>
      <c r="F635" s="663"/>
      <c r="G635" s="663"/>
      <c r="H635" s="663"/>
      <c r="I635" s="663"/>
      <c r="J635" s="663"/>
      <c r="K635" s="663"/>
      <c r="L635" s="663"/>
      <c r="M635" s="663"/>
      <c r="N635" s="663"/>
      <c r="O635" s="663"/>
      <c r="P635" s="663"/>
      <c r="Q635" s="663"/>
      <c r="R635" s="663"/>
      <c r="S635" s="663"/>
      <c r="T635" s="663"/>
      <c r="U635" s="663"/>
      <c r="V635" s="663"/>
      <c r="W635" s="663"/>
      <c r="X635" s="663"/>
      <c r="Y635" s="663"/>
      <c r="Z635" s="663"/>
    </row>
    <row r="636" spans="1:26" ht="15.75" customHeight="1">
      <c r="A636" s="663"/>
      <c r="B636" s="753"/>
      <c r="C636" s="663"/>
      <c r="D636" s="663"/>
      <c r="E636" s="663"/>
      <c r="F636" s="663"/>
      <c r="G636" s="663"/>
      <c r="H636" s="663"/>
      <c r="I636" s="663"/>
      <c r="J636" s="663"/>
      <c r="K636" s="663"/>
      <c r="L636" s="663"/>
      <c r="M636" s="663"/>
      <c r="N636" s="663"/>
      <c r="O636" s="663"/>
      <c r="P636" s="663"/>
      <c r="Q636" s="663"/>
      <c r="R636" s="663"/>
      <c r="S636" s="663"/>
      <c r="T636" s="663"/>
      <c r="U636" s="663"/>
      <c r="V636" s="663"/>
      <c r="W636" s="663"/>
      <c r="X636" s="663"/>
      <c r="Y636" s="663"/>
      <c r="Z636" s="663"/>
    </row>
    <row r="637" spans="1:26" ht="15.75" customHeight="1">
      <c r="A637" s="663"/>
      <c r="B637" s="753"/>
      <c r="C637" s="663"/>
      <c r="D637" s="663"/>
      <c r="E637" s="663"/>
      <c r="F637" s="663"/>
      <c r="G637" s="663"/>
      <c r="H637" s="663"/>
      <c r="I637" s="663"/>
      <c r="J637" s="663"/>
      <c r="K637" s="663"/>
      <c r="L637" s="663"/>
      <c r="M637" s="663"/>
      <c r="N637" s="663"/>
      <c r="O637" s="663"/>
      <c r="P637" s="663"/>
      <c r="Q637" s="663"/>
      <c r="R637" s="663"/>
      <c r="S637" s="663"/>
      <c r="T637" s="663"/>
      <c r="U637" s="663"/>
      <c r="V637" s="663"/>
      <c r="W637" s="663"/>
      <c r="X637" s="663"/>
      <c r="Y637" s="663"/>
      <c r="Z637" s="663"/>
    </row>
    <row r="638" spans="1:26" ht="15.75" customHeight="1">
      <c r="A638" s="663"/>
      <c r="B638" s="753"/>
      <c r="C638" s="663"/>
      <c r="D638" s="663"/>
      <c r="E638" s="663"/>
      <c r="F638" s="663"/>
      <c r="G638" s="663"/>
      <c r="H638" s="663"/>
      <c r="I638" s="663"/>
      <c r="J638" s="663"/>
      <c r="K638" s="663"/>
      <c r="L638" s="663"/>
      <c r="M638" s="663"/>
      <c r="N638" s="663"/>
      <c r="O638" s="663"/>
      <c r="P638" s="663"/>
      <c r="Q638" s="663"/>
      <c r="R638" s="663"/>
      <c r="S638" s="663"/>
      <c r="T638" s="663"/>
      <c r="U638" s="663"/>
      <c r="V638" s="663"/>
      <c r="W638" s="663"/>
      <c r="X638" s="663"/>
      <c r="Y638" s="663"/>
      <c r="Z638" s="663"/>
    </row>
    <row r="639" spans="1:26" ht="15.75" customHeight="1">
      <c r="A639" s="663"/>
      <c r="B639" s="753"/>
      <c r="C639" s="663"/>
      <c r="D639" s="663"/>
      <c r="E639" s="663"/>
      <c r="F639" s="663"/>
      <c r="G639" s="663"/>
      <c r="H639" s="663"/>
      <c r="I639" s="663"/>
      <c r="J639" s="663"/>
      <c r="K639" s="663"/>
      <c r="L639" s="663"/>
      <c r="M639" s="663"/>
      <c r="N639" s="663"/>
      <c r="O639" s="663"/>
      <c r="P639" s="663"/>
      <c r="Q639" s="663"/>
      <c r="R639" s="663"/>
      <c r="S639" s="663"/>
      <c r="T639" s="663"/>
      <c r="U639" s="663"/>
      <c r="V639" s="663"/>
      <c r="W639" s="663"/>
      <c r="X639" s="663"/>
      <c r="Y639" s="663"/>
      <c r="Z639" s="663"/>
    </row>
    <row r="640" spans="1:26" ht="15.75" customHeight="1">
      <c r="A640" s="663"/>
      <c r="B640" s="753"/>
      <c r="C640" s="663"/>
      <c r="D640" s="663"/>
      <c r="E640" s="663"/>
      <c r="F640" s="663"/>
      <c r="G640" s="663"/>
      <c r="H640" s="663"/>
      <c r="I640" s="663"/>
      <c r="J640" s="663"/>
      <c r="K640" s="663"/>
      <c r="L640" s="663"/>
      <c r="M640" s="663"/>
      <c r="N640" s="663"/>
      <c r="O640" s="663"/>
      <c r="P640" s="663"/>
      <c r="Q640" s="663"/>
      <c r="R640" s="663"/>
      <c r="S640" s="663"/>
      <c r="T640" s="663"/>
      <c r="U640" s="663"/>
      <c r="V640" s="663"/>
      <c r="W640" s="663"/>
      <c r="X640" s="663"/>
      <c r="Y640" s="663"/>
      <c r="Z640" s="663"/>
    </row>
    <row r="641" spans="1:26" ht="15.75" customHeight="1">
      <c r="A641" s="663"/>
      <c r="B641" s="753"/>
      <c r="C641" s="663"/>
      <c r="D641" s="663"/>
      <c r="E641" s="663"/>
      <c r="F641" s="663"/>
      <c r="G641" s="663"/>
      <c r="H641" s="663"/>
      <c r="I641" s="663"/>
      <c r="J641" s="663"/>
      <c r="K641" s="663"/>
      <c r="L641" s="663"/>
      <c r="M641" s="663"/>
      <c r="N641" s="663"/>
      <c r="O641" s="663"/>
      <c r="P641" s="663"/>
      <c r="Q641" s="663"/>
      <c r="R641" s="663"/>
      <c r="S641" s="663"/>
      <c r="T641" s="663"/>
      <c r="U641" s="663"/>
      <c r="V641" s="663"/>
      <c r="W641" s="663"/>
      <c r="X641" s="663"/>
      <c r="Y641" s="663"/>
      <c r="Z641" s="663"/>
    </row>
    <row r="642" spans="1:26" ht="15.75" customHeight="1">
      <c r="A642" s="663"/>
      <c r="B642" s="753"/>
      <c r="C642" s="663"/>
      <c r="D642" s="663"/>
      <c r="E642" s="663"/>
      <c r="F642" s="663"/>
      <c r="G642" s="663"/>
      <c r="H642" s="663"/>
      <c r="I642" s="663"/>
      <c r="J642" s="663"/>
      <c r="K642" s="663"/>
      <c r="L642" s="663"/>
      <c r="M642" s="663"/>
      <c r="N642" s="663"/>
      <c r="O642" s="663"/>
      <c r="P642" s="663"/>
      <c r="Q642" s="663"/>
      <c r="R642" s="663"/>
      <c r="S642" s="663"/>
      <c r="T642" s="663"/>
      <c r="U642" s="663"/>
      <c r="V642" s="663"/>
      <c r="W642" s="663"/>
      <c r="X642" s="663"/>
      <c r="Y642" s="663"/>
      <c r="Z642" s="663"/>
    </row>
    <row r="643" spans="1:26" ht="15.75" customHeight="1">
      <c r="A643" s="663"/>
      <c r="B643" s="753"/>
      <c r="C643" s="663"/>
      <c r="D643" s="663"/>
      <c r="E643" s="663"/>
      <c r="F643" s="663"/>
      <c r="G643" s="663"/>
      <c r="H643" s="663"/>
      <c r="I643" s="663"/>
      <c r="J643" s="663"/>
      <c r="K643" s="663"/>
      <c r="L643" s="663"/>
      <c r="M643" s="663"/>
      <c r="N643" s="663"/>
      <c r="O643" s="663"/>
      <c r="P643" s="663"/>
      <c r="Q643" s="663"/>
      <c r="R643" s="663"/>
      <c r="S643" s="663"/>
      <c r="T643" s="663"/>
      <c r="U643" s="663"/>
      <c r="V643" s="663"/>
      <c r="W643" s="663"/>
      <c r="X643" s="663"/>
      <c r="Y643" s="663"/>
      <c r="Z643" s="663"/>
    </row>
    <row r="644" spans="1:26" ht="15.75" customHeight="1">
      <c r="A644" s="663"/>
      <c r="B644" s="753"/>
      <c r="C644" s="663"/>
      <c r="D644" s="663"/>
      <c r="E644" s="663"/>
      <c r="F644" s="663"/>
      <c r="G644" s="663"/>
      <c r="H644" s="663"/>
      <c r="I644" s="663"/>
      <c r="J644" s="663"/>
      <c r="K644" s="663"/>
      <c r="L644" s="663"/>
      <c r="M644" s="663"/>
      <c r="N644" s="663"/>
      <c r="O644" s="663"/>
      <c r="P644" s="663"/>
      <c r="Q644" s="663"/>
      <c r="R644" s="663"/>
      <c r="S644" s="663"/>
      <c r="T644" s="663"/>
      <c r="U644" s="663"/>
      <c r="V644" s="663"/>
      <c r="W644" s="663"/>
      <c r="X644" s="663"/>
      <c r="Y644" s="663"/>
      <c r="Z644" s="663"/>
    </row>
    <row r="645" spans="1:26" ht="15.75" customHeight="1">
      <c r="A645" s="663"/>
      <c r="B645" s="753"/>
      <c r="C645" s="663"/>
      <c r="D645" s="663"/>
      <c r="E645" s="663"/>
      <c r="F645" s="663"/>
      <c r="G645" s="663"/>
      <c r="H645" s="663"/>
      <c r="I645" s="663"/>
      <c r="J645" s="663"/>
      <c r="K645" s="663"/>
      <c r="L645" s="663"/>
      <c r="M645" s="663"/>
      <c r="N645" s="663"/>
      <c r="O645" s="663"/>
      <c r="P645" s="663"/>
      <c r="Q645" s="663"/>
      <c r="R645" s="663"/>
      <c r="S645" s="663"/>
      <c r="T645" s="663"/>
      <c r="U645" s="663"/>
      <c r="V645" s="663"/>
      <c r="W645" s="663"/>
      <c r="X645" s="663"/>
      <c r="Y645" s="663"/>
      <c r="Z645" s="663"/>
    </row>
    <row r="646" spans="1:26" ht="15.75" customHeight="1">
      <c r="A646" s="663"/>
      <c r="B646" s="753"/>
      <c r="C646" s="663"/>
      <c r="D646" s="663"/>
      <c r="E646" s="663"/>
      <c r="F646" s="663"/>
      <c r="G646" s="663"/>
      <c r="H646" s="663"/>
      <c r="I646" s="663"/>
      <c r="J646" s="663"/>
      <c r="K646" s="663"/>
      <c r="L646" s="663"/>
      <c r="M646" s="663"/>
      <c r="N646" s="663"/>
      <c r="O646" s="663"/>
      <c r="P646" s="663"/>
      <c r="Q646" s="663"/>
      <c r="R646" s="663"/>
      <c r="S646" s="663"/>
      <c r="T646" s="663"/>
      <c r="U646" s="663"/>
      <c r="V646" s="663"/>
      <c r="W646" s="663"/>
      <c r="X646" s="663"/>
      <c r="Y646" s="663"/>
      <c r="Z646" s="663"/>
    </row>
    <row r="647" spans="1:26" ht="15.75" customHeight="1">
      <c r="A647" s="663"/>
      <c r="B647" s="753"/>
      <c r="C647" s="663"/>
      <c r="D647" s="663"/>
      <c r="E647" s="663"/>
      <c r="F647" s="663"/>
      <c r="G647" s="663"/>
      <c r="H647" s="663"/>
      <c r="I647" s="663"/>
      <c r="J647" s="663"/>
      <c r="K647" s="663"/>
      <c r="L647" s="663"/>
      <c r="M647" s="663"/>
      <c r="N647" s="663"/>
      <c r="O647" s="663"/>
      <c r="P647" s="663"/>
      <c r="Q647" s="663"/>
      <c r="R647" s="663"/>
      <c r="S647" s="663"/>
      <c r="T647" s="663"/>
      <c r="U647" s="663"/>
      <c r="V647" s="663"/>
      <c r="W647" s="663"/>
      <c r="X647" s="663"/>
      <c r="Y647" s="663"/>
      <c r="Z647" s="663"/>
    </row>
    <row r="648" spans="1:26" ht="15.75" customHeight="1">
      <c r="A648" s="663"/>
      <c r="B648" s="753"/>
      <c r="C648" s="663"/>
      <c r="D648" s="663"/>
      <c r="E648" s="663"/>
      <c r="F648" s="663"/>
      <c r="G648" s="663"/>
      <c r="H648" s="663"/>
      <c r="I648" s="663"/>
      <c r="J648" s="663"/>
      <c r="K648" s="663"/>
      <c r="L648" s="663"/>
      <c r="M648" s="663"/>
      <c r="N648" s="663"/>
      <c r="O648" s="663"/>
      <c r="P648" s="663"/>
      <c r="Q648" s="663"/>
      <c r="R648" s="663"/>
      <c r="S648" s="663"/>
      <c r="T648" s="663"/>
      <c r="U648" s="663"/>
      <c r="V648" s="663"/>
      <c r="W648" s="663"/>
      <c r="X648" s="663"/>
      <c r="Y648" s="663"/>
      <c r="Z648" s="663"/>
    </row>
    <row r="649" spans="1:26" ht="15.75" customHeight="1">
      <c r="A649" s="663"/>
      <c r="B649" s="753"/>
      <c r="C649" s="663"/>
      <c r="D649" s="663"/>
      <c r="E649" s="663"/>
      <c r="F649" s="663"/>
      <c r="G649" s="663"/>
      <c r="H649" s="663"/>
      <c r="I649" s="663"/>
      <c r="J649" s="663"/>
      <c r="K649" s="663"/>
      <c r="L649" s="663"/>
      <c r="M649" s="663"/>
      <c r="N649" s="663"/>
      <c r="O649" s="663"/>
      <c r="P649" s="663"/>
      <c r="Q649" s="663"/>
      <c r="R649" s="663"/>
      <c r="S649" s="663"/>
      <c r="T649" s="663"/>
      <c r="U649" s="663"/>
      <c r="V649" s="663"/>
      <c r="W649" s="663"/>
      <c r="X649" s="663"/>
      <c r="Y649" s="663"/>
      <c r="Z649" s="663"/>
    </row>
    <row r="650" spans="1:26" ht="15.75" customHeight="1">
      <c r="A650" s="663"/>
      <c r="B650" s="753"/>
      <c r="C650" s="663"/>
      <c r="D650" s="663"/>
      <c r="E650" s="663"/>
      <c r="F650" s="663"/>
      <c r="G650" s="663"/>
      <c r="H650" s="663"/>
      <c r="I650" s="663"/>
      <c r="J650" s="663"/>
      <c r="K650" s="663"/>
      <c r="L650" s="663"/>
      <c r="M650" s="663"/>
      <c r="N650" s="663"/>
      <c r="O650" s="663"/>
      <c r="P650" s="663"/>
      <c r="Q650" s="663"/>
      <c r="R650" s="663"/>
      <c r="S650" s="663"/>
      <c r="T650" s="663"/>
      <c r="U650" s="663"/>
      <c r="V650" s="663"/>
      <c r="W650" s="663"/>
      <c r="X650" s="663"/>
      <c r="Y650" s="663"/>
      <c r="Z650" s="663"/>
    </row>
    <row r="651" spans="1:26" ht="15.75" customHeight="1">
      <c r="A651" s="663"/>
      <c r="B651" s="753"/>
      <c r="C651" s="663"/>
      <c r="D651" s="663"/>
      <c r="E651" s="663"/>
      <c r="F651" s="663"/>
      <c r="G651" s="663"/>
      <c r="H651" s="663"/>
      <c r="I651" s="663"/>
      <c r="J651" s="663"/>
      <c r="K651" s="663"/>
      <c r="L651" s="663"/>
      <c r="M651" s="663"/>
      <c r="N651" s="663"/>
      <c r="O651" s="663"/>
      <c r="P651" s="663"/>
      <c r="Q651" s="663"/>
      <c r="R651" s="663"/>
      <c r="S651" s="663"/>
      <c r="T651" s="663"/>
      <c r="U651" s="663"/>
      <c r="V651" s="663"/>
      <c r="W651" s="663"/>
      <c r="X651" s="663"/>
      <c r="Y651" s="663"/>
      <c r="Z651" s="663"/>
    </row>
    <row r="652" spans="1:26" ht="15.75" customHeight="1">
      <c r="A652" s="663"/>
      <c r="B652" s="753"/>
      <c r="C652" s="663"/>
      <c r="D652" s="663"/>
      <c r="E652" s="663"/>
      <c r="F652" s="663"/>
      <c r="G652" s="663"/>
      <c r="H652" s="663"/>
      <c r="I652" s="663"/>
      <c r="J652" s="663"/>
      <c r="K652" s="663"/>
      <c r="L652" s="663"/>
      <c r="M652" s="663"/>
      <c r="N652" s="663"/>
      <c r="O652" s="663"/>
      <c r="P652" s="663"/>
      <c r="Q652" s="663"/>
      <c r="R652" s="663"/>
      <c r="S652" s="663"/>
      <c r="T652" s="663"/>
      <c r="U652" s="663"/>
      <c r="V652" s="663"/>
      <c r="W652" s="663"/>
      <c r="X652" s="663"/>
      <c r="Y652" s="663"/>
      <c r="Z652" s="663"/>
    </row>
    <row r="653" spans="1:26" ht="15.75" customHeight="1">
      <c r="A653" s="663"/>
      <c r="B653" s="753"/>
      <c r="C653" s="663"/>
      <c r="D653" s="663"/>
      <c r="E653" s="663"/>
      <c r="F653" s="663"/>
      <c r="G653" s="663"/>
      <c r="H653" s="663"/>
      <c r="I653" s="663"/>
      <c r="J653" s="663"/>
      <c r="K653" s="663"/>
      <c r="L653" s="663"/>
      <c r="M653" s="663"/>
      <c r="N653" s="663"/>
      <c r="O653" s="663"/>
      <c r="P653" s="663"/>
      <c r="Q653" s="663"/>
      <c r="R653" s="663"/>
      <c r="S653" s="663"/>
      <c r="T653" s="663"/>
      <c r="U653" s="663"/>
      <c r="V653" s="663"/>
      <c r="W653" s="663"/>
      <c r="X653" s="663"/>
      <c r="Y653" s="663"/>
      <c r="Z653" s="663"/>
    </row>
    <row r="654" spans="1:26" ht="15.75" customHeight="1">
      <c r="A654" s="663"/>
      <c r="B654" s="753"/>
      <c r="C654" s="663"/>
      <c r="D654" s="663"/>
      <c r="E654" s="663"/>
      <c r="F654" s="663"/>
      <c r="G654" s="663"/>
      <c r="H654" s="663"/>
      <c r="I654" s="663"/>
      <c r="J654" s="663"/>
      <c r="K654" s="663"/>
      <c r="L654" s="663"/>
      <c r="M654" s="663"/>
      <c r="N654" s="663"/>
      <c r="O654" s="663"/>
      <c r="P654" s="663"/>
      <c r="Q654" s="663"/>
      <c r="R654" s="663"/>
      <c r="S654" s="663"/>
      <c r="T654" s="663"/>
      <c r="U654" s="663"/>
      <c r="V654" s="663"/>
      <c r="W654" s="663"/>
      <c r="X654" s="663"/>
      <c r="Y654" s="663"/>
      <c r="Z654" s="663"/>
    </row>
    <row r="655" spans="1:26" ht="15.75" customHeight="1">
      <c r="A655" s="663"/>
      <c r="B655" s="753"/>
      <c r="C655" s="663"/>
      <c r="D655" s="663"/>
      <c r="E655" s="663"/>
      <c r="F655" s="663"/>
      <c r="G655" s="663"/>
      <c r="H655" s="663"/>
      <c r="I655" s="663"/>
      <c r="J655" s="663"/>
      <c r="K655" s="663"/>
      <c r="L655" s="663"/>
      <c r="M655" s="663"/>
      <c r="N655" s="663"/>
      <c r="O655" s="663"/>
      <c r="P655" s="663"/>
      <c r="Q655" s="663"/>
      <c r="R655" s="663"/>
      <c r="S655" s="663"/>
      <c r="T655" s="663"/>
      <c r="U655" s="663"/>
      <c r="V655" s="663"/>
      <c r="W655" s="663"/>
      <c r="X655" s="663"/>
      <c r="Y655" s="663"/>
      <c r="Z655" s="663"/>
    </row>
    <row r="656" spans="1:26" ht="15.75" customHeight="1">
      <c r="A656" s="663"/>
      <c r="B656" s="753"/>
      <c r="C656" s="663"/>
      <c r="D656" s="663"/>
      <c r="E656" s="663"/>
      <c r="F656" s="663"/>
      <c r="G656" s="663"/>
      <c r="H656" s="663"/>
      <c r="I656" s="663"/>
      <c r="J656" s="663"/>
      <c r="K656" s="663"/>
      <c r="L656" s="663"/>
      <c r="M656" s="663"/>
      <c r="N656" s="663"/>
      <c r="O656" s="663"/>
      <c r="P656" s="663"/>
      <c r="Q656" s="663"/>
      <c r="R656" s="663"/>
      <c r="S656" s="663"/>
      <c r="T656" s="663"/>
      <c r="U656" s="663"/>
      <c r="V656" s="663"/>
      <c r="W656" s="663"/>
      <c r="X656" s="663"/>
      <c r="Y656" s="663"/>
      <c r="Z656" s="663"/>
    </row>
    <row r="657" spans="1:26" ht="15.75" customHeight="1">
      <c r="A657" s="663"/>
      <c r="B657" s="753"/>
      <c r="C657" s="663"/>
      <c r="D657" s="663"/>
      <c r="E657" s="663"/>
      <c r="F657" s="663"/>
      <c r="G657" s="663"/>
      <c r="H657" s="663"/>
      <c r="I657" s="663"/>
      <c r="J657" s="663"/>
      <c r="K657" s="663"/>
      <c r="L657" s="663"/>
      <c r="M657" s="663"/>
      <c r="N657" s="663"/>
      <c r="O657" s="663"/>
      <c r="P657" s="663"/>
      <c r="Q657" s="663"/>
      <c r="R657" s="663"/>
      <c r="S657" s="663"/>
      <c r="T657" s="663"/>
      <c r="U657" s="663"/>
      <c r="V657" s="663"/>
      <c r="W657" s="663"/>
      <c r="X657" s="663"/>
      <c r="Y657" s="663"/>
      <c r="Z657" s="663"/>
    </row>
    <row r="658" spans="1:26" ht="15.75" customHeight="1">
      <c r="A658" s="663"/>
      <c r="B658" s="753"/>
      <c r="C658" s="663"/>
      <c r="D658" s="663"/>
      <c r="E658" s="663"/>
      <c r="F658" s="663"/>
      <c r="G658" s="663"/>
      <c r="H658" s="663"/>
      <c r="I658" s="663"/>
      <c r="J658" s="663"/>
      <c r="K658" s="663"/>
      <c r="L658" s="663"/>
      <c r="M658" s="663"/>
      <c r="N658" s="663"/>
      <c r="O658" s="663"/>
      <c r="P658" s="663"/>
      <c r="Q658" s="663"/>
      <c r="R658" s="663"/>
      <c r="S658" s="663"/>
      <c r="T658" s="663"/>
      <c r="U658" s="663"/>
      <c r="V658" s="663"/>
      <c r="W658" s="663"/>
      <c r="X658" s="663"/>
      <c r="Y658" s="663"/>
      <c r="Z658" s="663"/>
    </row>
    <row r="659" spans="1:26" ht="15.75" customHeight="1">
      <c r="A659" s="663"/>
      <c r="B659" s="753"/>
      <c r="C659" s="663"/>
      <c r="D659" s="663"/>
      <c r="E659" s="663"/>
      <c r="F659" s="663"/>
      <c r="G659" s="663"/>
      <c r="H659" s="663"/>
      <c r="I659" s="663"/>
      <c r="J659" s="663"/>
      <c r="K659" s="663"/>
      <c r="L659" s="663"/>
      <c r="M659" s="663"/>
      <c r="N659" s="663"/>
      <c r="O659" s="663"/>
      <c r="P659" s="663"/>
      <c r="Q659" s="663"/>
      <c r="R659" s="663"/>
      <c r="S659" s="663"/>
      <c r="T659" s="663"/>
      <c r="U659" s="663"/>
      <c r="V659" s="663"/>
      <c r="W659" s="663"/>
      <c r="X659" s="663"/>
      <c r="Y659" s="663"/>
      <c r="Z659" s="663"/>
    </row>
    <row r="660" spans="1:26" ht="15.75" customHeight="1">
      <c r="A660" s="663"/>
      <c r="B660" s="753"/>
      <c r="C660" s="663"/>
      <c r="D660" s="663"/>
      <c r="E660" s="663"/>
      <c r="F660" s="663"/>
      <c r="G660" s="663"/>
      <c r="H660" s="663"/>
      <c r="I660" s="663"/>
      <c r="J660" s="663"/>
      <c r="K660" s="663"/>
      <c r="L660" s="663"/>
      <c r="M660" s="663"/>
      <c r="N660" s="663"/>
      <c r="O660" s="663"/>
      <c r="P660" s="663"/>
      <c r="Q660" s="663"/>
      <c r="R660" s="663"/>
      <c r="S660" s="663"/>
      <c r="T660" s="663"/>
      <c r="U660" s="663"/>
      <c r="V660" s="663"/>
      <c r="W660" s="663"/>
      <c r="X660" s="663"/>
      <c r="Y660" s="663"/>
      <c r="Z660" s="663"/>
    </row>
    <row r="661" spans="1:26" ht="15.75" customHeight="1">
      <c r="A661" s="663"/>
      <c r="B661" s="753"/>
      <c r="C661" s="663"/>
      <c r="D661" s="663"/>
      <c r="E661" s="663"/>
      <c r="F661" s="663"/>
      <c r="G661" s="663"/>
      <c r="H661" s="663"/>
      <c r="I661" s="663"/>
      <c r="J661" s="663"/>
      <c r="K661" s="663"/>
      <c r="L661" s="663"/>
      <c r="M661" s="663"/>
      <c r="N661" s="663"/>
      <c r="O661" s="663"/>
      <c r="P661" s="663"/>
      <c r="Q661" s="663"/>
      <c r="R661" s="663"/>
      <c r="S661" s="663"/>
      <c r="T661" s="663"/>
      <c r="U661" s="663"/>
      <c r="V661" s="663"/>
      <c r="W661" s="663"/>
      <c r="X661" s="663"/>
      <c r="Y661" s="663"/>
      <c r="Z661" s="663"/>
    </row>
    <row r="662" spans="1:26" ht="15.75" customHeight="1">
      <c r="A662" s="663"/>
      <c r="B662" s="753"/>
      <c r="C662" s="663"/>
      <c r="D662" s="663"/>
      <c r="E662" s="663"/>
      <c r="F662" s="663"/>
      <c r="G662" s="663"/>
      <c r="H662" s="663"/>
      <c r="I662" s="663"/>
      <c r="J662" s="663"/>
      <c r="K662" s="663"/>
      <c r="L662" s="663"/>
      <c r="M662" s="663"/>
      <c r="N662" s="663"/>
      <c r="O662" s="663"/>
      <c r="P662" s="663"/>
      <c r="Q662" s="663"/>
      <c r="R662" s="663"/>
      <c r="S662" s="663"/>
      <c r="T662" s="663"/>
      <c r="U662" s="663"/>
      <c r="V662" s="663"/>
      <c r="W662" s="663"/>
      <c r="X662" s="663"/>
      <c r="Y662" s="663"/>
      <c r="Z662" s="663"/>
    </row>
    <row r="663" spans="1:26" ht="15.75" customHeight="1">
      <c r="A663" s="663"/>
      <c r="B663" s="753"/>
      <c r="C663" s="663"/>
      <c r="D663" s="663"/>
      <c r="E663" s="663"/>
      <c r="F663" s="663"/>
      <c r="G663" s="663"/>
      <c r="H663" s="663"/>
      <c r="I663" s="663"/>
      <c r="J663" s="663"/>
      <c r="K663" s="663"/>
      <c r="L663" s="663"/>
      <c r="M663" s="663"/>
      <c r="N663" s="663"/>
      <c r="O663" s="663"/>
      <c r="P663" s="663"/>
      <c r="Q663" s="663"/>
      <c r="R663" s="663"/>
      <c r="S663" s="663"/>
      <c r="T663" s="663"/>
      <c r="U663" s="663"/>
      <c r="V663" s="663"/>
      <c r="W663" s="663"/>
      <c r="X663" s="663"/>
      <c r="Y663" s="663"/>
      <c r="Z663" s="663"/>
    </row>
    <row r="664" spans="1:26" ht="15.75" customHeight="1">
      <c r="A664" s="663"/>
      <c r="B664" s="753"/>
      <c r="C664" s="663"/>
      <c r="D664" s="663"/>
      <c r="E664" s="663"/>
      <c r="F664" s="663"/>
      <c r="G664" s="663"/>
      <c r="H664" s="663"/>
      <c r="I664" s="663"/>
      <c r="J664" s="663"/>
      <c r="K664" s="663"/>
      <c r="L664" s="663"/>
      <c r="M664" s="663"/>
      <c r="N664" s="663"/>
      <c r="O664" s="663"/>
      <c r="P664" s="663"/>
      <c r="Q664" s="663"/>
      <c r="R664" s="663"/>
      <c r="S664" s="663"/>
      <c r="T664" s="663"/>
      <c r="U664" s="663"/>
      <c r="V664" s="663"/>
      <c r="W664" s="663"/>
      <c r="X664" s="663"/>
      <c r="Y664" s="663"/>
      <c r="Z664" s="663"/>
    </row>
    <row r="665" spans="1:26" ht="15.75" customHeight="1">
      <c r="A665" s="663"/>
      <c r="B665" s="753"/>
      <c r="C665" s="663"/>
      <c r="D665" s="663"/>
      <c r="E665" s="663"/>
      <c r="F665" s="663"/>
      <c r="G665" s="663"/>
      <c r="H665" s="663"/>
      <c r="I665" s="663"/>
      <c r="J665" s="663"/>
      <c r="K665" s="663"/>
      <c r="L665" s="663"/>
      <c r="M665" s="663"/>
      <c r="N665" s="663"/>
      <c r="O665" s="663"/>
      <c r="P665" s="663"/>
      <c r="Q665" s="663"/>
      <c r="R665" s="663"/>
      <c r="S665" s="663"/>
      <c r="T665" s="663"/>
      <c r="U665" s="663"/>
      <c r="V665" s="663"/>
      <c r="W665" s="663"/>
      <c r="X665" s="663"/>
      <c r="Y665" s="663"/>
      <c r="Z665" s="663"/>
    </row>
    <row r="666" spans="1:26" ht="15.75" customHeight="1">
      <c r="A666" s="663"/>
      <c r="B666" s="753"/>
      <c r="C666" s="663"/>
      <c r="D666" s="663"/>
      <c r="E666" s="663"/>
      <c r="F666" s="663"/>
      <c r="G666" s="663"/>
      <c r="H666" s="663"/>
      <c r="I666" s="663"/>
      <c r="J666" s="663"/>
      <c r="K666" s="663"/>
      <c r="L666" s="663"/>
      <c r="M666" s="663"/>
      <c r="N666" s="663"/>
      <c r="O666" s="663"/>
      <c r="P666" s="663"/>
      <c r="Q666" s="663"/>
      <c r="R666" s="663"/>
      <c r="S666" s="663"/>
      <c r="T666" s="663"/>
      <c r="U666" s="663"/>
      <c r="V666" s="663"/>
      <c r="W666" s="663"/>
      <c r="X666" s="663"/>
      <c r="Y666" s="663"/>
      <c r="Z666" s="663"/>
    </row>
    <row r="667" spans="1:26" ht="15.75" customHeight="1">
      <c r="A667" s="663"/>
      <c r="B667" s="753"/>
      <c r="C667" s="663"/>
      <c r="D667" s="663"/>
      <c r="E667" s="663"/>
      <c r="F667" s="663"/>
      <c r="G667" s="663"/>
      <c r="H667" s="663"/>
      <c r="I667" s="663"/>
      <c r="J667" s="663"/>
      <c r="K667" s="663"/>
      <c r="L667" s="663"/>
      <c r="M667" s="663"/>
      <c r="N667" s="663"/>
      <c r="O667" s="663"/>
      <c r="P667" s="663"/>
      <c r="Q667" s="663"/>
      <c r="R667" s="663"/>
      <c r="S667" s="663"/>
      <c r="T667" s="663"/>
      <c r="U667" s="663"/>
      <c r="V667" s="663"/>
      <c r="W667" s="663"/>
      <c r="X667" s="663"/>
      <c r="Y667" s="663"/>
      <c r="Z667" s="663"/>
    </row>
    <row r="668" spans="1:26" ht="15.75" customHeight="1">
      <c r="A668" s="663"/>
      <c r="B668" s="753"/>
      <c r="C668" s="663"/>
      <c r="D668" s="663"/>
      <c r="E668" s="663"/>
      <c r="F668" s="663"/>
      <c r="G668" s="663"/>
      <c r="H668" s="663"/>
      <c r="I668" s="663"/>
      <c r="J668" s="663"/>
      <c r="K668" s="663"/>
      <c r="L668" s="663"/>
      <c r="M668" s="663"/>
      <c r="N668" s="663"/>
      <c r="O668" s="663"/>
      <c r="P668" s="663"/>
      <c r="Q668" s="663"/>
      <c r="R668" s="663"/>
      <c r="S668" s="663"/>
      <c r="T668" s="663"/>
      <c r="U668" s="663"/>
      <c r="V668" s="663"/>
      <c r="W668" s="663"/>
      <c r="X668" s="663"/>
      <c r="Y668" s="663"/>
      <c r="Z668" s="663"/>
    </row>
    <row r="669" spans="1:26" ht="15.75" customHeight="1">
      <c r="A669" s="663"/>
      <c r="B669" s="753"/>
      <c r="C669" s="663"/>
      <c r="D669" s="663"/>
      <c r="E669" s="663"/>
      <c r="F669" s="663"/>
      <c r="G669" s="663"/>
      <c r="H669" s="663"/>
      <c r="I669" s="663"/>
      <c r="J669" s="663"/>
      <c r="K669" s="663"/>
      <c r="L669" s="663"/>
      <c r="M669" s="663"/>
      <c r="N669" s="663"/>
      <c r="O669" s="663"/>
      <c r="P669" s="663"/>
      <c r="Q669" s="663"/>
      <c r="R669" s="663"/>
      <c r="S669" s="663"/>
      <c r="T669" s="663"/>
      <c r="U669" s="663"/>
      <c r="V669" s="663"/>
      <c r="W669" s="663"/>
      <c r="X669" s="663"/>
      <c r="Y669" s="663"/>
      <c r="Z669" s="663"/>
    </row>
    <row r="670" spans="1:26" ht="15.75" customHeight="1">
      <c r="A670" s="663"/>
      <c r="B670" s="753"/>
      <c r="C670" s="663"/>
      <c r="D670" s="663"/>
      <c r="E670" s="663"/>
      <c r="F670" s="663"/>
      <c r="G670" s="663"/>
      <c r="H670" s="663"/>
      <c r="I670" s="663"/>
      <c r="J670" s="663"/>
      <c r="K670" s="663"/>
      <c r="L670" s="663"/>
      <c r="M670" s="663"/>
      <c r="N670" s="663"/>
      <c r="O670" s="663"/>
      <c r="P670" s="663"/>
      <c r="Q670" s="663"/>
      <c r="R670" s="663"/>
      <c r="S670" s="663"/>
      <c r="T670" s="663"/>
      <c r="U670" s="663"/>
      <c r="V670" s="663"/>
      <c r="W670" s="663"/>
      <c r="X670" s="663"/>
      <c r="Y670" s="663"/>
      <c r="Z670" s="663"/>
    </row>
    <row r="671" spans="1:26" ht="15.75" customHeight="1">
      <c r="A671" s="663"/>
      <c r="B671" s="753"/>
      <c r="C671" s="663"/>
      <c r="D671" s="663"/>
      <c r="E671" s="663"/>
      <c r="F671" s="663"/>
      <c r="G671" s="663"/>
      <c r="H671" s="663"/>
      <c r="I671" s="663"/>
      <c r="J671" s="663"/>
      <c r="K671" s="663"/>
      <c r="L671" s="663"/>
      <c r="M671" s="663"/>
      <c r="N671" s="663"/>
      <c r="O671" s="663"/>
      <c r="P671" s="663"/>
      <c r="Q671" s="663"/>
      <c r="R671" s="663"/>
      <c r="S671" s="663"/>
      <c r="T671" s="663"/>
      <c r="U671" s="663"/>
      <c r="V671" s="663"/>
      <c r="W671" s="663"/>
      <c r="X671" s="663"/>
      <c r="Y671" s="663"/>
      <c r="Z671" s="663"/>
    </row>
    <row r="672" spans="1:26" ht="15.75" customHeight="1">
      <c r="A672" s="663"/>
      <c r="B672" s="753"/>
      <c r="C672" s="663"/>
      <c r="D672" s="663"/>
      <c r="E672" s="663"/>
      <c r="F672" s="663"/>
      <c r="G672" s="663"/>
      <c r="H672" s="663"/>
      <c r="I672" s="663"/>
      <c r="J672" s="663"/>
      <c r="K672" s="663"/>
      <c r="L672" s="663"/>
      <c r="M672" s="663"/>
      <c r="N672" s="663"/>
      <c r="O672" s="663"/>
      <c r="P672" s="663"/>
      <c r="Q672" s="663"/>
      <c r="R672" s="663"/>
      <c r="S672" s="663"/>
      <c r="T672" s="663"/>
      <c r="U672" s="663"/>
      <c r="V672" s="663"/>
      <c r="W672" s="663"/>
      <c r="X672" s="663"/>
      <c r="Y672" s="663"/>
      <c r="Z672" s="663"/>
    </row>
    <row r="673" spans="1:26" ht="15.75" customHeight="1">
      <c r="A673" s="663"/>
      <c r="B673" s="753"/>
      <c r="C673" s="663"/>
      <c r="D673" s="663"/>
      <c r="E673" s="663"/>
      <c r="F673" s="663"/>
      <c r="G673" s="663"/>
      <c r="H673" s="663"/>
      <c r="I673" s="663"/>
      <c r="J673" s="663"/>
      <c r="K673" s="663"/>
      <c r="L673" s="663"/>
      <c r="M673" s="663"/>
      <c r="N673" s="663"/>
      <c r="O673" s="663"/>
      <c r="P673" s="663"/>
      <c r="Q673" s="663"/>
      <c r="R673" s="663"/>
      <c r="S673" s="663"/>
      <c r="T673" s="663"/>
      <c r="U673" s="663"/>
      <c r="V673" s="663"/>
      <c r="W673" s="663"/>
      <c r="X673" s="663"/>
      <c r="Y673" s="663"/>
      <c r="Z673" s="663"/>
    </row>
    <row r="674" spans="1:26" ht="15.75" customHeight="1">
      <c r="A674" s="663"/>
      <c r="B674" s="753"/>
      <c r="C674" s="663"/>
      <c r="D674" s="663"/>
      <c r="E674" s="663"/>
      <c r="F674" s="663"/>
      <c r="G674" s="663"/>
      <c r="H674" s="663"/>
      <c r="I674" s="663"/>
      <c r="J674" s="663"/>
      <c r="K674" s="663"/>
      <c r="L674" s="663"/>
      <c r="M674" s="663"/>
      <c r="N674" s="663"/>
      <c r="O674" s="663"/>
      <c r="P674" s="663"/>
      <c r="Q674" s="663"/>
      <c r="R674" s="663"/>
      <c r="S674" s="663"/>
      <c r="T674" s="663"/>
      <c r="U674" s="663"/>
      <c r="V674" s="663"/>
      <c r="W674" s="663"/>
      <c r="X674" s="663"/>
      <c r="Y674" s="663"/>
      <c r="Z674" s="663"/>
    </row>
    <row r="675" spans="1:26" ht="15.75" customHeight="1">
      <c r="A675" s="663"/>
      <c r="B675" s="753"/>
      <c r="C675" s="663"/>
      <c r="D675" s="663"/>
      <c r="E675" s="663"/>
      <c r="F675" s="663"/>
      <c r="G675" s="663"/>
      <c r="H675" s="663"/>
      <c r="I675" s="663"/>
      <c r="J675" s="663"/>
      <c r="K675" s="663"/>
      <c r="L675" s="663"/>
      <c r="M675" s="663"/>
      <c r="N675" s="663"/>
      <c r="O675" s="663"/>
      <c r="P675" s="663"/>
      <c r="Q675" s="663"/>
      <c r="R675" s="663"/>
      <c r="S675" s="663"/>
      <c r="T675" s="663"/>
      <c r="U675" s="663"/>
      <c r="V675" s="663"/>
      <c r="W675" s="663"/>
      <c r="X675" s="663"/>
      <c r="Y675" s="663"/>
      <c r="Z675" s="663"/>
    </row>
    <row r="676" spans="1:26" ht="15.75" customHeight="1">
      <c r="A676" s="663"/>
      <c r="B676" s="753"/>
      <c r="C676" s="663"/>
      <c r="D676" s="663"/>
      <c r="E676" s="663"/>
      <c r="F676" s="663"/>
      <c r="G676" s="663"/>
      <c r="H676" s="663"/>
      <c r="I676" s="663"/>
      <c r="J676" s="663"/>
      <c r="K676" s="663"/>
      <c r="L676" s="663"/>
      <c r="M676" s="663"/>
      <c r="N676" s="663"/>
      <c r="O676" s="663"/>
      <c r="P676" s="663"/>
      <c r="Q676" s="663"/>
      <c r="R676" s="663"/>
      <c r="S676" s="663"/>
      <c r="T676" s="663"/>
      <c r="U676" s="663"/>
      <c r="V676" s="663"/>
      <c r="W676" s="663"/>
      <c r="X676" s="663"/>
      <c r="Y676" s="663"/>
      <c r="Z676" s="663"/>
    </row>
    <row r="677" spans="1:26" ht="15.75" customHeight="1">
      <c r="A677" s="663"/>
      <c r="B677" s="753"/>
      <c r="C677" s="663"/>
      <c r="D677" s="663"/>
      <c r="E677" s="663"/>
      <c r="F677" s="663"/>
      <c r="G677" s="663"/>
      <c r="H677" s="663"/>
      <c r="I677" s="663"/>
      <c r="J677" s="663"/>
      <c r="K677" s="663"/>
      <c r="L677" s="663"/>
      <c r="M677" s="663"/>
      <c r="N677" s="663"/>
      <c r="O677" s="663"/>
      <c r="P677" s="663"/>
      <c r="Q677" s="663"/>
      <c r="R677" s="663"/>
      <c r="S677" s="663"/>
      <c r="T677" s="663"/>
      <c r="U677" s="663"/>
      <c r="V677" s="663"/>
      <c r="W677" s="663"/>
      <c r="X677" s="663"/>
      <c r="Y677" s="663"/>
      <c r="Z677" s="663"/>
    </row>
    <row r="678" spans="1:26" ht="15.75" customHeight="1">
      <c r="A678" s="663"/>
      <c r="B678" s="753"/>
      <c r="C678" s="663"/>
      <c r="D678" s="663"/>
      <c r="E678" s="663"/>
      <c r="F678" s="663"/>
      <c r="G678" s="663"/>
      <c r="H678" s="663"/>
      <c r="I678" s="663"/>
      <c r="J678" s="663"/>
      <c r="K678" s="663"/>
      <c r="L678" s="663"/>
      <c r="M678" s="663"/>
      <c r="N678" s="663"/>
      <c r="O678" s="663"/>
      <c r="P678" s="663"/>
      <c r="Q678" s="663"/>
      <c r="R678" s="663"/>
      <c r="S678" s="663"/>
      <c r="T678" s="663"/>
      <c r="U678" s="663"/>
      <c r="V678" s="663"/>
      <c r="W678" s="663"/>
      <c r="X678" s="663"/>
      <c r="Y678" s="663"/>
      <c r="Z678" s="663"/>
    </row>
    <row r="679" spans="1:26" ht="15.75" customHeight="1">
      <c r="A679" s="663"/>
      <c r="B679" s="753"/>
      <c r="C679" s="663"/>
      <c r="D679" s="663"/>
      <c r="E679" s="663"/>
      <c r="F679" s="663"/>
      <c r="G679" s="663"/>
      <c r="H679" s="663"/>
      <c r="I679" s="663"/>
      <c r="J679" s="663"/>
      <c r="K679" s="663"/>
      <c r="L679" s="663"/>
      <c r="M679" s="663"/>
      <c r="N679" s="663"/>
      <c r="O679" s="663"/>
      <c r="P679" s="663"/>
      <c r="Q679" s="663"/>
      <c r="R679" s="663"/>
      <c r="S679" s="663"/>
      <c r="T679" s="663"/>
      <c r="U679" s="663"/>
      <c r="V679" s="663"/>
      <c r="W679" s="663"/>
      <c r="X679" s="663"/>
      <c r="Y679" s="663"/>
      <c r="Z679" s="663"/>
    </row>
    <row r="680" spans="1:26" ht="15.75" customHeight="1">
      <c r="A680" s="663"/>
      <c r="B680" s="753"/>
      <c r="C680" s="663"/>
      <c r="D680" s="663"/>
      <c r="E680" s="663"/>
      <c r="F680" s="663"/>
      <c r="G680" s="663"/>
      <c r="H680" s="663"/>
      <c r="I680" s="663"/>
      <c r="J680" s="663"/>
      <c r="K680" s="663"/>
      <c r="L680" s="663"/>
      <c r="M680" s="663"/>
      <c r="N680" s="663"/>
      <c r="O680" s="663"/>
      <c r="P680" s="663"/>
      <c r="Q680" s="663"/>
      <c r="R680" s="663"/>
      <c r="S680" s="663"/>
      <c r="T680" s="663"/>
      <c r="U680" s="663"/>
      <c r="V680" s="663"/>
      <c r="W680" s="663"/>
      <c r="X680" s="663"/>
      <c r="Y680" s="663"/>
      <c r="Z680" s="663"/>
    </row>
    <row r="681" spans="1:26" ht="15.75" customHeight="1">
      <c r="A681" s="663"/>
      <c r="B681" s="753"/>
      <c r="C681" s="663"/>
      <c r="D681" s="663"/>
      <c r="E681" s="663"/>
      <c r="F681" s="663"/>
      <c r="G681" s="663"/>
      <c r="H681" s="663"/>
      <c r="I681" s="663"/>
      <c r="J681" s="663"/>
      <c r="K681" s="663"/>
      <c r="L681" s="663"/>
      <c r="M681" s="663"/>
      <c r="N681" s="663"/>
      <c r="O681" s="663"/>
      <c r="P681" s="663"/>
      <c r="Q681" s="663"/>
      <c r="R681" s="663"/>
      <c r="S681" s="663"/>
      <c r="T681" s="663"/>
      <c r="U681" s="663"/>
      <c r="V681" s="663"/>
      <c r="W681" s="663"/>
      <c r="X681" s="663"/>
      <c r="Y681" s="663"/>
      <c r="Z681" s="663"/>
    </row>
    <row r="682" spans="1:26" ht="15.75" customHeight="1">
      <c r="A682" s="663"/>
      <c r="B682" s="753"/>
      <c r="C682" s="663"/>
      <c r="D682" s="663"/>
      <c r="E682" s="663"/>
      <c r="F682" s="663"/>
      <c r="G682" s="663"/>
      <c r="H682" s="663"/>
      <c r="I682" s="663"/>
      <c r="J682" s="663"/>
      <c r="K682" s="663"/>
      <c r="L682" s="663"/>
      <c r="M682" s="663"/>
      <c r="N682" s="663"/>
      <c r="O682" s="663"/>
      <c r="P682" s="663"/>
      <c r="Q682" s="663"/>
      <c r="R682" s="663"/>
      <c r="S682" s="663"/>
      <c r="T682" s="663"/>
      <c r="U682" s="663"/>
      <c r="V682" s="663"/>
      <c r="W682" s="663"/>
      <c r="X682" s="663"/>
      <c r="Y682" s="663"/>
      <c r="Z682" s="663"/>
    </row>
    <row r="683" spans="1:26" ht="15.75" customHeight="1">
      <c r="A683" s="663"/>
      <c r="B683" s="753"/>
      <c r="C683" s="663"/>
      <c r="D683" s="663"/>
      <c r="E683" s="663"/>
      <c r="F683" s="663"/>
      <c r="G683" s="663"/>
      <c r="H683" s="663"/>
      <c r="I683" s="663"/>
      <c r="J683" s="663"/>
      <c r="K683" s="663"/>
      <c r="L683" s="663"/>
      <c r="M683" s="663"/>
      <c r="N683" s="663"/>
      <c r="O683" s="663"/>
      <c r="P683" s="663"/>
      <c r="Q683" s="663"/>
      <c r="R683" s="663"/>
      <c r="S683" s="663"/>
      <c r="T683" s="663"/>
      <c r="U683" s="663"/>
      <c r="V683" s="663"/>
      <c r="W683" s="663"/>
      <c r="X683" s="663"/>
      <c r="Y683" s="663"/>
      <c r="Z683" s="663"/>
    </row>
    <row r="684" spans="1:26" ht="15.75" customHeight="1">
      <c r="A684" s="663"/>
      <c r="B684" s="753"/>
      <c r="C684" s="663"/>
      <c r="D684" s="663"/>
      <c r="E684" s="663"/>
      <c r="F684" s="663"/>
      <c r="G684" s="663"/>
      <c r="H684" s="663"/>
      <c r="I684" s="663"/>
      <c r="J684" s="663"/>
      <c r="K684" s="663"/>
      <c r="L684" s="663"/>
      <c r="M684" s="663"/>
      <c r="N684" s="663"/>
      <c r="O684" s="663"/>
      <c r="P684" s="663"/>
      <c r="Q684" s="663"/>
      <c r="R684" s="663"/>
      <c r="S684" s="663"/>
      <c r="T684" s="663"/>
      <c r="U684" s="663"/>
      <c r="V684" s="663"/>
      <c r="W684" s="663"/>
      <c r="X684" s="663"/>
      <c r="Y684" s="663"/>
      <c r="Z684" s="663"/>
    </row>
    <row r="685" spans="1:26" ht="15.75" customHeight="1">
      <c r="A685" s="663"/>
      <c r="B685" s="753"/>
      <c r="C685" s="663"/>
      <c r="D685" s="663"/>
      <c r="E685" s="663"/>
      <c r="F685" s="663"/>
      <c r="G685" s="663"/>
      <c r="H685" s="663"/>
      <c r="I685" s="663"/>
      <c r="J685" s="663"/>
      <c r="K685" s="663"/>
      <c r="L685" s="663"/>
      <c r="M685" s="663"/>
      <c r="N685" s="663"/>
      <c r="O685" s="663"/>
      <c r="P685" s="663"/>
      <c r="Q685" s="663"/>
      <c r="R685" s="663"/>
      <c r="S685" s="663"/>
      <c r="T685" s="663"/>
      <c r="U685" s="663"/>
      <c r="V685" s="663"/>
      <c r="W685" s="663"/>
      <c r="X685" s="663"/>
      <c r="Y685" s="663"/>
      <c r="Z685" s="663"/>
    </row>
    <row r="686" spans="1:26" ht="15.75" customHeight="1">
      <c r="A686" s="663"/>
      <c r="B686" s="753"/>
      <c r="C686" s="663"/>
      <c r="D686" s="663"/>
      <c r="E686" s="663"/>
      <c r="F686" s="663"/>
      <c r="G686" s="663"/>
      <c r="H686" s="663"/>
      <c r="I686" s="663"/>
      <c r="J686" s="663"/>
      <c r="K686" s="663"/>
      <c r="L686" s="663"/>
      <c r="M686" s="663"/>
      <c r="N686" s="663"/>
      <c r="O686" s="663"/>
      <c r="P686" s="663"/>
      <c r="Q686" s="663"/>
      <c r="R686" s="663"/>
      <c r="S686" s="663"/>
      <c r="T686" s="663"/>
      <c r="U686" s="663"/>
      <c r="V686" s="663"/>
      <c r="W686" s="663"/>
      <c r="X686" s="663"/>
      <c r="Y686" s="663"/>
      <c r="Z686" s="663"/>
    </row>
    <row r="687" spans="1:26" ht="15.75" customHeight="1">
      <c r="A687" s="663"/>
      <c r="B687" s="753"/>
      <c r="C687" s="663"/>
      <c r="D687" s="663"/>
      <c r="E687" s="663"/>
      <c r="F687" s="663"/>
      <c r="G687" s="663"/>
      <c r="H687" s="663"/>
      <c r="I687" s="663"/>
      <c r="J687" s="663"/>
      <c r="K687" s="663"/>
      <c r="L687" s="663"/>
      <c r="M687" s="663"/>
      <c r="N687" s="663"/>
      <c r="O687" s="663"/>
      <c r="P687" s="663"/>
      <c r="Q687" s="663"/>
      <c r="R687" s="663"/>
      <c r="S687" s="663"/>
      <c r="T687" s="663"/>
      <c r="U687" s="663"/>
      <c r="V687" s="663"/>
      <c r="W687" s="663"/>
      <c r="X687" s="663"/>
      <c r="Y687" s="663"/>
      <c r="Z687" s="663"/>
    </row>
    <row r="688" spans="1:26" ht="15.75" customHeight="1">
      <c r="A688" s="663"/>
      <c r="B688" s="753"/>
      <c r="C688" s="663"/>
      <c r="D688" s="663"/>
      <c r="E688" s="663"/>
      <c r="F688" s="663"/>
      <c r="G688" s="663"/>
      <c r="H688" s="663"/>
      <c r="I688" s="663"/>
      <c r="J688" s="663"/>
      <c r="K688" s="663"/>
      <c r="L688" s="663"/>
      <c r="M688" s="663"/>
      <c r="N688" s="663"/>
      <c r="O688" s="663"/>
      <c r="P688" s="663"/>
      <c r="Q688" s="663"/>
      <c r="R688" s="663"/>
      <c r="S688" s="663"/>
      <c r="T688" s="663"/>
      <c r="U688" s="663"/>
      <c r="V688" s="663"/>
      <c r="W688" s="663"/>
      <c r="X688" s="663"/>
      <c r="Y688" s="663"/>
      <c r="Z688" s="663"/>
    </row>
    <row r="689" spans="1:26" ht="15.75" customHeight="1">
      <c r="A689" s="663"/>
      <c r="B689" s="753"/>
      <c r="C689" s="663"/>
      <c r="D689" s="663"/>
      <c r="E689" s="663"/>
      <c r="F689" s="663"/>
      <c r="G689" s="663"/>
      <c r="H689" s="663"/>
      <c r="I689" s="663"/>
      <c r="J689" s="663"/>
      <c r="K689" s="663"/>
      <c r="L689" s="663"/>
      <c r="M689" s="663"/>
      <c r="N689" s="663"/>
      <c r="O689" s="663"/>
      <c r="P689" s="663"/>
      <c r="Q689" s="663"/>
      <c r="R689" s="663"/>
      <c r="S689" s="663"/>
      <c r="T689" s="663"/>
      <c r="U689" s="663"/>
      <c r="V689" s="663"/>
      <c r="W689" s="663"/>
      <c r="X689" s="663"/>
      <c r="Y689" s="663"/>
      <c r="Z689" s="663"/>
    </row>
    <row r="690" spans="1:26" ht="15.75" customHeight="1">
      <c r="A690" s="663"/>
      <c r="B690" s="753"/>
      <c r="C690" s="663"/>
      <c r="D690" s="663"/>
      <c r="E690" s="663"/>
      <c r="F690" s="663"/>
      <c r="G690" s="663"/>
      <c r="H690" s="663"/>
      <c r="I690" s="663"/>
      <c r="J690" s="663"/>
      <c r="K690" s="663"/>
      <c r="L690" s="663"/>
      <c r="M690" s="663"/>
      <c r="N690" s="663"/>
      <c r="O690" s="663"/>
      <c r="P690" s="663"/>
      <c r="Q690" s="663"/>
      <c r="R690" s="663"/>
      <c r="S690" s="663"/>
      <c r="T690" s="663"/>
      <c r="U690" s="663"/>
      <c r="V690" s="663"/>
      <c r="W690" s="663"/>
      <c r="X690" s="663"/>
      <c r="Y690" s="663"/>
      <c r="Z690" s="663"/>
    </row>
    <row r="691" spans="1:26" ht="15.75" customHeight="1">
      <c r="A691" s="663"/>
      <c r="B691" s="753"/>
      <c r="C691" s="663"/>
      <c r="D691" s="663"/>
      <c r="E691" s="663"/>
      <c r="F691" s="663"/>
      <c r="G691" s="663"/>
      <c r="H691" s="663"/>
      <c r="I691" s="663"/>
      <c r="J691" s="663"/>
      <c r="K691" s="663"/>
      <c r="L691" s="663"/>
      <c r="M691" s="663"/>
      <c r="N691" s="663"/>
      <c r="O691" s="663"/>
      <c r="P691" s="663"/>
      <c r="Q691" s="663"/>
      <c r="R691" s="663"/>
      <c r="S691" s="663"/>
      <c r="T691" s="663"/>
      <c r="U691" s="663"/>
      <c r="V691" s="663"/>
      <c r="W691" s="663"/>
      <c r="X691" s="663"/>
      <c r="Y691" s="663"/>
      <c r="Z691" s="663"/>
    </row>
    <row r="692" spans="1:26" ht="15.75" customHeight="1">
      <c r="A692" s="663"/>
      <c r="B692" s="753"/>
      <c r="C692" s="663"/>
      <c r="D692" s="663"/>
      <c r="E692" s="663"/>
      <c r="F692" s="663"/>
      <c r="G692" s="663"/>
      <c r="H692" s="663"/>
      <c r="I692" s="663"/>
      <c r="J692" s="663"/>
      <c r="K692" s="663"/>
      <c r="L692" s="663"/>
      <c r="M692" s="663"/>
      <c r="N692" s="663"/>
      <c r="O692" s="663"/>
      <c r="P692" s="663"/>
      <c r="Q692" s="663"/>
      <c r="R692" s="663"/>
      <c r="S692" s="663"/>
      <c r="T692" s="663"/>
      <c r="U692" s="663"/>
      <c r="V692" s="663"/>
      <c r="W692" s="663"/>
      <c r="X692" s="663"/>
      <c r="Y692" s="663"/>
      <c r="Z692" s="663"/>
    </row>
    <row r="693" spans="1:26" ht="15.75" customHeight="1">
      <c r="A693" s="663"/>
      <c r="B693" s="753"/>
      <c r="C693" s="663"/>
      <c r="D693" s="663"/>
      <c r="E693" s="663"/>
      <c r="F693" s="663"/>
      <c r="G693" s="663"/>
      <c r="H693" s="663"/>
      <c r="I693" s="663"/>
      <c r="J693" s="663"/>
      <c r="K693" s="663"/>
      <c r="L693" s="663"/>
      <c r="M693" s="663"/>
      <c r="N693" s="663"/>
      <c r="O693" s="663"/>
      <c r="P693" s="663"/>
      <c r="Q693" s="663"/>
      <c r="R693" s="663"/>
      <c r="S693" s="663"/>
      <c r="T693" s="663"/>
      <c r="U693" s="663"/>
      <c r="V693" s="663"/>
      <c r="W693" s="663"/>
      <c r="X693" s="663"/>
      <c r="Y693" s="663"/>
      <c r="Z693" s="663"/>
    </row>
    <row r="694" spans="1:26" ht="15.75" customHeight="1">
      <c r="A694" s="663"/>
      <c r="B694" s="753"/>
      <c r="C694" s="663"/>
      <c r="D694" s="663"/>
      <c r="E694" s="663"/>
      <c r="F694" s="663"/>
      <c r="G694" s="663"/>
      <c r="H694" s="663"/>
      <c r="I694" s="663"/>
      <c r="J694" s="663"/>
      <c r="K694" s="663"/>
      <c r="L694" s="663"/>
      <c r="M694" s="663"/>
      <c r="N694" s="663"/>
      <c r="O694" s="663"/>
      <c r="P694" s="663"/>
      <c r="Q694" s="663"/>
      <c r="R694" s="663"/>
      <c r="S694" s="663"/>
      <c r="T694" s="663"/>
      <c r="U694" s="663"/>
      <c r="V694" s="663"/>
      <c r="W694" s="663"/>
      <c r="X694" s="663"/>
      <c r="Y694" s="663"/>
      <c r="Z694" s="663"/>
    </row>
    <row r="695" spans="1:26" ht="15.75" customHeight="1">
      <c r="A695" s="663"/>
      <c r="B695" s="753"/>
      <c r="C695" s="663"/>
      <c r="D695" s="663"/>
      <c r="E695" s="663"/>
      <c r="F695" s="663"/>
      <c r="G695" s="663"/>
      <c r="H695" s="663"/>
      <c r="I695" s="663"/>
      <c r="J695" s="663"/>
      <c r="K695" s="663"/>
      <c r="L695" s="663"/>
      <c r="M695" s="663"/>
      <c r="N695" s="663"/>
      <c r="O695" s="663"/>
      <c r="P695" s="663"/>
      <c r="Q695" s="663"/>
      <c r="R695" s="663"/>
      <c r="S695" s="663"/>
      <c r="T695" s="663"/>
      <c r="U695" s="663"/>
      <c r="V695" s="663"/>
      <c r="W695" s="663"/>
      <c r="X695" s="663"/>
      <c r="Y695" s="663"/>
      <c r="Z695" s="663"/>
    </row>
    <row r="696" spans="1:26" ht="15.75" customHeight="1">
      <c r="A696" s="663"/>
      <c r="B696" s="753"/>
      <c r="C696" s="663"/>
      <c r="D696" s="663"/>
      <c r="E696" s="663"/>
      <c r="F696" s="663"/>
      <c r="G696" s="663"/>
      <c r="H696" s="663"/>
      <c r="I696" s="663"/>
      <c r="J696" s="663"/>
      <c r="K696" s="663"/>
      <c r="L696" s="663"/>
      <c r="M696" s="663"/>
      <c r="N696" s="663"/>
      <c r="O696" s="663"/>
      <c r="P696" s="663"/>
      <c r="Q696" s="663"/>
      <c r="R696" s="663"/>
      <c r="S696" s="663"/>
      <c r="T696" s="663"/>
      <c r="U696" s="663"/>
      <c r="V696" s="663"/>
      <c r="W696" s="663"/>
      <c r="X696" s="663"/>
      <c r="Y696" s="663"/>
      <c r="Z696" s="663"/>
    </row>
    <row r="697" spans="1:26" ht="15.75" customHeight="1">
      <c r="A697" s="663"/>
      <c r="B697" s="753"/>
      <c r="C697" s="663"/>
      <c r="D697" s="663"/>
      <c r="E697" s="663"/>
      <c r="F697" s="663"/>
      <c r="G697" s="663"/>
      <c r="H697" s="663"/>
      <c r="I697" s="663"/>
      <c r="J697" s="663"/>
      <c r="K697" s="663"/>
      <c r="L697" s="663"/>
      <c r="M697" s="663"/>
      <c r="N697" s="663"/>
      <c r="O697" s="663"/>
      <c r="P697" s="663"/>
      <c r="Q697" s="663"/>
      <c r="R697" s="663"/>
      <c r="S697" s="663"/>
      <c r="T697" s="663"/>
      <c r="U697" s="663"/>
      <c r="V697" s="663"/>
      <c r="W697" s="663"/>
      <c r="X697" s="663"/>
      <c r="Y697" s="663"/>
      <c r="Z697" s="663"/>
    </row>
    <row r="698" spans="1:26" ht="15.75" customHeight="1">
      <c r="A698" s="663"/>
      <c r="B698" s="753"/>
      <c r="C698" s="663"/>
      <c r="D698" s="663"/>
      <c r="E698" s="663"/>
      <c r="F698" s="663"/>
      <c r="G698" s="663"/>
      <c r="H698" s="663"/>
      <c r="I698" s="663"/>
      <c r="J698" s="663"/>
      <c r="K698" s="663"/>
      <c r="L698" s="663"/>
      <c r="M698" s="663"/>
      <c r="N698" s="663"/>
      <c r="O698" s="663"/>
      <c r="P698" s="663"/>
      <c r="Q698" s="663"/>
      <c r="R698" s="663"/>
      <c r="S698" s="663"/>
      <c r="T698" s="663"/>
      <c r="U698" s="663"/>
      <c r="V698" s="663"/>
      <c r="W698" s="663"/>
      <c r="X698" s="663"/>
      <c r="Y698" s="663"/>
      <c r="Z698" s="663"/>
    </row>
    <row r="699" spans="1:26" ht="15.75" customHeight="1">
      <c r="A699" s="663"/>
      <c r="B699" s="753"/>
      <c r="C699" s="663"/>
      <c r="D699" s="663"/>
      <c r="E699" s="663"/>
      <c r="F699" s="663"/>
      <c r="G699" s="663"/>
      <c r="H699" s="663"/>
      <c r="I699" s="663"/>
      <c r="J699" s="663"/>
      <c r="K699" s="663"/>
      <c r="L699" s="663"/>
      <c r="M699" s="663"/>
      <c r="N699" s="663"/>
      <c r="O699" s="663"/>
      <c r="P699" s="663"/>
      <c r="Q699" s="663"/>
      <c r="R699" s="663"/>
      <c r="S699" s="663"/>
      <c r="T699" s="663"/>
      <c r="U699" s="663"/>
      <c r="V699" s="663"/>
      <c r="W699" s="663"/>
      <c r="X699" s="663"/>
      <c r="Y699" s="663"/>
      <c r="Z699" s="663"/>
    </row>
    <row r="700" spans="1:26" ht="15.75" customHeight="1">
      <c r="A700" s="663"/>
      <c r="B700" s="753"/>
      <c r="C700" s="663"/>
      <c r="D700" s="663"/>
      <c r="E700" s="663"/>
      <c r="F700" s="663"/>
      <c r="G700" s="663"/>
      <c r="H700" s="663"/>
      <c r="I700" s="663"/>
      <c r="J700" s="663"/>
      <c r="K700" s="663"/>
      <c r="L700" s="663"/>
      <c r="M700" s="663"/>
      <c r="N700" s="663"/>
      <c r="O700" s="663"/>
      <c r="P700" s="663"/>
      <c r="Q700" s="663"/>
      <c r="R700" s="663"/>
      <c r="S700" s="663"/>
      <c r="T700" s="663"/>
      <c r="U700" s="663"/>
      <c r="V700" s="663"/>
      <c r="W700" s="663"/>
      <c r="X700" s="663"/>
      <c r="Y700" s="663"/>
      <c r="Z700" s="663"/>
    </row>
    <row r="701" spans="1:26" ht="15.75" customHeight="1">
      <c r="A701" s="663"/>
      <c r="B701" s="753"/>
      <c r="C701" s="663"/>
      <c r="D701" s="663"/>
      <c r="E701" s="663"/>
      <c r="F701" s="663"/>
      <c r="G701" s="663"/>
      <c r="H701" s="663"/>
      <c r="I701" s="663"/>
      <c r="J701" s="663"/>
      <c r="K701" s="663"/>
      <c r="L701" s="663"/>
      <c r="M701" s="663"/>
      <c r="N701" s="663"/>
      <c r="O701" s="663"/>
      <c r="P701" s="663"/>
      <c r="Q701" s="663"/>
      <c r="R701" s="663"/>
      <c r="S701" s="663"/>
      <c r="T701" s="663"/>
      <c r="U701" s="663"/>
      <c r="V701" s="663"/>
      <c r="W701" s="663"/>
      <c r="X701" s="663"/>
      <c r="Y701" s="663"/>
      <c r="Z701" s="663"/>
    </row>
    <row r="702" spans="1:26" ht="15.75" customHeight="1">
      <c r="A702" s="663"/>
      <c r="B702" s="753"/>
      <c r="C702" s="663"/>
      <c r="D702" s="663"/>
      <c r="E702" s="663"/>
      <c r="F702" s="663"/>
      <c r="G702" s="663"/>
      <c r="H702" s="663"/>
      <c r="I702" s="663"/>
      <c r="J702" s="663"/>
      <c r="K702" s="663"/>
      <c r="L702" s="663"/>
      <c r="M702" s="663"/>
      <c r="N702" s="663"/>
      <c r="O702" s="663"/>
      <c r="P702" s="663"/>
      <c r="Q702" s="663"/>
      <c r="R702" s="663"/>
      <c r="S702" s="663"/>
      <c r="T702" s="663"/>
      <c r="U702" s="663"/>
      <c r="V702" s="663"/>
      <c r="W702" s="663"/>
      <c r="X702" s="663"/>
      <c r="Y702" s="663"/>
      <c r="Z702" s="663"/>
    </row>
    <row r="703" spans="1:26" ht="15.75" customHeight="1">
      <c r="A703" s="663"/>
      <c r="B703" s="753"/>
      <c r="C703" s="663"/>
      <c r="D703" s="663"/>
      <c r="E703" s="663"/>
      <c r="F703" s="663"/>
      <c r="G703" s="663"/>
      <c r="H703" s="663"/>
      <c r="I703" s="663"/>
      <c r="J703" s="663"/>
      <c r="K703" s="663"/>
      <c r="L703" s="663"/>
      <c r="M703" s="663"/>
      <c r="N703" s="663"/>
      <c r="O703" s="663"/>
      <c r="P703" s="663"/>
      <c r="Q703" s="663"/>
      <c r="R703" s="663"/>
      <c r="S703" s="663"/>
      <c r="T703" s="663"/>
      <c r="U703" s="663"/>
      <c r="V703" s="663"/>
      <c r="W703" s="663"/>
      <c r="X703" s="663"/>
      <c r="Y703" s="663"/>
      <c r="Z703" s="663"/>
    </row>
    <row r="704" spans="1:26" ht="15.75" customHeight="1">
      <c r="A704" s="663"/>
      <c r="B704" s="753"/>
      <c r="C704" s="663"/>
      <c r="D704" s="663"/>
      <c r="E704" s="663"/>
      <c r="F704" s="663"/>
      <c r="G704" s="663"/>
      <c r="H704" s="663"/>
      <c r="I704" s="663"/>
      <c r="J704" s="663"/>
      <c r="K704" s="663"/>
      <c r="L704" s="663"/>
      <c r="M704" s="663"/>
      <c r="N704" s="663"/>
      <c r="O704" s="663"/>
      <c r="P704" s="663"/>
      <c r="Q704" s="663"/>
      <c r="R704" s="663"/>
      <c r="S704" s="663"/>
      <c r="T704" s="663"/>
      <c r="U704" s="663"/>
      <c r="V704" s="663"/>
      <c r="W704" s="663"/>
      <c r="X704" s="663"/>
      <c r="Y704" s="663"/>
      <c r="Z704" s="663"/>
    </row>
    <row r="705" spans="1:26" ht="15.75" customHeight="1">
      <c r="A705" s="663"/>
      <c r="B705" s="753"/>
      <c r="C705" s="663"/>
      <c r="D705" s="663"/>
      <c r="E705" s="663"/>
      <c r="F705" s="663"/>
      <c r="G705" s="663"/>
      <c r="H705" s="663"/>
      <c r="I705" s="663"/>
      <c r="J705" s="663"/>
      <c r="K705" s="663"/>
      <c r="L705" s="663"/>
      <c r="M705" s="663"/>
      <c r="N705" s="663"/>
      <c r="O705" s="663"/>
      <c r="P705" s="663"/>
      <c r="Q705" s="663"/>
      <c r="R705" s="663"/>
      <c r="S705" s="663"/>
      <c r="T705" s="663"/>
      <c r="U705" s="663"/>
      <c r="V705" s="663"/>
      <c r="W705" s="663"/>
      <c r="X705" s="663"/>
      <c r="Y705" s="663"/>
      <c r="Z705" s="663"/>
    </row>
    <row r="706" spans="1:26" ht="15.75" customHeight="1">
      <c r="A706" s="663"/>
      <c r="B706" s="753"/>
      <c r="C706" s="663"/>
      <c r="D706" s="663"/>
      <c r="E706" s="663"/>
      <c r="F706" s="663"/>
      <c r="G706" s="663"/>
      <c r="H706" s="663"/>
      <c r="I706" s="663"/>
      <c r="J706" s="663"/>
      <c r="K706" s="663"/>
      <c r="L706" s="663"/>
      <c r="M706" s="663"/>
      <c r="N706" s="663"/>
      <c r="O706" s="663"/>
      <c r="P706" s="663"/>
      <c r="Q706" s="663"/>
      <c r="R706" s="663"/>
      <c r="S706" s="663"/>
      <c r="T706" s="663"/>
      <c r="U706" s="663"/>
      <c r="V706" s="663"/>
      <c r="W706" s="663"/>
      <c r="X706" s="663"/>
      <c r="Y706" s="663"/>
      <c r="Z706" s="663"/>
    </row>
    <row r="707" spans="1:26" ht="15.75" customHeight="1">
      <c r="A707" s="663"/>
      <c r="B707" s="753"/>
      <c r="C707" s="663"/>
      <c r="D707" s="663"/>
      <c r="E707" s="663"/>
      <c r="F707" s="663"/>
      <c r="G707" s="663"/>
      <c r="H707" s="663"/>
      <c r="I707" s="663"/>
      <c r="J707" s="663"/>
      <c r="K707" s="663"/>
      <c r="L707" s="663"/>
      <c r="M707" s="663"/>
      <c r="N707" s="663"/>
      <c r="O707" s="663"/>
      <c r="P707" s="663"/>
      <c r="Q707" s="663"/>
      <c r="R707" s="663"/>
      <c r="S707" s="663"/>
      <c r="T707" s="663"/>
      <c r="U707" s="663"/>
      <c r="V707" s="663"/>
      <c r="W707" s="663"/>
      <c r="X707" s="663"/>
      <c r="Y707" s="663"/>
      <c r="Z707" s="663"/>
    </row>
    <row r="708" spans="1:26" ht="15.75" customHeight="1">
      <c r="A708" s="663"/>
      <c r="B708" s="753"/>
      <c r="C708" s="663"/>
      <c r="D708" s="663"/>
      <c r="E708" s="663"/>
      <c r="F708" s="663"/>
      <c r="G708" s="663"/>
      <c r="H708" s="663"/>
      <c r="I708" s="663"/>
      <c r="J708" s="663"/>
      <c r="K708" s="663"/>
      <c r="L708" s="663"/>
      <c r="M708" s="663"/>
      <c r="N708" s="663"/>
      <c r="O708" s="663"/>
      <c r="P708" s="663"/>
      <c r="Q708" s="663"/>
      <c r="R708" s="663"/>
      <c r="S708" s="663"/>
      <c r="T708" s="663"/>
      <c r="U708" s="663"/>
      <c r="V708" s="663"/>
      <c r="W708" s="663"/>
      <c r="X708" s="663"/>
      <c r="Y708" s="663"/>
      <c r="Z708" s="663"/>
    </row>
    <row r="709" spans="1:26" ht="15.75" customHeight="1">
      <c r="A709" s="663"/>
      <c r="B709" s="753"/>
      <c r="C709" s="663"/>
      <c r="D709" s="663"/>
      <c r="E709" s="663"/>
      <c r="F709" s="663"/>
      <c r="G709" s="663"/>
      <c r="H709" s="663"/>
      <c r="I709" s="663"/>
      <c r="J709" s="663"/>
      <c r="K709" s="663"/>
      <c r="L709" s="663"/>
      <c r="M709" s="663"/>
      <c r="N709" s="663"/>
      <c r="O709" s="663"/>
      <c r="P709" s="663"/>
      <c r="Q709" s="663"/>
      <c r="R709" s="663"/>
      <c r="S709" s="663"/>
      <c r="T709" s="663"/>
      <c r="U709" s="663"/>
      <c r="V709" s="663"/>
      <c r="W709" s="663"/>
      <c r="X709" s="663"/>
      <c r="Y709" s="663"/>
      <c r="Z709" s="663"/>
    </row>
    <row r="710" spans="1:26" ht="15.75" customHeight="1">
      <c r="A710" s="663"/>
      <c r="B710" s="753"/>
      <c r="C710" s="663"/>
      <c r="D710" s="663"/>
      <c r="E710" s="663"/>
      <c r="F710" s="663"/>
      <c r="G710" s="663"/>
      <c r="H710" s="663"/>
      <c r="I710" s="663"/>
      <c r="J710" s="663"/>
      <c r="K710" s="663"/>
      <c r="L710" s="663"/>
      <c r="M710" s="663"/>
      <c r="N710" s="663"/>
      <c r="O710" s="663"/>
      <c r="P710" s="663"/>
      <c r="Q710" s="663"/>
      <c r="R710" s="663"/>
      <c r="S710" s="663"/>
      <c r="T710" s="663"/>
      <c r="U710" s="663"/>
      <c r="V710" s="663"/>
      <c r="W710" s="663"/>
      <c r="X710" s="663"/>
      <c r="Y710" s="663"/>
      <c r="Z710" s="663"/>
    </row>
    <row r="711" spans="1:26" ht="15.75" customHeight="1">
      <c r="A711" s="663"/>
      <c r="B711" s="753"/>
      <c r="C711" s="663"/>
      <c r="D711" s="663"/>
      <c r="E711" s="663"/>
      <c r="F711" s="663"/>
      <c r="G711" s="663"/>
      <c r="H711" s="663"/>
      <c r="I711" s="663"/>
      <c r="J711" s="663"/>
      <c r="K711" s="663"/>
      <c r="L711" s="663"/>
      <c r="M711" s="663"/>
      <c r="N711" s="663"/>
      <c r="O711" s="663"/>
      <c r="P711" s="663"/>
      <c r="Q711" s="663"/>
      <c r="R711" s="663"/>
      <c r="S711" s="663"/>
      <c r="T711" s="663"/>
      <c r="U711" s="663"/>
      <c r="V711" s="663"/>
      <c r="W711" s="663"/>
      <c r="X711" s="663"/>
      <c r="Y711" s="663"/>
      <c r="Z711" s="663"/>
    </row>
    <row r="712" spans="1:26" ht="15.75" customHeight="1">
      <c r="A712" s="663"/>
      <c r="B712" s="753"/>
      <c r="C712" s="663"/>
      <c r="D712" s="663"/>
      <c r="E712" s="663"/>
      <c r="F712" s="663"/>
      <c r="G712" s="663"/>
      <c r="H712" s="663"/>
      <c r="I712" s="663"/>
      <c r="J712" s="663"/>
      <c r="K712" s="663"/>
      <c r="L712" s="663"/>
      <c r="M712" s="663"/>
      <c r="N712" s="663"/>
      <c r="O712" s="663"/>
      <c r="P712" s="663"/>
      <c r="Q712" s="663"/>
      <c r="R712" s="663"/>
      <c r="S712" s="663"/>
      <c r="T712" s="663"/>
      <c r="U712" s="663"/>
      <c r="V712" s="663"/>
      <c r="W712" s="663"/>
      <c r="X712" s="663"/>
      <c r="Y712" s="663"/>
      <c r="Z712" s="663"/>
    </row>
    <row r="713" spans="1:26" ht="15.75" customHeight="1">
      <c r="A713" s="663"/>
      <c r="B713" s="753"/>
      <c r="C713" s="663"/>
      <c r="D713" s="663"/>
      <c r="E713" s="663"/>
      <c r="F713" s="663"/>
      <c r="G713" s="663"/>
      <c r="H713" s="663"/>
      <c r="I713" s="663"/>
      <c r="J713" s="663"/>
      <c r="K713" s="663"/>
      <c r="L713" s="663"/>
      <c r="M713" s="663"/>
      <c r="N713" s="663"/>
      <c r="O713" s="663"/>
      <c r="P713" s="663"/>
      <c r="Q713" s="663"/>
      <c r="R713" s="663"/>
      <c r="S713" s="663"/>
      <c r="T713" s="663"/>
      <c r="U713" s="663"/>
      <c r="V713" s="663"/>
      <c r="W713" s="663"/>
      <c r="X713" s="663"/>
      <c r="Y713" s="663"/>
      <c r="Z713" s="663"/>
    </row>
    <row r="714" spans="1:26" ht="15.75" customHeight="1">
      <c r="A714" s="663"/>
      <c r="B714" s="753"/>
      <c r="C714" s="663"/>
      <c r="D714" s="663"/>
      <c r="E714" s="663"/>
      <c r="F714" s="663"/>
      <c r="G714" s="663"/>
      <c r="H714" s="663"/>
      <c r="I714" s="663"/>
      <c r="J714" s="663"/>
      <c r="K714" s="663"/>
      <c r="L714" s="663"/>
      <c r="M714" s="663"/>
      <c r="N714" s="663"/>
      <c r="O714" s="663"/>
      <c r="P714" s="663"/>
      <c r="Q714" s="663"/>
      <c r="R714" s="663"/>
      <c r="S714" s="663"/>
      <c r="T714" s="663"/>
      <c r="U714" s="663"/>
      <c r="V714" s="663"/>
      <c r="W714" s="663"/>
      <c r="X714" s="663"/>
      <c r="Y714" s="663"/>
      <c r="Z714" s="663"/>
    </row>
    <row r="715" spans="1:26" ht="15.75" customHeight="1">
      <c r="A715" s="663"/>
      <c r="B715" s="753"/>
      <c r="C715" s="663"/>
      <c r="D715" s="663"/>
      <c r="E715" s="663"/>
      <c r="F715" s="663"/>
      <c r="G715" s="663"/>
      <c r="H715" s="663"/>
      <c r="I715" s="663"/>
      <c r="J715" s="663"/>
      <c r="K715" s="663"/>
      <c r="L715" s="663"/>
      <c r="M715" s="663"/>
      <c r="N715" s="663"/>
      <c r="O715" s="663"/>
      <c r="P715" s="663"/>
      <c r="Q715" s="663"/>
      <c r="R715" s="663"/>
      <c r="S715" s="663"/>
      <c r="T715" s="663"/>
      <c r="U715" s="663"/>
      <c r="V715" s="663"/>
      <c r="W715" s="663"/>
      <c r="X715" s="663"/>
      <c r="Y715" s="663"/>
      <c r="Z715" s="663"/>
    </row>
    <row r="716" spans="1:26" ht="15.75" customHeight="1">
      <c r="A716" s="663"/>
      <c r="B716" s="753"/>
      <c r="C716" s="663"/>
      <c r="D716" s="663"/>
      <c r="E716" s="663"/>
      <c r="F716" s="663"/>
      <c r="G716" s="663"/>
      <c r="H716" s="663"/>
      <c r="I716" s="663"/>
      <c r="J716" s="663"/>
      <c r="K716" s="663"/>
      <c r="L716" s="663"/>
      <c r="M716" s="663"/>
      <c r="N716" s="663"/>
      <c r="O716" s="663"/>
      <c r="P716" s="663"/>
      <c r="Q716" s="663"/>
      <c r="R716" s="663"/>
      <c r="S716" s="663"/>
      <c r="T716" s="663"/>
      <c r="U716" s="663"/>
      <c r="V716" s="663"/>
      <c r="W716" s="663"/>
      <c r="X716" s="663"/>
      <c r="Y716" s="663"/>
      <c r="Z716" s="663"/>
    </row>
    <row r="717" spans="1:26" ht="15.75" customHeight="1">
      <c r="A717" s="663"/>
      <c r="B717" s="753"/>
      <c r="C717" s="663"/>
      <c r="D717" s="663"/>
      <c r="E717" s="663"/>
      <c r="F717" s="663"/>
      <c r="G717" s="663"/>
      <c r="H717" s="663"/>
      <c r="I717" s="663"/>
      <c r="J717" s="663"/>
      <c r="K717" s="663"/>
      <c r="L717" s="663"/>
      <c r="M717" s="663"/>
      <c r="N717" s="663"/>
      <c r="O717" s="663"/>
      <c r="P717" s="663"/>
      <c r="Q717" s="663"/>
      <c r="R717" s="663"/>
      <c r="S717" s="663"/>
      <c r="T717" s="663"/>
      <c r="U717" s="663"/>
      <c r="V717" s="663"/>
      <c r="W717" s="663"/>
      <c r="X717" s="663"/>
      <c r="Y717" s="663"/>
      <c r="Z717" s="663"/>
    </row>
    <row r="718" spans="1:26" ht="15.75" customHeight="1">
      <c r="A718" s="663"/>
      <c r="B718" s="753"/>
      <c r="C718" s="663"/>
      <c r="D718" s="663"/>
      <c r="E718" s="663"/>
      <c r="F718" s="663"/>
      <c r="G718" s="663"/>
      <c r="H718" s="663"/>
      <c r="I718" s="663"/>
      <c r="J718" s="663"/>
      <c r="K718" s="663"/>
      <c r="L718" s="663"/>
      <c r="M718" s="663"/>
      <c r="N718" s="663"/>
      <c r="O718" s="663"/>
      <c r="P718" s="663"/>
      <c r="Q718" s="663"/>
      <c r="R718" s="663"/>
      <c r="S718" s="663"/>
      <c r="T718" s="663"/>
      <c r="U718" s="663"/>
      <c r="V718" s="663"/>
      <c r="W718" s="663"/>
      <c r="X718" s="663"/>
      <c r="Y718" s="663"/>
      <c r="Z718" s="663"/>
    </row>
    <row r="719" spans="1:26" ht="15.75" customHeight="1">
      <c r="A719" s="663"/>
      <c r="B719" s="753"/>
      <c r="C719" s="663"/>
      <c r="D719" s="663"/>
      <c r="E719" s="663"/>
      <c r="F719" s="663"/>
      <c r="G719" s="663"/>
      <c r="H719" s="663"/>
      <c r="I719" s="663"/>
      <c r="J719" s="663"/>
      <c r="K719" s="663"/>
      <c r="L719" s="663"/>
      <c r="M719" s="663"/>
      <c r="N719" s="663"/>
      <c r="O719" s="663"/>
      <c r="P719" s="663"/>
      <c r="Q719" s="663"/>
      <c r="R719" s="663"/>
      <c r="S719" s="663"/>
      <c r="T719" s="663"/>
      <c r="U719" s="663"/>
      <c r="V719" s="663"/>
      <c r="W719" s="663"/>
      <c r="X719" s="663"/>
      <c r="Y719" s="663"/>
      <c r="Z719" s="663"/>
    </row>
    <row r="720" spans="1:26" ht="15.75" customHeight="1">
      <c r="A720" s="663"/>
      <c r="B720" s="753"/>
      <c r="C720" s="663"/>
      <c r="D720" s="663"/>
      <c r="E720" s="663"/>
      <c r="F720" s="663"/>
      <c r="G720" s="663"/>
      <c r="H720" s="663"/>
      <c r="I720" s="663"/>
      <c r="J720" s="663"/>
      <c r="K720" s="663"/>
      <c r="L720" s="663"/>
      <c r="M720" s="663"/>
      <c r="N720" s="663"/>
      <c r="O720" s="663"/>
      <c r="P720" s="663"/>
      <c r="Q720" s="663"/>
      <c r="R720" s="663"/>
      <c r="S720" s="663"/>
      <c r="T720" s="663"/>
      <c r="U720" s="663"/>
      <c r="V720" s="663"/>
      <c r="W720" s="663"/>
      <c r="X720" s="663"/>
      <c r="Y720" s="663"/>
      <c r="Z720" s="663"/>
    </row>
    <row r="721" spans="1:26" ht="15.75" customHeight="1">
      <c r="A721" s="663"/>
      <c r="B721" s="753"/>
      <c r="C721" s="663"/>
      <c r="D721" s="663"/>
      <c r="E721" s="663"/>
      <c r="F721" s="663"/>
      <c r="G721" s="663"/>
      <c r="H721" s="663"/>
      <c r="I721" s="663"/>
      <c r="J721" s="663"/>
      <c r="K721" s="663"/>
      <c r="L721" s="663"/>
      <c r="M721" s="663"/>
      <c r="N721" s="663"/>
      <c r="O721" s="663"/>
      <c r="P721" s="663"/>
      <c r="Q721" s="663"/>
      <c r="R721" s="663"/>
      <c r="S721" s="663"/>
      <c r="T721" s="663"/>
      <c r="U721" s="663"/>
      <c r="V721" s="663"/>
      <c r="W721" s="663"/>
      <c r="X721" s="663"/>
      <c r="Y721" s="663"/>
      <c r="Z721" s="663"/>
    </row>
    <row r="722" spans="1:26" ht="15.75" customHeight="1">
      <c r="A722" s="663"/>
      <c r="B722" s="753"/>
      <c r="C722" s="663"/>
      <c r="D722" s="663"/>
      <c r="E722" s="663"/>
      <c r="F722" s="663"/>
      <c r="G722" s="663"/>
      <c r="H722" s="663"/>
      <c r="I722" s="663"/>
      <c r="J722" s="663"/>
      <c r="K722" s="663"/>
      <c r="L722" s="663"/>
      <c r="M722" s="663"/>
      <c r="N722" s="663"/>
      <c r="O722" s="663"/>
      <c r="P722" s="663"/>
      <c r="Q722" s="663"/>
      <c r="R722" s="663"/>
      <c r="S722" s="663"/>
      <c r="T722" s="663"/>
      <c r="U722" s="663"/>
      <c r="V722" s="663"/>
      <c r="W722" s="663"/>
      <c r="X722" s="663"/>
      <c r="Y722" s="663"/>
      <c r="Z722" s="663"/>
    </row>
    <row r="723" spans="1:26" ht="15.75" customHeight="1">
      <c r="A723" s="663"/>
      <c r="B723" s="753"/>
      <c r="C723" s="663"/>
      <c r="D723" s="663"/>
      <c r="E723" s="663"/>
      <c r="F723" s="663"/>
      <c r="G723" s="663"/>
      <c r="H723" s="663"/>
      <c r="I723" s="663"/>
      <c r="J723" s="663"/>
      <c r="K723" s="663"/>
      <c r="L723" s="663"/>
      <c r="M723" s="663"/>
      <c r="N723" s="663"/>
      <c r="O723" s="663"/>
      <c r="P723" s="663"/>
      <c r="Q723" s="663"/>
      <c r="R723" s="663"/>
      <c r="S723" s="663"/>
      <c r="T723" s="663"/>
      <c r="U723" s="663"/>
      <c r="V723" s="663"/>
      <c r="W723" s="663"/>
      <c r="X723" s="663"/>
      <c r="Y723" s="663"/>
      <c r="Z723" s="663"/>
    </row>
    <row r="724" spans="1:26" ht="15.75" customHeight="1">
      <c r="A724" s="663"/>
      <c r="B724" s="753"/>
      <c r="C724" s="663"/>
      <c r="D724" s="663"/>
      <c r="E724" s="663"/>
      <c r="F724" s="663"/>
      <c r="G724" s="663"/>
      <c r="H724" s="663"/>
      <c r="I724" s="663"/>
      <c r="J724" s="663"/>
      <c r="K724" s="663"/>
      <c r="L724" s="663"/>
      <c r="M724" s="663"/>
      <c r="N724" s="663"/>
      <c r="O724" s="663"/>
      <c r="P724" s="663"/>
      <c r="Q724" s="663"/>
      <c r="R724" s="663"/>
      <c r="S724" s="663"/>
      <c r="T724" s="663"/>
      <c r="U724" s="663"/>
      <c r="V724" s="663"/>
      <c r="W724" s="663"/>
      <c r="X724" s="663"/>
      <c r="Y724" s="663"/>
      <c r="Z724" s="663"/>
    </row>
    <row r="725" spans="1:26" ht="15.75" customHeight="1">
      <c r="A725" s="663"/>
      <c r="B725" s="753"/>
      <c r="C725" s="663"/>
      <c r="D725" s="663"/>
      <c r="E725" s="663"/>
      <c r="F725" s="663"/>
      <c r="G725" s="663"/>
      <c r="H725" s="663"/>
      <c r="I725" s="663"/>
      <c r="J725" s="663"/>
      <c r="K725" s="663"/>
      <c r="L725" s="663"/>
      <c r="M725" s="663"/>
      <c r="N725" s="663"/>
      <c r="O725" s="663"/>
      <c r="P725" s="663"/>
      <c r="Q725" s="663"/>
      <c r="R725" s="663"/>
      <c r="S725" s="663"/>
      <c r="T725" s="663"/>
      <c r="U725" s="663"/>
      <c r="V725" s="663"/>
      <c r="W725" s="663"/>
      <c r="X725" s="663"/>
      <c r="Y725" s="663"/>
      <c r="Z725" s="663"/>
    </row>
    <row r="726" spans="1:26" ht="15.75" customHeight="1">
      <c r="A726" s="663"/>
      <c r="B726" s="753"/>
      <c r="C726" s="663"/>
      <c r="D726" s="663"/>
      <c r="E726" s="663"/>
      <c r="F726" s="663"/>
      <c r="G726" s="663"/>
      <c r="H726" s="663"/>
      <c r="I726" s="663"/>
      <c r="J726" s="663"/>
      <c r="K726" s="663"/>
      <c r="L726" s="663"/>
      <c r="M726" s="663"/>
      <c r="N726" s="663"/>
      <c r="O726" s="663"/>
      <c r="P726" s="663"/>
      <c r="Q726" s="663"/>
      <c r="R726" s="663"/>
      <c r="S726" s="663"/>
      <c r="T726" s="663"/>
      <c r="U726" s="663"/>
      <c r="V726" s="663"/>
      <c r="W726" s="663"/>
      <c r="X726" s="663"/>
      <c r="Y726" s="663"/>
      <c r="Z726" s="663"/>
    </row>
    <row r="727" spans="1:26" ht="15.75" customHeight="1">
      <c r="A727" s="663"/>
      <c r="B727" s="753"/>
      <c r="C727" s="663"/>
      <c r="D727" s="663"/>
      <c r="E727" s="663"/>
      <c r="F727" s="663"/>
      <c r="G727" s="663"/>
      <c r="H727" s="663"/>
      <c r="I727" s="663"/>
      <c r="J727" s="663"/>
      <c r="K727" s="663"/>
      <c r="L727" s="663"/>
      <c r="M727" s="663"/>
      <c r="N727" s="663"/>
      <c r="O727" s="663"/>
      <c r="P727" s="663"/>
      <c r="Q727" s="663"/>
      <c r="R727" s="663"/>
      <c r="S727" s="663"/>
      <c r="T727" s="663"/>
      <c r="U727" s="663"/>
      <c r="V727" s="663"/>
      <c r="W727" s="663"/>
      <c r="X727" s="663"/>
      <c r="Y727" s="663"/>
      <c r="Z727" s="663"/>
    </row>
    <row r="728" spans="1:26" ht="15.75" customHeight="1">
      <c r="A728" s="663"/>
      <c r="B728" s="753"/>
      <c r="C728" s="663"/>
      <c r="D728" s="663"/>
      <c r="E728" s="663"/>
      <c r="F728" s="663"/>
      <c r="G728" s="663"/>
      <c r="H728" s="663"/>
      <c r="I728" s="663"/>
      <c r="J728" s="663"/>
      <c r="K728" s="663"/>
      <c r="L728" s="663"/>
      <c r="M728" s="663"/>
      <c r="N728" s="663"/>
      <c r="O728" s="663"/>
      <c r="P728" s="663"/>
      <c r="Q728" s="663"/>
      <c r="R728" s="663"/>
      <c r="S728" s="663"/>
      <c r="T728" s="663"/>
      <c r="U728" s="663"/>
      <c r="V728" s="663"/>
      <c r="W728" s="663"/>
      <c r="X728" s="663"/>
      <c r="Y728" s="663"/>
      <c r="Z728" s="663"/>
    </row>
    <row r="729" spans="1:26" ht="15.75" customHeight="1">
      <c r="A729" s="663"/>
      <c r="B729" s="753"/>
      <c r="C729" s="663"/>
      <c r="D729" s="663"/>
      <c r="E729" s="663"/>
      <c r="F729" s="663"/>
      <c r="G729" s="663"/>
      <c r="H729" s="663"/>
      <c r="I729" s="663"/>
      <c r="J729" s="663"/>
      <c r="K729" s="663"/>
      <c r="L729" s="663"/>
      <c r="M729" s="663"/>
      <c r="N729" s="663"/>
      <c r="O729" s="663"/>
      <c r="P729" s="663"/>
      <c r="Q729" s="663"/>
      <c r="R729" s="663"/>
      <c r="S729" s="663"/>
      <c r="T729" s="663"/>
      <c r="U729" s="663"/>
      <c r="V729" s="663"/>
      <c r="W729" s="663"/>
      <c r="X729" s="663"/>
      <c r="Y729" s="663"/>
      <c r="Z729" s="663"/>
    </row>
    <row r="730" spans="1:26" ht="15.75" customHeight="1">
      <c r="A730" s="663"/>
      <c r="B730" s="753"/>
      <c r="C730" s="663"/>
      <c r="D730" s="663"/>
      <c r="E730" s="663"/>
      <c r="F730" s="663"/>
      <c r="G730" s="663"/>
      <c r="H730" s="663"/>
      <c r="I730" s="663"/>
      <c r="J730" s="663"/>
      <c r="K730" s="663"/>
      <c r="L730" s="663"/>
      <c r="M730" s="663"/>
      <c r="N730" s="663"/>
      <c r="O730" s="663"/>
      <c r="P730" s="663"/>
      <c r="Q730" s="663"/>
      <c r="R730" s="663"/>
      <c r="S730" s="663"/>
      <c r="T730" s="663"/>
      <c r="U730" s="663"/>
      <c r="V730" s="663"/>
      <c r="W730" s="663"/>
      <c r="X730" s="663"/>
      <c r="Y730" s="663"/>
      <c r="Z730" s="663"/>
    </row>
    <row r="731" spans="1:26" ht="15.75" customHeight="1">
      <c r="A731" s="663"/>
      <c r="B731" s="753"/>
      <c r="C731" s="663"/>
      <c r="D731" s="663"/>
      <c r="E731" s="663"/>
      <c r="F731" s="663"/>
      <c r="G731" s="663"/>
      <c r="H731" s="663"/>
      <c r="I731" s="663"/>
      <c r="J731" s="663"/>
      <c r="K731" s="663"/>
      <c r="L731" s="663"/>
      <c r="M731" s="663"/>
      <c r="N731" s="663"/>
      <c r="O731" s="663"/>
      <c r="P731" s="663"/>
      <c r="Q731" s="663"/>
      <c r="R731" s="663"/>
      <c r="S731" s="663"/>
      <c r="T731" s="663"/>
      <c r="U731" s="663"/>
      <c r="V731" s="663"/>
      <c r="W731" s="663"/>
      <c r="X731" s="663"/>
      <c r="Y731" s="663"/>
      <c r="Z731" s="663"/>
    </row>
    <row r="732" spans="1:26" ht="15.75" customHeight="1">
      <c r="A732" s="663"/>
      <c r="B732" s="753"/>
      <c r="C732" s="663"/>
      <c r="D732" s="663"/>
      <c r="E732" s="663"/>
      <c r="F732" s="663"/>
      <c r="G732" s="663"/>
      <c r="H732" s="663"/>
      <c r="I732" s="663"/>
      <c r="J732" s="663"/>
      <c r="K732" s="663"/>
      <c r="L732" s="663"/>
      <c r="M732" s="663"/>
      <c r="N732" s="663"/>
      <c r="O732" s="663"/>
      <c r="P732" s="663"/>
      <c r="Q732" s="663"/>
      <c r="R732" s="663"/>
      <c r="S732" s="663"/>
      <c r="T732" s="663"/>
      <c r="U732" s="663"/>
      <c r="V732" s="663"/>
      <c r="W732" s="663"/>
      <c r="X732" s="663"/>
      <c r="Y732" s="663"/>
      <c r="Z732" s="663"/>
    </row>
    <row r="733" spans="1:26" ht="15.75" customHeight="1">
      <c r="A733" s="663"/>
      <c r="B733" s="753"/>
      <c r="C733" s="663"/>
      <c r="D733" s="663"/>
      <c r="E733" s="663"/>
      <c r="F733" s="663"/>
      <c r="G733" s="663"/>
      <c r="H733" s="663"/>
      <c r="I733" s="663"/>
      <c r="J733" s="663"/>
      <c r="K733" s="663"/>
      <c r="L733" s="663"/>
      <c r="M733" s="663"/>
      <c r="N733" s="663"/>
      <c r="O733" s="663"/>
      <c r="P733" s="663"/>
      <c r="Q733" s="663"/>
      <c r="R733" s="663"/>
      <c r="S733" s="663"/>
      <c r="T733" s="663"/>
      <c r="U733" s="663"/>
      <c r="V733" s="663"/>
      <c r="W733" s="663"/>
      <c r="X733" s="663"/>
      <c r="Y733" s="663"/>
      <c r="Z733" s="663"/>
    </row>
    <row r="734" spans="1:26" ht="15.75" customHeight="1">
      <c r="A734" s="663"/>
      <c r="B734" s="753"/>
      <c r="C734" s="663"/>
      <c r="D734" s="663"/>
      <c r="E734" s="663"/>
      <c r="F734" s="663"/>
      <c r="G734" s="663"/>
      <c r="H734" s="663"/>
      <c r="I734" s="663"/>
      <c r="J734" s="663"/>
      <c r="K734" s="663"/>
      <c r="L734" s="663"/>
      <c r="M734" s="663"/>
      <c r="N734" s="663"/>
      <c r="O734" s="663"/>
      <c r="P734" s="663"/>
      <c r="Q734" s="663"/>
      <c r="R734" s="663"/>
      <c r="S734" s="663"/>
      <c r="T734" s="663"/>
      <c r="U734" s="663"/>
      <c r="V734" s="663"/>
      <c r="W734" s="663"/>
      <c r="X734" s="663"/>
      <c r="Y734" s="663"/>
      <c r="Z734" s="663"/>
    </row>
    <row r="735" spans="1:26" ht="15.75" customHeight="1">
      <c r="A735" s="663"/>
      <c r="B735" s="753"/>
      <c r="C735" s="663"/>
      <c r="D735" s="663"/>
      <c r="E735" s="663"/>
      <c r="F735" s="663"/>
      <c r="G735" s="663"/>
      <c r="H735" s="663"/>
      <c r="I735" s="663"/>
      <c r="J735" s="663"/>
      <c r="K735" s="663"/>
      <c r="L735" s="663"/>
      <c r="M735" s="663"/>
      <c r="N735" s="663"/>
      <c r="O735" s="663"/>
      <c r="P735" s="663"/>
      <c r="Q735" s="663"/>
      <c r="R735" s="663"/>
      <c r="S735" s="663"/>
      <c r="T735" s="663"/>
      <c r="U735" s="663"/>
      <c r="V735" s="663"/>
      <c r="W735" s="663"/>
      <c r="X735" s="663"/>
      <c r="Y735" s="663"/>
      <c r="Z735" s="663"/>
    </row>
    <row r="736" spans="1:26" ht="15.75" customHeight="1">
      <c r="A736" s="663"/>
      <c r="B736" s="753"/>
      <c r="C736" s="663"/>
      <c r="D736" s="663"/>
      <c r="E736" s="663"/>
      <c r="F736" s="663"/>
      <c r="G736" s="663"/>
      <c r="H736" s="663"/>
      <c r="I736" s="663"/>
      <c r="J736" s="663"/>
      <c r="K736" s="663"/>
      <c r="L736" s="663"/>
      <c r="M736" s="663"/>
      <c r="N736" s="663"/>
      <c r="O736" s="663"/>
      <c r="P736" s="663"/>
      <c r="Q736" s="663"/>
      <c r="R736" s="663"/>
      <c r="S736" s="663"/>
      <c r="T736" s="663"/>
      <c r="U736" s="663"/>
      <c r="V736" s="663"/>
      <c r="W736" s="663"/>
      <c r="X736" s="663"/>
      <c r="Y736" s="663"/>
      <c r="Z736" s="663"/>
    </row>
    <row r="737" spans="1:26" ht="15.75" customHeight="1">
      <c r="A737" s="663"/>
      <c r="B737" s="753"/>
      <c r="C737" s="663"/>
      <c r="D737" s="663"/>
      <c r="E737" s="663"/>
      <c r="F737" s="663"/>
      <c r="G737" s="663"/>
      <c r="H737" s="663"/>
      <c r="I737" s="663"/>
      <c r="J737" s="663"/>
      <c r="K737" s="663"/>
      <c r="L737" s="663"/>
      <c r="M737" s="663"/>
      <c r="N737" s="663"/>
      <c r="O737" s="663"/>
      <c r="P737" s="663"/>
      <c r="Q737" s="663"/>
      <c r="R737" s="663"/>
      <c r="S737" s="663"/>
      <c r="T737" s="663"/>
      <c r="U737" s="663"/>
      <c r="V737" s="663"/>
      <c r="W737" s="663"/>
      <c r="X737" s="663"/>
      <c r="Y737" s="663"/>
      <c r="Z737" s="663"/>
    </row>
    <row r="738" spans="1:26" ht="15.75" customHeight="1">
      <c r="A738" s="663"/>
      <c r="B738" s="753"/>
      <c r="C738" s="663"/>
      <c r="D738" s="663"/>
      <c r="E738" s="663"/>
      <c r="F738" s="663"/>
      <c r="G738" s="663"/>
      <c r="H738" s="663"/>
      <c r="I738" s="663"/>
      <c r="J738" s="663"/>
      <c r="K738" s="663"/>
      <c r="L738" s="663"/>
      <c r="M738" s="663"/>
      <c r="N738" s="663"/>
      <c r="O738" s="663"/>
      <c r="P738" s="663"/>
      <c r="Q738" s="663"/>
      <c r="R738" s="663"/>
      <c r="S738" s="663"/>
      <c r="T738" s="663"/>
      <c r="U738" s="663"/>
      <c r="V738" s="663"/>
      <c r="W738" s="663"/>
      <c r="X738" s="663"/>
      <c r="Y738" s="663"/>
      <c r="Z738" s="663"/>
    </row>
    <row r="739" spans="1:26" ht="15.75" customHeight="1">
      <c r="A739" s="663"/>
      <c r="B739" s="753"/>
      <c r="C739" s="663"/>
      <c r="D739" s="663"/>
      <c r="E739" s="663"/>
      <c r="F739" s="663"/>
      <c r="G739" s="663"/>
      <c r="H739" s="663"/>
      <c r="I739" s="663"/>
      <c r="J739" s="663"/>
      <c r="K739" s="663"/>
      <c r="L739" s="663"/>
      <c r="M739" s="663"/>
      <c r="N739" s="663"/>
      <c r="O739" s="663"/>
      <c r="P739" s="663"/>
      <c r="Q739" s="663"/>
      <c r="R739" s="663"/>
      <c r="S739" s="663"/>
      <c r="T739" s="663"/>
      <c r="U739" s="663"/>
      <c r="V739" s="663"/>
      <c r="W739" s="663"/>
      <c r="X739" s="663"/>
      <c r="Y739" s="663"/>
      <c r="Z739" s="663"/>
    </row>
    <row r="740" spans="1:26" ht="15.75" customHeight="1">
      <c r="A740" s="663"/>
      <c r="B740" s="753"/>
      <c r="C740" s="663"/>
      <c r="D740" s="663"/>
      <c r="E740" s="663"/>
      <c r="F740" s="663"/>
      <c r="G740" s="663"/>
      <c r="H740" s="663"/>
      <c r="I740" s="663"/>
      <c r="J740" s="663"/>
      <c r="K740" s="663"/>
      <c r="L740" s="663"/>
      <c r="M740" s="663"/>
      <c r="N740" s="663"/>
      <c r="O740" s="663"/>
      <c r="P740" s="663"/>
      <c r="Q740" s="663"/>
      <c r="R740" s="663"/>
      <c r="S740" s="663"/>
      <c r="T740" s="663"/>
      <c r="U740" s="663"/>
      <c r="V740" s="663"/>
      <c r="W740" s="663"/>
      <c r="X740" s="663"/>
      <c r="Y740" s="663"/>
      <c r="Z740" s="663"/>
    </row>
    <row r="741" spans="1:26" ht="15.75" customHeight="1">
      <c r="A741" s="663"/>
      <c r="B741" s="753"/>
      <c r="C741" s="663"/>
      <c r="D741" s="663"/>
      <c r="E741" s="663"/>
      <c r="F741" s="663"/>
      <c r="G741" s="663"/>
      <c r="H741" s="663"/>
      <c r="I741" s="663"/>
      <c r="J741" s="663"/>
      <c r="K741" s="663"/>
      <c r="L741" s="663"/>
      <c r="M741" s="663"/>
      <c r="N741" s="663"/>
      <c r="O741" s="663"/>
      <c r="P741" s="663"/>
      <c r="Q741" s="663"/>
      <c r="R741" s="663"/>
      <c r="S741" s="663"/>
      <c r="T741" s="663"/>
      <c r="U741" s="663"/>
      <c r="V741" s="663"/>
      <c r="W741" s="663"/>
      <c r="X741" s="663"/>
      <c r="Y741" s="663"/>
      <c r="Z741" s="663"/>
    </row>
    <row r="742" spans="1:26" ht="15.75" customHeight="1">
      <c r="A742" s="663"/>
      <c r="B742" s="753"/>
      <c r="C742" s="663"/>
      <c r="D742" s="663"/>
      <c r="E742" s="663"/>
      <c r="F742" s="663"/>
      <c r="G742" s="663"/>
      <c r="H742" s="663"/>
      <c r="I742" s="663"/>
      <c r="J742" s="663"/>
      <c r="K742" s="663"/>
      <c r="L742" s="663"/>
      <c r="M742" s="663"/>
      <c r="N742" s="663"/>
      <c r="O742" s="663"/>
      <c r="P742" s="663"/>
      <c r="Q742" s="663"/>
      <c r="R742" s="663"/>
      <c r="S742" s="663"/>
      <c r="T742" s="663"/>
      <c r="U742" s="663"/>
      <c r="V742" s="663"/>
      <c r="W742" s="663"/>
      <c r="X742" s="663"/>
      <c r="Y742" s="663"/>
      <c r="Z742" s="663"/>
    </row>
    <row r="743" spans="1:26" ht="15.75" customHeight="1">
      <c r="A743" s="663"/>
      <c r="B743" s="753"/>
      <c r="C743" s="663"/>
      <c r="D743" s="663"/>
      <c r="E743" s="663"/>
      <c r="F743" s="663"/>
      <c r="G743" s="663"/>
      <c r="H743" s="663"/>
      <c r="I743" s="663"/>
      <c r="J743" s="663"/>
      <c r="K743" s="663"/>
      <c r="L743" s="663"/>
      <c r="M743" s="663"/>
      <c r="N743" s="663"/>
      <c r="O743" s="663"/>
      <c r="P743" s="663"/>
      <c r="Q743" s="663"/>
      <c r="R743" s="663"/>
      <c r="S743" s="663"/>
      <c r="T743" s="663"/>
      <c r="U743" s="663"/>
      <c r="V743" s="663"/>
      <c r="W743" s="663"/>
      <c r="X743" s="663"/>
      <c r="Y743" s="663"/>
      <c r="Z743" s="663"/>
    </row>
    <row r="744" spans="1:26" ht="15.75" customHeight="1">
      <c r="A744" s="663"/>
      <c r="B744" s="753"/>
      <c r="C744" s="663"/>
      <c r="D744" s="663"/>
      <c r="E744" s="663"/>
      <c r="F744" s="663"/>
      <c r="G744" s="663"/>
      <c r="H744" s="663"/>
      <c r="I744" s="663"/>
      <c r="J744" s="663"/>
      <c r="K744" s="663"/>
      <c r="L744" s="663"/>
      <c r="M744" s="663"/>
      <c r="N744" s="663"/>
      <c r="O744" s="663"/>
      <c r="P744" s="663"/>
      <c r="Q744" s="663"/>
      <c r="R744" s="663"/>
      <c r="S744" s="663"/>
      <c r="T744" s="663"/>
      <c r="U744" s="663"/>
      <c r="V744" s="663"/>
      <c r="W744" s="663"/>
      <c r="X744" s="663"/>
      <c r="Y744" s="663"/>
      <c r="Z744" s="663"/>
    </row>
    <row r="745" spans="1:26" ht="15.75" customHeight="1">
      <c r="A745" s="663"/>
      <c r="B745" s="753"/>
      <c r="C745" s="663"/>
      <c r="D745" s="663"/>
      <c r="E745" s="663"/>
      <c r="F745" s="663"/>
      <c r="G745" s="663"/>
      <c r="H745" s="663"/>
      <c r="I745" s="663"/>
      <c r="J745" s="663"/>
      <c r="K745" s="663"/>
      <c r="L745" s="663"/>
      <c r="M745" s="663"/>
      <c r="N745" s="663"/>
      <c r="O745" s="663"/>
      <c r="P745" s="663"/>
      <c r="Q745" s="663"/>
      <c r="R745" s="663"/>
      <c r="S745" s="663"/>
      <c r="T745" s="663"/>
      <c r="U745" s="663"/>
      <c r="V745" s="663"/>
      <c r="W745" s="663"/>
      <c r="X745" s="663"/>
      <c r="Y745" s="663"/>
      <c r="Z745" s="663"/>
    </row>
    <row r="746" spans="1:26" ht="15.75" customHeight="1">
      <c r="A746" s="663"/>
      <c r="B746" s="753"/>
      <c r="C746" s="663"/>
      <c r="D746" s="663"/>
      <c r="E746" s="663"/>
      <c r="F746" s="663"/>
      <c r="G746" s="663"/>
      <c r="H746" s="663"/>
      <c r="I746" s="663"/>
      <c r="J746" s="663"/>
      <c r="K746" s="663"/>
      <c r="L746" s="663"/>
      <c r="M746" s="663"/>
      <c r="N746" s="663"/>
      <c r="O746" s="663"/>
      <c r="P746" s="663"/>
      <c r="Q746" s="663"/>
      <c r="R746" s="663"/>
      <c r="S746" s="663"/>
      <c r="T746" s="663"/>
      <c r="U746" s="663"/>
      <c r="V746" s="663"/>
      <c r="W746" s="663"/>
      <c r="X746" s="663"/>
      <c r="Y746" s="663"/>
      <c r="Z746" s="663"/>
    </row>
    <row r="747" spans="1:26" ht="15.75" customHeight="1">
      <c r="A747" s="663"/>
      <c r="B747" s="753"/>
      <c r="C747" s="663"/>
      <c r="D747" s="663"/>
      <c r="E747" s="663"/>
      <c r="F747" s="663"/>
      <c r="G747" s="663"/>
      <c r="H747" s="663"/>
      <c r="I747" s="663"/>
      <c r="J747" s="663"/>
      <c r="K747" s="663"/>
      <c r="L747" s="663"/>
      <c r="M747" s="663"/>
      <c r="N747" s="663"/>
      <c r="O747" s="663"/>
      <c r="P747" s="663"/>
      <c r="Q747" s="663"/>
      <c r="R747" s="663"/>
      <c r="S747" s="663"/>
      <c r="T747" s="663"/>
      <c r="U747" s="663"/>
      <c r="V747" s="663"/>
      <c r="W747" s="663"/>
      <c r="X747" s="663"/>
      <c r="Y747" s="663"/>
      <c r="Z747" s="663"/>
    </row>
    <row r="748" spans="1:26" ht="15.75" customHeight="1">
      <c r="A748" s="663"/>
      <c r="B748" s="753"/>
      <c r="C748" s="663"/>
      <c r="D748" s="663"/>
      <c r="E748" s="663"/>
      <c r="F748" s="663"/>
      <c r="G748" s="663"/>
      <c r="H748" s="663"/>
      <c r="I748" s="663"/>
      <c r="J748" s="663"/>
      <c r="K748" s="663"/>
      <c r="L748" s="663"/>
      <c r="M748" s="663"/>
      <c r="N748" s="663"/>
      <c r="O748" s="663"/>
      <c r="P748" s="663"/>
      <c r="Q748" s="663"/>
      <c r="R748" s="663"/>
      <c r="S748" s="663"/>
      <c r="T748" s="663"/>
      <c r="U748" s="663"/>
      <c r="V748" s="663"/>
      <c r="W748" s="663"/>
      <c r="X748" s="663"/>
      <c r="Y748" s="663"/>
      <c r="Z748" s="663"/>
    </row>
    <row r="749" spans="1:26" ht="15.75" customHeight="1">
      <c r="A749" s="663"/>
      <c r="B749" s="753"/>
      <c r="C749" s="663"/>
      <c r="D749" s="663"/>
      <c r="E749" s="663"/>
      <c r="F749" s="663"/>
      <c r="G749" s="663"/>
      <c r="H749" s="663"/>
      <c r="I749" s="663"/>
      <c r="J749" s="663"/>
      <c r="K749" s="663"/>
      <c r="L749" s="663"/>
      <c r="M749" s="663"/>
      <c r="N749" s="663"/>
      <c r="O749" s="663"/>
      <c r="P749" s="663"/>
      <c r="Q749" s="663"/>
      <c r="R749" s="663"/>
      <c r="S749" s="663"/>
      <c r="T749" s="663"/>
      <c r="U749" s="663"/>
      <c r="V749" s="663"/>
      <c r="W749" s="663"/>
      <c r="X749" s="663"/>
      <c r="Y749" s="663"/>
      <c r="Z749" s="663"/>
    </row>
    <row r="750" spans="1:26" ht="15.75" customHeight="1">
      <c r="A750" s="663"/>
      <c r="B750" s="753"/>
      <c r="C750" s="663"/>
      <c r="D750" s="663"/>
      <c r="E750" s="663"/>
      <c r="F750" s="663"/>
      <c r="G750" s="663"/>
      <c r="H750" s="663"/>
      <c r="I750" s="663"/>
      <c r="J750" s="663"/>
      <c r="K750" s="663"/>
      <c r="L750" s="663"/>
      <c r="M750" s="663"/>
      <c r="N750" s="663"/>
      <c r="O750" s="663"/>
      <c r="P750" s="663"/>
      <c r="Q750" s="663"/>
      <c r="R750" s="663"/>
      <c r="S750" s="663"/>
      <c r="T750" s="663"/>
      <c r="U750" s="663"/>
      <c r="V750" s="663"/>
      <c r="W750" s="663"/>
      <c r="X750" s="663"/>
      <c r="Y750" s="663"/>
      <c r="Z750" s="663"/>
    </row>
    <row r="751" spans="1:26" ht="15.75" customHeight="1">
      <c r="A751" s="663"/>
      <c r="B751" s="753"/>
      <c r="C751" s="663"/>
      <c r="D751" s="663"/>
      <c r="E751" s="663"/>
      <c r="F751" s="663"/>
      <c r="G751" s="663"/>
      <c r="H751" s="663"/>
      <c r="I751" s="663"/>
      <c r="J751" s="663"/>
      <c r="K751" s="663"/>
      <c r="L751" s="663"/>
      <c r="M751" s="663"/>
      <c r="N751" s="663"/>
      <c r="O751" s="663"/>
      <c r="P751" s="663"/>
      <c r="Q751" s="663"/>
      <c r="R751" s="663"/>
      <c r="S751" s="663"/>
      <c r="T751" s="663"/>
      <c r="U751" s="663"/>
      <c r="V751" s="663"/>
      <c r="W751" s="663"/>
      <c r="X751" s="663"/>
      <c r="Y751" s="663"/>
      <c r="Z751" s="663"/>
    </row>
    <row r="752" spans="1:26" ht="15.75" customHeight="1">
      <c r="A752" s="663"/>
      <c r="B752" s="753"/>
      <c r="C752" s="663"/>
      <c r="D752" s="663"/>
      <c r="E752" s="663"/>
      <c r="F752" s="663"/>
      <c r="G752" s="663"/>
      <c r="H752" s="663"/>
      <c r="I752" s="663"/>
      <c r="J752" s="663"/>
      <c r="K752" s="663"/>
      <c r="L752" s="663"/>
      <c r="M752" s="663"/>
      <c r="N752" s="663"/>
      <c r="O752" s="663"/>
      <c r="P752" s="663"/>
      <c r="Q752" s="663"/>
      <c r="R752" s="663"/>
      <c r="S752" s="663"/>
      <c r="T752" s="663"/>
      <c r="U752" s="663"/>
      <c r="V752" s="663"/>
      <c r="W752" s="663"/>
      <c r="X752" s="663"/>
      <c r="Y752" s="663"/>
      <c r="Z752" s="663"/>
    </row>
    <row r="753" spans="1:26" ht="15.75" customHeight="1">
      <c r="A753" s="663"/>
      <c r="B753" s="753"/>
      <c r="C753" s="663"/>
      <c r="D753" s="663"/>
      <c r="E753" s="663"/>
      <c r="F753" s="663"/>
      <c r="G753" s="663"/>
      <c r="H753" s="663"/>
      <c r="I753" s="663"/>
      <c r="J753" s="663"/>
      <c r="K753" s="663"/>
      <c r="L753" s="663"/>
      <c r="M753" s="663"/>
      <c r="N753" s="663"/>
      <c r="O753" s="663"/>
      <c r="P753" s="663"/>
      <c r="Q753" s="663"/>
      <c r="R753" s="663"/>
      <c r="S753" s="663"/>
      <c r="T753" s="663"/>
      <c r="U753" s="663"/>
      <c r="V753" s="663"/>
      <c r="W753" s="663"/>
      <c r="X753" s="663"/>
      <c r="Y753" s="663"/>
      <c r="Z753" s="663"/>
    </row>
    <row r="754" spans="1:26" ht="15.75" customHeight="1">
      <c r="A754" s="663"/>
      <c r="B754" s="753"/>
      <c r="C754" s="663"/>
      <c r="D754" s="663"/>
      <c r="E754" s="663"/>
      <c r="F754" s="663"/>
      <c r="G754" s="663"/>
      <c r="H754" s="663"/>
      <c r="I754" s="663"/>
      <c r="J754" s="663"/>
      <c r="K754" s="663"/>
      <c r="L754" s="663"/>
      <c r="M754" s="663"/>
      <c r="N754" s="663"/>
      <c r="O754" s="663"/>
      <c r="P754" s="663"/>
      <c r="Q754" s="663"/>
      <c r="R754" s="663"/>
      <c r="S754" s="663"/>
      <c r="T754" s="663"/>
      <c r="U754" s="663"/>
      <c r="V754" s="663"/>
      <c r="W754" s="663"/>
      <c r="X754" s="663"/>
      <c r="Y754" s="663"/>
      <c r="Z754" s="663"/>
    </row>
    <row r="755" spans="1:26" ht="15.75" customHeight="1">
      <c r="A755" s="663"/>
      <c r="B755" s="753"/>
      <c r="C755" s="663"/>
      <c r="D755" s="663"/>
      <c r="E755" s="663"/>
      <c r="F755" s="663"/>
      <c r="G755" s="663"/>
      <c r="H755" s="663"/>
      <c r="I755" s="663"/>
      <c r="J755" s="663"/>
      <c r="K755" s="663"/>
      <c r="L755" s="663"/>
      <c r="M755" s="663"/>
      <c r="N755" s="663"/>
      <c r="O755" s="663"/>
      <c r="P755" s="663"/>
      <c r="Q755" s="663"/>
      <c r="R755" s="663"/>
      <c r="S755" s="663"/>
      <c r="T755" s="663"/>
      <c r="U755" s="663"/>
      <c r="V755" s="663"/>
      <c r="W755" s="663"/>
      <c r="X755" s="663"/>
      <c r="Y755" s="663"/>
      <c r="Z755" s="663"/>
    </row>
    <row r="756" spans="1:26" ht="15.75" customHeight="1">
      <c r="A756" s="663"/>
      <c r="B756" s="753"/>
      <c r="C756" s="663"/>
      <c r="D756" s="663"/>
      <c r="E756" s="663"/>
      <c r="F756" s="663"/>
      <c r="G756" s="663"/>
      <c r="H756" s="663"/>
      <c r="I756" s="663"/>
      <c r="J756" s="663"/>
      <c r="K756" s="663"/>
      <c r="L756" s="663"/>
      <c r="M756" s="663"/>
      <c r="N756" s="663"/>
      <c r="O756" s="663"/>
      <c r="P756" s="663"/>
      <c r="Q756" s="663"/>
      <c r="R756" s="663"/>
      <c r="S756" s="663"/>
      <c r="T756" s="663"/>
      <c r="U756" s="663"/>
      <c r="V756" s="663"/>
      <c r="W756" s="663"/>
      <c r="X756" s="663"/>
      <c r="Y756" s="663"/>
      <c r="Z756" s="663"/>
    </row>
    <row r="757" spans="1:26" ht="15.75" customHeight="1">
      <c r="A757" s="663"/>
      <c r="B757" s="753"/>
      <c r="C757" s="663"/>
      <c r="D757" s="663"/>
      <c r="E757" s="663"/>
      <c r="F757" s="663"/>
      <c r="G757" s="663"/>
      <c r="H757" s="663"/>
      <c r="I757" s="663"/>
      <c r="J757" s="663"/>
      <c r="K757" s="663"/>
      <c r="L757" s="663"/>
      <c r="M757" s="663"/>
      <c r="N757" s="663"/>
      <c r="O757" s="663"/>
      <c r="P757" s="663"/>
      <c r="Q757" s="663"/>
      <c r="R757" s="663"/>
      <c r="S757" s="663"/>
      <c r="T757" s="663"/>
      <c r="U757" s="663"/>
      <c r="V757" s="663"/>
      <c r="W757" s="663"/>
      <c r="X757" s="663"/>
      <c r="Y757" s="663"/>
      <c r="Z757" s="663"/>
    </row>
    <row r="758" spans="1:26" ht="15.75" customHeight="1">
      <c r="A758" s="663"/>
      <c r="B758" s="753"/>
      <c r="C758" s="663"/>
      <c r="D758" s="663"/>
      <c r="E758" s="663"/>
      <c r="F758" s="663"/>
      <c r="G758" s="663"/>
      <c r="H758" s="663"/>
      <c r="I758" s="663"/>
      <c r="J758" s="663"/>
      <c r="K758" s="663"/>
      <c r="L758" s="663"/>
      <c r="M758" s="663"/>
      <c r="N758" s="663"/>
      <c r="O758" s="663"/>
      <c r="P758" s="663"/>
      <c r="Q758" s="663"/>
      <c r="R758" s="663"/>
      <c r="S758" s="663"/>
      <c r="T758" s="663"/>
      <c r="U758" s="663"/>
      <c r="V758" s="663"/>
      <c r="W758" s="663"/>
      <c r="X758" s="663"/>
      <c r="Y758" s="663"/>
      <c r="Z758" s="663"/>
    </row>
    <row r="759" spans="1:26" ht="15.75" customHeight="1">
      <c r="A759" s="663"/>
      <c r="B759" s="753"/>
      <c r="C759" s="663"/>
      <c r="D759" s="663"/>
      <c r="E759" s="663"/>
      <c r="F759" s="663"/>
      <c r="G759" s="663"/>
      <c r="H759" s="663"/>
      <c r="I759" s="663"/>
      <c r="J759" s="663"/>
      <c r="K759" s="663"/>
      <c r="L759" s="663"/>
      <c r="M759" s="663"/>
      <c r="N759" s="663"/>
      <c r="O759" s="663"/>
      <c r="P759" s="663"/>
      <c r="Q759" s="663"/>
      <c r="R759" s="663"/>
      <c r="S759" s="663"/>
      <c r="T759" s="663"/>
      <c r="U759" s="663"/>
      <c r="V759" s="663"/>
      <c r="W759" s="663"/>
      <c r="X759" s="663"/>
      <c r="Y759" s="663"/>
      <c r="Z759" s="663"/>
    </row>
    <row r="760" spans="1:26" ht="15.75" customHeight="1">
      <c r="A760" s="663"/>
      <c r="B760" s="753"/>
      <c r="C760" s="663"/>
      <c r="D760" s="663"/>
      <c r="E760" s="663"/>
      <c r="F760" s="663"/>
      <c r="G760" s="663"/>
      <c r="H760" s="663"/>
      <c r="I760" s="663"/>
      <c r="J760" s="663"/>
      <c r="K760" s="663"/>
      <c r="L760" s="663"/>
      <c r="M760" s="663"/>
      <c r="N760" s="663"/>
      <c r="O760" s="663"/>
      <c r="P760" s="663"/>
      <c r="Q760" s="663"/>
      <c r="R760" s="663"/>
      <c r="S760" s="663"/>
      <c r="T760" s="663"/>
      <c r="U760" s="663"/>
      <c r="V760" s="663"/>
      <c r="W760" s="663"/>
      <c r="X760" s="663"/>
      <c r="Y760" s="663"/>
      <c r="Z760" s="663"/>
    </row>
    <row r="761" spans="1:26" ht="15.75" customHeight="1">
      <c r="A761" s="663"/>
      <c r="B761" s="753"/>
      <c r="C761" s="663"/>
      <c r="D761" s="663"/>
      <c r="E761" s="663"/>
      <c r="F761" s="663"/>
      <c r="G761" s="663"/>
      <c r="H761" s="663"/>
      <c r="I761" s="663"/>
      <c r="J761" s="663"/>
      <c r="K761" s="663"/>
      <c r="L761" s="663"/>
      <c r="M761" s="663"/>
      <c r="N761" s="663"/>
      <c r="O761" s="663"/>
      <c r="P761" s="663"/>
      <c r="Q761" s="663"/>
      <c r="R761" s="663"/>
      <c r="S761" s="663"/>
      <c r="T761" s="663"/>
      <c r="U761" s="663"/>
      <c r="V761" s="663"/>
      <c r="W761" s="663"/>
      <c r="X761" s="663"/>
      <c r="Y761" s="663"/>
      <c r="Z761" s="663"/>
    </row>
    <row r="762" spans="1:26" ht="15.75" customHeight="1">
      <c r="A762" s="663"/>
      <c r="B762" s="753"/>
      <c r="C762" s="663"/>
      <c r="D762" s="663"/>
      <c r="E762" s="663"/>
      <c r="F762" s="663"/>
      <c r="G762" s="663"/>
      <c r="H762" s="663"/>
      <c r="I762" s="663"/>
      <c r="J762" s="663"/>
      <c r="K762" s="663"/>
      <c r="L762" s="663"/>
      <c r="M762" s="663"/>
      <c r="N762" s="663"/>
      <c r="O762" s="663"/>
      <c r="P762" s="663"/>
      <c r="Q762" s="663"/>
      <c r="R762" s="663"/>
      <c r="S762" s="663"/>
      <c r="T762" s="663"/>
      <c r="U762" s="663"/>
      <c r="V762" s="663"/>
      <c r="W762" s="663"/>
      <c r="X762" s="663"/>
      <c r="Y762" s="663"/>
      <c r="Z762" s="663"/>
    </row>
    <row r="763" spans="1:26" ht="15.75" customHeight="1">
      <c r="A763" s="663"/>
      <c r="B763" s="753"/>
      <c r="C763" s="663"/>
      <c r="D763" s="663"/>
      <c r="E763" s="663"/>
      <c r="F763" s="663"/>
      <c r="G763" s="663"/>
      <c r="H763" s="663"/>
      <c r="I763" s="663"/>
      <c r="J763" s="663"/>
      <c r="K763" s="663"/>
      <c r="L763" s="663"/>
      <c r="M763" s="663"/>
      <c r="N763" s="663"/>
      <c r="O763" s="663"/>
      <c r="P763" s="663"/>
      <c r="Q763" s="663"/>
      <c r="R763" s="663"/>
      <c r="S763" s="663"/>
      <c r="T763" s="663"/>
      <c r="U763" s="663"/>
      <c r="V763" s="663"/>
      <c r="W763" s="663"/>
      <c r="X763" s="663"/>
      <c r="Y763" s="663"/>
      <c r="Z763" s="663"/>
    </row>
    <row r="764" spans="1:26" ht="15.75" customHeight="1">
      <c r="A764" s="663"/>
      <c r="B764" s="753"/>
      <c r="C764" s="663"/>
      <c r="D764" s="663"/>
      <c r="E764" s="663"/>
      <c r="F764" s="663"/>
      <c r="G764" s="663"/>
      <c r="H764" s="663"/>
      <c r="I764" s="663"/>
      <c r="J764" s="663"/>
      <c r="K764" s="663"/>
      <c r="L764" s="663"/>
      <c r="M764" s="663"/>
      <c r="N764" s="663"/>
      <c r="O764" s="663"/>
      <c r="P764" s="663"/>
      <c r="Q764" s="663"/>
      <c r="R764" s="663"/>
      <c r="S764" s="663"/>
      <c r="T764" s="663"/>
      <c r="U764" s="663"/>
      <c r="V764" s="663"/>
      <c r="W764" s="663"/>
      <c r="X764" s="663"/>
      <c r="Y764" s="663"/>
      <c r="Z764" s="663"/>
    </row>
    <row r="765" spans="1:26" ht="15.75" customHeight="1">
      <c r="A765" s="663"/>
      <c r="B765" s="753"/>
      <c r="C765" s="663"/>
      <c r="D765" s="663"/>
      <c r="E765" s="663"/>
      <c r="F765" s="663"/>
      <c r="G765" s="663"/>
      <c r="H765" s="663"/>
      <c r="I765" s="663"/>
      <c r="J765" s="663"/>
      <c r="K765" s="663"/>
      <c r="L765" s="663"/>
      <c r="M765" s="663"/>
      <c r="N765" s="663"/>
      <c r="O765" s="663"/>
      <c r="P765" s="663"/>
      <c r="Q765" s="663"/>
      <c r="R765" s="663"/>
      <c r="S765" s="663"/>
      <c r="T765" s="663"/>
      <c r="U765" s="663"/>
      <c r="V765" s="663"/>
      <c r="W765" s="663"/>
      <c r="X765" s="663"/>
      <c r="Y765" s="663"/>
      <c r="Z765" s="663"/>
    </row>
    <row r="766" spans="1:26" ht="15.75" customHeight="1">
      <c r="A766" s="663"/>
      <c r="B766" s="753"/>
      <c r="C766" s="663"/>
      <c r="D766" s="663"/>
      <c r="E766" s="663"/>
      <c r="F766" s="663"/>
      <c r="G766" s="663"/>
      <c r="H766" s="663"/>
      <c r="I766" s="663"/>
      <c r="J766" s="663"/>
      <c r="K766" s="663"/>
      <c r="L766" s="663"/>
      <c r="M766" s="663"/>
      <c r="N766" s="663"/>
      <c r="O766" s="663"/>
      <c r="P766" s="663"/>
      <c r="Q766" s="663"/>
      <c r="R766" s="663"/>
      <c r="S766" s="663"/>
      <c r="T766" s="663"/>
      <c r="U766" s="663"/>
      <c r="V766" s="663"/>
      <c r="W766" s="663"/>
      <c r="X766" s="663"/>
      <c r="Y766" s="663"/>
      <c r="Z766" s="663"/>
    </row>
    <row r="767" spans="1:26" ht="15.75" customHeight="1">
      <c r="A767" s="663"/>
      <c r="B767" s="753"/>
      <c r="C767" s="663"/>
      <c r="D767" s="663"/>
      <c r="E767" s="663"/>
      <c r="F767" s="663"/>
      <c r="G767" s="663"/>
      <c r="H767" s="663"/>
      <c r="I767" s="663"/>
      <c r="J767" s="663"/>
      <c r="K767" s="663"/>
      <c r="L767" s="663"/>
      <c r="M767" s="663"/>
      <c r="N767" s="663"/>
      <c r="O767" s="663"/>
      <c r="P767" s="663"/>
      <c r="Q767" s="663"/>
      <c r="R767" s="663"/>
      <c r="S767" s="663"/>
      <c r="T767" s="663"/>
      <c r="U767" s="663"/>
      <c r="V767" s="663"/>
      <c r="W767" s="663"/>
      <c r="X767" s="663"/>
      <c r="Y767" s="663"/>
      <c r="Z767" s="663"/>
    </row>
    <row r="768" spans="1:26" ht="15.75" customHeight="1">
      <c r="A768" s="663"/>
      <c r="B768" s="753"/>
      <c r="C768" s="663"/>
      <c r="D768" s="663"/>
      <c r="E768" s="663"/>
      <c r="F768" s="663"/>
      <c r="G768" s="663"/>
      <c r="H768" s="663"/>
      <c r="I768" s="663"/>
      <c r="J768" s="663"/>
      <c r="K768" s="663"/>
      <c r="L768" s="663"/>
      <c r="M768" s="663"/>
      <c r="N768" s="663"/>
      <c r="O768" s="663"/>
      <c r="P768" s="663"/>
      <c r="Q768" s="663"/>
      <c r="R768" s="663"/>
      <c r="S768" s="663"/>
      <c r="T768" s="663"/>
      <c r="U768" s="663"/>
      <c r="V768" s="663"/>
      <c r="W768" s="663"/>
      <c r="X768" s="663"/>
      <c r="Y768" s="663"/>
      <c r="Z768" s="663"/>
    </row>
    <row r="769" spans="1:26" ht="15.75" customHeight="1">
      <c r="A769" s="663"/>
      <c r="B769" s="753"/>
      <c r="C769" s="663"/>
      <c r="D769" s="663"/>
      <c r="E769" s="663"/>
      <c r="F769" s="663"/>
      <c r="G769" s="663"/>
      <c r="H769" s="663"/>
      <c r="I769" s="663"/>
      <c r="J769" s="663"/>
      <c r="K769" s="663"/>
      <c r="L769" s="663"/>
      <c r="M769" s="663"/>
      <c r="N769" s="663"/>
      <c r="O769" s="663"/>
      <c r="P769" s="663"/>
      <c r="Q769" s="663"/>
      <c r="R769" s="663"/>
      <c r="S769" s="663"/>
      <c r="T769" s="663"/>
      <c r="U769" s="663"/>
      <c r="V769" s="663"/>
      <c r="W769" s="663"/>
      <c r="X769" s="663"/>
      <c r="Y769" s="663"/>
      <c r="Z769" s="663"/>
    </row>
    <row r="770" spans="1:26" ht="15.75" customHeight="1">
      <c r="A770" s="663"/>
      <c r="B770" s="753"/>
      <c r="C770" s="663"/>
      <c r="D770" s="663"/>
      <c r="E770" s="663"/>
      <c r="F770" s="663"/>
      <c r="G770" s="663"/>
      <c r="H770" s="663"/>
      <c r="I770" s="663"/>
      <c r="J770" s="663"/>
      <c r="K770" s="663"/>
      <c r="L770" s="663"/>
      <c r="M770" s="663"/>
      <c r="N770" s="663"/>
      <c r="O770" s="663"/>
      <c r="P770" s="663"/>
      <c r="Q770" s="663"/>
      <c r="R770" s="663"/>
      <c r="S770" s="663"/>
      <c r="T770" s="663"/>
      <c r="U770" s="663"/>
      <c r="V770" s="663"/>
      <c r="W770" s="663"/>
      <c r="X770" s="663"/>
      <c r="Y770" s="663"/>
      <c r="Z770" s="663"/>
    </row>
    <row r="771" spans="1:26" ht="15.75" customHeight="1">
      <c r="A771" s="663"/>
      <c r="B771" s="753"/>
      <c r="C771" s="663"/>
      <c r="D771" s="663"/>
      <c r="E771" s="663"/>
      <c r="F771" s="663"/>
      <c r="G771" s="663"/>
      <c r="H771" s="663"/>
      <c r="I771" s="663"/>
      <c r="J771" s="663"/>
      <c r="K771" s="663"/>
      <c r="L771" s="663"/>
      <c r="M771" s="663"/>
      <c r="N771" s="663"/>
      <c r="O771" s="663"/>
      <c r="P771" s="663"/>
      <c r="Q771" s="663"/>
      <c r="R771" s="663"/>
      <c r="S771" s="663"/>
      <c r="T771" s="663"/>
      <c r="U771" s="663"/>
      <c r="V771" s="663"/>
      <c r="W771" s="663"/>
      <c r="X771" s="663"/>
      <c r="Y771" s="663"/>
      <c r="Z771" s="663"/>
    </row>
    <row r="772" spans="1:26" ht="15.75" customHeight="1">
      <c r="A772" s="663"/>
      <c r="B772" s="753"/>
      <c r="C772" s="663"/>
      <c r="D772" s="663"/>
      <c r="E772" s="663"/>
      <c r="F772" s="663"/>
      <c r="G772" s="663"/>
      <c r="H772" s="663"/>
      <c r="I772" s="663"/>
      <c r="J772" s="663"/>
      <c r="K772" s="663"/>
      <c r="L772" s="663"/>
      <c r="M772" s="663"/>
      <c r="N772" s="663"/>
      <c r="O772" s="663"/>
      <c r="P772" s="663"/>
      <c r="Q772" s="663"/>
      <c r="R772" s="663"/>
      <c r="S772" s="663"/>
      <c r="T772" s="663"/>
      <c r="U772" s="663"/>
      <c r="V772" s="663"/>
      <c r="W772" s="663"/>
      <c r="X772" s="663"/>
      <c r="Y772" s="663"/>
      <c r="Z772" s="663"/>
    </row>
    <row r="773" spans="1:26" ht="15.75" customHeight="1">
      <c r="A773" s="663"/>
      <c r="B773" s="753"/>
      <c r="C773" s="663"/>
      <c r="D773" s="663"/>
      <c r="E773" s="663"/>
      <c r="F773" s="663"/>
      <c r="G773" s="663"/>
      <c r="H773" s="663"/>
      <c r="I773" s="663"/>
      <c r="J773" s="663"/>
      <c r="K773" s="663"/>
      <c r="L773" s="663"/>
      <c r="M773" s="663"/>
      <c r="N773" s="663"/>
      <c r="O773" s="663"/>
      <c r="P773" s="663"/>
      <c r="Q773" s="663"/>
      <c r="R773" s="663"/>
      <c r="S773" s="663"/>
      <c r="T773" s="663"/>
      <c r="U773" s="663"/>
      <c r="V773" s="663"/>
      <c r="W773" s="663"/>
      <c r="X773" s="663"/>
      <c r="Y773" s="663"/>
      <c r="Z773" s="663"/>
    </row>
    <row r="774" spans="1:26" ht="15.75" customHeight="1">
      <c r="A774" s="663"/>
      <c r="B774" s="753"/>
      <c r="C774" s="663"/>
      <c r="D774" s="663"/>
      <c r="E774" s="663"/>
      <c r="F774" s="663"/>
      <c r="G774" s="663"/>
      <c r="H774" s="663"/>
      <c r="I774" s="663"/>
      <c r="J774" s="663"/>
      <c r="K774" s="663"/>
      <c r="L774" s="663"/>
      <c r="M774" s="663"/>
      <c r="N774" s="663"/>
      <c r="O774" s="663"/>
      <c r="P774" s="663"/>
      <c r="Q774" s="663"/>
      <c r="R774" s="663"/>
      <c r="S774" s="663"/>
      <c r="T774" s="663"/>
      <c r="U774" s="663"/>
      <c r="V774" s="663"/>
      <c r="W774" s="663"/>
      <c r="X774" s="663"/>
      <c r="Y774" s="663"/>
      <c r="Z774" s="663"/>
    </row>
    <row r="775" spans="1:26" ht="15.75" customHeight="1">
      <c r="A775" s="663"/>
      <c r="B775" s="753"/>
      <c r="C775" s="663"/>
      <c r="D775" s="663"/>
      <c r="E775" s="663"/>
      <c r="F775" s="663"/>
      <c r="G775" s="663"/>
      <c r="H775" s="663"/>
      <c r="I775" s="663"/>
      <c r="J775" s="663"/>
      <c r="K775" s="663"/>
      <c r="L775" s="663"/>
      <c r="M775" s="663"/>
      <c r="N775" s="663"/>
      <c r="O775" s="663"/>
      <c r="P775" s="663"/>
      <c r="Q775" s="663"/>
      <c r="R775" s="663"/>
      <c r="S775" s="663"/>
      <c r="T775" s="663"/>
      <c r="U775" s="663"/>
      <c r="V775" s="663"/>
      <c r="W775" s="663"/>
      <c r="X775" s="663"/>
      <c r="Y775" s="663"/>
      <c r="Z775" s="663"/>
    </row>
    <row r="776" spans="1:26" ht="15.75" customHeight="1">
      <c r="A776" s="663"/>
      <c r="B776" s="753"/>
      <c r="C776" s="663"/>
      <c r="D776" s="663"/>
      <c r="E776" s="663"/>
      <c r="F776" s="663"/>
      <c r="G776" s="663"/>
      <c r="H776" s="663"/>
      <c r="I776" s="663"/>
      <c r="J776" s="663"/>
      <c r="K776" s="663"/>
      <c r="L776" s="663"/>
      <c r="M776" s="663"/>
      <c r="N776" s="663"/>
      <c r="O776" s="663"/>
      <c r="P776" s="663"/>
      <c r="Q776" s="663"/>
      <c r="R776" s="663"/>
      <c r="S776" s="663"/>
      <c r="T776" s="663"/>
      <c r="U776" s="663"/>
      <c r="V776" s="663"/>
      <c r="W776" s="663"/>
      <c r="X776" s="663"/>
      <c r="Y776" s="663"/>
      <c r="Z776" s="663"/>
    </row>
    <row r="777" spans="1:26" ht="15.75" customHeight="1">
      <c r="A777" s="663"/>
      <c r="B777" s="753"/>
      <c r="C777" s="663"/>
      <c r="D777" s="663"/>
      <c r="E777" s="663"/>
      <c r="F777" s="663"/>
      <c r="G777" s="663"/>
      <c r="H777" s="663"/>
      <c r="I777" s="663"/>
      <c r="J777" s="663"/>
      <c r="K777" s="663"/>
      <c r="L777" s="663"/>
      <c r="M777" s="663"/>
      <c r="N777" s="663"/>
      <c r="O777" s="663"/>
      <c r="P777" s="663"/>
      <c r="Q777" s="663"/>
      <c r="R777" s="663"/>
      <c r="S777" s="663"/>
      <c r="T777" s="663"/>
      <c r="U777" s="663"/>
      <c r="V777" s="663"/>
      <c r="W777" s="663"/>
      <c r="X777" s="663"/>
      <c r="Y777" s="663"/>
      <c r="Z777" s="663"/>
    </row>
    <row r="778" spans="1:26" ht="15.75" customHeight="1">
      <c r="A778" s="663"/>
      <c r="B778" s="753"/>
      <c r="C778" s="663"/>
      <c r="D778" s="663"/>
      <c r="E778" s="663"/>
      <c r="F778" s="663"/>
      <c r="G778" s="663"/>
      <c r="H778" s="663"/>
      <c r="I778" s="663"/>
      <c r="J778" s="663"/>
      <c r="K778" s="663"/>
      <c r="L778" s="663"/>
      <c r="M778" s="663"/>
      <c r="N778" s="663"/>
      <c r="O778" s="663"/>
      <c r="P778" s="663"/>
      <c r="Q778" s="663"/>
      <c r="R778" s="663"/>
      <c r="S778" s="663"/>
      <c r="T778" s="663"/>
      <c r="U778" s="663"/>
      <c r="V778" s="663"/>
      <c r="W778" s="663"/>
      <c r="X778" s="663"/>
      <c r="Y778" s="663"/>
      <c r="Z778" s="663"/>
    </row>
    <row r="779" spans="1:26" ht="15.75" customHeight="1">
      <c r="A779" s="663"/>
      <c r="B779" s="753"/>
      <c r="C779" s="663"/>
      <c r="D779" s="663"/>
      <c r="E779" s="663"/>
      <c r="F779" s="663"/>
      <c r="G779" s="663"/>
      <c r="H779" s="663"/>
      <c r="I779" s="663"/>
      <c r="J779" s="663"/>
      <c r="K779" s="663"/>
      <c r="L779" s="663"/>
      <c r="M779" s="663"/>
      <c r="N779" s="663"/>
      <c r="O779" s="663"/>
      <c r="P779" s="663"/>
      <c r="Q779" s="663"/>
      <c r="R779" s="663"/>
      <c r="S779" s="663"/>
      <c r="T779" s="663"/>
      <c r="U779" s="663"/>
      <c r="V779" s="663"/>
      <c r="W779" s="663"/>
      <c r="X779" s="663"/>
      <c r="Y779" s="663"/>
      <c r="Z779" s="663"/>
    </row>
    <row r="780" spans="1:26" ht="15.75" customHeight="1">
      <c r="A780" s="663"/>
      <c r="B780" s="753"/>
      <c r="C780" s="663"/>
      <c r="D780" s="663"/>
      <c r="E780" s="663"/>
      <c r="F780" s="663"/>
      <c r="G780" s="663"/>
      <c r="H780" s="663"/>
      <c r="I780" s="663"/>
      <c r="J780" s="663"/>
      <c r="K780" s="663"/>
      <c r="L780" s="663"/>
      <c r="M780" s="663"/>
      <c r="N780" s="663"/>
      <c r="O780" s="663"/>
      <c r="P780" s="663"/>
      <c r="Q780" s="663"/>
      <c r="R780" s="663"/>
      <c r="S780" s="663"/>
      <c r="T780" s="663"/>
      <c r="U780" s="663"/>
      <c r="V780" s="663"/>
      <c r="W780" s="663"/>
      <c r="X780" s="663"/>
      <c r="Y780" s="663"/>
      <c r="Z780" s="663"/>
    </row>
    <row r="781" spans="1:26" ht="15.75" customHeight="1">
      <c r="A781" s="663"/>
      <c r="B781" s="753"/>
      <c r="C781" s="663"/>
      <c r="D781" s="663"/>
      <c r="E781" s="663"/>
      <c r="F781" s="663"/>
      <c r="G781" s="663"/>
      <c r="H781" s="663"/>
      <c r="I781" s="663"/>
      <c r="J781" s="663"/>
      <c r="K781" s="663"/>
      <c r="L781" s="663"/>
      <c r="M781" s="663"/>
      <c r="N781" s="663"/>
      <c r="O781" s="663"/>
      <c r="P781" s="663"/>
      <c r="Q781" s="663"/>
      <c r="R781" s="663"/>
      <c r="S781" s="663"/>
      <c r="T781" s="663"/>
      <c r="U781" s="663"/>
      <c r="V781" s="663"/>
      <c r="W781" s="663"/>
      <c r="X781" s="663"/>
      <c r="Y781" s="663"/>
      <c r="Z781" s="663"/>
    </row>
    <row r="782" spans="1:26" ht="15.75" customHeight="1">
      <c r="A782" s="663"/>
      <c r="B782" s="753"/>
      <c r="C782" s="663"/>
      <c r="D782" s="663"/>
      <c r="E782" s="663"/>
      <c r="F782" s="663"/>
      <c r="G782" s="663"/>
      <c r="H782" s="663"/>
      <c r="I782" s="663"/>
      <c r="J782" s="663"/>
      <c r="K782" s="663"/>
      <c r="L782" s="663"/>
      <c r="M782" s="663"/>
      <c r="N782" s="663"/>
      <c r="O782" s="663"/>
      <c r="P782" s="663"/>
      <c r="Q782" s="663"/>
      <c r="R782" s="663"/>
      <c r="S782" s="663"/>
      <c r="T782" s="663"/>
      <c r="U782" s="663"/>
      <c r="V782" s="663"/>
      <c r="W782" s="663"/>
      <c r="X782" s="663"/>
      <c r="Y782" s="663"/>
      <c r="Z782" s="663"/>
    </row>
    <row r="783" spans="1:26" ht="15.75" customHeight="1">
      <c r="A783" s="663"/>
      <c r="B783" s="753"/>
      <c r="C783" s="663"/>
      <c r="D783" s="663"/>
      <c r="E783" s="663"/>
      <c r="F783" s="663"/>
      <c r="G783" s="663"/>
      <c r="H783" s="663"/>
      <c r="I783" s="663"/>
      <c r="J783" s="663"/>
      <c r="K783" s="663"/>
      <c r="L783" s="663"/>
      <c r="M783" s="663"/>
      <c r="N783" s="663"/>
      <c r="O783" s="663"/>
      <c r="P783" s="663"/>
      <c r="Q783" s="663"/>
      <c r="R783" s="663"/>
      <c r="S783" s="663"/>
      <c r="T783" s="663"/>
      <c r="U783" s="663"/>
      <c r="V783" s="663"/>
      <c r="W783" s="663"/>
      <c r="X783" s="663"/>
      <c r="Y783" s="663"/>
      <c r="Z783" s="663"/>
    </row>
    <row r="784" spans="1:26" ht="15.75" customHeight="1">
      <c r="A784" s="663"/>
      <c r="B784" s="753"/>
      <c r="C784" s="663"/>
      <c r="D784" s="663"/>
      <c r="E784" s="663"/>
      <c r="F784" s="663"/>
      <c r="G784" s="663"/>
      <c r="H784" s="663"/>
      <c r="I784" s="663"/>
      <c r="J784" s="663"/>
      <c r="K784" s="663"/>
      <c r="L784" s="663"/>
      <c r="M784" s="663"/>
      <c r="N784" s="663"/>
      <c r="O784" s="663"/>
      <c r="P784" s="663"/>
      <c r="Q784" s="663"/>
      <c r="R784" s="663"/>
      <c r="S784" s="663"/>
      <c r="T784" s="663"/>
      <c r="U784" s="663"/>
      <c r="V784" s="663"/>
      <c r="W784" s="663"/>
      <c r="X784" s="663"/>
      <c r="Y784" s="663"/>
      <c r="Z784" s="663"/>
    </row>
    <row r="785" spans="1:26" ht="15.75" customHeight="1">
      <c r="A785" s="663"/>
      <c r="B785" s="753"/>
      <c r="C785" s="663"/>
      <c r="D785" s="663"/>
      <c r="E785" s="663"/>
      <c r="F785" s="663"/>
      <c r="G785" s="663"/>
      <c r="H785" s="663"/>
      <c r="I785" s="663"/>
      <c r="J785" s="663"/>
      <c r="K785" s="663"/>
      <c r="L785" s="663"/>
      <c r="M785" s="663"/>
      <c r="N785" s="663"/>
      <c r="O785" s="663"/>
      <c r="P785" s="663"/>
      <c r="Q785" s="663"/>
      <c r="R785" s="663"/>
      <c r="S785" s="663"/>
      <c r="T785" s="663"/>
      <c r="U785" s="663"/>
      <c r="V785" s="663"/>
      <c r="W785" s="663"/>
      <c r="X785" s="663"/>
      <c r="Y785" s="663"/>
      <c r="Z785" s="663"/>
    </row>
    <row r="786" spans="1:26" ht="15.75" customHeight="1">
      <c r="A786" s="663"/>
      <c r="B786" s="753"/>
      <c r="C786" s="663"/>
      <c r="D786" s="663"/>
      <c r="E786" s="663"/>
      <c r="F786" s="663"/>
      <c r="G786" s="663"/>
      <c r="H786" s="663"/>
      <c r="I786" s="663"/>
      <c r="J786" s="663"/>
      <c r="K786" s="663"/>
      <c r="L786" s="663"/>
      <c r="M786" s="663"/>
      <c r="N786" s="663"/>
      <c r="O786" s="663"/>
      <c r="P786" s="663"/>
      <c r="Q786" s="663"/>
      <c r="R786" s="663"/>
      <c r="S786" s="663"/>
      <c r="T786" s="663"/>
      <c r="U786" s="663"/>
      <c r="V786" s="663"/>
      <c r="W786" s="663"/>
      <c r="X786" s="663"/>
      <c r="Y786" s="663"/>
      <c r="Z786" s="663"/>
    </row>
    <row r="787" spans="1:26" ht="15.75" customHeight="1">
      <c r="A787" s="663"/>
      <c r="B787" s="753"/>
      <c r="C787" s="663"/>
      <c r="D787" s="663"/>
      <c r="E787" s="663"/>
      <c r="F787" s="663"/>
      <c r="G787" s="663"/>
      <c r="H787" s="663"/>
      <c r="I787" s="663"/>
      <c r="J787" s="663"/>
      <c r="K787" s="663"/>
      <c r="L787" s="663"/>
      <c r="M787" s="663"/>
      <c r="N787" s="663"/>
      <c r="O787" s="663"/>
      <c r="P787" s="663"/>
      <c r="Q787" s="663"/>
      <c r="R787" s="663"/>
      <c r="S787" s="663"/>
      <c r="T787" s="663"/>
      <c r="U787" s="663"/>
      <c r="V787" s="663"/>
      <c r="W787" s="663"/>
      <c r="X787" s="663"/>
      <c r="Y787" s="663"/>
      <c r="Z787" s="663"/>
    </row>
    <row r="788" spans="1:26" ht="15.75" customHeight="1">
      <c r="A788" s="663"/>
      <c r="B788" s="753"/>
      <c r="C788" s="663"/>
      <c r="D788" s="663"/>
      <c r="E788" s="663"/>
      <c r="F788" s="663"/>
      <c r="G788" s="663"/>
      <c r="H788" s="663"/>
      <c r="I788" s="663"/>
      <c r="J788" s="663"/>
      <c r="K788" s="663"/>
      <c r="L788" s="663"/>
      <c r="M788" s="663"/>
      <c r="N788" s="663"/>
      <c r="O788" s="663"/>
      <c r="P788" s="663"/>
      <c r="Q788" s="663"/>
      <c r="R788" s="663"/>
      <c r="S788" s="663"/>
      <c r="T788" s="663"/>
      <c r="U788" s="663"/>
      <c r="V788" s="663"/>
      <c r="W788" s="663"/>
      <c r="X788" s="663"/>
      <c r="Y788" s="663"/>
      <c r="Z788" s="663"/>
    </row>
    <row r="789" spans="1:26" ht="15.75" customHeight="1">
      <c r="A789" s="663"/>
      <c r="B789" s="753"/>
      <c r="C789" s="663"/>
      <c r="D789" s="663"/>
      <c r="E789" s="663"/>
      <c r="F789" s="663"/>
      <c r="G789" s="663"/>
      <c r="H789" s="663"/>
      <c r="I789" s="663"/>
      <c r="J789" s="663"/>
      <c r="K789" s="663"/>
      <c r="L789" s="663"/>
      <c r="M789" s="663"/>
      <c r="N789" s="663"/>
      <c r="O789" s="663"/>
      <c r="P789" s="663"/>
      <c r="Q789" s="663"/>
      <c r="R789" s="663"/>
      <c r="S789" s="663"/>
      <c r="T789" s="663"/>
      <c r="U789" s="663"/>
      <c r="V789" s="663"/>
      <c r="W789" s="663"/>
      <c r="X789" s="663"/>
      <c r="Y789" s="663"/>
      <c r="Z789" s="663"/>
    </row>
    <row r="790" spans="1:26" ht="15.75" customHeight="1">
      <c r="A790" s="663"/>
      <c r="B790" s="753"/>
      <c r="C790" s="663"/>
      <c r="D790" s="663"/>
      <c r="E790" s="663"/>
      <c r="F790" s="663"/>
      <c r="G790" s="663"/>
      <c r="H790" s="663"/>
      <c r="I790" s="663"/>
      <c r="J790" s="663"/>
      <c r="K790" s="663"/>
      <c r="L790" s="663"/>
      <c r="M790" s="663"/>
      <c r="N790" s="663"/>
      <c r="O790" s="663"/>
      <c r="P790" s="663"/>
      <c r="Q790" s="663"/>
      <c r="R790" s="663"/>
      <c r="S790" s="663"/>
      <c r="T790" s="663"/>
      <c r="U790" s="663"/>
      <c r="V790" s="663"/>
      <c r="W790" s="663"/>
      <c r="X790" s="663"/>
      <c r="Y790" s="663"/>
      <c r="Z790" s="663"/>
    </row>
    <row r="791" spans="1:26" ht="15.75" customHeight="1">
      <c r="A791" s="663"/>
      <c r="B791" s="753"/>
      <c r="C791" s="663"/>
      <c r="D791" s="663"/>
      <c r="E791" s="663"/>
      <c r="F791" s="663"/>
      <c r="G791" s="663"/>
      <c r="H791" s="663"/>
      <c r="I791" s="663"/>
      <c r="J791" s="663"/>
      <c r="K791" s="663"/>
      <c r="L791" s="663"/>
      <c r="M791" s="663"/>
      <c r="N791" s="663"/>
      <c r="O791" s="663"/>
      <c r="P791" s="663"/>
      <c r="Q791" s="663"/>
      <c r="R791" s="663"/>
      <c r="S791" s="663"/>
      <c r="T791" s="663"/>
      <c r="U791" s="663"/>
      <c r="V791" s="663"/>
      <c r="W791" s="663"/>
      <c r="X791" s="663"/>
      <c r="Y791" s="663"/>
      <c r="Z791" s="663"/>
    </row>
    <row r="792" spans="1:26" ht="15.75" customHeight="1">
      <c r="A792" s="663"/>
      <c r="B792" s="753"/>
      <c r="C792" s="663"/>
      <c r="D792" s="663"/>
      <c r="E792" s="663"/>
      <c r="F792" s="663"/>
      <c r="G792" s="663"/>
      <c r="H792" s="663"/>
      <c r="I792" s="663"/>
      <c r="J792" s="663"/>
      <c r="K792" s="663"/>
      <c r="L792" s="663"/>
      <c r="M792" s="663"/>
      <c r="N792" s="663"/>
      <c r="O792" s="663"/>
      <c r="P792" s="663"/>
      <c r="Q792" s="663"/>
      <c r="R792" s="663"/>
      <c r="S792" s="663"/>
      <c r="T792" s="663"/>
      <c r="U792" s="663"/>
      <c r="V792" s="663"/>
      <c r="W792" s="663"/>
      <c r="X792" s="663"/>
      <c r="Y792" s="663"/>
      <c r="Z792" s="663"/>
    </row>
    <row r="793" spans="1:26" ht="15.75" customHeight="1">
      <c r="A793" s="663"/>
      <c r="B793" s="753"/>
      <c r="C793" s="663"/>
      <c r="D793" s="663"/>
      <c r="E793" s="663"/>
      <c r="F793" s="663"/>
      <c r="G793" s="663"/>
      <c r="H793" s="663"/>
      <c r="I793" s="663"/>
      <c r="J793" s="663"/>
      <c r="K793" s="663"/>
      <c r="L793" s="663"/>
      <c r="M793" s="663"/>
      <c r="N793" s="663"/>
      <c r="O793" s="663"/>
      <c r="P793" s="663"/>
      <c r="Q793" s="663"/>
      <c r="R793" s="663"/>
      <c r="S793" s="663"/>
      <c r="T793" s="663"/>
      <c r="U793" s="663"/>
      <c r="V793" s="663"/>
      <c r="W793" s="663"/>
      <c r="X793" s="663"/>
      <c r="Y793" s="663"/>
      <c r="Z793" s="663"/>
    </row>
    <row r="794" spans="1:26" ht="15.75" customHeight="1">
      <c r="A794" s="663"/>
      <c r="B794" s="753"/>
      <c r="C794" s="663"/>
      <c r="D794" s="663"/>
      <c r="E794" s="663"/>
      <c r="F794" s="663"/>
      <c r="G794" s="663"/>
      <c r="H794" s="663"/>
      <c r="I794" s="663"/>
      <c r="J794" s="663"/>
      <c r="K794" s="663"/>
      <c r="L794" s="663"/>
      <c r="M794" s="663"/>
      <c r="N794" s="663"/>
      <c r="O794" s="663"/>
      <c r="P794" s="663"/>
      <c r="Q794" s="663"/>
      <c r="R794" s="663"/>
      <c r="S794" s="663"/>
      <c r="T794" s="663"/>
      <c r="U794" s="663"/>
      <c r="V794" s="663"/>
      <c r="W794" s="663"/>
      <c r="X794" s="663"/>
      <c r="Y794" s="663"/>
      <c r="Z794" s="663"/>
    </row>
    <row r="795" spans="1:26" ht="15.75" customHeight="1">
      <c r="A795" s="663"/>
      <c r="B795" s="753"/>
      <c r="C795" s="663"/>
      <c r="D795" s="663"/>
      <c r="E795" s="663"/>
      <c r="F795" s="663"/>
      <c r="G795" s="663"/>
      <c r="H795" s="663"/>
      <c r="I795" s="663"/>
      <c r="J795" s="663"/>
      <c r="K795" s="663"/>
      <c r="L795" s="663"/>
      <c r="M795" s="663"/>
      <c r="N795" s="663"/>
      <c r="O795" s="663"/>
      <c r="P795" s="663"/>
      <c r="Q795" s="663"/>
      <c r="R795" s="663"/>
      <c r="S795" s="663"/>
      <c r="T795" s="663"/>
      <c r="U795" s="663"/>
      <c r="V795" s="663"/>
      <c r="W795" s="663"/>
      <c r="X795" s="663"/>
      <c r="Y795" s="663"/>
      <c r="Z795" s="663"/>
    </row>
    <row r="796" spans="1:26" ht="15.75" customHeight="1">
      <c r="A796" s="663"/>
      <c r="B796" s="753"/>
      <c r="C796" s="663"/>
      <c r="D796" s="663"/>
      <c r="E796" s="663"/>
      <c r="F796" s="663"/>
      <c r="G796" s="663"/>
      <c r="H796" s="663"/>
      <c r="I796" s="663"/>
      <c r="J796" s="663"/>
      <c r="K796" s="663"/>
      <c r="L796" s="663"/>
      <c r="M796" s="663"/>
      <c r="N796" s="663"/>
      <c r="O796" s="663"/>
      <c r="P796" s="663"/>
      <c r="Q796" s="663"/>
      <c r="R796" s="663"/>
      <c r="S796" s="663"/>
      <c r="T796" s="663"/>
      <c r="U796" s="663"/>
      <c r="V796" s="663"/>
      <c r="W796" s="663"/>
      <c r="X796" s="663"/>
      <c r="Y796" s="663"/>
      <c r="Z796" s="663"/>
    </row>
    <row r="797" spans="1:26" ht="15.75" customHeight="1">
      <c r="A797" s="663"/>
      <c r="B797" s="753"/>
      <c r="C797" s="663"/>
      <c r="D797" s="663"/>
      <c r="E797" s="663"/>
      <c r="F797" s="663"/>
      <c r="G797" s="663"/>
      <c r="H797" s="663"/>
      <c r="I797" s="663"/>
      <c r="J797" s="663"/>
      <c r="K797" s="663"/>
      <c r="L797" s="663"/>
      <c r="M797" s="663"/>
      <c r="N797" s="663"/>
      <c r="O797" s="663"/>
      <c r="P797" s="663"/>
      <c r="Q797" s="663"/>
      <c r="R797" s="663"/>
      <c r="S797" s="663"/>
      <c r="T797" s="663"/>
      <c r="U797" s="663"/>
      <c r="V797" s="663"/>
      <c r="W797" s="663"/>
      <c r="X797" s="663"/>
      <c r="Y797" s="663"/>
      <c r="Z797" s="663"/>
    </row>
    <row r="798" spans="1:26" ht="15.75" customHeight="1">
      <c r="A798" s="663"/>
      <c r="B798" s="753"/>
      <c r="C798" s="663"/>
      <c r="D798" s="663"/>
      <c r="E798" s="663"/>
      <c r="F798" s="663"/>
      <c r="G798" s="663"/>
      <c r="H798" s="663"/>
      <c r="I798" s="663"/>
      <c r="J798" s="663"/>
      <c r="K798" s="663"/>
      <c r="L798" s="663"/>
      <c r="M798" s="663"/>
      <c r="N798" s="663"/>
      <c r="O798" s="663"/>
      <c r="P798" s="663"/>
      <c r="Q798" s="663"/>
      <c r="R798" s="663"/>
      <c r="S798" s="663"/>
      <c r="T798" s="663"/>
      <c r="U798" s="663"/>
      <c r="V798" s="663"/>
      <c r="W798" s="663"/>
      <c r="X798" s="663"/>
      <c r="Y798" s="663"/>
      <c r="Z798" s="663"/>
    </row>
    <row r="799" spans="1:26" ht="15.75" customHeight="1">
      <c r="A799" s="663"/>
      <c r="B799" s="753"/>
      <c r="C799" s="663"/>
      <c r="D799" s="663"/>
      <c r="E799" s="663"/>
      <c r="F799" s="663"/>
      <c r="G799" s="663"/>
      <c r="H799" s="663"/>
      <c r="I799" s="663"/>
      <c r="J799" s="663"/>
      <c r="K799" s="663"/>
      <c r="L799" s="663"/>
      <c r="M799" s="663"/>
      <c r="N799" s="663"/>
      <c r="O799" s="663"/>
      <c r="P799" s="663"/>
      <c r="Q799" s="663"/>
      <c r="R799" s="663"/>
      <c r="S799" s="663"/>
      <c r="T799" s="663"/>
      <c r="U799" s="663"/>
      <c r="V799" s="663"/>
      <c r="W799" s="663"/>
      <c r="X799" s="663"/>
      <c r="Y799" s="663"/>
      <c r="Z799" s="663"/>
    </row>
    <row r="800" spans="1:26" ht="15.75" customHeight="1">
      <c r="A800" s="663"/>
      <c r="B800" s="753"/>
      <c r="C800" s="663"/>
      <c r="D800" s="663"/>
      <c r="E800" s="663"/>
      <c r="F800" s="663"/>
      <c r="G800" s="663"/>
      <c r="H800" s="663"/>
      <c r="I800" s="663"/>
      <c r="J800" s="663"/>
      <c r="K800" s="663"/>
      <c r="L800" s="663"/>
      <c r="M800" s="663"/>
      <c r="N800" s="663"/>
      <c r="O800" s="663"/>
      <c r="P800" s="663"/>
      <c r="Q800" s="663"/>
      <c r="R800" s="663"/>
      <c r="S800" s="663"/>
      <c r="T800" s="663"/>
      <c r="U800" s="663"/>
      <c r="V800" s="663"/>
      <c r="W800" s="663"/>
      <c r="X800" s="663"/>
      <c r="Y800" s="663"/>
      <c r="Z800" s="663"/>
    </row>
    <row r="801" spans="1:26" ht="15.75" customHeight="1">
      <c r="A801" s="663"/>
      <c r="B801" s="753"/>
      <c r="C801" s="663"/>
      <c r="D801" s="663"/>
      <c r="E801" s="663"/>
      <c r="F801" s="663"/>
      <c r="G801" s="663"/>
      <c r="H801" s="663"/>
      <c r="I801" s="663"/>
      <c r="J801" s="663"/>
      <c r="K801" s="663"/>
      <c r="L801" s="663"/>
      <c r="M801" s="663"/>
      <c r="N801" s="663"/>
      <c r="O801" s="663"/>
      <c r="P801" s="663"/>
      <c r="Q801" s="663"/>
      <c r="R801" s="663"/>
      <c r="S801" s="663"/>
      <c r="T801" s="663"/>
      <c r="U801" s="663"/>
      <c r="V801" s="663"/>
      <c r="W801" s="663"/>
      <c r="X801" s="663"/>
      <c r="Y801" s="663"/>
      <c r="Z801" s="663"/>
    </row>
    <row r="802" spans="1:26" ht="15.75" customHeight="1">
      <c r="A802" s="663"/>
      <c r="B802" s="753"/>
      <c r="C802" s="663"/>
      <c r="D802" s="663"/>
      <c r="E802" s="663"/>
      <c r="F802" s="663"/>
      <c r="G802" s="663"/>
      <c r="H802" s="663"/>
      <c r="I802" s="663"/>
      <c r="J802" s="663"/>
      <c r="K802" s="663"/>
      <c r="L802" s="663"/>
      <c r="M802" s="663"/>
      <c r="N802" s="663"/>
      <c r="O802" s="663"/>
      <c r="P802" s="663"/>
      <c r="Q802" s="663"/>
      <c r="R802" s="663"/>
      <c r="S802" s="663"/>
      <c r="T802" s="663"/>
      <c r="U802" s="663"/>
      <c r="V802" s="663"/>
      <c r="W802" s="663"/>
      <c r="X802" s="663"/>
      <c r="Y802" s="663"/>
      <c r="Z802" s="663"/>
    </row>
    <row r="803" spans="1:26" ht="15.75" customHeight="1">
      <c r="A803" s="663"/>
      <c r="B803" s="753"/>
      <c r="C803" s="663"/>
      <c r="D803" s="663"/>
      <c r="E803" s="663"/>
      <c r="F803" s="663"/>
      <c r="G803" s="663"/>
      <c r="H803" s="663"/>
      <c r="I803" s="663"/>
      <c r="J803" s="663"/>
      <c r="K803" s="663"/>
      <c r="L803" s="663"/>
      <c r="M803" s="663"/>
      <c r="N803" s="663"/>
      <c r="O803" s="663"/>
      <c r="P803" s="663"/>
      <c r="Q803" s="663"/>
      <c r="R803" s="663"/>
      <c r="S803" s="663"/>
      <c r="T803" s="663"/>
      <c r="U803" s="663"/>
      <c r="V803" s="663"/>
      <c r="W803" s="663"/>
      <c r="X803" s="663"/>
      <c r="Y803" s="663"/>
      <c r="Z803" s="663"/>
    </row>
    <row r="804" spans="1:26" ht="15.75" customHeight="1">
      <c r="A804" s="663"/>
      <c r="B804" s="753"/>
      <c r="C804" s="663"/>
      <c r="D804" s="663"/>
      <c r="E804" s="663"/>
      <c r="F804" s="663"/>
      <c r="G804" s="663"/>
      <c r="H804" s="663"/>
      <c r="I804" s="663"/>
      <c r="J804" s="663"/>
      <c r="K804" s="663"/>
      <c r="L804" s="663"/>
      <c r="M804" s="663"/>
      <c r="N804" s="663"/>
      <c r="O804" s="663"/>
      <c r="P804" s="663"/>
      <c r="Q804" s="663"/>
      <c r="R804" s="663"/>
      <c r="S804" s="663"/>
      <c r="T804" s="663"/>
      <c r="U804" s="663"/>
      <c r="V804" s="663"/>
      <c r="W804" s="663"/>
      <c r="X804" s="663"/>
      <c r="Y804" s="663"/>
      <c r="Z804" s="663"/>
    </row>
    <row r="805" spans="1:26" ht="15.75" customHeight="1">
      <c r="A805" s="663"/>
      <c r="B805" s="753"/>
      <c r="C805" s="663"/>
      <c r="D805" s="663"/>
      <c r="E805" s="663"/>
      <c r="F805" s="663"/>
      <c r="G805" s="663"/>
      <c r="H805" s="663"/>
      <c r="I805" s="663"/>
      <c r="J805" s="663"/>
      <c r="K805" s="663"/>
      <c r="L805" s="663"/>
      <c r="M805" s="663"/>
      <c r="N805" s="663"/>
      <c r="O805" s="663"/>
      <c r="P805" s="663"/>
      <c r="Q805" s="663"/>
      <c r="R805" s="663"/>
      <c r="S805" s="663"/>
      <c r="T805" s="663"/>
      <c r="U805" s="663"/>
      <c r="V805" s="663"/>
      <c r="W805" s="663"/>
      <c r="X805" s="663"/>
      <c r="Y805" s="663"/>
      <c r="Z805" s="663"/>
    </row>
    <row r="806" spans="1:26" ht="15.75" customHeight="1">
      <c r="A806" s="663"/>
      <c r="B806" s="753"/>
      <c r="C806" s="663"/>
      <c r="D806" s="663"/>
      <c r="E806" s="663"/>
      <c r="F806" s="663"/>
      <c r="G806" s="663"/>
      <c r="H806" s="663"/>
      <c r="I806" s="663"/>
      <c r="J806" s="663"/>
      <c r="K806" s="663"/>
      <c r="L806" s="663"/>
      <c r="M806" s="663"/>
      <c r="N806" s="663"/>
      <c r="O806" s="663"/>
      <c r="P806" s="663"/>
      <c r="Q806" s="663"/>
      <c r="R806" s="663"/>
      <c r="S806" s="663"/>
      <c r="T806" s="663"/>
      <c r="U806" s="663"/>
      <c r="V806" s="663"/>
      <c r="W806" s="663"/>
      <c r="X806" s="663"/>
      <c r="Y806" s="663"/>
      <c r="Z806" s="663"/>
    </row>
    <row r="807" spans="1:26" ht="15.75" customHeight="1">
      <c r="A807" s="663"/>
      <c r="B807" s="753"/>
      <c r="C807" s="663"/>
      <c r="D807" s="663"/>
      <c r="E807" s="663"/>
      <c r="F807" s="663"/>
      <c r="G807" s="663"/>
      <c r="H807" s="663"/>
      <c r="I807" s="663"/>
      <c r="J807" s="663"/>
      <c r="K807" s="663"/>
      <c r="L807" s="663"/>
      <c r="M807" s="663"/>
      <c r="N807" s="663"/>
      <c r="O807" s="663"/>
      <c r="P807" s="663"/>
      <c r="Q807" s="663"/>
      <c r="R807" s="663"/>
      <c r="S807" s="663"/>
      <c r="T807" s="663"/>
      <c r="U807" s="663"/>
      <c r="V807" s="663"/>
      <c r="W807" s="663"/>
      <c r="X807" s="663"/>
      <c r="Y807" s="663"/>
      <c r="Z807" s="663"/>
    </row>
    <row r="808" spans="1:26" ht="15.75" customHeight="1">
      <c r="A808" s="663"/>
      <c r="B808" s="753"/>
      <c r="C808" s="663"/>
      <c r="D808" s="663"/>
      <c r="E808" s="663"/>
      <c r="F808" s="663"/>
      <c r="G808" s="663"/>
      <c r="H808" s="663"/>
      <c r="I808" s="663"/>
      <c r="J808" s="663"/>
      <c r="K808" s="663"/>
      <c r="L808" s="663"/>
      <c r="M808" s="663"/>
      <c r="N808" s="663"/>
      <c r="O808" s="663"/>
      <c r="P808" s="663"/>
      <c r="Q808" s="663"/>
      <c r="R808" s="663"/>
      <c r="S808" s="663"/>
      <c r="T808" s="663"/>
      <c r="U808" s="663"/>
      <c r="V808" s="663"/>
      <c r="W808" s="663"/>
      <c r="X808" s="663"/>
      <c r="Y808" s="663"/>
      <c r="Z808" s="663"/>
    </row>
    <row r="809" spans="1:26" ht="15.75" customHeight="1">
      <c r="A809" s="663"/>
      <c r="B809" s="753"/>
      <c r="C809" s="663"/>
      <c r="D809" s="663"/>
      <c r="E809" s="663"/>
      <c r="F809" s="663"/>
      <c r="G809" s="663"/>
      <c r="H809" s="663"/>
      <c r="I809" s="663"/>
      <c r="J809" s="663"/>
      <c r="K809" s="663"/>
      <c r="L809" s="663"/>
      <c r="M809" s="663"/>
      <c r="N809" s="663"/>
      <c r="O809" s="663"/>
      <c r="P809" s="663"/>
      <c r="Q809" s="663"/>
      <c r="R809" s="663"/>
      <c r="S809" s="663"/>
      <c r="T809" s="663"/>
      <c r="U809" s="663"/>
      <c r="V809" s="663"/>
      <c r="W809" s="663"/>
      <c r="X809" s="663"/>
      <c r="Y809" s="663"/>
      <c r="Z809" s="663"/>
    </row>
    <row r="810" spans="1:26" ht="15.75" customHeight="1">
      <c r="A810" s="663"/>
      <c r="B810" s="753"/>
      <c r="C810" s="663"/>
      <c r="D810" s="663"/>
      <c r="E810" s="663"/>
      <c r="F810" s="663"/>
      <c r="G810" s="663"/>
      <c r="H810" s="663"/>
      <c r="I810" s="663"/>
      <c r="J810" s="663"/>
      <c r="K810" s="663"/>
      <c r="L810" s="663"/>
      <c r="M810" s="663"/>
      <c r="N810" s="663"/>
      <c r="O810" s="663"/>
      <c r="P810" s="663"/>
      <c r="Q810" s="663"/>
      <c r="R810" s="663"/>
      <c r="S810" s="663"/>
      <c r="T810" s="663"/>
      <c r="U810" s="663"/>
      <c r="V810" s="663"/>
      <c r="W810" s="663"/>
      <c r="X810" s="663"/>
      <c r="Y810" s="663"/>
      <c r="Z810" s="663"/>
    </row>
    <row r="811" spans="1:26" ht="15.75" customHeight="1">
      <c r="A811" s="663"/>
      <c r="B811" s="753"/>
      <c r="C811" s="663"/>
      <c r="D811" s="663"/>
      <c r="E811" s="663"/>
      <c r="F811" s="663"/>
      <c r="G811" s="663"/>
      <c r="H811" s="663"/>
      <c r="I811" s="663"/>
      <c r="J811" s="663"/>
      <c r="K811" s="663"/>
      <c r="L811" s="663"/>
      <c r="M811" s="663"/>
      <c r="N811" s="663"/>
      <c r="O811" s="663"/>
      <c r="P811" s="663"/>
      <c r="Q811" s="663"/>
      <c r="R811" s="663"/>
      <c r="S811" s="663"/>
      <c r="T811" s="663"/>
      <c r="U811" s="663"/>
      <c r="V811" s="663"/>
      <c r="W811" s="663"/>
      <c r="X811" s="663"/>
      <c r="Y811" s="663"/>
      <c r="Z811" s="663"/>
    </row>
    <row r="812" spans="1:26" ht="15.75" customHeight="1">
      <c r="A812" s="663"/>
      <c r="B812" s="753"/>
      <c r="C812" s="663"/>
      <c r="D812" s="663"/>
      <c r="E812" s="663"/>
      <c r="F812" s="663"/>
      <c r="G812" s="663"/>
      <c r="H812" s="663"/>
      <c r="I812" s="663"/>
      <c r="J812" s="663"/>
      <c r="K812" s="663"/>
      <c r="L812" s="663"/>
      <c r="M812" s="663"/>
      <c r="N812" s="663"/>
      <c r="O812" s="663"/>
      <c r="P812" s="663"/>
      <c r="Q812" s="663"/>
      <c r="R812" s="663"/>
      <c r="S812" s="663"/>
      <c r="T812" s="663"/>
      <c r="U812" s="663"/>
      <c r="V812" s="663"/>
      <c r="W812" s="663"/>
      <c r="X812" s="663"/>
      <c r="Y812" s="663"/>
      <c r="Z812" s="663"/>
    </row>
    <row r="813" spans="1:26" ht="15.75" customHeight="1">
      <c r="A813" s="663"/>
      <c r="B813" s="753"/>
      <c r="C813" s="663"/>
      <c r="D813" s="663"/>
      <c r="E813" s="663"/>
      <c r="F813" s="663"/>
      <c r="G813" s="663"/>
      <c r="H813" s="663"/>
      <c r="I813" s="663"/>
      <c r="J813" s="663"/>
      <c r="K813" s="663"/>
      <c r="L813" s="663"/>
      <c r="M813" s="663"/>
      <c r="N813" s="663"/>
      <c r="O813" s="663"/>
      <c r="P813" s="663"/>
      <c r="Q813" s="663"/>
      <c r="R813" s="663"/>
      <c r="S813" s="663"/>
      <c r="T813" s="663"/>
      <c r="U813" s="663"/>
      <c r="V813" s="663"/>
      <c r="W813" s="663"/>
      <c r="X813" s="663"/>
      <c r="Y813" s="663"/>
      <c r="Z813" s="663"/>
    </row>
    <row r="814" spans="1:26" ht="15.75" customHeight="1">
      <c r="A814" s="663"/>
      <c r="B814" s="753"/>
      <c r="C814" s="663"/>
      <c r="D814" s="663"/>
      <c r="E814" s="663"/>
      <c r="F814" s="663"/>
      <c r="G814" s="663"/>
      <c r="H814" s="663"/>
      <c r="I814" s="663"/>
      <c r="J814" s="663"/>
      <c r="K814" s="663"/>
      <c r="L814" s="663"/>
      <c r="M814" s="663"/>
      <c r="N814" s="663"/>
      <c r="O814" s="663"/>
      <c r="P814" s="663"/>
      <c r="Q814" s="663"/>
      <c r="R814" s="663"/>
      <c r="S814" s="663"/>
      <c r="T814" s="663"/>
      <c r="U814" s="663"/>
      <c r="V814" s="663"/>
      <c r="W814" s="663"/>
      <c r="X814" s="663"/>
      <c r="Y814" s="663"/>
      <c r="Z814" s="663"/>
    </row>
    <row r="815" spans="1:26" ht="15.75" customHeight="1">
      <c r="A815" s="663"/>
      <c r="B815" s="753"/>
      <c r="C815" s="663"/>
      <c r="D815" s="663"/>
      <c r="E815" s="663"/>
      <c r="F815" s="663"/>
      <c r="G815" s="663"/>
      <c r="H815" s="663"/>
      <c r="I815" s="663"/>
      <c r="J815" s="663"/>
      <c r="K815" s="663"/>
      <c r="L815" s="663"/>
      <c r="M815" s="663"/>
      <c r="N815" s="663"/>
      <c r="O815" s="663"/>
      <c r="P815" s="663"/>
      <c r="Q815" s="663"/>
      <c r="R815" s="663"/>
      <c r="S815" s="663"/>
      <c r="T815" s="663"/>
      <c r="U815" s="663"/>
      <c r="V815" s="663"/>
      <c r="W815" s="663"/>
      <c r="X815" s="663"/>
      <c r="Y815" s="663"/>
      <c r="Z815" s="663"/>
    </row>
    <row r="816" spans="1:26" ht="15.75" customHeight="1">
      <c r="A816" s="663"/>
      <c r="B816" s="753"/>
      <c r="C816" s="663"/>
      <c r="D816" s="663"/>
      <c r="E816" s="663"/>
      <c r="F816" s="663"/>
      <c r="G816" s="663"/>
      <c r="H816" s="663"/>
      <c r="I816" s="663"/>
      <c r="J816" s="663"/>
      <c r="K816" s="663"/>
      <c r="L816" s="663"/>
      <c r="M816" s="663"/>
      <c r="N816" s="663"/>
      <c r="O816" s="663"/>
      <c r="P816" s="663"/>
      <c r="Q816" s="663"/>
      <c r="R816" s="663"/>
      <c r="S816" s="663"/>
      <c r="T816" s="663"/>
      <c r="U816" s="663"/>
      <c r="V816" s="663"/>
      <c r="W816" s="663"/>
      <c r="X816" s="663"/>
      <c r="Y816" s="663"/>
      <c r="Z816" s="663"/>
    </row>
    <row r="817" spans="1:26" ht="15.75" customHeight="1">
      <c r="A817" s="663"/>
      <c r="B817" s="753"/>
      <c r="C817" s="663"/>
      <c r="D817" s="663"/>
      <c r="E817" s="663"/>
      <c r="F817" s="663"/>
      <c r="G817" s="663"/>
      <c r="H817" s="663"/>
      <c r="I817" s="663"/>
      <c r="J817" s="663"/>
      <c r="K817" s="663"/>
      <c r="L817" s="663"/>
      <c r="M817" s="663"/>
      <c r="N817" s="663"/>
      <c r="O817" s="663"/>
      <c r="P817" s="663"/>
      <c r="Q817" s="663"/>
      <c r="R817" s="663"/>
      <c r="S817" s="663"/>
      <c r="T817" s="663"/>
      <c r="U817" s="663"/>
      <c r="V817" s="663"/>
      <c r="W817" s="663"/>
      <c r="X817" s="663"/>
      <c r="Y817" s="663"/>
      <c r="Z817" s="663"/>
    </row>
    <row r="818" spans="1:26" ht="15.75" customHeight="1">
      <c r="A818" s="663"/>
      <c r="B818" s="753"/>
      <c r="C818" s="663"/>
      <c r="D818" s="663"/>
      <c r="E818" s="663"/>
      <c r="F818" s="663"/>
      <c r="G818" s="663"/>
      <c r="H818" s="663"/>
      <c r="I818" s="663"/>
      <c r="J818" s="663"/>
      <c r="K818" s="663"/>
      <c r="L818" s="663"/>
      <c r="M818" s="663"/>
      <c r="N818" s="663"/>
      <c r="O818" s="663"/>
      <c r="P818" s="663"/>
      <c r="Q818" s="663"/>
      <c r="R818" s="663"/>
      <c r="S818" s="663"/>
      <c r="T818" s="663"/>
      <c r="U818" s="663"/>
      <c r="V818" s="663"/>
      <c r="W818" s="663"/>
      <c r="X818" s="663"/>
      <c r="Y818" s="663"/>
      <c r="Z818" s="663"/>
    </row>
    <row r="819" spans="1:26" ht="15.75" customHeight="1">
      <c r="A819" s="663"/>
      <c r="B819" s="753"/>
      <c r="C819" s="663"/>
      <c r="D819" s="663"/>
      <c r="E819" s="663"/>
      <c r="F819" s="663"/>
      <c r="G819" s="663"/>
      <c r="H819" s="663"/>
      <c r="I819" s="663"/>
      <c r="J819" s="663"/>
      <c r="K819" s="663"/>
      <c r="L819" s="663"/>
      <c r="M819" s="663"/>
      <c r="N819" s="663"/>
      <c r="O819" s="663"/>
      <c r="P819" s="663"/>
      <c r="Q819" s="663"/>
      <c r="R819" s="663"/>
      <c r="S819" s="663"/>
      <c r="T819" s="663"/>
      <c r="U819" s="663"/>
      <c r="V819" s="663"/>
      <c r="W819" s="663"/>
      <c r="X819" s="663"/>
      <c r="Y819" s="663"/>
      <c r="Z819" s="663"/>
    </row>
    <row r="820" spans="1:26" ht="15.75" customHeight="1">
      <c r="A820" s="663"/>
      <c r="B820" s="753"/>
      <c r="C820" s="663"/>
      <c r="D820" s="663"/>
      <c r="E820" s="663"/>
      <c r="F820" s="663"/>
      <c r="G820" s="663"/>
      <c r="H820" s="663"/>
      <c r="I820" s="663"/>
      <c r="J820" s="663"/>
      <c r="K820" s="663"/>
      <c r="L820" s="663"/>
      <c r="M820" s="663"/>
      <c r="N820" s="663"/>
      <c r="O820" s="663"/>
      <c r="P820" s="663"/>
      <c r="Q820" s="663"/>
      <c r="R820" s="663"/>
      <c r="S820" s="663"/>
      <c r="T820" s="663"/>
      <c r="U820" s="663"/>
      <c r="V820" s="663"/>
      <c r="W820" s="663"/>
      <c r="X820" s="663"/>
      <c r="Y820" s="663"/>
      <c r="Z820" s="663"/>
    </row>
    <row r="821" spans="1:26" ht="15.75" customHeight="1">
      <c r="A821" s="663"/>
      <c r="B821" s="753"/>
      <c r="C821" s="663"/>
      <c r="D821" s="663"/>
      <c r="E821" s="663"/>
      <c r="F821" s="663"/>
      <c r="G821" s="663"/>
      <c r="H821" s="663"/>
      <c r="I821" s="663"/>
      <c r="J821" s="663"/>
      <c r="K821" s="663"/>
      <c r="L821" s="663"/>
      <c r="M821" s="663"/>
      <c r="N821" s="663"/>
      <c r="O821" s="663"/>
      <c r="P821" s="663"/>
      <c r="Q821" s="663"/>
      <c r="R821" s="663"/>
      <c r="S821" s="663"/>
      <c r="T821" s="663"/>
      <c r="U821" s="663"/>
      <c r="V821" s="663"/>
      <c r="W821" s="663"/>
      <c r="X821" s="663"/>
      <c r="Y821" s="663"/>
      <c r="Z821" s="663"/>
    </row>
    <row r="822" spans="1:26" ht="15.75" customHeight="1">
      <c r="A822" s="663"/>
      <c r="B822" s="753"/>
      <c r="C822" s="663"/>
      <c r="D822" s="663"/>
      <c r="E822" s="663"/>
      <c r="F822" s="663"/>
      <c r="G822" s="663"/>
      <c r="H822" s="663"/>
      <c r="I822" s="663"/>
      <c r="J822" s="663"/>
      <c r="K822" s="663"/>
      <c r="L822" s="663"/>
      <c r="M822" s="663"/>
      <c r="N822" s="663"/>
      <c r="O822" s="663"/>
      <c r="P822" s="663"/>
      <c r="Q822" s="663"/>
      <c r="R822" s="663"/>
      <c r="S822" s="663"/>
      <c r="T822" s="663"/>
      <c r="U822" s="663"/>
      <c r="V822" s="663"/>
      <c r="W822" s="663"/>
      <c r="X822" s="663"/>
      <c r="Y822" s="663"/>
      <c r="Z822" s="663"/>
    </row>
    <row r="823" spans="1:26" ht="15.75" customHeight="1">
      <c r="A823" s="663"/>
      <c r="B823" s="75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row>
    <row r="824" spans="1:26" ht="15.75" customHeight="1">
      <c r="A824" s="663"/>
      <c r="B824" s="753"/>
      <c r="C824" s="663"/>
      <c r="D824" s="663"/>
      <c r="E824" s="663"/>
      <c r="F824" s="663"/>
      <c r="G824" s="663"/>
      <c r="H824" s="663"/>
      <c r="I824" s="663"/>
      <c r="J824" s="663"/>
      <c r="K824" s="663"/>
      <c r="L824" s="663"/>
      <c r="M824" s="663"/>
      <c r="N824" s="663"/>
      <c r="O824" s="663"/>
      <c r="P824" s="663"/>
      <c r="Q824" s="663"/>
      <c r="R824" s="663"/>
      <c r="S824" s="663"/>
      <c r="T824" s="663"/>
      <c r="U824" s="663"/>
      <c r="V824" s="663"/>
      <c r="W824" s="663"/>
      <c r="X824" s="663"/>
      <c r="Y824" s="663"/>
      <c r="Z824" s="663"/>
    </row>
    <row r="825" spans="1:26" ht="15.75" customHeight="1">
      <c r="A825" s="663"/>
      <c r="B825" s="753"/>
      <c r="C825" s="663"/>
      <c r="D825" s="663"/>
      <c r="E825" s="663"/>
      <c r="F825" s="663"/>
      <c r="G825" s="663"/>
      <c r="H825" s="663"/>
      <c r="I825" s="663"/>
      <c r="J825" s="663"/>
      <c r="K825" s="663"/>
      <c r="L825" s="663"/>
      <c r="M825" s="663"/>
      <c r="N825" s="663"/>
      <c r="O825" s="663"/>
      <c r="P825" s="663"/>
      <c r="Q825" s="663"/>
      <c r="R825" s="663"/>
      <c r="S825" s="663"/>
      <c r="T825" s="663"/>
      <c r="U825" s="663"/>
      <c r="V825" s="663"/>
      <c r="W825" s="663"/>
      <c r="X825" s="663"/>
      <c r="Y825" s="663"/>
      <c r="Z825" s="663"/>
    </row>
    <row r="826" spans="1:26" ht="15.75" customHeight="1">
      <c r="A826" s="663"/>
      <c r="B826" s="753"/>
      <c r="C826" s="663"/>
      <c r="D826" s="663"/>
      <c r="E826" s="663"/>
      <c r="F826" s="663"/>
      <c r="G826" s="663"/>
      <c r="H826" s="663"/>
      <c r="I826" s="663"/>
      <c r="J826" s="663"/>
      <c r="K826" s="663"/>
      <c r="L826" s="663"/>
      <c r="M826" s="663"/>
      <c r="N826" s="663"/>
      <c r="O826" s="663"/>
      <c r="P826" s="663"/>
      <c r="Q826" s="663"/>
      <c r="R826" s="663"/>
      <c r="S826" s="663"/>
      <c r="T826" s="663"/>
      <c r="U826" s="663"/>
      <c r="V826" s="663"/>
      <c r="W826" s="663"/>
      <c r="X826" s="663"/>
      <c r="Y826" s="663"/>
      <c r="Z826" s="663"/>
    </row>
    <row r="827" spans="1:26" ht="15.75" customHeight="1">
      <c r="A827" s="663"/>
      <c r="B827" s="753"/>
      <c r="C827" s="663"/>
      <c r="D827" s="663"/>
      <c r="E827" s="663"/>
      <c r="F827" s="663"/>
      <c r="G827" s="663"/>
      <c r="H827" s="663"/>
      <c r="I827" s="663"/>
      <c r="J827" s="663"/>
      <c r="K827" s="663"/>
      <c r="L827" s="663"/>
      <c r="M827" s="663"/>
      <c r="N827" s="663"/>
      <c r="O827" s="663"/>
      <c r="P827" s="663"/>
      <c r="Q827" s="663"/>
      <c r="R827" s="663"/>
      <c r="S827" s="663"/>
      <c r="T827" s="663"/>
      <c r="U827" s="663"/>
      <c r="V827" s="663"/>
      <c r="W827" s="663"/>
      <c r="X827" s="663"/>
      <c r="Y827" s="663"/>
      <c r="Z827" s="663"/>
    </row>
    <row r="828" spans="1:26" ht="15.75" customHeight="1">
      <c r="A828" s="663"/>
      <c r="B828" s="753"/>
      <c r="C828" s="663"/>
      <c r="D828" s="663"/>
      <c r="E828" s="663"/>
      <c r="F828" s="663"/>
      <c r="G828" s="663"/>
      <c r="H828" s="663"/>
      <c r="I828" s="663"/>
      <c r="J828" s="663"/>
      <c r="K828" s="663"/>
      <c r="L828" s="663"/>
      <c r="M828" s="663"/>
      <c r="N828" s="663"/>
      <c r="O828" s="663"/>
      <c r="P828" s="663"/>
      <c r="Q828" s="663"/>
      <c r="R828" s="663"/>
      <c r="S828" s="663"/>
      <c r="T828" s="663"/>
      <c r="U828" s="663"/>
      <c r="V828" s="663"/>
      <c r="W828" s="663"/>
      <c r="X828" s="663"/>
      <c r="Y828" s="663"/>
      <c r="Z828" s="663"/>
    </row>
    <row r="829" spans="1:26" ht="15.75" customHeight="1">
      <c r="A829" s="663"/>
      <c r="B829" s="753"/>
      <c r="C829" s="663"/>
      <c r="D829" s="663"/>
      <c r="E829" s="663"/>
      <c r="F829" s="663"/>
      <c r="G829" s="663"/>
      <c r="H829" s="663"/>
      <c r="I829" s="663"/>
      <c r="J829" s="663"/>
      <c r="K829" s="663"/>
      <c r="L829" s="663"/>
      <c r="M829" s="663"/>
      <c r="N829" s="663"/>
      <c r="O829" s="663"/>
      <c r="P829" s="663"/>
      <c r="Q829" s="663"/>
      <c r="R829" s="663"/>
      <c r="S829" s="663"/>
      <c r="T829" s="663"/>
      <c r="U829" s="663"/>
      <c r="V829" s="663"/>
      <c r="W829" s="663"/>
      <c r="X829" s="663"/>
      <c r="Y829" s="663"/>
      <c r="Z829" s="663"/>
    </row>
    <row r="830" spans="1:26" ht="15.75" customHeight="1">
      <c r="A830" s="663"/>
      <c r="B830" s="753"/>
      <c r="C830" s="663"/>
      <c r="D830" s="663"/>
      <c r="E830" s="663"/>
      <c r="F830" s="663"/>
      <c r="G830" s="663"/>
      <c r="H830" s="663"/>
      <c r="I830" s="663"/>
      <c r="J830" s="663"/>
      <c r="K830" s="663"/>
      <c r="L830" s="663"/>
      <c r="M830" s="663"/>
      <c r="N830" s="663"/>
      <c r="O830" s="663"/>
      <c r="P830" s="663"/>
      <c r="Q830" s="663"/>
      <c r="R830" s="663"/>
      <c r="S830" s="663"/>
      <c r="T830" s="663"/>
      <c r="U830" s="663"/>
      <c r="V830" s="663"/>
      <c r="W830" s="663"/>
      <c r="X830" s="663"/>
      <c r="Y830" s="663"/>
      <c r="Z830" s="663"/>
    </row>
    <row r="831" spans="1:26" ht="15.75" customHeight="1">
      <c r="A831" s="663"/>
      <c r="B831" s="753"/>
      <c r="C831" s="663"/>
      <c r="D831" s="663"/>
      <c r="E831" s="663"/>
      <c r="F831" s="663"/>
      <c r="G831" s="663"/>
      <c r="H831" s="663"/>
      <c r="I831" s="663"/>
      <c r="J831" s="663"/>
      <c r="K831" s="663"/>
      <c r="L831" s="663"/>
      <c r="M831" s="663"/>
      <c r="N831" s="663"/>
      <c r="O831" s="663"/>
      <c r="P831" s="663"/>
      <c r="Q831" s="663"/>
      <c r="R831" s="663"/>
      <c r="S831" s="663"/>
      <c r="T831" s="663"/>
      <c r="U831" s="663"/>
      <c r="V831" s="663"/>
      <c r="W831" s="663"/>
      <c r="X831" s="663"/>
      <c r="Y831" s="663"/>
      <c r="Z831" s="663"/>
    </row>
    <row r="832" spans="1:26" ht="15.75" customHeight="1">
      <c r="A832" s="663"/>
      <c r="B832" s="753"/>
      <c r="C832" s="663"/>
      <c r="D832" s="663"/>
      <c r="E832" s="663"/>
      <c r="F832" s="663"/>
      <c r="G832" s="663"/>
      <c r="H832" s="663"/>
      <c r="I832" s="663"/>
      <c r="J832" s="663"/>
      <c r="K832" s="663"/>
      <c r="L832" s="663"/>
      <c r="M832" s="663"/>
      <c r="N832" s="663"/>
      <c r="O832" s="663"/>
      <c r="P832" s="663"/>
      <c r="Q832" s="663"/>
      <c r="R832" s="663"/>
      <c r="S832" s="663"/>
      <c r="T832" s="663"/>
      <c r="U832" s="663"/>
      <c r="V832" s="663"/>
      <c r="W832" s="663"/>
      <c r="X832" s="663"/>
      <c r="Y832" s="663"/>
      <c r="Z832" s="663"/>
    </row>
    <row r="833" spans="1:26" ht="15.75" customHeight="1">
      <c r="A833" s="663"/>
      <c r="B833" s="753"/>
      <c r="C833" s="663"/>
      <c r="D833" s="663"/>
      <c r="E833" s="663"/>
      <c r="F833" s="663"/>
      <c r="G833" s="663"/>
      <c r="H833" s="663"/>
      <c r="I833" s="663"/>
      <c r="J833" s="663"/>
      <c r="K833" s="663"/>
      <c r="L833" s="663"/>
      <c r="M833" s="663"/>
      <c r="N833" s="663"/>
      <c r="O833" s="663"/>
      <c r="P833" s="663"/>
      <c r="Q833" s="663"/>
      <c r="R833" s="663"/>
      <c r="S833" s="663"/>
      <c r="T833" s="663"/>
      <c r="U833" s="663"/>
      <c r="V833" s="663"/>
      <c r="W833" s="663"/>
      <c r="X833" s="663"/>
      <c r="Y833" s="663"/>
      <c r="Z833" s="663"/>
    </row>
    <row r="834" spans="1:26" ht="15.75" customHeight="1">
      <c r="A834" s="663"/>
      <c r="B834" s="753"/>
      <c r="C834" s="663"/>
      <c r="D834" s="663"/>
      <c r="E834" s="663"/>
      <c r="F834" s="663"/>
      <c r="G834" s="663"/>
      <c r="H834" s="663"/>
      <c r="I834" s="663"/>
      <c r="J834" s="663"/>
      <c r="K834" s="663"/>
      <c r="L834" s="663"/>
      <c r="M834" s="663"/>
      <c r="N834" s="663"/>
      <c r="O834" s="663"/>
      <c r="P834" s="663"/>
      <c r="Q834" s="663"/>
      <c r="R834" s="663"/>
      <c r="S834" s="663"/>
      <c r="T834" s="663"/>
      <c r="U834" s="663"/>
      <c r="V834" s="663"/>
      <c r="W834" s="663"/>
      <c r="X834" s="663"/>
      <c r="Y834" s="663"/>
      <c r="Z834" s="663"/>
    </row>
    <row r="835" spans="1:26" ht="15.75" customHeight="1">
      <c r="A835" s="663"/>
      <c r="B835" s="753"/>
      <c r="C835" s="663"/>
      <c r="D835" s="663"/>
      <c r="E835" s="663"/>
      <c r="F835" s="663"/>
      <c r="G835" s="663"/>
      <c r="H835" s="663"/>
      <c r="I835" s="663"/>
      <c r="J835" s="663"/>
      <c r="K835" s="663"/>
      <c r="L835" s="663"/>
      <c r="M835" s="663"/>
      <c r="N835" s="663"/>
      <c r="O835" s="663"/>
      <c r="P835" s="663"/>
      <c r="Q835" s="663"/>
      <c r="R835" s="663"/>
      <c r="S835" s="663"/>
      <c r="T835" s="663"/>
      <c r="U835" s="663"/>
      <c r="V835" s="663"/>
      <c r="W835" s="663"/>
      <c r="X835" s="663"/>
      <c r="Y835" s="663"/>
      <c r="Z835" s="663"/>
    </row>
    <row r="836" spans="1:26" ht="15.75" customHeight="1">
      <c r="A836" s="663"/>
      <c r="B836" s="753"/>
      <c r="C836" s="663"/>
      <c r="D836" s="663"/>
      <c r="E836" s="663"/>
      <c r="F836" s="663"/>
      <c r="G836" s="663"/>
      <c r="H836" s="663"/>
      <c r="I836" s="663"/>
      <c r="J836" s="663"/>
      <c r="K836" s="663"/>
      <c r="L836" s="663"/>
      <c r="M836" s="663"/>
      <c r="N836" s="663"/>
      <c r="O836" s="663"/>
      <c r="P836" s="663"/>
      <c r="Q836" s="663"/>
      <c r="R836" s="663"/>
      <c r="S836" s="663"/>
      <c r="T836" s="663"/>
      <c r="U836" s="663"/>
      <c r="V836" s="663"/>
      <c r="W836" s="663"/>
      <c r="X836" s="663"/>
      <c r="Y836" s="663"/>
      <c r="Z836" s="663"/>
    </row>
    <row r="837" spans="1:26" ht="15.75" customHeight="1">
      <c r="A837" s="663"/>
      <c r="B837" s="753"/>
      <c r="C837" s="663"/>
      <c r="D837" s="663"/>
      <c r="E837" s="663"/>
      <c r="F837" s="663"/>
      <c r="G837" s="663"/>
      <c r="H837" s="663"/>
      <c r="I837" s="663"/>
      <c r="J837" s="663"/>
      <c r="K837" s="663"/>
      <c r="L837" s="663"/>
      <c r="M837" s="663"/>
      <c r="N837" s="663"/>
      <c r="O837" s="663"/>
      <c r="P837" s="663"/>
      <c r="Q837" s="663"/>
      <c r="R837" s="663"/>
      <c r="S837" s="663"/>
      <c r="T837" s="663"/>
      <c r="U837" s="663"/>
      <c r="V837" s="663"/>
      <c r="W837" s="663"/>
      <c r="X837" s="663"/>
      <c r="Y837" s="663"/>
      <c r="Z837" s="663"/>
    </row>
    <row r="838" spans="1:26" ht="15.75" customHeight="1">
      <c r="A838" s="663"/>
      <c r="B838" s="753"/>
      <c r="C838" s="663"/>
      <c r="D838" s="663"/>
      <c r="E838" s="663"/>
      <c r="F838" s="663"/>
      <c r="G838" s="663"/>
      <c r="H838" s="663"/>
      <c r="I838" s="663"/>
      <c r="J838" s="663"/>
      <c r="K838" s="663"/>
      <c r="L838" s="663"/>
      <c r="M838" s="663"/>
      <c r="N838" s="663"/>
      <c r="O838" s="663"/>
      <c r="P838" s="663"/>
      <c r="Q838" s="663"/>
      <c r="R838" s="663"/>
      <c r="S838" s="663"/>
      <c r="T838" s="663"/>
      <c r="U838" s="663"/>
      <c r="V838" s="663"/>
      <c r="W838" s="663"/>
      <c r="X838" s="663"/>
      <c r="Y838" s="663"/>
      <c r="Z838" s="663"/>
    </row>
    <row r="839" spans="1:26" ht="15.75" customHeight="1">
      <c r="A839" s="663"/>
      <c r="B839" s="753"/>
      <c r="C839" s="663"/>
      <c r="D839" s="663"/>
      <c r="E839" s="663"/>
      <c r="F839" s="663"/>
      <c r="G839" s="663"/>
      <c r="H839" s="663"/>
      <c r="I839" s="663"/>
      <c r="J839" s="663"/>
      <c r="K839" s="663"/>
      <c r="L839" s="663"/>
      <c r="M839" s="663"/>
      <c r="N839" s="663"/>
      <c r="O839" s="663"/>
      <c r="P839" s="663"/>
      <c r="Q839" s="663"/>
      <c r="R839" s="663"/>
      <c r="S839" s="663"/>
      <c r="T839" s="663"/>
      <c r="U839" s="663"/>
      <c r="V839" s="663"/>
      <c r="W839" s="663"/>
      <c r="X839" s="663"/>
      <c r="Y839" s="663"/>
      <c r="Z839" s="663"/>
    </row>
    <row r="840" spans="1:26" ht="15.75" customHeight="1">
      <c r="A840" s="663"/>
      <c r="B840" s="753"/>
      <c r="C840" s="663"/>
      <c r="D840" s="663"/>
      <c r="E840" s="663"/>
      <c r="F840" s="663"/>
      <c r="G840" s="663"/>
      <c r="H840" s="663"/>
      <c r="I840" s="663"/>
      <c r="J840" s="663"/>
      <c r="K840" s="663"/>
      <c r="L840" s="663"/>
      <c r="M840" s="663"/>
      <c r="N840" s="663"/>
      <c r="O840" s="663"/>
      <c r="P840" s="663"/>
      <c r="Q840" s="663"/>
      <c r="R840" s="663"/>
      <c r="S840" s="663"/>
      <c r="T840" s="663"/>
      <c r="U840" s="663"/>
      <c r="V840" s="663"/>
      <c r="W840" s="663"/>
      <c r="X840" s="663"/>
      <c r="Y840" s="663"/>
      <c r="Z840" s="663"/>
    </row>
    <row r="841" spans="1:26" ht="15.75" customHeight="1">
      <c r="A841" s="663"/>
      <c r="B841" s="753"/>
      <c r="C841" s="663"/>
      <c r="D841" s="663"/>
      <c r="E841" s="663"/>
      <c r="F841" s="663"/>
      <c r="G841" s="663"/>
      <c r="H841" s="663"/>
      <c r="I841" s="663"/>
      <c r="J841" s="663"/>
      <c r="K841" s="663"/>
      <c r="L841" s="663"/>
      <c r="M841" s="663"/>
      <c r="N841" s="663"/>
      <c r="O841" s="663"/>
      <c r="P841" s="663"/>
      <c r="Q841" s="663"/>
      <c r="R841" s="663"/>
      <c r="S841" s="663"/>
      <c r="T841" s="663"/>
      <c r="U841" s="663"/>
      <c r="V841" s="663"/>
      <c r="W841" s="663"/>
      <c r="X841" s="663"/>
      <c r="Y841" s="663"/>
      <c r="Z841" s="663"/>
    </row>
    <row r="842" spans="1:26" ht="15.75" customHeight="1">
      <c r="A842" s="663"/>
      <c r="B842" s="753"/>
      <c r="C842" s="663"/>
      <c r="D842" s="663"/>
      <c r="E842" s="663"/>
      <c r="F842" s="663"/>
      <c r="G842" s="663"/>
      <c r="H842" s="663"/>
      <c r="I842" s="663"/>
      <c r="J842" s="663"/>
      <c r="K842" s="663"/>
      <c r="L842" s="663"/>
      <c r="M842" s="663"/>
      <c r="N842" s="663"/>
      <c r="O842" s="663"/>
      <c r="P842" s="663"/>
      <c r="Q842" s="663"/>
      <c r="R842" s="663"/>
      <c r="S842" s="663"/>
      <c r="T842" s="663"/>
      <c r="U842" s="663"/>
      <c r="V842" s="663"/>
      <c r="W842" s="663"/>
      <c r="X842" s="663"/>
      <c r="Y842" s="663"/>
      <c r="Z842" s="663"/>
    </row>
    <row r="843" spans="1:26" ht="15.75" customHeight="1">
      <c r="A843" s="663"/>
      <c r="B843" s="753"/>
      <c r="C843" s="663"/>
      <c r="D843" s="663"/>
      <c r="E843" s="663"/>
      <c r="F843" s="663"/>
      <c r="G843" s="663"/>
      <c r="H843" s="663"/>
      <c r="I843" s="663"/>
      <c r="J843" s="663"/>
      <c r="K843" s="663"/>
      <c r="L843" s="663"/>
      <c r="M843" s="663"/>
      <c r="N843" s="663"/>
      <c r="O843" s="663"/>
      <c r="P843" s="663"/>
      <c r="Q843" s="663"/>
      <c r="R843" s="663"/>
      <c r="S843" s="663"/>
      <c r="T843" s="663"/>
      <c r="U843" s="663"/>
      <c r="V843" s="663"/>
      <c r="W843" s="663"/>
      <c r="X843" s="663"/>
      <c r="Y843" s="663"/>
      <c r="Z843" s="663"/>
    </row>
    <row r="844" spans="1:26" ht="15.75" customHeight="1">
      <c r="A844" s="663"/>
      <c r="B844" s="753"/>
      <c r="C844" s="663"/>
      <c r="D844" s="663"/>
      <c r="E844" s="663"/>
      <c r="F844" s="663"/>
      <c r="G844" s="663"/>
      <c r="H844" s="663"/>
      <c r="I844" s="663"/>
      <c r="J844" s="663"/>
      <c r="K844" s="663"/>
      <c r="L844" s="663"/>
      <c r="M844" s="663"/>
      <c r="N844" s="663"/>
      <c r="O844" s="663"/>
      <c r="P844" s="663"/>
      <c r="Q844" s="663"/>
      <c r="R844" s="663"/>
      <c r="S844" s="663"/>
      <c r="T844" s="663"/>
      <c r="U844" s="663"/>
      <c r="V844" s="663"/>
      <c r="W844" s="663"/>
      <c r="X844" s="663"/>
      <c r="Y844" s="663"/>
      <c r="Z844" s="663"/>
    </row>
    <row r="845" spans="1:26" ht="15.75" customHeight="1">
      <c r="A845" s="663"/>
      <c r="B845" s="753"/>
      <c r="C845" s="663"/>
      <c r="D845" s="663"/>
      <c r="E845" s="663"/>
      <c r="F845" s="663"/>
      <c r="G845" s="663"/>
      <c r="H845" s="663"/>
      <c r="I845" s="663"/>
      <c r="J845" s="663"/>
      <c r="K845" s="663"/>
      <c r="L845" s="663"/>
      <c r="M845" s="663"/>
      <c r="N845" s="663"/>
      <c r="O845" s="663"/>
      <c r="P845" s="663"/>
      <c r="Q845" s="663"/>
      <c r="R845" s="663"/>
      <c r="S845" s="663"/>
      <c r="T845" s="663"/>
      <c r="U845" s="663"/>
      <c r="V845" s="663"/>
      <c r="W845" s="663"/>
      <c r="X845" s="663"/>
      <c r="Y845" s="663"/>
      <c r="Z845" s="663"/>
    </row>
    <row r="846" spans="1:26" ht="15.75" customHeight="1">
      <c r="A846" s="663"/>
      <c r="B846" s="753"/>
      <c r="C846" s="663"/>
      <c r="D846" s="663"/>
      <c r="E846" s="663"/>
      <c r="F846" s="663"/>
      <c r="G846" s="663"/>
      <c r="H846" s="663"/>
      <c r="I846" s="663"/>
      <c r="J846" s="663"/>
      <c r="K846" s="663"/>
      <c r="L846" s="663"/>
      <c r="M846" s="663"/>
      <c r="N846" s="663"/>
      <c r="O846" s="663"/>
      <c r="P846" s="663"/>
      <c r="Q846" s="663"/>
      <c r="R846" s="663"/>
      <c r="S846" s="663"/>
      <c r="T846" s="663"/>
      <c r="U846" s="663"/>
      <c r="V846" s="663"/>
      <c r="W846" s="663"/>
      <c r="X846" s="663"/>
      <c r="Y846" s="663"/>
      <c r="Z846" s="663"/>
    </row>
    <row r="847" spans="1:26" ht="15.75" customHeight="1">
      <c r="A847" s="663"/>
      <c r="B847" s="753"/>
      <c r="C847" s="663"/>
      <c r="D847" s="663"/>
      <c r="E847" s="663"/>
      <c r="F847" s="663"/>
      <c r="G847" s="663"/>
      <c r="H847" s="663"/>
      <c r="I847" s="663"/>
      <c r="J847" s="663"/>
      <c r="K847" s="663"/>
      <c r="L847" s="663"/>
      <c r="M847" s="663"/>
      <c r="N847" s="663"/>
      <c r="O847" s="663"/>
      <c r="P847" s="663"/>
      <c r="Q847" s="663"/>
      <c r="R847" s="663"/>
      <c r="S847" s="663"/>
      <c r="T847" s="663"/>
      <c r="U847" s="663"/>
      <c r="V847" s="663"/>
      <c r="W847" s="663"/>
      <c r="X847" s="663"/>
      <c r="Y847" s="663"/>
      <c r="Z847" s="663"/>
    </row>
    <row r="848" spans="1:26" ht="15.75" customHeight="1">
      <c r="A848" s="663"/>
      <c r="B848" s="753"/>
      <c r="C848" s="663"/>
      <c r="D848" s="663"/>
      <c r="E848" s="663"/>
      <c r="F848" s="663"/>
      <c r="G848" s="663"/>
      <c r="H848" s="663"/>
      <c r="I848" s="663"/>
      <c r="J848" s="663"/>
      <c r="K848" s="663"/>
      <c r="L848" s="663"/>
      <c r="M848" s="663"/>
      <c r="N848" s="663"/>
      <c r="O848" s="663"/>
      <c r="P848" s="663"/>
      <c r="Q848" s="663"/>
      <c r="R848" s="663"/>
      <c r="S848" s="663"/>
      <c r="T848" s="663"/>
      <c r="U848" s="663"/>
      <c r="V848" s="663"/>
      <c r="W848" s="663"/>
      <c r="X848" s="663"/>
      <c r="Y848" s="663"/>
      <c r="Z848" s="663"/>
    </row>
    <row r="849" spans="1:26" ht="15.75" customHeight="1">
      <c r="A849" s="663"/>
      <c r="B849" s="753"/>
      <c r="C849" s="663"/>
      <c r="D849" s="663"/>
      <c r="E849" s="663"/>
      <c r="F849" s="663"/>
      <c r="G849" s="663"/>
      <c r="H849" s="663"/>
      <c r="I849" s="663"/>
      <c r="J849" s="663"/>
      <c r="K849" s="663"/>
      <c r="L849" s="663"/>
      <c r="M849" s="663"/>
      <c r="N849" s="663"/>
      <c r="O849" s="663"/>
      <c r="P849" s="663"/>
      <c r="Q849" s="663"/>
      <c r="R849" s="663"/>
      <c r="S849" s="663"/>
      <c r="T849" s="663"/>
      <c r="U849" s="663"/>
      <c r="V849" s="663"/>
      <c r="W849" s="663"/>
      <c r="X849" s="663"/>
      <c r="Y849" s="663"/>
      <c r="Z849" s="663"/>
    </row>
    <row r="850" spans="1:26" ht="15.75" customHeight="1">
      <c r="A850" s="663"/>
      <c r="B850" s="753"/>
      <c r="C850" s="663"/>
      <c r="D850" s="663"/>
      <c r="E850" s="663"/>
      <c r="F850" s="663"/>
      <c r="G850" s="663"/>
      <c r="H850" s="663"/>
      <c r="I850" s="663"/>
      <c r="J850" s="663"/>
      <c r="K850" s="663"/>
      <c r="L850" s="663"/>
      <c r="M850" s="663"/>
      <c r="N850" s="663"/>
      <c r="O850" s="663"/>
      <c r="P850" s="663"/>
      <c r="Q850" s="663"/>
      <c r="R850" s="663"/>
      <c r="S850" s="663"/>
      <c r="T850" s="663"/>
      <c r="U850" s="663"/>
      <c r="V850" s="663"/>
      <c r="W850" s="663"/>
      <c r="X850" s="663"/>
      <c r="Y850" s="663"/>
      <c r="Z850" s="663"/>
    </row>
    <row r="851" spans="1:26" ht="15.75" customHeight="1">
      <c r="A851" s="663"/>
      <c r="B851" s="753"/>
      <c r="C851" s="663"/>
      <c r="D851" s="663"/>
      <c r="E851" s="663"/>
      <c r="F851" s="663"/>
      <c r="G851" s="663"/>
      <c r="H851" s="663"/>
      <c r="I851" s="663"/>
      <c r="J851" s="663"/>
      <c r="K851" s="663"/>
      <c r="L851" s="663"/>
      <c r="M851" s="663"/>
      <c r="N851" s="663"/>
      <c r="O851" s="663"/>
      <c r="P851" s="663"/>
      <c r="Q851" s="663"/>
      <c r="R851" s="663"/>
      <c r="S851" s="663"/>
      <c r="T851" s="663"/>
      <c r="U851" s="663"/>
      <c r="V851" s="663"/>
      <c r="W851" s="663"/>
      <c r="X851" s="663"/>
      <c r="Y851" s="663"/>
      <c r="Z851" s="663"/>
    </row>
    <row r="852" spans="1:26" ht="15.75" customHeight="1">
      <c r="A852" s="663"/>
      <c r="B852" s="753"/>
      <c r="C852" s="663"/>
      <c r="D852" s="663"/>
      <c r="E852" s="663"/>
      <c r="F852" s="663"/>
      <c r="G852" s="663"/>
      <c r="H852" s="663"/>
      <c r="I852" s="663"/>
      <c r="J852" s="663"/>
      <c r="K852" s="663"/>
      <c r="L852" s="663"/>
      <c r="M852" s="663"/>
      <c r="N852" s="663"/>
      <c r="O852" s="663"/>
      <c r="P852" s="663"/>
      <c r="Q852" s="663"/>
      <c r="R852" s="663"/>
      <c r="S852" s="663"/>
      <c r="T852" s="663"/>
      <c r="U852" s="663"/>
      <c r="V852" s="663"/>
      <c r="W852" s="663"/>
      <c r="X852" s="663"/>
      <c r="Y852" s="663"/>
      <c r="Z852" s="663"/>
    </row>
    <row r="853" spans="1:26" ht="15.75" customHeight="1">
      <c r="A853" s="663"/>
      <c r="B853" s="753"/>
      <c r="C853" s="663"/>
      <c r="D853" s="663"/>
      <c r="E853" s="663"/>
      <c r="F853" s="663"/>
      <c r="G853" s="663"/>
      <c r="H853" s="663"/>
      <c r="I853" s="663"/>
      <c r="J853" s="663"/>
      <c r="K853" s="663"/>
      <c r="L853" s="663"/>
      <c r="M853" s="663"/>
      <c r="N853" s="663"/>
      <c r="O853" s="663"/>
      <c r="P853" s="663"/>
      <c r="Q853" s="663"/>
      <c r="R853" s="663"/>
      <c r="S853" s="663"/>
      <c r="T853" s="663"/>
      <c r="U853" s="663"/>
      <c r="V853" s="663"/>
      <c r="W853" s="663"/>
      <c r="X853" s="663"/>
      <c r="Y853" s="663"/>
      <c r="Z853" s="663"/>
    </row>
    <row r="854" spans="1:26" ht="15.75" customHeight="1">
      <c r="A854" s="663"/>
      <c r="B854" s="753"/>
      <c r="C854" s="663"/>
      <c r="D854" s="663"/>
      <c r="E854" s="663"/>
      <c r="F854" s="663"/>
      <c r="G854" s="663"/>
      <c r="H854" s="663"/>
      <c r="I854" s="663"/>
      <c r="J854" s="663"/>
      <c r="K854" s="663"/>
      <c r="L854" s="663"/>
      <c r="M854" s="663"/>
      <c r="N854" s="663"/>
      <c r="O854" s="663"/>
      <c r="P854" s="663"/>
      <c r="Q854" s="663"/>
      <c r="R854" s="663"/>
      <c r="S854" s="663"/>
      <c r="T854" s="663"/>
      <c r="U854" s="663"/>
      <c r="V854" s="663"/>
      <c r="W854" s="663"/>
      <c r="X854" s="663"/>
      <c r="Y854" s="663"/>
      <c r="Z854" s="663"/>
    </row>
    <row r="855" spans="1:26" ht="15.75" customHeight="1">
      <c r="A855" s="663"/>
      <c r="B855" s="753"/>
      <c r="C855" s="663"/>
      <c r="D855" s="663"/>
      <c r="E855" s="663"/>
      <c r="F855" s="663"/>
      <c r="G855" s="663"/>
      <c r="H855" s="663"/>
      <c r="I855" s="663"/>
      <c r="J855" s="663"/>
      <c r="K855" s="663"/>
      <c r="L855" s="663"/>
      <c r="M855" s="663"/>
      <c r="N855" s="663"/>
      <c r="O855" s="663"/>
      <c r="P855" s="663"/>
      <c r="Q855" s="663"/>
      <c r="R855" s="663"/>
      <c r="S855" s="663"/>
      <c r="T855" s="663"/>
      <c r="U855" s="663"/>
      <c r="V855" s="663"/>
      <c r="W855" s="663"/>
      <c r="X855" s="663"/>
      <c r="Y855" s="663"/>
      <c r="Z855" s="663"/>
    </row>
    <row r="856" spans="1:26" ht="15.75" customHeight="1">
      <c r="A856" s="663"/>
      <c r="B856" s="753"/>
      <c r="C856" s="663"/>
      <c r="D856" s="663"/>
      <c r="E856" s="663"/>
      <c r="F856" s="663"/>
      <c r="G856" s="663"/>
      <c r="H856" s="663"/>
      <c r="I856" s="663"/>
      <c r="J856" s="663"/>
      <c r="K856" s="663"/>
      <c r="L856" s="663"/>
      <c r="M856" s="663"/>
      <c r="N856" s="663"/>
      <c r="O856" s="663"/>
      <c r="P856" s="663"/>
      <c r="Q856" s="663"/>
      <c r="R856" s="663"/>
      <c r="S856" s="663"/>
      <c r="T856" s="663"/>
      <c r="U856" s="663"/>
      <c r="V856" s="663"/>
      <c r="W856" s="663"/>
      <c r="X856" s="663"/>
      <c r="Y856" s="663"/>
      <c r="Z856" s="663"/>
    </row>
    <row r="857" spans="1:26" ht="15.75" customHeight="1">
      <c r="A857" s="663"/>
      <c r="B857" s="753"/>
      <c r="C857" s="663"/>
      <c r="D857" s="663"/>
      <c r="E857" s="663"/>
      <c r="F857" s="663"/>
      <c r="G857" s="663"/>
      <c r="H857" s="663"/>
      <c r="I857" s="663"/>
      <c r="J857" s="663"/>
      <c r="K857" s="663"/>
      <c r="L857" s="663"/>
      <c r="M857" s="663"/>
      <c r="N857" s="663"/>
      <c r="O857" s="663"/>
      <c r="P857" s="663"/>
      <c r="Q857" s="663"/>
      <c r="R857" s="663"/>
      <c r="S857" s="663"/>
      <c r="T857" s="663"/>
      <c r="U857" s="663"/>
      <c r="V857" s="663"/>
      <c r="W857" s="663"/>
      <c r="X857" s="663"/>
      <c r="Y857" s="663"/>
      <c r="Z857" s="663"/>
    </row>
    <row r="858" spans="1:26" ht="15.75" customHeight="1">
      <c r="A858" s="663"/>
      <c r="B858" s="753"/>
      <c r="C858" s="663"/>
      <c r="D858" s="663"/>
      <c r="E858" s="663"/>
      <c r="F858" s="663"/>
      <c r="G858" s="663"/>
      <c r="H858" s="663"/>
      <c r="I858" s="663"/>
      <c r="J858" s="663"/>
      <c r="K858" s="663"/>
      <c r="L858" s="663"/>
      <c r="M858" s="663"/>
      <c r="N858" s="663"/>
      <c r="O858" s="663"/>
      <c r="P858" s="663"/>
      <c r="Q858" s="663"/>
      <c r="R858" s="663"/>
      <c r="S858" s="663"/>
      <c r="T858" s="663"/>
      <c r="U858" s="663"/>
      <c r="V858" s="663"/>
      <c r="W858" s="663"/>
      <c r="X858" s="663"/>
      <c r="Y858" s="663"/>
      <c r="Z858" s="663"/>
    </row>
    <row r="859" spans="1:26" ht="15.75" customHeight="1">
      <c r="A859" s="663"/>
      <c r="B859" s="753"/>
      <c r="C859" s="663"/>
      <c r="D859" s="663"/>
      <c r="E859" s="663"/>
      <c r="F859" s="663"/>
      <c r="G859" s="663"/>
      <c r="H859" s="663"/>
      <c r="I859" s="663"/>
      <c r="J859" s="663"/>
      <c r="K859" s="663"/>
      <c r="L859" s="663"/>
      <c r="M859" s="663"/>
      <c r="N859" s="663"/>
      <c r="O859" s="663"/>
      <c r="P859" s="663"/>
      <c r="Q859" s="663"/>
      <c r="R859" s="663"/>
      <c r="S859" s="663"/>
      <c r="T859" s="663"/>
      <c r="U859" s="663"/>
      <c r="V859" s="663"/>
      <c r="W859" s="663"/>
      <c r="X859" s="663"/>
      <c r="Y859" s="663"/>
      <c r="Z859" s="663"/>
    </row>
    <row r="860" spans="1:26" ht="15.75" customHeight="1">
      <c r="A860" s="663"/>
      <c r="B860" s="753"/>
      <c r="C860" s="663"/>
      <c r="D860" s="663"/>
      <c r="E860" s="663"/>
      <c r="F860" s="663"/>
      <c r="G860" s="663"/>
      <c r="H860" s="663"/>
      <c r="I860" s="663"/>
      <c r="J860" s="663"/>
      <c r="K860" s="663"/>
      <c r="L860" s="663"/>
      <c r="M860" s="663"/>
      <c r="N860" s="663"/>
      <c r="O860" s="663"/>
      <c r="P860" s="663"/>
      <c r="Q860" s="663"/>
      <c r="R860" s="663"/>
      <c r="S860" s="663"/>
      <c r="T860" s="663"/>
      <c r="U860" s="663"/>
      <c r="V860" s="663"/>
      <c r="W860" s="663"/>
      <c r="X860" s="663"/>
      <c r="Y860" s="663"/>
      <c r="Z860" s="663"/>
    </row>
    <row r="861" spans="1:26" ht="15.75" customHeight="1">
      <c r="A861" s="663"/>
      <c r="B861" s="753"/>
      <c r="C861" s="663"/>
      <c r="D861" s="663"/>
      <c r="E861" s="663"/>
      <c r="F861" s="663"/>
      <c r="G861" s="663"/>
      <c r="H861" s="663"/>
      <c r="I861" s="663"/>
      <c r="J861" s="663"/>
      <c r="K861" s="663"/>
      <c r="L861" s="663"/>
      <c r="M861" s="663"/>
      <c r="N861" s="663"/>
      <c r="O861" s="663"/>
      <c r="P861" s="663"/>
      <c r="Q861" s="663"/>
      <c r="R861" s="663"/>
      <c r="S861" s="663"/>
      <c r="T861" s="663"/>
      <c r="U861" s="663"/>
      <c r="V861" s="663"/>
      <c r="W861" s="663"/>
      <c r="X861" s="663"/>
      <c r="Y861" s="663"/>
      <c r="Z861" s="663"/>
    </row>
    <row r="862" spans="1:26" ht="15.75" customHeight="1">
      <c r="A862" s="663"/>
      <c r="B862" s="753"/>
      <c r="C862" s="663"/>
      <c r="D862" s="663"/>
      <c r="E862" s="663"/>
      <c r="F862" s="663"/>
      <c r="G862" s="663"/>
      <c r="H862" s="663"/>
      <c r="I862" s="663"/>
      <c r="J862" s="663"/>
      <c r="K862" s="663"/>
      <c r="L862" s="663"/>
      <c r="M862" s="663"/>
      <c r="N862" s="663"/>
      <c r="O862" s="663"/>
      <c r="P862" s="663"/>
      <c r="Q862" s="663"/>
      <c r="R862" s="663"/>
      <c r="S862" s="663"/>
      <c r="T862" s="663"/>
      <c r="U862" s="663"/>
      <c r="V862" s="663"/>
      <c r="W862" s="663"/>
      <c r="X862" s="663"/>
      <c r="Y862" s="663"/>
      <c r="Z862" s="663"/>
    </row>
    <row r="863" spans="1:26" ht="15.75" customHeight="1">
      <c r="A863" s="663"/>
      <c r="B863" s="753"/>
      <c r="C863" s="663"/>
      <c r="D863" s="663"/>
      <c r="E863" s="663"/>
      <c r="F863" s="663"/>
      <c r="G863" s="663"/>
      <c r="H863" s="663"/>
      <c r="I863" s="663"/>
      <c r="J863" s="663"/>
      <c r="K863" s="663"/>
      <c r="L863" s="663"/>
      <c r="M863" s="663"/>
      <c r="N863" s="663"/>
      <c r="O863" s="663"/>
      <c r="P863" s="663"/>
      <c r="Q863" s="663"/>
      <c r="R863" s="663"/>
      <c r="S863" s="663"/>
      <c r="T863" s="663"/>
      <c r="U863" s="663"/>
      <c r="V863" s="663"/>
      <c r="W863" s="663"/>
      <c r="X863" s="663"/>
      <c r="Y863" s="663"/>
      <c r="Z863" s="663"/>
    </row>
    <row r="864" spans="1:26" ht="15.75" customHeight="1">
      <c r="A864" s="663"/>
      <c r="B864" s="753"/>
      <c r="C864" s="663"/>
      <c r="D864" s="663"/>
      <c r="E864" s="663"/>
      <c r="F864" s="663"/>
      <c r="G864" s="663"/>
      <c r="H864" s="663"/>
      <c r="I864" s="663"/>
      <c r="J864" s="663"/>
      <c r="K864" s="663"/>
      <c r="L864" s="663"/>
      <c r="M864" s="663"/>
      <c r="N864" s="663"/>
      <c r="O864" s="663"/>
      <c r="P864" s="663"/>
      <c r="Q864" s="663"/>
      <c r="R864" s="663"/>
      <c r="S864" s="663"/>
      <c r="T864" s="663"/>
      <c r="U864" s="663"/>
      <c r="V864" s="663"/>
      <c r="W864" s="663"/>
      <c r="X864" s="663"/>
      <c r="Y864" s="663"/>
      <c r="Z864" s="663"/>
    </row>
    <row r="865" spans="1:26" ht="15.75" customHeight="1">
      <c r="A865" s="663"/>
      <c r="B865" s="753"/>
      <c r="C865" s="663"/>
      <c r="D865" s="663"/>
      <c r="E865" s="663"/>
      <c r="F865" s="663"/>
      <c r="G865" s="663"/>
      <c r="H865" s="663"/>
      <c r="I865" s="663"/>
      <c r="J865" s="663"/>
      <c r="K865" s="663"/>
      <c r="L865" s="663"/>
      <c r="M865" s="663"/>
      <c r="N865" s="663"/>
      <c r="O865" s="663"/>
      <c r="P865" s="663"/>
      <c r="Q865" s="663"/>
      <c r="R865" s="663"/>
      <c r="S865" s="663"/>
      <c r="T865" s="663"/>
      <c r="U865" s="663"/>
      <c r="V865" s="663"/>
      <c r="W865" s="663"/>
      <c r="X865" s="663"/>
      <c r="Y865" s="663"/>
      <c r="Z865" s="663"/>
    </row>
    <row r="866" spans="1:26" ht="15.75" customHeight="1">
      <c r="A866" s="663"/>
      <c r="B866" s="753"/>
      <c r="C866" s="663"/>
      <c r="D866" s="663"/>
      <c r="E866" s="663"/>
      <c r="F866" s="663"/>
      <c r="G866" s="663"/>
      <c r="H866" s="663"/>
      <c r="I866" s="663"/>
      <c r="J866" s="663"/>
      <c r="K866" s="663"/>
      <c r="L866" s="663"/>
      <c r="M866" s="663"/>
      <c r="N866" s="663"/>
      <c r="O866" s="663"/>
      <c r="P866" s="663"/>
      <c r="Q866" s="663"/>
      <c r="R866" s="663"/>
      <c r="S866" s="663"/>
      <c r="T866" s="663"/>
      <c r="U866" s="663"/>
      <c r="V866" s="663"/>
      <c r="W866" s="663"/>
      <c r="X866" s="663"/>
      <c r="Y866" s="663"/>
      <c r="Z866" s="663"/>
    </row>
    <row r="867" spans="1:26" ht="15.75" customHeight="1">
      <c r="A867" s="663"/>
      <c r="B867" s="753"/>
      <c r="C867" s="663"/>
      <c r="D867" s="663"/>
      <c r="E867" s="663"/>
      <c r="F867" s="663"/>
      <c r="G867" s="663"/>
      <c r="H867" s="663"/>
      <c r="I867" s="663"/>
      <c r="J867" s="663"/>
      <c r="K867" s="663"/>
      <c r="L867" s="663"/>
      <c r="M867" s="663"/>
      <c r="N867" s="663"/>
      <c r="O867" s="663"/>
      <c r="P867" s="663"/>
      <c r="Q867" s="663"/>
      <c r="R867" s="663"/>
      <c r="S867" s="663"/>
      <c r="T867" s="663"/>
      <c r="U867" s="663"/>
      <c r="V867" s="663"/>
      <c r="W867" s="663"/>
      <c r="X867" s="663"/>
      <c r="Y867" s="663"/>
      <c r="Z867" s="663"/>
    </row>
    <row r="868" spans="1:26" ht="15.75" customHeight="1">
      <c r="A868" s="663"/>
      <c r="B868" s="753"/>
      <c r="C868" s="663"/>
      <c r="D868" s="663"/>
      <c r="E868" s="663"/>
      <c r="F868" s="663"/>
      <c r="G868" s="663"/>
      <c r="H868" s="663"/>
      <c r="I868" s="663"/>
      <c r="J868" s="663"/>
      <c r="K868" s="663"/>
      <c r="L868" s="663"/>
      <c r="M868" s="663"/>
      <c r="N868" s="663"/>
      <c r="O868" s="663"/>
      <c r="P868" s="663"/>
      <c r="Q868" s="663"/>
      <c r="R868" s="663"/>
      <c r="S868" s="663"/>
      <c r="T868" s="663"/>
      <c r="U868" s="663"/>
      <c r="V868" s="663"/>
      <c r="W868" s="663"/>
      <c r="X868" s="663"/>
      <c r="Y868" s="663"/>
      <c r="Z868" s="663"/>
    </row>
    <row r="869" spans="1:26" ht="15.75" customHeight="1">
      <c r="A869" s="663"/>
      <c r="B869" s="753"/>
      <c r="C869" s="663"/>
      <c r="D869" s="663"/>
      <c r="E869" s="663"/>
      <c r="F869" s="663"/>
      <c r="G869" s="663"/>
      <c r="H869" s="663"/>
      <c r="I869" s="663"/>
      <c r="J869" s="663"/>
      <c r="K869" s="663"/>
      <c r="L869" s="663"/>
      <c r="M869" s="663"/>
      <c r="N869" s="663"/>
      <c r="O869" s="663"/>
      <c r="P869" s="663"/>
      <c r="Q869" s="663"/>
      <c r="R869" s="663"/>
      <c r="S869" s="663"/>
      <c r="T869" s="663"/>
      <c r="U869" s="663"/>
      <c r="V869" s="663"/>
      <c r="W869" s="663"/>
      <c r="X869" s="663"/>
      <c r="Y869" s="663"/>
      <c r="Z869" s="663"/>
    </row>
    <row r="870" spans="1:26" ht="15.75" customHeight="1">
      <c r="A870" s="663"/>
      <c r="B870" s="753"/>
      <c r="C870" s="663"/>
      <c r="D870" s="663"/>
      <c r="E870" s="663"/>
      <c r="F870" s="663"/>
      <c r="G870" s="663"/>
      <c r="H870" s="663"/>
      <c r="I870" s="663"/>
      <c r="J870" s="663"/>
      <c r="K870" s="663"/>
      <c r="L870" s="663"/>
      <c r="M870" s="663"/>
      <c r="N870" s="663"/>
      <c r="O870" s="663"/>
      <c r="P870" s="663"/>
      <c r="Q870" s="663"/>
      <c r="R870" s="663"/>
      <c r="S870" s="663"/>
      <c r="T870" s="663"/>
      <c r="U870" s="663"/>
      <c r="V870" s="663"/>
      <c r="W870" s="663"/>
      <c r="X870" s="663"/>
      <c r="Y870" s="663"/>
      <c r="Z870" s="663"/>
    </row>
    <row r="871" spans="1:26" ht="15.75" customHeight="1">
      <c r="A871" s="663"/>
      <c r="B871" s="753"/>
      <c r="C871" s="663"/>
      <c r="D871" s="663"/>
      <c r="E871" s="663"/>
      <c r="F871" s="663"/>
      <c r="G871" s="663"/>
      <c r="H871" s="663"/>
      <c r="I871" s="663"/>
      <c r="J871" s="663"/>
      <c r="K871" s="663"/>
      <c r="L871" s="663"/>
      <c r="M871" s="663"/>
      <c r="N871" s="663"/>
      <c r="O871" s="663"/>
      <c r="P871" s="663"/>
      <c r="Q871" s="663"/>
      <c r="R871" s="663"/>
      <c r="S871" s="663"/>
      <c r="T871" s="663"/>
      <c r="U871" s="663"/>
      <c r="V871" s="663"/>
      <c r="W871" s="663"/>
      <c r="X871" s="663"/>
      <c r="Y871" s="663"/>
      <c r="Z871" s="663"/>
    </row>
    <row r="872" spans="1:26" ht="15.75" customHeight="1">
      <c r="A872" s="663"/>
      <c r="B872" s="753"/>
      <c r="C872" s="663"/>
      <c r="D872" s="663"/>
      <c r="E872" s="663"/>
      <c r="F872" s="663"/>
      <c r="G872" s="663"/>
      <c r="H872" s="663"/>
      <c r="I872" s="663"/>
      <c r="J872" s="663"/>
      <c r="K872" s="663"/>
      <c r="L872" s="663"/>
      <c r="M872" s="663"/>
      <c r="N872" s="663"/>
      <c r="O872" s="663"/>
      <c r="P872" s="663"/>
      <c r="Q872" s="663"/>
      <c r="R872" s="663"/>
      <c r="S872" s="663"/>
      <c r="T872" s="663"/>
      <c r="U872" s="663"/>
      <c r="V872" s="663"/>
      <c r="W872" s="663"/>
      <c r="X872" s="663"/>
      <c r="Y872" s="663"/>
      <c r="Z872" s="663"/>
    </row>
    <row r="873" spans="1:26" ht="15.75" customHeight="1">
      <c r="A873" s="663"/>
      <c r="B873" s="753"/>
      <c r="C873" s="663"/>
      <c r="D873" s="663"/>
      <c r="E873" s="663"/>
      <c r="F873" s="663"/>
      <c r="G873" s="663"/>
      <c r="H873" s="663"/>
      <c r="I873" s="663"/>
      <c r="J873" s="663"/>
      <c r="K873" s="663"/>
      <c r="L873" s="663"/>
      <c r="M873" s="663"/>
      <c r="N873" s="663"/>
      <c r="O873" s="663"/>
      <c r="P873" s="663"/>
      <c r="Q873" s="663"/>
      <c r="R873" s="663"/>
      <c r="S873" s="663"/>
      <c r="T873" s="663"/>
      <c r="U873" s="663"/>
      <c r="V873" s="663"/>
      <c r="W873" s="663"/>
      <c r="X873" s="663"/>
      <c r="Y873" s="663"/>
      <c r="Z873" s="663"/>
    </row>
    <row r="874" spans="1:26" ht="15.75" customHeight="1">
      <c r="A874" s="663"/>
      <c r="B874" s="753"/>
      <c r="C874" s="663"/>
      <c r="D874" s="663"/>
      <c r="E874" s="663"/>
      <c r="F874" s="663"/>
      <c r="G874" s="663"/>
      <c r="H874" s="663"/>
      <c r="I874" s="663"/>
      <c r="J874" s="663"/>
      <c r="K874" s="663"/>
      <c r="L874" s="663"/>
      <c r="M874" s="663"/>
      <c r="N874" s="663"/>
      <c r="O874" s="663"/>
      <c r="P874" s="663"/>
      <c r="Q874" s="663"/>
      <c r="R874" s="663"/>
      <c r="S874" s="663"/>
      <c r="T874" s="663"/>
      <c r="U874" s="663"/>
      <c r="V874" s="663"/>
      <c r="W874" s="663"/>
      <c r="X874" s="663"/>
      <c r="Y874" s="663"/>
      <c r="Z874" s="663"/>
    </row>
    <row r="875" spans="1:26" ht="15.75" customHeight="1">
      <c r="A875" s="663"/>
      <c r="B875" s="753"/>
      <c r="C875" s="663"/>
      <c r="D875" s="663"/>
      <c r="E875" s="663"/>
      <c r="F875" s="663"/>
      <c r="G875" s="663"/>
      <c r="H875" s="663"/>
      <c r="I875" s="663"/>
      <c r="J875" s="663"/>
      <c r="K875" s="663"/>
      <c r="L875" s="663"/>
      <c r="M875" s="663"/>
      <c r="N875" s="663"/>
      <c r="O875" s="663"/>
      <c r="P875" s="663"/>
      <c r="Q875" s="663"/>
      <c r="R875" s="663"/>
      <c r="S875" s="663"/>
      <c r="T875" s="663"/>
      <c r="U875" s="663"/>
      <c r="V875" s="663"/>
      <c r="W875" s="663"/>
      <c r="X875" s="663"/>
      <c r="Y875" s="663"/>
      <c r="Z875" s="663"/>
    </row>
    <row r="876" spans="1:26" ht="15.75" customHeight="1">
      <c r="A876" s="663"/>
      <c r="B876" s="753"/>
      <c r="C876" s="663"/>
      <c r="D876" s="663"/>
      <c r="E876" s="663"/>
      <c r="F876" s="663"/>
      <c r="G876" s="663"/>
      <c r="H876" s="663"/>
      <c r="I876" s="663"/>
      <c r="J876" s="663"/>
      <c r="K876" s="663"/>
      <c r="L876" s="663"/>
      <c r="M876" s="663"/>
      <c r="N876" s="663"/>
      <c r="O876" s="663"/>
      <c r="P876" s="663"/>
      <c r="Q876" s="663"/>
      <c r="R876" s="663"/>
      <c r="S876" s="663"/>
      <c r="T876" s="663"/>
      <c r="U876" s="663"/>
      <c r="V876" s="663"/>
      <c r="W876" s="663"/>
      <c r="X876" s="663"/>
      <c r="Y876" s="663"/>
      <c r="Z876" s="663"/>
    </row>
    <row r="877" spans="1:26" ht="15.75" customHeight="1">
      <c r="A877" s="663"/>
      <c r="B877" s="753"/>
      <c r="C877" s="663"/>
      <c r="D877" s="663"/>
      <c r="E877" s="663"/>
      <c r="F877" s="663"/>
      <c r="G877" s="663"/>
      <c r="H877" s="663"/>
      <c r="I877" s="663"/>
      <c r="J877" s="663"/>
      <c r="K877" s="663"/>
      <c r="L877" s="663"/>
      <c r="M877" s="663"/>
      <c r="N877" s="663"/>
      <c r="O877" s="663"/>
      <c r="P877" s="663"/>
      <c r="Q877" s="663"/>
      <c r="R877" s="663"/>
      <c r="S877" s="663"/>
      <c r="T877" s="663"/>
      <c r="U877" s="663"/>
      <c r="V877" s="663"/>
      <c r="W877" s="663"/>
      <c r="X877" s="663"/>
      <c r="Y877" s="663"/>
      <c r="Z877" s="663"/>
    </row>
    <row r="878" spans="1:26" ht="15.75" customHeight="1">
      <c r="A878" s="663"/>
      <c r="B878" s="753"/>
      <c r="C878" s="663"/>
      <c r="D878" s="663"/>
      <c r="E878" s="663"/>
      <c r="F878" s="663"/>
      <c r="G878" s="663"/>
      <c r="H878" s="663"/>
      <c r="I878" s="663"/>
      <c r="J878" s="663"/>
      <c r="K878" s="663"/>
      <c r="L878" s="663"/>
      <c r="M878" s="663"/>
      <c r="N878" s="663"/>
      <c r="O878" s="663"/>
      <c r="P878" s="663"/>
      <c r="Q878" s="663"/>
      <c r="R878" s="663"/>
      <c r="S878" s="663"/>
      <c r="T878" s="663"/>
      <c r="U878" s="663"/>
      <c r="V878" s="663"/>
      <c r="W878" s="663"/>
      <c r="X878" s="663"/>
      <c r="Y878" s="663"/>
      <c r="Z878" s="663"/>
    </row>
    <row r="879" spans="1:26" ht="15.75" customHeight="1">
      <c r="A879" s="663"/>
      <c r="B879" s="753"/>
      <c r="C879" s="663"/>
      <c r="D879" s="663"/>
      <c r="E879" s="663"/>
      <c r="F879" s="663"/>
      <c r="G879" s="663"/>
      <c r="H879" s="663"/>
      <c r="I879" s="663"/>
      <c r="J879" s="663"/>
      <c r="K879" s="663"/>
      <c r="L879" s="663"/>
      <c r="M879" s="663"/>
      <c r="N879" s="663"/>
      <c r="O879" s="663"/>
      <c r="P879" s="663"/>
      <c r="Q879" s="663"/>
      <c r="R879" s="663"/>
      <c r="S879" s="663"/>
      <c r="T879" s="663"/>
      <c r="U879" s="663"/>
      <c r="V879" s="663"/>
      <c r="W879" s="663"/>
      <c r="X879" s="663"/>
      <c r="Y879" s="663"/>
      <c r="Z879" s="663"/>
    </row>
    <row r="880" spans="1:26" ht="15.75" customHeight="1">
      <c r="A880" s="663"/>
      <c r="B880" s="753"/>
      <c r="C880" s="663"/>
      <c r="D880" s="663"/>
      <c r="E880" s="663"/>
      <c r="F880" s="663"/>
      <c r="G880" s="663"/>
      <c r="H880" s="663"/>
      <c r="I880" s="663"/>
      <c r="J880" s="663"/>
      <c r="K880" s="663"/>
      <c r="L880" s="663"/>
      <c r="M880" s="663"/>
      <c r="N880" s="663"/>
      <c r="O880" s="663"/>
      <c r="P880" s="663"/>
      <c r="Q880" s="663"/>
      <c r="R880" s="663"/>
      <c r="S880" s="663"/>
      <c r="T880" s="663"/>
      <c r="U880" s="663"/>
      <c r="V880" s="663"/>
      <c r="W880" s="663"/>
      <c r="X880" s="663"/>
      <c r="Y880" s="663"/>
      <c r="Z880" s="663"/>
    </row>
    <row r="881" spans="1:26" ht="15.75" customHeight="1">
      <c r="A881" s="663"/>
      <c r="B881" s="753"/>
      <c r="C881" s="663"/>
      <c r="D881" s="663"/>
      <c r="E881" s="663"/>
      <c r="F881" s="663"/>
      <c r="G881" s="663"/>
      <c r="H881" s="663"/>
      <c r="I881" s="663"/>
      <c r="J881" s="663"/>
      <c r="K881" s="663"/>
      <c r="L881" s="663"/>
      <c r="M881" s="663"/>
      <c r="N881" s="663"/>
      <c r="O881" s="663"/>
      <c r="P881" s="663"/>
      <c r="Q881" s="663"/>
      <c r="R881" s="663"/>
      <c r="S881" s="663"/>
      <c r="T881" s="663"/>
      <c r="U881" s="663"/>
      <c r="V881" s="663"/>
      <c r="W881" s="663"/>
      <c r="X881" s="663"/>
      <c r="Y881" s="663"/>
      <c r="Z881" s="663"/>
    </row>
    <row r="882" spans="1:26" ht="15.75" customHeight="1">
      <c r="A882" s="663"/>
      <c r="B882" s="753"/>
      <c r="C882" s="663"/>
      <c r="D882" s="663"/>
      <c r="E882" s="663"/>
      <c r="F882" s="663"/>
      <c r="G882" s="663"/>
      <c r="H882" s="663"/>
      <c r="I882" s="663"/>
      <c r="J882" s="663"/>
      <c r="K882" s="663"/>
      <c r="L882" s="663"/>
      <c r="M882" s="663"/>
      <c r="N882" s="663"/>
      <c r="O882" s="663"/>
      <c r="P882" s="663"/>
      <c r="Q882" s="663"/>
      <c r="R882" s="663"/>
      <c r="S882" s="663"/>
      <c r="T882" s="663"/>
      <c r="U882" s="663"/>
      <c r="V882" s="663"/>
      <c r="W882" s="663"/>
      <c r="X882" s="663"/>
      <c r="Y882" s="663"/>
      <c r="Z882" s="663"/>
    </row>
    <row r="883" spans="1:26" ht="15.75" customHeight="1">
      <c r="A883" s="663"/>
      <c r="B883" s="753"/>
      <c r="C883" s="663"/>
      <c r="D883" s="663"/>
      <c r="E883" s="663"/>
      <c r="F883" s="663"/>
      <c r="G883" s="663"/>
      <c r="H883" s="663"/>
      <c r="I883" s="663"/>
      <c r="J883" s="663"/>
      <c r="K883" s="663"/>
      <c r="L883" s="663"/>
      <c r="M883" s="663"/>
      <c r="N883" s="663"/>
      <c r="O883" s="663"/>
      <c r="P883" s="663"/>
      <c r="Q883" s="663"/>
      <c r="R883" s="663"/>
      <c r="S883" s="663"/>
      <c r="T883" s="663"/>
      <c r="U883" s="663"/>
      <c r="V883" s="663"/>
      <c r="W883" s="663"/>
      <c r="X883" s="663"/>
      <c r="Y883" s="663"/>
      <c r="Z883" s="663"/>
    </row>
    <row r="884" spans="1:26" ht="15.75" customHeight="1">
      <c r="A884" s="663"/>
      <c r="B884" s="753"/>
      <c r="C884" s="663"/>
      <c r="D884" s="663"/>
      <c r="E884" s="663"/>
      <c r="F884" s="663"/>
      <c r="G884" s="663"/>
      <c r="H884" s="663"/>
      <c r="I884" s="663"/>
      <c r="J884" s="663"/>
      <c r="K884" s="663"/>
      <c r="L884" s="663"/>
      <c r="M884" s="663"/>
      <c r="N884" s="663"/>
      <c r="O884" s="663"/>
      <c r="P884" s="663"/>
      <c r="Q884" s="663"/>
      <c r="R884" s="663"/>
      <c r="S884" s="663"/>
      <c r="T884" s="663"/>
      <c r="U884" s="663"/>
      <c r="V884" s="663"/>
      <c r="W884" s="663"/>
      <c r="X884" s="663"/>
      <c r="Y884" s="663"/>
      <c r="Z884" s="663"/>
    </row>
    <row r="885" spans="1:26" ht="15.75" customHeight="1">
      <c r="A885" s="663"/>
      <c r="B885" s="753"/>
      <c r="C885" s="663"/>
      <c r="D885" s="663"/>
      <c r="E885" s="663"/>
      <c r="F885" s="663"/>
      <c r="G885" s="663"/>
      <c r="H885" s="663"/>
      <c r="I885" s="663"/>
      <c r="J885" s="663"/>
      <c r="K885" s="663"/>
      <c r="L885" s="663"/>
      <c r="M885" s="663"/>
      <c r="N885" s="663"/>
      <c r="O885" s="663"/>
      <c r="P885" s="663"/>
      <c r="Q885" s="663"/>
      <c r="R885" s="663"/>
      <c r="S885" s="663"/>
      <c r="T885" s="663"/>
      <c r="U885" s="663"/>
      <c r="V885" s="663"/>
      <c r="W885" s="663"/>
      <c r="X885" s="663"/>
      <c r="Y885" s="663"/>
      <c r="Z885" s="663"/>
    </row>
    <row r="886" spans="1:26" ht="15.75" customHeight="1">
      <c r="A886" s="663"/>
      <c r="B886" s="753"/>
      <c r="C886" s="663"/>
      <c r="D886" s="663"/>
      <c r="E886" s="663"/>
      <c r="F886" s="663"/>
      <c r="G886" s="663"/>
      <c r="H886" s="663"/>
      <c r="I886" s="663"/>
      <c r="J886" s="663"/>
      <c r="K886" s="663"/>
      <c r="L886" s="663"/>
      <c r="M886" s="663"/>
      <c r="N886" s="663"/>
      <c r="O886" s="663"/>
      <c r="P886" s="663"/>
      <c r="Q886" s="663"/>
      <c r="R886" s="663"/>
      <c r="S886" s="663"/>
      <c r="T886" s="663"/>
      <c r="U886" s="663"/>
      <c r="V886" s="663"/>
      <c r="W886" s="663"/>
      <c r="X886" s="663"/>
      <c r="Y886" s="663"/>
      <c r="Z886" s="663"/>
    </row>
    <row r="887" spans="1:26" ht="15.75" customHeight="1">
      <c r="A887" s="663"/>
      <c r="B887" s="753"/>
      <c r="C887" s="663"/>
      <c r="D887" s="663"/>
      <c r="E887" s="663"/>
      <c r="F887" s="663"/>
      <c r="G887" s="663"/>
      <c r="H887" s="663"/>
      <c r="I887" s="663"/>
      <c r="J887" s="663"/>
      <c r="K887" s="663"/>
      <c r="L887" s="663"/>
      <c r="M887" s="663"/>
      <c r="N887" s="663"/>
      <c r="O887" s="663"/>
      <c r="P887" s="663"/>
      <c r="Q887" s="663"/>
      <c r="R887" s="663"/>
      <c r="S887" s="663"/>
      <c r="T887" s="663"/>
      <c r="U887" s="663"/>
      <c r="V887" s="663"/>
      <c r="W887" s="663"/>
      <c r="X887" s="663"/>
      <c r="Y887" s="663"/>
      <c r="Z887" s="663"/>
    </row>
    <row r="888" spans="1:26" ht="15.75" customHeight="1">
      <c r="A888" s="663"/>
      <c r="B888" s="753"/>
      <c r="C888" s="663"/>
      <c r="D888" s="663"/>
      <c r="E888" s="663"/>
      <c r="F888" s="663"/>
      <c r="G888" s="663"/>
      <c r="H888" s="663"/>
      <c r="I888" s="663"/>
      <c r="J888" s="663"/>
      <c r="K888" s="663"/>
      <c r="L888" s="663"/>
      <c r="M888" s="663"/>
      <c r="N888" s="663"/>
      <c r="O888" s="663"/>
      <c r="P888" s="663"/>
      <c r="Q888" s="663"/>
      <c r="R888" s="663"/>
      <c r="S888" s="663"/>
      <c r="T888" s="663"/>
      <c r="U888" s="663"/>
      <c r="V888" s="663"/>
      <c r="W888" s="663"/>
      <c r="X888" s="663"/>
      <c r="Y888" s="663"/>
      <c r="Z888" s="663"/>
    </row>
    <row r="889" spans="1:26" ht="15.75" customHeight="1">
      <c r="A889" s="663"/>
      <c r="B889" s="753"/>
      <c r="C889" s="663"/>
      <c r="D889" s="663"/>
      <c r="E889" s="663"/>
      <c r="F889" s="663"/>
      <c r="G889" s="663"/>
      <c r="H889" s="663"/>
      <c r="I889" s="663"/>
      <c r="J889" s="663"/>
      <c r="K889" s="663"/>
      <c r="L889" s="663"/>
      <c r="M889" s="663"/>
      <c r="N889" s="663"/>
      <c r="O889" s="663"/>
      <c r="P889" s="663"/>
      <c r="Q889" s="663"/>
      <c r="R889" s="663"/>
      <c r="S889" s="663"/>
      <c r="T889" s="663"/>
      <c r="U889" s="663"/>
      <c r="V889" s="663"/>
      <c r="W889" s="663"/>
      <c r="X889" s="663"/>
      <c r="Y889" s="663"/>
      <c r="Z889" s="663"/>
    </row>
    <row r="890" spans="1:26" ht="15.75" customHeight="1">
      <c r="A890" s="663"/>
      <c r="B890" s="753"/>
      <c r="C890" s="663"/>
      <c r="D890" s="663"/>
      <c r="E890" s="663"/>
      <c r="F890" s="663"/>
      <c r="G890" s="663"/>
      <c r="H890" s="663"/>
      <c r="I890" s="663"/>
      <c r="J890" s="663"/>
      <c r="K890" s="663"/>
      <c r="L890" s="663"/>
      <c r="M890" s="663"/>
      <c r="N890" s="663"/>
      <c r="O890" s="663"/>
      <c r="P890" s="663"/>
      <c r="Q890" s="663"/>
      <c r="R890" s="663"/>
      <c r="S890" s="663"/>
      <c r="T890" s="663"/>
      <c r="U890" s="663"/>
      <c r="V890" s="663"/>
      <c r="W890" s="663"/>
      <c r="X890" s="663"/>
      <c r="Y890" s="663"/>
      <c r="Z890" s="663"/>
    </row>
    <row r="891" spans="1:26" ht="15.75" customHeight="1">
      <c r="A891" s="663"/>
      <c r="B891" s="753"/>
      <c r="C891" s="663"/>
      <c r="D891" s="663"/>
      <c r="E891" s="663"/>
      <c r="F891" s="663"/>
      <c r="G891" s="663"/>
      <c r="H891" s="663"/>
      <c r="I891" s="663"/>
      <c r="J891" s="663"/>
      <c r="K891" s="663"/>
      <c r="L891" s="663"/>
      <c r="M891" s="663"/>
      <c r="N891" s="663"/>
      <c r="O891" s="663"/>
      <c r="P891" s="663"/>
      <c r="Q891" s="663"/>
      <c r="R891" s="663"/>
      <c r="S891" s="663"/>
      <c r="T891" s="663"/>
      <c r="U891" s="663"/>
      <c r="V891" s="663"/>
      <c r="W891" s="663"/>
      <c r="X891" s="663"/>
      <c r="Y891" s="663"/>
      <c r="Z891" s="663"/>
    </row>
    <row r="892" spans="1:26" ht="15.75" customHeight="1">
      <c r="A892" s="663"/>
      <c r="B892" s="753"/>
      <c r="C892" s="663"/>
      <c r="D892" s="663"/>
      <c r="E892" s="663"/>
      <c r="F892" s="663"/>
      <c r="G892" s="663"/>
      <c r="H892" s="663"/>
      <c r="I892" s="663"/>
      <c r="J892" s="663"/>
      <c r="K892" s="663"/>
      <c r="L892" s="663"/>
      <c r="M892" s="663"/>
      <c r="N892" s="663"/>
      <c r="O892" s="663"/>
      <c r="P892" s="663"/>
      <c r="Q892" s="663"/>
      <c r="R892" s="663"/>
      <c r="S892" s="663"/>
      <c r="T892" s="663"/>
      <c r="U892" s="663"/>
      <c r="V892" s="663"/>
      <c r="W892" s="663"/>
      <c r="X892" s="663"/>
      <c r="Y892" s="663"/>
      <c r="Z892" s="663"/>
    </row>
    <row r="893" spans="1:26" ht="15.75" customHeight="1">
      <c r="A893" s="663"/>
      <c r="B893" s="753"/>
      <c r="C893" s="663"/>
      <c r="D893" s="663"/>
      <c r="E893" s="663"/>
      <c r="F893" s="663"/>
      <c r="G893" s="663"/>
      <c r="H893" s="663"/>
      <c r="I893" s="663"/>
      <c r="J893" s="663"/>
      <c r="K893" s="663"/>
      <c r="L893" s="663"/>
      <c r="M893" s="663"/>
      <c r="N893" s="663"/>
      <c r="O893" s="663"/>
      <c r="P893" s="663"/>
      <c r="Q893" s="663"/>
      <c r="R893" s="663"/>
      <c r="S893" s="663"/>
      <c r="T893" s="663"/>
      <c r="U893" s="663"/>
      <c r="V893" s="663"/>
      <c r="W893" s="663"/>
      <c r="X893" s="663"/>
      <c r="Y893" s="663"/>
      <c r="Z893" s="663"/>
    </row>
    <row r="894" spans="1:26" ht="15.75" customHeight="1">
      <c r="A894" s="663"/>
      <c r="B894" s="753"/>
      <c r="C894" s="663"/>
      <c r="D894" s="663"/>
      <c r="E894" s="663"/>
      <c r="F894" s="663"/>
      <c r="G894" s="663"/>
      <c r="H894" s="663"/>
      <c r="I894" s="663"/>
      <c r="J894" s="663"/>
      <c r="K894" s="663"/>
      <c r="L894" s="663"/>
      <c r="M894" s="663"/>
      <c r="N894" s="663"/>
      <c r="O894" s="663"/>
      <c r="P894" s="663"/>
      <c r="Q894" s="663"/>
      <c r="R894" s="663"/>
      <c r="S894" s="663"/>
      <c r="T894" s="663"/>
      <c r="U894" s="663"/>
      <c r="V894" s="663"/>
      <c r="W894" s="663"/>
      <c r="X894" s="663"/>
      <c r="Y894" s="663"/>
      <c r="Z894" s="663"/>
    </row>
    <row r="895" spans="1:26" ht="15.75" customHeight="1">
      <c r="A895" s="663"/>
      <c r="B895" s="753"/>
      <c r="C895" s="663"/>
      <c r="D895" s="663"/>
      <c r="E895" s="663"/>
      <c r="F895" s="663"/>
      <c r="G895" s="663"/>
      <c r="H895" s="663"/>
      <c r="I895" s="663"/>
      <c r="J895" s="663"/>
      <c r="K895" s="663"/>
      <c r="L895" s="663"/>
      <c r="M895" s="663"/>
      <c r="N895" s="663"/>
      <c r="O895" s="663"/>
      <c r="P895" s="663"/>
      <c r="Q895" s="663"/>
      <c r="R895" s="663"/>
      <c r="S895" s="663"/>
      <c r="T895" s="663"/>
      <c r="U895" s="663"/>
      <c r="V895" s="663"/>
      <c r="W895" s="663"/>
      <c r="X895" s="663"/>
      <c r="Y895" s="663"/>
      <c r="Z895" s="663"/>
    </row>
    <row r="896" spans="1:26" ht="15.75" customHeight="1">
      <c r="A896" s="663"/>
      <c r="B896" s="753"/>
      <c r="C896" s="663"/>
      <c r="D896" s="663"/>
      <c r="E896" s="663"/>
      <c r="F896" s="663"/>
      <c r="G896" s="663"/>
      <c r="H896" s="663"/>
      <c r="I896" s="663"/>
      <c r="J896" s="663"/>
      <c r="K896" s="663"/>
      <c r="L896" s="663"/>
      <c r="M896" s="663"/>
      <c r="N896" s="663"/>
      <c r="O896" s="663"/>
      <c r="P896" s="663"/>
      <c r="Q896" s="663"/>
      <c r="R896" s="663"/>
      <c r="S896" s="663"/>
      <c r="T896" s="663"/>
      <c r="U896" s="663"/>
      <c r="V896" s="663"/>
      <c r="W896" s="663"/>
      <c r="X896" s="663"/>
      <c r="Y896" s="663"/>
      <c r="Z896" s="663"/>
    </row>
    <row r="897" spans="1:26" ht="15.75" customHeight="1">
      <c r="A897" s="663"/>
      <c r="B897" s="753"/>
      <c r="C897" s="663"/>
      <c r="D897" s="663"/>
      <c r="E897" s="663"/>
      <c r="F897" s="663"/>
      <c r="G897" s="663"/>
      <c r="H897" s="663"/>
      <c r="I897" s="663"/>
      <c r="J897" s="663"/>
      <c r="K897" s="663"/>
      <c r="L897" s="663"/>
      <c r="M897" s="663"/>
      <c r="N897" s="663"/>
      <c r="O897" s="663"/>
      <c r="P897" s="663"/>
      <c r="Q897" s="663"/>
      <c r="R897" s="663"/>
      <c r="S897" s="663"/>
      <c r="T897" s="663"/>
      <c r="U897" s="663"/>
      <c r="V897" s="663"/>
      <c r="W897" s="663"/>
      <c r="X897" s="663"/>
      <c r="Y897" s="663"/>
      <c r="Z897" s="663"/>
    </row>
    <row r="898" spans="1:26" ht="15.75" customHeight="1">
      <c r="A898" s="663"/>
      <c r="B898" s="753"/>
      <c r="C898" s="663"/>
      <c r="D898" s="663"/>
      <c r="E898" s="663"/>
      <c r="F898" s="663"/>
      <c r="G898" s="663"/>
      <c r="H898" s="663"/>
      <c r="I898" s="663"/>
      <c r="J898" s="663"/>
      <c r="K898" s="663"/>
      <c r="L898" s="663"/>
      <c r="M898" s="663"/>
      <c r="N898" s="663"/>
      <c r="O898" s="663"/>
      <c r="P898" s="663"/>
      <c r="Q898" s="663"/>
      <c r="R898" s="663"/>
      <c r="S898" s="663"/>
      <c r="T898" s="663"/>
      <c r="U898" s="663"/>
      <c r="V898" s="663"/>
      <c r="W898" s="663"/>
      <c r="X898" s="663"/>
      <c r="Y898" s="663"/>
      <c r="Z898" s="663"/>
    </row>
    <row r="899" spans="1:26" ht="15.75" customHeight="1">
      <c r="A899" s="663"/>
      <c r="B899" s="753"/>
      <c r="C899" s="663"/>
      <c r="D899" s="663"/>
      <c r="E899" s="663"/>
      <c r="F899" s="663"/>
      <c r="G899" s="663"/>
      <c r="H899" s="663"/>
      <c r="I899" s="663"/>
      <c r="J899" s="663"/>
      <c r="K899" s="663"/>
      <c r="L899" s="663"/>
      <c r="M899" s="663"/>
      <c r="N899" s="663"/>
      <c r="O899" s="663"/>
      <c r="P899" s="663"/>
      <c r="Q899" s="663"/>
      <c r="R899" s="663"/>
      <c r="S899" s="663"/>
      <c r="T899" s="663"/>
      <c r="U899" s="663"/>
      <c r="V899" s="663"/>
      <c r="W899" s="663"/>
      <c r="X899" s="663"/>
      <c r="Y899" s="663"/>
      <c r="Z899" s="663"/>
    </row>
    <row r="900" spans="1:26" ht="15.75" customHeight="1">
      <c r="A900" s="663"/>
      <c r="B900" s="753"/>
      <c r="C900" s="663"/>
      <c r="D900" s="663"/>
      <c r="E900" s="663"/>
      <c r="F900" s="663"/>
      <c r="G900" s="663"/>
      <c r="H900" s="663"/>
      <c r="I900" s="663"/>
      <c r="J900" s="663"/>
      <c r="K900" s="663"/>
      <c r="L900" s="663"/>
      <c r="M900" s="663"/>
      <c r="N900" s="663"/>
      <c r="O900" s="663"/>
      <c r="P900" s="663"/>
      <c r="Q900" s="663"/>
      <c r="R900" s="663"/>
      <c r="S900" s="663"/>
      <c r="T900" s="663"/>
      <c r="U900" s="663"/>
      <c r="V900" s="663"/>
      <c r="W900" s="663"/>
      <c r="X900" s="663"/>
      <c r="Y900" s="663"/>
      <c r="Z900" s="663"/>
    </row>
    <row r="901" spans="1:26" ht="15.75" customHeight="1">
      <c r="A901" s="663"/>
      <c r="B901" s="753"/>
      <c r="C901" s="663"/>
      <c r="D901" s="663"/>
      <c r="E901" s="663"/>
      <c r="F901" s="663"/>
      <c r="G901" s="663"/>
      <c r="H901" s="663"/>
      <c r="I901" s="663"/>
      <c r="J901" s="663"/>
      <c r="K901" s="663"/>
      <c r="L901" s="663"/>
      <c r="M901" s="663"/>
      <c r="N901" s="663"/>
      <c r="O901" s="663"/>
      <c r="P901" s="663"/>
      <c r="Q901" s="663"/>
      <c r="R901" s="663"/>
      <c r="S901" s="663"/>
      <c r="T901" s="663"/>
      <c r="U901" s="663"/>
      <c r="V901" s="663"/>
      <c r="W901" s="663"/>
      <c r="X901" s="663"/>
      <c r="Y901" s="663"/>
      <c r="Z901" s="663"/>
    </row>
    <row r="902" spans="1:26" ht="15.75" customHeight="1">
      <c r="A902" s="663"/>
      <c r="B902" s="753"/>
      <c r="C902" s="663"/>
      <c r="D902" s="663"/>
      <c r="E902" s="663"/>
      <c r="F902" s="663"/>
      <c r="G902" s="663"/>
      <c r="H902" s="663"/>
      <c r="I902" s="663"/>
      <c r="J902" s="663"/>
      <c r="K902" s="663"/>
      <c r="L902" s="663"/>
      <c r="M902" s="663"/>
      <c r="N902" s="663"/>
      <c r="O902" s="663"/>
      <c r="P902" s="663"/>
      <c r="Q902" s="663"/>
      <c r="R902" s="663"/>
      <c r="S902" s="663"/>
      <c r="T902" s="663"/>
      <c r="U902" s="663"/>
      <c r="V902" s="663"/>
      <c r="W902" s="663"/>
      <c r="X902" s="663"/>
      <c r="Y902" s="663"/>
      <c r="Z902" s="663"/>
    </row>
    <row r="903" spans="1:26" ht="15.75" customHeight="1">
      <c r="A903" s="663"/>
      <c r="B903" s="753"/>
      <c r="C903" s="663"/>
      <c r="D903" s="663"/>
      <c r="E903" s="663"/>
      <c r="F903" s="663"/>
      <c r="G903" s="663"/>
      <c r="H903" s="663"/>
      <c r="I903" s="663"/>
      <c r="J903" s="663"/>
      <c r="K903" s="663"/>
      <c r="L903" s="663"/>
      <c r="M903" s="663"/>
      <c r="N903" s="663"/>
      <c r="O903" s="663"/>
      <c r="P903" s="663"/>
      <c r="Q903" s="663"/>
      <c r="R903" s="663"/>
      <c r="S903" s="663"/>
      <c r="T903" s="663"/>
      <c r="U903" s="663"/>
      <c r="V903" s="663"/>
      <c r="W903" s="663"/>
      <c r="X903" s="663"/>
      <c r="Y903" s="663"/>
      <c r="Z903" s="663"/>
    </row>
    <row r="904" spans="1:26" ht="15.75" customHeight="1">
      <c r="A904" s="663"/>
      <c r="B904" s="753"/>
      <c r="C904" s="663"/>
      <c r="D904" s="663"/>
      <c r="E904" s="663"/>
      <c r="F904" s="663"/>
      <c r="G904" s="663"/>
      <c r="H904" s="663"/>
      <c r="I904" s="663"/>
      <c r="J904" s="663"/>
      <c r="K904" s="663"/>
      <c r="L904" s="663"/>
      <c r="M904" s="663"/>
      <c r="N904" s="663"/>
      <c r="O904" s="663"/>
      <c r="P904" s="663"/>
      <c r="Q904" s="663"/>
      <c r="R904" s="663"/>
      <c r="S904" s="663"/>
      <c r="T904" s="663"/>
      <c r="U904" s="663"/>
      <c r="V904" s="663"/>
      <c r="W904" s="663"/>
      <c r="X904" s="663"/>
      <c r="Y904" s="663"/>
      <c r="Z904" s="663"/>
    </row>
    <row r="905" spans="1:26" ht="15.75" customHeight="1">
      <c r="A905" s="663"/>
      <c r="B905" s="753"/>
      <c r="C905" s="663"/>
      <c r="D905" s="663"/>
      <c r="E905" s="663"/>
      <c r="F905" s="663"/>
      <c r="G905" s="663"/>
      <c r="H905" s="663"/>
      <c r="I905" s="663"/>
      <c r="J905" s="663"/>
      <c r="K905" s="663"/>
      <c r="L905" s="663"/>
      <c r="M905" s="663"/>
      <c r="N905" s="663"/>
      <c r="O905" s="663"/>
      <c r="P905" s="663"/>
      <c r="Q905" s="663"/>
      <c r="R905" s="663"/>
      <c r="S905" s="663"/>
      <c r="T905" s="663"/>
      <c r="U905" s="663"/>
      <c r="V905" s="663"/>
      <c r="W905" s="663"/>
      <c r="X905" s="663"/>
      <c r="Y905" s="663"/>
      <c r="Z905" s="663"/>
    </row>
    <row r="906" spans="1:26" ht="15.75" customHeight="1">
      <c r="A906" s="663"/>
      <c r="B906" s="753"/>
      <c r="C906" s="663"/>
      <c r="D906" s="663"/>
      <c r="E906" s="663"/>
      <c r="F906" s="663"/>
      <c r="G906" s="663"/>
      <c r="H906" s="663"/>
      <c r="I906" s="663"/>
      <c r="J906" s="663"/>
      <c r="K906" s="663"/>
      <c r="L906" s="663"/>
      <c r="M906" s="663"/>
      <c r="N906" s="663"/>
      <c r="O906" s="663"/>
      <c r="P906" s="663"/>
      <c r="Q906" s="663"/>
      <c r="R906" s="663"/>
      <c r="S906" s="663"/>
      <c r="T906" s="663"/>
      <c r="U906" s="663"/>
      <c r="V906" s="663"/>
      <c r="W906" s="663"/>
      <c r="X906" s="663"/>
      <c r="Y906" s="663"/>
      <c r="Z906" s="663"/>
    </row>
    <row r="907" spans="1:26" ht="15.75" customHeight="1">
      <c r="A907" s="663"/>
      <c r="B907" s="753"/>
      <c r="C907" s="663"/>
      <c r="D907" s="663"/>
      <c r="E907" s="663"/>
      <c r="F907" s="663"/>
      <c r="G907" s="663"/>
      <c r="H907" s="663"/>
      <c r="I907" s="663"/>
      <c r="J907" s="663"/>
      <c r="K907" s="663"/>
      <c r="L907" s="663"/>
      <c r="M907" s="663"/>
      <c r="N907" s="663"/>
      <c r="O907" s="663"/>
      <c r="P907" s="663"/>
      <c r="Q907" s="663"/>
      <c r="R907" s="663"/>
      <c r="S907" s="663"/>
      <c r="T907" s="663"/>
      <c r="U907" s="663"/>
      <c r="V907" s="663"/>
      <c r="W907" s="663"/>
      <c r="X907" s="663"/>
      <c r="Y907" s="663"/>
      <c r="Z907" s="663"/>
    </row>
    <row r="908" spans="1:26" ht="15.75" customHeight="1">
      <c r="A908" s="663"/>
      <c r="B908" s="753"/>
      <c r="C908" s="663"/>
      <c r="D908" s="663"/>
      <c r="E908" s="663"/>
      <c r="F908" s="663"/>
      <c r="G908" s="663"/>
      <c r="H908" s="663"/>
      <c r="I908" s="663"/>
      <c r="J908" s="663"/>
      <c r="K908" s="663"/>
      <c r="L908" s="663"/>
      <c r="M908" s="663"/>
      <c r="N908" s="663"/>
      <c r="O908" s="663"/>
      <c r="P908" s="663"/>
      <c r="Q908" s="663"/>
      <c r="R908" s="663"/>
      <c r="S908" s="663"/>
      <c r="T908" s="663"/>
      <c r="U908" s="663"/>
      <c r="V908" s="663"/>
      <c r="W908" s="663"/>
      <c r="X908" s="663"/>
      <c r="Y908" s="663"/>
      <c r="Z908" s="663"/>
    </row>
    <row r="909" spans="1:26" ht="15.75" customHeight="1">
      <c r="A909" s="663"/>
      <c r="B909" s="753"/>
      <c r="C909" s="663"/>
      <c r="D909" s="663"/>
      <c r="E909" s="663"/>
      <c r="F909" s="663"/>
      <c r="G909" s="663"/>
      <c r="H909" s="663"/>
      <c r="I909" s="663"/>
      <c r="J909" s="663"/>
      <c r="K909" s="663"/>
      <c r="L909" s="663"/>
      <c r="M909" s="663"/>
      <c r="N909" s="663"/>
      <c r="O909" s="663"/>
      <c r="P909" s="663"/>
      <c r="Q909" s="663"/>
      <c r="R909" s="663"/>
      <c r="S909" s="663"/>
      <c r="T909" s="663"/>
      <c r="U909" s="663"/>
      <c r="V909" s="663"/>
      <c r="W909" s="663"/>
      <c r="X909" s="663"/>
      <c r="Y909" s="663"/>
      <c r="Z909" s="663"/>
    </row>
    <row r="910" spans="1:26" ht="15.75" customHeight="1">
      <c r="A910" s="663"/>
      <c r="B910" s="753"/>
      <c r="C910" s="663"/>
      <c r="D910" s="663"/>
      <c r="E910" s="663"/>
      <c r="F910" s="663"/>
      <c r="G910" s="663"/>
      <c r="H910" s="663"/>
      <c r="I910" s="663"/>
      <c r="J910" s="663"/>
      <c r="K910" s="663"/>
      <c r="L910" s="663"/>
      <c r="M910" s="663"/>
      <c r="N910" s="663"/>
      <c r="O910" s="663"/>
      <c r="P910" s="663"/>
      <c r="Q910" s="663"/>
      <c r="R910" s="663"/>
      <c r="S910" s="663"/>
      <c r="T910" s="663"/>
      <c r="U910" s="663"/>
      <c r="V910" s="663"/>
      <c r="W910" s="663"/>
      <c r="X910" s="663"/>
      <c r="Y910" s="663"/>
      <c r="Z910" s="663"/>
    </row>
    <row r="911" spans="1:26" ht="15.75" customHeight="1">
      <c r="A911" s="663"/>
      <c r="B911" s="753"/>
      <c r="C911" s="663"/>
      <c r="D911" s="663"/>
      <c r="E911" s="663"/>
      <c r="F911" s="663"/>
      <c r="G911" s="663"/>
      <c r="H911" s="663"/>
      <c r="I911" s="663"/>
      <c r="J911" s="663"/>
      <c r="K911" s="663"/>
      <c r="L911" s="663"/>
      <c r="M911" s="663"/>
      <c r="N911" s="663"/>
      <c r="O911" s="663"/>
      <c r="P911" s="663"/>
      <c r="Q911" s="663"/>
      <c r="R911" s="663"/>
      <c r="S911" s="663"/>
      <c r="T911" s="663"/>
      <c r="U911" s="663"/>
      <c r="V911" s="663"/>
      <c r="W911" s="663"/>
      <c r="X911" s="663"/>
      <c r="Y911" s="663"/>
      <c r="Z911" s="663"/>
    </row>
    <row r="912" spans="1:26" ht="15.75" customHeight="1">
      <c r="A912" s="663"/>
      <c r="B912" s="753"/>
      <c r="C912" s="663"/>
      <c r="D912" s="663"/>
      <c r="E912" s="663"/>
      <c r="F912" s="663"/>
      <c r="G912" s="663"/>
      <c r="H912" s="663"/>
      <c r="I912" s="663"/>
      <c r="J912" s="663"/>
      <c r="K912" s="663"/>
      <c r="L912" s="663"/>
      <c r="M912" s="663"/>
      <c r="N912" s="663"/>
      <c r="O912" s="663"/>
      <c r="P912" s="663"/>
      <c r="Q912" s="663"/>
      <c r="R912" s="663"/>
      <c r="S912" s="663"/>
      <c r="T912" s="663"/>
      <c r="U912" s="663"/>
      <c r="V912" s="663"/>
      <c r="W912" s="663"/>
      <c r="X912" s="663"/>
      <c r="Y912" s="663"/>
      <c r="Z912" s="663"/>
    </row>
    <row r="913" spans="1:26" ht="15.75" customHeight="1">
      <c r="A913" s="663"/>
      <c r="B913" s="753"/>
      <c r="C913" s="663"/>
      <c r="D913" s="663"/>
      <c r="E913" s="663"/>
      <c r="F913" s="663"/>
      <c r="G913" s="663"/>
      <c r="H913" s="663"/>
      <c r="I913" s="663"/>
      <c r="J913" s="663"/>
      <c r="K913" s="663"/>
      <c r="L913" s="663"/>
      <c r="M913" s="663"/>
      <c r="N913" s="663"/>
      <c r="O913" s="663"/>
      <c r="P913" s="663"/>
      <c r="Q913" s="663"/>
      <c r="R913" s="663"/>
      <c r="S913" s="663"/>
      <c r="T913" s="663"/>
      <c r="U913" s="663"/>
      <c r="V913" s="663"/>
      <c r="W913" s="663"/>
      <c r="X913" s="663"/>
      <c r="Y913" s="663"/>
      <c r="Z913" s="663"/>
    </row>
    <row r="914" spans="1:26" ht="15.75" customHeight="1">
      <c r="A914" s="663"/>
      <c r="B914" s="753"/>
      <c r="C914" s="663"/>
      <c r="D914" s="663"/>
      <c r="E914" s="663"/>
      <c r="F914" s="663"/>
      <c r="G914" s="663"/>
      <c r="H914" s="663"/>
      <c r="I914" s="663"/>
      <c r="J914" s="663"/>
      <c r="K914" s="663"/>
      <c r="L914" s="663"/>
      <c r="M914" s="663"/>
      <c r="N914" s="663"/>
      <c r="O914" s="663"/>
      <c r="P914" s="663"/>
      <c r="Q914" s="663"/>
      <c r="R914" s="663"/>
      <c r="S914" s="663"/>
      <c r="T914" s="663"/>
      <c r="U914" s="663"/>
      <c r="V914" s="663"/>
      <c r="W914" s="663"/>
      <c r="X914" s="663"/>
      <c r="Y914" s="663"/>
      <c r="Z914" s="663"/>
    </row>
    <row r="915" spans="1:26" ht="15.75" customHeight="1">
      <c r="A915" s="663"/>
      <c r="B915" s="753"/>
      <c r="C915" s="663"/>
      <c r="D915" s="663"/>
      <c r="E915" s="663"/>
      <c r="F915" s="663"/>
      <c r="G915" s="663"/>
      <c r="H915" s="663"/>
      <c r="I915" s="663"/>
      <c r="J915" s="663"/>
      <c r="K915" s="663"/>
      <c r="L915" s="663"/>
      <c r="M915" s="663"/>
      <c r="N915" s="663"/>
      <c r="O915" s="663"/>
      <c r="P915" s="663"/>
      <c r="Q915" s="663"/>
      <c r="R915" s="663"/>
      <c r="S915" s="663"/>
      <c r="T915" s="663"/>
      <c r="U915" s="663"/>
      <c r="V915" s="663"/>
      <c r="W915" s="663"/>
      <c r="X915" s="663"/>
      <c r="Y915" s="663"/>
      <c r="Z915" s="663"/>
    </row>
    <row r="916" spans="1:26" ht="15.75" customHeight="1">
      <c r="A916" s="663"/>
      <c r="B916" s="753"/>
      <c r="C916" s="663"/>
      <c r="D916" s="663"/>
      <c r="E916" s="663"/>
      <c r="F916" s="663"/>
      <c r="G916" s="663"/>
      <c r="H916" s="663"/>
      <c r="I916" s="663"/>
      <c r="J916" s="663"/>
      <c r="K916" s="663"/>
      <c r="L916" s="663"/>
      <c r="M916" s="663"/>
      <c r="N916" s="663"/>
      <c r="O916" s="663"/>
      <c r="P916" s="663"/>
      <c r="Q916" s="663"/>
      <c r="R916" s="663"/>
      <c r="S916" s="663"/>
      <c r="T916" s="663"/>
      <c r="U916" s="663"/>
      <c r="V916" s="663"/>
      <c r="W916" s="663"/>
      <c r="X916" s="663"/>
      <c r="Y916" s="663"/>
      <c r="Z916" s="663"/>
    </row>
    <row r="917" spans="1:26" ht="15.75" customHeight="1">
      <c r="A917" s="663"/>
      <c r="B917" s="753"/>
      <c r="C917" s="663"/>
      <c r="D917" s="663"/>
      <c r="E917" s="663"/>
      <c r="F917" s="663"/>
      <c r="G917" s="663"/>
      <c r="H917" s="663"/>
      <c r="I917" s="663"/>
      <c r="J917" s="663"/>
      <c r="K917" s="663"/>
      <c r="L917" s="663"/>
      <c r="M917" s="663"/>
      <c r="N917" s="663"/>
      <c r="O917" s="663"/>
      <c r="P917" s="663"/>
      <c r="Q917" s="663"/>
      <c r="R917" s="663"/>
      <c r="S917" s="663"/>
      <c r="T917" s="663"/>
      <c r="U917" s="663"/>
      <c r="V917" s="663"/>
      <c r="W917" s="663"/>
      <c r="X917" s="663"/>
      <c r="Y917" s="663"/>
      <c r="Z917" s="663"/>
    </row>
    <row r="918" spans="1:26" ht="15.75" customHeight="1">
      <c r="A918" s="663"/>
      <c r="B918" s="753"/>
      <c r="C918" s="663"/>
      <c r="D918" s="663"/>
      <c r="E918" s="663"/>
      <c r="F918" s="663"/>
      <c r="G918" s="663"/>
      <c r="H918" s="663"/>
      <c r="I918" s="663"/>
      <c r="J918" s="663"/>
      <c r="K918" s="663"/>
      <c r="L918" s="663"/>
      <c r="M918" s="663"/>
      <c r="N918" s="663"/>
      <c r="O918" s="663"/>
      <c r="P918" s="663"/>
      <c r="Q918" s="663"/>
      <c r="R918" s="663"/>
      <c r="S918" s="663"/>
      <c r="T918" s="663"/>
      <c r="U918" s="663"/>
      <c r="V918" s="663"/>
      <c r="W918" s="663"/>
      <c r="X918" s="663"/>
      <c r="Y918" s="663"/>
      <c r="Z918" s="663"/>
    </row>
    <row r="919" spans="1:26" ht="15.75" customHeight="1">
      <c r="A919" s="663"/>
      <c r="B919" s="753"/>
      <c r="C919" s="663"/>
      <c r="D919" s="663"/>
      <c r="E919" s="663"/>
      <c r="F919" s="663"/>
      <c r="G919" s="663"/>
      <c r="H919" s="663"/>
      <c r="I919" s="663"/>
      <c r="J919" s="663"/>
      <c r="K919" s="663"/>
      <c r="L919" s="663"/>
      <c r="M919" s="663"/>
      <c r="N919" s="663"/>
      <c r="O919" s="663"/>
      <c r="P919" s="663"/>
      <c r="Q919" s="663"/>
      <c r="R919" s="663"/>
      <c r="S919" s="663"/>
      <c r="T919" s="663"/>
      <c r="U919" s="663"/>
      <c r="V919" s="663"/>
      <c r="W919" s="663"/>
      <c r="X919" s="663"/>
      <c r="Y919" s="663"/>
      <c r="Z919" s="663"/>
    </row>
    <row r="920" spans="1:26" ht="15.75" customHeight="1">
      <c r="A920" s="663"/>
      <c r="B920" s="753"/>
      <c r="C920" s="663"/>
      <c r="D920" s="663"/>
      <c r="E920" s="663"/>
      <c r="F920" s="663"/>
      <c r="G920" s="663"/>
      <c r="H920" s="663"/>
      <c r="I920" s="663"/>
      <c r="J920" s="663"/>
      <c r="K920" s="663"/>
      <c r="L920" s="663"/>
      <c r="M920" s="663"/>
      <c r="N920" s="663"/>
      <c r="O920" s="663"/>
      <c r="P920" s="663"/>
      <c r="Q920" s="663"/>
      <c r="R920" s="663"/>
      <c r="S920" s="663"/>
      <c r="T920" s="663"/>
      <c r="U920" s="663"/>
      <c r="V920" s="663"/>
      <c r="W920" s="663"/>
      <c r="X920" s="663"/>
      <c r="Y920" s="663"/>
      <c r="Z920" s="663"/>
    </row>
    <row r="921" spans="1:26" ht="15.75" customHeight="1">
      <c r="A921" s="663"/>
      <c r="B921" s="753"/>
      <c r="C921" s="663"/>
      <c r="D921" s="663"/>
      <c r="E921" s="663"/>
      <c r="F921" s="663"/>
      <c r="G921" s="663"/>
      <c r="H921" s="663"/>
      <c r="I921" s="663"/>
      <c r="J921" s="663"/>
      <c r="K921" s="663"/>
      <c r="L921" s="663"/>
      <c r="M921" s="663"/>
      <c r="N921" s="663"/>
      <c r="O921" s="663"/>
      <c r="P921" s="663"/>
      <c r="Q921" s="663"/>
      <c r="R921" s="663"/>
      <c r="S921" s="663"/>
      <c r="T921" s="663"/>
      <c r="U921" s="663"/>
      <c r="V921" s="663"/>
      <c r="W921" s="663"/>
      <c r="X921" s="663"/>
      <c r="Y921" s="663"/>
      <c r="Z921" s="663"/>
    </row>
    <row r="922" spans="1:26" ht="15.75" customHeight="1">
      <c r="A922" s="663"/>
      <c r="B922" s="753"/>
      <c r="C922" s="663"/>
      <c r="D922" s="663"/>
      <c r="E922" s="663"/>
      <c r="F922" s="663"/>
      <c r="G922" s="663"/>
      <c r="H922" s="663"/>
      <c r="I922" s="663"/>
      <c r="J922" s="663"/>
      <c r="K922" s="663"/>
      <c r="L922" s="663"/>
      <c r="M922" s="663"/>
      <c r="N922" s="663"/>
      <c r="O922" s="663"/>
      <c r="P922" s="663"/>
      <c r="Q922" s="663"/>
      <c r="R922" s="663"/>
      <c r="S922" s="663"/>
      <c r="T922" s="663"/>
      <c r="U922" s="663"/>
      <c r="V922" s="663"/>
      <c r="W922" s="663"/>
      <c r="X922" s="663"/>
      <c r="Y922" s="663"/>
      <c r="Z922" s="663"/>
    </row>
    <row r="923" spans="1:26" ht="15.75" customHeight="1">
      <c r="A923" s="663"/>
      <c r="B923" s="753"/>
      <c r="C923" s="663"/>
      <c r="D923" s="663"/>
      <c r="E923" s="663"/>
      <c r="F923" s="663"/>
      <c r="G923" s="663"/>
      <c r="H923" s="663"/>
      <c r="I923" s="663"/>
      <c r="J923" s="663"/>
      <c r="K923" s="663"/>
      <c r="L923" s="663"/>
      <c r="M923" s="663"/>
      <c r="N923" s="663"/>
      <c r="O923" s="663"/>
      <c r="P923" s="663"/>
      <c r="Q923" s="663"/>
      <c r="R923" s="663"/>
      <c r="S923" s="663"/>
      <c r="T923" s="663"/>
      <c r="U923" s="663"/>
      <c r="V923" s="663"/>
      <c r="W923" s="663"/>
      <c r="X923" s="663"/>
      <c r="Y923" s="663"/>
      <c r="Z923" s="663"/>
    </row>
    <row r="924" spans="1:26" ht="15.75" customHeight="1">
      <c r="A924" s="663"/>
      <c r="B924" s="753"/>
      <c r="C924" s="663"/>
      <c r="D924" s="663"/>
      <c r="E924" s="663"/>
      <c r="F924" s="663"/>
      <c r="G924" s="663"/>
      <c r="H924" s="663"/>
      <c r="I924" s="663"/>
      <c r="J924" s="663"/>
      <c r="K924" s="663"/>
      <c r="L924" s="663"/>
      <c r="M924" s="663"/>
      <c r="N924" s="663"/>
      <c r="O924" s="663"/>
      <c r="P924" s="663"/>
      <c r="Q924" s="663"/>
      <c r="R924" s="663"/>
      <c r="S924" s="663"/>
      <c r="T924" s="663"/>
      <c r="U924" s="663"/>
      <c r="V924" s="663"/>
      <c r="W924" s="663"/>
      <c r="X924" s="663"/>
      <c r="Y924" s="663"/>
      <c r="Z924" s="663"/>
    </row>
    <row r="925" spans="1:26" ht="15.75" customHeight="1">
      <c r="A925" s="663"/>
      <c r="B925" s="753"/>
      <c r="C925" s="663"/>
      <c r="D925" s="663"/>
      <c r="E925" s="663"/>
      <c r="F925" s="663"/>
      <c r="G925" s="663"/>
      <c r="H925" s="663"/>
      <c r="I925" s="663"/>
      <c r="J925" s="663"/>
      <c r="K925" s="663"/>
      <c r="L925" s="663"/>
      <c r="M925" s="663"/>
      <c r="N925" s="663"/>
      <c r="O925" s="663"/>
      <c r="P925" s="663"/>
      <c r="Q925" s="663"/>
      <c r="R925" s="663"/>
      <c r="S925" s="663"/>
      <c r="T925" s="663"/>
      <c r="U925" s="663"/>
      <c r="V925" s="663"/>
      <c r="W925" s="663"/>
      <c r="X925" s="663"/>
      <c r="Y925" s="663"/>
      <c r="Z925" s="663"/>
    </row>
    <row r="926" spans="1:26" ht="15.75" customHeight="1">
      <c r="A926" s="663"/>
      <c r="B926" s="753"/>
      <c r="C926" s="663"/>
      <c r="D926" s="663"/>
      <c r="E926" s="663"/>
      <c r="F926" s="663"/>
      <c r="G926" s="663"/>
      <c r="H926" s="663"/>
      <c r="I926" s="663"/>
      <c r="J926" s="663"/>
      <c r="K926" s="663"/>
      <c r="L926" s="663"/>
      <c r="M926" s="663"/>
      <c r="N926" s="663"/>
      <c r="O926" s="663"/>
      <c r="P926" s="663"/>
      <c r="Q926" s="663"/>
      <c r="R926" s="663"/>
      <c r="S926" s="663"/>
      <c r="T926" s="663"/>
      <c r="U926" s="663"/>
      <c r="V926" s="663"/>
      <c r="W926" s="663"/>
      <c r="X926" s="663"/>
      <c r="Y926" s="663"/>
      <c r="Z926" s="663"/>
    </row>
    <row r="927" spans="1:26" ht="15.75" customHeight="1">
      <c r="A927" s="663"/>
      <c r="B927" s="753"/>
      <c r="C927" s="663"/>
      <c r="D927" s="663"/>
      <c r="E927" s="663"/>
      <c r="F927" s="663"/>
      <c r="G927" s="663"/>
      <c r="H927" s="663"/>
      <c r="I927" s="663"/>
      <c r="J927" s="663"/>
      <c r="K927" s="663"/>
      <c r="L927" s="663"/>
      <c r="M927" s="663"/>
      <c r="N927" s="663"/>
      <c r="O927" s="663"/>
      <c r="P927" s="663"/>
      <c r="Q927" s="663"/>
      <c r="R927" s="663"/>
      <c r="S927" s="663"/>
      <c r="T927" s="663"/>
      <c r="U927" s="663"/>
      <c r="V927" s="663"/>
      <c r="W927" s="663"/>
      <c r="X927" s="663"/>
      <c r="Y927" s="663"/>
      <c r="Z927" s="663"/>
    </row>
    <row r="928" spans="1:26" ht="15.75" customHeight="1">
      <c r="A928" s="663"/>
      <c r="B928" s="753"/>
      <c r="C928" s="663"/>
      <c r="D928" s="663"/>
      <c r="E928" s="663"/>
      <c r="F928" s="663"/>
      <c r="G928" s="663"/>
      <c r="H928" s="663"/>
      <c r="I928" s="663"/>
      <c r="J928" s="663"/>
      <c r="K928" s="663"/>
      <c r="L928" s="663"/>
      <c r="M928" s="663"/>
      <c r="N928" s="663"/>
      <c r="O928" s="663"/>
      <c r="P928" s="663"/>
      <c r="Q928" s="663"/>
      <c r="R928" s="663"/>
      <c r="S928" s="663"/>
      <c r="T928" s="663"/>
      <c r="U928" s="663"/>
      <c r="V928" s="663"/>
      <c r="W928" s="663"/>
      <c r="X928" s="663"/>
      <c r="Y928" s="663"/>
      <c r="Z928" s="663"/>
    </row>
    <row r="929" spans="1:26" ht="15.75" customHeight="1">
      <c r="A929" s="663"/>
      <c r="B929" s="753"/>
      <c r="C929" s="663"/>
      <c r="D929" s="663"/>
      <c r="E929" s="663"/>
      <c r="F929" s="663"/>
      <c r="G929" s="663"/>
      <c r="H929" s="663"/>
      <c r="I929" s="663"/>
      <c r="J929" s="663"/>
      <c r="K929" s="663"/>
      <c r="L929" s="663"/>
      <c r="M929" s="663"/>
      <c r="N929" s="663"/>
      <c r="O929" s="663"/>
      <c r="P929" s="663"/>
      <c r="Q929" s="663"/>
      <c r="R929" s="663"/>
      <c r="S929" s="663"/>
      <c r="T929" s="663"/>
      <c r="U929" s="663"/>
      <c r="V929" s="663"/>
      <c r="W929" s="663"/>
      <c r="X929" s="663"/>
      <c r="Y929" s="663"/>
      <c r="Z929" s="663"/>
    </row>
    <row r="930" spans="1:26" ht="15.75" customHeight="1">
      <c r="A930" s="663"/>
      <c r="B930" s="753"/>
      <c r="C930" s="663"/>
      <c r="D930" s="663"/>
      <c r="E930" s="663"/>
      <c r="F930" s="663"/>
      <c r="G930" s="663"/>
      <c r="H930" s="663"/>
      <c r="I930" s="663"/>
      <c r="J930" s="663"/>
      <c r="K930" s="663"/>
      <c r="L930" s="663"/>
      <c r="M930" s="663"/>
      <c r="N930" s="663"/>
      <c r="O930" s="663"/>
      <c r="P930" s="663"/>
      <c r="Q930" s="663"/>
      <c r="R930" s="663"/>
      <c r="S930" s="663"/>
      <c r="T930" s="663"/>
      <c r="U930" s="663"/>
      <c r="V930" s="663"/>
      <c r="W930" s="663"/>
      <c r="X930" s="663"/>
      <c r="Y930" s="663"/>
      <c r="Z930" s="663"/>
    </row>
    <row r="931" spans="1:26" ht="15.75" customHeight="1">
      <c r="A931" s="663"/>
      <c r="B931" s="753"/>
      <c r="C931" s="663"/>
      <c r="D931" s="663"/>
      <c r="E931" s="663"/>
      <c r="F931" s="663"/>
      <c r="G931" s="663"/>
      <c r="H931" s="663"/>
      <c r="I931" s="663"/>
      <c r="J931" s="663"/>
      <c r="K931" s="663"/>
      <c r="L931" s="663"/>
      <c r="M931" s="663"/>
      <c r="N931" s="663"/>
      <c r="O931" s="663"/>
      <c r="P931" s="663"/>
      <c r="Q931" s="663"/>
      <c r="R931" s="663"/>
      <c r="S931" s="663"/>
      <c r="T931" s="663"/>
      <c r="U931" s="663"/>
      <c r="V931" s="663"/>
      <c r="W931" s="663"/>
      <c r="X931" s="663"/>
      <c r="Y931" s="663"/>
      <c r="Z931" s="663"/>
    </row>
    <row r="932" spans="1:26" ht="15.75" customHeight="1">
      <c r="A932" s="663"/>
      <c r="B932" s="753"/>
      <c r="C932" s="663"/>
      <c r="D932" s="663"/>
      <c r="E932" s="663"/>
      <c r="F932" s="663"/>
      <c r="G932" s="663"/>
      <c r="H932" s="663"/>
      <c r="I932" s="663"/>
      <c r="J932" s="663"/>
      <c r="K932" s="663"/>
      <c r="L932" s="663"/>
      <c r="M932" s="663"/>
      <c r="N932" s="663"/>
      <c r="O932" s="663"/>
      <c r="P932" s="663"/>
      <c r="Q932" s="663"/>
      <c r="R932" s="663"/>
      <c r="S932" s="663"/>
      <c r="T932" s="663"/>
      <c r="U932" s="663"/>
      <c r="V932" s="663"/>
      <c r="W932" s="663"/>
      <c r="X932" s="663"/>
      <c r="Y932" s="663"/>
      <c r="Z932" s="663"/>
    </row>
    <row r="933" spans="1:26" ht="15.75" customHeight="1">
      <c r="A933" s="663"/>
      <c r="B933" s="753"/>
      <c r="C933" s="663"/>
      <c r="D933" s="663"/>
      <c r="E933" s="663"/>
      <c r="F933" s="663"/>
      <c r="G933" s="663"/>
      <c r="H933" s="663"/>
      <c r="I933" s="663"/>
      <c r="J933" s="663"/>
      <c r="K933" s="663"/>
      <c r="L933" s="663"/>
      <c r="M933" s="663"/>
      <c r="N933" s="663"/>
      <c r="O933" s="663"/>
      <c r="P933" s="663"/>
      <c r="Q933" s="663"/>
      <c r="R933" s="663"/>
      <c r="S933" s="663"/>
      <c r="T933" s="663"/>
      <c r="U933" s="663"/>
      <c r="V933" s="663"/>
      <c r="W933" s="663"/>
      <c r="X933" s="663"/>
      <c r="Y933" s="663"/>
      <c r="Z933" s="663"/>
    </row>
    <row r="934" spans="1:26" ht="15.75" customHeight="1">
      <c r="A934" s="663"/>
      <c r="B934" s="753"/>
      <c r="C934" s="663"/>
      <c r="D934" s="663"/>
      <c r="E934" s="663"/>
      <c r="F934" s="663"/>
      <c r="G934" s="663"/>
      <c r="H934" s="663"/>
      <c r="I934" s="663"/>
      <c r="J934" s="663"/>
      <c r="K934" s="663"/>
      <c r="L934" s="663"/>
      <c r="M934" s="663"/>
      <c r="N934" s="663"/>
      <c r="O934" s="663"/>
      <c r="P934" s="663"/>
      <c r="Q934" s="663"/>
      <c r="R934" s="663"/>
      <c r="S934" s="663"/>
      <c r="T934" s="663"/>
      <c r="U934" s="663"/>
      <c r="V934" s="663"/>
      <c r="W934" s="663"/>
      <c r="X934" s="663"/>
      <c r="Y934" s="663"/>
      <c r="Z934" s="663"/>
    </row>
    <row r="935" spans="1:26" ht="15.75" customHeight="1">
      <c r="A935" s="663"/>
      <c r="B935" s="753"/>
      <c r="C935" s="663"/>
      <c r="D935" s="663"/>
      <c r="E935" s="663"/>
      <c r="F935" s="663"/>
      <c r="G935" s="663"/>
      <c r="H935" s="663"/>
      <c r="I935" s="663"/>
      <c r="J935" s="663"/>
      <c r="K935" s="663"/>
      <c r="L935" s="663"/>
      <c r="M935" s="663"/>
      <c r="N935" s="663"/>
      <c r="O935" s="663"/>
      <c r="P935" s="663"/>
      <c r="Q935" s="663"/>
      <c r="R935" s="663"/>
      <c r="S935" s="663"/>
      <c r="T935" s="663"/>
      <c r="U935" s="663"/>
      <c r="V935" s="663"/>
      <c r="W935" s="663"/>
      <c r="X935" s="663"/>
      <c r="Y935" s="663"/>
      <c r="Z935" s="663"/>
    </row>
    <row r="936" spans="1:26" ht="15.75" customHeight="1">
      <c r="A936" s="663"/>
      <c r="B936" s="753"/>
      <c r="C936" s="663"/>
      <c r="D936" s="663"/>
      <c r="E936" s="663"/>
      <c r="F936" s="663"/>
      <c r="G936" s="663"/>
      <c r="H936" s="663"/>
      <c r="I936" s="663"/>
      <c r="J936" s="663"/>
      <c r="K936" s="663"/>
      <c r="L936" s="663"/>
      <c r="M936" s="663"/>
      <c r="N936" s="663"/>
      <c r="O936" s="663"/>
      <c r="P936" s="663"/>
      <c r="Q936" s="663"/>
      <c r="R936" s="663"/>
      <c r="S936" s="663"/>
      <c r="T936" s="663"/>
      <c r="U936" s="663"/>
      <c r="V936" s="663"/>
      <c r="W936" s="663"/>
      <c r="X936" s="663"/>
      <c r="Y936" s="663"/>
      <c r="Z936" s="663"/>
    </row>
    <row r="937" spans="1:26" ht="15.75" customHeight="1">
      <c r="A937" s="663"/>
      <c r="B937" s="753"/>
      <c r="C937" s="663"/>
      <c r="D937" s="663"/>
      <c r="E937" s="663"/>
      <c r="F937" s="663"/>
      <c r="G937" s="663"/>
      <c r="H937" s="663"/>
      <c r="I937" s="663"/>
      <c r="J937" s="663"/>
      <c r="K937" s="663"/>
      <c r="L937" s="663"/>
      <c r="M937" s="663"/>
      <c r="N937" s="663"/>
      <c r="O937" s="663"/>
      <c r="P937" s="663"/>
      <c r="Q937" s="663"/>
      <c r="R937" s="663"/>
      <c r="S937" s="663"/>
      <c r="T937" s="663"/>
      <c r="U937" s="663"/>
      <c r="V937" s="663"/>
      <c r="W937" s="663"/>
      <c r="X937" s="663"/>
      <c r="Y937" s="663"/>
      <c r="Z937" s="663"/>
    </row>
    <row r="938" spans="1:26" ht="15.75" customHeight="1">
      <c r="A938" s="663"/>
      <c r="B938" s="753"/>
      <c r="C938" s="663"/>
      <c r="D938" s="663"/>
      <c r="E938" s="663"/>
      <c r="F938" s="663"/>
      <c r="G938" s="663"/>
      <c r="H938" s="663"/>
      <c r="I938" s="663"/>
      <c r="J938" s="663"/>
      <c r="K938" s="663"/>
      <c r="L938" s="663"/>
      <c r="M938" s="663"/>
      <c r="N938" s="663"/>
      <c r="O938" s="663"/>
      <c r="P938" s="663"/>
      <c r="Q938" s="663"/>
      <c r="R938" s="663"/>
      <c r="S938" s="663"/>
      <c r="T938" s="663"/>
      <c r="U938" s="663"/>
      <c r="V938" s="663"/>
      <c r="W938" s="663"/>
      <c r="X938" s="663"/>
      <c r="Y938" s="663"/>
      <c r="Z938" s="663"/>
    </row>
    <row r="939" spans="1:26" ht="15.75" customHeight="1">
      <c r="A939" s="663"/>
      <c r="B939" s="753"/>
      <c r="C939" s="663"/>
      <c r="D939" s="663"/>
      <c r="E939" s="663"/>
      <c r="F939" s="663"/>
      <c r="G939" s="663"/>
      <c r="H939" s="663"/>
      <c r="I939" s="663"/>
      <c r="J939" s="663"/>
      <c r="K939" s="663"/>
      <c r="L939" s="663"/>
      <c r="M939" s="663"/>
      <c r="N939" s="663"/>
      <c r="O939" s="663"/>
      <c r="P939" s="663"/>
      <c r="Q939" s="663"/>
      <c r="R939" s="663"/>
      <c r="S939" s="663"/>
      <c r="T939" s="663"/>
      <c r="U939" s="663"/>
      <c r="V939" s="663"/>
      <c r="W939" s="663"/>
      <c r="X939" s="663"/>
      <c r="Y939" s="663"/>
      <c r="Z939" s="663"/>
    </row>
    <row r="940" spans="1:26" ht="15.75" customHeight="1">
      <c r="A940" s="663"/>
      <c r="B940" s="753"/>
      <c r="C940" s="663"/>
      <c r="D940" s="663"/>
      <c r="E940" s="663"/>
      <c r="F940" s="663"/>
      <c r="G940" s="663"/>
      <c r="H940" s="663"/>
      <c r="I940" s="663"/>
      <c r="J940" s="663"/>
      <c r="K940" s="663"/>
      <c r="L940" s="663"/>
      <c r="M940" s="663"/>
      <c r="N940" s="663"/>
      <c r="O940" s="663"/>
      <c r="P940" s="663"/>
      <c r="Q940" s="663"/>
      <c r="R940" s="663"/>
      <c r="S940" s="663"/>
      <c r="T940" s="663"/>
      <c r="U940" s="663"/>
      <c r="V940" s="663"/>
      <c r="W940" s="663"/>
      <c r="X940" s="663"/>
      <c r="Y940" s="663"/>
      <c r="Z940" s="663"/>
    </row>
    <row r="941" spans="1:26" ht="15.75" customHeight="1">
      <c r="A941" s="663"/>
      <c r="B941" s="753"/>
      <c r="C941" s="663"/>
      <c r="D941" s="663"/>
      <c r="E941" s="663"/>
      <c r="F941" s="663"/>
      <c r="G941" s="663"/>
      <c r="H941" s="663"/>
      <c r="I941" s="663"/>
      <c r="J941" s="663"/>
      <c r="K941" s="663"/>
      <c r="L941" s="663"/>
      <c r="M941" s="663"/>
      <c r="N941" s="663"/>
      <c r="O941" s="663"/>
      <c r="P941" s="663"/>
      <c r="Q941" s="663"/>
      <c r="R941" s="663"/>
      <c r="S941" s="663"/>
      <c r="T941" s="663"/>
      <c r="U941" s="663"/>
      <c r="V941" s="663"/>
      <c r="W941" s="663"/>
      <c r="X941" s="663"/>
      <c r="Y941" s="663"/>
      <c r="Z941" s="663"/>
    </row>
    <row r="942" spans="1:26" ht="15.75" customHeight="1">
      <c r="A942" s="663"/>
      <c r="B942" s="753"/>
      <c r="C942" s="663"/>
      <c r="D942" s="663"/>
      <c r="E942" s="663"/>
      <c r="F942" s="663"/>
      <c r="G942" s="663"/>
      <c r="H942" s="663"/>
      <c r="I942" s="663"/>
      <c r="J942" s="663"/>
      <c r="K942" s="663"/>
      <c r="L942" s="663"/>
      <c r="M942" s="663"/>
      <c r="N942" s="663"/>
      <c r="O942" s="663"/>
      <c r="P942" s="663"/>
      <c r="Q942" s="663"/>
      <c r="R942" s="663"/>
      <c r="S942" s="663"/>
      <c r="T942" s="663"/>
      <c r="U942" s="663"/>
      <c r="V942" s="663"/>
      <c r="W942" s="663"/>
      <c r="X942" s="663"/>
      <c r="Y942" s="663"/>
      <c r="Z942" s="663"/>
    </row>
    <row r="943" spans="1:26" ht="15.75" customHeight="1">
      <c r="A943" s="663"/>
      <c r="B943" s="753"/>
      <c r="C943" s="663"/>
      <c r="D943" s="663"/>
      <c r="E943" s="663"/>
      <c r="F943" s="663"/>
      <c r="G943" s="663"/>
      <c r="H943" s="663"/>
      <c r="I943" s="663"/>
      <c r="J943" s="663"/>
      <c r="K943" s="663"/>
      <c r="L943" s="663"/>
      <c r="M943" s="663"/>
      <c r="N943" s="663"/>
      <c r="O943" s="663"/>
      <c r="P943" s="663"/>
      <c r="Q943" s="663"/>
      <c r="R943" s="663"/>
      <c r="S943" s="663"/>
      <c r="T943" s="663"/>
      <c r="U943" s="663"/>
      <c r="V943" s="663"/>
      <c r="W943" s="663"/>
      <c r="X943" s="663"/>
      <c r="Y943" s="663"/>
      <c r="Z943" s="663"/>
    </row>
    <row r="944" spans="1:26" ht="15.75" customHeight="1">
      <c r="A944" s="663"/>
      <c r="B944" s="753"/>
      <c r="C944" s="663"/>
      <c r="D944" s="663"/>
      <c r="E944" s="663"/>
      <c r="F944" s="663"/>
      <c r="G944" s="663"/>
      <c r="H944" s="663"/>
      <c r="I944" s="663"/>
      <c r="J944" s="663"/>
      <c r="K944" s="663"/>
      <c r="L944" s="663"/>
      <c r="M944" s="663"/>
      <c r="N944" s="663"/>
      <c r="O944" s="663"/>
      <c r="P944" s="663"/>
      <c r="Q944" s="663"/>
      <c r="R944" s="663"/>
      <c r="S944" s="663"/>
      <c r="T944" s="663"/>
      <c r="U944" s="663"/>
      <c r="V944" s="663"/>
      <c r="W944" s="663"/>
      <c r="X944" s="663"/>
      <c r="Y944" s="663"/>
      <c r="Z944" s="663"/>
    </row>
    <row r="945" spans="1:26" ht="15.75" customHeight="1">
      <c r="A945" s="663"/>
      <c r="B945" s="753"/>
      <c r="C945" s="663"/>
      <c r="D945" s="663"/>
      <c r="E945" s="663"/>
      <c r="F945" s="663"/>
      <c r="G945" s="663"/>
      <c r="H945" s="663"/>
      <c r="I945" s="663"/>
      <c r="J945" s="663"/>
      <c r="K945" s="663"/>
      <c r="L945" s="663"/>
      <c r="M945" s="663"/>
      <c r="N945" s="663"/>
      <c r="O945" s="663"/>
      <c r="P945" s="663"/>
      <c r="Q945" s="663"/>
      <c r="R945" s="663"/>
      <c r="S945" s="663"/>
      <c r="T945" s="663"/>
      <c r="U945" s="663"/>
      <c r="V945" s="663"/>
      <c r="W945" s="663"/>
      <c r="X945" s="663"/>
      <c r="Y945" s="663"/>
      <c r="Z945" s="663"/>
    </row>
    <row r="946" spans="1:26" ht="15.75" customHeight="1">
      <c r="A946" s="663"/>
      <c r="B946" s="753"/>
      <c r="C946" s="663"/>
      <c r="D946" s="663"/>
      <c r="E946" s="663"/>
      <c r="F946" s="663"/>
      <c r="G946" s="663"/>
      <c r="H946" s="663"/>
      <c r="I946" s="663"/>
      <c r="J946" s="663"/>
      <c r="K946" s="663"/>
      <c r="L946" s="663"/>
      <c r="M946" s="663"/>
      <c r="N946" s="663"/>
      <c r="O946" s="663"/>
      <c r="P946" s="663"/>
      <c r="Q946" s="663"/>
      <c r="R946" s="663"/>
      <c r="S946" s="663"/>
      <c r="T946" s="663"/>
      <c r="U946" s="663"/>
      <c r="V946" s="663"/>
      <c r="W946" s="663"/>
      <c r="X946" s="663"/>
      <c r="Y946" s="663"/>
      <c r="Z946" s="663"/>
    </row>
    <row r="947" spans="1:26" ht="15.75" customHeight="1">
      <c r="A947" s="663"/>
      <c r="B947" s="753"/>
      <c r="C947" s="663"/>
      <c r="D947" s="663"/>
      <c r="E947" s="663"/>
      <c r="F947" s="663"/>
      <c r="G947" s="663"/>
      <c r="H947" s="663"/>
      <c r="I947" s="663"/>
      <c r="J947" s="663"/>
      <c r="K947" s="663"/>
      <c r="L947" s="663"/>
      <c r="M947" s="663"/>
      <c r="N947" s="663"/>
      <c r="O947" s="663"/>
      <c r="P947" s="663"/>
      <c r="Q947" s="663"/>
      <c r="R947" s="663"/>
      <c r="S947" s="663"/>
      <c r="T947" s="663"/>
      <c r="U947" s="663"/>
      <c r="V947" s="663"/>
      <c r="W947" s="663"/>
      <c r="X947" s="663"/>
      <c r="Y947" s="663"/>
      <c r="Z947" s="663"/>
    </row>
    <row r="948" spans="1:26" ht="15.75" customHeight="1">
      <c r="A948" s="663"/>
      <c r="B948" s="753"/>
      <c r="C948" s="663"/>
      <c r="D948" s="663"/>
      <c r="E948" s="663"/>
      <c r="F948" s="663"/>
      <c r="G948" s="663"/>
      <c r="H948" s="663"/>
      <c r="I948" s="663"/>
      <c r="J948" s="663"/>
      <c r="K948" s="663"/>
      <c r="L948" s="663"/>
      <c r="M948" s="663"/>
      <c r="N948" s="663"/>
      <c r="O948" s="663"/>
      <c r="P948" s="663"/>
      <c r="Q948" s="663"/>
      <c r="R948" s="663"/>
      <c r="S948" s="663"/>
      <c r="T948" s="663"/>
      <c r="U948" s="663"/>
      <c r="V948" s="663"/>
      <c r="W948" s="663"/>
      <c r="X948" s="663"/>
      <c r="Y948" s="663"/>
      <c r="Z948" s="663"/>
    </row>
    <row r="949" spans="1:26" ht="15.75" customHeight="1">
      <c r="A949" s="663"/>
      <c r="B949" s="753"/>
      <c r="C949" s="663"/>
      <c r="D949" s="663"/>
      <c r="E949" s="663"/>
      <c r="F949" s="663"/>
      <c r="G949" s="663"/>
      <c r="H949" s="663"/>
      <c r="I949" s="663"/>
      <c r="J949" s="663"/>
      <c r="K949" s="663"/>
      <c r="L949" s="663"/>
      <c r="M949" s="663"/>
      <c r="N949" s="663"/>
      <c r="O949" s="663"/>
      <c r="P949" s="663"/>
      <c r="Q949" s="663"/>
      <c r="R949" s="663"/>
      <c r="S949" s="663"/>
      <c r="T949" s="663"/>
      <c r="U949" s="663"/>
      <c r="V949" s="663"/>
      <c r="W949" s="663"/>
      <c r="X949" s="663"/>
      <c r="Y949" s="663"/>
      <c r="Z949" s="663"/>
    </row>
    <row r="950" spans="1:26" ht="15.75" customHeight="1">
      <c r="A950" s="663"/>
      <c r="B950" s="753"/>
      <c r="C950" s="663"/>
      <c r="D950" s="663"/>
      <c r="E950" s="663"/>
      <c r="F950" s="663"/>
      <c r="G950" s="663"/>
      <c r="H950" s="663"/>
      <c r="I950" s="663"/>
      <c r="J950" s="663"/>
      <c r="K950" s="663"/>
      <c r="L950" s="663"/>
      <c r="M950" s="663"/>
      <c r="N950" s="663"/>
      <c r="O950" s="663"/>
      <c r="P950" s="663"/>
      <c r="Q950" s="663"/>
      <c r="R950" s="663"/>
      <c r="S950" s="663"/>
      <c r="T950" s="663"/>
      <c r="U950" s="663"/>
      <c r="V950" s="663"/>
      <c r="W950" s="663"/>
      <c r="X950" s="663"/>
      <c r="Y950" s="663"/>
      <c r="Z950" s="663"/>
    </row>
    <row r="951" spans="1:26" ht="15.75" customHeight="1">
      <c r="A951" s="663"/>
      <c r="B951" s="753"/>
      <c r="C951" s="663"/>
      <c r="D951" s="663"/>
      <c r="E951" s="663"/>
      <c r="F951" s="663"/>
      <c r="G951" s="663"/>
      <c r="H951" s="663"/>
      <c r="I951" s="663"/>
      <c r="J951" s="663"/>
      <c r="K951" s="663"/>
      <c r="L951" s="663"/>
      <c r="M951" s="663"/>
      <c r="N951" s="663"/>
      <c r="O951" s="663"/>
      <c r="P951" s="663"/>
      <c r="Q951" s="663"/>
      <c r="R951" s="663"/>
      <c r="S951" s="663"/>
      <c r="T951" s="663"/>
      <c r="U951" s="663"/>
      <c r="V951" s="663"/>
      <c r="W951" s="663"/>
      <c r="X951" s="663"/>
      <c r="Y951" s="663"/>
      <c r="Z951" s="663"/>
    </row>
    <row r="952" spans="1:26" ht="15.75" customHeight="1">
      <c r="A952" s="663"/>
      <c r="B952" s="753"/>
      <c r="C952" s="663"/>
      <c r="D952" s="663"/>
      <c r="E952" s="663"/>
      <c r="F952" s="663"/>
      <c r="G952" s="663"/>
      <c r="H952" s="663"/>
      <c r="I952" s="663"/>
      <c r="J952" s="663"/>
      <c r="K952" s="663"/>
      <c r="L952" s="663"/>
      <c r="M952" s="663"/>
      <c r="N952" s="663"/>
      <c r="O952" s="663"/>
      <c r="P952" s="663"/>
      <c r="Q952" s="663"/>
      <c r="R952" s="663"/>
      <c r="S952" s="663"/>
      <c r="T952" s="663"/>
      <c r="U952" s="663"/>
      <c r="V952" s="663"/>
      <c r="W952" s="663"/>
      <c r="X952" s="663"/>
      <c r="Y952" s="663"/>
      <c r="Z952" s="663"/>
    </row>
    <row r="953" spans="1:26" ht="15.75" customHeight="1">
      <c r="A953" s="663"/>
      <c r="B953" s="753"/>
      <c r="C953" s="663"/>
      <c r="D953" s="663"/>
      <c r="E953" s="663"/>
      <c r="F953" s="663"/>
      <c r="G953" s="663"/>
      <c r="H953" s="663"/>
      <c r="I953" s="663"/>
      <c r="J953" s="663"/>
      <c r="K953" s="663"/>
      <c r="L953" s="663"/>
      <c r="M953" s="663"/>
      <c r="N953" s="663"/>
      <c r="O953" s="663"/>
      <c r="P953" s="663"/>
      <c r="Q953" s="663"/>
      <c r="R953" s="663"/>
      <c r="S953" s="663"/>
      <c r="T953" s="663"/>
      <c r="U953" s="663"/>
      <c r="V953" s="663"/>
      <c r="W953" s="663"/>
      <c r="X953" s="663"/>
      <c r="Y953" s="663"/>
      <c r="Z953" s="663"/>
    </row>
    <row r="954" spans="1:26" ht="15.75" customHeight="1">
      <c r="A954" s="663"/>
      <c r="B954" s="753"/>
      <c r="C954" s="663"/>
      <c r="D954" s="663"/>
      <c r="E954" s="663"/>
      <c r="F954" s="663"/>
      <c r="G954" s="663"/>
      <c r="H954" s="663"/>
      <c r="I954" s="663"/>
      <c r="J954" s="663"/>
      <c r="K954" s="663"/>
      <c r="L954" s="663"/>
      <c r="M954" s="663"/>
      <c r="N954" s="663"/>
      <c r="O954" s="663"/>
      <c r="P954" s="663"/>
      <c r="Q954" s="663"/>
      <c r="R954" s="663"/>
      <c r="S954" s="663"/>
      <c r="T954" s="663"/>
      <c r="U954" s="663"/>
      <c r="V954" s="663"/>
      <c r="W954" s="663"/>
      <c r="X954" s="663"/>
      <c r="Y954" s="663"/>
      <c r="Z954" s="663"/>
    </row>
    <row r="955" spans="1:26" ht="15.75" customHeight="1">
      <c r="A955" s="663"/>
      <c r="B955" s="753"/>
      <c r="C955" s="663"/>
      <c r="D955" s="663"/>
      <c r="E955" s="663"/>
      <c r="F955" s="663"/>
      <c r="G955" s="663"/>
      <c r="H955" s="663"/>
      <c r="I955" s="663"/>
      <c r="J955" s="663"/>
      <c r="K955" s="663"/>
      <c r="L955" s="663"/>
      <c r="M955" s="663"/>
      <c r="N955" s="663"/>
      <c r="O955" s="663"/>
      <c r="P955" s="663"/>
      <c r="Q955" s="663"/>
      <c r="R955" s="663"/>
      <c r="S955" s="663"/>
      <c r="T955" s="663"/>
      <c r="U955" s="663"/>
      <c r="V955" s="663"/>
      <c r="W955" s="663"/>
      <c r="X955" s="663"/>
      <c r="Y955" s="663"/>
      <c r="Z955" s="663"/>
    </row>
    <row r="956" spans="1:26" ht="15.75" customHeight="1">
      <c r="A956" s="663"/>
      <c r="B956" s="753"/>
      <c r="C956" s="663"/>
      <c r="D956" s="663"/>
      <c r="E956" s="663"/>
      <c r="F956" s="663"/>
      <c r="G956" s="663"/>
      <c r="H956" s="663"/>
      <c r="I956" s="663"/>
      <c r="J956" s="663"/>
      <c r="K956" s="663"/>
      <c r="L956" s="663"/>
      <c r="M956" s="663"/>
      <c r="N956" s="663"/>
      <c r="O956" s="663"/>
      <c r="P956" s="663"/>
      <c r="Q956" s="663"/>
      <c r="R956" s="663"/>
      <c r="S956" s="663"/>
      <c r="T956" s="663"/>
      <c r="U956" s="663"/>
      <c r="V956" s="663"/>
      <c r="W956" s="663"/>
      <c r="X956" s="663"/>
      <c r="Y956" s="663"/>
      <c r="Z956" s="663"/>
    </row>
    <row r="957" spans="1:26" ht="15.75" customHeight="1">
      <c r="A957" s="663"/>
      <c r="B957" s="753"/>
      <c r="C957" s="663"/>
      <c r="D957" s="663"/>
      <c r="E957" s="663"/>
      <c r="F957" s="663"/>
      <c r="G957" s="663"/>
      <c r="H957" s="663"/>
      <c r="I957" s="663"/>
      <c r="J957" s="663"/>
      <c r="K957" s="663"/>
      <c r="L957" s="663"/>
      <c r="M957" s="663"/>
      <c r="N957" s="663"/>
      <c r="O957" s="663"/>
      <c r="P957" s="663"/>
      <c r="Q957" s="663"/>
      <c r="R957" s="663"/>
      <c r="S957" s="663"/>
      <c r="T957" s="663"/>
      <c r="U957" s="663"/>
      <c r="V957" s="663"/>
      <c r="W957" s="663"/>
      <c r="X957" s="663"/>
      <c r="Y957" s="663"/>
      <c r="Z957" s="663"/>
    </row>
    <row r="958" spans="1:26" ht="15.75" customHeight="1">
      <c r="A958" s="663"/>
      <c r="B958" s="753"/>
      <c r="C958" s="663"/>
      <c r="D958" s="663"/>
      <c r="E958" s="663"/>
      <c r="F958" s="663"/>
      <c r="G958" s="663"/>
      <c r="H958" s="663"/>
      <c r="I958" s="663"/>
      <c r="J958" s="663"/>
      <c r="K958" s="663"/>
      <c r="L958" s="663"/>
      <c r="M958" s="663"/>
      <c r="N958" s="663"/>
      <c r="O958" s="663"/>
      <c r="P958" s="663"/>
      <c r="Q958" s="663"/>
      <c r="R958" s="663"/>
      <c r="S958" s="663"/>
      <c r="T958" s="663"/>
      <c r="U958" s="663"/>
      <c r="V958" s="663"/>
      <c r="W958" s="663"/>
      <c r="X958" s="663"/>
      <c r="Y958" s="663"/>
      <c r="Z958" s="663"/>
    </row>
    <row r="959" spans="1:26" ht="15.75" customHeight="1">
      <c r="A959" s="663"/>
      <c r="B959" s="753"/>
      <c r="C959" s="663"/>
      <c r="D959" s="663"/>
      <c r="E959" s="663"/>
      <c r="F959" s="663"/>
      <c r="G959" s="663"/>
      <c r="H959" s="663"/>
      <c r="I959" s="663"/>
      <c r="J959" s="663"/>
      <c r="K959" s="663"/>
      <c r="L959" s="663"/>
      <c r="M959" s="663"/>
      <c r="N959" s="663"/>
      <c r="O959" s="663"/>
      <c r="P959" s="663"/>
      <c r="Q959" s="663"/>
      <c r="R959" s="663"/>
      <c r="S959" s="663"/>
      <c r="T959" s="663"/>
      <c r="U959" s="663"/>
      <c r="V959" s="663"/>
      <c r="W959" s="663"/>
      <c r="X959" s="663"/>
      <c r="Y959" s="663"/>
      <c r="Z959" s="663"/>
    </row>
    <row r="960" spans="1:26" ht="15.75" customHeight="1">
      <c r="A960" s="663"/>
      <c r="B960" s="753"/>
      <c r="C960" s="663"/>
      <c r="D960" s="663"/>
      <c r="E960" s="663"/>
      <c r="F960" s="663"/>
      <c r="G960" s="663"/>
      <c r="H960" s="663"/>
      <c r="I960" s="663"/>
      <c r="J960" s="663"/>
      <c r="K960" s="663"/>
      <c r="L960" s="663"/>
      <c r="M960" s="663"/>
      <c r="N960" s="663"/>
      <c r="O960" s="663"/>
      <c r="P960" s="663"/>
      <c r="Q960" s="663"/>
      <c r="R960" s="663"/>
      <c r="S960" s="663"/>
      <c r="T960" s="663"/>
      <c r="U960" s="663"/>
      <c r="V960" s="663"/>
      <c r="W960" s="663"/>
      <c r="X960" s="663"/>
      <c r="Y960" s="663"/>
      <c r="Z960" s="663"/>
    </row>
    <row r="961" spans="1:26" ht="15.75" customHeight="1">
      <c r="A961" s="663"/>
      <c r="B961" s="753"/>
      <c r="C961" s="663"/>
      <c r="D961" s="663"/>
      <c r="E961" s="663"/>
      <c r="F961" s="663"/>
      <c r="G961" s="663"/>
      <c r="H961" s="663"/>
      <c r="I961" s="663"/>
      <c r="J961" s="663"/>
      <c r="K961" s="663"/>
      <c r="L961" s="663"/>
      <c r="M961" s="663"/>
      <c r="N961" s="663"/>
      <c r="O961" s="663"/>
      <c r="P961" s="663"/>
      <c r="Q961" s="663"/>
      <c r="R961" s="663"/>
      <c r="S961" s="663"/>
      <c r="T961" s="663"/>
      <c r="U961" s="663"/>
      <c r="V961" s="663"/>
      <c r="W961" s="663"/>
      <c r="X961" s="663"/>
      <c r="Y961" s="663"/>
      <c r="Z961" s="663"/>
    </row>
    <row r="962" spans="1:26" ht="15.75" customHeight="1">
      <c r="A962" s="663"/>
      <c r="B962" s="753"/>
      <c r="C962" s="663"/>
      <c r="D962" s="663"/>
      <c r="E962" s="663"/>
      <c r="F962" s="663"/>
      <c r="G962" s="663"/>
      <c r="H962" s="663"/>
      <c r="I962" s="663"/>
      <c r="J962" s="663"/>
      <c r="K962" s="663"/>
      <c r="L962" s="663"/>
      <c r="M962" s="663"/>
      <c r="N962" s="663"/>
      <c r="O962" s="663"/>
      <c r="P962" s="663"/>
      <c r="Q962" s="663"/>
      <c r="R962" s="663"/>
      <c r="S962" s="663"/>
      <c r="T962" s="663"/>
      <c r="U962" s="663"/>
      <c r="V962" s="663"/>
      <c r="W962" s="663"/>
      <c r="X962" s="663"/>
      <c r="Y962" s="663"/>
      <c r="Z962" s="663"/>
    </row>
    <row r="963" spans="1:26" ht="15.75" customHeight="1">
      <c r="A963" s="663"/>
      <c r="B963" s="753"/>
      <c r="C963" s="663"/>
      <c r="D963" s="663"/>
      <c r="E963" s="663"/>
      <c r="F963" s="663"/>
      <c r="G963" s="663"/>
      <c r="H963" s="663"/>
      <c r="I963" s="663"/>
      <c r="J963" s="663"/>
      <c r="K963" s="663"/>
      <c r="L963" s="663"/>
      <c r="M963" s="663"/>
      <c r="N963" s="663"/>
      <c r="O963" s="663"/>
      <c r="P963" s="663"/>
      <c r="Q963" s="663"/>
      <c r="R963" s="663"/>
      <c r="S963" s="663"/>
      <c r="T963" s="663"/>
      <c r="U963" s="663"/>
      <c r="V963" s="663"/>
      <c r="W963" s="663"/>
      <c r="X963" s="663"/>
      <c r="Y963" s="663"/>
      <c r="Z963" s="663"/>
    </row>
    <row r="964" spans="1:26" ht="15.75" customHeight="1">
      <c r="A964" s="663"/>
      <c r="B964" s="753"/>
      <c r="C964" s="663"/>
      <c r="D964" s="663"/>
      <c r="E964" s="663"/>
      <c r="F964" s="663"/>
      <c r="G964" s="663"/>
      <c r="H964" s="663"/>
      <c r="I964" s="663"/>
      <c r="J964" s="663"/>
      <c r="K964" s="663"/>
      <c r="L964" s="663"/>
      <c r="M964" s="663"/>
      <c r="N964" s="663"/>
      <c r="O964" s="663"/>
      <c r="P964" s="663"/>
      <c r="Q964" s="663"/>
      <c r="R964" s="663"/>
      <c r="S964" s="663"/>
      <c r="T964" s="663"/>
      <c r="U964" s="663"/>
      <c r="V964" s="663"/>
      <c r="W964" s="663"/>
      <c r="X964" s="663"/>
      <c r="Y964" s="663"/>
      <c r="Z964" s="663"/>
    </row>
    <row r="965" spans="1:26" ht="15.75" customHeight="1">
      <c r="A965" s="663"/>
      <c r="B965" s="753"/>
      <c r="C965" s="663"/>
      <c r="D965" s="663"/>
      <c r="E965" s="663"/>
      <c r="F965" s="663"/>
      <c r="G965" s="663"/>
      <c r="H965" s="663"/>
      <c r="I965" s="663"/>
      <c r="J965" s="663"/>
      <c r="K965" s="663"/>
      <c r="L965" s="663"/>
      <c r="M965" s="663"/>
      <c r="N965" s="663"/>
      <c r="O965" s="663"/>
      <c r="P965" s="663"/>
      <c r="Q965" s="663"/>
      <c r="R965" s="663"/>
      <c r="S965" s="663"/>
      <c r="T965" s="663"/>
      <c r="U965" s="663"/>
      <c r="V965" s="663"/>
      <c r="W965" s="663"/>
      <c r="X965" s="663"/>
      <c r="Y965" s="663"/>
      <c r="Z965" s="663"/>
    </row>
    <row r="966" spans="1:26" ht="15.75" customHeight="1">
      <c r="A966" s="663"/>
      <c r="B966" s="753"/>
      <c r="C966" s="663"/>
      <c r="D966" s="663"/>
      <c r="E966" s="663"/>
      <c r="F966" s="663"/>
      <c r="G966" s="663"/>
      <c r="H966" s="663"/>
      <c r="I966" s="663"/>
      <c r="J966" s="663"/>
      <c r="K966" s="663"/>
      <c r="L966" s="663"/>
      <c r="M966" s="663"/>
      <c r="N966" s="663"/>
      <c r="O966" s="663"/>
      <c r="P966" s="663"/>
      <c r="Q966" s="663"/>
      <c r="R966" s="663"/>
      <c r="S966" s="663"/>
      <c r="T966" s="663"/>
      <c r="U966" s="663"/>
      <c r="V966" s="663"/>
      <c r="W966" s="663"/>
      <c r="X966" s="663"/>
      <c r="Y966" s="663"/>
      <c r="Z966" s="663"/>
    </row>
    <row r="967" spans="1:26" ht="15.75" customHeight="1">
      <c r="A967" s="663"/>
      <c r="B967" s="753"/>
      <c r="C967" s="663"/>
      <c r="D967" s="663"/>
      <c r="E967" s="663"/>
      <c r="F967" s="663"/>
      <c r="G967" s="663"/>
      <c r="H967" s="663"/>
      <c r="I967" s="663"/>
      <c r="J967" s="663"/>
      <c r="K967" s="663"/>
      <c r="L967" s="663"/>
      <c r="M967" s="663"/>
      <c r="N967" s="663"/>
      <c r="O967" s="663"/>
      <c r="P967" s="663"/>
      <c r="Q967" s="663"/>
      <c r="R967" s="663"/>
      <c r="S967" s="663"/>
      <c r="T967" s="663"/>
      <c r="U967" s="663"/>
      <c r="V967" s="663"/>
      <c r="W967" s="663"/>
      <c r="X967" s="663"/>
      <c r="Y967" s="663"/>
      <c r="Z967" s="663"/>
    </row>
    <row r="968" spans="1:26" ht="15.75" customHeight="1">
      <c r="A968" s="663"/>
      <c r="B968" s="753"/>
      <c r="C968" s="663"/>
      <c r="D968" s="663"/>
      <c r="E968" s="663"/>
      <c r="F968" s="663"/>
      <c r="G968" s="663"/>
      <c r="H968" s="663"/>
      <c r="I968" s="663"/>
      <c r="J968" s="663"/>
      <c r="K968" s="663"/>
      <c r="L968" s="663"/>
      <c r="M968" s="663"/>
      <c r="N968" s="663"/>
      <c r="O968" s="663"/>
      <c r="P968" s="663"/>
      <c r="Q968" s="663"/>
      <c r="R968" s="663"/>
      <c r="S968" s="663"/>
      <c r="T968" s="663"/>
      <c r="U968" s="663"/>
      <c r="V968" s="663"/>
      <c r="W968" s="663"/>
      <c r="X968" s="663"/>
      <c r="Y968" s="663"/>
      <c r="Z968" s="663"/>
    </row>
    <row r="969" spans="1:26" ht="15.75" customHeight="1">
      <c r="A969" s="663"/>
      <c r="B969" s="753"/>
      <c r="C969" s="663"/>
      <c r="D969" s="663"/>
      <c r="E969" s="663"/>
      <c r="F969" s="663"/>
      <c r="G969" s="663"/>
      <c r="H969" s="663"/>
      <c r="I969" s="663"/>
      <c r="J969" s="663"/>
      <c r="K969" s="663"/>
      <c r="L969" s="663"/>
      <c r="M969" s="663"/>
      <c r="N969" s="663"/>
      <c r="O969" s="663"/>
      <c r="P969" s="663"/>
      <c r="Q969" s="663"/>
      <c r="R969" s="663"/>
      <c r="S969" s="663"/>
      <c r="T969" s="663"/>
      <c r="U969" s="663"/>
      <c r="V969" s="663"/>
      <c r="W969" s="663"/>
      <c r="X969" s="663"/>
      <c r="Y969" s="663"/>
      <c r="Z969" s="663"/>
    </row>
    <row r="970" spans="1:26" ht="15.75" customHeight="1">
      <c r="A970" s="663"/>
      <c r="B970" s="753"/>
      <c r="C970" s="663"/>
      <c r="D970" s="663"/>
      <c r="E970" s="663"/>
      <c r="F970" s="663"/>
      <c r="G970" s="663"/>
      <c r="H970" s="663"/>
      <c r="I970" s="663"/>
      <c r="J970" s="663"/>
      <c r="K970" s="663"/>
      <c r="L970" s="663"/>
      <c r="M970" s="663"/>
      <c r="N970" s="663"/>
      <c r="O970" s="663"/>
      <c r="P970" s="663"/>
      <c r="Q970" s="663"/>
      <c r="R970" s="663"/>
      <c r="S970" s="663"/>
      <c r="T970" s="663"/>
      <c r="U970" s="663"/>
      <c r="V970" s="663"/>
      <c r="W970" s="663"/>
      <c r="X970" s="663"/>
      <c r="Y970" s="663"/>
      <c r="Z970" s="663"/>
    </row>
    <row r="971" spans="1:26" ht="15.75" customHeight="1">
      <c r="A971" s="663"/>
      <c r="B971" s="753"/>
      <c r="C971" s="663"/>
      <c r="D971" s="663"/>
      <c r="E971" s="663"/>
      <c r="F971" s="663"/>
      <c r="G971" s="663"/>
      <c r="H971" s="663"/>
      <c r="I971" s="663"/>
      <c r="J971" s="663"/>
      <c r="K971" s="663"/>
      <c r="L971" s="663"/>
      <c r="M971" s="663"/>
      <c r="N971" s="663"/>
      <c r="O971" s="663"/>
      <c r="P971" s="663"/>
      <c r="Q971" s="663"/>
      <c r="R971" s="663"/>
      <c r="S971" s="663"/>
      <c r="T971" s="663"/>
      <c r="U971" s="663"/>
      <c r="V971" s="663"/>
      <c r="W971" s="663"/>
      <c r="X971" s="663"/>
      <c r="Y971" s="663"/>
      <c r="Z971" s="663"/>
    </row>
    <row r="972" spans="1:26" ht="15.75" customHeight="1">
      <c r="A972" s="663"/>
      <c r="B972" s="753"/>
      <c r="C972" s="663"/>
      <c r="D972" s="663"/>
      <c r="E972" s="663"/>
      <c r="F972" s="663"/>
      <c r="G972" s="663"/>
      <c r="H972" s="663"/>
      <c r="I972" s="663"/>
      <c r="J972" s="663"/>
      <c r="K972" s="663"/>
      <c r="L972" s="663"/>
      <c r="M972" s="663"/>
      <c r="N972" s="663"/>
      <c r="O972" s="663"/>
      <c r="P972" s="663"/>
      <c r="Q972" s="663"/>
      <c r="R972" s="663"/>
      <c r="S972" s="663"/>
      <c r="T972" s="663"/>
      <c r="U972" s="663"/>
      <c r="V972" s="663"/>
      <c r="W972" s="663"/>
      <c r="X972" s="663"/>
      <c r="Y972" s="663"/>
      <c r="Z972" s="663"/>
    </row>
    <row r="973" spans="1:26" ht="15.75" customHeight="1">
      <c r="A973" s="663"/>
      <c r="B973" s="753"/>
      <c r="C973" s="663"/>
      <c r="D973" s="663"/>
      <c r="E973" s="663"/>
      <c r="F973" s="663"/>
      <c r="G973" s="663"/>
      <c r="H973" s="663"/>
      <c r="I973" s="663"/>
      <c r="J973" s="663"/>
      <c r="K973" s="663"/>
      <c r="L973" s="663"/>
      <c r="M973" s="663"/>
      <c r="N973" s="663"/>
      <c r="O973" s="663"/>
      <c r="P973" s="663"/>
      <c r="Q973" s="663"/>
      <c r="R973" s="663"/>
      <c r="S973" s="663"/>
      <c r="T973" s="663"/>
      <c r="U973" s="663"/>
      <c r="V973" s="663"/>
      <c r="W973" s="663"/>
      <c r="X973" s="663"/>
      <c r="Y973" s="663"/>
      <c r="Z973" s="663"/>
    </row>
    <row r="974" spans="1:26" ht="15.75" customHeight="1">
      <c r="A974" s="663"/>
      <c r="B974" s="753"/>
      <c r="C974" s="663"/>
      <c r="D974" s="663"/>
      <c r="E974" s="663"/>
      <c r="F974" s="663"/>
      <c r="G974" s="663"/>
      <c r="H974" s="663"/>
      <c r="I974" s="663"/>
      <c r="J974" s="663"/>
      <c r="K974" s="663"/>
      <c r="L974" s="663"/>
      <c r="M974" s="663"/>
      <c r="N974" s="663"/>
      <c r="O974" s="663"/>
      <c r="P974" s="663"/>
      <c r="Q974" s="663"/>
      <c r="R974" s="663"/>
      <c r="S974" s="663"/>
      <c r="T974" s="663"/>
      <c r="U974" s="663"/>
      <c r="V974" s="663"/>
      <c r="W974" s="663"/>
      <c r="X974" s="663"/>
      <c r="Y974" s="663"/>
      <c r="Z974" s="663"/>
    </row>
    <row r="975" spans="1:26" ht="15.75" customHeight="1">
      <c r="A975" s="663"/>
      <c r="B975" s="753"/>
      <c r="C975" s="663"/>
      <c r="D975" s="663"/>
      <c r="E975" s="663"/>
      <c r="F975" s="663"/>
      <c r="G975" s="663"/>
      <c r="H975" s="663"/>
      <c r="I975" s="663"/>
      <c r="J975" s="663"/>
      <c r="K975" s="663"/>
      <c r="L975" s="663"/>
      <c r="M975" s="663"/>
      <c r="N975" s="663"/>
      <c r="O975" s="663"/>
      <c r="P975" s="663"/>
      <c r="Q975" s="663"/>
      <c r="R975" s="663"/>
      <c r="S975" s="663"/>
      <c r="T975" s="663"/>
      <c r="U975" s="663"/>
      <c r="V975" s="663"/>
      <c r="W975" s="663"/>
      <c r="X975" s="663"/>
      <c r="Y975" s="663"/>
      <c r="Z975" s="663"/>
    </row>
    <row r="976" spans="1:26" ht="15.75" customHeight="1">
      <c r="A976" s="663"/>
      <c r="B976" s="753"/>
      <c r="C976" s="663"/>
      <c r="D976" s="663"/>
      <c r="E976" s="663"/>
      <c r="F976" s="663"/>
      <c r="G976" s="663"/>
      <c r="H976" s="663"/>
      <c r="I976" s="663"/>
      <c r="J976" s="663"/>
      <c r="K976" s="663"/>
      <c r="L976" s="663"/>
      <c r="M976" s="663"/>
      <c r="N976" s="663"/>
      <c r="O976" s="663"/>
      <c r="P976" s="663"/>
      <c r="Q976" s="663"/>
      <c r="R976" s="663"/>
      <c r="S976" s="663"/>
      <c r="T976" s="663"/>
      <c r="U976" s="663"/>
      <c r="V976" s="663"/>
      <c r="W976" s="663"/>
      <c r="X976" s="663"/>
      <c r="Y976" s="663"/>
      <c r="Z976" s="663"/>
    </row>
    <row r="977" spans="1:26" ht="15.75" customHeight="1">
      <c r="A977" s="663"/>
      <c r="B977" s="753"/>
      <c r="C977" s="663"/>
      <c r="D977" s="663"/>
      <c r="E977" s="663"/>
      <c r="F977" s="663"/>
      <c r="G977" s="663"/>
      <c r="H977" s="663"/>
      <c r="I977" s="663"/>
      <c r="J977" s="663"/>
      <c r="K977" s="663"/>
      <c r="L977" s="663"/>
      <c r="M977" s="663"/>
      <c r="N977" s="663"/>
      <c r="O977" s="663"/>
      <c r="P977" s="663"/>
      <c r="Q977" s="663"/>
      <c r="R977" s="663"/>
      <c r="S977" s="663"/>
      <c r="T977" s="663"/>
      <c r="U977" s="663"/>
      <c r="V977" s="663"/>
      <c r="W977" s="663"/>
      <c r="X977" s="663"/>
      <c r="Y977" s="663"/>
      <c r="Z977" s="663"/>
    </row>
    <row r="978" spans="1:26" ht="15.75" customHeight="1">
      <c r="A978" s="663"/>
      <c r="B978" s="753"/>
      <c r="C978" s="663"/>
      <c r="D978" s="663"/>
      <c r="E978" s="663"/>
      <c r="F978" s="663"/>
      <c r="G978" s="663"/>
      <c r="H978" s="663"/>
      <c r="I978" s="663"/>
      <c r="J978" s="663"/>
      <c r="K978" s="663"/>
      <c r="L978" s="663"/>
      <c r="M978" s="663"/>
      <c r="N978" s="663"/>
      <c r="O978" s="663"/>
      <c r="P978" s="663"/>
      <c r="Q978" s="663"/>
      <c r="R978" s="663"/>
      <c r="S978" s="663"/>
      <c r="T978" s="663"/>
      <c r="U978" s="663"/>
      <c r="V978" s="663"/>
      <c r="W978" s="663"/>
      <c r="X978" s="663"/>
      <c r="Y978" s="663"/>
      <c r="Z978" s="663"/>
    </row>
    <row r="979" spans="1:26" ht="15.75" customHeight="1">
      <c r="A979" s="663"/>
      <c r="B979" s="753"/>
      <c r="C979" s="663"/>
      <c r="D979" s="663"/>
      <c r="E979" s="663"/>
      <c r="F979" s="663"/>
      <c r="G979" s="663"/>
      <c r="H979" s="663"/>
      <c r="I979" s="663"/>
      <c r="J979" s="663"/>
      <c r="K979" s="663"/>
      <c r="L979" s="663"/>
      <c r="M979" s="663"/>
      <c r="N979" s="663"/>
      <c r="O979" s="663"/>
      <c r="P979" s="663"/>
      <c r="Q979" s="663"/>
      <c r="R979" s="663"/>
      <c r="S979" s="663"/>
      <c r="T979" s="663"/>
      <c r="U979" s="663"/>
      <c r="V979" s="663"/>
      <c r="W979" s="663"/>
      <c r="X979" s="663"/>
      <c r="Y979" s="663"/>
      <c r="Z979" s="663"/>
    </row>
    <row r="980" spans="1:26" ht="15.75" customHeight="1">
      <c r="A980" s="663"/>
      <c r="B980" s="753"/>
      <c r="C980" s="663"/>
      <c r="D980" s="663"/>
      <c r="E980" s="663"/>
      <c r="F980" s="663"/>
      <c r="G980" s="663"/>
      <c r="H980" s="663"/>
      <c r="I980" s="663"/>
      <c r="J980" s="663"/>
      <c r="K980" s="663"/>
      <c r="L980" s="663"/>
      <c r="M980" s="663"/>
      <c r="N980" s="663"/>
      <c r="O980" s="663"/>
      <c r="P980" s="663"/>
      <c r="Q980" s="663"/>
      <c r="R980" s="663"/>
      <c r="S980" s="663"/>
      <c r="T980" s="663"/>
      <c r="U980" s="663"/>
      <c r="V980" s="663"/>
      <c r="W980" s="663"/>
      <c r="X980" s="663"/>
      <c r="Y980" s="663"/>
      <c r="Z980" s="663"/>
    </row>
    <row r="981" spans="1:26" ht="15.75" customHeight="1">
      <c r="A981" s="663"/>
      <c r="B981" s="753"/>
      <c r="C981" s="663"/>
      <c r="D981" s="663"/>
      <c r="E981" s="663"/>
      <c r="F981" s="663"/>
      <c r="G981" s="663"/>
      <c r="H981" s="663"/>
      <c r="I981" s="663"/>
      <c r="J981" s="663"/>
      <c r="K981" s="663"/>
      <c r="L981" s="663"/>
      <c r="M981" s="663"/>
      <c r="N981" s="663"/>
      <c r="O981" s="663"/>
      <c r="P981" s="663"/>
      <c r="Q981" s="663"/>
      <c r="R981" s="663"/>
      <c r="S981" s="663"/>
      <c r="T981" s="663"/>
      <c r="U981" s="663"/>
      <c r="V981" s="663"/>
      <c r="W981" s="663"/>
      <c r="X981" s="663"/>
      <c r="Y981" s="663"/>
      <c r="Z981" s="663"/>
    </row>
    <row r="982" spans="1:26" ht="15.75" customHeight="1">
      <c r="A982" s="663"/>
      <c r="B982" s="753"/>
      <c r="C982" s="663"/>
      <c r="D982" s="663"/>
      <c r="E982" s="663"/>
      <c r="F982" s="663"/>
      <c r="G982" s="663"/>
      <c r="H982" s="663"/>
      <c r="I982" s="663"/>
      <c r="J982" s="663"/>
      <c r="K982" s="663"/>
      <c r="L982" s="663"/>
      <c r="M982" s="663"/>
      <c r="N982" s="663"/>
      <c r="O982" s="663"/>
      <c r="P982" s="663"/>
      <c r="Q982" s="663"/>
      <c r="R982" s="663"/>
      <c r="S982" s="663"/>
      <c r="T982" s="663"/>
      <c r="U982" s="663"/>
      <c r="V982" s="663"/>
      <c r="W982" s="663"/>
      <c r="X982" s="663"/>
      <c r="Y982" s="663"/>
      <c r="Z982" s="663"/>
    </row>
    <row r="983" spans="1:26" ht="15.75" customHeight="1">
      <c r="A983" s="663"/>
      <c r="B983" s="753"/>
      <c r="C983" s="663"/>
      <c r="D983" s="663"/>
      <c r="E983" s="663"/>
      <c r="F983" s="663"/>
      <c r="G983" s="663"/>
      <c r="H983" s="663"/>
      <c r="I983" s="663"/>
      <c r="J983" s="663"/>
      <c r="K983" s="663"/>
      <c r="L983" s="663"/>
      <c r="M983" s="663"/>
      <c r="N983" s="663"/>
      <c r="O983" s="663"/>
      <c r="P983" s="663"/>
      <c r="Q983" s="663"/>
      <c r="R983" s="663"/>
      <c r="S983" s="663"/>
      <c r="T983" s="663"/>
      <c r="U983" s="663"/>
      <c r="V983" s="663"/>
      <c r="W983" s="663"/>
      <c r="X983" s="663"/>
      <c r="Y983" s="663"/>
      <c r="Z983" s="663"/>
    </row>
    <row r="984" spans="1:26" ht="15.75" customHeight="1">
      <c r="A984" s="663"/>
      <c r="B984" s="753"/>
      <c r="C984" s="663"/>
      <c r="D984" s="663"/>
      <c r="E984" s="663"/>
      <c r="F984" s="663"/>
      <c r="G984" s="663"/>
      <c r="H984" s="663"/>
      <c r="I984" s="663"/>
      <c r="J984" s="663"/>
      <c r="K984" s="663"/>
      <c r="L984" s="663"/>
      <c r="M984" s="663"/>
      <c r="N984" s="663"/>
      <c r="O984" s="663"/>
      <c r="P984" s="663"/>
      <c r="Q984" s="663"/>
      <c r="R984" s="663"/>
      <c r="S984" s="663"/>
      <c r="T984" s="663"/>
      <c r="U984" s="663"/>
      <c r="V984" s="663"/>
      <c r="W984" s="663"/>
      <c r="X984" s="663"/>
      <c r="Y984" s="663"/>
      <c r="Z984" s="663"/>
    </row>
    <row r="985" spans="1:26" ht="15.75" customHeight="1">
      <c r="A985" s="663"/>
      <c r="B985" s="753"/>
      <c r="C985" s="663"/>
      <c r="D985" s="663"/>
      <c r="E985" s="663"/>
      <c r="F985" s="663"/>
      <c r="G985" s="663"/>
      <c r="H985" s="663"/>
      <c r="I985" s="663"/>
      <c r="J985" s="663"/>
      <c r="K985" s="663"/>
      <c r="L985" s="663"/>
      <c r="M985" s="663"/>
      <c r="N985" s="663"/>
      <c r="O985" s="663"/>
      <c r="P985" s="663"/>
      <c r="Q985" s="663"/>
      <c r="R985" s="663"/>
      <c r="S985" s="663"/>
      <c r="T985" s="663"/>
      <c r="U985" s="663"/>
      <c r="V985" s="663"/>
      <c r="W985" s="663"/>
      <c r="X985" s="663"/>
      <c r="Y985" s="663"/>
      <c r="Z985" s="663"/>
    </row>
    <row r="986" spans="1:26" ht="15.75" customHeight="1">
      <c r="A986" s="663"/>
      <c r="B986" s="753"/>
      <c r="C986" s="663"/>
      <c r="D986" s="663"/>
      <c r="E986" s="663"/>
      <c r="F986" s="663"/>
      <c r="G986" s="663"/>
      <c r="H986" s="663"/>
      <c r="I986" s="663"/>
      <c r="J986" s="663"/>
      <c r="K986" s="663"/>
      <c r="L986" s="663"/>
      <c r="M986" s="663"/>
      <c r="N986" s="663"/>
      <c r="O986" s="663"/>
      <c r="P986" s="663"/>
      <c r="Q986" s="663"/>
      <c r="R986" s="663"/>
      <c r="S986" s="663"/>
      <c r="T986" s="663"/>
      <c r="U986" s="663"/>
      <c r="V986" s="663"/>
      <c r="W986" s="663"/>
      <c r="X986" s="663"/>
      <c r="Y986" s="663"/>
      <c r="Z986" s="663"/>
    </row>
    <row r="987" spans="1:26" ht="15.75" customHeight="1">
      <c r="A987" s="663"/>
      <c r="B987" s="753"/>
      <c r="C987" s="663"/>
      <c r="D987" s="663"/>
      <c r="E987" s="663"/>
      <c r="F987" s="663"/>
      <c r="G987" s="663"/>
      <c r="H987" s="663"/>
      <c r="I987" s="663"/>
      <c r="J987" s="663"/>
      <c r="K987" s="663"/>
      <c r="L987" s="663"/>
      <c r="M987" s="663"/>
      <c r="N987" s="663"/>
      <c r="O987" s="663"/>
      <c r="P987" s="663"/>
      <c r="Q987" s="663"/>
      <c r="R987" s="663"/>
      <c r="S987" s="663"/>
      <c r="T987" s="663"/>
      <c r="U987" s="663"/>
      <c r="V987" s="663"/>
      <c r="W987" s="663"/>
      <c r="X987" s="663"/>
      <c r="Y987" s="663"/>
      <c r="Z987" s="663"/>
    </row>
    <row r="988" spans="1:26" ht="15.75" customHeight="1">
      <c r="A988" s="663"/>
      <c r="B988" s="753"/>
      <c r="C988" s="663"/>
      <c r="D988" s="663"/>
      <c r="E988" s="663"/>
      <c r="F988" s="663"/>
      <c r="G988" s="663"/>
      <c r="H988" s="663"/>
      <c r="I988" s="663"/>
      <c r="J988" s="663"/>
      <c r="K988" s="663"/>
      <c r="L988" s="663"/>
      <c r="M988" s="663"/>
      <c r="N988" s="663"/>
      <c r="O988" s="663"/>
      <c r="P988" s="663"/>
      <c r="Q988" s="663"/>
      <c r="R988" s="663"/>
      <c r="S988" s="663"/>
      <c r="T988" s="663"/>
      <c r="U988" s="663"/>
      <c r="V988" s="663"/>
      <c r="W988" s="663"/>
      <c r="X988" s="663"/>
      <c r="Y988" s="663"/>
      <c r="Z988" s="663"/>
    </row>
    <row r="989" spans="1:26" ht="15.75" customHeight="1">
      <c r="A989" s="663"/>
      <c r="B989" s="753"/>
      <c r="C989" s="663"/>
      <c r="D989" s="663"/>
      <c r="E989" s="663"/>
      <c r="F989" s="663"/>
      <c r="G989" s="663"/>
      <c r="H989" s="663"/>
      <c r="I989" s="663"/>
      <c r="J989" s="663"/>
      <c r="K989" s="663"/>
      <c r="L989" s="663"/>
      <c r="M989" s="663"/>
      <c r="N989" s="663"/>
      <c r="O989" s="663"/>
      <c r="P989" s="663"/>
      <c r="Q989" s="663"/>
      <c r="R989" s="663"/>
      <c r="S989" s="663"/>
      <c r="T989" s="663"/>
      <c r="U989" s="663"/>
      <c r="V989" s="663"/>
      <c r="W989" s="663"/>
      <c r="X989" s="663"/>
      <c r="Y989" s="663"/>
      <c r="Z989" s="663"/>
    </row>
    <row r="990" spans="1:26" ht="15.75" customHeight="1">
      <c r="A990" s="663"/>
      <c r="B990" s="753"/>
      <c r="C990" s="663"/>
      <c r="D990" s="663"/>
      <c r="E990" s="663"/>
      <c r="F990" s="663"/>
      <c r="G990" s="663"/>
      <c r="H990" s="663"/>
      <c r="I990" s="663"/>
      <c r="J990" s="663"/>
      <c r="K990" s="663"/>
      <c r="L990" s="663"/>
      <c r="M990" s="663"/>
      <c r="N990" s="663"/>
      <c r="O990" s="663"/>
      <c r="P990" s="663"/>
      <c r="Q990" s="663"/>
      <c r="R990" s="663"/>
      <c r="S990" s="663"/>
      <c r="T990" s="663"/>
      <c r="U990" s="663"/>
      <c r="V990" s="663"/>
      <c r="W990" s="663"/>
      <c r="X990" s="663"/>
      <c r="Y990" s="663"/>
      <c r="Z990" s="663"/>
    </row>
    <row r="991" spans="1:26" ht="15.75" customHeight="1">
      <c r="A991" s="663"/>
      <c r="B991" s="753"/>
      <c r="C991" s="663"/>
      <c r="D991" s="663"/>
      <c r="E991" s="663"/>
      <c r="F991" s="663"/>
      <c r="G991" s="663"/>
      <c r="H991" s="663"/>
      <c r="I991" s="663"/>
      <c r="J991" s="663"/>
      <c r="K991" s="663"/>
      <c r="L991" s="663"/>
      <c r="M991" s="663"/>
      <c r="N991" s="663"/>
      <c r="O991" s="663"/>
      <c r="P991" s="663"/>
      <c r="Q991" s="663"/>
      <c r="R991" s="663"/>
      <c r="S991" s="663"/>
      <c r="T991" s="663"/>
      <c r="U991" s="663"/>
      <c r="V991" s="663"/>
      <c r="W991" s="663"/>
      <c r="X991" s="663"/>
      <c r="Y991" s="663"/>
      <c r="Z991" s="663"/>
    </row>
    <row r="992" spans="1:26" ht="15.75" customHeight="1">
      <c r="A992" s="663"/>
      <c r="B992" s="753"/>
      <c r="C992" s="663"/>
      <c r="D992" s="663"/>
      <c r="E992" s="663"/>
      <c r="F992" s="663"/>
      <c r="G992" s="663"/>
      <c r="H992" s="663"/>
      <c r="I992" s="663"/>
      <c r="J992" s="663"/>
      <c r="K992" s="663"/>
      <c r="L992" s="663"/>
      <c r="M992" s="663"/>
      <c r="N992" s="663"/>
      <c r="O992" s="663"/>
      <c r="P992" s="663"/>
      <c r="Q992" s="663"/>
      <c r="R992" s="663"/>
      <c r="S992" s="663"/>
      <c r="T992" s="663"/>
      <c r="U992" s="663"/>
      <c r="V992" s="663"/>
      <c r="W992" s="663"/>
      <c r="X992" s="663"/>
      <c r="Y992" s="663"/>
      <c r="Z992" s="663"/>
    </row>
    <row r="993" spans="1:26" ht="15.75" customHeight="1">
      <c r="A993" s="663"/>
      <c r="B993" s="753"/>
      <c r="C993" s="663"/>
      <c r="D993" s="663"/>
      <c r="E993" s="663"/>
      <c r="F993" s="663"/>
      <c r="G993" s="663"/>
      <c r="H993" s="663"/>
      <c r="I993" s="663"/>
      <c r="J993" s="663"/>
      <c r="K993" s="663"/>
      <c r="L993" s="663"/>
      <c r="M993" s="663"/>
      <c r="N993" s="663"/>
      <c r="O993" s="663"/>
      <c r="P993" s="663"/>
      <c r="Q993" s="663"/>
      <c r="R993" s="663"/>
      <c r="S993" s="663"/>
      <c r="T993" s="663"/>
      <c r="U993" s="663"/>
      <c r="V993" s="663"/>
      <c r="W993" s="663"/>
      <c r="X993" s="663"/>
      <c r="Y993" s="663"/>
      <c r="Z993" s="663"/>
    </row>
    <row r="994" spans="1:26" ht="15.75" customHeight="1">
      <c r="A994" s="663"/>
      <c r="B994" s="753"/>
      <c r="C994" s="663"/>
      <c r="D994" s="663"/>
      <c r="E994" s="663"/>
      <c r="F994" s="663"/>
      <c r="G994" s="663"/>
      <c r="H994" s="663"/>
      <c r="I994" s="663"/>
      <c r="J994" s="663"/>
      <c r="K994" s="663"/>
      <c r="L994" s="663"/>
      <c r="M994" s="663"/>
      <c r="N994" s="663"/>
      <c r="O994" s="663"/>
      <c r="P994" s="663"/>
      <c r="Q994" s="663"/>
      <c r="R994" s="663"/>
      <c r="S994" s="663"/>
      <c r="T994" s="663"/>
      <c r="U994" s="663"/>
      <c r="V994" s="663"/>
      <c r="W994" s="663"/>
      <c r="X994" s="663"/>
      <c r="Y994" s="663"/>
      <c r="Z994" s="663"/>
    </row>
    <row r="995" spans="1:26" ht="15.75" customHeight="1">
      <c r="A995" s="663"/>
      <c r="B995" s="753"/>
      <c r="C995" s="663"/>
      <c r="D995" s="663"/>
      <c r="E995" s="663"/>
      <c r="F995" s="663"/>
      <c r="G995" s="663"/>
      <c r="H995" s="663"/>
      <c r="I995" s="663"/>
      <c r="J995" s="663"/>
      <c r="K995" s="663"/>
      <c r="L995" s="663"/>
      <c r="M995" s="663"/>
      <c r="N995" s="663"/>
      <c r="O995" s="663"/>
      <c r="P995" s="663"/>
      <c r="Q995" s="663"/>
      <c r="R995" s="663"/>
      <c r="S995" s="663"/>
      <c r="T995" s="663"/>
      <c r="U995" s="663"/>
      <c r="V995" s="663"/>
      <c r="W995" s="663"/>
      <c r="X995" s="663"/>
      <c r="Y995" s="663"/>
      <c r="Z995" s="663"/>
    </row>
    <row r="996" spans="1:26" ht="15.75" customHeight="1">
      <c r="A996" s="663"/>
      <c r="B996" s="753"/>
      <c r="C996" s="663"/>
      <c r="D996" s="663"/>
      <c r="E996" s="663"/>
      <c r="F996" s="663"/>
      <c r="G996" s="663"/>
      <c r="H996" s="663"/>
      <c r="I996" s="663"/>
      <c r="J996" s="663"/>
      <c r="K996" s="663"/>
      <c r="L996" s="663"/>
      <c r="M996" s="663"/>
      <c r="N996" s="663"/>
      <c r="O996" s="663"/>
      <c r="P996" s="663"/>
      <c r="Q996" s="663"/>
      <c r="R996" s="663"/>
      <c r="S996" s="663"/>
      <c r="T996" s="663"/>
      <c r="U996" s="663"/>
      <c r="V996" s="663"/>
      <c r="W996" s="663"/>
      <c r="X996" s="663"/>
      <c r="Y996" s="663"/>
      <c r="Z996" s="663"/>
    </row>
    <row r="997" spans="1:26" ht="15.75" customHeight="1">
      <c r="A997" s="663"/>
      <c r="B997" s="753"/>
      <c r="C997" s="663"/>
      <c r="D997" s="663"/>
      <c r="E997" s="663"/>
      <c r="F997" s="663"/>
      <c r="G997" s="663"/>
      <c r="H997" s="663"/>
      <c r="I997" s="663"/>
      <c r="J997" s="663"/>
      <c r="K997" s="663"/>
      <c r="L997" s="663"/>
      <c r="M997" s="663"/>
      <c r="N997" s="663"/>
      <c r="O997" s="663"/>
      <c r="P997" s="663"/>
      <c r="Q997" s="663"/>
      <c r="R997" s="663"/>
      <c r="S997" s="663"/>
      <c r="T997" s="663"/>
      <c r="U997" s="663"/>
      <c r="V997" s="663"/>
      <c r="W997" s="663"/>
      <c r="X997" s="663"/>
      <c r="Y997" s="663"/>
      <c r="Z997" s="663"/>
    </row>
    <row r="998" spans="1:26" ht="15.75" customHeight="1">
      <c r="A998" s="663"/>
      <c r="B998" s="753"/>
      <c r="C998" s="663"/>
      <c r="D998" s="663"/>
      <c r="E998" s="663"/>
      <c r="F998" s="663"/>
      <c r="G998" s="663"/>
      <c r="H998" s="663"/>
      <c r="I998" s="663"/>
      <c r="J998" s="663"/>
      <c r="K998" s="663"/>
      <c r="L998" s="663"/>
      <c r="M998" s="663"/>
      <c r="N998" s="663"/>
      <c r="O998" s="663"/>
      <c r="P998" s="663"/>
      <c r="Q998" s="663"/>
      <c r="R998" s="663"/>
      <c r="S998" s="663"/>
      <c r="T998" s="663"/>
      <c r="U998" s="663"/>
      <c r="V998" s="663"/>
      <c r="W998" s="663"/>
      <c r="X998" s="663"/>
      <c r="Y998" s="663"/>
      <c r="Z998" s="663"/>
    </row>
    <row r="999" spans="1:26" ht="15.75" customHeight="1">
      <c r="A999" s="663"/>
      <c r="B999" s="753"/>
      <c r="C999" s="663"/>
      <c r="D999" s="663"/>
      <c r="E999" s="663"/>
      <c r="F999" s="663"/>
      <c r="G999" s="663"/>
      <c r="H999" s="663"/>
      <c r="I999" s="663"/>
      <c r="J999" s="663"/>
      <c r="K999" s="663"/>
      <c r="L999" s="663"/>
      <c r="M999" s="663"/>
      <c r="N999" s="663"/>
      <c r="O999" s="663"/>
      <c r="P999" s="663"/>
      <c r="Q999" s="663"/>
      <c r="R999" s="663"/>
      <c r="S999" s="663"/>
      <c r="T999" s="663"/>
      <c r="U999" s="663"/>
      <c r="V999" s="663"/>
      <c r="W999" s="663"/>
      <c r="X999" s="663"/>
      <c r="Y999" s="663"/>
      <c r="Z999" s="663"/>
    </row>
    <row r="1000" spans="1:26" ht="15.75" customHeight="1">
      <c r="A1000" s="663"/>
      <c r="B1000" s="753"/>
      <c r="C1000" s="663"/>
      <c r="D1000" s="663"/>
      <c r="E1000" s="663"/>
      <c r="F1000" s="663"/>
      <c r="G1000" s="663"/>
      <c r="H1000" s="663"/>
      <c r="I1000" s="663"/>
      <c r="J1000" s="663"/>
      <c r="K1000" s="663"/>
      <c r="L1000" s="663"/>
      <c r="M1000" s="663"/>
      <c r="N1000" s="663"/>
      <c r="O1000" s="663"/>
      <c r="P1000" s="663"/>
      <c r="Q1000" s="663"/>
      <c r="R1000" s="663"/>
      <c r="S1000" s="663"/>
      <c r="T1000" s="663"/>
      <c r="U1000" s="663"/>
      <c r="V1000" s="663"/>
      <c r="W1000" s="663"/>
      <c r="X1000" s="663"/>
      <c r="Y1000" s="663"/>
      <c r="Z1000" s="663"/>
    </row>
  </sheetData>
  <mergeCells count="54">
    <mergeCell ref="B1:M1"/>
    <mergeCell ref="A2:A15"/>
    <mergeCell ref="C2:M2"/>
    <mergeCell ref="C3:M3"/>
    <mergeCell ref="D4:E4"/>
    <mergeCell ref="F4:G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49:M49"/>
    <mergeCell ref="A16:A52"/>
    <mergeCell ref="C16:M16"/>
    <mergeCell ref="C17:M17"/>
    <mergeCell ref="B18:B24"/>
    <mergeCell ref="B25:B28"/>
    <mergeCell ref="J30:L30"/>
    <mergeCell ref="B32:B34"/>
    <mergeCell ref="B35:B44"/>
    <mergeCell ref="D37:E37"/>
    <mergeCell ref="F43:G43"/>
    <mergeCell ref="H43:I43"/>
    <mergeCell ref="B45:B48"/>
    <mergeCell ref="F46:F47"/>
    <mergeCell ref="G46:J47"/>
    <mergeCell ref="L46:M47"/>
    <mergeCell ref="C50:M50"/>
    <mergeCell ref="A53:A58"/>
    <mergeCell ref="C53:M53"/>
    <mergeCell ref="C54:M54"/>
    <mergeCell ref="C55:M55"/>
    <mergeCell ref="C56:M56"/>
    <mergeCell ref="C57:M57"/>
    <mergeCell ref="C58:M58"/>
    <mergeCell ref="A59:A61"/>
    <mergeCell ref="C59:M59"/>
    <mergeCell ref="C60:M60"/>
    <mergeCell ref="C61:M61"/>
    <mergeCell ref="C62:M63"/>
    <mergeCell ref="A62:B63"/>
  </mergeCells>
  <dataValidations count="1">
    <dataValidation type="list" allowBlank="1" showErrorMessage="1" sqref="I7">
      <formula1>INDIRECT($C$7)</formula1>
    </dataValidation>
  </dataValidations>
  <hyperlinks>
    <hyperlink ref="C57" r:id="rId1"/>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Z1000"/>
  <sheetViews>
    <sheetView zoomScale="80" zoomScaleNormal="80" workbookViewId="0">
      <selection activeCell="F9" sqref="F9:G9"/>
    </sheetView>
  </sheetViews>
  <sheetFormatPr baseColWidth="10" defaultColWidth="14.42578125" defaultRowHeight="15" customHeight="1"/>
  <cols>
    <col min="1" max="1" width="25.140625" style="664" customWidth="1"/>
    <col min="2" max="2" width="39.140625" style="664" customWidth="1"/>
    <col min="3" max="26" width="11.42578125" style="664" customWidth="1"/>
    <col min="27" max="16384" width="14.42578125" style="664"/>
  </cols>
  <sheetData>
    <row r="1" spans="1:26" ht="39.75" customHeight="1" thickBot="1">
      <c r="A1" s="662"/>
      <c r="B1" s="1478" t="s">
        <v>944</v>
      </c>
      <c r="C1" s="1479"/>
      <c r="D1" s="1479"/>
      <c r="E1" s="1479"/>
      <c r="F1" s="1479"/>
      <c r="G1" s="1479"/>
      <c r="H1" s="1479"/>
      <c r="I1" s="1479"/>
      <c r="J1" s="1479"/>
      <c r="K1" s="1479"/>
      <c r="L1" s="1479"/>
      <c r="M1" s="1480"/>
      <c r="N1" s="663"/>
      <c r="O1" s="663"/>
      <c r="P1" s="663"/>
      <c r="Q1" s="663"/>
      <c r="R1" s="663"/>
      <c r="S1" s="663"/>
      <c r="T1" s="663"/>
      <c r="U1" s="663"/>
      <c r="V1" s="663"/>
      <c r="W1" s="663"/>
      <c r="X1" s="663"/>
      <c r="Y1" s="663"/>
      <c r="Z1" s="663"/>
    </row>
    <row r="2" spans="1:26" ht="34.5" customHeight="1">
      <c r="A2" s="1380" t="s">
        <v>263</v>
      </c>
      <c r="B2" s="665" t="s">
        <v>264</v>
      </c>
      <c r="C2" s="1481" t="s">
        <v>813</v>
      </c>
      <c r="D2" s="1482"/>
      <c r="E2" s="1482"/>
      <c r="F2" s="1482"/>
      <c r="G2" s="1482"/>
      <c r="H2" s="1482"/>
      <c r="I2" s="1482"/>
      <c r="J2" s="1482"/>
      <c r="K2" s="1482"/>
      <c r="L2" s="1482"/>
      <c r="M2" s="1483"/>
      <c r="N2" s="663"/>
      <c r="O2" s="663"/>
      <c r="P2" s="663"/>
      <c r="Q2" s="663"/>
      <c r="R2" s="663"/>
      <c r="S2" s="663"/>
      <c r="T2" s="663"/>
      <c r="U2" s="663"/>
      <c r="V2" s="663"/>
      <c r="W2" s="663"/>
      <c r="X2" s="663"/>
      <c r="Y2" s="663"/>
      <c r="Z2" s="663"/>
    </row>
    <row r="3" spans="1:26" ht="51" customHeight="1">
      <c r="A3" s="1381"/>
      <c r="B3" s="666" t="s">
        <v>338</v>
      </c>
      <c r="C3" s="1382" t="s">
        <v>814</v>
      </c>
      <c r="D3" s="1383"/>
      <c r="E3" s="1383"/>
      <c r="F3" s="1383"/>
      <c r="G3" s="1383"/>
      <c r="H3" s="1383"/>
      <c r="I3" s="1383"/>
      <c r="J3" s="1383"/>
      <c r="K3" s="1383"/>
      <c r="L3" s="1383"/>
      <c r="M3" s="1449"/>
      <c r="N3" s="663"/>
      <c r="O3" s="663"/>
      <c r="P3" s="663"/>
      <c r="Q3" s="663"/>
      <c r="R3" s="663"/>
      <c r="S3" s="663"/>
      <c r="T3" s="663"/>
      <c r="U3" s="663"/>
      <c r="V3" s="663"/>
      <c r="W3" s="663"/>
      <c r="X3" s="663"/>
      <c r="Y3" s="663"/>
      <c r="Z3" s="663"/>
    </row>
    <row r="4" spans="1:26" ht="15.75" customHeight="1">
      <c r="A4" s="1381"/>
      <c r="B4" s="667" t="s">
        <v>97</v>
      </c>
      <c r="C4" s="668" t="s">
        <v>154</v>
      </c>
      <c r="D4" s="1450" t="s">
        <v>815</v>
      </c>
      <c r="E4" s="1451"/>
      <c r="F4" s="1452" t="s">
        <v>98</v>
      </c>
      <c r="G4" s="1453"/>
      <c r="H4" s="669">
        <v>72</v>
      </c>
      <c r="I4" s="670"/>
      <c r="J4" s="670"/>
      <c r="K4" s="670"/>
      <c r="L4" s="670"/>
      <c r="M4" s="671"/>
      <c r="N4" s="663"/>
      <c r="O4" s="663"/>
      <c r="P4" s="663"/>
      <c r="Q4" s="663"/>
      <c r="R4" s="663"/>
      <c r="S4" s="663"/>
      <c r="T4" s="663"/>
      <c r="U4" s="663"/>
      <c r="V4" s="663"/>
      <c r="W4" s="663"/>
      <c r="X4" s="663"/>
      <c r="Y4" s="663"/>
      <c r="Z4" s="663"/>
    </row>
    <row r="5" spans="1:26" ht="15.75" customHeight="1">
      <c r="A5" s="1381"/>
      <c r="B5" s="667" t="s">
        <v>267</v>
      </c>
      <c r="C5" s="1457" t="s">
        <v>816</v>
      </c>
      <c r="D5" s="1458"/>
      <c r="E5" s="1458"/>
      <c r="F5" s="1458"/>
      <c r="G5" s="1458"/>
      <c r="H5" s="1458"/>
      <c r="I5" s="1458"/>
      <c r="J5" s="1458"/>
      <c r="K5" s="1458"/>
      <c r="L5" s="1458"/>
      <c r="M5" s="1459"/>
      <c r="N5" s="663"/>
      <c r="O5" s="663"/>
      <c r="P5" s="663"/>
      <c r="Q5" s="663"/>
      <c r="R5" s="663"/>
      <c r="S5" s="663"/>
      <c r="T5" s="663"/>
      <c r="U5" s="663"/>
      <c r="V5" s="663"/>
      <c r="W5" s="663"/>
      <c r="X5" s="663"/>
      <c r="Y5" s="663"/>
      <c r="Z5" s="663"/>
    </row>
    <row r="6" spans="1:26" ht="15.75" customHeight="1">
      <c r="A6" s="1381"/>
      <c r="B6" s="667" t="s">
        <v>268</v>
      </c>
      <c r="C6" s="1457" t="s">
        <v>817</v>
      </c>
      <c r="D6" s="1458"/>
      <c r="E6" s="1458"/>
      <c r="F6" s="1458"/>
      <c r="G6" s="1458"/>
      <c r="H6" s="1458"/>
      <c r="I6" s="1458"/>
      <c r="J6" s="1458"/>
      <c r="K6" s="1458"/>
      <c r="L6" s="1458"/>
      <c r="M6" s="1459"/>
      <c r="N6" s="663"/>
      <c r="O6" s="663"/>
      <c r="P6" s="663"/>
      <c r="Q6" s="663"/>
      <c r="R6" s="663"/>
      <c r="S6" s="663"/>
      <c r="T6" s="663"/>
      <c r="U6" s="663"/>
      <c r="V6" s="663"/>
      <c r="W6" s="663"/>
      <c r="X6" s="663"/>
      <c r="Y6" s="663"/>
      <c r="Z6" s="663"/>
    </row>
    <row r="7" spans="1:26" ht="15.75" customHeight="1">
      <c r="A7" s="1381"/>
      <c r="B7" s="666" t="s">
        <v>269</v>
      </c>
      <c r="C7" s="1460" t="s">
        <v>818</v>
      </c>
      <c r="D7" s="1460"/>
      <c r="E7" s="672"/>
      <c r="F7" s="672"/>
      <c r="G7" s="673"/>
      <c r="H7" s="674" t="s">
        <v>52</v>
      </c>
      <c r="I7" s="1460" t="s">
        <v>819</v>
      </c>
      <c r="J7" s="1460"/>
      <c r="K7" s="1460"/>
      <c r="L7" s="1460"/>
      <c r="M7" s="1484"/>
      <c r="N7" s="663"/>
      <c r="O7" s="663"/>
      <c r="P7" s="663"/>
      <c r="Q7" s="663"/>
      <c r="R7" s="663"/>
      <c r="S7" s="663"/>
      <c r="T7" s="663"/>
      <c r="U7" s="663"/>
      <c r="V7" s="663"/>
      <c r="W7" s="663"/>
      <c r="X7" s="663"/>
      <c r="Y7" s="663"/>
      <c r="Z7" s="663"/>
    </row>
    <row r="8" spans="1:26" ht="15.75" customHeight="1">
      <c r="A8" s="1381"/>
      <c r="B8" s="1477" t="s">
        <v>270</v>
      </c>
      <c r="C8" s="675"/>
      <c r="D8" s="676"/>
      <c r="E8" s="677"/>
      <c r="F8" s="677"/>
      <c r="G8" s="677"/>
      <c r="H8" s="677"/>
      <c r="I8" s="677"/>
      <c r="J8" s="677"/>
      <c r="K8" s="677"/>
      <c r="L8" s="678"/>
      <c r="M8" s="679"/>
      <c r="N8" s="663"/>
      <c r="O8" s="663"/>
      <c r="P8" s="663"/>
      <c r="Q8" s="663"/>
      <c r="R8" s="663"/>
      <c r="S8" s="663"/>
      <c r="T8" s="663"/>
      <c r="U8" s="663"/>
      <c r="V8" s="663"/>
      <c r="W8" s="663"/>
      <c r="X8" s="663"/>
      <c r="Y8" s="663"/>
      <c r="Z8" s="663"/>
    </row>
    <row r="9" spans="1:26" ht="33" customHeight="1">
      <c r="A9" s="1381"/>
      <c r="B9" s="1469"/>
      <c r="C9" s="1462" t="s">
        <v>820</v>
      </c>
      <c r="D9" s="1462"/>
      <c r="E9" s="680"/>
      <c r="F9" s="1431"/>
      <c r="G9" s="1426"/>
      <c r="H9" s="680"/>
      <c r="I9" s="1431"/>
      <c r="J9" s="1426"/>
      <c r="K9" s="680"/>
      <c r="L9" s="682"/>
      <c r="M9" s="683"/>
      <c r="N9" s="663"/>
      <c r="O9" s="663"/>
      <c r="P9" s="663"/>
      <c r="Q9" s="663"/>
      <c r="R9" s="663"/>
      <c r="S9" s="663"/>
      <c r="T9" s="663"/>
      <c r="U9" s="663"/>
      <c r="V9" s="663"/>
      <c r="W9" s="663"/>
      <c r="X9" s="663"/>
      <c r="Y9" s="663"/>
      <c r="Z9" s="663"/>
    </row>
    <row r="10" spans="1:26" ht="15.75" customHeight="1">
      <c r="A10" s="1381"/>
      <c r="B10" s="1470"/>
      <c r="C10" s="1463" t="s">
        <v>272</v>
      </c>
      <c r="D10" s="1426"/>
      <c r="E10" s="681"/>
      <c r="F10" s="1431" t="s">
        <v>272</v>
      </c>
      <c r="G10" s="1426"/>
      <c r="H10" s="681"/>
      <c r="I10" s="1431" t="s">
        <v>272</v>
      </c>
      <c r="J10" s="1426"/>
      <c r="K10" s="681"/>
      <c r="L10" s="684"/>
      <c r="M10" s="685"/>
      <c r="N10" s="663"/>
      <c r="O10" s="663"/>
      <c r="P10" s="663"/>
      <c r="Q10" s="663"/>
      <c r="R10" s="663"/>
      <c r="S10" s="663"/>
      <c r="T10" s="663"/>
      <c r="U10" s="663"/>
      <c r="V10" s="663"/>
      <c r="W10" s="663"/>
      <c r="X10" s="663"/>
      <c r="Y10" s="663"/>
      <c r="Z10" s="663"/>
    </row>
    <row r="11" spans="1:26" ht="27.75" customHeight="1">
      <c r="A11" s="1381"/>
      <c r="B11" s="666" t="s">
        <v>273</v>
      </c>
      <c r="C11" s="1432" t="s">
        <v>821</v>
      </c>
      <c r="D11" s="1408"/>
      <c r="E11" s="1408"/>
      <c r="F11" s="1408"/>
      <c r="G11" s="1408"/>
      <c r="H11" s="1408"/>
      <c r="I11" s="1408"/>
      <c r="J11" s="1408"/>
      <c r="K11" s="1408"/>
      <c r="L11" s="1408"/>
      <c r="M11" s="1442"/>
      <c r="N11" s="663"/>
      <c r="O11" s="663"/>
      <c r="P11" s="663"/>
      <c r="Q11" s="663"/>
      <c r="R11" s="663"/>
      <c r="S11" s="663"/>
      <c r="T11" s="663"/>
      <c r="U11" s="663"/>
      <c r="V11" s="663"/>
      <c r="W11" s="663"/>
      <c r="X11" s="663"/>
      <c r="Y11" s="663"/>
      <c r="Z11" s="663"/>
    </row>
    <row r="12" spans="1:26" ht="95.25" customHeight="1">
      <c r="A12" s="1381"/>
      <c r="B12" s="666" t="s">
        <v>348</v>
      </c>
      <c r="C12" s="1474" t="s">
        <v>822</v>
      </c>
      <c r="D12" s="1474"/>
      <c r="E12" s="1474"/>
      <c r="F12" s="1474"/>
      <c r="G12" s="1474"/>
      <c r="H12" s="1474"/>
      <c r="I12" s="1474"/>
      <c r="J12" s="1474"/>
      <c r="K12" s="1474"/>
      <c r="L12" s="1474"/>
      <c r="M12" s="1475"/>
      <c r="N12" s="663"/>
      <c r="O12" s="663"/>
      <c r="P12" s="663"/>
      <c r="Q12" s="663"/>
      <c r="R12" s="663"/>
      <c r="S12" s="663"/>
      <c r="T12" s="663"/>
      <c r="U12" s="663"/>
      <c r="V12" s="663"/>
      <c r="W12" s="663"/>
      <c r="X12" s="663"/>
      <c r="Y12" s="663"/>
      <c r="Z12" s="663"/>
    </row>
    <row r="13" spans="1:26" ht="15.75" customHeight="1">
      <c r="A13" s="1381"/>
      <c r="B13" s="666" t="s">
        <v>349</v>
      </c>
      <c r="C13" s="1476" t="s">
        <v>109</v>
      </c>
      <c r="D13" s="1408"/>
      <c r="E13" s="1408"/>
      <c r="F13" s="1408"/>
      <c r="G13" s="1408"/>
      <c r="H13" s="1408"/>
      <c r="I13" s="1408"/>
      <c r="J13" s="1408"/>
      <c r="K13" s="1408"/>
      <c r="L13" s="1408"/>
      <c r="M13" s="1442"/>
      <c r="N13" s="663"/>
      <c r="O13" s="663"/>
      <c r="P13" s="663"/>
      <c r="Q13" s="663"/>
      <c r="R13" s="663"/>
      <c r="S13" s="663"/>
      <c r="T13" s="663"/>
      <c r="U13" s="663"/>
      <c r="V13" s="663"/>
      <c r="W13" s="663"/>
      <c r="X13" s="663"/>
      <c r="Y13" s="663"/>
      <c r="Z13" s="663"/>
    </row>
    <row r="14" spans="1:26" ht="15.75" customHeight="1">
      <c r="A14" s="1381"/>
      <c r="B14" s="1477" t="s">
        <v>351</v>
      </c>
      <c r="C14" s="1397" t="s">
        <v>823</v>
      </c>
      <c r="D14" s="1397"/>
      <c r="E14" s="686" t="s">
        <v>353</v>
      </c>
      <c r="F14" s="1439" t="s">
        <v>824</v>
      </c>
      <c r="G14" s="1440"/>
      <c r="H14" s="1440"/>
      <c r="I14" s="1440"/>
      <c r="J14" s="1440"/>
      <c r="K14" s="1440"/>
      <c r="L14" s="1440"/>
      <c r="M14" s="1441"/>
      <c r="N14" s="663"/>
      <c r="O14" s="663"/>
      <c r="P14" s="663"/>
      <c r="Q14" s="663"/>
      <c r="R14" s="663"/>
      <c r="S14" s="663"/>
      <c r="T14" s="663"/>
      <c r="U14" s="663"/>
      <c r="V14" s="663"/>
      <c r="W14" s="663"/>
      <c r="X14" s="663"/>
      <c r="Y14" s="663"/>
      <c r="Z14" s="663"/>
    </row>
    <row r="15" spans="1:26" ht="15.75" customHeight="1">
      <c r="A15" s="1381"/>
      <c r="B15" s="1469"/>
      <c r="C15" s="1407" t="s">
        <v>825</v>
      </c>
      <c r="D15" s="1408"/>
      <c r="E15" s="1408"/>
      <c r="F15" s="1408"/>
      <c r="G15" s="1408"/>
      <c r="H15" s="1408"/>
      <c r="I15" s="1408"/>
      <c r="J15" s="1408"/>
      <c r="K15" s="1408"/>
      <c r="L15" s="1408"/>
      <c r="M15" s="1442"/>
      <c r="N15" s="663"/>
      <c r="O15" s="663"/>
      <c r="P15" s="663"/>
      <c r="Q15" s="663"/>
      <c r="R15" s="663"/>
      <c r="S15" s="663"/>
      <c r="T15" s="663"/>
      <c r="U15" s="663"/>
      <c r="V15" s="663"/>
      <c r="W15" s="663"/>
      <c r="X15" s="663"/>
      <c r="Y15" s="663"/>
      <c r="Z15" s="663"/>
    </row>
    <row r="16" spans="1:26" ht="15.75" customHeight="1">
      <c r="A16" s="1406" t="s">
        <v>275</v>
      </c>
      <c r="B16" s="687" t="s">
        <v>91</v>
      </c>
      <c r="C16" s="1407" t="s">
        <v>189</v>
      </c>
      <c r="D16" s="1408"/>
      <c r="E16" s="1408"/>
      <c r="F16" s="1408"/>
      <c r="G16" s="1408"/>
      <c r="H16" s="1408"/>
      <c r="I16" s="1408"/>
      <c r="J16" s="1408"/>
      <c r="K16" s="1408"/>
      <c r="L16" s="1408"/>
      <c r="M16" s="1442"/>
      <c r="N16" s="663"/>
      <c r="O16" s="663"/>
      <c r="P16" s="663"/>
      <c r="Q16" s="663"/>
      <c r="R16" s="663"/>
      <c r="S16" s="663"/>
      <c r="T16" s="663"/>
      <c r="U16" s="663"/>
      <c r="V16" s="663"/>
      <c r="W16" s="663"/>
      <c r="X16" s="663"/>
      <c r="Y16" s="663"/>
      <c r="Z16" s="663"/>
    </row>
    <row r="17" spans="1:26" ht="36" customHeight="1">
      <c r="A17" s="1381"/>
      <c r="B17" s="687" t="s">
        <v>356</v>
      </c>
      <c r="C17" s="1407" t="s">
        <v>821</v>
      </c>
      <c r="D17" s="1408"/>
      <c r="E17" s="1408"/>
      <c r="F17" s="1408"/>
      <c r="G17" s="1408"/>
      <c r="H17" s="1408"/>
      <c r="I17" s="1408"/>
      <c r="J17" s="1408"/>
      <c r="K17" s="1408"/>
      <c r="L17" s="1408"/>
      <c r="M17" s="1442"/>
      <c r="N17" s="663"/>
      <c r="O17" s="663"/>
      <c r="P17" s="663"/>
      <c r="Q17" s="663"/>
      <c r="R17" s="663"/>
      <c r="S17" s="663"/>
      <c r="T17" s="663"/>
      <c r="U17" s="663"/>
      <c r="V17" s="663"/>
      <c r="W17" s="663"/>
      <c r="X17" s="663"/>
      <c r="Y17" s="663"/>
      <c r="Z17" s="663"/>
    </row>
    <row r="18" spans="1:26" ht="8.25" customHeight="1">
      <c r="A18" s="1381"/>
      <c r="B18" s="1468" t="s">
        <v>276</v>
      </c>
      <c r="C18" s="688"/>
      <c r="D18" s="689"/>
      <c r="E18" s="689"/>
      <c r="F18" s="689"/>
      <c r="G18" s="689"/>
      <c r="H18" s="689"/>
      <c r="I18" s="689"/>
      <c r="J18" s="689"/>
      <c r="K18" s="689"/>
      <c r="L18" s="689"/>
      <c r="M18" s="690"/>
      <c r="N18" s="663"/>
      <c r="O18" s="663"/>
      <c r="P18" s="663"/>
      <c r="Q18" s="663"/>
      <c r="R18" s="663"/>
      <c r="S18" s="663"/>
      <c r="T18" s="663"/>
      <c r="U18" s="663"/>
      <c r="V18" s="663"/>
      <c r="W18" s="663"/>
      <c r="X18" s="663"/>
      <c r="Y18" s="663"/>
      <c r="Z18" s="663"/>
    </row>
    <row r="19" spans="1:26" ht="9" customHeight="1">
      <c r="A19" s="1381"/>
      <c r="B19" s="1469"/>
      <c r="C19" s="691"/>
      <c r="D19" s="692"/>
      <c r="E19" s="693"/>
      <c r="F19" s="692"/>
      <c r="G19" s="693"/>
      <c r="H19" s="692"/>
      <c r="I19" s="693"/>
      <c r="J19" s="692"/>
      <c r="K19" s="693"/>
      <c r="L19" s="693"/>
      <c r="M19" s="694"/>
      <c r="N19" s="663"/>
      <c r="O19" s="663"/>
      <c r="P19" s="663"/>
      <c r="Q19" s="663"/>
      <c r="R19" s="663"/>
      <c r="S19" s="663"/>
      <c r="T19" s="663"/>
      <c r="U19" s="663"/>
      <c r="V19" s="663"/>
      <c r="W19" s="663"/>
      <c r="X19" s="663"/>
      <c r="Y19" s="663"/>
      <c r="Z19" s="663"/>
    </row>
    <row r="20" spans="1:26" ht="15.75" customHeight="1">
      <c r="A20" s="1381"/>
      <c r="B20" s="1469"/>
      <c r="C20" s="695" t="s">
        <v>277</v>
      </c>
      <c r="D20" s="696"/>
      <c r="E20" s="697" t="s">
        <v>278</v>
      </c>
      <c r="F20" s="696"/>
      <c r="G20" s="697" t="s">
        <v>279</v>
      </c>
      <c r="H20" s="696"/>
      <c r="I20" s="697" t="s">
        <v>280</v>
      </c>
      <c r="J20" s="698"/>
      <c r="K20" s="697"/>
      <c r="L20" s="697"/>
      <c r="M20" s="694"/>
      <c r="N20" s="663"/>
      <c r="O20" s="663"/>
      <c r="P20" s="663"/>
      <c r="Q20" s="663"/>
      <c r="R20" s="663"/>
      <c r="S20" s="663"/>
      <c r="T20" s="663"/>
      <c r="U20" s="663"/>
      <c r="V20" s="663"/>
      <c r="W20" s="663"/>
      <c r="X20" s="663"/>
      <c r="Y20" s="663"/>
      <c r="Z20" s="663"/>
    </row>
    <row r="21" spans="1:26" ht="15.75" customHeight="1">
      <c r="A21" s="1381"/>
      <c r="B21" s="1469"/>
      <c r="C21" s="695" t="s">
        <v>281</v>
      </c>
      <c r="D21" s="699"/>
      <c r="E21" s="697" t="s">
        <v>282</v>
      </c>
      <c r="F21" s="700"/>
      <c r="G21" s="697" t="s">
        <v>283</v>
      </c>
      <c r="H21" s="700"/>
      <c r="I21" s="697"/>
      <c r="J21" s="693"/>
      <c r="K21" s="697"/>
      <c r="L21" s="697"/>
      <c r="M21" s="694"/>
      <c r="N21" s="663"/>
      <c r="O21" s="663"/>
      <c r="P21" s="663"/>
      <c r="Q21" s="663"/>
      <c r="R21" s="663"/>
      <c r="S21" s="663"/>
      <c r="T21" s="663"/>
      <c r="U21" s="663"/>
      <c r="V21" s="663"/>
      <c r="W21" s="663"/>
      <c r="X21" s="663"/>
      <c r="Y21" s="663"/>
      <c r="Z21" s="663"/>
    </row>
    <row r="22" spans="1:26" ht="15.75" customHeight="1">
      <c r="A22" s="1381"/>
      <c r="B22" s="1469"/>
      <c r="C22" s="695" t="s">
        <v>284</v>
      </c>
      <c r="D22" s="699"/>
      <c r="E22" s="697" t="s">
        <v>285</v>
      </c>
      <c r="F22" s="699"/>
      <c r="G22" s="697"/>
      <c r="H22" s="693"/>
      <c r="I22" s="697"/>
      <c r="J22" s="693"/>
      <c r="K22" s="697"/>
      <c r="L22" s="697"/>
      <c r="M22" s="694"/>
      <c r="N22" s="663"/>
      <c r="O22" s="663"/>
      <c r="P22" s="663"/>
      <c r="Q22" s="663"/>
      <c r="R22" s="663"/>
      <c r="S22" s="663"/>
      <c r="T22" s="663"/>
      <c r="U22" s="663"/>
      <c r="V22" s="663"/>
      <c r="W22" s="663"/>
      <c r="X22" s="663"/>
      <c r="Y22" s="663"/>
      <c r="Z22" s="663"/>
    </row>
    <row r="23" spans="1:26" ht="15.75" customHeight="1">
      <c r="A23" s="1381"/>
      <c r="B23" s="1469"/>
      <c r="C23" s="695" t="s">
        <v>286</v>
      </c>
      <c r="D23" s="699" t="s">
        <v>287</v>
      </c>
      <c r="E23" s="697" t="s">
        <v>288</v>
      </c>
      <c r="F23" s="701" t="s">
        <v>826</v>
      </c>
      <c r="G23" s="681"/>
      <c r="H23" s="681"/>
      <c r="I23" s="681"/>
      <c r="J23" s="681"/>
      <c r="K23" s="681"/>
      <c r="L23" s="681"/>
      <c r="M23" s="702"/>
      <c r="N23" s="663"/>
      <c r="O23" s="663"/>
      <c r="P23" s="663"/>
      <c r="Q23" s="663"/>
      <c r="R23" s="663"/>
      <c r="S23" s="663"/>
      <c r="T23" s="663"/>
      <c r="U23" s="663"/>
      <c r="V23" s="663"/>
      <c r="W23" s="663"/>
      <c r="X23" s="663"/>
      <c r="Y23" s="663"/>
      <c r="Z23" s="663"/>
    </row>
    <row r="24" spans="1:26" ht="9.75" customHeight="1">
      <c r="A24" s="1381"/>
      <c r="B24" s="1470"/>
      <c r="C24" s="703"/>
      <c r="D24" s="704"/>
      <c r="E24" s="704"/>
      <c r="F24" s="704"/>
      <c r="G24" s="704"/>
      <c r="H24" s="704"/>
      <c r="I24" s="704"/>
      <c r="J24" s="704"/>
      <c r="K24" s="704"/>
      <c r="L24" s="704"/>
      <c r="M24" s="705"/>
      <c r="N24" s="663"/>
      <c r="O24" s="663"/>
      <c r="P24" s="663"/>
      <c r="Q24" s="663"/>
      <c r="R24" s="663"/>
      <c r="S24" s="663"/>
      <c r="T24" s="663"/>
      <c r="U24" s="663"/>
      <c r="V24" s="663"/>
      <c r="W24" s="663"/>
      <c r="X24" s="663"/>
      <c r="Y24" s="663"/>
      <c r="Z24" s="663"/>
    </row>
    <row r="25" spans="1:26" ht="15.75" customHeight="1">
      <c r="A25" s="1381"/>
      <c r="B25" s="1468" t="s">
        <v>290</v>
      </c>
      <c r="C25" s="706"/>
      <c r="D25" s="689"/>
      <c r="E25" s="689"/>
      <c r="F25" s="689"/>
      <c r="G25" s="689"/>
      <c r="H25" s="689"/>
      <c r="I25" s="689"/>
      <c r="J25" s="689"/>
      <c r="K25" s="689"/>
      <c r="L25" s="678"/>
      <c r="M25" s="679"/>
      <c r="N25" s="663"/>
      <c r="O25" s="663"/>
      <c r="P25" s="663"/>
      <c r="Q25" s="663"/>
      <c r="R25" s="663"/>
      <c r="S25" s="663"/>
      <c r="T25" s="663"/>
      <c r="U25" s="663"/>
      <c r="V25" s="663"/>
      <c r="W25" s="663"/>
      <c r="X25" s="663"/>
      <c r="Y25" s="663"/>
      <c r="Z25" s="663"/>
    </row>
    <row r="26" spans="1:26" ht="15.75" customHeight="1">
      <c r="A26" s="1381"/>
      <c r="B26" s="1469"/>
      <c r="C26" s="695" t="s">
        <v>291</v>
      </c>
      <c r="D26" s="700"/>
      <c r="E26" s="707"/>
      <c r="F26" s="697" t="s">
        <v>292</v>
      </c>
      <c r="G26" s="699"/>
      <c r="H26" s="707"/>
      <c r="I26" s="697" t="s">
        <v>201</v>
      </c>
      <c r="J26" s="698" t="s">
        <v>287</v>
      </c>
      <c r="K26" s="707"/>
      <c r="L26" s="682"/>
      <c r="M26" s="683"/>
      <c r="N26" s="663"/>
      <c r="O26" s="663"/>
      <c r="P26" s="663"/>
      <c r="Q26" s="663"/>
      <c r="R26" s="663"/>
      <c r="S26" s="663"/>
      <c r="T26" s="663"/>
      <c r="U26" s="663"/>
      <c r="V26" s="663"/>
      <c r="W26" s="663"/>
      <c r="X26" s="663"/>
      <c r="Y26" s="663"/>
      <c r="Z26" s="663"/>
    </row>
    <row r="27" spans="1:26" ht="15.75" customHeight="1">
      <c r="A27" s="1381"/>
      <c r="B27" s="1469"/>
      <c r="C27" s="695" t="s">
        <v>293</v>
      </c>
      <c r="D27" s="708"/>
      <c r="E27" s="682"/>
      <c r="F27" s="697" t="s">
        <v>193</v>
      </c>
      <c r="G27" s="700"/>
      <c r="H27" s="682"/>
      <c r="I27" s="709"/>
      <c r="J27" s="682"/>
      <c r="K27" s="680"/>
      <c r="L27" s="682"/>
      <c r="M27" s="683"/>
      <c r="N27" s="663"/>
      <c r="O27" s="663"/>
      <c r="P27" s="663"/>
      <c r="Q27" s="663"/>
      <c r="R27" s="663"/>
      <c r="S27" s="663"/>
      <c r="T27" s="663"/>
      <c r="U27" s="663"/>
      <c r="V27" s="663"/>
      <c r="W27" s="663"/>
      <c r="X27" s="663"/>
      <c r="Y27" s="663"/>
      <c r="Z27" s="663"/>
    </row>
    <row r="28" spans="1:26" ht="15.75" customHeight="1">
      <c r="A28" s="1381"/>
      <c r="B28" s="1470"/>
      <c r="C28" s="710"/>
      <c r="D28" s="692"/>
      <c r="E28" s="692"/>
      <c r="F28" s="692"/>
      <c r="G28" s="692"/>
      <c r="H28" s="692"/>
      <c r="I28" s="692"/>
      <c r="J28" s="692"/>
      <c r="K28" s="692"/>
      <c r="L28" s="684"/>
      <c r="M28" s="685"/>
      <c r="N28" s="663"/>
      <c r="O28" s="663"/>
      <c r="P28" s="663"/>
      <c r="Q28" s="663"/>
      <c r="R28" s="663"/>
      <c r="S28" s="663"/>
      <c r="T28" s="663"/>
      <c r="U28" s="663"/>
      <c r="V28" s="663"/>
      <c r="W28" s="663"/>
      <c r="X28" s="663"/>
      <c r="Y28" s="663"/>
      <c r="Z28" s="663"/>
    </row>
    <row r="29" spans="1:26" ht="15.75" customHeight="1">
      <c r="A29" s="1381"/>
      <c r="B29" s="711" t="s">
        <v>294</v>
      </c>
      <c r="C29" s="712"/>
      <c r="D29" s="713"/>
      <c r="E29" s="713"/>
      <c r="F29" s="713"/>
      <c r="G29" s="713"/>
      <c r="H29" s="713"/>
      <c r="I29" s="713"/>
      <c r="J29" s="713"/>
      <c r="K29" s="713"/>
      <c r="L29" s="713"/>
      <c r="M29" s="714"/>
      <c r="N29" s="663"/>
      <c r="O29" s="663"/>
      <c r="P29" s="663"/>
      <c r="Q29" s="663"/>
      <c r="R29" s="663"/>
      <c r="S29" s="663"/>
      <c r="T29" s="663"/>
      <c r="U29" s="663"/>
      <c r="V29" s="663"/>
      <c r="W29" s="663"/>
      <c r="X29" s="663"/>
      <c r="Y29" s="663"/>
      <c r="Z29" s="663"/>
    </row>
    <row r="30" spans="1:26" ht="15.75" customHeight="1">
      <c r="A30" s="1381"/>
      <c r="B30" s="711"/>
      <c r="C30" s="715" t="s">
        <v>295</v>
      </c>
      <c r="D30" s="716">
        <v>102837</v>
      </c>
      <c r="E30" s="707"/>
      <c r="F30" s="717" t="s">
        <v>296</v>
      </c>
      <c r="G30" s="700">
        <v>2022</v>
      </c>
      <c r="H30" s="707"/>
      <c r="I30" s="717" t="s">
        <v>297</v>
      </c>
      <c r="J30" s="1413" t="s">
        <v>827</v>
      </c>
      <c r="K30" s="1414"/>
      <c r="L30" s="1415"/>
      <c r="M30" s="718"/>
      <c r="N30" s="663"/>
      <c r="O30" s="663"/>
      <c r="P30" s="663"/>
      <c r="Q30" s="663"/>
      <c r="R30" s="663"/>
      <c r="S30" s="663"/>
      <c r="T30" s="663"/>
      <c r="U30" s="663"/>
      <c r="V30" s="663"/>
      <c r="W30" s="663"/>
      <c r="X30" s="663"/>
      <c r="Y30" s="663"/>
      <c r="Z30" s="663"/>
    </row>
    <row r="31" spans="1:26" ht="15.75" customHeight="1">
      <c r="A31" s="1381"/>
      <c r="B31" s="667"/>
      <c r="C31" s="703"/>
      <c r="D31" s="704"/>
      <c r="E31" s="704"/>
      <c r="F31" s="704"/>
      <c r="G31" s="704"/>
      <c r="H31" s="704"/>
      <c r="I31" s="704"/>
      <c r="J31" s="704"/>
      <c r="K31" s="704"/>
      <c r="L31" s="704"/>
      <c r="M31" s="705"/>
      <c r="N31" s="663"/>
      <c r="O31" s="663"/>
      <c r="P31" s="663"/>
      <c r="Q31" s="663"/>
      <c r="R31" s="663"/>
      <c r="S31" s="663"/>
      <c r="T31" s="663"/>
      <c r="U31" s="663"/>
      <c r="V31" s="663"/>
      <c r="W31" s="663"/>
      <c r="X31" s="663"/>
      <c r="Y31" s="663"/>
      <c r="Z31" s="663"/>
    </row>
    <row r="32" spans="1:26" ht="15.75" customHeight="1">
      <c r="A32" s="1381"/>
      <c r="B32" s="1468" t="s">
        <v>299</v>
      </c>
      <c r="C32" s="719"/>
      <c r="D32" s="720"/>
      <c r="E32" s="720"/>
      <c r="F32" s="720"/>
      <c r="G32" s="720"/>
      <c r="H32" s="720"/>
      <c r="I32" s="720"/>
      <c r="J32" s="720"/>
      <c r="K32" s="720"/>
      <c r="L32" s="678"/>
      <c r="M32" s="679"/>
      <c r="N32" s="663"/>
      <c r="O32" s="663"/>
      <c r="P32" s="663"/>
      <c r="Q32" s="663"/>
      <c r="R32" s="663"/>
      <c r="S32" s="663"/>
      <c r="T32" s="663"/>
      <c r="U32" s="663"/>
      <c r="V32" s="663"/>
      <c r="W32" s="663"/>
      <c r="X32" s="663"/>
      <c r="Y32" s="663"/>
      <c r="Z32" s="663"/>
    </row>
    <row r="33" spans="1:26" ht="15.75" customHeight="1">
      <c r="A33" s="1381"/>
      <c r="B33" s="1469"/>
      <c r="C33" s="721" t="s">
        <v>300</v>
      </c>
      <c r="D33" s="722">
        <v>44927</v>
      </c>
      <c r="E33" s="723"/>
      <c r="F33" s="707" t="s">
        <v>301</v>
      </c>
      <c r="G33" s="722">
        <v>50770</v>
      </c>
      <c r="H33" s="723"/>
      <c r="I33" s="717"/>
      <c r="J33" s="723"/>
      <c r="K33" s="723"/>
      <c r="L33" s="682"/>
      <c r="M33" s="683"/>
      <c r="N33" s="663"/>
      <c r="O33" s="663"/>
      <c r="P33" s="663"/>
      <c r="Q33" s="663"/>
      <c r="R33" s="663"/>
      <c r="S33" s="663"/>
      <c r="T33" s="663"/>
      <c r="U33" s="663"/>
      <c r="V33" s="663"/>
      <c r="W33" s="663"/>
      <c r="X33" s="663"/>
      <c r="Y33" s="663"/>
      <c r="Z33" s="663"/>
    </row>
    <row r="34" spans="1:26" ht="15.75" customHeight="1">
      <c r="A34" s="1381"/>
      <c r="B34" s="1470"/>
      <c r="C34" s="703"/>
      <c r="D34" s="724"/>
      <c r="E34" s="725"/>
      <c r="F34" s="704"/>
      <c r="G34" s="725"/>
      <c r="H34" s="725"/>
      <c r="I34" s="726"/>
      <c r="J34" s="725"/>
      <c r="K34" s="725"/>
      <c r="L34" s="684"/>
      <c r="M34" s="685"/>
      <c r="N34" s="663"/>
      <c r="O34" s="663"/>
      <c r="P34" s="663"/>
      <c r="Q34" s="663"/>
      <c r="R34" s="663"/>
      <c r="S34" s="663"/>
      <c r="T34" s="663"/>
      <c r="U34" s="663"/>
      <c r="V34" s="663"/>
      <c r="W34" s="663"/>
      <c r="X34" s="663"/>
      <c r="Y34" s="663"/>
      <c r="Z34" s="663"/>
    </row>
    <row r="35" spans="1:26" ht="15.75" customHeight="1">
      <c r="A35" s="1381"/>
      <c r="B35" s="1468" t="s">
        <v>303</v>
      </c>
      <c r="C35" s="727"/>
      <c r="D35" s="728"/>
      <c r="E35" s="728"/>
      <c r="F35" s="728"/>
      <c r="G35" s="728"/>
      <c r="H35" s="728"/>
      <c r="I35" s="728"/>
      <c r="J35" s="728"/>
      <c r="K35" s="728"/>
      <c r="L35" s="728"/>
      <c r="M35" s="729"/>
      <c r="N35" s="663"/>
      <c r="O35" s="663"/>
      <c r="P35" s="663"/>
      <c r="Q35" s="663"/>
      <c r="R35" s="663"/>
      <c r="S35" s="663"/>
      <c r="T35" s="663"/>
      <c r="U35" s="663"/>
      <c r="V35" s="663"/>
      <c r="W35" s="663"/>
      <c r="X35" s="663"/>
      <c r="Y35" s="663"/>
      <c r="Z35" s="663"/>
    </row>
    <row r="36" spans="1:26" ht="15.75" customHeight="1">
      <c r="A36" s="1381"/>
      <c r="B36" s="1469"/>
      <c r="C36" s="695"/>
      <c r="D36" s="707">
        <v>2023</v>
      </c>
      <c r="E36" s="707"/>
      <c r="F36" s="707">
        <v>2024</v>
      </c>
      <c r="G36" s="707"/>
      <c r="H36" s="680">
        <v>2025</v>
      </c>
      <c r="I36" s="680"/>
      <c r="J36" s="680">
        <v>2026</v>
      </c>
      <c r="K36" s="707"/>
      <c r="L36" s="707">
        <v>2027</v>
      </c>
      <c r="M36" s="730"/>
      <c r="N36" s="663"/>
      <c r="O36" s="663"/>
      <c r="P36" s="663"/>
      <c r="Q36" s="663"/>
      <c r="R36" s="663"/>
      <c r="S36" s="663"/>
      <c r="T36" s="663"/>
      <c r="U36" s="663"/>
      <c r="V36" s="663"/>
      <c r="W36" s="663"/>
      <c r="X36" s="663"/>
      <c r="Y36" s="663"/>
      <c r="Z36" s="663"/>
    </row>
    <row r="37" spans="1:26" ht="15.75" customHeight="1">
      <c r="A37" s="1381"/>
      <c r="B37" s="1469"/>
      <c r="C37" s="695"/>
      <c r="D37" s="1416">
        <v>156000</v>
      </c>
      <c r="E37" s="1417"/>
      <c r="F37" s="1416">
        <v>156000</v>
      </c>
      <c r="G37" s="1417"/>
      <c r="H37" s="1416">
        <v>156000</v>
      </c>
      <c r="I37" s="1417"/>
      <c r="J37" s="1416">
        <v>156000</v>
      </c>
      <c r="K37" s="1417"/>
      <c r="L37" s="1416">
        <v>156000</v>
      </c>
      <c r="M37" s="1417"/>
      <c r="N37" s="663"/>
      <c r="O37" s="663"/>
      <c r="P37" s="663"/>
      <c r="Q37" s="663"/>
      <c r="R37" s="663"/>
      <c r="S37" s="663"/>
      <c r="T37" s="663"/>
      <c r="U37" s="663"/>
      <c r="V37" s="663"/>
      <c r="W37" s="663"/>
      <c r="X37" s="663"/>
      <c r="Y37" s="663"/>
      <c r="Z37" s="663"/>
    </row>
    <row r="38" spans="1:26" ht="15.75" customHeight="1">
      <c r="A38" s="1381"/>
      <c r="B38" s="1469"/>
      <c r="C38" s="695"/>
      <c r="D38" s="707">
        <v>2028</v>
      </c>
      <c r="E38" s="707"/>
      <c r="F38" s="707">
        <v>2029</v>
      </c>
      <c r="G38" s="707"/>
      <c r="H38" s="680">
        <v>2030</v>
      </c>
      <c r="I38" s="680"/>
      <c r="J38" s="680">
        <v>2031</v>
      </c>
      <c r="K38" s="707"/>
      <c r="L38" s="707">
        <v>2032</v>
      </c>
      <c r="M38" s="694"/>
      <c r="N38" s="663"/>
      <c r="O38" s="663"/>
      <c r="P38" s="663"/>
      <c r="Q38" s="663"/>
      <c r="R38" s="663"/>
      <c r="S38" s="663"/>
      <c r="T38" s="663"/>
      <c r="U38" s="663"/>
      <c r="V38" s="663"/>
      <c r="W38" s="663"/>
      <c r="X38" s="663"/>
      <c r="Y38" s="663"/>
      <c r="Z38" s="663"/>
    </row>
    <row r="39" spans="1:26" ht="15.75" customHeight="1">
      <c r="A39" s="1381"/>
      <c r="B39" s="1469"/>
      <c r="C39" s="695"/>
      <c r="D39" s="1416">
        <v>156000</v>
      </c>
      <c r="E39" s="1417"/>
      <c r="F39" s="1416">
        <v>156000</v>
      </c>
      <c r="G39" s="1417"/>
      <c r="H39" s="1416">
        <v>156000</v>
      </c>
      <c r="I39" s="1417"/>
      <c r="J39" s="1416">
        <v>156000</v>
      </c>
      <c r="K39" s="1417"/>
      <c r="L39" s="1416">
        <v>156000</v>
      </c>
      <c r="M39" s="1417"/>
      <c r="N39" s="663"/>
      <c r="O39" s="663"/>
      <c r="P39" s="663"/>
      <c r="Q39" s="663"/>
      <c r="R39" s="663"/>
      <c r="S39" s="663"/>
      <c r="T39" s="663"/>
      <c r="U39" s="663"/>
      <c r="V39" s="663"/>
      <c r="W39" s="663"/>
      <c r="X39" s="663"/>
      <c r="Y39" s="663"/>
      <c r="Z39" s="663"/>
    </row>
    <row r="40" spans="1:26" ht="15.75" customHeight="1">
      <c r="A40" s="1381"/>
      <c r="B40" s="1469"/>
      <c r="C40" s="695"/>
      <c r="D40" s="707">
        <v>2033</v>
      </c>
      <c r="E40" s="707"/>
      <c r="F40" s="707">
        <v>2034</v>
      </c>
      <c r="G40" s="707"/>
      <c r="H40" s="680">
        <v>2035</v>
      </c>
      <c r="I40" s="680"/>
      <c r="J40" s="680">
        <v>2036</v>
      </c>
      <c r="K40" s="707"/>
      <c r="L40" s="707">
        <v>2037</v>
      </c>
      <c r="M40" s="694"/>
      <c r="N40" s="663"/>
      <c r="O40" s="663"/>
      <c r="P40" s="663"/>
      <c r="Q40" s="663"/>
      <c r="R40" s="663"/>
      <c r="S40" s="663"/>
      <c r="T40" s="663"/>
      <c r="U40" s="663"/>
      <c r="V40" s="663"/>
      <c r="W40" s="663"/>
      <c r="X40" s="663"/>
      <c r="Y40" s="663"/>
      <c r="Z40" s="663"/>
    </row>
    <row r="41" spans="1:26" ht="15.75" customHeight="1">
      <c r="A41" s="1381"/>
      <c r="B41" s="1469"/>
      <c r="C41" s="695"/>
      <c r="D41" s="1416">
        <v>156000</v>
      </c>
      <c r="E41" s="1417"/>
      <c r="F41" s="1416">
        <v>156000</v>
      </c>
      <c r="G41" s="1417"/>
      <c r="H41" s="1416">
        <v>156000</v>
      </c>
      <c r="I41" s="1417"/>
      <c r="J41" s="1416">
        <v>156000</v>
      </c>
      <c r="K41" s="1417"/>
      <c r="L41" s="1416">
        <v>156000</v>
      </c>
      <c r="M41" s="1417"/>
      <c r="N41" s="663"/>
      <c r="O41" s="663"/>
      <c r="P41" s="663"/>
      <c r="Q41" s="663"/>
      <c r="R41" s="663"/>
      <c r="S41" s="663"/>
      <c r="T41" s="663"/>
      <c r="U41" s="663"/>
      <c r="V41" s="663"/>
      <c r="W41" s="663"/>
      <c r="X41" s="663"/>
      <c r="Y41" s="663"/>
      <c r="Z41" s="663"/>
    </row>
    <row r="42" spans="1:26" ht="15.75" customHeight="1">
      <c r="A42" s="1381"/>
      <c r="B42" s="1469"/>
      <c r="C42" s="695"/>
      <c r="D42" s="707">
        <v>2038</v>
      </c>
      <c r="E42" s="731"/>
      <c r="F42" s="732" t="s">
        <v>304</v>
      </c>
      <c r="G42" s="731"/>
      <c r="H42" s="733"/>
      <c r="I42" s="713"/>
      <c r="J42" s="733"/>
      <c r="K42" s="713"/>
      <c r="L42" s="733"/>
      <c r="M42" s="714"/>
      <c r="N42" s="663"/>
      <c r="O42" s="663"/>
      <c r="P42" s="663"/>
      <c r="Q42" s="663"/>
      <c r="R42" s="663"/>
      <c r="S42" s="663"/>
      <c r="T42" s="663"/>
      <c r="U42" s="663"/>
      <c r="V42" s="663"/>
      <c r="W42" s="663"/>
      <c r="X42" s="663"/>
      <c r="Y42" s="663"/>
      <c r="Z42" s="663"/>
    </row>
    <row r="43" spans="1:26" ht="15.75" customHeight="1">
      <c r="A43" s="1381"/>
      <c r="B43" s="1469"/>
      <c r="C43" s="695"/>
      <c r="D43" s="1416">
        <v>156000</v>
      </c>
      <c r="E43" s="1417"/>
      <c r="F43" s="1416">
        <v>2496000</v>
      </c>
      <c r="G43" s="1417"/>
      <c r="H43" s="1418"/>
      <c r="I43" s="1419"/>
      <c r="J43" s="734"/>
      <c r="K43" s="707"/>
      <c r="L43" s="734"/>
      <c r="M43" s="718"/>
      <c r="N43" s="663"/>
      <c r="O43" s="663"/>
      <c r="P43" s="663"/>
      <c r="Q43" s="663"/>
      <c r="R43" s="663"/>
      <c r="S43" s="663"/>
      <c r="T43" s="663"/>
      <c r="U43" s="663"/>
      <c r="V43" s="663"/>
      <c r="W43" s="663"/>
      <c r="X43" s="663"/>
      <c r="Y43" s="663"/>
      <c r="Z43" s="663"/>
    </row>
    <row r="44" spans="1:26" ht="15.75" customHeight="1">
      <c r="A44" s="1381"/>
      <c r="B44" s="1469"/>
      <c r="C44" s="735"/>
      <c r="D44" s="732"/>
      <c r="E44" s="731"/>
      <c r="F44" s="732"/>
      <c r="G44" s="731"/>
      <c r="H44" s="736"/>
      <c r="I44" s="704"/>
      <c r="J44" s="736"/>
      <c r="K44" s="704"/>
      <c r="L44" s="736"/>
      <c r="M44" s="705"/>
      <c r="N44" s="663"/>
      <c r="O44" s="663"/>
      <c r="P44" s="663"/>
      <c r="Q44" s="663"/>
      <c r="R44" s="663"/>
      <c r="S44" s="663"/>
      <c r="T44" s="663"/>
      <c r="U44" s="663"/>
      <c r="V44" s="663"/>
      <c r="W44" s="663"/>
      <c r="X44" s="663"/>
      <c r="Y44" s="663"/>
      <c r="Z44" s="663"/>
    </row>
    <row r="45" spans="1:26" ht="18" customHeight="1">
      <c r="A45" s="1381"/>
      <c r="B45" s="1468" t="s">
        <v>305</v>
      </c>
      <c r="C45" s="706"/>
      <c r="D45" s="689"/>
      <c r="E45" s="689"/>
      <c r="F45" s="689"/>
      <c r="G45" s="689"/>
      <c r="H45" s="689"/>
      <c r="I45" s="689"/>
      <c r="J45" s="689"/>
      <c r="K45" s="689"/>
      <c r="L45" s="682"/>
      <c r="M45" s="683"/>
      <c r="N45" s="663"/>
      <c r="O45" s="663"/>
      <c r="P45" s="663"/>
      <c r="Q45" s="663"/>
      <c r="R45" s="663"/>
      <c r="S45" s="663"/>
      <c r="T45" s="663"/>
      <c r="U45" s="663"/>
      <c r="V45" s="663"/>
      <c r="W45" s="663"/>
      <c r="X45" s="663"/>
      <c r="Y45" s="663"/>
      <c r="Z45" s="663"/>
    </row>
    <row r="46" spans="1:26" ht="15.75" customHeight="1">
      <c r="A46" s="1381"/>
      <c r="B46" s="1469"/>
      <c r="C46" s="737"/>
      <c r="D46" s="738" t="s">
        <v>306</v>
      </c>
      <c r="E46" s="739" t="s">
        <v>163</v>
      </c>
      <c r="F46" s="1420" t="s">
        <v>307</v>
      </c>
      <c r="G46" s="1422" t="s">
        <v>393</v>
      </c>
      <c r="H46" s="1423"/>
      <c r="I46" s="1423"/>
      <c r="J46" s="1424"/>
      <c r="K46" s="740" t="s">
        <v>308</v>
      </c>
      <c r="L46" s="1428"/>
      <c r="M46" s="1471"/>
      <c r="N46" s="663"/>
      <c r="O46" s="663"/>
      <c r="P46" s="663"/>
      <c r="Q46" s="663"/>
      <c r="R46" s="663"/>
      <c r="S46" s="663"/>
      <c r="T46" s="663"/>
      <c r="U46" s="663"/>
      <c r="V46" s="663"/>
      <c r="W46" s="663"/>
      <c r="X46" s="663"/>
      <c r="Y46" s="663"/>
      <c r="Z46" s="663"/>
    </row>
    <row r="47" spans="1:26" ht="15.75" customHeight="1">
      <c r="A47" s="1381"/>
      <c r="B47" s="1469"/>
      <c r="C47" s="737"/>
      <c r="D47" s="741" t="s">
        <v>309</v>
      </c>
      <c r="E47" s="699"/>
      <c r="F47" s="1421"/>
      <c r="G47" s="1425"/>
      <c r="H47" s="1426"/>
      <c r="I47" s="1426"/>
      <c r="J47" s="1427"/>
      <c r="K47" s="682"/>
      <c r="L47" s="1425"/>
      <c r="M47" s="1472"/>
      <c r="N47" s="663"/>
      <c r="O47" s="663"/>
      <c r="P47" s="663"/>
      <c r="Q47" s="663"/>
      <c r="R47" s="663"/>
      <c r="S47" s="663"/>
      <c r="T47" s="663"/>
      <c r="U47" s="663"/>
      <c r="V47" s="663"/>
      <c r="W47" s="663"/>
      <c r="X47" s="663"/>
      <c r="Y47" s="663"/>
      <c r="Z47" s="663"/>
    </row>
    <row r="48" spans="1:26" ht="15.75" customHeight="1">
      <c r="A48" s="1381"/>
      <c r="B48" s="1470"/>
      <c r="C48" s="742"/>
      <c r="D48" s="684"/>
      <c r="E48" s="684"/>
      <c r="F48" s="684"/>
      <c r="G48" s="684"/>
      <c r="H48" s="684"/>
      <c r="I48" s="684"/>
      <c r="J48" s="684"/>
      <c r="K48" s="684"/>
      <c r="L48" s="682"/>
      <c r="M48" s="683"/>
      <c r="N48" s="663"/>
      <c r="O48" s="663"/>
      <c r="P48" s="663"/>
      <c r="Q48" s="663"/>
      <c r="R48" s="663"/>
      <c r="S48" s="663"/>
      <c r="T48" s="663"/>
      <c r="U48" s="663"/>
      <c r="V48" s="663"/>
      <c r="W48" s="663"/>
      <c r="X48" s="663"/>
      <c r="Y48" s="663"/>
      <c r="Z48" s="663"/>
    </row>
    <row r="49" spans="1:26" ht="52.5" customHeight="1">
      <c r="A49" s="1381"/>
      <c r="B49" s="666" t="s">
        <v>310</v>
      </c>
      <c r="C49" s="1404" t="s">
        <v>828</v>
      </c>
      <c r="D49" s="1404"/>
      <c r="E49" s="1404"/>
      <c r="F49" s="1404"/>
      <c r="G49" s="1404"/>
      <c r="H49" s="1404"/>
      <c r="I49" s="1404"/>
      <c r="J49" s="1404"/>
      <c r="K49" s="1404"/>
      <c r="L49" s="1404"/>
      <c r="M49" s="1473"/>
      <c r="N49" s="663"/>
      <c r="O49" s="663"/>
      <c r="P49" s="663"/>
      <c r="Q49" s="663"/>
      <c r="R49" s="663"/>
      <c r="S49" s="663"/>
      <c r="T49" s="663"/>
      <c r="U49" s="663"/>
      <c r="V49" s="663"/>
      <c r="W49" s="663"/>
      <c r="X49" s="663"/>
      <c r="Y49" s="663"/>
      <c r="Z49" s="663"/>
    </row>
    <row r="50" spans="1:26" ht="15.75" customHeight="1">
      <c r="A50" s="1381"/>
      <c r="B50" s="687" t="s">
        <v>312</v>
      </c>
      <c r="C50" s="1390" t="s">
        <v>829</v>
      </c>
      <c r="D50" s="1391"/>
      <c r="E50" s="1391"/>
      <c r="F50" s="1391"/>
      <c r="G50" s="1391"/>
      <c r="H50" s="1391"/>
      <c r="I50" s="1391"/>
      <c r="J50" s="1391"/>
      <c r="K50" s="1391"/>
      <c r="L50" s="1391"/>
      <c r="M50" s="1392"/>
      <c r="N50" s="663"/>
      <c r="O50" s="663"/>
      <c r="P50" s="663"/>
      <c r="Q50" s="663"/>
      <c r="R50" s="663"/>
      <c r="S50" s="663"/>
      <c r="T50" s="663"/>
      <c r="U50" s="663"/>
      <c r="V50" s="663"/>
      <c r="W50" s="663"/>
      <c r="X50" s="663"/>
      <c r="Y50" s="663"/>
      <c r="Z50" s="663"/>
    </row>
    <row r="51" spans="1:26" ht="15.75" customHeight="1">
      <c r="A51" s="1381"/>
      <c r="B51" s="687" t="s">
        <v>314</v>
      </c>
      <c r="C51" s="743" t="s">
        <v>411</v>
      </c>
      <c r="D51" s="744" t="s">
        <v>407</v>
      </c>
      <c r="E51" s="744" t="s">
        <v>407</v>
      </c>
      <c r="F51" s="744" t="s">
        <v>407</v>
      </c>
      <c r="G51" s="744" t="s">
        <v>407</v>
      </c>
      <c r="H51" s="744" t="s">
        <v>407</v>
      </c>
      <c r="I51" s="744" t="s">
        <v>407</v>
      </c>
      <c r="J51" s="744" t="s">
        <v>407</v>
      </c>
      <c r="K51" s="744" t="s">
        <v>407</v>
      </c>
      <c r="L51" s="744" t="s">
        <v>407</v>
      </c>
      <c r="M51" s="745" t="s">
        <v>407</v>
      </c>
      <c r="N51" s="663"/>
      <c r="O51" s="663"/>
      <c r="P51" s="663"/>
      <c r="Q51" s="663"/>
      <c r="R51" s="663"/>
      <c r="S51" s="663"/>
      <c r="T51" s="663"/>
      <c r="U51" s="663"/>
      <c r="V51" s="663"/>
      <c r="W51" s="663"/>
      <c r="X51" s="663"/>
      <c r="Y51" s="663"/>
      <c r="Z51" s="663"/>
    </row>
    <row r="52" spans="1:26" ht="15.75" customHeight="1">
      <c r="A52" s="1381"/>
      <c r="B52" s="687" t="s">
        <v>316</v>
      </c>
      <c r="C52" s="746">
        <v>2022</v>
      </c>
      <c r="D52" s="744" t="s">
        <v>407</v>
      </c>
      <c r="E52" s="744" t="s">
        <v>407</v>
      </c>
      <c r="F52" s="744" t="s">
        <v>407</v>
      </c>
      <c r="G52" s="744" t="s">
        <v>407</v>
      </c>
      <c r="H52" s="744" t="s">
        <v>407</v>
      </c>
      <c r="I52" s="744" t="s">
        <v>407</v>
      </c>
      <c r="J52" s="744" t="s">
        <v>407</v>
      </c>
      <c r="K52" s="744" t="s">
        <v>407</v>
      </c>
      <c r="L52" s="744" t="s">
        <v>407</v>
      </c>
      <c r="M52" s="745" t="s">
        <v>407</v>
      </c>
      <c r="N52" s="663"/>
      <c r="O52" s="663"/>
      <c r="P52" s="663"/>
      <c r="Q52" s="663"/>
      <c r="R52" s="663"/>
      <c r="S52" s="663"/>
      <c r="T52" s="663"/>
      <c r="U52" s="663"/>
      <c r="V52" s="663"/>
      <c r="W52" s="663"/>
      <c r="X52" s="663"/>
      <c r="Y52" s="663"/>
      <c r="Z52" s="663"/>
    </row>
    <row r="53" spans="1:26" ht="15.75" customHeight="1">
      <c r="A53" s="1380" t="s">
        <v>317</v>
      </c>
      <c r="B53" s="747" t="s">
        <v>318</v>
      </c>
      <c r="C53" s="1394" t="s">
        <v>830</v>
      </c>
      <c r="D53" s="1394"/>
      <c r="E53" s="1394"/>
      <c r="F53" s="1394"/>
      <c r="G53" s="1394"/>
      <c r="H53" s="1394"/>
      <c r="I53" s="1394"/>
      <c r="J53" s="1394"/>
      <c r="K53" s="1394"/>
      <c r="L53" s="1394"/>
      <c r="M53" s="1395"/>
      <c r="N53" s="663"/>
      <c r="O53" s="663"/>
      <c r="P53" s="663"/>
      <c r="Q53" s="663"/>
      <c r="R53" s="663"/>
      <c r="S53" s="663"/>
      <c r="T53" s="663"/>
      <c r="U53" s="663"/>
      <c r="V53" s="663"/>
      <c r="W53" s="663"/>
      <c r="X53" s="663"/>
      <c r="Y53" s="663"/>
      <c r="Z53" s="663"/>
    </row>
    <row r="54" spans="1:26" ht="15.75" customHeight="1">
      <c r="A54" s="1381"/>
      <c r="B54" s="747" t="s">
        <v>320</v>
      </c>
      <c r="C54" s="1394" t="s">
        <v>831</v>
      </c>
      <c r="D54" s="1394"/>
      <c r="E54" s="1394"/>
      <c r="F54" s="1394"/>
      <c r="G54" s="1394"/>
      <c r="H54" s="1394"/>
      <c r="I54" s="1394"/>
      <c r="J54" s="1394"/>
      <c r="K54" s="1394"/>
      <c r="L54" s="1394"/>
      <c r="M54" s="1395"/>
      <c r="N54" s="663"/>
      <c r="O54" s="663"/>
      <c r="P54" s="663"/>
      <c r="Q54" s="663"/>
      <c r="R54" s="663"/>
      <c r="S54" s="663"/>
      <c r="T54" s="663"/>
      <c r="U54" s="663"/>
      <c r="V54" s="663"/>
      <c r="W54" s="663"/>
      <c r="X54" s="663"/>
      <c r="Y54" s="663"/>
      <c r="Z54" s="663"/>
    </row>
    <row r="55" spans="1:26" ht="15" customHeight="1">
      <c r="A55" s="1381"/>
      <c r="B55" s="747" t="s">
        <v>322</v>
      </c>
      <c r="C55" s="1397" t="s">
        <v>819</v>
      </c>
      <c r="D55" s="1397"/>
      <c r="E55" s="1397"/>
      <c r="F55" s="1397"/>
      <c r="G55" s="1397"/>
      <c r="H55" s="1397"/>
      <c r="I55" s="1397"/>
      <c r="J55" s="1397"/>
      <c r="K55" s="1397"/>
      <c r="L55" s="1397"/>
      <c r="M55" s="1467"/>
      <c r="N55" s="663"/>
      <c r="O55" s="663"/>
      <c r="P55" s="663"/>
      <c r="Q55" s="663"/>
      <c r="R55" s="663"/>
      <c r="S55" s="663"/>
      <c r="T55" s="663"/>
      <c r="U55" s="663"/>
      <c r="V55" s="663"/>
      <c r="W55" s="663"/>
      <c r="X55" s="663"/>
      <c r="Y55" s="663"/>
      <c r="Z55" s="663"/>
    </row>
    <row r="56" spans="1:26" ht="15.75" customHeight="1">
      <c r="A56" s="1381"/>
      <c r="B56" s="748" t="s">
        <v>323</v>
      </c>
      <c r="C56" s="1397" t="s">
        <v>832</v>
      </c>
      <c r="D56" s="1397"/>
      <c r="E56" s="1397"/>
      <c r="F56" s="1397"/>
      <c r="G56" s="1397"/>
      <c r="H56" s="1397"/>
      <c r="I56" s="1397"/>
      <c r="J56" s="1397"/>
      <c r="K56" s="1397"/>
      <c r="L56" s="1397"/>
      <c r="M56" s="1467"/>
      <c r="N56" s="663"/>
      <c r="O56" s="663"/>
      <c r="P56" s="663"/>
      <c r="Q56" s="663"/>
      <c r="R56" s="663"/>
      <c r="S56" s="663"/>
      <c r="T56" s="663"/>
      <c r="U56" s="663"/>
      <c r="V56" s="663"/>
      <c r="W56" s="663"/>
      <c r="X56" s="663"/>
      <c r="Y56" s="663"/>
      <c r="Z56" s="663"/>
    </row>
    <row r="57" spans="1:26" ht="15.75" customHeight="1">
      <c r="A57" s="1381"/>
      <c r="B57" s="747" t="s">
        <v>324</v>
      </c>
      <c r="C57" s="1399" t="s">
        <v>833</v>
      </c>
      <c r="D57" s="1400"/>
      <c r="E57" s="1400"/>
      <c r="F57" s="1400"/>
      <c r="G57" s="1400"/>
      <c r="H57" s="1400"/>
      <c r="I57" s="1400"/>
      <c r="J57" s="1400"/>
      <c r="K57" s="1400"/>
      <c r="L57" s="1400"/>
      <c r="M57" s="1401"/>
      <c r="N57" s="663"/>
      <c r="O57" s="663"/>
      <c r="P57" s="663"/>
      <c r="Q57" s="663"/>
      <c r="R57" s="663"/>
      <c r="S57" s="663"/>
      <c r="T57" s="663"/>
      <c r="U57" s="663"/>
      <c r="V57" s="663"/>
      <c r="W57" s="663"/>
      <c r="X57" s="663"/>
      <c r="Y57" s="663"/>
      <c r="Z57" s="663"/>
    </row>
    <row r="58" spans="1:26" ht="15.75" customHeight="1" thickBot="1">
      <c r="A58" s="1393"/>
      <c r="B58" s="747" t="s">
        <v>325</v>
      </c>
      <c r="C58" s="1402" t="s">
        <v>834</v>
      </c>
      <c r="D58" s="1402"/>
      <c r="E58" s="1402"/>
      <c r="F58" s="1402"/>
      <c r="G58" s="1402"/>
      <c r="H58" s="1402"/>
      <c r="I58" s="1402"/>
      <c r="J58" s="1402"/>
      <c r="K58" s="1402"/>
      <c r="L58" s="1402"/>
      <c r="M58" s="1403"/>
      <c r="N58" s="663"/>
      <c r="O58" s="663"/>
      <c r="P58" s="663"/>
      <c r="Q58" s="663"/>
      <c r="R58" s="663"/>
      <c r="S58" s="663"/>
      <c r="T58" s="663"/>
      <c r="U58" s="663"/>
      <c r="V58" s="663"/>
      <c r="W58" s="663"/>
      <c r="X58" s="663"/>
      <c r="Y58" s="663"/>
      <c r="Z58" s="663"/>
    </row>
    <row r="59" spans="1:26" ht="15.75" customHeight="1">
      <c r="A59" s="1380" t="s">
        <v>326</v>
      </c>
      <c r="B59" s="749" t="s">
        <v>327</v>
      </c>
      <c r="C59" s="1382" t="s">
        <v>835</v>
      </c>
      <c r="D59" s="1383"/>
      <c r="E59" s="1383"/>
      <c r="F59" s="1383"/>
      <c r="G59" s="1383"/>
      <c r="H59" s="1383"/>
      <c r="I59" s="1383"/>
      <c r="J59" s="1383"/>
      <c r="K59" s="1383"/>
      <c r="L59" s="1383"/>
      <c r="M59" s="1449"/>
      <c r="N59" s="663"/>
      <c r="O59" s="663"/>
      <c r="P59" s="663"/>
      <c r="Q59" s="663"/>
      <c r="R59" s="663"/>
      <c r="S59" s="663"/>
      <c r="T59" s="663"/>
      <c r="U59" s="663"/>
      <c r="V59" s="663"/>
      <c r="W59" s="663"/>
      <c r="X59" s="663"/>
      <c r="Y59" s="663"/>
      <c r="Z59" s="663"/>
    </row>
    <row r="60" spans="1:26" ht="30" customHeight="1">
      <c r="A60" s="1381"/>
      <c r="B60" s="749" t="s">
        <v>329</v>
      </c>
      <c r="C60" s="1382" t="s">
        <v>836</v>
      </c>
      <c r="D60" s="1383"/>
      <c r="E60" s="1383"/>
      <c r="F60" s="1383"/>
      <c r="G60" s="1383"/>
      <c r="H60" s="1383"/>
      <c r="I60" s="1383"/>
      <c r="J60" s="1383"/>
      <c r="K60" s="1383"/>
      <c r="L60" s="1383"/>
      <c r="M60" s="1449"/>
      <c r="N60" s="663"/>
      <c r="O60" s="663"/>
      <c r="P60" s="663"/>
      <c r="Q60" s="663"/>
      <c r="R60" s="663"/>
      <c r="S60" s="663"/>
      <c r="T60" s="663"/>
      <c r="U60" s="663"/>
      <c r="V60" s="663"/>
      <c r="W60" s="663"/>
      <c r="X60" s="663"/>
      <c r="Y60" s="663"/>
      <c r="Z60" s="663"/>
    </row>
    <row r="61" spans="1:26" ht="30" customHeight="1" thickBot="1">
      <c r="A61" s="1381"/>
      <c r="B61" s="750" t="s">
        <v>52</v>
      </c>
      <c r="C61" s="1382" t="s">
        <v>837</v>
      </c>
      <c r="D61" s="1383"/>
      <c r="E61" s="1383"/>
      <c r="F61" s="1383"/>
      <c r="G61" s="1383"/>
      <c r="H61" s="1383"/>
      <c r="I61" s="1383"/>
      <c r="J61" s="1383"/>
      <c r="K61" s="1383"/>
      <c r="L61" s="1383"/>
      <c r="M61" s="1449"/>
      <c r="N61" s="663"/>
      <c r="O61" s="663"/>
      <c r="P61" s="663"/>
      <c r="Q61" s="663"/>
      <c r="R61" s="663"/>
      <c r="S61" s="663"/>
      <c r="T61" s="663"/>
      <c r="U61" s="663"/>
      <c r="V61" s="663"/>
      <c r="W61" s="663"/>
      <c r="X61" s="663"/>
      <c r="Y61" s="663"/>
      <c r="Z61" s="663"/>
    </row>
    <row r="62" spans="1:26" ht="15.75" customHeight="1" thickBot="1">
      <c r="A62" s="751" t="s">
        <v>331</v>
      </c>
      <c r="B62" s="752"/>
      <c r="C62" s="1464" t="s">
        <v>838</v>
      </c>
      <c r="D62" s="1465"/>
      <c r="E62" s="1465"/>
      <c r="F62" s="1465"/>
      <c r="G62" s="1465"/>
      <c r="H62" s="1465"/>
      <c r="I62" s="1465"/>
      <c r="J62" s="1465"/>
      <c r="K62" s="1465"/>
      <c r="L62" s="1465"/>
      <c r="M62" s="1466"/>
      <c r="N62" s="663"/>
      <c r="O62" s="663"/>
      <c r="P62" s="663"/>
      <c r="Q62" s="663"/>
      <c r="R62" s="663"/>
      <c r="S62" s="663"/>
      <c r="T62" s="663"/>
      <c r="U62" s="663"/>
      <c r="V62" s="663"/>
      <c r="W62" s="663"/>
      <c r="X62" s="663"/>
      <c r="Y62" s="663"/>
      <c r="Z62" s="663"/>
    </row>
    <row r="63" spans="1:26" ht="15.75" customHeight="1">
      <c r="A63" s="663"/>
      <c r="B63" s="753"/>
      <c r="C63" s="663"/>
      <c r="D63" s="663"/>
      <c r="E63" s="663"/>
      <c r="F63" s="663"/>
      <c r="G63" s="663"/>
      <c r="H63" s="663"/>
      <c r="I63" s="663"/>
      <c r="J63" s="663"/>
      <c r="K63" s="663"/>
      <c r="L63" s="663"/>
      <c r="M63" s="663"/>
      <c r="N63" s="663"/>
      <c r="O63" s="663"/>
      <c r="P63" s="663"/>
      <c r="Q63" s="663"/>
      <c r="R63" s="663"/>
      <c r="S63" s="663"/>
      <c r="T63" s="663"/>
      <c r="U63" s="663"/>
      <c r="V63" s="663"/>
      <c r="W63" s="663"/>
      <c r="X63" s="663"/>
      <c r="Y63" s="663"/>
      <c r="Z63" s="663"/>
    </row>
    <row r="64" spans="1:26" ht="15.75" customHeight="1">
      <c r="A64" s="663"/>
      <c r="B64" s="753"/>
      <c r="C64" s="663"/>
      <c r="D64" s="663"/>
      <c r="E64" s="663"/>
      <c r="F64" s="663"/>
      <c r="G64" s="663"/>
      <c r="H64" s="663"/>
      <c r="I64" s="663"/>
      <c r="J64" s="663"/>
      <c r="K64" s="663"/>
      <c r="L64" s="663"/>
      <c r="M64" s="663"/>
      <c r="N64" s="663"/>
      <c r="O64" s="663"/>
      <c r="P64" s="663"/>
      <c r="Q64" s="663"/>
      <c r="R64" s="663"/>
      <c r="S64" s="663"/>
      <c r="T64" s="663"/>
      <c r="U64" s="663"/>
      <c r="V64" s="663"/>
      <c r="W64" s="663"/>
      <c r="X64" s="663"/>
      <c r="Y64" s="663"/>
      <c r="Z64" s="663"/>
    </row>
    <row r="65" spans="1:26" ht="15.75" customHeight="1">
      <c r="A65" s="663"/>
      <c r="B65" s="753"/>
      <c r="C65" s="663"/>
      <c r="D65" s="663"/>
      <c r="E65" s="663"/>
      <c r="F65" s="663"/>
      <c r="G65" s="663"/>
      <c r="H65" s="663"/>
      <c r="I65" s="663"/>
      <c r="J65" s="663"/>
      <c r="K65" s="663"/>
      <c r="L65" s="663"/>
      <c r="M65" s="663"/>
      <c r="N65" s="663"/>
      <c r="O65" s="663"/>
      <c r="P65" s="663"/>
      <c r="Q65" s="663"/>
      <c r="R65" s="663"/>
      <c r="S65" s="663"/>
      <c r="T65" s="663"/>
      <c r="U65" s="663"/>
      <c r="V65" s="663"/>
      <c r="W65" s="663"/>
      <c r="X65" s="663"/>
      <c r="Y65" s="663"/>
      <c r="Z65" s="663"/>
    </row>
    <row r="66" spans="1:26" ht="15.75" customHeight="1">
      <c r="A66" s="663"/>
      <c r="B66" s="753"/>
      <c r="C66" s="663"/>
      <c r="D66" s="663"/>
      <c r="E66" s="663"/>
      <c r="F66" s="663"/>
      <c r="G66" s="663"/>
      <c r="H66" s="663"/>
      <c r="I66" s="663"/>
      <c r="J66" s="663"/>
      <c r="K66" s="663"/>
      <c r="L66" s="663"/>
      <c r="M66" s="663"/>
      <c r="N66" s="663"/>
      <c r="O66" s="663"/>
      <c r="P66" s="663"/>
      <c r="Q66" s="663"/>
      <c r="R66" s="663"/>
      <c r="S66" s="663"/>
      <c r="T66" s="663"/>
      <c r="U66" s="663"/>
      <c r="V66" s="663"/>
      <c r="W66" s="663"/>
      <c r="X66" s="663"/>
      <c r="Y66" s="663"/>
      <c r="Z66" s="663"/>
    </row>
    <row r="67" spans="1:26" ht="15.75" customHeight="1">
      <c r="A67" s="663"/>
      <c r="B67" s="753"/>
      <c r="C67" s="663"/>
      <c r="D67" s="663"/>
      <c r="E67" s="663"/>
      <c r="F67" s="663"/>
      <c r="G67" s="663"/>
      <c r="H67" s="663"/>
      <c r="I67" s="663"/>
      <c r="J67" s="663"/>
      <c r="K67" s="663"/>
      <c r="L67" s="663"/>
      <c r="M67" s="663"/>
      <c r="N67" s="663"/>
      <c r="O67" s="663"/>
      <c r="P67" s="663"/>
      <c r="Q67" s="663"/>
      <c r="R67" s="663"/>
      <c r="S67" s="663"/>
      <c r="T67" s="663"/>
      <c r="U67" s="663"/>
      <c r="V67" s="663"/>
      <c r="W67" s="663"/>
      <c r="X67" s="663"/>
      <c r="Y67" s="663"/>
      <c r="Z67" s="663"/>
    </row>
    <row r="68" spans="1:26" ht="15.75" customHeight="1">
      <c r="A68" s="663"/>
      <c r="B68" s="753"/>
      <c r="C68" s="663"/>
      <c r="D68" s="663"/>
      <c r="E68" s="663"/>
      <c r="F68" s="663"/>
      <c r="G68" s="663"/>
      <c r="H68" s="663"/>
      <c r="I68" s="663"/>
      <c r="J68" s="663"/>
      <c r="K68" s="663"/>
      <c r="L68" s="663"/>
      <c r="M68" s="663"/>
      <c r="N68" s="663"/>
      <c r="O68" s="663"/>
      <c r="P68" s="663"/>
      <c r="Q68" s="663"/>
      <c r="R68" s="663"/>
      <c r="S68" s="663"/>
      <c r="T68" s="663"/>
      <c r="U68" s="663"/>
      <c r="V68" s="663"/>
      <c r="W68" s="663"/>
      <c r="X68" s="663"/>
      <c r="Y68" s="663"/>
      <c r="Z68" s="663"/>
    </row>
    <row r="69" spans="1:26" ht="15.75" customHeight="1">
      <c r="A69" s="663"/>
      <c r="B69" s="753"/>
      <c r="C69" s="663"/>
      <c r="D69" s="663"/>
      <c r="E69" s="663"/>
      <c r="F69" s="663"/>
      <c r="G69" s="663"/>
      <c r="H69" s="663"/>
      <c r="I69" s="663"/>
      <c r="J69" s="663"/>
      <c r="K69" s="663"/>
      <c r="L69" s="663"/>
      <c r="M69" s="663"/>
      <c r="N69" s="663"/>
      <c r="O69" s="663"/>
      <c r="P69" s="663"/>
      <c r="Q69" s="663"/>
      <c r="R69" s="663"/>
      <c r="S69" s="663"/>
      <c r="T69" s="663"/>
      <c r="U69" s="663"/>
      <c r="V69" s="663"/>
      <c r="W69" s="663"/>
      <c r="X69" s="663"/>
      <c r="Y69" s="663"/>
      <c r="Z69" s="663"/>
    </row>
    <row r="70" spans="1:26" ht="15.75" customHeight="1">
      <c r="A70" s="663"/>
      <c r="B70" s="753"/>
      <c r="C70" s="663"/>
      <c r="D70" s="663"/>
      <c r="E70" s="663"/>
      <c r="F70" s="663"/>
      <c r="G70" s="663"/>
      <c r="H70" s="663"/>
      <c r="I70" s="663"/>
      <c r="J70" s="663"/>
      <c r="K70" s="663"/>
      <c r="L70" s="663"/>
      <c r="M70" s="663"/>
      <c r="N70" s="663"/>
      <c r="O70" s="663"/>
      <c r="P70" s="663"/>
      <c r="Q70" s="663"/>
      <c r="R70" s="663"/>
      <c r="S70" s="663"/>
      <c r="T70" s="663"/>
      <c r="U70" s="663"/>
      <c r="V70" s="663"/>
      <c r="W70" s="663"/>
      <c r="X70" s="663"/>
      <c r="Y70" s="663"/>
      <c r="Z70" s="663"/>
    </row>
    <row r="71" spans="1:26" ht="15.75" customHeight="1">
      <c r="A71" s="663"/>
      <c r="B71" s="753"/>
      <c r="C71" s="663"/>
      <c r="D71" s="663"/>
      <c r="E71" s="663"/>
      <c r="F71" s="663"/>
      <c r="G71" s="663"/>
      <c r="H71" s="663"/>
      <c r="I71" s="663"/>
      <c r="J71" s="663"/>
      <c r="K71" s="663"/>
      <c r="L71" s="663"/>
      <c r="M71" s="663"/>
      <c r="N71" s="663"/>
      <c r="O71" s="663"/>
      <c r="P71" s="663"/>
      <c r="Q71" s="663"/>
      <c r="R71" s="663"/>
      <c r="S71" s="663"/>
      <c r="T71" s="663"/>
      <c r="U71" s="663"/>
      <c r="V71" s="663"/>
      <c r="W71" s="663"/>
      <c r="X71" s="663"/>
      <c r="Y71" s="663"/>
      <c r="Z71" s="663"/>
    </row>
    <row r="72" spans="1:26" ht="15.75" customHeight="1">
      <c r="A72" s="663"/>
      <c r="B72" s="753"/>
      <c r="C72" s="663"/>
      <c r="D72" s="663"/>
      <c r="E72" s="663"/>
      <c r="F72" s="663"/>
      <c r="G72" s="663"/>
      <c r="H72" s="663"/>
      <c r="I72" s="663"/>
      <c r="J72" s="663"/>
      <c r="K72" s="663"/>
      <c r="L72" s="663"/>
      <c r="M72" s="663"/>
      <c r="N72" s="663"/>
      <c r="O72" s="663"/>
      <c r="P72" s="663"/>
      <c r="Q72" s="663"/>
      <c r="R72" s="663"/>
      <c r="S72" s="663"/>
      <c r="T72" s="663"/>
      <c r="U72" s="663"/>
      <c r="V72" s="663"/>
      <c r="W72" s="663"/>
      <c r="X72" s="663"/>
      <c r="Y72" s="663"/>
      <c r="Z72" s="663"/>
    </row>
    <row r="73" spans="1:26" ht="15.75" customHeight="1">
      <c r="A73" s="663"/>
      <c r="B73" s="753"/>
      <c r="C73" s="663"/>
      <c r="D73" s="663"/>
      <c r="E73" s="663"/>
      <c r="F73" s="663"/>
      <c r="G73" s="663"/>
      <c r="H73" s="663"/>
      <c r="I73" s="663"/>
      <c r="J73" s="663"/>
      <c r="K73" s="663"/>
      <c r="L73" s="663"/>
      <c r="M73" s="663"/>
      <c r="N73" s="663"/>
      <c r="O73" s="663"/>
      <c r="P73" s="663"/>
      <c r="Q73" s="663"/>
      <c r="R73" s="663"/>
      <c r="S73" s="663"/>
      <c r="T73" s="663"/>
      <c r="U73" s="663"/>
      <c r="V73" s="663"/>
      <c r="W73" s="663"/>
      <c r="X73" s="663"/>
      <c r="Y73" s="663"/>
      <c r="Z73" s="663"/>
    </row>
    <row r="74" spans="1:26" ht="15.75" customHeight="1">
      <c r="A74" s="663"/>
      <c r="B74" s="753"/>
      <c r="C74" s="663"/>
      <c r="D74" s="663"/>
      <c r="E74" s="663"/>
      <c r="F74" s="663"/>
      <c r="G74" s="663"/>
      <c r="H74" s="663"/>
      <c r="I74" s="663"/>
      <c r="J74" s="663"/>
      <c r="K74" s="663"/>
      <c r="L74" s="663"/>
      <c r="M74" s="663"/>
      <c r="N74" s="663"/>
      <c r="O74" s="663"/>
      <c r="P74" s="663"/>
      <c r="Q74" s="663"/>
      <c r="R74" s="663"/>
      <c r="S74" s="663"/>
      <c r="T74" s="663"/>
      <c r="U74" s="663"/>
      <c r="V74" s="663"/>
      <c r="W74" s="663"/>
      <c r="X74" s="663"/>
      <c r="Y74" s="663"/>
      <c r="Z74" s="663"/>
    </row>
    <row r="75" spans="1:26" ht="15.75" customHeight="1">
      <c r="A75" s="663"/>
      <c r="B75" s="753"/>
      <c r="C75" s="663"/>
      <c r="D75" s="663"/>
      <c r="E75" s="663"/>
      <c r="F75" s="663"/>
      <c r="G75" s="663"/>
      <c r="H75" s="663"/>
      <c r="I75" s="663"/>
      <c r="J75" s="663"/>
      <c r="K75" s="663"/>
      <c r="L75" s="663"/>
      <c r="M75" s="663"/>
      <c r="N75" s="663"/>
      <c r="O75" s="663"/>
      <c r="P75" s="663"/>
      <c r="Q75" s="663"/>
      <c r="R75" s="663"/>
      <c r="S75" s="663"/>
      <c r="T75" s="663"/>
      <c r="U75" s="663"/>
      <c r="V75" s="663"/>
      <c r="W75" s="663"/>
      <c r="X75" s="663"/>
      <c r="Y75" s="663"/>
      <c r="Z75" s="663"/>
    </row>
    <row r="76" spans="1:26" ht="15.75" customHeight="1">
      <c r="A76" s="663"/>
      <c r="B76" s="753"/>
      <c r="C76" s="663"/>
      <c r="D76" s="663"/>
      <c r="E76" s="663"/>
      <c r="F76" s="663"/>
      <c r="G76" s="663"/>
      <c r="H76" s="663"/>
      <c r="I76" s="663"/>
      <c r="J76" s="663"/>
      <c r="K76" s="663"/>
      <c r="L76" s="663"/>
      <c r="M76" s="663"/>
      <c r="N76" s="663"/>
      <c r="O76" s="663"/>
      <c r="P76" s="663"/>
      <c r="Q76" s="663"/>
      <c r="R76" s="663"/>
      <c r="S76" s="663"/>
      <c r="T76" s="663"/>
      <c r="U76" s="663"/>
      <c r="V76" s="663"/>
      <c r="W76" s="663"/>
      <c r="X76" s="663"/>
      <c r="Y76" s="663"/>
      <c r="Z76" s="663"/>
    </row>
    <row r="77" spans="1:26" ht="15.75" customHeight="1">
      <c r="A77" s="663"/>
      <c r="B77" s="753"/>
      <c r="C77" s="663"/>
      <c r="D77" s="663"/>
      <c r="E77" s="663"/>
      <c r="F77" s="663"/>
      <c r="G77" s="663"/>
      <c r="H77" s="663"/>
      <c r="I77" s="663"/>
      <c r="J77" s="663"/>
      <c r="K77" s="663"/>
      <c r="L77" s="663"/>
      <c r="M77" s="663"/>
      <c r="N77" s="663"/>
      <c r="O77" s="663"/>
      <c r="P77" s="663"/>
      <c r="Q77" s="663"/>
      <c r="R77" s="663"/>
      <c r="S77" s="663"/>
      <c r="T77" s="663"/>
      <c r="U77" s="663"/>
      <c r="V77" s="663"/>
      <c r="W77" s="663"/>
      <c r="X77" s="663"/>
      <c r="Y77" s="663"/>
      <c r="Z77" s="663"/>
    </row>
    <row r="78" spans="1:26" ht="15.75" customHeight="1">
      <c r="A78" s="663"/>
      <c r="B78" s="753"/>
      <c r="C78" s="663"/>
      <c r="D78" s="663"/>
      <c r="E78" s="663"/>
      <c r="F78" s="663"/>
      <c r="G78" s="663"/>
      <c r="H78" s="663"/>
      <c r="I78" s="663"/>
      <c r="J78" s="663"/>
      <c r="K78" s="663"/>
      <c r="L78" s="663"/>
      <c r="M78" s="663"/>
      <c r="N78" s="663"/>
      <c r="O78" s="663"/>
      <c r="P78" s="663"/>
      <c r="Q78" s="663"/>
      <c r="R78" s="663"/>
      <c r="S78" s="663"/>
      <c r="T78" s="663"/>
      <c r="U78" s="663"/>
      <c r="V78" s="663"/>
      <c r="W78" s="663"/>
      <c r="X78" s="663"/>
      <c r="Y78" s="663"/>
      <c r="Z78" s="663"/>
    </row>
    <row r="79" spans="1:26" ht="15.75" customHeight="1">
      <c r="A79" s="663"/>
      <c r="B79" s="753"/>
      <c r="C79" s="663"/>
      <c r="D79" s="663"/>
      <c r="E79" s="663"/>
      <c r="F79" s="663"/>
      <c r="G79" s="663"/>
      <c r="H79" s="663"/>
      <c r="I79" s="663"/>
      <c r="J79" s="663"/>
      <c r="K79" s="663"/>
      <c r="L79" s="663"/>
      <c r="M79" s="663"/>
      <c r="N79" s="663"/>
      <c r="O79" s="663"/>
      <c r="P79" s="663"/>
      <c r="Q79" s="663"/>
      <c r="R79" s="663"/>
      <c r="S79" s="663"/>
      <c r="T79" s="663"/>
      <c r="U79" s="663"/>
      <c r="V79" s="663"/>
      <c r="W79" s="663"/>
      <c r="X79" s="663"/>
      <c r="Y79" s="663"/>
      <c r="Z79" s="663"/>
    </row>
    <row r="80" spans="1:26" ht="15.75" customHeight="1">
      <c r="A80" s="663"/>
      <c r="B80" s="753"/>
      <c r="C80" s="663"/>
      <c r="D80" s="663"/>
      <c r="E80" s="663"/>
      <c r="F80" s="663"/>
      <c r="G80" s="663"/>
      <c r="H80" s="663"/>
      <c r="I80" s="663"/>
      <c r="J80" s="663"/>
      <c r="K80" s="663"/>
      <c r="L80" s="663"/>
      <c r="M80" s="663"/>
      <c r="N80" s="663"/>
      <c r="O80" s="663"/>
      <c r="P80" s="663"/>
      <c r="Q80" s="663"/>
      <c r="R80" s="663"/>
      <c r="S80" s="663"/>
      <c r="T80" s="663"/>
      <c r="U80" s="663"/>
      <c r="V80" s="663"/>
      <c r="W80" s="663"/>
      <c r="X80" s="663"/>
      <c r="Y80" s="663"/>
      <c r="Z80" s="663"/>
    </row>
    <row r="81" spans="1:26" ht="15.75" customHeight="1">
      <c r="A81" s="663"/>
      <c r="B81" s="753"/>
      <c r="C81" s="663"/>
      <c r="D81" s="663"/>
      <c r="E81" s="663"/>
      <c r="F81" s="663"/>
      <c r="G81" s="663"/>
      <c r="H81" s="663"/>
      <c r="I81" s="663"/>
      <c r="J81" s="663"/>
      <c r="K81" s="663"/>
      <c r="L81" s="663"/>
      <c r="M81" s="663"/>
      <c r="N81" s="663"/>
      <c r="O81" s="663"/>
      <c r="P81" s="663"/>
      <c r="Q81" s="663"/>
      <c r="R81" s="663"/>
      <c r="S81" s="663"/>
      <c r="T81" s="663"/>
      <c r="U81" s="663"/>
      <c r="V81" s="663"/>
      <c r="W81" s="663"/>
      <c r="X81" s="663"/>
      <c r="Y81" s="663"/>
      <c r="Z81" s="663"/>
    </row>
    <row r="82" spans="1:26" ht="15.75" customHeight="1">
      <c r="A82" s="663"/>
      <c r="B82" s="753"/>
      <c r="C82" s="663"/>
      <c r="D82" s="663"/>
      <c r="E82" s="663"/>
      <c r="F82" s="663"/>
      <c r="G82" s="663"/>
      <c r="H82" s="663"/>
      <c r="I82" s="663"/>
      <c r="J82" s="663"/>
      <c r="K82" s="663"/>
      <c r="L82" s="663"/>
      <c r="M82" s="663"/>
      <c r="N82" s="663"/>
      <c r="O82" s="663"/>
      <c r="P82" s="663"/>
      <c r="Q82" s="663"/>
      <c r="R82" s="663"/>
      <c r="S82" s="663"/>
      <c r="T82" s="663"/>
      <c r="U82" s="663"/>
      <c r="V82" s="663"/>
      <c r="W82" s="663"/>
      <c r="X82" s="663"/>
      <c r="Y82" s="663"/>
      <c r="Z82" s="663"/>
    </row>
    <row r="83" spans="1:26" ht="15.75" customHeight="1">
      <c r="A83" s="663"/>
      <c r="B83" s="753"/>
      <c r="C83" s="663"/>
      <c r="D83" s="663"/>
      <c r="E83" s="663"/>
      <c r="F83" s="663"/>
      <c r="G83" s="663"/>
      <c r="H83" s="663"/>
      <c r="I83" s="663"/>
      <c r="J83" s="663"/>
      <c r="K83" s="663"/>
      <c r="L83" s="663"/>
      <c r="M83" s="663"/>
      <c r="N83" s="663"/>
      <c r="O83" s="663"/>
      <c r="P83" s="663"/>
      <c r="Q83" s="663"/>
      <c r="R83" s="663"/>
      <c r="S83" s="663"/>
      <c r="T83" s="663"/>
      <c r="U83" s="663"/>
      <c r="V83" s="663"/>
      <c r="W83" s="663"/>
      <c r="X83" s="663"/>
      <c r="Y83" s="663"/>
      <c r="Z83" s="663"/>
    </row>
    <row r="84" spans="1:26" ht="15.75" customHeight="1">
      <c r="A84" s="663"/>
      <c r="B84" s="753"/>
      <c r="C84" s="663"/>
      <c r="D84" s="663"/>
      <c r="E84" s="663"/>
      <c r="F84" s="663"/>
      <c r="G84" s="663"/>
      <c r="H84" s="663"/>
      <c r="I84" s="663"/>
      <c r="J84" s="663"/>
      <c r="K84" s="663"/>
      <c r="L84" s="663"/>
      <c r="M84" s="663"/>
      <c r="N84" s="663"/>
      <c r="O84" s="663"/>
      <c r="P84" s="663"/>
      <c r="Q84" s="663"/>
      <c r="R84" s="663"/>
      <c r="S84" s="663"/>
      <c r="T84" s="663"/>
      <c r="U84" s="663"/>
      <c r="V84" s="663"/>
      <c r="W84" s="663"/>
      <c r="X84" s="663"/>
      <c r="Y84" s="663"/>
      <c r="Z84" s="663"/>
    </row>
    <row r="85" spans="1:26" ht="15.75" customHeight="1">
      <c r="A85" s="663"/>
      <c r="B85" s="753"/>
      <c r="C85" s="663"/>
      <c r="D85" s="663"/>
      <c r="E85" s="663"/>
      <c r="F85" s="663"/>
      <c r="G85" s="663"/>
      <c r="H85" s="663"/>
      <c r="I85" s="663"/>
      <c r="J85" s="663"/>
      <c r="K85" s="663"/>
      <c r="L85" s="663"/>
      <c r="M85" s="663"/>
      <c r="N85" s="663"/>
      <c r="O85" s="663"/>
      <c r="P85" s="663"/>
      <c r="Q85" s="663"/>
      <c r="R85" s="663"/>
      <c r="S85" s="663"/>
      <c r="T85" s="663"/>
      <c r="U85" s="663"/>
      <c r="V85" s="663"/>
      <c r="W85" s="663"/>
      <c r="X85" s="663"/>
      <c r="Y85" s="663"/>
      <c r="Z85" s="663"/>
    </row>
    <row r="86" spans="1:26" ht="15.75" customHeight="1">
      <c r="A86" s="663"/>
      <c r="B86" s="753"/>
      <c r="C86" s="663"/>
      <c r="D86" s="663"/>
      <c r="E86" s="663"/>
      <c r="F86" s="663"/>
      <c r="G86" s="663"/>
      <c r="H86" s="663"/>
      <c r="I86" s="663"/>
      <c r="J86" s="663"/>
      <c r="K86" s="663"/>
      <c r="L86" s="663"/>
      <c r="M86" s="663"/>
      <c r="N86" s="663"/>
      <c r="O86" s="663"/>
      <c r="P86" s="663"/>
      <c r="Q86" s="663"/>
      <c r="R86" s="663"/>
      <c r="S86" s="663"/>
      <c r="T86" s="663"/>
      <c r="U86" s="663"/>
      <c r="V86" s="663"/>
      <c r="W86" s="663"/>
      <c r="X86" s="663"/>
      <c r="Y86" s="663"/>
      <c r="Z86" s="663"/>
    </row>
    <row r="87" spans="1:26" ht="15.75" customHeight="1">
      <c r="A87" s="663"/>
      <c r="B87" s="753"/>
      <c r="C87" s="663"/>
      <c r="D87" s="663"/>
      <c r="E87" s="663"/>
      <c r="F87" s="663"/>
      <c r="G87" s="663"/>
      <c r="H87" s="663"/>
      <c r="I87" s="663"/>
      <c r="J87" s="663"/>
      <c r="K87" s="663"/>
      <c r="L87" s="663"/>
      <c r="M87" s="663"/>
      <c r="N87" s="663"/>
      <c r="O87" s="663"/>
      <c r="P87" s="663"/>
      <c r="Q87" s="663"/>
      <c r="R87" s="663"/>
      <c r="S87" s="663"/>
      <c r="T87" s="663"/>
      <c r="U87" s="663"/>
      <c r="V87" s="663"/>
      <c r="W87" s="663"/>
      <c r="X87" s="663"/>
      <c r="Y87" s="663"/>
      <c r="Z87" s="663"/>
    </row>
    <row r="88" spans="1:26" ht="15.75" customHeight="1">
      <c r="A88" s="663"/>
      <c r="B88" s="753"/>
      <c r="C88" s="663"/>
      <c r="D88" s="663"/>
      <c r="E88" s="663"/>
      <c r="F88" s="663"/>
      <c r="G88" s="663"/>
      <c r="H88" s="663"/>
      <c r="I88" s="663"/>
      <c r="J88" s="663"/>
      <c r="K88" s="663"/>
      <c r="L88" s="663"/>
      <c r="M88" s="663"/>
      <c r="N88" s="663"/>
      <c r="O88" s="663"/>
      <c r="P88" s="663"/>
      <c r="Q88" s="663"/>
      <c r="R88" s="663"/>
      <c r="S88" s="663"/>
      <c r="T88" s="663"/>
      <c r="U88" s="663"/>
      <c r="V88" s="663"/>
      <c r="W88" s="663"/>
      <c r="X88" s="663"/>
      <c r="Y88" s="663"/>
      <c r="Z88" s="663"/>
    </row>
    <row r="89" spans="1:26" ht="15.75" customHeight="1">
      <c r="A89" s="663"/>
      <c r="B89" s="753"/>
      <c r="C89" s="663"/>
      <c r="D89" s="663"/>
      <c r="E89" s="663"/>
      <c r="F89" s="663"/>
      <c r="G89" s="663"/>
      <c r="H89" s="663"/>
      <c r="I89" s="663"/>
      <c r="J89" s="663"/>
      <c r="K89" s="663"/>
      <c r="L89" s="663"/>
      <c r="M89" s="663"/>
      <c r="N89" s="663"/>
      <c r="O89" s="663"/>
      <c r="P89" s="663"/>
      <c r="Q89" s="663"/>
      <c r="R89" s="663"/>
      <c r="S89" s="663"/>
      <c r="T89" s="663"/>
      <c r="U89" s="663"/>
      <c r="V89" s="663"/>
      <c r="W89" s="663"/>
      <c r="X89" s="663"/>
      <c r="Y89" s="663"/>
      <c r="Z89" s="663"/>
    </row>
    <row r="90" spans="1:26" ht="15.75" customHeight="1">
      <c r="A90" s="663"/>
      <c r="B90" s="753"/>
      <c r="C90" s="663"/>
      <c r="D90" s="663"/>
      <c r="E90" s="663"/>
      <c r="F90" s="663"/>
      <c r="G90" s="663"/>
      <c r="H90" s="663"/>
      <c r="I90" s="663"/>
      <c r="J90" s="663"/>
      <c r="K90" s="663"/>
      <c r="L90" s="663"/>
      <c r="M90" s="663"/>
      <c r="N90" s="663"/>
      <c r="O90" s="663"/>
      <c r="P90" s="663"/>
      <c r="Q90" s="663"/>
      <c r="R90" s="663"/>
      <c r="S90" s="663"/>
      <c r="T90" s="663"/>
      <c r="U90" s="663"/>
      <c r="V90" s="663"/>
      <c r="W90" s="663"/>
      <c r="X90" s="663"/>
      <c r="Y90" s="663"/>
      <c r="Z90" s="663"/>
    </row>
    <row r="91" spans="1:26" ht="15.75" customHeight="1">
      <c r="A91" s="663"/>
      <c r="B91" s="753"/>
      <c r="C91" s="663"/>
      <c r="D91" s="663"/>
      <c r="E91" s="663"/>
      <c r="F91" s="663"/>
      <c r="G91" s="663"/>
      <c r="H91" s="663"/>
      <c r="I91" s="663"/>
      <c r="J91" s="663"/>
      <c r="K91" s="663"/>
      <c r="L91" s="663"/>
      <c r="M91" s="663"/>
      <c r="N91" s="663"/>
      <c r="O91" s="663"/>
      <c r="P91" s="663"/>
      <c r="Q91" s="663"/>
      <c r="R91" s="663"/>
      <c r="S91" s="663"/>
      <c r="T91" s="663"/>
      <c r="U91" s="663"/>
      <c r="V91" s="663"/>
      <c r="W91" s="663"/>
      <c r="X91" s="663"/>
      <c r="Y91" s="663"/>
      <c r="Z91" s="663"/>
    </row>
    <row r="92" spans="1:26" ht="15.75" customHeight="1">
      <c r="A92" s="663"/>
      <c r="B92" s="753"/>
      <c r="C92" s="663"/>
      <c r="D92" s="663"/>
      <c r="E92" s="663"/>
      <c r="F92" s="663"/>
      <c r="G92" s="663"/>
      <c r="H92" s="663"/>
      <c r="I92" s="663"/>
      <c r="J92" s="663"/>
      <c r="K92" s="663"/>
      <c r="L92" s="663"/>
      <c r="M92" s="663"/>
      <c r="N92" s="663"/>
      <c r="O92" s="663"/>
      <c r="P92" s="663"/>
      <c r="Q92" s="663"/>
      <c r="R92" s="663"/>
      <c r="S92" s="663"/>
      <c r="T92" s="663"/>
      <c r="U92" s="663"/>
      <c r="V92" s="663"/>
      <c r="W92" s="663"/>
      <c r="X92" s="663"/>
      <c r="Y92" s="663"/>
      <c r="Z92" s="663"/>
    </row>
    <row r="93" spans="1:26" ht="15.75" customHeight="1">
      <c r="A93" s="663"/>
      <c r="B93" s="753"/>
      <c r="C93" s="663"/>
      <c r="D93" s="663"/>
      <c r="E93" s="663"/>
      <c r="F93" s="663"/>
      <c r="G93" s="663"/>
      <c r="H93" s="663"/>
      <c r="I93" s="663"/>
      <c r="J93" s="663"/>
      <c r="K93" s="663"/>
      <c r="L93" s="663"/>
      <c r="M93" s="663"/>
      <c r="N93" s="663"/>
      <c r="O93" s="663"/>
      <c r="P93" s="663"/>
      <c r="Q93" s="663"/>
      <c r="R93" s="663"/>
      <c r="S93" s="663"/>
      <c r="T93" s="663"/>
      <c r="U93" s="663"/>
      <c r="V93" s="663"/>
      <c r="W93" s="663"/>
      <c r="X93" s="663"/>
      <c r="Y93" s="663"/>
      <c r="Z93" s="663"/>
    </row>
    <row r="94" spans="1:26" ht="15.75" customHeight="1">
      <c r="A94" s="663"/>
      <c r="B94" s="753"/>
      <c r="C94" s="663"/>
      <c r="D94" s="663"/>
      <c r="E94" s="663"/>
      <c r="F94" s="663"/>
      <c r="G94" s="663"/>
      <c r="H94" s="663"/>
      <c r="I94" s="663"/>
      <c r="J94" s="663"/>
      <c r="K94" s="663"/>
      <c r="L94" s="663"/>
      <c r="M94" s="663"/>
      <c r="N94" s="663"/>
      <c r="O94" s="663"/>
      <c r="P94" s="663"/>
      <c r="Q94" s="663"/>
      <c r="R94" s="663"/>
      <c r="S94" s="663"/>
      <c r="T94" s="663"/>
      <c r="U94" s="663"/>
      <c r="V94" s="663"/>
      <c r="W94" s="663"/>
      <c r="X94" s="663"/>
      <c r="Y94" s="663"/>
      <c r="Z94" s="663"/>
    </row>
    <row r="95" spans="1:26" ht="15.75" customHeight="1">
      <c r="A95" s="663"/>
      <c r="B95" s="753"/>
      <c r="C95" s="663"/>
      <c r="D95" s="663"/>
      <c r="E95" s="663"/>
      <c r="F95" s="663"/>
      <c r="G95" s="663"/>
      <c r="H95" s="663"/>
      <c r="I95" s="663"/>
      <c r="J95" s="663"/>
      <c r="K95" s="663"/>
      <c r="L95" s="663"/>
      <c r="M95" s="663"/>
      <c r="N95" s="663"/>
      <c r="O95" s="663"/>
      <c r="P95" s="663"/>
      <c r="Q95" s="663"/>
      <c r="R95" s="663"/>
      <c r="S95" s="663"/>
      <c r="T95" s="663"/>
      <c r="U95" s="663"/>
      <c r="V95" s="663"/>
      <c r="W95" s="663"/>
      <c r="X95" s="663"/>
      <c r="Y95" s="663"/>
      <c r="Z95" s="663"/>
    </row>
    <row r="96" spans="1:26" ht="15.75" customHeight="1">
      <c r="A96" s="663"/>
      <c r="B96" s="753"/>
      <c r="C96" s="663"/>
      <c r="D96" s="663"/>
      <c r="E96" s="663"/>
      <c r="F96" s="663"/>
      <c r="G96" s="663"/>
      <c r="H96" s="663"/>
      <c r="I96" s="663"/>
      <c r="J96" s="663"/>
      <c r="K96" s="663"/>
      <c r="L96" s="663"/>
      <c r="M96" s="663"/>
      <c r="N96" s="663"/>
      <c r="O96" s="663"/>
      <c r="P96" s="663"/>
      <c r="Q96" s="663"/>
      <c r="R96" s="663"/>
      <c r="S96" s="663"/>
      <c r="T96" s="663"/>
      <c r="U96" s="663"/>
      <c r="V96" s="663"/>
      <c r="W96" s="663"/>
      <c r="X96" s="663"/>
      <c r="Y96" s="663"/>
      <c r="Z96" s="663"/>
    </row>
    <row r="97" spans="1:26" ht="15.75" customHeight="1">
      <c r="A97" s="663"/>
      <c r="B97" s="753"/>
      <c r="C97" s="663"/>
      <c r="D97" s="663"/>
      <c r="E97" s="663"/>
      <c r="F97" s="663"/>
      <c r="G97" s="663"/>
      <c r="H97" s="663"/>
      <c r="I97" s="663"/>
      <c r="J97" s="663"/>
      <c r="K97" s="663"/>
      <c r="L97" s="663"/>
      <c r="M97" s="663"/>
      <c r="N97" s="663"/>
      <c r="O97" s="663"/>
      <c r="P97" s="663"/>
      <c r="Q97" s="663"/>
      <c r="R97" s="663"/>
      <c r="S97" s="663"/>
      <c r="T97" s="663"/>
      <c r="U97" s="663"/>
      <c r="V97" s="663"/>
      <c r="W97" s="663"/>
      <c r="X97" s="663"/>
      <c r="Y97" s="663"/>
      <c r="Z97" s="663"/>
    </row>
    <row r="98" spans="1:26" ht="15.75" customHeight="1">
      <c r="A98" s="663"/>
      <c r="B98" s="753"/>
      <c r="C98" s="663"/>
      <c r="D98" s="663"/>
      <c r="E98" s="663"/>
      <c r="F98" s="663"/>
      <c r="G98" s="663"/>
      <c r="H98" s="663"/>
      <c r="I98" s="663"/>
      <c r="J98" s="663"/>
      <c r="K98" s="663"/>
      <c r="L98" s="663"/>
      <c r="M98" s="663"/>
      <c r="N98" s="663"/>
      <c r="O98" s="663"/>
      <c r="P98" s="663"/>
      <c r="Q98" s="663"/>
      <c r="R98" s="663"/>
      <c r="S98" s="663"/>
      <c r="T98" s="663"/>
      <c r="U98" s="663"/>
      <c r="V98" s="663"/>
      <c r="W98" s="663"/>
      <c r="X98" s="663"/>
      <c r="Y98" s="663"/>
      <c r="Z98" s="663"/>
    </row>
    <row r="99" spans="1:26" ht="15.75" customHeight="1">
      <c r="A99" s="663"/>
      <c r="B99" s="753"/>
      <c r="C99" s="663"/>
      <c r="D99" s="663"/>
      <c r="E99" s="663"/>
      <c r="F99" s="663"/>
      <c r="G99" s="663"/>
      <c r="H99" s="663"/>
      <c r="I99" s="663"/>
      <c r="J99" s="663"/>
      <c r="K99" s="663"/>
      <c r="L99" s="663"/>
      <c r="M99" s="663"/>
      <c r="N99" s="663"/>
      <c r="O99" s="663"/>
      <c r="P99" s="663"/>
      <c r="Q99" s="663"/>
      <c r="R99" s="663"/>
      <c r="S99" s="663"/>
      <c r="T99" s="663"/>
      <c r="U99" s="663"/>
      <c r="V99" s="663"/>
      <c r="W99" s="663"/>
      <c r="X99" s="663"/>
      <c r="Y99" s="663"/>
      <c r="Z99" s="663"/>
    </row>
    <row r="100" spans="1:26" ht="15.75" customHeight="1">
      <c r="A100" s="663"/>
      <c r="B100" s="753"/>
      <c r="C100" s="663"/>
      <c r="D100" s="663"/>
      <c r="E100" s="663"/>
      <c r="F100" s="663"/>
      <c r="G100" s="663"/>
      <c r="H100" s="663"/>
      <c r="I100" s="663"/>
      <c r="J100" s="663"/>
      <c r="K100" s="663"/>
      <c r="L100" s="663"/>
      <c r="M100" s="663"/>
      <c r="N100" s="663"/>
      <c r="O100" s="663"/>
      <c r="P100" s="663"/>
      <c r="Q100" s="663"/>
      <c r="R100" s="663"/>
      <c r="S100" s="663"/>
      <c r="T100" s="663"/>
      <c r="U100" s="663"/>
      <c r="V100" s="663"/>
      <c r="W100" s="663"/>
      <c r="X100" s="663"/>
      <c r="Y100" s="663"/>
      <c r="Z100" s="663"/>
    </row>
    <row r="101" spans="1:26" ht="15.75" customHeight="1">
      <c r="A101" s="663"/>
      <c r="B101" s="753"/>
      <c r="C101" s="663"/>
      <c r="D101" s="663"/>
      <c r="E101" s="663"/>
      <c r="F101" s="663"/>
      <c r="G101" s="663"/>
      <c r="H101" s="663"/>
      <c r="I101" s="663"/>
      <c r="J101" s="663"/>
      <c r="K101" s="663"/>
      <c r="L101" s="663"/>
      <c r="M101" s="663"/>
      <c r="N101" s="663"/>
      <c r="O101" s="663"/>
      <c r="P101" s="663"/>
      <c r="Q101" s="663"/>
      <c r="R101" s="663"/>
      <c r="S101" s="663"/>
      <c r="T101" s="663"/>
      <c r="U101" s="663"/>
      <c r="V101" s="663"/>
      <c r="W101" s="663"/>
      <c r="X101" s="663"/>
      <c r="Y101" s="663"/>
      <c r="Z101" s="663"/>
    </row>
    <row r="102" spans="1:26" ht="15.75" customHeight="1">
      <c r="A102" s="663"/>
      <c r="B102" s="753"/>
      <c r="C102" s="663"/>
      <c r="D102" s="663"/>
      <c r="E102" s="663"/>
      <c r="F102" s="663"/>
      <c r="G102" s="663"/>
      <c r="H102" s="663"/>
      <c r="I102" s="663"/>
      <c r="J102" s="663"/>
      <c r="K102" s="663"/>
      <c r="L102" s="663"/>
      <c r="M102" s="663"/>
      <c r="N102" s="663"/>
      <c r="O102" s="663"/>
      <c r="P102" s="663"/>
      <c r="Q102" s="663"/>
      <c r="R102" s="663"/>
      <c r="S102" s="663"/>
      <c r="T102" s="663"/>
      <c r="U102" s="663"/>
      <c r="V102" s="663"/>
      <c r="W102" s="663"/>
      <c r="X102" s="663"/>
      <c r="Y102" s="663"/>
      <c r="Z102" s="663"/>
    </row>
    <row r="103" spans="1:26" ht="15.75" customHeight="1">
      <c r="A103" s="663"/>
      <c r="B103" s="753"/>
      <c r="C103" s="663"/>
      <c r="D103" s="663"/>
      <c r="E103" s="663"/>
      <c r="F103" s="663"/>
      <c r="G103" s="663"/>
      <c r="H103" s="663"/>
      <c r="I103" s="663"/>
      <c r="J103" s="663"/>
      <c r="K103" s="663"/>
      <c r="L103" s="663"/>
      <c r="M103" s="663"/>
      <c r="N103" s="663"/>
      <c r="O103" s="663"/>
      <c r="P103" s="663"/>
      <c r="Q103" s="663"/>
      <c r="R103" s="663"/>
      <c r="S103" s="663"/>
      <c r="T103" s="663"/>
      <c r="U103" s="663"/>
      <c r="V103" s="663"/>
      <c r="W103" s="663"/>
      <c r="X103" s="663"/>
      <c r="Y103" s="663"/>
      <c r="Z103" s="663"/>
    </row>
    <row r="104" spans="1:26" ht="15.75" customHeight="1">
      <c r="A104" s="663"/>
      <c r="B104" s="753"/>
      <c r="C104" s="663"/>
      <c r="D104" s="663"/>
      <c r="E104" s="663"/>
      <c r="F104" s="663"/>
      <c r="G104" s="663"/>
      <c r="H104" s="663"/>
      <c r="I104" s="663"/>
      <c r="J104" s="663"/>
      <c r="K104" s="663"/>
      <c r="L104" s="663"/>
      <c r="M104" s="663"/>
      <c r="N104" s="663"/>
      <c r="O104" s="663"/>
      <c r="P104" s="663"/>
      <c r="Q104" s="663"/>
      <c r="R104" s="663"/>
      <c r="S104" s="663"/>
      <c r="T104" s="663"/>
      <c r="U104" s="663"/>
      <c r="V104" s="663"/>
      <c r="W104" s="663"/>
      <c r="X104" s="663"/>
      <c r="Y104" s="663"/>
      <c r="Z104" s="663"/>
    </row>
    <row r="105" spans="1:26" ht="15.75" customHeight="1">
      <c r="A105" s="663"/>
      <c r="B105" s="753"/>
      <c r="C105" s="663"/>
      <c r="D105" s="663"/>
      <c r="E105" s="663"/>
      <c r="F105" s="663"/>
      <c r="G105" s="663"/>
      <c r="H105" s="663"/>
      <c r="I105" s="663"/>
      <c r="J105" s="663"/>
      <c r="K105" s="663"/>
      <c r="L105" s="663"/>
      <c r="M105" s="663"/>
      <c r="N105" s="663"/>
      <c r="O105" s="663"/>
      <c r="P105" s="663"/>
      <c r="Q105" s="663"/>
      <c r="R105" s="663"/>
      <c r="S105" s="663"/>
      <c r="T105" s="663"/>
      <c r="U105" s="663"/>
      <c r="V105" s="663"/>
      <c r="W105" s="663"/>
      <c r="X105" s="663"/>
      <c r="Y105" s="663"/>
      <c r="Z105" s="663"/>
    </row>
    <row r="106" spans="1:26" ht="15.75" customHeight="1">
      <c r="A106" s="663"/>
      <c r="B106" s="753"/>
      <c r="C106" s="663"/>
      <c r="D106" s="663"/>
      <c r="E106" s="663"/>
      <c r="F106" s="663"/>
      <c r="G106" s="663"/>
      <c r="H106" s="663"/>
      <c r="I106" s="663"/>
      <c r="J106" s="663"/>
      <c r="K106" s="663"/>
      <c r="L106" s="663"/>
      <c r="M106" s="663"/>
      <c r="N106" s="663"/>
      <c r="O106" s="663"/>
      <c r="P106" s="663"/>
      <c r="Q106" s="663"/>
      <c r="R106" s="663"/>
      <c r="S106" s="663"/>
      <c r="T106" s="663"/>
      <c r="U106" s="663"/>
      <c r="V106" s="663"/>
      <c r="W106" s="663"/>
      <c r="X106" s="663"/>
      <c r="Y106" s="663"/>
      <c r="Z106" s="663"/>
    </row>
    <row r="107" spans="1:26" ht="15.75" customHeight="1">
      <c r="A107" s="663"/>
      <c r="B107" s="753"/>
      <c r="C107" s="663"/>
      <c r="D107" s="663"/>
      <c r="E107" s="663"/>
      <c r="F107" s="663"/>
      <c r="G107" s="663"/>
      <c r="H107" s="663"/>
      <c r="I107" s="663"/>
      <c r="J107" s="663"/>
      <c r="K107" s="663"/>
      <c r="L107" s="663"/>
      <c r="M107" s="663"/>
      <c r="N107" s="663"/>
      <c r="O107" s="663"/>
      <c r="P107" s="663"/>
      <c r="Q107" s="663"/>
      <c r="R107" s="663"/>
      <c r="S107" s="663"/>
      <c r="T107" s="663"/>
      <c r="U107" s="663"/>
      <c r="V107" s="663"/>
      <c r="W107" s="663"/>
      <c r="X107" s="663"/>
      <c r="Y107" s="663"/>
      <c r="Z107" s="663"/>
    </row>
    <row r="108" spans="1:26" ht="15.75" customHeight="1">
      <c r="A108" s="663"/>
      <c r="B108" s="753"/>
      <c r="C108" s="663"/>
      <c r="D108" s="663"/>
      <c r="E108" s="663"/>
      <c r="F108" s="663"/>
      <c r="G108" s="663"/>
      <c r="H108" s="663"/>
      <c r="I108" s="663"/>
      <c r="J108" s="663"/>
      <c r="K108" s="663"/>
      <c r="L108" s="663"/>
      <c r="M108" s="663"/>
      <c r="N108" s="663"/>
      <c r="O108" s="663"/>
      <c r="P108" s="663"/>
      <c r="Q108" s="663"/>
      <c r="R108" s="663"/>
      <c r="S108" s="663"/>
      <c r="T108" s="663"/>
      <c r="U108" s="663"/>
      <c r="V108" s="663"/>
      <c r="W108" s="663"/>
      <c r="X108" s="663"/>
      <c r="Y108" s="663"/>
      <c r="Z108" s="663"/>
    </row>
    <row r="109" spans="1:26" ht="15.75" customHeight="1">
      <c r="A109" s="663"/>
      <c r="B109" s="753"/>
      <c r="C109" s="663"/>
      <c r="D109" s="663"/>
      <c r="E109" s="663"/>
      <c r="F109" s="663"/>
      <c r="G109" s="663"/>
      <c r="H109" s="663"/>
      <c r="I109" s="663"/>
      <c r="J109" s="663"/>
      <c r="K109" s="663"/>
      <c r="L109" s="663"/>
      <c r="M109" s="663"/>
      <c r="N109" s="663"/>
      <c r="O109" s="663"/>
      <c r="P109" s="663"/>
      <c r="Q109" s="663"/>
      <c r="R109" s="663"/>
      <c r="S109" s="663"/>
      <c r="T109" s="663"/>
      <c r="U109" s="663"/>
      <c r="V109" s="663"/>
      <c r="W109" s="663"/>
      <c r="X109" s="663"/>
      <c r="Y109" s="663"/>
      <c r="Z109" s="663"/>
    </row>
    <row r="110" spans="1:26" ht="15.75" customHeight="1">
      <c r="A110" s="663"/>
      <c r="B110" s="753"/>
      <c r="C110" s="663"/>
      <c r="D110" s="663"/>
      <c r="E110" s="663"/>
      <c r="F110" s="663"/>
      <c r="G110" s="663"/>
      <c r="H110" s="663"/>
      <c r="I110" s="663"/>
      <c r="J110" s="663"/>
      <c r="K110" s="663"/>
      <c r="L110" s="663"/>
      <c r="M110" s="663"/>
      <c r="N110" s="663"/>
      <c r="O110" s="663"/>
      <c r="P110" s="663"/>
      <c r="Q110" s="663"/>
      <c r="R110" s="663"/>
      <c r="S110" s="663"/>
      <c r="T110" s="663"/>
      <c r="U110" s="663"/>
      <c r="V110" s="663"/>
      <c r="W110" s="663"/>
      <c r="X110" s="663"/>
      <c r="Y110" s="663"/>
      <c r="Z110" s="663"/>
    </row>
    <row r="111" spans="1:26" ht="15.75" customHeight="1">
      <c r="A111" s="663"/>
      <c r="B111" s="753"/>
      <c r="C111" s="663"/>
      <c r="D111" s="663"/>
      <c r="E111" s="663"/>
      <c r="F111" s="663"/>
      <c r="G111" s="663"/>
      <c r="H111" s="663"/>
      <c r="I111" s="663"/>
      <c r="J111" s="663"/>
      <c r="K111" s="663"/>
      <c r="L111" s="663"/>
      <c r="M111" s="663"/>
      <c r="N111" s="663"/>
      <c r="O111" s="663"/>
      <c r="P111" s="663"/>
      <c r="Q111" s="663"/>
      <c r="R111" s="663"/>
      <c r="S111" s="663"/>
      <c r="T111" s="663"/>
      <c r="U111" s="663"/>
      <c r="V111" s="663"/>
      <c r="W111" s="663"/>
      <c r="X111" s="663"/>
      <c r="Y111" s="663"/>
      <c r="Z111" s="663"/>
    </row>
    <row r="112" spans="1:26" ht="15.75" customHeight="1">
      <c r="A112" s="663"/>
      <c r="B112" s="753"/>
      <c r="C112" s="663"/>
      <c r="D112" s="663"/>
      <c r="E112" s="663"/>
      <c r="F112" s="663"/>
      <c r="G112" s="663"/>
      <c r="H112" s="663"/>
      <c r="I112" s="663"/>
      <c r="J112" s="663"/>
      <c r="K112" s="663"/>
      <c r="L112" s="663"/>
      <c r="M112" s="663"/>
      <c r="N112" s="663"/>
      <c r="O112" s="663"/>
      <c r="P112" s="663"/>
      <c r="Q112" s="663"/>
      <c r="R112" s="663"/>
      <c r="S112" s="663"/>
      <c r="T112" s="663"/>
      <c r="U112" s="663"/>
      <c r="V112" s="663"/>
      <c r="W112" s="663"/>
      <c r="X112" s="663"/>
      <c r="Y112" s="663"/>
      <c r="Z112" s="663"/>
    </row>
    <row r="113" spans="1:26" ht="15.75" customHeight="1">
      <c r="A113" s="663"/>
      <c r="B113" s="753"/>
      <c r="C113" s="663"/>
      <c r="D113" s="663"/>
      <c r="E113" s="663"/>
      <c r="F113" s="663"/>
      <c r="G113" s="663"/>
      <c r="H113" s="663"/>
      <c r="I113" s="663"/>
      <c r="J113" s="663"/>
      <c r="K113" s="663"/>
      <c r="L113" s="663"/>
      <c r="M113" s="663"/>
      <c r="N113" s="663"/>
      <c r="O113" s="663"/>
      <c r="P113" s="663"/>
      <c r="Q113" s="663"/>
      <c r="R113" s="663"/>
      <c r="S113" s="663"/>
      <c r="T113" s="663"/>
      <c r="U113" s="663"/>
      <c r="V113" s="663"/>
      <c r="W113" s="663"/>
      <c r="X113" s="663"/>
      <c r="Y113" s="663"/>
      <c r="Z113" s="663"/>
    </row>
    <row r="114" spans="1:26" ht="15.75" customHeight="1">
      <c r="A114" s="663"/>
      <c r="B114" s="753"/>
      <c r="C114" s="663"/>
      <c r="D114" s="663"/>
      <c r="E114" s="663"/>
      <c r="F114" s="663"/>
      <c r="G114" s="663"/>
      <c r="H114" s="663"/>
      <c r="I114" s="663"/>
      <c r="J114" s="663"/>
      <c r="K114" s="663"/>
      <c r="L114" s="663"/>
      <c r="M114" s="663"/>
      <c r="N114" s="663"/>
      <c r="O114" s="663"/>
      <c r="P114" s="663"/>
      <c r="Q114" s="663"/>
      <c r="R114" s="663"/>
      <c r="S114" s="663"/>
      <c r="T114" s="663"/>
      <c r="U114" s="663"/>
      <c r="V114" s="663"/>
      <c r="W114" s="663"/>
      <c r="X114" s="663"/>
      <c r="Y114" s="663"/>
      <c r="Z114" s="663"/>
    </row>
    <row r="115" spans="1:26" ht="15.75" customHeight="1">
      <c r="A115" s="663"/>
      <c r="B115" s="753"/>
      <c r="C115" s="663"/>
      <c r="D115" s="663"/>
      <c r="E115" s="663"/>
      <c r="F115" s="663"/>
      <c r="G115" s="663"/>
      <c r="H115" s="663"/>
      <c r="I115" s="663"/>
      <c r="J115" s="663"/>
      <c r="K115" s="663"/>
      <c r="L115" s="663"/>
      <c r="M115" s="663"/>
      <c r="N115" s="663"/>
      <c r="O115" s="663"/>
      <c r="P115" s="663"/>
      <c r="Q115" s="663"/>
      <c r="R115" s="663"/>
      <c r="S115" s="663"/>
      <c r="T115" s="663"/>
      <c r="U115" s="663"/>
      <c r="V115" s="663"/>
      <c r="W115" s="663"/>
      <c r="X115" s="663"/>
      <c r="Y115" s="663"/>
      <c r="Z115" s="663"/>
    </row>
    <row r="116" spans="1:26" ht="15.75" customHeight="1">
      <c r="A116" s="663"/>
      <c r="B116" s="753"/>
      <c r="C116" s="663"/>
      <c r="D116" s="663"/>
      <c r="E116" s="663"/>
      <c r="F116" s="663"/>
      <c r="G116" s="663"/>
      <c r="H116" s="663"/>
      <c r="I116" s="663"/>
      <c r="J116" s="663"/>
      <c r="K116" s="663"/>
      <c r="L116" s="663"/>
      <c r="M116" s="663"/>
      <c r="N116" s="663"/>
      <c r="O116" s="663"/>
      <c r="P116" s="663"/>
      <c r="Q116" s="663"/>
      <c r="R116" s="663"/>
      <c r="S116" s="663"/>
      <c r="T116" s="663"/>
      <c r="U116" s="663"/>
      <c r="V116" s="663"/>
      <c r="W116" s="663"/>
      <c r="X116" s="663"/>
      <c r="Y116" s="663"/>
      <c r="Z116" s="663"/>
    </row>
    <row r="117" spans="1:26" ht="15.75" customHeight="1">
      <c r="A117" s="663"/>
      <c r="B117" s="753"/>
      <c r="C117" s="663"/>
      <c r="D117" s="663"/>
      <c r="E117" s="663"/>
      <c r="F117" s="663"/>
      <c r="G117" s="663"/>
      <c r="H117" s="663"/>
      <c r="I117" s="663"/>
      <c r="J117" s="663"/>
      <c r="K117" s="663"/>
      <c r="L117" s="663"/>
      <c r="M117" s="663"/>
      <c r="N117" s="663"/>
      <c r="O117" s="663"/>
      <c r="P117" s="663"/>
      <c r="Q117" s="663"/>
      <c r="R117" s="663"/>
      <c r="S117" s="663"/>
      <c r="T117" s="663"/>
      <c r="U117" s="663"/>
      <c r="V117" s="663"/>
      <c r="W117" s="663"/>
      <c r="X117" s="663"/>
      <c r="Y117" s="663"/>
      <c r="Z117" s="663"/>
    </row>
    <row r="118" spans="1:26" ht="15.75" customHeight="1">
      <c r="A118" s="663"/>
      <c r="B118" s="753"/>
      <c r="C118" s="663"/>
      <c r="D118" s="663"/>
      <c r="E118" s="663"/>
      <c r="F118" s="663"/>
      <c r="G118" s="663"/>
      <c r="H118" s="663"/>
      <c r="I118" s="663"/>
      <c r="J118" s="663"/>
      <c r="K118" s="663"/>
      <c r="L118" s="663"/>
      <c r="M118" s="663"/>
      <c r="N118" s="663"/>
      <c r="O118" s="663"/>
      <c r="P118" s="663"/>
      <c r="Q118" s="663"/>
      <c r="R118" s="663"/>
      <c r="S118" s="663"/>
      <c r="T118" s="663"/>
      <c r="U118" s="663"/>
      <c r="V118" s="663"/>
      <c r="W118" s="663"/>
      <c r="X118" s="663"/>
      <c r="Y118" s="663"/>
      <c r="Z118" s="663"/>
    </row>
    <row r="119" spans="1:26" ht="15.75" customHeight="1">
      <c r="A119" s="663"/>
      <c r="B119" s="753"/>
      <c r="C119" s="663"/>
      <c r="D119" s="663"/>
      <c r="E119" s="663"/>
      <c r="F119" s="663"/>
      <c r="G119" s="663"/>
      <c r="H119" s="663"/>
      <c r="I119" s="663"/>
      <c r="J119" s="663"/>
      <c r="K119" s="663"/>
      <c r="L119" s="663"/>
      <c r="M119" s="663"/>
      <c r="N119" s="663"/>
      <c r="O119" s="663"/>
      <c r="P119" s="663"/>
      <c r="Q119" s="663"/>
      <c r="R119" s="663"/>
      <c r="S119" s="663"/>
      <c r="T119" s="663"/>
      <c r="U119" s="663"/>
      <c r="V119" s="663"/>
      <c r="W119" s="663"/>
      <c r="X119" s="663"/>
      <c r="Y119" s="663"/>
      <c r="Z119" s="663"/>
    </row>
    <row r="120" spans="1:26" ht="15.75" customHeight="1">
      <c r="A120" s="663"/>
      <c r="B120" s="753"/>
      <c r="C120" s="663"/>
      <c r="D120" s="663"/>
      <c r="E120" s="663"/>
      <c r="F120" s="663"/>
      <c r="G120" s="663"/>
      <c r="H120" s="663"/>
      <c r="I120" s="663"/>
      <c r="J120" s="663"/>
      <c r="K120" s="663"/>
      <c r="L120" s="663"/>
      <c r="M120" s="663"/>
      <c r="N120" s="663"/>
      <c r="O120" s="663"/>
      <c r="P120" s="663"/>
      <c r="Q120" s="663"/>
      <c r="R120" s="663"/>
      <c r="S120" s="663"/>
      <c r="T120" s="663"/>
      <c r="U120" s="663"/>
      <c r="V120" s="663"/>
      <c r="W120" s="663"/>
      <c r="X120" s="663"/>
      <c r="Y120" s="663"/>
      <c r="Z120" s="663"/>
    </row>
    <row r="121" spans="1:26" ht="15.75" customHeight="1">
      <c r="A121" s="663"/>
      <c r="B121" s="753"/>
      <c r="C121" s="663"/>
      <c r="D121" s="663"/>
      <c r="E121" s="663"/>
      <c r="F121" s="663"/>
      <c r="G121" s="663"/>
      <c r="H121" s="663"/>
      <c r="I121" s="663"/>
      <c r="J121" s="663"/>
      <c r="K121" s="663"/>
      <c r="L121" s="663"/>
      <c r="M121" s="663"/>
      <c r="N121" s="663"/>
      <c r="O121" s="663"/>
      <c r="P121" s="663"/>
      <c r="Q121" s="663"/>
      <c r="R121" s="663"/>
      <c r="S121" s="663"/>
      <c r="T121" s="663"/>
      <c r="U121" s="663"/>
      <c r="V121" s="663"/>
      <c r="W121" s="663"/>
      <c r="X121" s="663"/>
      <c r="Y121" s="663"/>
      <c r="Z121" s="663"/>
    </row>
    <row r="122" spans="1:26" ht="15.75" customHeight="1">
      <c r="A122" s="663"/>
      <c r="B122" s="753"/>
      <c r="C122" s="663"/>
      <c r="D122" s="663"/>
      <c r="E122" s="663"/>
      <c r="F122" s="663"/>
      <c r="G122" s="663"/>
      <c r="H122" s="663"/>
      <c r="I122" s="663"/>
      <c r="J122" s="663"/>
      <c r="K122" s="663"/>
      <c r="L122" s="663"/>
      <c r="M122" s="663"/>
      <c r="N122" s="663"/>
      <c r="O122" s="663"/>
      <c r="P122" s="663"/>
      <c r="Q122" s="663"/>
      <c r="R122" s="663"/>
      <c r="S122" s="663"/>
      <c r="T122" s="663"/>
      <c r="U122" s="663"/>
      <c r="V122" s="663"/>
      <c r="W122" s="663"/>
      <c r="X122" s="663"/>
      <c r="Y122" s="663"/>
      <c r="Z122" s="663"/>
    </row>
    <row r="123" spans="1:26" ht="15.75" customHeight="1">
      <c r="A123" s="663"/>
      <c r="B123" s="753"/>
      <c r="C123" s="663"/>
      <c r="D123" s="663"/>
      <c r="E123" s="663"/>
      <c r="F123" s="663"/>
      <c r="G123" s="663"/>
      <c r="H123" s="663"/>
      <c r="I123" s="663"/>
      <c r="J123" s="663"/>
      <c r="K123" s="663"/>
      <c r="L123" s="663"/>
      <c r="M123" s="663"/>
      <c r="N123" s="663"/>
      <c r="O123" s="663"/>
      <c r="P123" s="663"/>
      <c r="Q123" s="663"/>
      <c r="R123" s="663"/>
      <c r="S123" s="663"/>
      <c r="T123" s="663"/>
      <c r="U123" s="663"/>
      <c r="V123" s="663"/>
      <c r="W123" s="663"/>
      <c r="X123" s="663"/>
      <c r="Y123" s="663"/>
      <c r="Z123" s="663"/>
    </row>
    <row r="124" spans="1:26" ht="15.75" customHeight="1">
      <c r="A124" s="663"/>
      <c r="B124" s="753"/>
      <c r="C124" s="663"/>
      <c r="D124" s="663"/>
      <c r="E124" s="663"/>
      <c r="F124" s="663"/>
      <c r="G124" s="663"/>
      <c r="H124" s="663"/>
      <c r="I124" s="663"/>
      <c r="J124" s="663"/>
      <c r="K124" s="663"/>
      <c r="L124" s="663"/>
      <c r="M124" s="663"/>
      <c r="N124" s="663"/>
      <c r="O124" s="663"/>
      <c r="P124" s="663"/>
      <c r="Q124" s="663"/>
      <c r="R124" s="663"/>
      <c r="S124" s="663"/>
      <c r="T124" s="663"/>
      <c r="U124" s="663"/>
      <c r="V124" s="663"/>
      <c r="W124" s="663"/>
      <c r="X124" s="663"/>
      <c r="Y124" s="663"/>
      <c r="Z124" s="663"/>
    </row>
    <row r="125" spans="1:26" ht="15.75" customHeight="1">
      <c r="A125" s="663"/>
      <c r="B125" s="753"/>
      <c r="C125" s="663"/>
      <c r="D125" s="663"/>
      <c r="E125" s="663"/>
      <c r="F125" s="663"/>
      <c r="G125" s="663"/>
      <c r="H125" s="663"/>
      <c r="I125" s="663"/>
      <c r="J125" s="663"/>
      <c r="K125" s="663"/>
      <c r="L125" s="663"/>
      <c r="M125" s="663"/>
      <c r="N125" s="663"/>
      <c r="O125" s="663"/>
      <c r="P125" s="663"/>
      <c r="Q125" s="663"/>
      <c r="R125" s="663"/>
      <c r="S125" s="663"/>
      <c r="T125" s="663"/>
      <c r="U125" s="663"/>
      <c r="V125" s="663"/>
      <c r="W125" s="663"/>
      <c r="X125" s="663"/>
      <c r="Y125" s="663"/>
      <c r="Z125" s="663"/>
    </row>
    <row r="126" spans="1:26" ht="15.75" customHeight="1">
      <c r="A126" s="663"/>
      <c r="B126" s="753"/>
      <c r="C126" s="663"/>
      <c r="D126" s="663"/>
      <c r="E126" s="663"/>
      <c r="F126" s="663"/>
      <c r="G126" s="663"/>
      <c r="H126" s="663"/>
      <c r="I126" s="663"/>
      <c r="J126" s="663"/>
      <c r="K126" s="663"/>
      <c r="L126" s="663"/>
      <c r="M126" s="663"/>
      <c r="N126" s="663"/>
      <c r="O126" s="663"/>
      <c r="P126" s="663"/>
      <c r="Q126" s="663"/>
      <c r="R126" s="663"/>
      <c r="S126" s="663"/>
      <c r="T126" s="663"/>
      <c r="U126" s="663"/>
      <c r="V126" s="663"/>
      <c r="W126" s="663"/>
      <c r="X126" s="663"/>
      <c r="Y126" s="663"/>
      <c r="Z126" s="663"/>
    </row>
    <row r="127" spans="1:26" ht="15.75" customHeight="1">
      <c r="A127" s="663"/>
      <c r="B127" s="753"/>
      <c r="C127" s="663"/>
      <c r="D127" s="663"/>
      <c r="E127" s="663"/>
      <c r="F127" s="663"/>
      <c r="G127" s="663"/>
      <c r="H127" s="663"/>
      <c r="I127" s="663"/>
      <c r="J127" s="663"/>
      <c r="K127" s="663"/>
      <c r="L127" s="663"/>
      <c r="M127" s="663"/>
      <c r="N127" s="663"/>
      <c r="O127" s="663"/>
      <c r="P127" s="663"/>
      <c r="Q127" s="663"/>
      <c r="R127" s="663"/>
      <c r="S127" s="663"/>
      <c r="T127" s="663"/>
      <c r="U127" s="663"/>
      <c r="V127" s="663"/>
      <c r="W127" s="663"/>
      <c r="X127" s="663"/>
      <c r="Y127" s="663"/>
      <c r="Z127" s="663"/>
    </row>
    <row r="128" spans="1:26" ht="15.75" customHeight="1">
      <c r="A128" s="663"/>
      <c r="B128" s="753"/>
      <c r="C128" s="663"/>
      <c r="D128" s="663"/>
      <c r="E128" s="663"/>
      <c r="F128" s="663"/>
      <c r="G128" s="663"/>
      <c r="H128" s="663"/>
      <c r="I128" s="663"/>
      <c r="J128" s="663"/>
      <c r="K128" s="663"/>
      <c r="L128" s="663"/>
      <c r="M128" s="663"/>
      <c r="N128" s="663"/>
      <c r="O128" s="663"/>
      <c r="P128" s="663"/>
      <c r="Q128" s="663"/>
      <c r="R128" s="663"/>
      <c r="S128" s="663"/>
      <c r="T128" s="663"/>
      <c r="U128" s="663"/>
      <c r="V128" s="663"/>
      <c r="W128" s="663"/>
      <c r="X128" s="663"/>
      <c r="Y128" s="663"/>
      <c r="Z128" s="663"/>
    </row>
    <row r="129" spans="1:26" ht="15.75" customHeight="1">
      <c r="A129" s="663"/>
      <c r="B129" s="753"/>
      <c r="C129" s="663"/>
      <c r="D129" s="663"/>
      <c r="E129" s="663"/>
      <c r="F129" s="663"/>
      <c r="G129" s="663"/>
      <c r="H129" s="663"/>
      <c r="I129" s="663"/>
      <c r="J129" s="663"/>
      <c r="K129" s="663"/>
      <c r="L129" s="663"/>
      <c r="M129" s="663"/>
      <c r="N129" s="663"/>
      <c r="O129" s="663"/>
      <c r="P129" s="663"/>
      <c r="Q129" s="663"/>
      <c r="R129" s="663"/>
      <c r="S129" s="663"/>
      <c r="T129" s="663"/>
      <c r="U129" s="663"/>
      <c r="V129" s="663"/>
      <c r="W129" s="663"/>
      <c r="X129" s="663"/>
      <c r="Y129" s="663"/>
      <c r="Z129" s="663"/>
    </row>
    <row r="130" spans="1:26" ht="15.75" customHeight="1">
      <c r="A130" s="663"/>
      <c r="B130" s="753"/>
      <c r="C130" s="663"/>
      <c r="D130" s="663"/>
      <c r="E130" s="663"/>
      <c r="F130" s="663"/>
      <c r="G130" s="663"/>
      <c r="H130" s="663"/>
      <c r="I130" s="663"/>
      <c r="J130" s="663"/>
      <c r="K130" s="663"/>
      <c r="L130" s="663"/>
      <c r="M130" s="663"/>
      <c r="N130" s="663"/>
      <c r="O130" s="663"/>
      <c r="P130" s="663"/>
      <c r="Q130" s="663"/>
      <c r="R130" s="663"/>
      <c r="S130" s="663"/>
      <c r="T130" s="663"/>
      <c r="U130" s="663"/>
      <c r="V130" s="663"/>
      <c r="W130" s="663"/>
      <c r="X130" s="663"/>
      <c r="Y130" s="663"/>
      <c r="Z130" s="663"/>
    </row>
    <row r="131" spans="1:26" ht="15.75" customHeight="1">
      <c r="A131" s="663"/>
      <c r="B131" s="753"/>
      <c r="C131" s="663"/>
      <c r="D131" s="663"/>
      <c r="E131" s="663"/>
      <c r="F131" s="663"/>
      <c r="G131" s="663"/>
      <c r="H131" s="663"/>
      <c r="I131" s="663"/>
      <c r="J131" s="663"/>
      <c r="K131" s="663"/>
      <c r="L131" s="663"/>
      <c r="M131" s="663"/>
      <c r="N131" s="663"/>
      <c r="O131" s="663"/>
      <c r="P131" s="663"/>
      <c r="Q131" s="663"/>
      <c r="R131" s="663"/>
      <c r="S131" s="663"/>
      <c r="T131" s="663"/>
      <c r="U131" s="663"/>
      <c r="V131" s="663"/>
      <c r="W131" s="663"/>
      <c r="X131" s="663"/>
      <c r="Y131" s="663"/>
      <c r="Z131" s="663"/>
    </row>
    <row r="132" spans="1:26" ht="15.75" customHeight="1">
      <c r="A132" s="663"/>
      <c r="B132" s="753"/>
      <c r="C132" s="663"/>
      <c r="D132" s="663"/>
      <c r="E132" s="663"/>
      <c r="F132" s="663"/>
      <c r="G132" s="663"/>
      <c r="H132" s="663"/>
      <c r="I132" s="663"/>
      <c r="J132" s="663"/>
      <c r="K132" s="663"/>
      <c r="L132" s="663"/>
      <c r="M132" s="663"/>
      <c r="N132" s="663"/>
      <c r="O132" s="663"/>
      <c r="P132" s="663"/>
      <c r="Q132" s="663"/>
      <c r="R132" s="663"/>
      <c r="S132" s="663"/>
      <c r="T132" s="663"/>
      <c r="U132" s="663"/>
      <c r="V132" s="663"/>
      <c r="W132" s="663"/>
      <c r="X132" s="663"/>
      <c r="Y132" s="663"/>
      <c r="Z132" s="663"/>
    </row>
    <row r="133" spans="1:26" ht="15.75" customHeight="1">
      <c r="A133" s="663"/>
      <c r="B133" s="753"/>
      <c r="C133" s="663"/>
      <c r="D133" s="663"/>
      <c r="E133" s="663"/>
      <c r="F133" s="663"/>
      <c r="G133" s="663"/>
      <c r="H133" s="663"/>
      <c r="I133" s="663"/>
      <c r="J133" s="663"/>
      <c r="K133" s="663"/>
      <c r="L133" s="663"/>
      <c r="M133" s="663"/>
      <c r="N133" s="663"/>
      <c r="O133" s="663"/>
      <c r="P133" s="663"/>
      <c r="Q133" s="663"/>
      <c r="R133" s="663"/>
      <c r="S133" s="663"/>
      <c r="T133" s="663"/>
      <c r="U133" s="663"/>
      <c r="V133" s="663"/>
      <c r="W133" s="663"/>
      <c r="X133" s="663"/>
      <c r="Y133" s="663"/>
      <c r="Z133" s="663"/>
    </row>
    <row r="134" spans="1:26" ht="15.75" customHeight="1">
      <c r="A134" s="663"/>
      <c r="B134" s="753"/>
      <c r="C134" s="663"/>
      <c r="D134" s="663"/>
      <c r="E134" s="663"/>
      <c r="F134" s="663"/>
      <c r="G134" s="663"/>
      <c r="H134" s="663"/>
      <c r="I134" s="663"/>
      <c r="J134" s="663"/>
      <c r="K134" s="663"/>
      <c r="L134" s="663"/>
      <c r="M134" s="663"/>
      <c r="N134" s="663"/>
      <c r="O134" s="663"/>
      <c r="P134" s="663"/>
      <c r="Q134" s="663"/>
      <c r="R134" s="663"/>
      <c r="S134" s="663"/>
      <c r="T134" s="663"/>
      <c r="U134" s="663"/>
      <c r="V134" s="663"/>
      <c r="W134" s="663"/>
      <c r="X134" s="663"/>
      <c r="Y134" s="663"/>
      <c r="Z134" s="663"/>
    </row>
    <row r="135" spans="1:26" ht="15.75" customHeight="1">
      <c r="A135" s="663"/>
      <c r="B135" s="753"/>
      <c r="C135" s="663"/>
      <c r="D135" s="663"/>
      <c r="E135" s="663"/>
      <c r="F135" s="663"/>
      <c r="G135" s="663"/>
      <c r="H135" s="663"/>
      <c r="I135" s="663"/>
      <c r="J135" s="663"/>
      <c r="K135" s="663"/>
      <c r="L135" s="663"/>
      <c r="M135" s="663"/>
      <c r="N135" s="663"/>
      <c r="O135" s="663"/>
      <c r="P135" s="663"/>
      <c r="Q135" s="663"/>
      <c r="R135" s="663"/>
      <c r="S135" s="663"/>
      <c r="T135" s="663"/>
      <c r="U135" s="663"/>
      <c r="V135" s="663"/>
      <c r="W135" s="663"/>
      <c r="X135" s="663"/>
      <c r="Y135" s="663"/>
      <c r="Z135" s="663"/>
    </row>
    <row r="136" spans="1:26" ht="15.75" customHeight="1">
      <c r="A136" s="663"/>
      <c r="B136" s="753"/>
      <c r="C136" s="663"/>
      <c r="D136" s="663"/>
      <c r="E136" s="663"/>
      <c r="F136" s="663"/>
      <c r="G136" s="663"/>
      <c r="H136" s="663"/>
      <c r="I136" s="663"/>
      <c r="J136" s="663"/>
      <c r="K136" s="663"/>
      <c r="L136" s="663"/>
      <c r="M136" s="663"/>
      <c r="N136" s="663"/>
      <c r="O136" s="663"/>
      <c r="P136" s="663"/>
      <c r="Q136" s="663"/>
      <c r="R136" s="663"/>
      <c r="S136" s="663"/>
      <c r="T136" s="663"/>
      <c r="U136" s="663"/>
      <c r="V136" s="663"/>
      <c r="W136" s="663"/>
      <c r="X136" s="663"/>
      <c r="Y136" s="663"/>
      <c r="Z136" s="663"/>
    </row>
    <row r="137" spans="1:26" ht="15.75" customHeight="1">
      <c r="A137" s="663"/>
      <c r="B137" s="753"/>
      <c r="C137" s="663"/>
      <c r="D137" s="663"/>
      <c r="E137" s="663"/>
      <c r="F137" s="663"/>
      <c r="G137" s="663"/>
      <c r="H137" s="663"/>
      <c r="I137" s="663"/>
      <c r="J137" s="663"/>
      <c r="K137" s="663"/>
      <c r="L137" s="663"/>
      <c r="M137" s="663"/>
      <c r="N137" s="663"/>
      <c r="O137" s="663"/>
      <c r="P137" s="663"/>
      <c r="Q137" s="663"/>
      <c r="R137" s="663"/>
      <c r="S137" s="663"/>
      <c r="T137" s="663"/>
      <c r="U137" s="663"/>
      <c r="V137" s="663"/>
      <c r="W137" s="663"/>
      <c r="X137" s="663"/>
      <c r="Y137" s="663"/>
      <c r="Z137" s="663"/>
    </row>
    <row r="138" spans="1:26" ht="15.75" customHeight="1">
      <c r="A138" s="663"/>
      <c r="B138" s="753"/>
      <c r="C138" s="663"/>
      <c r="D138" s="663"/>
      <c r="E138" s="663"/>
      <c r="F138" s="663"/>
      <c r="G138" s="663"/>
      <c r="H138" s="663"/>
      <c r="I138" s="663"/>
      <c r="J138" s="663"/>
      <c r="K138" s="663"/>
      <c r="L138" s="663"/>
      <c r="M138" s="663"/>
      <c r="N138" s="663"/>
      <c r="O138" s="663"/>
      <c r="P138" s="663"/>
      <c r="Q138" s="663"/>
      <c r="R138" s="663"/>
      <c r="S138" s="663"/>
      <c r="T138" s="663"/>
      <c r="U138" s="663"/>
      <c r="V138" s="663"/>
      <c r="W138" s="663"/>
      <c r="X138" s="663"/>
      <c r="Y138" s="663"/>
      <c r="Z138" s="663"/>
    </row>
    <row r="139" spans="1:26" ht="15.75" customHeight="1">
      <c r="A139" s="663"/>
      <c r="B139" s="753"/>
      <c r="C139" s="663"/>
      <c r="D139" s="663"/>
      <c r="E139" s="663"/>
      <c r="F139" s="663"/>
      <c r="G139" s="663"/>
      <c r="H139" s="663"/>
      <c r="I139" s="663"/>
      <c r="J139" s="663"/>
      <c r="K139" s="663"/>
      <c r="L139" s="663"/>
      <c r="M139" s="663"/>
      <c r="N139" s="663"/>
      <c r="O139" s="663"/>
      <c r="P139" s="663"/>
      <c r="Q139" s="663"/>
      <c r="R139" s="663"/>
      <c r="S139" s="663"/>
      <c r="T139" s="663"/>
      <c r="U139" s="663"/>
      <c r="V139" s="663"/>
      <c r="W139" s="663"/>
      <c r="X139" s="663"/>
      <c r="Y139" s="663"/>
      <c r="Z139" s="663"/>
    </row>
    <row r="140" spans="1:26" ht="15.75" customHeight="1">
      <c r="A140" s="663"/>
      <c r="B140" s="753"/>
      <c r="C140" s="663"/>
      <c r="D140" s="663"/>
      <c r="E140" s="663"/>
      <c r="F140" s="663"/>
      <c r="G140" s="663"/>
      <c r="H140" s="663"/>
      <c r="I140" s="663"/>
      <c r="J140" s="663"/>
      <c r="K140" s="663"/>
      <c r="L140" s="663"/>
      <c r="M140" s="663"/>
      <c r="N140" s="663"/>
      <c r="O140" s="663"/>
      <c r="P140" s="663"/>
      <c r="Q140" s="663"/>
      <c r="R140" s="663"/>
      <c r="S140" s="663"/>
      <c r="T140" s="663"/>
      <c r="U140" s="663"/>
      <c r="V140" s="663"/>
      <c r="W140" s="663"/>
      <c r="X140" s="663"/>
      <c r="Y140" s="663"/>
      <c r="Z140" s="663"/>
    </row>
    <row r="141" spans="1:26" ht="15.75" customHeight="1">
      <c r="A141" s="663"/>
      <c r="B141" s="753"/>
      <c r="C141" s="663"/>
      <c r="D141" s="663"/>
      <c r="E141" s="663"/>
      <c r="F141" s="663"/>
      <c r="G141" s="663"/>
      <c r="H141" s="663"/>
      <c r="I141" s="663"/>
      <c r="J141" s="663"/>
      <c r="K141" s="663"/>
      <c r="L141" s="663"/>
      <c r="M141" s="663"/>
      <c r="N141" s="663"/>
      <c r="O141" s="663"/>
      <c r="P141" s="663"/>
      <c r="Q141" s="663"/>
      <c r="R141" s="663"/>
      <c r="S141" s="663"/>
      <c r="T141" s="663"/>
      <c r="U141" s="663"/>
      <c r="V141" s="663"/>
      <c r="W141" s="663"/>
      <c r="X141" s="663"/>
      <c r="Y141" s="663"/>
      <c r="Z141" s="663"/>
    </row>
    <row r="142" spans="1:26" ht="15.75" customHeight="1">
      <c r="A142" s="663"/>
      <c r="B142" s="753"/>
      <c r="C142" s="663"/>
      <c r="D142" s="663"/>
      <c r="E142" s="663"/>
      <c r="F142" s="663"/>
      <c r="G142" s="663"/>
      <c r="H142" s="663"/>
      <c r="I142" s="663"/>
      <c r="J142" s="663"/>
      <c r="K142" s="663"/>
      <c r="L142" s="663"/>
      <c r="M142" s="663"/>
      <c r="N142" s="663"/>
      <c r="O142" s="663"/>
      <c r="P142" s="663"/>
      <c r="Q142" s="663"/>
      <c r="R142" s="663"/>
      <c r="S142" s="663"/>
      <c r="T142" s="663"/>
      <c r="U142" s="663"/>
      <c r="V142" s="663"/>
      <c r="W142" s="663"/>
      <c r="X142" s="663"/>
      <c r="Y142" s="663"/>
      <c r="Z142" s="663"/>
    </row>
    <row r="143" spans="1:26" ht="15.75" customHeight="1">
      <c r="A143" s="663"/>
      <c r="B143" s="753"/>
      <c r="C143" s="663"/>
      <c r="D143" s="663"/>
      <c r="E143" s="663"/>
      <c r="F143" s="663"/>
      <c r="G143" s="663"/>
      <c r="H143" s="663"/>
      <c r="I143" s="663"/>
      <c r="J143" s="663"/>
      <c r="K143" s="663"/>
      <c r="L143" s="663"/>
      <c r="M143" s="663"/>
      <c r="N143" s="663"/>
      <c r="O143" s="663"/>
      <c r="P143" s="663"/>
      <c r="Q143" s="663"/>
      <c r="R143" s="663"/>
      <c r="S143" s="663"/>
      <c r="T143" s="663"/>
      <c r="U143" s="663"/>
      <c r="V143" s="663"/>
      <c r="W143" s="663"/>
      <c r="X143" s="663"/>
      <c r="Y143" s="663"/>
      <c r="Z143" s="663"/>
    </row>
    <row r="144" spans="1:26" ht="15.75" customHeight="1">
      <c r="A144" s="663"/>
      <c r="B144" s="753"/>
      <c r="C144" s="663"/>
      <c r="D144" s="663"/>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row>
    <row r="145" spans="1:26" ht="15.75" customHeight="1">
      <c r="A145" s="663"/>
      <c r="B145" s="753"/>
      <c r="C145" s="663"/>
      <c r="D145" s="663"/>
      <c r="E145" s="663"/>
      <c r="F145" s="663"/>
      <c r="G145" s="663"/>
      <c r="H145" s="663"/>
      <c r="I145" s="663"/>
      <c r="J145" s="663"/>
      <c r="K145" s="663"/>
      <c r="L145" s="663"/>
      <c r="M145" s="663"/>
      <c r="N145" s="663"/>
      <c r="O145" s="663"/>
      <c r="P145" s="663"/>
      <c r="Q145" s="663"/>
      <c r="R145" s="663"/>
      <c r="S145" s="663"/>
      <c r="T145" s="663"/>
      <c r="U145" s="663"/>
      <c r="V145" s="663"/>
      <c r="W145" s="663"/>
      <c r="X145" s="663"/>
      <c r="Y145" s="663"/>
      <c r="Z145" s="663"/>
    </row>
    <row r="146" spans="1:26" ht="15.75" customHeight="1">
      <c r="A146" s="663"/>
      <c r="B146" s="753"/>
      <c r="C146" s="663"/>
      <c r="D146" s="663"/>
      <c r="E146" s="663"/>
      <c r="F146" s="663"/>
      <c r="G146" s="663"/>
      <c r="H146" s="663"/>
      <c r="I146" s="663"/>
      <c r="J146" s="663"/>
      <c r="K146" s="663"/>
      <c r="L146" s="663"/>
      <c r="M146" s="663"/>
      <c r="N146" s="663"/>
      <c r="O146" s="663"/>
      <c r="P146" s="663"/>
      <c r="Q146" s="663"/>
      <c r="R146" s="663"/>
      <c r="S146" s="663"/>
      <c r="T146" s="663"/>
      <c r="U146" s="663"/>
      <c r="V146" s="663"/>
      <c r="W146" s="663"/>
      <c r="X146" s="663"/>
      <c r="Y146" s="663"/>
      <c r="Z146" s="663"/>
    </row>
    <row r="147" spans="1:26" ht="15.75" customHeight="1">
      <c r="A147" s="663"/>
      <c r="B147" s="753"/>
      <c r="C147" s="663"/>
      <c r="D147" s="663"/>
      <c r="E147" s="663"/>
      <c r="F147" s="663"/>
      <c r="G147" s="663"/>
      <c r="H147" s="663"/>
      <c r="I147" s="663"/>
      <c r="J147" s="663"/>
      <c r="K147" s="663"/>
      <c r="L147" s="663"/>
      <c r="M147" s="663"/>
      <c r="N147" s="663"/>
      <c r="O147" s="663"/>
      <c r="P147" s="663"/>
      <c r="Q147" s="663"/>
      <c r="R147" s="663"/>
      <c r="S147" s="663"/>
      <c r="T147" s="663"/>
      <c r="U147" s="663"/>
      <c r="V147" s="663"/>
      <c r="W147" s="663"/>
      <c r="X147" s="663"/>
      <c r="Y147" s="663"/>
      <c r="Z147" s="663"/>
    </row>
    <row r="148" spans="1:26" ht="15.75" customHeight="1">
      <c r="A148" s="663"/>
      <c r="B148" s="753"/>
      <c r="C148" s="663"/>
      <c r="D148" s="663"/>
      <c r="E148" s="663"/>
      <c r="F148" s="663"/>
      <c r="G148" s="663"/>
      <c r="H148" s="663"/>
      <c r="I148" s="663"/>
      <c r="J148" s="663"/>
      <c r="K148" s="663"/>
      <c r="L148" s="663"/>
      <c r="M148" s="663"/>
      <c r="N148" s="663"/>
      <c r="O148" s="663"/>
      <c r="P148" s="663"/>
      <c r="Q148" s="663"/>
      <c r="R148" s="663"/>
      <c r="S148" s="663"/>
      <c r="T148" s="663"/>
      <c r="U148" s="663"/>
      <c r="V148" s="663"/>
      <c r="W148" s="663"/>
      <c r="X148" s="663"/>
      <c r="Y148" s="663"/>
      <c r="Z148" s="663"/>
    </row>
    <row r="149" spans="1:26" ht="15.75" customHeight="1">
      <c r="A149" s="663"/>
      <c r="B149" s="753"/>
      <c r="C149" s="663"/>
      <c r="D149" s="663"/>
      <c r="E149" s="663"/>
      <c r="F149" s="663"/>
      <c r="G149" s="663"/>
      <c r="H149" s="663"/>
      <c r="I149" s="663"/>
      <c r="J149" s="663"/>
      <c r="K149" s="663"/>
      <c r="L149" s="663"/>
      <c r="M149" s="663"/>
      <c r="N149" s="663"/>
      <c r="O149" s="663"/>
      <c r="P149" s="663"/>
      <c r="Q149" s="663"/>
      <c r="R149" s="663"/>
      <c r="S149" s="663"/>
      <c r="T149" s="663"/>
      <c r="U149" s="663"/>
      <c r="V149" s="663"/>
      <c r="W149" s="663"/>
      <c r="X149" s="663"/>
      <c r="Y149" s="663"/>
      <c r="Z149" s="663"/>
    </row>
    <row r="150" spans="1:26" ht="15.75" customHeight="1">
      <c r="A150" s="663"/>
      <c r="B150" s="753"/>
      <c r="C150" s="663"/>
      <c r="D150" s="663"/>
      <c r="E150" s="663"/>
      <c r="F150" s="663"/>
      <c r="G150" s="663"/>
      <c r="H150" s="663"/>
      <c r="I150" s="663"/>
      <c r="J150" s="663"/>
      <c r="K150" s="663"/>
      <c r="L150" s="663"/>
      <c r="M150" s="663"/>
      <c r="N150" s="663"/>
      <c r="O150" s="663"/>
      <c r="P150" s="663"/>
      <c r="Q150" s="663"/>
      <c r="R150" s="663"/>
      <c r="S150" s="663"/>
      <c r="T150" s="663"/>
      <c r="U150" s="663"/>
      <c r="V150" s="663"/>
      <c r="W150" s="663"/>
      <c r="X150" s="663"/>
      <c r="Y150" s="663"/>
      <c r="Z150" s="663"/>
    </row>
    <row r="151" spans="1:26" ht="15.75" customHeight="1">
      <c r="A151" s="663"/>
      <c r="B151" s="753"/>
      <c r="C151" s="663"/>
      <c r="D151" s="663"/>
      <c r="E151" s="663"/>
      <c r="F151" s="663"/>
      <c r="G151" s="663"/>
      <c r="H151" s="663"/>
      <c r="I151" s="663"/>
      <c r="J151" s="663"/>
      <c r="K151" s="663"/>
      <c r="L151" s="663"/>
      <c r="M151" s="663"/>
      <c r="N151" s="663"/>
      <c r="O151" s="663"/>
      <c r="P151" s="663"/>
      <c r="Q151" s="663"/>
      <c r="R151" s="663"/>
      <c r="S151" s="663"/>
      <c r="T151" s="663"/>
      <c r="U151" s="663"/>
      <c r="V151" s="663"/>
      <c r="W151" s="663"/>
      <c r="X151" s="663"/>
      <c r="Y151" s="663"/>
      <c r="Z151" s="663"/>
    </row>
    <row r="152" spans="1:26" ht="15.75" customHeight="1">
      <c r="A152" s="663"/>
      <c r="B152" s="753"/>
      <c r="C152" s="663"/>
      <c r="D152" s="663"/>
      <c r="E152" s="663"/>
      <c r="F152" s="663"/>
      <c r="G152" s="663"/>
      <c r="H152" s="663"/>
      <c r="I152" s="663"/>
      <c r="J152" s="663"/>
      <c r="K152" s="663"/>
      <c r="L152" s="663"/>
      <c r="M152" s="663"/>
      <c r="N152" s="663"/>
      <c r="O152" s="663"/>
      <c r="P152" s="663"/>
      <c r="Q152" s="663"/>
      <c r="R152" s="663"/>
      <c r="S152" s="663"/>
      <c r="T152" s="663"/>
      <c r="U152" s="663"/>
      <c r="V152" s="663"/>
      <c r="W152" s="663"/>
      <c r="X152" s="663"/>
      <c r="Y152" s="663"/>
      <c r="Z152" s="663"/>
    </row>
    <row r="153" spans="1:26" ht="15.75" customHeight="1">
      <c r="A153" s="663"/>
      <c r="B153" s="753"/>
      <c r="C153" s="663"/>
      <c r="D153" s="663"/>
      <c r="E153" s="663"/>
      <c r="F153" s="663"/>
      <c r="G153" s="663"/>
      <c r="H153" s="663"/>
      <c r="I153" s="663"/>
      <c r="J153" s="663"/>
      <c r="K153" s="663"/>
      <c r="L153" s="663"/>
      <c r="M153" s="663"/>
      <c r="N153" s="663"/>
      <c r="O153" s="663"/>
      <c r="P153" s="663"/>
      <c r="Q153" s="663"/>
      <c r="R153" s="663"/>
      <c r="S153" s="663"/>
      <c r="T153" s="663"/>
      <c r="U153" s="663"/>
      <c r="V153" s="663"/>
      <c r="W153" s="663"/>
      <c r="X153" s="663"/>
      <c r="Y153" s="663"/>
      <c r="Z153" s="663"/>
    </row>
    <row r="154" spans="1:26" ht="15.75" customHeight="1">
      <c r="A154" s="663"/>
      <c r="B154" s="753"/>
      <c r="C154" s="663"/>
      <c r="D154" s="663"/>
      <c r="E154" s="663"/>
      <c r="F154" s="663"/>
      <c r="G154" s="663"/>
      <c r="H154" s="663"/>
      <c r="I154" s="663"/>
      <c r="J154" s="663"/>
      <c r="K154" s="663"/>
      <c r="L154" s="663"/>
      <c r="M154" s="663"/>
      <c r="N154" s="663"/>
      <c r="O154" s="663"/>
      <c r="P154" s="663"/>
      <c r="Q154" s="663"/>
      <c r="R154" s="663"/>
      <c r="S154" s="663"/>
      <c r="T154" s="663"/>
      <c r="U154" s="663"/>
      <c r="V154" s="663"/>
      <c r="W154" s="663"/>
      <c r="X154" s="663"/>
      <c r="Y154" s="663"/>
      <c r="Z154" s="663"/>
    </row>
    <row r="155" spans="1:26" ht="15.75" customHeight="1">
      <c r="A155" s="663"/>
      <c r="B155" s="753"/>
      <c r="C155" s="663"/>
      <c r="D155" s="663"/>
      <c r="E155" s="663"/>
      <c r="F155" s="663"/>
      <c r="G155" s="663"/>
      <c r="H155" s="663"/>
      <c r="I155" s="663"/>
      <c r="J155" s="663"/>
      <c r="K155" s="663"/>
      <c r="L155" s="663"/>
      <c r="M155" s="663"/>
      <c r="N155" s="663"/>
      <c r="O155" s="663"/>
      <c r="P155" s="663"/>
      <c r="Q155" s="663"/>
      <c r="R155" s="663"/>
      <c r="S155" s="663"/>
      <c r="T155" s="663"/>
      <c r="U155" s="663"/>
      <c r="V155" s="663"/>
      <c r="W155" s="663"/>
      <c r="X155" s="663"/>
      <c r="Y155" s="663"/>
      <c r="Z155" s="663"/>
    </row>
    <row r="156" spans="1:26" ht="15.75" customHeight="1">
      <c r="A156" s="663"/>
      <c r="B156" s="753"/>
      <c r="C156" s="663"/>
      <c r="D156" s="663"/>
      <c r="E156" s="663"/>
      <c r="F156" s="663"/>
      <c r="G156" s="663"/>
      <c r="H156" s="663"/>
      <c r="I156" s="663"/>
      <c r="J156" s="663"/>
      <c r="K156" s="663"/>
      <c r="L156" s="663"/>
      <c r="M156" s="663"/>
      <c r="N156" s="663"/>
      <c r="O156" s="663"/>
      <c r="P156" s="663"/>
      <c r="Q156" s="663"/>
      <c r="R156" s="663"/>
      <c r="S156" s="663"/>
      <c r="T156" s="663"/>
      <c r="U156" s="663"/>
      <c r="V156" s="663"/>
      <c r="W156" s="663"/>
      <c r="X156" s="663"/>
      <c r="Y156" s="663"/>
      <c r="Z156" s="663"/>
    </row>
    <row r="157" spans="1:26" ht="15.75" customHeight="1">
      <c r="A157" s="663"/>
      <c r="B157" s="753"/>
      <c r="C157" s="663"/>
      <c r="D157" s="663"/>
      <c r="E157" s="663"/>
      <c r="F157" s="663"/>
      <c r="G157" s="663"/>
      <c r="H157" s="663"/>
      <c r="I157" s="663"/>
      <c r="J157" s="663"/>
      <c r="K157" s="663"/>
      <c r="L157" s="663"/>
      <c r="M157" s="663"/>
      <c r="N157" s="663"/>
      <c r="O157" s="663"/>
      <c r="P157" s="663"/>
      <c r="Q157" s="663"/>
      <c r="R157" s="663"/>
      <c r="S157" s="663"/>
      <c r="T157" s="663"/>
      <c r="U157" s="663"/>
      <c r="V157" s="663"/>
      <c r="W157" s="663"/>
      <c r="X157" s="663"/>
      <c r="Y157" s="663"/>
      <c r="Z157" s="663"/>
    </row>
    <row r="158" spans="1:26" ht="15.75" customHeight="1">
      <c r="A158" s="663"/>
      <c r="B158" s="753"/>
      <c r="C158" s="663"/>
      <c r="D158" s="663"/>
      <c r="E158" s="663"/>
      <c r="F158" s="663"/>
      <c r="G158" s="663"/>
      <c r="H158" s="663"/>
      <c r="I158" s="663"/>
      <c r="J158" s="663"/>
      <c r="K158" s="663"/>
      <c r="L158" s="663"/>
      <c r="M158" s="663"/>
      <c r="N158" s="663"/>
      <c r="O158" s="663"/>
      <c r="P158" s="663"/>
      <c r="Q158" s="663"/>
      <c r="R158" s="663"/>
      <c r="S158" s="663"/>
      <c r="T158" s="663"/>
      <c r="U158" s="663"/>
      <c r="V158" s="663"/>
      <c r="W158" s="663"/>
      <c r="X158" s="663"/>
      <c r="Y158" s="663"/>
      <c r="Z158" s="663"/>
    </row>
    <row r="159" spans="1:26" ht="15.75" customHeight="1">
      <c r="A159" s="663"/>
      <c r="B159" s="753"/>
      <c r="C159" s="663"/>
      <c r="D159" s="663"/>
      <c r="E159" s="663"/>
      <c r="F159" s="663"/>
      <c r="G159" s="663"/>
      <c r="H159" s="663"/>
      <c r="I159" s="663"/>
      <c r="J159" s="663"/>
      <c r="K159" s="663"/>
      <c r="L159" s="663"/>
      <c r="M159" s="663"/>
      <c r="N159" s="663"/>
      <c r="O159" s="663"/>
      <c r="P159" s="663"/>
      <c r="Q159" s="663"/>
      <c r="R159" s="663"/>
      <c r="S159" s="663"/>
      <c r="T159" s="663"/>
      <c r="U159" s="663"/>
      <c r="V159" s="663"/>
      <c r="W159" s="663"/>
      <c r="X159" s="663"/>
      <c r="Y159" s="663"/>
      <c r="Z159" s="663"/>
    </row>
    <row r="160" spans="1:26" ht="15.75" customHeight="1">
      <c r="A160" s="663"/>
      <c r="B160" s="753"/>
      <c r="C160" s="663"/>
      <c r="D160" s="663"/>
      <c r="E160" s="663"/>
      <c r="F160" s="663"/>
      <c r="G160" s="663"/>
      <c r="H160" s="663"/>
      <c r="I160" s="663"/>
      <c r="J160" s="663"/>
      <c r="K160" s="663"/>
      <c r="L160" s="663"/>
      <c r="M160" s="663"/>
      <c r="N160" s="663"/>
      <c r="O160" s="663"/>
      <c r="P160" s="663"/>
      <c r="Q160" s="663"/>
      <c r="R160" s="663"/>
      <c r="S160" s="663"/>
      <c r="T160" s="663"/>
      <c r="U160" s="663"/>
      <c r="V160" s="663"/>
      <c r="W160" s="663"/>
      <c r="X160" s="663"/>
      <c r="Y160" s="663"/>
      <c r="Z160" s="663"/>
    </row>
    <row r="161" spans="1:26" ht="15.75" customHeight="1">
      <c r="A161" s="663"/>
      <c r="B161" s="753"/>
      <c r="C161" s="663"/>
      <c r="D161" s="663"/>
      <c r="E161" s="663"/>
      <c r="F161" s="663"/>
      <c r="G161" s="663"/>
      <c r="H161" s="663"/>
      <c r="I161" s="663"/>
      <c r="J161" s="663"/>
      <c r="K161" s="663"/>
      <c r="L161" s="663"/>
      <c r="M161" s="663"/>
      <c r="N161" s="663"/>
      <c r="O161" s="663"/>
      <c r="P161" s="663"/>
      <c r="Q161" s="663"/>
      <c r="R161" s="663"/>
      <c r="S161" s="663"/>
      <c r="T161" s="663"/>
      <c r="U161" s="663"/>
      <c r="V161" s="663"/>
      <c r="W161" s="663"/>
      <c r="X161" s="663"/>
      <c r="Y161" s="663"/>
      <c r="Z161" s="663"/>
    </row>
    <row r="162" spans="1:26" ht="15.75" customHeight="1">
      <c r="A162" s="663"/>
      <c r="B162" s="753"/>
      <c r="C162" s="663"/>
      <c r="D162" s="663"/>
      <c r="E162" s="663"/>
      <c r="F162" s="663"/>
      <c r="G162" s="663"/>
      <c r="H162" s="663"/>
      <c r="I162" s="663"/>
      <c r="J162" s="663"/>
      <c r="K162" s="663"/>
      <c r="L162" s="663"/>
      <c r="M162" s="663"/>
      <c r="N162" s="663"/>
      <c r="O162" s="663"/>
      <c r="P162" s="663"/>
      <c r="Q162" s="663"/>
      <c r="R162" s="663"/>
      <c r="S162" s="663"/>
      <c r="T162" s="663"/>
      <c r="U162" s="663"/>
      <c r="V162" s="663"/>
      <c r="W162" s="663"/>
      <c r="X162" s="663"/>
      <c r="Y162" s="663"/>
      <c r="Z162" s="663"/>
    </row>
    <row r="163" spans="1:26" ht="15.75" customHeight="1">
      <c r="A163" s="663"/>
      <c r="B163" s="753"/>
      <c r="C163" s="663"/>
      <c r="D163" s="663"/>
      <c r="E163" s="663"/>
      <c r="F163" s="663"/>
      <c r="G163" s="663"/>
      <c r="H163" s="663"/>
      <c r="I163" s="663"/>
      <c r="J163" s="663"/>
      <c r="K163" s="663"/>
      <c r="L163" s="663"/>
      <c r="M163" s="663"/>
      <c r="N163" s="663"/>
      <c r="O163" s="663"/>
      <c r="P163" s="663"/>
      <c r="Q163" s="663"/>
      <c r="R163" s="663"/>
      <c r="S163" s="663"/>
      <c r="T163" s="663"/>
      <c r="U163" s="663"/>
      <c r="V163" s="663"/>
      <c r="W163" s="663"/>
      <c r="X163" s="663"/>
      <c r="Y163" s="663"/>
      <c r="Z163" s="663"/>
    </row>
    <row r="164" spans="1:26" ht="15.75" customHeight="1">
      <c r="A164" s="663"/>
      <c r="B164" s="753"/>
      <c r="C164" s="663"/>
      <c r="D164" s="663"/>
      <c r="E164" s="663"/>
      <c r="F164" s="663"/>
      <c r="G164" s="663"/>
      <c r="H164" s="663"/>
      <c r="I164" s="663"/>
      <c r="J164" s="663"/>
      <c r="K164" s="663"/>
      <c r="L164" s="663"/>
      <c r="M164" s="663"/>
      <c r="N164" s="663"/>
      <c r="O164" s="663"/>
      <c r="P164" s="663"/>
      <c r="Q164" s="663"/>
      <c r="R164" s="663"/>
      <c r="S164" s="663"/>
      <c r="T164" s="663"/>
      <c r="U164" s="663"/>
      <c r="V164" s="663"/>
      <c r="W164" s="663"/>
      <c r="X164" s="663"/>
      <c r="Y164" s="663"/>
      <c r="Z164" s="663"/>
    </row>
    <row r="165" spans="1:26" ht="15.75" customHeight="1">
      <c r="A165" s="663"/>
      <c r="B165" s="753"/>
      <c r="C165" s="663"/>
      <c r="D165" s="663"/>
      <c r="E165" s="663"/>
      <c r="F165" s="663"/>
      <c r="G165" s="663"/>
      <c r="H165" s="663"/>
      <c r="I165" s="663"/>
      <c r="J165" s="663"/>
      <c r="K165" s="663"/>
      <c r="L165" s="663"/>
      <c r="M165" s="663"/>
      <c r="N165" s="663"/>
      <c r="O165" s="663"/>
      <c r="P165" s="663"/>
      <c r="Q165" s="663"/>
      <c r="R165" s="663"/>
      <c r="S165" s="663"/>
      <c r="T165" s="663"/>
      <c r="U165" s="663"/>
      <c r="V165" s="663"/>
      <c r="W165" s="663"/>
      <c r="X165" s="663"/>
      <c r="Y165" s="663"/>
      <c r="Z165" s="663"/>
    </row>
    <row r="166" spans="1:26" ht="15.75" customHeight="1">
      <c r="A166" s="663"/>
      <c r="B166" s="753"/>
      <c r="C166" s="663"/>
      <c r="D166" s="663"/>
      <c r="E166" s="663"/>
      <c r="F166" s="663"/>
      <c r="G166" s="663"/>
      <c r="H166" s="663"/>
      <c r="I166" s="663"/>
      <c r="J166" s="663"/>
      <c r="K166" s="663"/>
      <c r="L166" s="663"/>
      <c r="M166" s="663"/>
      <c r="N166" s="663"/>
      <c r="O166" s="663"/>
      <c r="P166" s="663"/>
      <c r="Q166" s="663"/>
      <c r="R166" s="663"/>
      <c r="S166" s="663"/>
      <c r="T166" s="663"/>
      <c r="U166" s="663"/>
      <c r="V166" s="663"/>
      <c r="W166" s="663"/>
      <c r="X166" s="663"/>
      <c r="Y166" s="663"/>
      <c r="Z166" s="663"/>
    </row>
    <row r="167" spans="1:26" ht="15.75" customHeight="1">
      <c r="A167" s="663"/>
      <c r="B167" s="753"/>
      <c r="C167" s="663"/>
      <c r="D167" s="663"/>
      <c r="E167" s="663"/>
      <c r="F167" s="663"/>
      <c r="G167" s="663"/>
      <c r="H167" s="663"/>
      <c r="I167" s="663"/>
      <c r="J167" s="663"/>
      <c r="K167" s="663"/>
      <c r="L167" s="663"/>
      <c r="M167" s="663"/>
      <c r="N167" s="663"/>
      <c r="O167" s="663"/>
      <c r="P167" s="663"/>
      <c r="Q167" s="663"/>
      <c r="R167" s="663"/>
      <c r="S167" s="663"/>
      <c r="T167" s="663"/>
      <c r="U167" s="663"/>
      <c r="V167" s="663"/>
      <c r="W167" s="663"/>
      <c r="X167" s="663"/>
      <c r="Y167" s="663"/>
      <c r="Z167" s="663"/>
    </row>
    <row r="168" spans="1:26" ht="15.75" customHeight="1">
      <c r="A168" s="663"/>
      <c r="B168" s="753"/>
      <c r="C168" s="663"/>
      <c r="D168" s="663"/>
      <c r="E168" s="663"/>
      <c r="F168" s="663"/>
      <c r="G168" s="663"/>
      <c r="H168" s="663"/>
      <c r="I168" s="663"/>
      <c r="J168" s="663"/>
      <c r="K168" s="663"/>
      <c r="L168" s="663"/>
      <c r="M168" s="663"/>
      <c r="N168" s="663"/>
      <c r="O168" s="663"/>
      <c r="P168" s="663"/>
      <c r="Q168" s="663"/>
      <c r="R168" s="663"/>
      <c r="S168" s="663"/>
      <c r="T168" s="663"/>
      <c r="U168" s="663"/>
      <c r="V168" s="663"/>
      <c r="W168" s="663"/>
      <c r="X168" s="663"/>
      <c r="Y168" s="663"/>
      <c r="Z168" s="663"/>
    </row>
    <row r="169" spans="1:26" ht="15.75" customHeight="1">
      <c r="A169" s="663"/>
      <c r="B169" s="753"/>
      <c r="C169" s="663"/>
      <c r="D169" s="663"/>
      <c r="E169" s="663"/>
      <c r="F169" s="663"/>
      <c r="G169" s="663"/>
      <c r="H169" s="663"/>
      <c r="I169" s="663"/>
      <c r="J169" s="663"/>
      <c r="K169" s="663"/>
      <c r="L169" s="663"/>
      <c r="M169" s="663"/>
      <c r="N169" s="663"/>
      <c r="O169" s="663"/>
      <c r="P169" s="663"/>
      <c r="Q169" s="663"/>
      <c r="R169" s="663"/>
      <c r="S169" s="663"/>
      <c r="T169" s="663"/>
      <c r="U169" s="663"/>
      <c r="V169" s="663"/>
      <c r="W169" s="663"/>
      <c r="X169" s="663"/>
      <c r="Y169" s="663"/>
      <c r="Z169" s="663"/>
    </row>
    <row r="170" spans="1:26" ht="15.75" customHeight="1">
      <c r="A170" s="663"/>
      <c r="B170" s="753"/>
      <c r="C170" s="663"/>
      <c r="D170" s="663"/>
      <c r="E170" s="663"/>
      <c r="F170" s="663"/>
      <c r="G170" s="663"/>
      <c r="H170" s="663"/>
      <c r="I170" s="663"/>
      <c r="J170" s="663"/>
      <c r="K170" s="663"/>
      <c r="L170" s="663"/>
      <c r="M170" s="663"/>
      <c r="N170" s="663"/>
      <c r="O170" s="663"/>
      <c r="P170" s="663"/>
      <c r="Q170" s="663"/>
      <c r="R170" s="663"/>
      <c r="S170" s="663"/>
      <c r="T170" s="663"/>
      <c r="U170" s="663"/>
      <c r="V170" s="663"/>
      <c r="W170" s="663"/>
      <c r="X170" s="663"/>
      <c r="Y170" s="663"/>
      <c r="Z170" s="663"/>
    </row>
    <row r="171" spans="1:26" ht="15.75" customHeight="1">
      <c r="A171" s="663"/>
      <c r="B171" s="753"/>
      <c r="C171" s="663"/>
      <c r="D171" s="663"/>
      <c r="E171" s="663"/>
      <c r="F171" s="663"/>
      <c r="G171" s="663"/>
      <c r="H171" s="663"/>
      <c r="I171" s="663"/>
      <c r="J171" s="663"/>
      <c r="K171" s="663"/>
      <c r="L171" s="663"/>
      <c r="M171" s="663"/>
      <c r="N171" s="663"/>
      <c r="O171" s="663"/>
      <c r="P171" s="663"/>
      <c r="Q171" s="663"/>
      <c r="R171" s="663"/>
      <c r="S171" s="663"/>
      <c r="T171" s="663"/>
      <c r="U171" s="663"/>
      <c r="V171" s="663"/>
      <c r="W171" s="663"/>
      <c r="X171" s="663"/>
      <c r="Y171" s="663"/>
      <c r="Z171" s="663"/>
    </row>
    <row r="172" spans="1:26" ht="15.75" customHeight="1">
      <c r="A172" s="663"/>
      <c r="B172" s="753"/>
      <c r="C172" s="663"/>
      <c r="D172" s="663"/>
      <c r="E172" s="663"/>
      <c r="F172" s="663"/>
      <c r="G172" s="663"/>
      <c r="H172" s="663"/>
      <c r="I172" s="663"/>
      <c r="J172" s="663"/>
      <c r="K172" s="663"/>
      <c r="L172" s="663"/>
      <c r="M172" s="663"/>
      <c r="N172" s="663"/>
      <c r="O172" s="663"/>
      <c r="P172" s="663"/>
      <c r="Q172" s="663"/>
      <c r="R172" s="663"/>
      <c r="S172" s="663"/>
      <c r="T172" s="663"/>
      <c r="U172" s="663"/>
      <c r="V172" s="663"/>
      <c r="W172" s="663"/>
      <c r="X172" s="663"/>
      <c r="Y172" s="663"/>
      <c r="Z172" s="663"/>
    </row>
    <row r="173" spans="1:26" ht="15.75" customHeight="1">
      <c r="A173" s="663"/>
      <c r="B173" s="753"/>
      <c r="C173" s="663"/>
      <c r="D173" s="663"/>
      <c r="E173" s="663"/>
      <c r="F173" s="663"/>
      <c r="G173" s="663"/>
      <c r="H173" s="663"/>
      <c r="I173" s="663"/>
      <c r="J173" s="663"/>
      <c r="K173" s="663"/>
      <c r="L173" s="663"/>
      <c r="M173" s="663"/>
      <c r="N173" s="663"/>
      <c r="O173" s="663"/>
      <c r="P173" s="663"/>
      <c r="Q173" s="663"/>
      <c r="R173" s="663"/>
      <c r="S173" s="663"/>
      <c r="T173" s="663"/>
      <c r="U173" s="663"/>
      <c r="V173" s="663"/>
      <c r="W173" s="663"/>
      <c r="X173" s="663"/>
      <c r="Y173" s="663"/>
      <c r="Z173" s="663"/>
    </row>
    <row r="174" spans="1:26" ht="15.75" customHeight="1">
      <c r="A174" s="663"/>
      <c r="B174" s="753"/>
      <c r="C174" s="663"/>
      <c r="D174" s="663"/>
      <c r="E174" s="663"/>
      <c r="F174" s="663"/>
      <c r="G174" s="663"/>
      <c r="H174" s="663"/>
      <c r="I174" s="663"/>
      <c r="J174" s="663"/>
      <c r="K174" s="663"/>
      <c r="L174" s="663"/>
      <c r="M174" s="663"/>
      <c r="N174" s="663"/>
      <c r="O174" s="663"/>
      <c r="P174" s="663"/>
      <c r="Q174" s="663"/>
      <c r="R174" s="663"/>
      <c r="S174" s="663"/>
      <c r="T174" s="663"/>
      <c r="U174" s="663"/>
      <c r="V174" s="663"/>
      <c r="W174" s="663"/>
      <c r="X174" s="663"/>
      <c r="Y174" s="663"/>
      <c r="Z174" s="663"/>
    </row>
    <row r="175" spans="1:26" ht="15.75" customHeight="1">
      <c r="A175" s="663"/>
      <c r="B175" s="753"/>
      <c r="C175" s="663"/>
      <c r="D175" s="663"/>
      <c r="E175" s="663"/>
      <c r="F175" s="663"/>
      <c r="G175" s="663"/>
      <c r="H175" s="663"/>
      <c r="I175" s="663"/>
      <c r="J175" s="663"/>
      <c r="K175" s="663"/>
      <c r="L175" s="663"/>
      <c r="M175" s="663"/>
      <c r="N175" s="663"/>
      <c r="O175" s="663"/>
      <c r="P175" s="663"/>
      <c r="Q175" s="663"/>
      <c r="R175" s="663"/>
      <c r="S175" s="663"/>
      <c r="T175" s="663"/>
      <c r="U175" s="663"/>
      <c r="V175" s="663"/>
      <c r="W175" s="663"/>
      <c r="X175" s="663"/>
      <c r="Y175" s="663"/>
      <c r="Z175" s="663"/>
    </row>
    <row r="176" spans="1:26" ht="15.75" customHeight="1">
      <c r="A176" s="663"/>
      <c r="B176" s="753"/>
      <c r="C176" s="663"/>
      <c r="D176" s="663"/>
      <c r="E176" s="663"/>
      <c r="F176" s="663"/>
      <c r="G176" s="663"/>
      <c r="H176" s="663"/>
      <c r="I176" s="663"/>
      <c r="J176" s="663"/>
      <c r="K176" s="663"/>
      <c r="L176" s="663"/>
      <c r="M176" s="663"/>
      <c r="N176" s="663"/>
      <c r="O176" s="663"/>
      <c r="P176" s="663"/>
      <c r="Q176" s="663"/>
      <c r="R176" s="663"/>
      <c r="S176" s="663"/>
      <c r="T176" s="663"/>
      <c r="U176" s="663"/>
      <c r="V176" s="663"/>
      <c r="W176" s="663"/>
      <c r="X176" s="663"/>
      <c r="Y176" s="663"/>
      <c r="Z176" s="663"/>
    </row>
    <row r="177" spans="1:26" ht="15.75" customHeight="1">
      <c r="A177" s="663"/>
      <c r="B177" s="753"/>
      <c r="C177" s="663"/>
      <c r="D177" s="663"/>
      <c r="E177" s="663"/>
      <c r="F177" s="663"/>
      <c r="G177" s="663"/>
      <c r="H177" s="663"/>
      <c r="I177" s="663"/>
      <c r="J177" s="663"/>
      <c r="K177" s="663"/>
      <c r="L177" s="663"/>
      <c r="M177" s="663"/>
      <c r="N177" s="663"/>
      <c r="O177" s="663"/>
      <c r="P177" s="663"/>
      <c r="Q177" s="663"/>
      <c r="R177" s="663"/>
      <c r="S177" s="663"/>
      <c r="T177" s="663"/>
      <c r="U177" s="663"/>
      <c r="V177" s="663"/>
      <c r="W177" s="663"/>
      <c r="X177" s="663"/>
      <c r="Y177" s="663"/>
      <c r="Z177" s="663"/>
    </row>
    <row r="178" spans="1:26" ht="15.75" customHeight="1">
      <c r="A178" s="663"/>
      <c r="B178" s="753"/>
      <c r="C178" s="663"/>
      <c r="D178" s="663"/>
      <c r="E178" s="663"/>
      <c r="F178" s="663"/>
      <c r="G178" s="663"/>
      <c r="H178" s="663"/>
      <c r="I178" s="663"/>
      <c r="J178" s="663"/>
      <c r="K178" s="663"/>
      <c r="L178" s="663"/>
      <c r="M178" s="663"/>
      <c r="N178" s="663"/>
      <c r="O178" s="663"/>
      <c r="P178" s="663"/>
      <c r="Q178" s="663"/>
      <c r="R178" s="663"/>
      <c r="S178" s="663"/>
      <c r="T178" s="663"/>
      <c r="U178" s="663"/>
      <c r="V178" s="663"/>
      <c r="W178" s="663"/>
      <c r="X178" s="663"/>
      <c r="Y178" s="663"/>
      <c r="Z178" s="663"/>
    </row>
    <row r="179" spans="1:26" ht="15.75" customHeight="1">
      <c r="A179" s="663"/>
      <c r="B179" s="753"/>
      <c r="C179" s="663"/>
      <c r="D179" s="663"/>
      <c r="E179" s="663"/>
      <c r="F179" s="663"/>
      <c r="G179" s="663"/>
      <c r="H179" s="663"/>
      <c r="I179" s="663"/>
      <c r="J179" s="663"/>
      <c r="K179" s="663"/>
      <c r="L179" s="663"/>
      <c r="M179" s="663"/>
      <c r="N179" s="663"/>
      <c r="O179" s="663"/>
      <c r="P179" s="663"/>
      <c r="Q179" s="663"/>
      <c r="R179" s="663"/>
      <c r="S179" s="663"/>
      <c r="T179" s="663"/>
      <c r="U179" s="663"/>
      <c r="V179" s="663"/>
      <c r="W179" s="663"/>
      <c r="X179" s="663"/>
      <c r="Y179" s="663"/>
      <c r="Z179" s="663"/>
    </row>
    <row r="180" spans="1:26" ht="15.75" customHeight="1">
      <c r="A180" s="663"/>
      <c r="B180" s="753"/>
      <c r="C180" s="663"/>
      <c r="D180" s="663"/>
      <c r="E180" s="663"/>
      <c r="F180" s="663"/>
      <c r="G180" s="663"/>
      <c r="H180" s="663"/>
      <c r="I180" s="663"/>
      <c r="J180" s="663"/>
      <c r="K180" s="663"/>
      <c r="L180" s="663"/>
      <c r="M180" s="663"/>
      <c r="N180" s="663"/>
      <c r="O180" s="663"/>
      <c r="P180" s="663"/>
      <c r="Q180" s="663"/>
      <c r="R180" s="663"/>
      <c r="S180" s="663"/>
      <c r="T180" s="663"/>
      <c r="U180" s="663"/>
      <c r="V180" s="663"/>
      <c r="W180" s="663"/>
      <c r="X180" s="663"/>
      <c r="Y180" s="663"/>
      <c r="Z180" s="663"/>
    </row>
    <row r="181" spans="1:26" ht="15.75" customHeight="1">
      <c r="A181" s="663"/>
      <c r="B181" s="753"/>
      <c r="C181" s="663"/>
      <c r="D181" s="663"/>
      <c r="E181" s="663"/>
      <c r="F181" s="663"/>
      <c r="G181" s="663"/>
      <c r="H181" s="663"/>
      <c r="I181" s="663"/>
      <c r="J181" s="663"/>
      <c r="K181" s="663"/>
      <c r="L181" s="663"/>
      <c r="M181" s="663"/>
      <c r="N181" s="663"/>
      <c r="O181" s="663"/>
      <c r="P181" s="663"/>
      <c r="Q181" s="663"/>
      <c r="R181" s="663"/>
      <c r="S181" s="663"/>
      <c r="T181" s="663"/>
      <c r="U181" s="663"/>
      <c r="V181" s="663"/>
      <c r="W181" s="663"/>
      <c r="X181" s="663"/>
      <c r="Y181" s="663"/>
      <c r="Z181" s="663"/>
    </row>
    <row r="182" spans="1:26" ht="15.75" customHeight="1">
      <c r="A182" s="663"/>
      <c r="B182" s="753"/>
      <c r="C182" s="663"/>
      <c r="D182" s="663"/>
      <c r="E182" s="663"/>
      <c r="F182" s="663"/>
      <c r="G182" s="663"/>
      <c r="H182" s="663"/>
      <c r="I182" s="663"/>
      <c r="J182" s="663"/>
      <c r="K182" s="663"/>
      <c r="L182" s="663"/>
      <c r="M182" s="663"/>
      <c r="N182" s="663"/>
      <c r="O182" s="663"/>
      <c r="P182" s="663"/>
      <c r="Q182" s="663"/>
      <c r="R182" s="663"/>
      <c r="S182" s="663"/>
      <c r="T182" s="663"/>
      <c r="U182" s="663"/>
      <c r="V182" s="663"/>
      <c r="W182" s="663"/>
      <c r="X182" s="663"/>
      <c r="Y182" s="663"/>
      <c r="Z182" s="663"/>
    </row>
    <row r="183" spans="1:26" ht="15.75" customHeight="1">
      <c r="A183" s="663"/>
      <c r="B183" s="753"/>
      <c r="C183" s="663"/>
      <c r="D183" s="663"/>
      <c r="E183" s="663"/>
      <c r="F183" s="663"/>
      <c r="G183" s="663"/>
      <c r="H183" s="663"/>
      <c r="I183" s="663"/>
      <c r="J183" s="663"/>
      <c r="K183" s="663"/>
      <c r="L183" s="663"/>
      <c r="M183" s="663"/>
      <c r="N183" s="663"/>
      <c r="O183" s="663"/>
      <c r="P183" s="663"/>
      <c r="Q183" s="663"/>
      <c r="R183" s="663"/>
      <c r="S183" s="663"/>
      <c r="T183" s="663"/>
      <c r="U183" s="663"/>
      <c r="V183" s="663"/>
      <c r="W183" s="663"/>
      <c r="X183" s="663"/>
      <c r="Y183" s="663"/>
      <c r="Z183" s="663"/>
    </row>
    <row r="184" spans="1:26" ht="15.75" customHeight="1">
      <c r="A184" s="663"/>
      <c r="B184" s="753"/>
      <c r="C184" s="663"/>
      <c r="D184" s="663"/>
      <c r="E184" s="663"/>
      <c r="F184" s="663"/>
      <c r="G184" s="663"/>
      <c r="H184" s="663"/>
      <c r="I184" s="663"/>
      <c r="J184" s="663"/>
      <c r="K184" s="663"/>
      <c r="L184" s="663"/>
      <c r="M184" s="663"/>
      <c r="N184" s="663"/>
      <c r="O184" s="663"/>
      <c r="P184" s="663"/>
      <c r="Q184" s="663"/>
      <c r="R184" s="663"/>
      <c r="S184" s="663"/>
      <c r="T184" s="663"/>
      <c r="U184" s="663"/>
      <c r="V184" s="663"/>
      <c r="W184" s="663"/>
      <c r="X184" s="663"/>
      <c r="Y184" s="663"/>
      <c r="Z184" s="663"/>
    </row>
    <row r="185" spans="1:26" ht="15.75" customHeight="1">
      <c r="A185" s="663"/>
      <c r="B185" s="753"/>
      <c r="C185" s="663"/>
      <c r="D185" s="663"/>
      <c r="E185" s="663"/>
      <c r="F185" s="663"/>
      <c r="G185" s="663"/>
      <c r="H185" s="663"/>
      <c r="I185" s="663"/>
      <c r="J185" s="663"/>
      <c r="K185" s="663"/>
      <c r="L185" s="663"/>
      <c r="M185" s="663"/>
      <c r="N185" s="663"/>
      <c r="O185" s="663"/>
      <c r="P185" s="663"/>
      <c r="Q185" s="663"/>
      <c r="R185" s="663"/>
      <c r="S185" s="663"/>
      <c r="T185" s="663"/>
      <c r="U185" s="663"/>
      <c r="V185" s="663"/>
      <c r="W185" s="663"/>
      <c r="X185" s="663"/>
      <c r="Y185" s="663"/>
      <c r="Z185" s="663"/>
    </row>
    <row r="186" spans="1:26" ht="15.75" customHeight="1">
      <c r="A186" s="663"/>
      <c r="B186" s="753"/>
      <c r="C186" s="663"/>
      <c r="D186" s="663"/>
      <c r="E186" s="663"/>
      <c r="F186" s="663"/>
      <c r="G186" s="663"/>
      <c r="H186" s="663"/>
      <c r="I186" s="663"/>
      <c r="J186" s="663"/>
      <c r="K186" s="663"/>
      <c r="L186" s="663"/>
      <c r="M186" s="663"/>
      <c r="N186" s="663"/>
      <c r="O186" s="663"/>
      <c r="P186" s="663"/>
      <c r="Q186" s="663"/>
      <c r="R186" s="663"/>
      <c r="S186" s="663"/>
      <c r="T186" s="663"/>
      <c r="U186" s="663"/>
      <c r="V186" s="663"/>
      <c r="W186" s="663"/>
      <c r="X186" s="663"/>
      <c r="Y186" s="663"/>
      <c r="Z186" s="663"/>
    </row>
    <row r="187" spans="1:26" ht="15.75" customHeight="1">
      <c r="A187" s="663"/>
      <c r="B187" s="753"/>
      <c r="C187" s="663"/>
      <c r="D187" s="663"/>
      <c r="E187" s="663"/>
      <c r="F187" s="663"/>
      <c r="G187" s="663"/>
      <c r="H187" s="663"/>
      <c r="I187" s="663"/>
      <c r="J187" s="663"/>
      <c r="K187" s="663"/>
      <c r="L187" s="663"/>
      <c r="M187" s="663"/>
      <c r="N187" s="663"/>
      <c r="O187" s="663"/>
      <c r="P187" s="663"/>
      <c r="Q187" s="663"/>
      <c r="R187" s="663"/>
      <c r="S187" s="663"/>
      <c r="T187" s="663"/>
      <c r="U187" s="663"/>
      <c r="V187" s="663"/>
      <c r="W187" s="663"/>
      <c r="X187" s="663"/>
      <c r="Y187" s="663"/>
      <c r="Z187" s="663"/>
    </row>
    <row r="188" spans="1:26" ht="15.75" customHeight="1">
      <c r="A188" s="663"/>
      <c r="B188" s="753"/>
      <c r="C188" s="663"/>
      <c r="D188" s="663"/>
      <c r="E188" s="663"/>
      <c r="F188" s="663"/>
      <c r="G188" s="663"/>
      <c r="H188" s="663"/>
      <c r="I188" s="663"/>
      <c r="J188" s="663"/>
      <c r="K188" s="663"/>
      <c r="L188" s="663"/>
      <c r="M188" s="663"/>
      <c r="N188" s="663"/>
      <c r="O188" s="663"/>
      <c r="P188" s="663"/>
      <c r="Q188" s="663"/>
      <c r="R188" s="663"/>
      <c r="S188" s="663"/>
      <c r="T188" s="663"/>
      <c r="U188" s="663"/>
      <c r="V188" s="663"/>
      <c r="W188" s="663"/>
      <c r="X188" s="663"/>
      <c r="Y188" s="663"/>
      <c r="Z188" s="663"/>
    </row>
    <row r="189" spans="1:26" ht="15.75" customHeight="1">
      <c r="A189" s="663"/>
      <c r="B189" s="753"/>
      <c r="C189" s="663"/>
      <c r="D189" s="663"/>
      <c r="E189" s="663"/>
      <c r="F189" s="663"/>
      <c r="G189" s="663"/>
      <c r="H189" s="663"/>
      <c r="I189" s="663"/>
      <c r="J189" s="663"/>
      <c r="K189" s="663"/>
      <c r="L189" s="663"/>
      <c r="M189" s="663"/>
      <c r="N189" s="663"/>
      <c r="O189" s="663"/>
      <c r="P189" s="663"/>
      <c r="Q189" s="663"/>
      <c r="R189" s="663"/>
      <c r="S189" s="663"/>
      <c r="T189" s="663"/>
      <c r="U189" s="663"/>
      <c r="V189" s="663"/>
      <c r="W189" s="663"/>
      <c r="X189" s="663"/>
      <c r="Y189" s="663"/>
      <c r="Z189" s="663"/>
    </row>
    <row r="190" spans="1:26" ht="15.75" customHeight="1">
      <c r="A190" s="663"/>
      <c r="B190" s="753"/>
      <c r="C190" s="663"/>
      <c r="D190" s="663"/>
      <c r="E190" s="663"/>
      <c r="F190" s="663"/>
      <c r="G190" s="663"/>
      <c r="H190" s="663"/>
      <c r="I190" s="663"/>
      <c r="J190" s="663"/>
      <c r="K190" s="663"/>
      <c r="L190" s="663"/>
      <c r="M190" s="663"/>
      <c r="N190" s="663"/>
      <c r="O190" s="663"/>
      <c r="P190" s="663"/>
      <c r="Q190" s="663"/>
      <c r="R190" s="663"/>
      <c r="S190" s="663"/>
      <c r="T190" s="663"/>
      <c r="U190" s="663"/>
      <c r="V190" s="663"/>
      <c r="W190" s="663"/>
      <c r="X190" s="663"/>
      <c r="Y190" s="663"/>
      <c r="Z190" s="663"/>
    </row>
    <row r="191" spans="1:26" ht="15.75" customHeight="1">
      <c r="A191" s="663"/>
      <c r="B191" s="753"/>
      <c r="C191" s="663"/>
      <c r="D191" s="663"/>
      <c r="E191" s="663"/>
      <c r="F191" s="663"/>
      <c r="G191" s="663"/>
      <c r="H191" s="663"/>
      <c r="I191" s="663"/>
      <c r="J191" s="663"/>
      <c r="K191" s="663"/>
      <c r="L191" s="663"/>
      <c r="M191" s="663"/>
      <c r="N191" s="663"/>
      <c r="O191" s="663"/>
      <c r="P191" s="663"/>
      <c r="Q191" s="663"/>
      <c r="R191" s="663"/>
      <c r="S191" s="663"/>
      <c r="T191" s="663"/>
      <c r="U191" s="663"/>
      <c r="V191" s="663"/>
      <c r="W191" s="663"/>
      <c r="X191" s="663"/>
      <c r="Y191" s="663"/>
      <c r="Z191" s="663"/>
    </row>
    <row r="192" spans="1:26" ht="15.75" customHeight="1">
      <c r="A192" s="663"/>
      <c r="B192" s="753"/>
      <c r="C192" s="663"/>
      <c r="D192" s="663"/>
      <c r="E192" s="663"/>
      <c r="F192" s="663"/>
      <c r="G192" s="663"/>
      <c r="H192" s="663"/>
      <c r="I192" s="663"/>
      <c r="J192" s="663"/>
      <c r="K192" s="663"/>
      <c r="L192" s="663"/>
      <c r="M192" s="663"/>
      <c r="N192" s="663"/>
      <c r="O192" s="663"/>
      <c r="P192" s="663"/>
      <c r="Q192" s="663"/>
      <c r="R192" s="663"/>
      <c r="S192" s="663"/>
      <c r="T192" s="663"/>
      <c r="U192" s="663"/>
      <c r="V192" s="663"/>
      <c r="W192" s="663"/>
      <c r="X192" s="663"/>
      <c r="Y192" s="663"/>
      <c r="Z192" s="663"/>
    </row>
    <row r="193" spans="1:26" ht="15.75" customHeight="1">
      <c r="A193" s="663"/>
      <c r="B193" s="753"/>
      <c r="C193" s="663"/>
      <c r="D193" s="663"/>
      <c r="E193" s="663"/>
      <c r="F193" s="663"/>
      <c r="G193" s="663"/>
      <c r="H193" s="663"/>
      <c r="I193" s="663"/>
      <c r="J193" s="663"/>
      <c r="K193" s="663"/>
      <c r="L193" s="663"/>
      <c r="M193" s="663"/>
      <c r="N193" s="663"/>
      <c r="O193" s="663"/>
      <c r="P193" s="663"/>
      <c r="Q193" s="663"/>
      <c r="R193" s="663"/>
      <c r="S193" s="663"/>
      <c r="T193" s="663"/>
      <c r="U193" s="663"/>
      <c r="V193" s="663"/>
      <c r="W193" s="663"/>
      <c r="X193" s="663"/>
      <c r="Y193" s="663"/>
      <c r="Z193" s="663"/>
    </row>
    <row r="194" spans="1:26" ht="15.75" customHeight="1">
      <c r="A194" s="663"/>
      <c r="B194" s="753"/>
      <c r="C194" s="663"/>
      <c r="D194" s="663"/>
      <c r="E194" s="663"/>
      <c r="F194" s="663"/>
      <c r="G194" s="663"/>
      <c r="H194" s="663"/>
      <c r="I194" s="663"/>
      <c r="J194" s="663"/>
      <c r="K194" s="663"/>
      <c r="L194" s="663"/>
      <c r="M194" s="663"/>
      <c r="N194" s="663"/>
      <c r="O194" s="663"/>
      <c r="P194" s="663"/>
      <c r="Q194" s="663"/>
      <c r="R194" s="663"/>
      <c r="S194" s="663"/>
      <c r="T194" s="663"/>
      <c r="U194" s="663"/>
      <c r="V194" s="663"/>
      <c r="W194" s="663"/>
      <c r="X194" s="663"/>
      <c r="Y194" s="663"/>
      <c r="Z194" s="663"/>
    </row>
    <row r="195" spans="1:26" ht="15.75" customHeight="1">
      <c r="A195" s="663"/>
      <c r="B195" s="753"/>
      <c r="C195" s="663"/>
      <c r="D195" s="663"/>
      <c r="E195" s="663"/>
      <c r="F195" s="663"/>
      <c r="G195" s="663"/>
      <c r="H195" s="663"/>
      <c r="I195" s="663"/>
      <c r="J195" s="663"/>
      <c r="K195" s="663"/>
      <c r="L195" s="663"/>
      <c r="M195" s="663"/>
      <c r="N195" s="663"/>
      <c r="O195" s="663"/>
      <c r="P195" s="663"/>
      <c r="Q195" s="663"/>
      <c r="R195" s="663"/>
      <c r="S195" s="663"/>
      <c r="T195" s="663"/>
      <c r="U195" s="663"/>
      <c r="V195" s="663"/>
      <c r="W195" s="663"/>
      <c r="X195" s="663"/>
      <c r="Y195" s="663"/>
      <c r="Z195" s="663"/>
    </row>
    <row r="196" spans="1:26" ht="15.75" customHeight="1">
      <c r="A196" s="663"/>
      <c r="B196" s="753"/>
      <c r="C196" s="663"/>
      <c r="D196" s="663"/>
      <c r="E196" s="663"/>
      <c r="F196" s="663"/>
      <c r="G196" s="663"/>
      <c r="H196" s="663"/>
      <c r="I196" s="663"/>
      <c r="J196" s="663"/>
      <c r="K196" s="663"/>
      <c r="L196" s="663"/>
      <c r="M196" s="663"/>
      <c r="N196" s="663"/>
      <c r="O196" s="663"/>
      <c r="P196" s="663"/>
      <c r="Q196" s="663"/>
      <c r="R196" s="663"/>
      <c r="S196" s="663"/>
      <c r="T196" s="663"/>
      <c r="U196" s="663"/>
      <c r="V196" s="663"/>
      <c r="W196" s="663"/>
      <c r="X196" s="663"/>
      <c r="Y196" s="663"/>
      <c r="Z196" s="663"/>
    </row>
    <row r="197" spans="1:26" ht="15.75" customHeight="1">
      <c r="A197" s="663"/>
      <c r="B197" s="753"/>
      <c r="C197" s="663"/>
      <c r="D197" s="663"/>
      <c r="E197" s="663"/>
      <c r="F197" s="663"/>
      <c r="G197" s="663"/>
      <c r="H197" s="663"/>
      <c r="I197" s="663"/>
      <c r="J197" s="663"/>
      <c r="K197" s="663"/>
      <c r="L197" s="663"/>
      <c r="M197" s="663"/>
      <c r="N197" s="663"/>
      <c r="O197" s="663"/>
      <c r="P197" s="663"/>
      <c r="Q197" s="663"/>
      <c r="R197" s="663"/>
      <c r="S197" s="663"/>
      <c r="T197" s="663"/>
      <c r="U197" s="663"/>
      <c r="V197" s="663"/>
      <c r="W197" s="663"/>
      <c r="X197" s="663"/>
      <c r="Y197" s="663"/>
      <c r="Z197" s="663"/>
    </row>
    <row r="198" spans="1:26" ht="15.75" customHeight="1">
      <c r="A198" s="663"/>
      <c r="B198" s="753"/>
      <c r="C198" s="663"/>
      <c r="D198" s="663"/>
      <c r="E198" s="663"/>
      <c r="F198" s="663"/>
      <c r="G198" s="663"/>
      <c r="H198" s="663"/>
      <c r="I198" s="663"/>
      <c r="J198" s="663"/>
      <c r="K198" s="663"/>
      <c r="L198" s="663"/>
      <c r="M198" s="663"/>
      <c r="N198" s="663"/>
      <c r="O198" s="663"/>
      <c r="P198" s="663"/>
      <c r="Q198" s="663"/>
      <c r="R198" s="663"/>
      <c r="S198" s="663"/>
      <c r="T198" s="663"/>
      <c r="U198" s="663"/>
      <c r="V198" s="663"/>
      <c r="W198" s="663"/>
      <c r="X198" s="663"/>
      <c r="Y198" s="663"/>
      <c r="Z198" s="663"/>
    </row>
    <row r="199" spans="1:26" ht="15.75" customHeight="1">
      <c r="A199" s="663"/>
      <c r="B199" s="753"/>
      <c r="C199" s="663"/>
      <c r="D199" s="663"/>
      <c r="E199" s="663"/>
      <c r="F199" s="663"/>
      <c r="G199" s="663"/>
      <c r="H199" s="663"/>
      <c r="I199" s="663"/>
      <c r="J199" s="663"/>
      <c r="K199" s="663"/>
      <c r="L199" s="663"/>
      <c r="M199" s="663"/>
      <c r="N199" s="663"/>
      <c r="O199" s="663"/>
      <c r="P199" s="663"/>
      <c r="Q199" s="663"/>
      <c r="R199" s="663"/>
      <c r="S199" s="663"/>
      <c r="T199" s="663"/>
      <c r="U199" s="663"/>
      <c r="V199" s="663"/>
      <c r="W199" s="663"/>
      <c r="X199" s="663"/>
      <c r="Y199" s="663"/>
      <c r="Z199" s="663"/>
    </row>
    <row r="200" spans="1:26" ht="15.75" customHeight="1">
      <c r="A200" s="663"/>
      <c r="B200" s="753"/>
      <c r="C200" s="663"/>
      <c r="D200" s="663"/>
      <c r="E200" s="663"/>
      <c r="F200" s="663"/>
      <c r="G200" s="663"/>
      <c r="H200" s="663"/>
      <c r="I200" s="663"/>
      <c r="J200" s="663"/>
      <c r="K200" s="663"/>
      <c r="L200" s="663"/>
      <c r="M200" s="663"/>
      <c r="N200" s="663"/>
      <c r="O200" s="663"/>
      <c r="P200" s="663"/>
      <c r="Q200" s="663"/>
      <c r="R200" s="663"/>
      <c r="S200" s="663"/>
      <c r="T200" s="663"/>
      <c r="U200" s="663"/>
      <c r="V200" s="663"/>
      <c r="W200" s="663"/>
      <c r="X200" s="663"/>
      <c r="Y200" s="663"/>
      <c r="Z200" s="663"/>
    </row>
    <row r="201" spans="1:26" ht="15.75" customHeight="1">
      <c r="A201" s="663"/>
      <c r="B201" s="753"/>
      <c r="C201" s="663"/>
      <c r="D201" s="663"/>
      <c r="E201" s="663"/>
      <c r="F201" s="663"/>
      <c r="G201" s="663"/>
      <c r="H201" s="663"/>
      <c r="I201" s="663"/>
      <c r="J201" s="663"/>
      <c r="K201" s="663"/>
      <c r="L201" s="663"/>
      <c r="M201" s="663"/>
      <c r="N201" s="663"/>
      <c r="O201" s="663"/>
      <c r="P201" s="663"/>
      <c r="Q201" s="663"/>
      <c r="R201" s="663"/>
      <c r="S201" s="663"/>
      <c r="T201" s="663"/>
      <c r="U201" s="663"/>
      <c r="V201" s="663"/>
      <c r="W201" s="663"/>
      <c r="X201" s="663"/>
      <c r="Y201" s="663"/>
      <c r="Z201" s="663"/>
    </row>
    <row r="202" spans="1:26" ht="15.75" customHeight="1">
      <c r="A202" s="663"/>
      <c r="B202" s="753"/>
      <c r="C202" s="663"/>
      <c r="D202" s="663"/>
      <c r="E202" s="663"/>
      <c r="F202" s="663"/>
      <c r="G202" s="663"/>
      <c r="H202" s="663"/>
      <c r="I202" s="663"/>
      <c r="J202" s="663"/>
      <c r="K202" s="663"/>
      <c r="L202" s="663"/>
      <c r="M202" s="663"/>
      <c r="N202" s="663"/>
      <c r="O202" s="663"/>
      <c r="P202" s="663"/>
      <c r="Q202" s="663"/>
      <c r="R202" s="663"/>
      <c r="S202" s="663"/>
      <c r="T202" s="663"/>
      <c r="U202" s="663"/>
      <c r="V202" s="663"/>
      <c r="W202" s="663"/>
      <c r="X202" s="663"/>
      <c r="Y202" s="663"/>
      <c r="Z202" s="663"/>
    </row>
    <row r="203" spans="1:26" ht="15.75" customHeight="1">
      <c r="A203" s="663"/>
      <c r="B203" s="753"/>
      <c r="C203" s="663"/>
      <c r="D203" s="663"/>
      <c r="E203" s="663"/>
      <c r="F203" s="663"/>
      <c r="G203" s="663"/>
      <c r="H203" s="663"/>
      <c r="I203" s="663"/>
      <c r="J203" s="663"/>
      <c r="K203" s="663"/>
      <c r="L203" s="663"/>
      <c r="M203" s="663"/>
      <c r="N203" s="663"/>
      <c r="O203" s="663"/>
      <c r="P203" s="663"/>
      <c r="Q203" s="663"/>
      <c r="R203" s="663"/>
      <c r="S203" s="663"/>
      <c r="T203" s="663"/>
      <c r="U203" s="663"/>
      <c r="V203" s="663"/>
      <c r="W203" s="663"/>
      <c r="X203" s="663"/>
      <c r="Y203" s="663"/>
      <c r="Z203" s="663"/>
    </row>
    <row r="204" spans="1:26" ht="15.75" customHeight="1">
      <c r="A204" s="663"/>
      <c r="B204" s="753"/>
      <c r="C204" s="663"/>
      <c r="D204" s="663"/>
      <c r="E204" s="663"/>
      <c r="F204" s="663"/>
      <c r="G204" s="663"/>
      <c r="H204" s="663"/>
      <c r="I204" s="663"/>
      <c r="J204" s="663"/>
      <c r="K204" s="663"/>
      <c r="L204" s="663"/>
      <c r="M204" s="663"/>
      <c r="N204" s="663"/>
      <c r="O204" s="663"/>
      <c r="P204" s="663"/>
      <c r="Q204" s="663"/>
      <c r="R204" s="663"/>
      <c r="S204" s="663"/>
      <c r="T204" s="663"/>
      <c r="U204" s="663"/>
      <c r="V204" s="663"/>
      <c r="W204" s="663"/>
      <c r="X204" s="663"/>
      <c r="Y204" s="663"/>
      <c r="Z204" s="663"/>
    </row>
    <row r="205" spans="1:26" ht="15.75" customHeight="1">
      <c r="A205" s="663"/>
      <c r="B205" s="753"/>
      <c r="C205" s="663"/>
      <c r="D205" s="663"/>
      <c r="E205" s="663"/>
      <c r="F205" s="663"/>
      <c r="G205" s="663"/>
      <c r="H205" s="663"/>
      <c r="I205" s="663"/>
      <c r="J205" s="663"/>
      <c r="K205" s="663"/>
      <c r="L205" s="663"/>
      <c r="M205" s="663"/>
      <c r="N205" s="663"/>
      <c r="O205" s="663"/>
      <c r="P205" s="663"/>
      <c r="Q205" s="663"/>
      <c r="R205" s="663"/>
      <c r="S205" s="663"/>
      <c r="T205" s="663"/>
      <c r="U205" s="663"/>
      <c r="V205" s="663"/>
      <c r="W205" s="663"/>
      <c r="X205" s="663"/>
      <c r="Y205" s="663"/>
      <c r="Z205" s="663"/>
    </row>
    <row r="206" spans="1:26" ht="15.75" customHeight="1">
      <c r="A206" s="663"/>
      <c r="B206" s="753"/>
      <c r="C206" s="663"/>
      <c r="D206" s="663"/>
      <c r="E206" s="663"/>
      <c r="F206" s="663"/>
      <c r="G206" s="663"/>
      <c r="H206" s="663"/>
      <c r="I206" s="663"/>
      <c r="J206" s="663"/>
      <c r="K206" s="663"/>
      <c r="L206" s="663"/>
      <c r="M206" s="663"/>
      <c r="N206" s="663"/>
      <c r="O206" s="663"/>
      <c r="P206" s="663"/>
      <c r="Q206" s="663"/>
      <c r="R206" s="663"/>
      <c r="S206" s="663"/>
      <c r="T206" s="663"/>
      <c r="U206" s="663"/>
      <c r="V206" s="663"/>
      <c r="W206" s="663"/>
      <c r="X206" s="663"/>
      <c r="Y206" s="663"/>
      <c r="Z206" s="663"/>
    </row>
    <row r="207" spans="1:26" ht="15.75" customHeight="1">
      <c r="A207" s="663"/>
      <c r="B207" s="753"/>
      <c r="C207" s="663"/>
      <c r="D207" s="663"/>
      <c r="E207" s="663"/>
      <c r="F207" s="663"/>
      <c r="G207" s="663"/>
      <c r="H207" s="663"/>
      <c r="I207" s="663"/>
      <c r="J207" s="663"/>
      <c r="K207" s="663"/>
      <c r="L207" s="663"/>
      <c r="M207" s="663"/>
      <c r="N207" s="663"/>
      <c r="O207" s="663"/>
      <c r="P207" s="663"/>
      <c r="Q207" s="663"/>
      <c r="R207" s="663"/>
      <c r="S207" s="663"/>
      <c r="T207" s="663"/>
      <c r="U207" s="663"/>
      <c r="V207" s="663"/>
      <c r="W207" s="663"/>
      <c r="X207" s="663"/>
      <c r="Y207" s="663"/>
      <c r="Z207" s="663"/>
    </row>
    <row r="208" spans="1:26" ht="15.75" customHeight="1">
      <c r="A208" s="663"/>
      <c r="B208" s="753"/>
      <c r="C208" s="663"/>
      <c r="D208" s="663"/>
      <c r="E208" s="663"/>
      <c r="F208" s="663"/>
      <c r="G208" s="663"/>
      <c r="H208" s="663"/>
      <c r="I208" s="663"/>
      <c r="J208" s="663"/>
      <c r="K208" s="663"/>
      <c r="L208" s="663"/>
      <c r="M208" s="663"/>
      <c r="N208" s="663"/>
      <c r="O208" s="663"/>
      <c r="P208" s="663"/>
      <c r="Q208" s="663"/>
      <c r="R208" s="663"/>
      <c r="S208" s="663"/>
      <c r="T208" s="663"/>
      <c r="U208" s="663"/>
      <c r="V208" s="663"/>
      <c r="W208" s="663"/>
      <c r="X208" s="663"/>
      <c r="Y208" s="663"/>
      <c r="Z208" s="663"/>
    </row>
    <row r="209" spans="1:26" ht="15.75" customHeight="1">
      <c r="A209" s="663"/>
      <c r="B209" s="753"/>
      <c r="C209" s="663"/>
      <c r="D209" s="663"/>
      <c r="E209" s="663"/>
      <c r="F209" s="663"/>
      <c r="G209" s="663"/>
      <c r="H209" s="663"/>
      <c r="I209" s="663"/>
      <c r="J209" s="663"/>
      <c r="K209" s="663"/>
      <c r="L209" s="663"/>
      <c r="M209" s="663"/>
      <c r="N209" s="663"/>
      <c r="O209" s="663"/>
      <c r="P209" s="663"/>
      <c r="Q209" s="663"/>
      <c r="R209" s="663"/>
      <c r="S209" s="663"/>
      <c r="T209" s="663"/>
      <c r="U209" s="663"/>
      <c r="V209" s="663"/>
      <c r="W209" s="663"/>
      <c r="X209" s="663"/>
      <c r="Y209" s="663"/>
      <c r="Z209" s="663"/>
    </row>
    <row r="210" spans="1:26" ht="15.75" customHeight="1">
      <c r="A210" s="663"/>
      <c r="B210" s="753"/>
      <c r="C210" s="663"/>
      <c r="D210" s="663"/>
      <c r="E210" s="663"/>
      <c r="F210" s="663"/>
      <c r="G210" s="663"/>
      <c r="H210" s="663"/>
      <c r="I210" s="663"/>
      <c r="J210" s="663"/>
      <c r="K210" s="663"/>
      <c r="L210" s="663"/>
      <c r="M210" s="663"/>
      <c r="N210" s="663"/>
      <c r="O210" s="663"/>
      <c r="P210" s="663"/>
      <c r="Q210" s="663"/>
      <c r="R210" s="663"/>
      <c r="S210" s="663"/>
      <c r="T210" s="663"/>
      <c r="U210" s="663"/>
      <c r="V210" s="663"/>
      <c r="W210" s="663"/>
      <c r="X210" s="663"/>
      <c r="Y210" s="663"/>
      <c r="Z210" s="663"/>
    </row>
    <row r="211" spans="1:26" ht="15.75" customHeight="1">
      <c r="A211" s="663"/>
      <c r="B211" s="753"/>
      <c r="C211" s="663"/>
      <c r="D211" s="663"/>
      <c r="E211" s="663"/>
      <c r="F211" s="663"/>
      <c r="G211" s="663"/>
      <c r="H211" s="663"/>
      <c r="I211" s="663"/>
      <c r="J211" s="663"/>
      <c r="K211" s="663"/>
      <c r="L211" s="663"/>
      <c r="M211" s="663"/>
      <c r="N211" s="663"/>
      <c r="O211" s="663"/>
      <c r="P211" s="663"/>
      <c r="Q211" s="663"/>
      <c r="R211" s="663"/>
      <c r="S211" s="663"/>
      <c r="T211" s="663"/>
      <c r="U211" s="663"/>
      <c r="V211" s="663"/>
      <c r="W211" s="663"/>
      <c r="X211" s="663"/>
      <c r="Y211" s="663"/>
      <c r="Z211" s="663"/>
    </row>
    <row r="212" spans="1:26" ht="15.75" customHeight="1">
      <c r="A212" s="663"/>
      <c r="B212" s="753"/>
      <c r="C212" s="663"/>
      <c r="D212" s="663"/>
      <c r="E212" s="663"/>
      <c r="F212" s="663"/>
      <c r="G212" s="663"/>
      <c r="H212" s="663"/>
      <c r="I212" s="663"/>
      <c r="J212" s="663"/>
      <c r="K212" s="663"/>
      <c r="L212" s="663"/>
      <c r="M212" s="663"/>
      <c r="N212" s="663"/>
      <c r="O212" s="663"/>
      <c r="P212" s="663"/>
      <c r="Q212" s="663"/>
      <c r="R212" s="663"/>
      <c r="S212" s="663"/>
      <c r="T212" s="663"/>
      <c r="U212" s="663"/>
      <c r="V212" s="663"/>
      <c r="W212" s="663"/>
      <c r="X212" s="663"/>
      <c r="Y212" s="663"/>
      <c r="Z212" s="663"/>
    </row>
    <row r="213" spans="1:26" ht="15.75" customHeight="1">
      <c r="A213" s="663"/>
      <c r="B213" s="753"/>
      <c r="C213" s="663"/>
      <c r="D213" s="663"/>
      <c r="E213" s="663"/>
      <c r="F213" s="663"/>
      <c r="G213" s="663"/>
      <c r="H213" s="663"/>
      <c r="I213" s="663"/>
      <c r="J213" s="663"/>
      <c r="K213" s="663"/>
      <c r="L213" s="663"/>
      <c r="M213" s="663"/>
      <c r="N213" s="663"/>
      <c r="O213" s="663"/>
      <c r="P213" s="663"/>
      <c r="Q213" s="663"/>
      <c r="R213" s="663"/>
      <c r="S213" s="663"/>
      <c r="T213" s="663"/>
      <c r="U213" s="663"/>
      <c r="V213" s="663"/>
      <c r="W213" s="663"/>
      <c r="X213" s="663"/>
      <c r="Y213" s="663"/>
      <c r="Z213" s="663"/>
    </row>
    <row r="214" spans="1:26" ht="15.75" customHeight="1">
      <c r="A214" s="663"/>
      <c r="B214" s="753"/>
      <c r="C214" s="663"/>
      <c r="D214" s="663"/>
      <c r="E214" s="663"/>
      <c r="F214" s="663"/>
      <c r="G214" s="663"/>
      <c r="H214" s="663"/>
      <c r="I214" s="663"/>
      <c r="J214" s="663"/>
      <c r="K214" s="663"/>
      <c r="L214" s="663"/>
      <c r="M214" s="663"/>
      <c r="N214" s="663"/>
      <c r="O214" s="663"/>
      <c r="P214" s="663"/>
      <c r="Q214" s="663"/>
      <c r="R214" s="663"/>
      <c r="S214" s="663"/>
      <c r="T214" s="663"/>
      <c r="U214" s="663"/>
      <c r="V214" s="663"/>
      <c r="W214" s="663"/>
      <c r="X214" s="663"/>
      <c r="Y214" s="663"/>
      <c r="Z214" s="663"/>
    </row>
    <row r="215" spans="1:26" ht="15.75" customHeight="1">
      <c r="A215" s="663"/>
      <c r="B215" s="753"/>
      <c r="C215" s="663"/>
      <c r="D215" s="663"/>
      <c r="E215" s="663"/>
      <c r="F215" s="663"/>
      <c r="G215" s="663"/>
      <c r="H215" s="663"/>
      <c r="I215" s="663"/>
      <c r="J215" s="663"/>
      <c r="K215" s="663"/>
      <c r="L215" s="663"/>
      <c r="M215" s="663"/>
      <c r="N215" s="663"/>
      <c r="O215" s="663"/>
      <c r="P215" s="663"/>
      <c r="Q215" s="663"/>
      <c r="R215" s="663"/>
      <c r="S215" s="663"/>
      <c r="T215" s="663"/>
      <c r="U215" s="663"/>
      <c r="V215" s="663"/>
      <c r="W215" s="663"/>
      <c r="X215" s="663"/>
      <c r="Y215" s="663"/>
      <c r="Z215" s="663"/>
    </row>
    <row r="216" spans="1:26" ht="15.75" customHeight="1">
      <c r="A216" s="663"/>
      <c r="B216" s="753"/>
      <c r="C216" s="663"/>
      <c r="D216" s="663"/>
      <c r="E216" s="663"/>
      <c r="F216" s="663"/>
      <c r="G216" s="663"/>
      <c r="H216" s="663"/>
      <c r="I216" s="663"/>
      <c r="J216" s="663"/>
      <c r="K216" s="663"/>
      <c r="L216" s="663"/>
      <c r="M216" s="663"/>
      <c r="N216" s="663"/>
      <c r="O216" s="663"/>
      <c r="P216" s="663"/>
      <c r="Q216" s="663"/>
      <c r="R216" s="663"/>
      <c r="S216" s="663"/>
      <c r="T216" s="663"/>
      <c r="U216" s="663"/>
      <c r="V216" s="663"/>
      <c r="W216" s="663"/>
      <c r="X216" s="663"/>
      <c r="Y216" s="663"/>
      <c r="Z216" s="663"/>
    </row>
    <row r="217" spans="1:26" ht="15.75" customHeight="1">
      <c r="A217" s="663"/>
      <c r="B217" s="753"/>
      <c r="C217" s="663"/>
      <c r="D217" s="663"/>
      <c r="E217" s="663"/>
      <c r="F217" s="663"/>
      <c r="G217" s="663"/>
      <c r="H217" s="663"/>
      <c r="I217" s="663"/>
      <c r="J217" s="663"/>
      <c r="K217" s="663"/>
      <c r="L217" s="663"/>
      <c r="M217" s="663"/>
      <c r="N217" s="663"/>
      <c r="O217" s="663"/>
      <c r="P217" s="663"/>
      <c r="Q217" s="663"/>
      <c r="R217" s="663"/>
      <c r="S217" s="663"/>
      <c r="T217" s="663"/>
      <c r="U217" s="663"/>
      <c r="V217" s="663"/>
      <c r="W217" s="663"/>
      <c r="X217" s="663"/>
      <c r="Y217" s="663"/>
      <c r="Z217" s="663"/>
    </row>
    <row r="218" spans="1:26" ht="15.75" customHeight="1">
      <c r="A218" s="663"/>
      <c r="B218" s="753"/>
      <c r="C218" s="663"/>
      <c r="D218" s="663"/>
      <c r="E218" s="663"/>
      <c r="F218" s="663"/>
      <c r="G218" s="663"/>
      <c r="H218" s="663"/>
      <c r="I218" s="663"/>
      <c r="J218" s="663"/>
      <c r="K218" s="663"/>
      <c r="L218" s="663"/>
      <c r="M218" s="663"/>
      <c r="N218" s="663"/>
      <c r="O218" s="663"/>
      <c r="P218" s="663"/>
      <c r="Q218" s="663"/>
      <c r="R218" s="663"/>
      <c r="S218" s="663"/>
      <c r="T218" s="663"/>
      <c r="U218" s="663"/>
      <c r="V218" s="663"/>
      <c r="W218" s="663"/>
      <c r="X218" s="663"/>
      <c r="Y218" s="663"/>
      <c r="Z218" s="663"/>
    </row>
    <row r="219" spans="1:26" ht="15.75" customHeight="1">
      <c r="A219" s="663"/>
      <c r="B219" s="753"/>
      <c r="C219" s="663"/>
      <c r="D219" s="663"/>
      <c r="E219" s="663"/>
      <c r="F219" s="663"/>
      <c r="G219" s="663"/>
      <c r="H219" s="663"/>
      <c r="I219" s="663"/>
      <c r="J219" s="663"/>
      <c r="K219" s="663"/>
      <c r="L219" s="663"/>
      <c r="M219" s="663"/>
      <c r="N219" s="663"/>
      <c r="O219" s="663"/>
      <c r="P219" s="663"/>
      <c r="Q219" s="663"/>
      <c r="R219" s="663"/>
      <c r="S219" s="663"/>
      <c r="T219" s="663"/>
      <c r="U219" s="663"/>
      <c r="V219" s="663"/>
      <c r="W219" s="663"/>
      <c r="X219" s="663"/>
      <c r="Y219" s="663"/>
      <c r="Z219" s="663"/>
    </row>
    <row r="220" spans="1:26" ht="15.75" customHeight="1">
      <c r="A220" s="663"/>
      <c r="B220" s="753"/>
      <c r="C220" s="663"/>
      <c r="D220" s="663"/>
      <c r="E220" s="663"/>
      <c r="F220" s="663"/>
      <c r="G220" s="663"/>
      <c r="H220" s="663"/>
      <c r="I220" s="663"/>
      <c r="J220" s="663"/>
      <c r="K220" s="663"/>
      <c r="L220" s="663"/>
      <c r="M220" s="663"/>
      <c r="N220" s="663"/>
      <c r="O220" s="663"/>
      <c r="P220" s="663"/>
      <c r="Q220" s="663"/>
      <c r="R220" s="663"/>
      <c r="S220" s="663"/>
      <c r="T220" s="663"/>
      <c r="U220" s="663"/>
      <c r="V220" s="663"/>
      <c r="W220" s="663"/>
      <c r="X220" s="663"/>
      <c r="Y220" s="663"/>
      <c r="Z220" s="663"/>
    </row>
    <row r="221" spans="1:26" ht="15.75" customHeight="1">
      <c r="A221" s="663"/>
      <c r="B221" s="753"/>
      <c r="C221" s="663"/>
      <c r="D221" s="663"/>
      <c r="E221" s="663"/>
      <c r="F221" s="663"/>
      <c r="G221" s="663"/>
      <c r="H221" s="663"/>
      <c r="I221" s="663"/>
      <c r="J221" s="663"/>
      <c r="K221" s="663"/>
      <c r="L221" s="663"/>
      <c r="M221" s="663"/>
      <c r="N221" s="663"/>
      <c r="O221" s="663"/>
      <c r="P221" s="663"/>
      <c r="Q221" s="663"/>
      <c r="R221" s="663"/>
      <c r="S221" s="663"/>
      <c r="T221" s="663"/>
      <c r="U221" s="663"/>
      <c r="V221" s="663"/>
      <c r="W221" s="663"/>
      <c r="X221" s="663"/>
      <c r="Y221" s="663"/>
      <c r="Z221" s="663"/>
    </row>
    <row r="222" spans="1:26" ht="15.75" customHeight="1">
      <c r="A222" s="663"/>
      <c r="B222" s="753"/>
      <c r="C222" s="663"/>
      <c r="D222" s="663"/>
      <c r="E222" s="663"/>
      <c r="F222" s="663"/>
      <c r="G222" s="663"/>
      <c r="H222" s="663"/>
      <c r="I222" s="663"/>
      <c r="J222" s="663"/>
      <c r="K222" s="663"/>
      <c r="L222" s="663"/>
      <c r="M222" s="663"/>
      <c r="N222" s="663"/>
      <c r="O222" s="663"/>
      <c r="P222" s="663"/>
      <c r="Q222" s="663"/>
      <c r="R222" s="663"/>
      <c r="S222" s="663"/>
      <c r="T222" s="663"/>
      <c r="U222" s="663"/>
      <c r="V222" s="663"/>
      <c r="W222" s="663"/>
      <c r="X222" s="663"/>
      <c r="Y222" s="663"/>
      <c r="Z222" s="663"/>
    </row>
    <row r="223" spans="1:26" ht="15.75" customHeight="1">
      <c r="A223" s="663"/>
      <c r="B223" s="753"/>
      <c r="C223" s="663"/>
      <c r="D223" s="663"/>
      <c r="E223" s="663"/>
      <c r="F223" s="663"/>
      <c r="G223" s="663"/>
      <c r="H223" s="663"/>
      <c r="I223" s="663"/>
      <c r="J223" s="663"/>
      <c r="K223" s="663"/>
      <c r="L223" s="663"/>
      <c r="M223" s="663"/>
      <c r="N223" s="663"/>
      <c r="O223" s="663"/>
      <c r="P223" s="663"/>
      <c r="Q223" s="663"/>
      <c r="R223" s="663"/>
      <c r="S223" s="663"/>
      <c r="T223" s="663"/>
      <c r="U223" s="663"/>
      <c r="V223" s="663"/>
      <c r="W223" s="663"/>
      <c r="X223" s="663"/>
      <c r="Y223" s="663"/>
      <c r="Z223" s="663"/>
    </row>
    <row r="224" spans="1:26" ht="15.75" customHeight="1">
      <c r="A224" s="663"/>
      <c r="B224" s="753"/>
      <c r="C224" s="663"/>
      <c r="D224" s="663"/>
      <c r="E224" s="663"/>
      <c r="F224" s="663"/>
      <c r="G224" s="663"/>
      <c r="H224" s="663"/>
      <c r="I224" s="663"/>
      <c r="J224" s="663"/>
      <c r="K224" s="663"/>
      <c r="L224" s="663"/>
      <c r="M224" s="663"/>
      <c r="N224" s="663"/>
      <c r="O224" s="663"/>
      <c r="P224" s="663"/>
      <c r="Q224" s="663"/>
      <c r="R224" s="663"/>
      <c r="S224" s="663"/>
      <c r="T224" s="663"/>
      <c r="U224" s="663"/>
      <c r="V224" s="663"/>
      <c r="W224" s="663"/>
      <c r="X224" s="663"/>
      <c r="Y224" s="663"/>
      <c r="Z224" s="663"/>
    </row>
    <row r="225" spans="1:26" ht="15.75" customHeight="1">
      <c r="A225" s="663"/>
      <c r="B225" s="753"/>
      <c r="C225" s="663"/>
      <c r="D225" s="663"/>
      <c r="E225" s="663"/>
      <c r="F225" s="663"/>
      <c r="G225" s="663"/>
      <c r="H225" s="663"/>
      <c r="I225" s="663"/>
      <c r="J225" s="663"/>
      <c r="K225" s="663"/>
      <c r="L225" s="663"/>
      <c r="M225" s="663"/>
      <c r="N225" s="663"/>
      <c r="O225" s="663"/>
      <c r="P225" s="663"/>
      <c r="Q225" s="663"/>
      <c r="R225" s="663"/>
      <c r="S225" s="663"/>
      <c r="T225" s="663"/>
      <c r="U225" s="663"/>
      <c r="V225" s="663"/>
      <c r="W225" s="663"/>
      <c r="X225" s="663"/>
      <c r="Y225" s="663"/>
      <c r="Z225" s="663"/>
    </row>
    <row r="226" spans="1:26" ht="15.75" customHeight="1">
      <c r="A226" s="663"/>
      <c r="B226" s="753"/>
      <c r="C226" s="663"/>
      <c r="D226" s="663"/>
      <c r="E226" s="663"/>
      <c r="F226" s="663"/>
      <c r="G226" s="663"/>
      <c r="H226" s="663"/>
      <c r="I226" s="663"/>
      <c r="J226" s="663"/>
      <c r="K226" s="663"/>
      <c r="L226" s="663"/>
      <c r="M226" s="663"/>
      <c r="N226" s="663"/>
      <c r="O226" s="663"/>
      <c r="P226" s="663"/>
      <c r="Q226" s="663"/>
      <c r="R226" s="663"/>
      <c r="S226" s="663"/>
      <c r="T226" s="663"/>
      <c r="U226" s="663"/>
      <c r="V226" s="663"/>
      <c r="W226" s="663"/>
      <c r="X226" s="663"/>
      <c r="Y226" s="663"/>
      <c r="Z226" s="663"/>
    </row>
    <row r="227" spans="1:26" ht="15.75" customHeight="1">
      <c r="A227" s="663"/>
      <c r="B227" s="753"/>
      <c r="C227" s="663"/>
      <c r="D227" s="663"/>
      <c r="E227" s="663"/>
      <c r="F227" s="663"/>
      <c r="G227" s="663"/>
      <c r="H227" s="663"/>
      <c r="I227" s="663"/>
      <c r="J227" s="663"/>
      <c r="K227" s="663"/>
      <c r="L227" s="663"/>
      <c r="M227" s="663"/>
      <c r="N227" s="663"/>
      <c r="O227" s="663"/>
      <c r="P227" s="663"/>
      <c r="Q227" s="663"/>
      <c r="R227" s="663"/>
      <c r="S227" s="663"/>
      <c r="T227" s="663"/>
      <c r="U227" s="663"/>
      <c r="V227" s="663"/>
      <c r="W227" s="663"/>
      <c r="X227" s="663"/>
      <c r="Y227" s="663"/>
      <c r="Z227" s="663"/>
    </row>
    <row r="228" spans="1:26" ht="15.75" customHeight="1">
      <c r="A228" s="663"/>
      <c r="B228" s="753"/>
      <c r="C228" s="663"/>
      <c r="D228" s="663"/>
      <c r="E228" s="663"/>
      <c r="F228" s="663"/>
      <c r="G228" s="663"/>
      <c r="H228" s="663"/>
      <c r="I228" s="663"/>
      <c r="J228" s="663"/>
      <c r="K228" s="663"/>
      <c r="L228" s="663"/>
      <c r="M228" s="663"/>
      <c r="N228" s="663"/>
      <c r="O228" s="663"/>
      <c r="P228" s="663"/>
      <c r="Q228" s="663"/>
      <c r="R228" s="663"/>
      <c r="S228" s="663"/>
      <c r="T228" s="663"/>
      <c r="U228" s="663"/>
      <c r="V228" s="663"/>
      <c r="W228" s="663"/>
      <c r="X228" s="663"/>
      <c r="Y228" s="663"/>
      <c r="Z228" s="663"/>
    </row>
    <row r="229" spans="1:26" ht="15.75" customHeight="1">
      <c r="A229" s="663"/>
      <c r="B229" s="753"/>
      <c r="C229" s="663"/>
      <c r="D229" s="663"/>
      <c r="E229" s="663"/>
      <c r="F229" s="663"/>
      <c r="G229" s="663"/>
      <c r="H229" s="663"/>
      <c r="I229" s="663"/>
      <c r="J229" s="663"/>
      <c r="K229" s="663"/>
      <c r="L229" s="663"/>
      <c r="M229" s="663"/>
      <c r="N229" s="663"/>
      <c r="O229" s="663"/>
      <c r="P229" s="663"/>
      <c r="Q229" s="663"/>
      <c r="R229" s="663"/>
      <c r="S229" s="663"/>
      <c r="T229" s="663"/>
      <c r="U229" s="663"/>
      <c r="V229" s="663"/>
      <c r="W229" s="663"/>
      <c r="X229" s="663"/>
      <c r="Y229" s="663"/>
      <c r="Z229" s="663"/>
    </row>
    <row r="230" spans="1:26" ht="15.75" customHeight="1">
      <c r="A230" s="663"/>
      <c r="B230" s="753"/>
      <c r="C230" s="663"/>
      <c r="D230" s="663"/>
      <c r="E230" s="663"/>
      <c r="F230" s="663"/>
      <c r="G230" s="663"/>
      <c r="H230" s="663"/>
      <c r="I230" s="663"/>
      <c r="J230" s="663"/>
      <c r="K230" s="663"/>
      <c r="L230" s="663"/>
      <c r="M230" s="663"/>
      <c r="N230" s="663"/>
      <c r="O230" s="663"/>
      <c r="P230" s="663"/>
      <c r="Q230" s="663"/>
      <c r="R230" s="663"/>
      <c r="S230" s="663"/>
      <c r="T230" s="663"/>
      <c r="U230" s="663"/>
      <c r="V230" s="663"/>
      <c r="W230" s="663"/>
      <c r="X230" s="663"/>
      <c r="Y230" s="663"/>
      <c r="Z230" s="663"/>
    </row>
    <row r="231" spans="1:26" ht="15.75" customHeight="1">
      <c r="A231" s="663"/>
      <c r="B231" s="753"/>
      <c r="C231" s="663"/>
      <c r="D231" s="663"/>
      <c r="E231" s="663"/>
      <c r="F231" s="663"/>
      <c r="G231" s="663"/>
      <c r="H231" s="663"/>
      <c r="I231" s="663"/>
      <c r="J231" s="663"/>
      <c r="K231" s="663"/>
      <c r="L231" s="663"/>
      <c r="M231" s="663"/>
      <c r="N231" s="663"/>
      <c r="O231" s="663"/>
      <c r="P231" s="663"/>
      <c r="Q231" s="663"/>
      <c r="R231" s="663"/>
      <c r="S231" s="663"/>
      <c r="T231" s="663"/>
      <c r="U231" s="663"/>
      <c r="V231" s="663"/>
      <c r="W231" s="663"/>
      <c r="X231" s="663"/>
      <c r="Y231" s="663"/>
      <c r="Z231" s="663"/>
    </row>
    <row r="232" spans="1:26" ht="15.75" customHeight="1">
      <c r="A232" s="663"/>
      <c r="B232" s="753"/>
      <c r="C232" s="663"/>
      <c r="D232" s="663"/>
      <c r="E232" s="663"/>
      <c r="F232" s="663"/>
      <c r="G232" s="663"/>
      <c r="H232" s="663"/>
      <c r="I232" s="663"/>
      <c r="J232" s="663"/>
      <c r="K232" s="663"/>
      <c r="L232" s="663"/>
      <c r="M232" s="663"/>
      <c r="N232" s="663"/>
      <c r="O232" s="663"/>
      <c r="P232" s="663"/>
      <c r="Q232" s="663"/>
      <c r="R232" s="663"/>
      <c r="S232" s="663"/>
      <c r="T232" s="663"/>
      <c r="U232" s="663"/>
      <c r="V232" s="663"/>
      <c r="W232" s="663"/>
      <c r="X232" s="663"/>
      <c r="Y232" s="663"/>
      <c r="Z232" s="663"/>
    </row>
    <row r="233" spans="1:26" ht="15.75" customHeight="1">
      <c r="A233" s="663"/>
      <c r="B233" s="753"/>
      <c r="C233" s="663"/>
      <c r="D233" s="663"/>
      <c r="E233" s="663"/>
      <c r="F233" s="663"/>
      <c r="G233" s="663"/>
      <c r="H233" s="663"/>
      <c r="I233" s="663"/>
      <c r="J233" s="663"/>
      <c r="K233" s="663"/>
      <c r="L233" s="663"/>
      <c r="M233" s="663"/>
      <c r="N233" s="663"/>
      <c r="O233" s="663"/>
      <c r="P233" s="663"/>
      <c r="Q233" s="663"/>
      <c r="R233" s="663"/>
      <c r="S233" s="663"/>
      <c r="T233" s="663"/>
      <c r="U233" s="663"/>
      <c r="V233" s="663"/>
      <c r="W233" s="663"/>
      <c r="X233" s="663"/>
      <c r="Y233" s="663"/>
      <c r="Z233" s="663"/>
    </row>
    <row r="234" spans="1:26" ht="15.75" customHeight="1">
      <c r="A234" s="663"/>
      <c r="B234" s="753"/>
      <c r="C234" s="663"/>
      <c r="D234" s="663"/>
      <c r="E234" s="663"/>
      <c r="F234" s="663"/>
      <c r="G234" s="663"/>
      <c r="H234" s="663"/>
      <c r="I234" s="663"/>
      <c r="J234" s="663"/>
      <c r="K234" s="663"/>
      <c r="L234" s="663"/>
      <c r="M234" s="663"/>
      <c r="N234" s="663"/>
      <c r="O234" s="663"/>
      <c r="P234" s="663"/>
      <c r="Q234" s="663"/>
      <c r="R234" s="663"/>
      <c r="S234" s="663"/>
      <c r="T234" s="663"/>
      <c r="U234" s="663"/>
      <c r="V234" s="663"/>
      <c r="W234" s="663"/>
      <c r="X234" s="663"/>
      <c r="Y234" s="663"/>
      <c r="Z234" s="663"/>
    </row>
    <row r="235" spans="1:26" ht="15.75" customHeight="1">
      <c r="A235" s="663"/>
      <c r="B235" s="753"/>
      <c r="C235" s="663"/>
      <c r="D235" s="663"/>
      <c r="E235" s="663"/>
      <c r="F235" s="663"/>
      <c r="G235" s="663"/>
      <c r="H235" s="663"/>
      <c r="I235" s="663"/>
      <c r="J235" s="663"/>
      <c r="K235" s="663"/>
      <c r="L235" s="663"/>
      <c r="M235" s="663"/>
      <c r="N235" s="663"/>
      <c r="O235" s="663"/>
      <c r="P235" s="663"/>
      <c r="Q235" s="663"/>
      <c r="R235" s="663"/>
      <c r="S235" s="663"/>
      <c r="T235" s="663"/>
      <c r="U235" s="663"/>
      <c r="V235" s="663"/>
      <c r="W235" s="663"/>
      <c r="X235" s="663"/>
      <c r="Y235" s="663"/>
      <c r="Z235" s="663"/>
    </row>
    <row r="236" spans="1:26" ht="15.75" customHeight="1">
      <c r="A236" s="663"/>
      <c r="B236" s="753"/>
      <c r="C236" s="663"/>
      <c r="D236" s="663"/>
      <c r="E236" s="663"/>
      <c r="F236" s="663"/>
      <c r="G236" s="663"/>
      <c r="H236" s="663"/>
      <c r="I236" s="663"/>
      <c r="J236" s="663"/>
      <c r="K236" s="663"/>
      <c r="L236" s="663"/>
      <c r="M236" s="663"/>
      <c r="N236" s="663"/>
      <c r="O236" s="663"/>
      <c r="P236" s="663"/>
      <c r="Q236" s="663"/>
      <c r="R236" s="663"/>
      <c r="S236" s="663"/>
      <c r="T236" s="663"/>
      <c r="U236" s="663"/>
      <c r="V236" s="663"/>
      <c r="W236" s="663"/>
      <c r="X236" s="663"/>
      <c r="Y236" s="663"/>
      <c r="Z236" s="663"/>
    </row>
    <row r="237" spans="1:26" ht="15.75" customHeight="1">
      <c r="A237" s="663"/>
      <c r="B237" s="753"/>
      <c r="C237" s="663"/>
      <c r="D237" s="663"/>
      <c r="E237" s="663"/>
      <c r="F237" s="663"/>
      <c r="G237" s="663"/>
      <c r="H237" s="663"/>
      <c r="I237" s="663"/>
      <c r="J237" s="663"/>
      <c r="K237" s="663"/>
      <c r="L237" s="663"/>
      <c r="M237" s="663"/>
      <c r="N237" s="663"/>
      <c r="O237" s="663"/>
      <c r="P237" s="663"/>
      <c r="Q237" s="663"/>
      <c r="R237" s="663"/>
      <c r="S237" s="663"/>
      <c r="T237" s="663"/>
      <c r="U237" s="663"/>
      <c r="V237" s="663"/>
      <c r="W237" s="663"/>
      <c r="X237" s="663"/>
      <c r="Y237" s="663"/>
      <c r="Z237" s="663"/>
    </row>
    <row r="238" spans="1:26" ht="15.75" customHeight="1">
      <c r="A238" s="663"/>
      <c r="B238" s="753"/>
      <c r="C238" s="663"/>
      <c r="D238" s="663"/>
      <c r="E238" s="663"/>
      <c r="F238" s="663"/>
      <c r="G238" s="663"/>
      <c r="H238" s="663"/>
      <c r="I238" s="663"/>
      <c r="J238" s="663"/>
      <c r="K238" s="663"/>
      <c r="L238" s="663"/>
      <c r="M238" s="663"/>
      <c r="N238" s="663"/>
      <c r="O238" s="663"/>
      <c r="P238" s="663"/>
      <c r="Q238" s="663"/>
      <c r="R238" s="663"/>
      <c r="S238" s="663"/>
      <c r="T238" s="663"/>
      <c r="U238" s="663"/>
      <c r="V238" s="663"/>
      <c r="W238" s="663"/>
      <c r="X238" s="663"/>
      <c r="Y238" s="663"/>
      <c r="Z238" s="663"/>
    </row>
    <row r="239" spans="1:26" ht="15.75" customHeight="1">
      <c r="A239" s="663"/>
      <c r="B239" s="753"/>
      <c r="C239" s="663"/>
      <c r="D239" s="663"/>
      <c r="E239" s="663"/>
      <c r="F239" s="663"/>
      <c r="G239" s="663"/>
      <c r="H239" s="663"/>
      <c r="I239" s="663"/>
      <c r="J239" s="663"/>
      <c r="K239" s="663"/>
      <c r="L239" s="663"/>
      <c r="M239" s="663"/>
      <c r="N239" s="663"/>
      <c r="O239" s="663"/>
      <c r="P239" s="663"/>
      <c r="Q239" s="663"/>
      <c r="R239" s="663"/>
      <c r="S239" s="663"/>
      <c r="T239" s="663"/>
      <c r="U239" s="663"/>
      <c r="V239" s="663"/>
      <c r="W239" s="663"/>
      <c r="X239" s="663"/>
      <c r="Y239" s="663"/>
      <c r="Z239" s="663"/>
    </row>
    <row r="240" spans="1:26" ht="15.75" customHeight="1">
      <c r="A240" s="663"/>
      <c r="B240" s="753"/>
      <c r="C240" s="663"/>
      <c r="D240" s="663"/>
      <c r="E240" s="663"/>
      <c r="F240" s="663"/>
      <c r="G240" s="663"/>
      <c r="H240" s="663"/>
      <c r="I240" s="663"/>
      <c r="J240" s="663"/>
      <c r="K240" s="663"/>
      <c r="L240" s="663"/>
      <c r="M240" s="663"/>
      <c r="N240" s="663"/>
      <c r="O240" s="663"/>
      <c r="P240" s="663"/>
      <c r="Q240" s="663"/>
      <c r="R240" s="663"/>
      <c r="S240" s="663"/>
      <c r="T240" s="663"/>
      <c r="U240" s="663"/>
      <c r="V240" s="663"/>
      <c r="W240" s="663"/>
      <c r="X240" s="663"/>
      <c r="Y240" s="663"/>
      <c r="Z240" s="663"/>
    </row>
    <row r="241" spans="1:26" ht="15.75" customHeight="1">
      <c r="A241" s="663"/>
      <c r="B241" s="753"/>
      <c r="C241" s="663"/>
      <c r="D241" s="663"/>
      <c r="E241" s="663"/>
      <c r="F241" s="663"/>
      <c r="G241" s="663"/>
      <c r="H241" s="663"/>
      <c r="I241" s="663"/>
      <c r="J241" s="663"/>
      <c r="K241" s="663"/>
      <c r="L241" s="663"/>
      <c r="M241" s="663"/>
      <c r="N241" s="663"/>
      <c r="O241" s="663"/>
      <c r="P241" s="663"/>
      <c r="Q241" s="663"/>
      <c r="R241" s="663"/>
      <c r="S241" s="663"/>
      <c r="T241" s="663"/>
      <c r="U241" s="663"/>
      <c r="V241" s="663"/>
      <c r="W241" s="663"/>
      <c r="X241" s="663"/>
      <c r="Y241" s="663"/>
      <c r="Z241" s="663"/>
    </row>
    <row r="242" spans="1:26" ht="15.75" customHeight="1">
      <c r="A242" s="663"/>
      <c r="B242" s="753"/>
      <c r="C242" s="663"/>
      <c r="D242" s="663"/>
      <c r="E242" s="663"/>
      <c r="F242" s="663"/>
      <c r="G242" s="663"/>
      <c r="H242" s="663"/>
      <c r="I242" s="663"/>
      <c r="J242" s="663"/>
      <c r="K242" s="663"/>
      <c r="L242" s="663"/>
      <c r="M242" s="663"/>
      <c r="N242" s="663"/>
      <c r="O242" s="663"/>
      <c r="P242" s="663"/>
      <c r="Q242" s="663"/>
      <c r="R242" s="663"/>
      <c r="S242" s="663"/>
      <c r="T242" s="663"/>
      <c r="U242" s="663"/>
      <c r="V242" s="663"/>
      <c r="W242" s="663"/>
      <c r="X242" s="663"/>
      <c r="Y242" s="663"/>
      <c r="Z242" s="663"/>
    </row>
    <row r="243" spans="1:26" ht="15.75" customHeight="1">
      <c r="A243" s="663"/>
      <c r="B243" s="753"/>
      <c r="C243" s="663"/>
      <c r="D243" s="663"/>
      <c r="E243" s="663"/>
      <c r="F243" s="663"/>
      <c r="G243" s="663"/>
      <c r="H243" s="663"/>
      <c r="I243" s="663"/>
      <c r="J243" s="663"/>
      <c r="K243" s="663"/>
      <c r="L243" s="663"/>
      <c r="M243" s="663"/>
      <c r="N243" s="663"/>
      <c r="O243" s="663"/>
      <c r="P243" s="663"/>
      <c r="Q243" s="663"/>
      <c r="R243" s="663"/>
      <c r="S243" s="663"/>
      <c r="T243" s="663"/>
      <c r="U243" s="663"/>
      <c r="V243" s="663"/>
      <c r="W243" s="663"/>
      <c r="X243" s="663"/>
      <c r="Y243" s="663"/>
      <c r="Z243" s="663"/>
    </row>
    <row r="244" spans="1:26" ht="15.75" customHeight="1">
      <c r="A244" s="663"/>
      <c r="B244" s="753"/>
      <c r="C244" s="663"/>
      <c r="D244" s="663"/>
      <c r="E244" s="663"/>
      <c r="F244" s="663"/>
      <c r="G244" s="663"/>
      <c r="H244" s="663"/>
      <c r="I244" s="663"/>
      <c r="J244" s="663"/>
      <c r="K244" s="663"/>
      <c r="L244" s="663"/>
      <c r="M244" s="663"/>
      <c r="N244" s="663"/>
      <c r="O244" s="663"/>
      <c r="P244" s="663"/>
      <c r="Q244" s="663"/>
      <c r="R244" s="663"/>
      <c r="S244" s="663"/>
      <c r="T244" s="663"/>
      <c r="U244" s="663"/>
      <c r="V244" s="663"/>
      <c r="W244" s="663"/>
      <c r="X244" s="663"/>
      <c r="Y244" s="663"/>
      <c r="Z244" s="663"/>
    </row>
    <row r="245" spans="1:26" ht="15.75" customHeight="1">
      <c r="A245" s="663"/>
      <c r="B245" s="753"/>
      <c r="C245" s="663"/>
      <c r="D245" s="663"/>
      <c r="E245" s="663"/>
      <c r="F245" s="663"/>
      <c r="G245" s="663"/>
      <c r="H245" s="663"/>
      <c r="I245" s="663"/>
      <c r="J245" s="663"/>
      <c r="K245" s="663"/>
      <c r="L245" s="663"/>
      <c r="M245" s="663"/>
      <c r="N245" s="663"/>
      <c r="O245" s="663"/>
      <c r="P245" s="663"/>
      <c r="Q245" s="663"/>
      <c r="R245" s="663"/>
      <c r="S245" s="663"/>
      <c r="T245" s="663"/>
      <c r="U245" s="663"/>
      <c r="V245" s="663"/>
      <c r="W245" s="663"/>
      <c r="X245" s="663"/>
      <c r="Y245" s="663"/>
      <c r="Z245" s="663"/>
    </row>
    <row r="246" spans="1:26" ht="15.75" customHeight="1">
      <c r="A246" s="663"/>
      <c r="B246" s="753"/>
      <c r="C246" s="663"/>
      <c r="D246" s="663"/>
      <c r="E246" s="663"/>
      <c r="F246" s="663"/>
      <c r="G246" s="663"/>
      <c r="H246" s="663"/>
      <c r="I246" s="663"/>
      <c r="J246" s="663"/>
      <c r="K246" s="663"/>
      <c r="L246" s="663"/>
      <c r="M246" s="663"/>
      <c r="N246" s="663"/>
      <c r="O246" s="663"/>
      <c r="P246" s="663"/>
      <c r="Q246" s="663"/>
      <c r="R246" s="663"/>
      <c r="S246" s="663"/>
      <c r="T246" s="663"/>
      <c r="U246" s="663"/>
      <c r="V246" s="663"/>
      <c r="W246" s="663"/>
      <c r="X246" s="663"/>
      <c r="Y246" s="663"/>
      <c r="Z246" s="663"/>
    </row>
    <row r="247" spans="1:26" ht="15.75" customHeight="1">
      <c r="A247" s="663"/>
      <c r="B247" s="753"/>
      <c r="C247" s="663"/>
      <c r="D247" s="663"/>
      <c r="E247" s="663"/>
      <c r="F247" s="663"/>
      <c r="G247" s="663"/>
      <c r="H247" s="663"/>
      <c r="I247" s="663"/>
      <c r="J247" s="663"/>
      <c r="K247" s="663"/>
      <c r="L247" s="663"/>
      <c r="M247" s="663"/>
      <c r="N247" s="663"/>
      <c r="O247" s="663"/>
      <c r="P247" s="663"/>
      <c r="Q247" s="663"/>
      <c r="R247" s="663"/>
      <c r="S247" s="663"/>
      <c r="T247" s="663"/>
      <c r="U247" s="663"/>
      <c r="V247" s="663"/>
      <c r="W247" s="663"/>
      <c r="X247" s="663"/>
      <c r="Y247" s="663"/>
      <c r="Z247" s="663"/>
    </row>
    <row r="248" spans="1:26" ht="15.75" customHeight="1">
      <c r="A248" s="663"/>
      <c r="B248" s="753"/>
      <c r="C248" s="663"/>
      <c r="D248" s="663"/>
      <c r="E248" s="663"/>
      <c r="F248" s="663"/>
      <c r="G248" s="663"/>
      <c r="H248" s="663"/>
      <c r="I248" s="663"/>
      <c r="J248" s="663"/>
      <c r="K248" s="663"/>
      <c r="L248" s="663"/>
      <c r="M248" s="663"/>
      <c r="N248" s="663"/>
      <c r="O248" s="663"/>
      <c r="P248" s="663"/>
      <c r="Q248" s="663"/>
      <c r="R248" s="663"/>
      <c r="S248" s="663"/>
      <c r="T248" s="663"/>
      <c r="U248" s="663"/>
      <c r="V248" s="663"/>
      <c r="W248" s="663"/>
      <c r="X248" s="663"/>
      <c r="Y248" s="663"/>
      <c r="Z248" s="663"/>
    </row>
    <row r="249" spans="1:26" ht="15.75" customHeight="1">
      <c r="A249" s="663"/>
      <c r="B249" s="753"/>
      <c r="C249" s="663"/>
      <c r="D249" s="663"/>
      <c r="E249" s="663"/>
      <c r="F249" s="663"/>
      <c r="G249" s="663"/>
      <c r="H249" s="663"/>
      <c r="I249" s="663"/>
      <c r="J249" s="663"/>
      <c r="K249" s="663"/>
      <c r="L249" s="663"/>
      <c r="M249" s="663"/>
      <c r="N249" s="663"/>
      <c r="O249" s="663"/>
      <c r="P249" s="663"/>
      <c r="Q249" s="663"/>
      <c r="R249" s="663"/>
      <c r="S249" s="663"/>
      <c r="T249" s="663"/>
      <c r="U249" s="663"/>
      <c r="V249" s="663"/>
      <c r="W249" s="663"/>
      <c r="X249" s="663"/>
      <c r="Y249" s="663"/>
      <c r="Z249" s="663"/>
    </row>
    <row r="250" spans="1:26" ht="15.75" customHeight="1">
      <c r="A250" s="663"/>
      <c r="B250" s="753"/>
      <c r="C250" s="663"/>
      <c r="D250" s="663"/>
      <c r="E250" s="663"/>
      <c r="F250" s="663"/>
      <c r="G250" s="663"/>
      <c r="H250" s="663"/>
      <c r="I250" s="663"/>
      <c r="J250" s="663"/>
      <c r="K250" s="663"/>
      <c r="L250" s="663"/>
      <c r="M250" s="663"/>
      <c r="N250" s="663"/>
      <c r="O250" s="663"/>
      <c r="P250" s="663"/>
      <c r="Q250" s="663"/>
      <c r="R250" s="663"/>
      <c r="S250" s="663"/>
      <c r="T250" s="663"/>
      <c r="U250" s="663"/>
      <c r="V250" s="663"/>
      <c r="W250" s="663"/>
      <c r="X250" s="663"/>
      <c r="Y250" s="663"/>
      <c r="Z250" s="663"/>
    </row>
    <row r="251" spans="1:26" ht="15.75" customHeight="1">
      <c r="A251" s="663"/>
      <c r="B251" s="753"/>
      <c r="C251" s="663"/>
      <c r="D251" s="663"/>
      <c r="E251" s="663"/>
      <c r="F251" s="663"/>
      <c r="G251" s="663"/>
      <c r="H251" s="663"/>
      <c r="I251" s="663"/>
      <c r="J251" s="663"/>
      <c r="K251" s="663"/>
      <c r="L251" s="663"/>
      <c r="M251" s="663"/>
      <c r="N251" s="663"/>
      <c r="O251" s="663"/>
      <c r="P251" s="663"/>
      <c r="Q251" s="663"/>
      <c r="R251" s="663"/>
      <c r="S251" s="663"/>
      <c r="T251" s="663"/>
      <c r="U251" s="663"/>
      <c r="V251" s="663"/>
      <c r="W251" s="663"/>
      <c r="X251" s="663"/>
      <c r="Y251" s="663"/>
      <c r="Z251" s="663"/>
    </row>
    <row r="252" spans="1:26" ht="15.75" customHeight="1">
      <c r="A252" s="663"/>
      <c r="B252" s="753"/>
      <c r="C252" s="663"/>
      <c r="D252" s="663"/>
      <c r="E252" s="663"/>
      <c r="F252" s="663"/>
      <c r="G252" s="663"/>
      <c r="H252" s="663"/>
      <c r="I252" s="663"/>
      <c r="J252" s="663"/>
      <c r="K252" s="663"/>
      <c r="L252" s="663"/>
      <c r="M252" s="663"/>
      <c r="N252" s="663"/>
      <c r="O252" s="663"/>
      <c r="P252" s="663"/>
      <c r="Q252" s="663"/>
      <c r="R252" s="663"/>
      <c r="S252" s="663"/>
      <c r="T252" s="663"/>
      <c r="U252" s="663"/>
      <c r="V252" s="663"/>
      <c r="W252" s="663"/>
      <c r="X252" s="663"/>
      <c r="Y252" s="663"/>
      <c r="Z252" s="663"/>
    </row>
    <row r="253" spans="1:26" ht="15.75" customHeight="1">
      <c r="A253" s="663"/>
      <c r="B253" s="753"/>
      <c r="C253" s="663"/>
      <c r="D253" s="663"/>
      <c r="E253" s="663"/>
      <c r="F253" s="663"/>
      <c r="G253" s="663"/>
      <c r="H253" s="663"/>
      <c r="I253" s="663"/>
      <c r="J253" s="663"/>
      <c r="K253" s="663"/>
      <c r="L253" s="663"/>
      <c r="M253" s="663"/>
      <c r="N253" s="663"/>
      <c r="O253" s="663"/>
      <c r="P253" s="663"/>
      <c r="Q253" s="663"/>
      <c r="R253" s="663"/>
      <c r="S253" s="663"/>
      <c r="T253" s="663"/>
      <c r="U253" s="663"/>
      <c r="V253" s="663"/>
      <c r="W253" s="663"/>
      <c r="X253" s="663"/>
      <c r="Y253" s="663"/>
      <c r="Z253" s="663"/>
    </row>
    <row r="254" spans="1:26" ht="15.75" customHeight="1">
      <c r="A254" s="663"/>
      <c r="B254" s="753"/>
      <c r="C254" s="663"/>
      <c r="D254" s="663"/>
      <c r="E254" s="663"/>
      <c r="F254" s="663"/>
      <c r="G254" s="663"/>
      <c r="H254" s="663"/>
      <c r="I254" s="663"/>
      <c r="J254" s="663"/>
      <c r="K254" s="663"/>
      <c r="L254" s="663"/>
      <c r="M254" s="663"/>
      <c r="N254" s="663"/>
      <c r="O254" s="663"/>
      <c r="P254" s="663"/>
      <c r="Q254" s="663"/>
      <c r="R254" s="663"/>
      <c r="S254" s="663"/>
      <c r="T254" s="663"/>
      <c r="U254" s="663"/>
      <c r="V254" s="663"/>
      <c r="W254" s="663"/>
      <c r="X254" s="663"/>
      <c r="Y254" s="663"/>
      <c r="Z254" s="663"/>
    </row>
    <row r="255" spans="1:26" ht="15.75" customHeight="1">
      <c r="A255" s="663"/>
      <c r="B255" s="753"/>
      <c r="C255" s="663"/>
      <c r="D255" s="663"/>
      <c r="E255" s="663"/>
      <c r="F255" s="663"/>
      <c r="G255" s="663"/>
      <c r="H255" s="663"/>
      <c r="I255" s="663"/>
      <c r="J255" s="663"/>
      <c r="K255" s="663"/>
      <c r="L255" s="663"/>
      <c r="M255" s="663"/>
      <c r="N255" s="663"/>
      <c r="O255" s="663"/>
      <c r="P255" s="663"/>
      <c r="Q255" s="663"/>
      <c r="R255" s="663"/>
      <c r="S255" s="663"/>
      <c r="T255" s="663"/>
      <c r="U255" s="663"/>
      <c r="V255" s="663"/>
      <c r="W255" s="663"/>
      <c r="X255" s="663"/>
      <c r="Y255" s="663"/>
      <c r="Z255" s="663"/>
    </row>
    <row r="256" spans="1:26" ht="15.75" customHeight="1">
      <c r="A256" s="663"/>
      <c r="B256" s="753"/>
      <c r="C256" s="663"/>
      <c r="D256" s="663"/>
      <c r="E256" s="663"/>
      <c r="F256" s="663"/>
      <c r="G256" s="663"/>
      <c r="H256" s="663"/>
      <c r="I256" s="663"/>
      <c r="J256" s="663"/>
      <c r="K256" s="663"/>
      <c r="L256" s="663"/>
      <c r="M256" s="663"/>
      <c r="N256" s="663"/>
      <c r="O256" s="663"/>
      <c r="P256" s="663"/>
      <c r="Q256" s="663"/>
      <c r="R256" s="663"/>
      <c r="S256" s="663"/>
      <c r="T256" s="663"/>
      <c r="U256" s="663"/>
      <c r="V256" s="663"/>
      <c r="W256" s="663"/>
      <c r="X256" s="663"/>
      <c r="Y256" s="663"/>
      <c r="Z256" s="663"/>
    </row>
    <row r="257" spans="1:26" ht="15.75" customHeight="1">
      <c r="A257" s="663"/>
      <c r="B257" s="753"/>
      <c r="C257" s="663"/>
      <c r="D257" s="663"/>
      <c r="E257" s="663"/>
      <c r="F257" s="663"/>
      <c r="G257" s="663"/>
      <c r="H257" s="663"/>
      <c r="I257" s="663"/>
      <c r="J257" s="663"/>
      <c r="K257" s="663"/>
      <c r="L257" s="663"/>
      <c r="M257" s="663"/>
      <c r="N257" s="663"/>
      <c r="O257" s="663"/>
      <c r="P257" s="663"/>
      <c r="Q257" s="663"/>
      <c r="R257" s="663"/>
      <c r="S257" s="663"/>
      <c r="T257" s="663"/>
      <c r="U257" s="663"/>
      <c r="V257" s="663"/>
      <c r="W257" s="663"/>
      <c r="X257" s="663"/>
      <c r="Y257" s="663"/>
      <c r="Z257" s="663"/>
    </row>
    <row r="258" spans="1:26" ht="15.75" customHeight="1">
      <c r="A258" s="663"/>
      <c r="B258" s="753"/>
      <c r="C258" s="663"/>
      <c r="D258" s="663"/>
      <c r="E258" s="663"/>
      <c r="F258" s="663"/>
      <c r="G258" s="663"/>
      <c r="H258" s="663"/>
      <c r="I258" s="663"/>
      <c r="J258" s="663"/>
      <c r="K258" s="663"/>
      <c r="L258" s="663"/>
      <c r="M258" s="663"/>
      <c r="N258" s="663"/>
      <c r="O258" s="663"/>
      <c r="P258" s="663"/>
      <c r="Q258" s="663"/>
      <c r="R258" s="663"/>
      <c r="S258" s="663"/>
      <c r="T258" s="663"/>
      <c r="U258" s="663"/>
      <c r="V258" s="663"/>
      <c r="W258" s="663"/>
      <c r="X258" s="663"/>
      <c r="Y258" s="663"/>
      <c r="Z258" s="663"/>
    </row>
    <row r="259" spans="1:26" ht="15.75" customHeight="1">
      <c r="A259" s="663"/>
      <c r="B259" s="753"/>
      <c r="C259" s="663"/>
      <c r="D259" s="663"/>
      <c r="E259" s="663"/>
      <c r="F259" s="663"/>
      <c r="G259" s="663"/>
      <c r="H259" s="663"/>
      <c r="I259" s="663"/>
      <c r="J259" s="663"/>
      <c r="K259" s="663"/>
      <c r="L259" s="663"/>
      <c r="M259" s="663"/>
      <c r="N259" s="663"/>
      <c r="O259" s="663"/>
      <c r="P259" s="663"/>
      <c r="Q259" s="663"/>
      <c r="R259" s="663"/>
      <c r="S259" s="663"/>
      <c r="T259" s="663"/>
      <c r="U259" s="663"/>
      <c r="V259" s="663"/>
      <c r="W259" s="663"/>
      <c r="X259" s="663"/>
      <c r="Y259" s="663"/>
      <c r="Z259" s="663"/>
    </row>
    <row r="260" spans="1:26" ht="15.75" customHeight="1">
      <c r="A260" s="663"/>
      <c r="B260" s="753"/>
      <c r="C260" s="663"/>
      <c r="D260" s="663"/>
      <c r="E260" s="663"/>
      <c r="F260" s="663"/>
      <c r="G260" s="663"/>
      <c r="H260" s="663"/>
      <c r="I260" s="663"/>
      <c r="J260" s="663"/>
      <c r="K260" s="663"/>
      <c r="L260" s="663"/>
      <c r="M260" s="663"/>
      <c r="N260" s="663"/>
      <c r="O260" s="663"/>
      <c r="P260" s="663"/>
      <c r="Q260" s="663"/>
      <c r="R260" s="663"/>
      <c r="S260" s="663"/>
      <c r="T260" s="663"/>
      <c r="U260" s="663"/>
      <c r="V260" s="663"/>
      <c r="W260" s="663"/>
      <c r="X260" s="663"/>
      <c r="Y260" s="663"/>
      <c r="Z260" s="663"/>
    </row>
    <row r="261" spans="1:26" ht="15.75" customHeight="1">
      <c r="A261" s="663"/>
      <c r="B261" s="753"/>
      <c r="C261" s="663"/>
      <c r="D261" s="663"/>
      <c r="E261" s="663"/>
      <c r="F261" s="663"/>
      <c r="G261" s="663"/>
      <c r="H261" s="663"/>
      <c r="I261" s="663"/>
      <c r="J261" s="663"/>
      <c r="K261" s="663"/>
      <c r="L261" s="663"/>
      <c r="M261" s="663"/>
      <c r="N261" s="663"/>
      <c r="O261" s="663"/>
      <c r="P261" s="663"/>
      <c r="Q261" s="663"/>
      <c r="R261" s="663"/>
      <c r="S261" s="663"/>
      <c r="T261" s="663"/>
      <c r="U261" s="663"/>
      <c r="V261" s="663"/>
      <c r="W261" s="663"/>
      <c r="X261" s="663"/>
      <c r="Y261" s="663"/>
      <c r="Z261" s="663"/>
    </row>
    <row r="262" spans="1:26" ht="15.75" customHeight="1">
      <c r="A262" s="663"/>
      <c r="B262" s="75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row>
    <row r="263" spans="1:26" ht="15.75" customHeight="1">
      <c r="A263" s="663"/>
      <c r="B263" s="753"/>
      <c r="C263" s="663"/>
      <c r="D263" s="663"/>
      <c r="E263" s="663"/>
      <c r="F263" s="663"/>
      <c r="G263" s="663"/>
      <c r="H263" s="663"/>
      <c r="I263" s="663"/>
      <c r="J263" s="663"/>
      <c r="K263" s="663"/>
      <c r="L263" s="663"/>
      <c r="M263" s="663"/>
      <c r="N263" s="663"/>
      <c r="O263" s="663"/>
      <c r="P263" s="663"/>
      <c r="Q263" s="663"/>
      <c r="R263" s="663"/>
      <c r="S263" s="663"/>
      <c r="T263" s="663"/>
      <c r="U263" s="663"/>
      <c r="V263" s="663"/>
      <c r="W263" s="663"/>
      <c r="X263" s="663"/>
      <c r="Y263" s="663"/>
      <c r="Z263" s="663"/>
    </row>
    <row r="264" spans="1:26" ht="15.75" customHeight="1">
      <c r="A264" s="663"/>
      <c r="B264" s="75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row>
    <row r="265" spans="1:26" ht="15.75" customHeight="1">
      <c r="A265" s="663"/>
      <c r="B265" s="753"/>
      <c r="C265" s="663"/>
      <c r="D265" s="663"/>
      <c r="E265" s="663"/>
      <c r="F265" s="663"/>
      <c r="G265" s="663"/>
      <c r="H265" s="663"/>
      <c r="I265" s="663"/>
      <c r="J265" s="663"/>
      <c r="K265" s="663"/>
      <c r="L265" s="663"/>
      <c r="M265" s="663"/>
      <c r="N265" s="663"/>
      <c r="O265" s="663"/>
      <c r="P265" s="663"/>
      <c r="Q265" s="663"/>
      <c r="R265" s="663"/>
      <c r="S265" s="663"/>
      <c r="T265" s="663"/>
      <c r="U265" s="663"/>
      <c r="V265" s="663"/>
      <c r="W265" s="663"/>
      <c r="X265" s="663"/>
      <c r="Y265" s="663"/>
      <c r="Z265" s="663"/>
    </row>
    <row r="266" spans="1:26" ht="15.75" customHeight="1">
      <c r="A266" s="663"/>
      <c r="B266" s="753"/>
      <c r="C266" s="663"/>
      <c r="D266" s="663"/>
      <c r="E266" s="663"/>
      <c r="F266" s="663"/>
      <c r="G266" s="663"/>
      <c r="H266" s="663"/>
      <c r="I266" s="663"/>
      <c r="J266" s="663"/>
      <c r="K266" s="663"/>
      <c r="L266" s="663"/>
      <c r="M266" s="663"/>
      <c r="N266" s="663"/>
      <c r="O266" s="663"/>
      <c r="P266" s="663"/>
      <c r="Q266" s="663"/>
      <c r="R266" s="663"/>
      <c r="S266" s="663"/>
      <c r="T266" s="663"/>
      <c r="U266" s="663"/>
      <c r="V266" s="663"/>
      <c r="W266" s="663"/>
      <c r="X266" s="663"/>
      <c r="Y266" s="663"/>
      <c r="Z266" s="663"/>
    </row>
    <row r="267" spans="1:26" ht="15.75" customHeight="1">
      <c r="A267" s="663"/>
      <c r="B267" s="753"/>
      <c r="C267" s="663"/>
      <c r="D267" s="663"/>
      <c r="E267" s="663"/>
      <c r="F267" s="663"/>
      <c r="G267" s="663"/>
      <c r="H267" s="663"/>
      <c r="I267" s="663"/>
      <c r="J267" s="663"/>
      <c r="K267" s="663"/>
      <c r="L267" s="663"/>
      <c r="M267" s="663"/>
      <c r="N267" s="663"/>
      <c r="O267" s="663"/>
      <c r="P267" s="663"/>
      <c r="Q267" s="663"/>
      <c r="R267" s="663"/>
      <c r="S267" s="663"/>
      <c r="T267" s="663"/>
      <c r="U267" s="663"/>
      <c r="V267" s="663"/>
      <c r="W267" s="663"/>
      <c r="X267" s="663"/>
      <c r="Y267" s="663"/>
      <c r="Z267" s="663"/>
    </row>
    <row r="268" spans="1:26" ht="15.75" customHeight="1">
      <c r="A268" s="663"/>
      <c r="B268" s="753"/>
      <c r="C268" s="663"/>
      <c r="D268" s="663"/>
      <c r="E268" s="663"/>
      <c r="F268" s="663"/>
      <c r="G268" s="663"/>
      <c r="H268" s="663"/>
      <c r="I268" s="663"/>
      <c r="J268" s="663"/>
      <c r="K268" s="663"/>
      <c r="L268" s="663"/>
      <c r="M268" s="663"/>
      <c r="N268" s="663"/>
      <c r="O268" s="663"/>
      <c r="P268" s="663"/>
      <c r="Q268" s="663"/>
      <c r="R268" s="663"/>
      <c r="S268" s="663"/>
      <c r="T268" s="663"/>
      <c r="U268" s="663"/>
      <c r="V268" s="663"/>
      <c r="W268" s="663"/>
      <c r="X268" s="663"/>
      <c r="Y268" s="663"/>
      <c r="Z268" s="663"/>
    </row>
    <row r="269" spans="1:26" ht="15.75" customHeight="1">
      <c r="A269" s="663"/>
      <c r="B269" s="753"/>
      <c r="C269" s="663"/>
      <c r="D269" s="663"/>
      <c r="E269" s="663"/>
      <c r="F269" s="663"/>
      <c r="G269" s="663"/>
      <c r="H269" s="663"/>
      <c r="I269" s="663"/>
      <c r="J269" s="663"/>
      <c r="K269" s="663"/>
      <c r="L269" s="663"/>
      <c r="M269" s="663"/>
      <c r="N269" s="663"/>
      <c r="O269" s="663"/>
      <c r="P269" s="663"/>
      <c r="Q269" s="663"/>
      <c r="R269" s="663"/>
      <c r="S269" s="663"/>
      <c r="T269" s="663"/>
      <c r="U269" s="663"/>
      <c r="V269" s="663"/>
      <c r="W269" s="663"/>
      <c r="X269" s="663"/>
      <c r="Y269" s="663"/>
      <c r="Z269" s="663"/>
    </row>
    <row r="270" spans="1:26" ht="15.75" customHeight="1">
      <c r="A270" s="663"/>
      <c r="B270" s="753"/>
      <c r="C270" s="663"/>
      <c r="D270" s="663"/>
      <c r="E270" s="663"/>
      <c r="F270" s="663"/>
      <c r="G270" s="663"/>
      <c r="H270" s="663"/>
      <c r="I270" s="663"/>
      <c r="J270" s="663"/>
      <c r="K270" s="663"/>
      <c r="L270" s="663"/>
      <c r="M270" s="663"/>
      <c r="N270" s="663"/>
      <c r="O270" s="663"/>
      <c r="P270" s="663"/>
      <c r="Q270" s="663"/>
      <c r="R270" s="663"/>
      <c r="S270" s="663"/>
      <c r="T270" s="663"/>
      <c r="U270" s="663"/>
      <c r="V270" s="663"/>
      <c r="W270" s="663"/>
      <c r="X270" s="663"/>
      <c r="Y270" s="663"/>
      <c r="Z270" s="663"/>
    </row>
    <row r="271" spans="1:26" ht="15.75" customHeight="1">
      <c r="A271" s="663"/>
      <c r="B271" s="753"/>
      <c r="C271" s="663"/>
      <c r="D271" s="663"/>
      <c r="E271" s="663"/>
      <c r="F271" s="663"/>
      <c r="G271" s="663"/>
      <c r="H271" s="663"/>
      <c r="I271" s="663"/>
      <c r="J271" s="663"/>
      <c r="K271" s="663"/>
      <c r="L271" s="663"/>
      <c r="M271" s="663"/>
      <c r="N271" s="663"/>
      <c r="O271" s="663"/>
      <c r="P271" s="663"/>
      <c r="Q271" s="663"/>
      <c r="R271" s="663"/>
      <c r="S271" s="663"/>
      <c r="T271" s="663"/>
      <c r="U271" s="663"/>
      <c r="V271" s="663"/>
      <c r="W271" s="663"/>
      <c r="X271" s="663"/>
      <c r="Y271" s="663"/>
      <c r="Z271" s="663"/>
    </row>
    <row r="272" spans="1:26" ht="15.75" customHeight="1">
      <c r="A272" s="663"/>
      <c r="B272" s="753"/>
      <c r="C272" s="663"/>
      <c r="D272" s="663"/>
      <c r="E272" s="663"/>
      <c r="F272" s="663"/>
      <c r="G272" s="663"/>
      <c r="H272" s="663"/>
      <c r="I272" s="663"/>
      <c r="J272" s="663"/>
      <c r="K272" s="663"/>
      <c r="L272" s="663"/>
      <c r="M272" s="663"/>
      <c r="N272" s="663"/>
      <c r="O272" s="663"/>
      <c r="P272" s="663"/>
      <c r="Q272" s="663"/>
      <c r="R272" s="663"/>
      <c r="S272" s="663"/>
      <c r="T272" s="663"/>
      <c r="U272" s="663"/>
      <c r="V272" s="663"/>
      <c r="W272" s="663"/>
      <c r="X272" s="663"/>
      <c r="Y272" s="663"/>
      <c r="Z272" s="663"/>
    </row>
    <row r="273" spans="1:26" ht="15.75" customHeight="1">
      <c r="A273" s="663"/>
      <c r="B273" s="753"/>
      <c r="C273" s="663"/>
      <c r="D273" s="663"/>
      <c r="E273" s="663"/>
      <c r="F273" s="663"/>
      <c r="G273" s="663"/>
      <c r="H273" s="663"/>
      <c r="I273" s="663"/>
      <c r="J273" s="663"/>
      <c r="K273" s="663"/>
      <c r="L273" s="663"/>
      <c r="M273" s="663"/>
      <c r="N273" s="663"/>
      <c r="O273" s="663"/>
      <c r="P273" s="663"/>
      <c r="Q273" s="663"/>
      <c r="R273" s="663"/>
      <c r="S273" s="663"/>
      <c r="T273" s="663"/>
      <c r="U273" s="663"/>
      <c r="V273" s="663"/>
      <c r="W273" s="663"/>
      <c r="X273" s="663"/>
      <c r="Y273" s="663"/>
      <c r="Z273" s="663"/>
    </row>
    <row r="274" spans="1:26" ht="15.75" customHeight="1">
      <c r="A274" s="663"/>
      <c r="B274" s="753"/>
      <c r="C274" s="663"/>
      <c r="D274" s="663"/>
      <c r="E274" s="663"/>
      <c r="F274" s="663"/>
      <c r="G274" s="663"/>
      <c r="H274" s="663"/>
      <c r="I274" s="663"/>
      <c r="J274" s="663"/>
      <c r="K274" s="663"/>
      <c r="L274" s="663"/>
      <c r="M274" s="663"/>
      <c r="N274" s="663"/>
      <c r="O274" s="663"/>
      <c r="P274" s="663"/>
      <c r="Q274" s="663"/>
      <c r="R274" s="663"/>
      <c r="S274" s="663"/>
      <c r="T274" s="663"/>
      <c r="U274" s="663"/>
      <c r="V274" s="663"/>
      <c r="W274" s="663"/>
      <c r="X274" s="663"/>
      <c r="Y274" s="663"/>
      <c r="Z274" s="663"/>
    </row>
    <row r="275" spans="1:26" ht="15.75" customHeight="1">
      <c r="A275" s="663"/>
      <c r="B275" s="753"/>
      <c r="C275" s="663"/>
      <c r="D275" s="663"/>
      <c r="E275" s="663"/>
      <c r="F275" s="663"/>
      <c r="G275" s="663"/>
      <c r="H275" s="663"/>
      <c r="I275" s="663"/>
      <c r="J275" s="663"/>
      <c r="K275" s="663"/>
      <c r="L275" s="663"/>
      <c r="M275" s="663"/>
      <c r="N275" s="663"/>
      <c r="O275" s="663"/>
      <c r="P275" s="663"/>
      <c r="Q275" s="663"/>
      <c r="R275" s="663"/>
      <c r="S275" s="663"/>
      <c r="T275" s="663"/>
      <c r="U275" s="663"/>
      <c r="V275" s="663"/>
      <c r="W275" s="663"/>
      <c r="X275" s="663"/>
      <c r="Y275" s="663"/>
      <c r="Z275" s="663"/>
    </row>
    <row r="276" spans="1:26" ht="15.75" customHeight="1">
      <c r="A276" s="663"/>
      <c r="B276" s="753"/>
      <c r="C276" s="663"/>
      <c r="D276" s="663"/>
      <c r="E276" s="663"/>
      <c r="F276" s="663"/>
      <c r="G276" s="663"/>
      <c r="H276" s="663"/>
      <c r="I276" s="663"/>
      <c r="J276" s="663"/>
      <c r="K276" s="663"/>
      <c r="L276" s="663"/>
      <c r="M276" s="663"/>
      <c r="N276" s="663"/>
      <c r="O276" s="663"/>
      <c r="P276" s="663"/>
      <c r="Q276" s="663"/>
      <c r="R276" s="663"/>
      <c r="S276" s="663"/>
      <c r="T276" s="663"/>
      <c r="U276" s="663"/>
      <c r="V276" s="663"/>
      <c r="W276" s="663"/>
      <c r="X276" s="663"/>
      <c r="Y276" s="663"/>
      <c r="Z276" s="663"/>
    </row>
    <row r="277" spans="1:26" ht="15.75" customHeight="1">
      <c r="A277" s="663"/>
      <c r="B277" s="753"/>
      <c r="C277" s="663"/>
      <c r="D277" s="663"/>
      <c r="E277" s="663"/>
      <c r="F277" s="663"/>
      <c r="G277" s="663"/>
      <c r="H277" s="663"/>
      <c r="I277" s="663"/>
      <c r="J277" s="663"/>
      <c r="K277" s="663"/>
      <c r="L277" s="663"/>
      <c r="M277" s="663"/>
      <c r="N277" s="663"/>
      <c r="O277" s="663"/>
      <c r="P277" s="663"/>
      <c r="Q277" s="663"/>
      <c r="R277" s="663"/>
      <c r="S277" s="663"/>
      <c r="T277" s="663"/>
      <c r="U277" s="663"/>
      <c r="V277" s="663"/>
      <c r="W277" s="663"/>
      <c r="X277" s="663"/>
      <c r="Y277" s="663"/>
      <c r="Z277" s="663"/>
    </row>
    <row r="278" spans="1:26" ht="15.75" customHeight="1">
      <c r="A278" s="663"/>
      <c r="B278" s="753"/>
      <c r="C278" s="663"/>
      <c r="D278" s="663"/>
      <c r="E278" s="663"/>
      <c r="F278" s="663"/>
      <c r="G278" s="663"/>
      <c r="H278" s="663"/>
      <c r="I278" s="663"/>
      <c r="J278" s="663"/>
      <c r="K278" s="663"/>
      <c r="L278" s="663"/>
      <c r="M278" s="663"/>
      <c r="N278" s="663"/>
      <c r="O278" s="663"/>
      <c r="P278" s="663"/>
      <c r="Q278" s="663"/>
      <c r="R278" s="663"/>
      <c r="S278" s="663"/>
      <c r="T278" s="663"/>
      <c r="U278" s="663"/>
      <c r="V278" s="663"/>
      <c r="W278" s="663"/>
      <c r="X278" s="663"/>
      <c r="Y278" s="663"/>
      <c r="Z278" s="663"/>
    </row>
    <row r="279" spans="1:26" ht="15.75" customHeight="1">
      <c r="A279" s="663"/>
      <c r="B279" s="753"/>
      <c r="C279" s="663"/>
      <c r="D279" s="663"/>
      <c r="E279" s="663"/>
      <c r="F279" s="663"/>
      <c r="G279" s="663"/>
      <c r="H279" s="663"/>
      <c r="I279" s="663"/>
      <c r="J279" s="663"/>
      <c r="K279" s="663"/>
      <c r="L279" s="663"/>
      <c r="M279" s="663"/>
      <c r="N279" s="663"/>
      <c r="O279" s="663"/>
      <c r="P279" s="663"/>
      <c r="Q279" s="663"/>
      <c r="R279" s="663"/>
      <c r="S279" s="663"/>
      <c r="T279" s="663"/>
      <c r="U279" s="663"/>
      <c r="V279" s="663"/>
      <c r="W279" s="663"/>
      <c r="X279" s="663"/>
      <c r="Y279" s="663"/>
      <c r="Z279" s="663"/>
    </row>
    <row r="280" spans="1:26" ht="15.75" customHeight="1">
      <c r="A280" s="663"/>
      <c r="B280" s="753"/>
      <c r="C280" s="663"/>
      <c r="D280" s="663"/>
      <c r="E280" s="663"/>
      <c r="F280" s="663"/>
      <c r="G280" s="663"/>
      <c r="H280" s="663"/>
      <c r="I280" s="663"/>
      <c r="J280" s="663"/>
      <c r="K280" s="663"/>
      <c r="L280" s="663"/>
      <c r="M280" s="663"/>
      <c r="N280" s="663"/>
      <c r="O280" s="663"/>
      <c r="P280" s="663"/>
      <c r="Q280" s="663"/>
      <c r="R280" s="663"/>
      <c r="S280" s="663"/>
      <c r="T280" s="663"/>
      <c r="U280" s="663"/>
      <c r="V280" s="663"/>
      <c r="W280" s="663"/>
      <c r="X280" s="663"/>
      <c r="Y280" s="663"/>
      <c r="Z280" s="663"/>
    </row>
    <row r="281" spans="1:26" ht="15.75" customHeight="1">
      <c r="A281" s="663"/>
      <c r="B281" s="753"/>
      <c r="C281" s="663"/>
      <c r="D281" s="663"/>
      <c r="E281" s="663"/>
      <c r="F281" s="663"/>
      <c r="G281" s="663"/>
      <c r="H281" s="663"/>
      <c r="I281" s="663"/>
      <c r="J281" s="663"/>
      <c r="K281" s="663"/>
      <c r="L281" s="663"/>
      <c r="M281" s="663"/>
      <c r="N281" s="663"/>
      <c r="O281" s="663"/>
      <c r="P281" s="663"/>
      <c r="Q281" s="663"/>
      <c r="R281" s="663"/>
      <c r="S281" s="663"/>
      <c r="T281" s="663"/>
      <c r="U281" s="663"/>
      <c r="V281" s="663"/>
      <c r="W281" s="663"/>
      <c r="X281" s="663"/>
      <c r="Y281" s="663"/>
      <c r="Z281" s="663"/>
    </row>
    <row r="282" spans="1:26" ht="15.75" customHeight="1">
      <c r="A282" s="663"/>
      <c r="B282" s="753"/>
      <c r="C282" s="663"/>
      <c r="D282" s="663"/>
      <c r="E282" s="663"/>
      <c r="F282" s="663"/>
      <c r="G282" s="663"/>
      <c r="H282" s="663"/>
      <c r="I282" s="663"/>
      <c r="J282" s="663"/>
      <c r="K282" s="663"/>
      <c r="L282" s="663"/>
      <c r="M282" s="663"/>
      <c r="N282" s="663"/>
      <c r="O282" s="663"/>
      <c r="P282" s="663"/>
      <c r="Q282" s="663"/>
      <c r="R282" s="663"/>
      <c r="S282" s="663"/>
      <c r="T282" s="663"/>
      <c r="U282" s="663"/>
      <c r="V282" s="663"/>
      <c r="W282" s="663"/>
      <c r="X282" s="663"/>
      <c r="Y282" s="663"/>
      <c r="Z282" s="663"/>
    </row>
    <row r="283" spans="1:26" ht="15.75" customHeight="1">
      <c r="A283" s="663"/>
      <c r="B283" s="753"/>
      <c r="C283" s="663"/>
      <c r="D283" s="663"/>
      <c r="E283" s="663"/>
      <c r="F283" s="663"/>
      <c r="G283" s="663"/>
      <c r="H283" s="663"/>
      <c r="I283" s="663"/>
      <c r="J283" s="663"/>
      <c r="K283" s="663"/>
      <c r="L283" s="663"/>
      <c r="M283" s="663"/>
      <c r="N283" s="663"/>
      <c r="O283" s="663"/>
      <c r="P283" s="663"/>
      <c r="Q283" s="663"/>
      <c r="R283" s="663"/>
      <c r="S283" s="663"/>
      <c r="T283" s="663"/>
      <c r="U283" s="663"/>
      <c r="V283" s="663"/>
      <c r="W283" s="663"/>
      <c r="X283" s="663"/>
      <c r="Y283" s="663"/>
      <c r="Z283" s="663"/>
    </row>
    <row r="284" spans="1:26" ht="15.75" customHeight="1">
      <c r="A284" s="663"/>
      <c r="B284" s="753"/>
      <c r="C284" s="663"/>
      <c r="D284" s="663"/>
      <c r="E284" s="663"/>
      <c r="F284" s="663"/>
      <c r="G284" s="663"/>
      <c r="H284" s="663"/>
      <c r="I284" s="663"/>
      <c r="J284" s="663"/>
      <c r="K284" s="663"/>
      <c r="L284" s="663"/>
      <c r="M284" s="663"/>
      <c r="N284" s="663"/>
      <c r="O284" s="663"/>
      <c r="P284" s="663"/>
      <c r="Q284" s="663"/>
      <c r="R284" s="663"/>
      <c r="S284" s="663"/>
      <c r="T284" s="663"/>
      <c r="U284" s="663"/>
      <c r="V284" s="663"/>
      <c r="W284" s="663"/>
      <c r="X284" s="663"/>
      <c r="Y284" s="663"/>
      <c r="Z284" s="663"/>
    </row>
    <row r="285" spans="1:26" ht="15.75" customHeight="1">
      <c r="A285" s="663"/>
      <c r="B285" s="753"/>
      <c r="C285" s="663"/>
      <c r="D285" s="663"/>
      <c r="E285" s="663"/>
      <c r="F285" s="663"/>
      <c r="G285" s="663"/>
      <c r="H285" s="663"/>
      <c r="I285" s="663"/>
      <c r="J285" s="663"/>
      <c r="K285" s="663"/>
      <c r="L285" s="663"/>
      <c r="M285" s="663"/>
      <c r="N285" s="663"/>
      <c r="O285" s="663"/>
      <c r="P285" s="663"/>
      <c r="Q285" s="663"/>
      <c r="R285" s="663"/>
      <c r="S285" s="663"/>
      <c r="T285" s="663"/>
      <c r="U285" s="663"/>
      <c r="V285" s="663"/>
      <c r="W285" s="663"/>
      <c r="X285" s="663"/>
      <c r="Y285" s="663"/>
      <c r="Z285" s="663"/>
    </row>
    <row r="286" spans="1:26" ht="15.75" customHeight="1">
      <c r="A286" s="663"/>
      <c r="B286" s="753"/>
      <c r="C286" s="663"/>
      <c r="D286" s="663"/>
      <c r="E286" s="663"/>
      <c r="F286" s="663"/>
      <c r="G286" s="663"/>
      <c r="H286" s="663"/>
      <c r="I286" s="663"/>
      <c r="J286" s="663"/>
      <c r="K286" s="663"/>
      <c r="L286" s="663"/>
      <c r="M286" s="663"/>
      <c r="N286" s="663"/>
      <c r="O286" s="663"/>
      <c r="P286" s="663"/>
      <c r="Q286" s="663"/>
      <c r="R286" s="663"/>
      <c r="S286" s="663"/>
      <c r="T286" s="663"/>
      <c r="U286" s="663"/>
      <c r="V286" s="663"/>
      <c r="W286" s="663"/>
      <c r="X286" s="663"/>
      <c r="Y286" s="663"/>
      <c r="Z286" s="663"/>
    </row>
    <row r="287" spans="1:26" ht="15.75" customHeight="1">
      <c r="A287" s="663"/>
      <c r="B287" s="753"/>
      <c r="C287" s="663"/>
      <c r="D287" s="663"/>
      <c r="E287" s="663"/>
      <c r="F287" s="663"/>
      <c r="G287" s="663"/>
      <c r="H287" s="663"/>
      <c r="I287" s="663"/>
      <c r="J287" s="663"/>
      <c r="K287" s="663"/>
      <c r="L287" s="663"/>
      <c r="M287" s="663"/>
      <c r="N287" s="663"/>
      <c r="O287" s="663"/>
      <c r="P287" s="663"/>
      <c r="Q287" s="663"/>
      <c r="R287" s="663"/>
      <c r="S287" s="663"/>
      <c r="T287" s="663"/>
      <c r="U287" s="663"/>
      <c r="V287" s="663"/>
      <c r="W287" s="663"/>
      <c r="X287" s="663"/>
      <c r="Y287" s="663"/>
      <c r="Z287" s="663"/>
    </row>
    <row r="288" spans="1:26" ht="15.75" customHeight="1">
      <c r="A288" s="663"/>
      <c r="B288" s="753"/>
      <c r="C288" s="663"/>
      <c r="D288" s="663"/>
      <c r="E288" s="663"/>
      <c r="F288" s="663"/>
      <c r="G288" s="663"/>
      <c r="H288" s="663"/>
      <c r="I288" s="663"/>
      <c r="J288" s="663"/>
      <c r="K288" s="663"/>
      <c r="L288" s="663"/>
      <c r="M288" s="663"/>
      <c r="N288" s="663"/>
      <c r="O288" s="663"/>
      <c r="P288" s="663"/>
      <c r="Q288" s="663"/>
      <c r="R288" s="663"/>
      <c r="S288" s="663"/>
      <c r="T288" s="663"/>
      <c r="U288" s="663"/>
      <c r="V288" s="663"/>
      <c r="W288" s="663"/>
      <c r="X288" s="663"/>
      <c r="Y288" s="663"/>
      <c r="Z288" s="663"/>
    </row>
    <row r="289" spans="1:26" ht="15.75" customHeight="1">
      <c r="A289" s="663"/>
      <c r="B289" s="753"/>
      <c r="C289" s="663"/>
      <c r="D289" s="663"/>
      <c r="E289" s="663"/>
      <c r="F289" s="663"/>
      <c r="G289" s="663"/>
      <c r="H289" s="663"/>
      <c r="I289" s="663"/>
      <c r="J289" s="663"/>
      <c r="K289" s="663"/>
      <c r="L289" s="663"/>
      <c r="M289" s="663"/>
      <c r="N289" s="663"/>
      <c r="O289" s="663"/>
      <c r="P289" s="663"/>
      <c r="Q289" s="663"/>
      <c r="R289" s="663"/>
      <c r="S289" s="663"/>
      <c r="T289" s="663"/>
      <c r="U289" s="663"/>
      <c r="V289" s="663"/>
      <c r="W289" s="663"/>
      <c r="X289" s="663"/>
      <c r="Y289" s="663"/>
      <c r="Z289" s="663"/>
    </row>
    <row r="290" spans="1:26" ht="15.75" customHeight="1">
      <c r="A290" s="663"/>
      <c r="B290" s="753"/>
      <c r="C290" s="663"/>
      <c r="D290" s="663"/>
      <c r="E290" s="663"/>
      <c r="F290" s="663"/>
      <c r="G290" s="663"/>
      <c r="H290" s="663"/>
      <c r="I290" s="663"/>
      <c r="J290" s="663"/>
      <c r="K290" s="663"/>
      <c r="L290" s="663"/>
      <c r="M290" s="663"/>
      <c r="N290" s="663"/>
      <c r="O290" s="663"/>
      <c r="P290" s="663"/>
      <c r="Q290" s="663"/>
      <c r="R290" s="663"/>
      <c r="S290" s="663"/>
      <c r="T290" s="663"/>
      <c r="U290" s="663"/>
      <c r="V290" s="663"/>
      <c r="W290" s="663"/>
      <c r="X290" s="663"/>
      <c r="Y290" s="663"/>
      <c r="Z290" s="663"/>
    </row>
    <row r="291" spans="1:26" ht="15.75" customHeight="1">
      <c r="A291" s="663"/>
      <c r="B291" s="753"/>
      <c r="C291" s="663"/>
      <c r="D291" s="663"/>
      <c r="E291" s="663"/>
      <c r="F291" s="663"/>
      <c r="G291" s="663"/>
      <c r="H291" s="663"/>
      <c r="I291" s="663"/>
      <c r="J291" s="663"/>
      <c r="K291" s="663"/>
      <c r="L291" s="663"/>
      <c r="M291" s="663"/>
      <c r="N291" s="663"/>
      <c r="O291" s="663"/>
      <c r="P291" s="663"/>
      <c r="Q291" s="663"/>
      <c r="R291" s="663"/>
      <c r="S291" s="663"/>
      <c r="T291" s="663"/>
      <c r="U291" s="663"/>
      <c r="V291" s="663"/>
      <c r="W291" s="663"/>
      <c r="X291" s="663"/>
      <c r="Y291" s="663"/>
      <c r="Z291" s="663"/>
    </row>
    <row r="292" spans="1:26" ht="15.75" customHeight="1">
      <c r="A292" s="663"/>
      <c r="B292" s="753"/>
      <c r="C292" s="663"/>
      <c r="D292" s="663"/>
      <c r="E292" s="663"/>
      <c r="F292" s="663"/>
      <c r="G292" s="663"/>
      <c r="H292" s="663"/>
      <c r="I292" s="663"/>
      <c r="J292" s="663"/>
      <c r="K292" s="663"/>
      <c r="L292" s="663"/>
      <c r="M292" s="663"/>
      <c r="N292" s="663"/>
      <c r="O292" s="663"/>
      <c r="P292" s="663"/>
      <c r="Q292" s="663"/>
      <c r="R292" s="663"/>
      <c r="S292" s="663"/>
      <c r="T292" s="663"/>
      <c r="U292" s="663"/>
      <c r="V292" s="663"/>
      <c r="W292" s="663"/>
      <c r="X292" s="663"/>
      <c r="Y292" s="663"/>
      <c r="Z292" s="663"/>
    </row>
    <row r="293" spans="1:26" ht="15.75" customHeight="1">
      <c r="A293" s="663"/>
      <c r="B293" s="753"/>
      <c r="C293" s="663"/>
      <c r="D293" s="663"/>
      <c r="E293" s="663"/>
      <c r="F293" s="663"/>
      <c r="G293" s="663"/>
      <c r="H293" s="663"/>
      <c r="I293" s="663"/>
      <c r="J293" s="663"/>
      <c r="K293" s="663"/>
      <c r="L293" s="663"/>
      <c r="M293" s="663"/>
      <c r="N293" s="663"/>
      <c r="O293" s="663"/>
      <c r="P293" s="663"/>
      <c r="Q293" s="663"/>
      <c r="R293" s="663"/>
      <c r="S293" s="663"/>
      <c r="T293" s="663"/>
      <c r="U293" s="663"/>
      <c r="V293" s="663"/>
      <c r="W293" s="663"/>
      <c r="X293" s="663"/>
      <c r="Y293" s="663"/>
      <c r="Z293" s="663"/>
    </row>
    <row r="294" spans="1:26" ht="15.75" customHeight="1">
      <c r="A294" s="663"/>
      <c r="B294" s="753"/>
      <c r="C294" s="663"/>
      <c r="D294" s="663"/>
      <c r="E294" s="663"/>
      <c r="F294" s="663"/>
      <c r="G294" s="663"/>
      <c r="H294" s="663"/>
      <c r="I294" s="663"/>
      <c r="J294" s="663"/>
      <c r="K294" s="663"/>
      <c r="L294" s="663"/>
      <c r="M294" s="663"/>
      <c r="N294" s="663"/>
      <c r="O294" s="663"/>
      <c r="P294" s="663"/>
      <c r="Q294" s="663"/>
      <c r="R294" s="663"/>
      <c r="S294" s="663"/>
      <c r="T294" s="663"/>
      <c r="U294" s="663"/>
      <c r="V294" s="663"/>
      <c r="W294" s="663"/>
      <c r="X294" s="663"/>
      <c r="Y294" s="663"/>
      <c r="Z294" s="663"/>
    </row>
    <row r="295" spans="1:26" ht="15.75" customHeight="1">
      <c r="A295" s="663"/>
      <c r="B295" s="753"/>
      <c r="C295" s="663"/>
      <c r="D295" s="663"/>
      <c r="E295" s="663"/>
      <c r="F295" s="663"/>
      <c r="G295" s="663"/>
      <c r="H295" s="663"/>
      <c r="I295" s="663"/>
      <c r="J295" s="663"/>
      <c r="K295" s="663"/>
      <c r="L295" s="663"/>
      <c r="M295" s="663"/>
      <c r="N295" s="663"/>
      <c r="O295" s="663"/>
      <c r="P295" s="663"/>
      <c r="Q295" s="663"/>
      <c r="R295" s="663"/>
      <c r="S295" s="663"/>
      <c r="T295" s="663"/>
      <c r="U295" s="663"/>
      <c r="V295" s="663"/>
      <c r="W295" s="663"/>
      <c r="X295" s="663"/>
      <c r="Y295" s="663"/>
      <c r="Z295" s="663"/>
    </row>
    <row r="296" spans="1:26" ht="15.75" customHeight="1">
      <c r="A296" s="663"/>
      <c r="B296" s="753"/>
      <c r="C296" s="663"/>
      <c r="D296" s="663"/>
      <c r="E296" s="663"/>
      <c r="F296" s="663"/>
      <c r="G296" s="663"/>
      <c r="H296" s="663"/>
      <c r="I296" s="663"/>
      <c r="J296" s="663"/>
      <c r="K296" s="663"/>
      <c r="L296" s="663"/>
      <c r="M296" s="663"/>
      <c r="N296" s="663"/>
      <c r="O296" s="663"/>
      <c r="P296" s="663"/>
      <c r="Q296" s="663"/>
      <c r="R296" s="663"/>
      <c r="S296" s="663"/>
      <c r="T296" s="663"/>
      <c r="U296" s="663"/>
      <c r="V296" s="663"/>
      <c r="W296" s="663"/>
      <c r="X296" s="663"/>
      <c r="Y296" s="663"/>
      <c r="Z296" s="663"/>
    </row>
    <row r="297" spans="1:26" ht="15.75" customHeight="1">
      <c r="A297" s="663"/>
      <c r="B297" s="753"/>
      <c r="C297" s="663"/>
      <c r="D297" s="663"/>
      <c r="E297" s="663"/>
      <c r="F297" s="663"/>
      <c r="G297" s="663"/>
      <c r="H297" s="663"/>
      <c r="I297" s="663"/>
      <c r="J297" s="663"/>
      <c r="K297" s="663"/>
      <c r="L297" s="663"/>
      <c r="M297" s="663"/>
      <c r="N297" s="663"/>
      <c r="O297" s="663"/>
      <c r="P297" s="663"/>
      <c r="Q297" s="663"/>
      <c r="R297" s="663"/>
      <c r="S297" s="663"/>
      <c r="T297" s="663"/>
      <c r="U297" s="663"/>
      <c r="V297" s="663"/>
      <c r="W297" s="663"/>
      <c r="X297" s="663"/>
      <c r="Y297" s="663"/>
      <c r="Z297" s="663"/>
    </row>
    <row r="298" spans="1:26" ht="15.75" customHeight="1">
      <c r="A298" s="663"/>
      <c r="B298" s="753"/>
      <c r="C298" s="663"/>
      <c r="D298" s="663"/>
      <c r="E298" s="663"/>
      <c r="F298" s="663"/>
      <c r="G298" s="663"/>
      <c r="H298" s="663"/>
      <c r="I298" s="663"/>
      <c r="J298" s="663"/>
      <c r="K298" s="663"/>
      <c r="L298" s="663"/>
      <c r="M298" s="663"/>
      <c r="N298" s="663"/>
      <c r="O298" s="663"/>
      <c r="P298" s="663"/>
      <c r="Q298" s="663"/>
      <c r="R298" s="663"/>
      <c r="S298" s="663"/>
      <c r="T298" s="663"/>
      <c r="U298" s="663"/>
      <c r="V298" s="663"/>
      <c r="W298" s="663"/>
      <c r="X298" s="663"/>
      <c r="Y298" s="663"/>
      <c r="Z298" s="663"/>
    </row>
    <row r="299" spans="1:26" ht="15.75" customHeight="1">
      <c r="A299" s="663"/>
      <c r="B299" s="753"/>
      <c r="C299" s="663"/>
      <c r="D299" s="663"/>
      <c r="E299" s="663"/>
      <c r="F299" s="663"/>
      <c r="G299" s="663"/>
      <c r="H299" s="663"/>
      <c r="I299" s="663"/>
      <c r="J299" s="663"/>
      <c r="K299" s="663"/>
      <c r="L299" s="663"/>
      <c r="M299" s="663"/>
      <c r="N299" s="663"/>
      <c r="O299" s="663"/>
      <c r="P299" s="663"/>
      <c r="Q299" s="663"/>
      <c r="R299" s="663"/>
      <c r="S299" s="663"/>
      <c r="T299" s="663"/>
      <c r="U299" s="663"/>
      <c r="V299" s="663"/>
      <c r="W299" s="663"/>
      <c r="X299" s="663"/>
      <c r="Y299" s="663"/>
      <c r="Z299" s="663"/>
    </row>
    <row r="300" spans="1:26" ht="15.75" customHeight="1">
      <c r="A300" s="663"/>
      <c r="B300" s="753"/>
      <c r="C300" s="663"/>
      <c r="D300" s="663"/>
      <c r="E300" s="663"/>
      <c r="F300" s="663"/>
      <c r="G300" s="663"/>
      <c r="H300" s="663"/>
      <c r="I300" s="663"/>
      <c r="J300" s="663"/>
      <c r="K300" s="663"/>
      <c r="L300" s="663"/>
      <c r="M300" s="663"/>
      <c r="N300" s="663"/>
      <c r="O300" s="663"/>
      <c r="P300" s="663"/>
      <c r="Q300" s="663"/>
      <c r="R300" s="663"/>
      <c r="S300" s="663"/>
      <c r="T300" s="663"/>
      <c r="U300" s="663"/>
      <c r="V300" s="663"/>
      <c r="W300" s="663"/>
      <c r="X300" s="663"/>
      <c r="Y300" s="663"/>
      <c r="Z300" s="663"/>
    </row>
    <row r="301" spans="1:26" ht="15.75" customHeight="1">
      <c r="A301" s="663"/>
      <c r="B301" s="753"/>
      <c r="C301" s="663"/>
      <c r="D301" s="663"/>
      <c r="E301" s="663"/>
      <c r="F301" s="663"/>
      <c r="G301" s="663"/>
      <c r="H301" s="663"/>
      <c r="I301" s="663"/>
      <c r="J301" s="663"/>
      <c r="K301" s="663"/>
      <c r="L301" s="663"/>
      <c r="M301" s="663"/>
      <c r="N301" s="663"/>
      <c r="O301" s="663"/>
      <c r="P301" s="663"/>
      <c r="Q301" s="663"/>
      <c r="R301" s="663"/>
      <c r="S301" s="663"/>
      <c r="T301" s="663"/>
      <c r="U301" s="663"/>
      <c r="V301" s="663"/>
      <c r="W301" s="663"/>
      <c r="X301" s="663"/>
      <c r="Y301" s="663"/>
      <c r="Z301" s="663"/>
    </row>
    <row r="302" spans="1:26" ht="15.75" customHeight="1">
      <c r="A302" s="663"/>
      <c r="B302" s="753"/>
      <c r="C302" s="663"/>
      <c r="D302" s="663"/>
      <c r="E302" s="663"/>
      <c r="F302" s="663"/>
      <c r="G302" s="663"/>
      <c r="H302" s="663"/>
      <c r="I302" s="663"/>
      <c r="J302" s="663"/>
      <c r="K302" s="663"/>
      <c r="L302" s="663"/>
      <c r="M302" s="663"/>
      <c r="N302" s="663"/>
      <c r="O302" s="663"/>
      <c r="P302" s="663"/>
      <c r="Q302" s="663"/>
      <c r="R302" s="663"/>
      <c r="S302" s="663"/>
      <c r="T302" s="663"/>
      <c r="U302" s="663"/>
      <c r="V302" s="663"/>
      <c r="W302" s="663"/>
      <c r="X302" s="663"/>
      <c r="Y302" s="663"/>
      <c r="Z302" s="663"/>
    </row>
    <row r="303" spans="1:26" ht="15.75" customHeight="1">
      <c r="A303" s="663"/>
      <c r="B303" s="753"/>
      <c r="C303" s="663"/>
      <c r="D303" s="663"/>
      <c r="E303" s="663"/>
      <c r="F303" s="663"/>
      <c r="G303" s="663"/>
      <c r="H303" s="663"/>
      <c r="I303" s="663"/>
      <c r="J303" s="663"/>
      <c r="K303" s="663"/>
      <c r="L303" s="663"/>
      <c r="M303" s="663"/>
      <c r="N303" s="663"/>
      <c r="O303" s="663"/>
      <c r="P303" s="663"/>
      <c r="Q303" s="663"/>
      <c r="R303" s="663"/>
      <c r="S303" s="663"/>
      <c r="T303" s="663"/>
      <c r="U303" s="663"/>
      <c r="V303" s="663"/>
      <c r="W303" s="663"/>
      <c r="X303" s="663"/>
      <c r="Y303" s="663"/>
      <c r="Z303" s="663"/>
    </row>
    <row r="304" spans="1:26" ht="15.75" customHeight="1">
      <c r="A304" s="663"/>
      <c r="B304" s="753"/>
      <c r="C304" s="663"/>
      <c r="D304" s="663"/>
      <c r="E304" s="663"/>
      <c r="F304" s="663"/>
      <c r="G304" s="663"/>
      <c r="H304" s="663"/>
      <c r="I304" s="663"/>
      <c r="J304" s="663"/>
      <c r="K304" s="663"/>
      <c r="L304" s="663"/>
      <c r="M304" s="663"/>
      <c r="N304" s="663"/>
      <c r="O304" s="663"/>
      <c r="P304" s="663"/>
      <c r="Q304" s="663"/>
      <c r="R304" s="663"/>
      <c r="S304" s="663"/>
      <c r="T304" s="663"/>
      <c r="U304" s="663"/>
      <c r="V304" s="663"/>
      <c r="W304" s="663"/>
      <c r="X304" s="663"/>
      <c r="Y304" s="663"/>
      <c r="Z304" s="663"/>
    </row>
    <row r="305" spans="1:26" ht="15.75" customHeight="1">
      <c r="A305" s="663"/>
      <c r="B305" s="753"/>
      <c r="C305" s="663"/>
      <c r="D305" s="663"/>
      <c r="E305" s="663"/>
      <c r="F305" s="663"/>
      <c r="G305" s="663"/>
      <c r="H305" s="663"/>
      <c r="I305" s="663"/>
      <c r="J305" s="663"/>
      <c r="K305" s="663"/>
      <c r="L305" s="663"/>
      <c r="M305" s="663"/>
      <c r="N305" s="663"/>
      <c r="O305" s="663"/>
      <c r="P305" s="663"/>
      <c r="Q305" s="663"/>
      <c r="R305" s="663"/>
      <c r="S305" s="663"/>
      <c r="T305" s="663"/>
      <c r="U305" s="663"/>
      <c r="V305" s="663"/>
      <c r="W305" s="663"/>
      <c r="X305" s="663"/>
      <c r="Y305" s="663"/>
      <c r="Z305" s="663"/>
    </row>
    <row r="306" spans="1:26" ht="15.75" customHeight="1">
      <c r="A306" s="663"/>
      <c r="B306" s="753"/>
      <c r="C306" s="663"/>
      <c r="D306" s="663"/>
      <c r="E306" s="663"/>
      <c r="F306" s="663"/>
      <c r="G306" s="663"/>
      <c r="H306" s="663"/>
      <c r="I306" s="663"/>
      <c r="J306" s="663"/>
      <c r="K306" s="663"/>
      <c r="L306" s="663"/>
      <c r="M306" s="663"/>
      <c r="N306" s="663"/>
      <c r="O306" s="663"/>
      <c r="P306" s="663"/>
      <c r="Q306" s="663"/>
      <c r="R306" s="663"/>
      <c r="S306" s="663"/>
      <c r="T306" s="663"/>
      <c r="U306" s="663"/>
      <c r="V306" s="663"/>
      <c r="W306" s="663"/>
      <c r="X306" s="663"/>
      <c r="Y306" s="663"/>
      <c r="Z306" s="663"/>
    </row>
    <row r="307" spans="1:26" ht="15.75" customHeight="1">
      <c r="A307" s="663"/>
      <c r="B307" s="753"/>
      <c r="C307" s="663"/>
      <c r="D307" s="663"/>
      <c r="E307" s="663"/>
      <c r="F307" s="663"/>
      <c r="G307" s="663"/>
      <c r="H307" s="663"/>
      <c r="I307" s="663"/>
      <c r="J307" s="663"/>
      <c r="K307" s="663"/>
      <c r="L307" s="663"/>
      <c r="M307" s="663"/>
      <c r="N307" s="663"/>
      <c r="O307" s="663"/>
      <c r="P307" s="663"/>
      <c r="Q307" s="663"/>
      <c r="R307" s="663"/>
      <c r="S307" s="663"/>
      <c r="T307" s="663"/>
      <c r="U307" s="663"/>
      <c r="V307" s="663"/>
      <c r="W307" s="663"/>
      <c r="X307" s="663"/>
      <c r="Y307" s="663"/>
      <c r="Z307" s="663"/>
    </row>
    <row r="308" spans="1:26" ht="15.75" customHeight="1">
      <c r="A308" s="663"/>
      <c r="B308" s="753"/>
      <c r="C308" s="663"/>
      <c r="D308" s="663"/>
      <c r="E308" s="663"/>
      <c r="F308" s="663"/>
      <c r="G308" s="663"/>
      <c r="H308" s="663"/>
      <c r="I308" s="663"/>
      <c r="J308" s="663"/>
      <c r="K308" s="663"/>
      <c r="L308" s="663"/>
      <c r="M308" s="663"/>
      <c r="N308" s="663"/>
      <c r="O308" s="663"/>
      <c r="P308" s="663"/>
      <c r="Q308" s="663"/>
      <c r="R308" s="663"/>
      <c r="S308" s="663"/>
      <c r="T308" s="663"/>
      <c r="U308" s="663"/>
      <c r="V308" s="663"/>
      <c r="W308" s="663"/>
      <c r="X308" s="663"/>
      <c r="Y308" s="663"/>
      <c r="Z308" s="663"/>
    </row>
    <row r="309" spans="1:26" ht="15.75" customHeight="1">
      <c r="A309" s="663"/>
      <c r="B309" s="753"/>
      <c r="C309" s="663"/>
      <c r="D309" s="663"/>
      <c r="E309" s="663"/>
      <c r="F309" s="663"/>
      <c r="G309" s="663"/>
      <c r="H309" s="663"/>
      <c r="I309" s="663"/>
      <c r="J309" s="663"/>
      <c r="K309" s="663"/>
      <c r="L309" s="663"/>
      <c r="M309" s="663"/>
      <c r="N309" s="663"/>
      <c r="O309" s="663"/>
      <c r="P309" s="663"/>
      <c r="Q309" s="663"/>
      <c r="R309" s="663"/>
      <c r="S309" s="663"/>
      <c r="T309" s="663"/>
      <c r="U309" s="663"/>
      <c r="V309" s="663"/>
      <c r="W309" s="663"/>
      <c r="X309" s="663"/>
      <c r="Y309" s="663"/>
      <c r="Z309" s="663"/>
    </row>
    <row r="310" spans="1:26" ht="15.75" customHeight="1">
      <c r="A310" s="663"/>
      <c r="B310" s="753"/>
      <c r="C310" s="663"/>
      <c r="D310" s="663"/>
      <c r="E310" s="663"/>
      <c r="F310" s="663"/>
      <c r="G310" s="663"/>
      <c r="H310" s="663"/>
      <c r="I310" s="663"/>
      <c r="J310" s="663"/>
      <c r="K310" s="663"/>
      <c r="L310" s="663"/>
      <c r="M310" s="663"/>
      <c r="N310" s="663"/>
      <c r="O310" s="663"/>
      <c r="P310" s="663"/>
      <c r="Q310" s="663"/>
      <c r="R310" s="663"/>
      <c r="S310" s="663"/>
      <c r="T310" s="663"/>
      <c r="U310" s="663"/>
      <c r="V310" s="663"/>
      <c r="W310" s="663"/>
      <c r="X310" s="663"/>
      <c r="Y310" s="663"/>
      <c r="Z310" s="663"/>
    </row>
    <row r="311" spans="1:26" ht="15.75" customHeight="1">
      <c r="A311" s="663"/>
      <c r="B311" s="753"/>
      <c r="C311" s="663"/>
      <c r="D311" s="663"/>
      <c r="E311" s="663"/>
      <c r="F311" s="663"/>
      <c r="G311" s="663"/>
      <c r="H311" s="663"/>
      <c r="I311" s="663"/>
      <c r="J311" s="663"/>
      <c r="K311" s="663"/>
      <c r="L311" s="663"/>
      <c r="M311" s="663"/>
      <c r="N311" s="663"/>
      <c r="O311" s="663"/>
      <c r="P311" s="663"/>
      <c r="Q311" s="663"/>
      <c r="R311" s="663"/>
      <c r="S311" s="663"/>
      <c r="T311" s="663"/>
      <c r="U311" s="663"/>
      <c r="V311" s="663"/>
      <c r="W311" s="663"/>
      <c r="X311" s="663"/>
      <c r="Y311" s="663"/>
      <c r="Z311" s="663"/>
    </row>
    <row r="312" spans="1:26" ht="15.75" customHeight="1">
      <c r="A312" s="663"/>
      <c r="B312" s="753"/>
      <c r="C312" s="663"/>
      <c r="D312" s="663"/>
      <c r="E312" s="663"/>
      <c r="F312" s="663"/>
      <c r="G312" s="663"/>
      <c r="H312" s="663"/>
      <c r="I312" s="663"/>
      <c r="J312" s="663"/>
      <c r="K312" s="663"/>
      <c r="L312" s="663"/>
      <c r="M312" s="663"/>
      <c r="N312" s="663"/>
      <c r="O312" s="663"/>
      <c r="P312" s="663"/>
      <c r="Q312" s="663"/>
      <c r="R312" s="663"/>
      <c r="S312" s="663"/>
      <c r="T312" s="663"/>
      <c r="U312" s="663"/>
      <c r="V312" s="663"/>
      <c r="W312" s="663"/>
      <c r="X312" s="663"/>
      <c r="Y312" s="663"/>
      <c r="Z312" s="663"/>
    </row>
    <row r="313" spans="1:26" ht="15.75" customHeight="1">
      <c r="A313" s="663"/>
      <c r="B313" s="753"/>
      <c r="C313" s="663"/>
      <c r="D313" s="663"/>
      <c r="E313" s="663"/>
      <c r="F313" s="663"/>
      <c r="G313" s="663"/>
      <c r="H313" s="663"/>
      <c r="I313" s="663"/>
      <c r="J313" s="663"/>
      <c r="K313" s="663"/>
      <c r="L313" s="663"/>
      <c r="M313" s="663"/>
      <c r="N313" s="663"/>
      <c r="O313" s="663"/>
      <c r="P313" s="663"/>
      <c r="Q313" s="663"/>
      <c r="R313" s="663"/>
      <c r="S313" s="663"/>
      <c r="T313" s="663"/>
      <c r="U313" s="663"/>
      <c r="V313" s="663"/>
      <c r="W313" s="663"/>
      <c r="X313" s="663"/>
      <c r="Y313" s="663"/>
      <c r="Z313" s="663"/>
    </row>
    <row r="314" spans="1:26" ht="15.75" customHeight="1">
      <c r="A314" s="663"/>
      <c r="B314" s="753"/>
      <c r="C314" s="663"/>
      <c r="D314" s="663"/>
      <c r="E314" s="663"/>
      <c r="F314" s="663"/>
      <c r="G314" s="663"/>
      <c r="H314" s="663"/>
      <c r="I314" s="663"/>
      <c r="J314" s="663"/>
      <c r="K314" s="663"/>
      <c r="L314" s="663"/>
      <c r="M314" s="663"/>
      <c r="N314" s="663"/>
      <c r="O314" s="663"/>
      <c r="P314" s="663"/>
      <c r="Q314" s="663"/>
      <c r="R314" s="663"/>
      <c r="S314" s="663"/>
      <c r="T314" s="663"/>
      <c r="U314" s="663"/>
      <c r="V314" s="663"/>
      <c r="W314" s="663"/>
      <c r="X314" s="663"/>
      <c r="Y314" s="663"/>
      <c r="Z314" s="663"/>
    </row>
    <row r="315" spans="1:26" ht="15.75" customHeight="1">
      <c r="A315" s="663"/>
      <c r="B315" s="753"/>
      <c r="C315" s="663"/>
      <c r="D315" s="663"/>
      <c r="E315" s="663"/>
      <c r="F315" s="663"/>
      <c r="G315" s="663"/>
      <c r="H315" s="663"/>
      <c r="I315" s="663"/>
      <c r="J315" s="663"/>
      <c r="K315" s="663"/>
      <c r="L315" s="663"/>
      <c r="M315" s="663"/>
      <c r="N315" s="663"/>
      <c r="O315" s="663"/>
      <c r="P315" s="663"/>
      <c r="Q315" s="663"/>
      <c r="R315" s="663"/>
      <c r="S315" s="663"/>
      <c r="T315" s="663"/>
      <c r="U315" s="663"/>
      <c r="V315" s="663"/>
      <c r="W315" s="663"/>
      <c r="X315" s="663"/>
      <c r="Y315" s="663"/>
      <c r="Z315" s="663"/>
    </row>
    <row r="316" spans="1:26" ht="15.75" customHeight="1">
      <c r="A316" s="663"/>
      <c r="B316" s="753"/>
      <c r="C316" s="663"/>
      <c r="D316" s="663"/>
      <c r="E316" s="663"/>
      <c r="F316" s="663"/>
      <c r="G316" s="663"/>
      <c r="H316" s="663"/>
      <c r="I316" s="663"/>
      <c r="J316" s="663"/>
      <c r="K316" s="663"/>
      <c r="L316" s="663"/>
      <c r="M316" s="663"/>
      <c r="N316" s="663"/>
      <c r="O316" s="663"/>
      <c r="P316" s="663"/>
      <c r="Q316" s="663"/>
      <c r="R316" s="663"/>
      <c r="S316" s="663"/>
      <c r="T316" s="663"/>
      <c r="U316" s="663"/>
      <c r="V316" s="663"/>
      <c r="W316" s="663"/>
      <c r="X316" s="663"/>
      <c r="Y316" s="663"/>
      <c r="Z316" s="663"/>
    </row>
    <row r="317" spans="1:26" ht="15.75" customHeight="1">
      <c r="A317" s="663"/>
      <c r="B317" s="753"/>
      <c r="C317" s="663"/>
      <c r="D317" s="663"/>
      <c r="E317" s="663"/>
      <c r="F317" s="663"/>
      <c r="G317" s="663"/>
      <c r="H317" s="663"/>
      <c r="I317" s="663"/>
      <c r="J317" s="663"/>
      <c r="K317" s="663"/>
      <c r="L317" s="663"/>
      <c r="M317" s="663"/>
      <c r="N317" s="663"/>
      <c r="O317" s="663"/>
      <c r="P317" s="663"/>
      <c r="Q317" s="663"/>
      <c r="R317" s="663"/>
      <c r="S317" s="663"/>
      <c r="T317" s="663"/>
      <c r="U317" s="663"/>
      <c r="V317" s="663"/>
      <c r="W317" s="663"/>
      <c r="X317" s="663"/>
      <c r="Y317" s="663"/>
      <c r="Z317" s="663"/>
    </row>
    <row r="318" spans="1:26" ht="15.75" customHeight="1">
      <c r="A318" s="663"/>
      <c r="B318" s="753"/>
      <c r="C318" s="663"/>
      <c r="D318" s="663"/>
      <c r="E318" s="663"/>
      <c r="F318" s="663"/>
      <c r="G318" s="663"/>
      <c r="H318" s="663"/>
      <c r="I318" s="663"/>
      <c r="J318" s="663"/>
      <c r="K318" s="663"/>
      <c r="L318" s="663"/>
      <c r="M318" s="663"/>
      <c r="N318" s="663"/>
      <c r="O318" s="663"/>
      <c r="P318" s="663"/>
      <c r="Q318" s="663"/>
      <c r="R318" s="663"/>
      <c r="S318" s="663"/>
      <c r="T318" s="663"/>
      <c r="U318" s="663"/>
      <c r="V318" s="663"/>
      <c r="W318" s="663"/>
      <c r="X318" s="663"/>
      <c r="Y318" s="663"/>
      <c r="Z318" s="663"/>
    </row>
    <row r="319" spans="1:26" ht="15.75" customHeight="1">
      <c r="A319" s="663"/>
      <c r="B319" s="753"/>
      <c r="C319" s="663"/>
      <c r="D319" s="663"/>
      <c r="E319" s="663"/>
      <c r="F319" s="663"/>
      <c r="G319" s="663"/>
      <c r="H319" s="663"/>
      <c r="I319" s="663"/>
      <c r="J319" s="663"/>
      <c r="K319" s="663"/>
      <c r="L319" s="663"/>
      <c r="M319" s="663"/>
      <c r="N319" s="663"/>
      <c r="O319" s="663"/>
      <c r="P319" s="663"/>
      <c r="Q319" s="663"/>
      <c r="R319" s="663"/>
      <c r="S319" s="663"/>
      <c r="T319" s="663"/>
      <c r="U319" s="663"/>
      <c r="V319" s="663"/>
      <c r="W319" s="663"/>
      <c r="X319" s="663"/>
      <c r="Y319" s="663"/>
      <c r="Z319" s="663"/>
    </row>
    <row r="320" spans="1:26" ht="15.75" customHeight="1">
      <c r="A320" s="663"/>
      <c r="B320" s="753"/>
      <c r="C320" s="663"/>
      <c r="D320" s="663"/>
      <c r="E320" s="663"/>
      <c r="F320" s="663"/>
      <c r="G320" s="663"/>
      <c r="H320" s="663"/>
      <c r="I320" s="663"/>
      <c r="J320" s="663"/>
      <c r="K320" s="663"/>
      <c r="L320" s="663"/>
      <c r="M320" s="663"/>
      <c r="N320" s="663"/>
      <c r="O320" s="663"/>
      <c r="P320" s="663"/>
      <c r="Q320" s="663"/>
      <c r="R320" s="663"/>
      <c r="S320" s="663"/>
      <c r="T320" s="663"/>
      <c r="U320" s="663"/>
      <c r="V320" s="663"/>
      <c r="W320" s="663"/>
      <c r="X320" s="663"/>
      <c r="Y320" s="663"/>
      <c r="Z320" s="663"/>
    </row>
    <row r="321" spans="1:26" ht="15.75" customHeight="1">
      <c r="A321" s="663"/>
      <c r="B321" s="753"/>
      <c r="C321" s="663"/>
      <c r="D321" s="663"/>
      <c r="E321" s="663"/>
      <c r="F321" s="663"/>
      <c r="G321" s="663"/>
      <c r="H321" s="663"/>
      <c r="I321" s="663"/>
      <c r="J321" s="663"/>
      <c r="K321" s="663"/>
      <c r="L321" s="663"/>
      <c r="M321" s="663"/>
      <c r="N321" s="663"/>
      <c r="O321" s="663"/>
      <c r="P321" s="663"/>
      <c r="Q321" s="663"/>
      <c r="R321" s="663"/>
      <c r="S321" s="663"/>
      <c r="T321" s="663"/>
      <c r="U321" s="663"/>
      <c r="V321" s="663"/>
      <c r="W321" s="663"/>
      <c r="X321" s="663"/>
      <c r="Y321" s="663"/>
      <c r="Z321" s="663"/>
    </row>
    <row r="322" spans="1:26" ht="15.75" customHeight="1">
      <c r="A322" s="663"/>
      <c r="B322" s="753"/>
      <c r="C322" s="663"/>
      <c r="D322" s="663"/>
      <c r="E322" s="663"/>
      <c r="F322" s="663"/>
      <c r="G322" s="663"/>
      <c r="H322" s="663"/>
      <c r="I322" s="663"/>
      <c r="J322" s="663"/>
      <c r="K322" s="663"/>
      <c r="L322" s="663"/>
      <c r="M322" s="663"/>
      <c r="N322" s="663"/>
      <c r="O322" s="663"/>
      <c r="P322" s="663"/>
      <c r="Q322" s="663"/>
      <c r="R322" s="663"/>
      <c r="S322" s="663"/>
      <c r="T322" s="663"/>
      <c r="U322" s="663"/>
      <c r="V322" s="663"/>
      <c r="W322" s="663"/>
      <c r="X322" s="663"/>
      <c r="Y322" s="663"/>
      <c r="Z322" s="663"/>
    </row>
    <row r="323" spans="1:26" ht="15.75" customHeight="1">
      <c r="A323" s="663"/>
      <c r="B323" s="753"/>
      <c r="C323" s="663"/>
      <c r="D323" s="663"/>
      <c r="E323" s="663"/>
      <c r="F323" s="663"/>
      <c r="G323" s="663"/>
      <c r="H323" s="663"/>
      <c r="I323" s="663"/>
      <c r="J323" s="663"/>
      <c r="K323" s="663"/>
      <c r="L323" s="663"/>
      <c r="M323" s="663"/>
      <c r="N323" s="663"/>
      <c r="O323" s="663"/>
      <c r="P323" s="663"/>
      <c r="Q323" s="663"/>
      <c r="R323" s="663"/>
      <c r="S323" s="663"/>
      <c r="T323" s="663"/>
      <c r="U323" s="663"/>
      <c r="V323" s="663"/>
      <c r="W323" s="663"/>
      <c r="X323" s="663"/>
      <c r="Y323" s="663"/>
      <c r="Z323" s="663"/>
    </row>
    <row r="324" spans="1:26" ht="15.75" customHeight="1">
      <c r="A324" s="663"/>
      <c r="B324" s="753"/>
      <c r="C324" s="663"/>
      <c r="D324" s="663"/>
      <c r="E324" s="663"/>
      <c r="F324" s="663"/>
      <c r="G324" s="663"/>
      <c r="H324" s="663"/>
      <c r="I324" s="663"/>
      <c r="J324" s="663"/>
      <c r="K324" s="663"/>
      <c r="L324" s="663"/>
      <c r="M324" s="663"/>
      <c r="N324" s="663"/>
      <c r="O324" s="663"/>
      <c r="P324" s="663"/>
      <c r="Q324" s="663"/>
      <c r="R324" s="663"/>
      <c r="S324" s="663"/>
      <c r="T324" s="663"/>
      <c r="U324" s="663"/>
      <c r="V324" s="663"/>
      <c r="W324" s="663"/>
      <c r="X324" s="663"/>
      <c r="Y324" s="663"/>
      <c r="Z324" s="663"/>
    </row>
    <row r="325" spans="1:26" ht="15.75" customHeight="1">
      <c r="A325" s="663"/>
      <c r="B325" s="753"/>
      <c r="C325" s="663"/>
      <c r="D325" s="663"/>
      <c r="E325" s="663"/>
      <c r="F325" s="663"/>
      <c r="G325" s="663"/>
      <c r="H325" s="663"/>
      <c r="I325" s="663"/>
      <c r="J325" s="663"/>
      <c r="K325" s="663"/>
      <c r="L325" s="663"/>
      <c r="M325" s="663"/>
      <c r="N325" s="663"/>
      <c r="O325" s="663"/>
      <c r="P325" s="663"/>
      <c r="Q325" s="663"/>
      <c r="R325" s="663"/>
      <c r="S325" s="663"/>
      <c r="T325" s="663"/>
      <c r="U325" s="663"/>
      <c r="V325" s="663"/>
      <c r="W325" s="663"/>
      <c r="X325" s="663"/>
      <c r="Y325" s="663"/>
      <c r="Z325" s="663"/>
    </row>
    <row r="326" spans="1:26" ht="15.75" customHeight="1">
      <c r="A326" s="663"/>
      <c r="B326" s="753"/>
      <c r="C326" s="663"/>
      <c r="D326" s="663"/>
      <c r="E326" s="663"/>
      <c r="F326" s="663"/>
      <c r="G326" s="663"/>
      <c r="H326" s="663"/>
      <c r="I326" s="663"/>
      <c r="J326" s="663"/>
      <c r="K326" s="663"/>
      <c r="L326" s="663"/>
      <c r="M326" s="663"/>
      <c r="N326" s="663"/>
      <c r="O326" s="663"/>
      <c r="P326" s="663"/>
      <c r="Q326" s="663"/>
      <c r="R326" s="663"/>
      <c r="S326" s="663"/>
      <c r="T326" s="663"/>
      <c r="U326" s="663"/>
      <c r="V326" s="663"/>
      <c r="W326" s="663"/>
      <c r="X326" s="663"/>
      <c r="Y326" s="663"/>
      <c r="Z326" s="663"/>
    </row>
    <row r="327" spans="1:26" ht="15.75" customHeight="1">
      <c r="A327" s="663"/>
      <c r="B327" s="753"/>
      <c r="C327" s="663"/>
      <c r="D327" s="663"/>
      <c r="E327" s="663"/>
      <c r="F327" s="663"/>
      <c r="G327" s="663"/>
      <c r="H327" s="663"/>
      <c r="I327" s="663"/>
      <c r="J327" s="663"/>
      <c r="K327" s="663"/>
      <c r="L327" s="663"/>
      <c r="M327" s="663"/>
      <c r="N327" s="663"/>
      <c r="O327" s="663"/>
      <c r="P327" s="663"/>
      <c r="Q327" s="663"/>
      <c r="R327" s="663"/>
      <c r="S327" s="663"/>
      <c r="T327" s="663"/>
      <c r="U327" s="663"/>
      <c r="V327" s="663"/>
      <c r="W327" s="663"/>
      <c r="X327" s="663"/>
      <c r="Y327" s="663"/>
      <c r="Z327" s="663"/>
    </row>
    <row r="328" spans="1:26" ht="15.75" customHeight="1">
      <c r="A328" s="663"/>
      <c r="B328" s="753"/>
      <c r="C328" s="663"/>
      <c r="D328" s="663"/>
      <c r="E328" s="663"/>
      <c r="F328" s="663"/>
      <c r="G328" s="663"/>
      <c r="H328" s="663"/>
      <c r="I328" s="663"/>
      <c r="J328" s="663"/>
      <c r="K328" s="663"/>
      <c r="L328" s="663"/>
      <c r="M328" s="663"/>
      <c r="N328" s="663"/>
      <c r="O328" s="663"/>
      <c r="P328" s="663"/>
      <c r="Q328" s="663"/>
      <c r="R328" s="663"/>
      <c r="S328" s="663"/>
      <c r="T328" s="663"/>
      <c r="U328" s="663"/>
      <c r="V328" s="663"/>
      <c r="W328" s="663"/>
      <c r="X328" s="663"/>
      <c r="Y328" s="663"/>
      <c r="Z328" s="663"/>
    </row>
    <row r="329" spans="1:26" ht="15.75" customHeight="1">
      <c r="A329" s="663"/>
      <c r="B329" s="753"/>
      <c r="C329" s="663"/>
      <c r="D329" s="663"/>
      <c r="E329" s="663"/>
      <c r="F329" s="663"/>
      <c r="G329" s="663"/>
      <c r="H329" s="663"/>
      <c r="I329" s="663"/>
      <c r="J329" s="663"/>
      <c r="K329" s="663"/>
      <c r="L329" s="663"/>
      <c r="M329" s="663"/>
      <c r="N329" s="663"/>
      <c r="O329" s="663"/>
      <c r="P329" s="663"/>
      <c r="Q329" s="663"/>
      <c r="R329" s="663"/>
      <c r="S329" s="663"/>
      <c r="T329" s="663"/>
      <c r="U329" s="663"/>
      <c r="V329" s="663"/>
      <c r="W329" s="663"/>
      <c r="X329" s="663"/>
      <c r="Y329" s="663"/>
      <c r="Z329" s="663"/>
    </row>
    <row r="330" spans="1:26" ht="15.75" customHeight="1">
      <c r="A330" s="663"/>
      <c r="B330" s="753"/>
      <c r="C330" s="663"/>
      <c r="D330" s="663"/>
      <c r="E330" s="663"/>
      <c r="F330" s="663"/>
      <c r="G330" s="663"/>
      <c r="H330" s="663"/>
      <c r="I330" s="663"/>
      <c r="J330" s="663"/>
      <c r="K330" s="663"/>
      <c r="L330" s="663"/>
      <c r="M330" s="663"/>
      <c r="N330" s="663"/>
      <c r="O330" s="663"/>
      <c r="P330" s="663"/>
      <c r="Q330" s="663"/>
      <c r="R330" s="663"/>
      <c r="S330" s="663"/>
      <c r="T330" s="663"/>
      <c r="U330" s="663"/>
      <c r="V330" s="663"/>
      <c r="W330" s="663"/>
      <c r="X330" s="663"/>
      <c r="Y330" s="663"/>
      <c r="Z330" s="663"/>
    </row>
    <row r="331" spans="1:26" ht="15.75" customHeight="1">
      <c r="A331" s="663"/>
      <c r="B331" s="753"/>
      <c r="C331" s="663"/>
      <c r="D331" s="663"/>
      <c r="E331" s="663"/>
      <c r="F331" s="663"/>
      <c r="G331" s="663"/>
      <c r="H331" s="663"/>
      <c r="I331" s="663"/>
      <c r="J331" s="663"/>
      <c r="K331" s="663"/>
      <c r="L331" s="663"/>
      <c r="M331" s="663"/>
      <c r="N331" s="663"/>
      <c r="O331" s="663"/>
      <c r="P331" s="663"/>
      <c r="Q331" s="663"/>
      <c r="R331" s="663"/>
      <c r="S331" s="663"/>
      <c r="T331" s="663"/>
      <c r="U331" s="663"/>
      <c r="V331" s="663"/>
      <c r="W331" s="663"/>
      <c r="X331" s="663"/>
      <c r="Y331" s="663"/>
      <c r="Z331" s="663"/>
    </row>
    <row r="332" spans="1:26" ht="15.75" customHeight="1">
      <c r="A332" s="663"/>
      <c r="B332" s="753"/>
      <c r="C332" s="663"/>
      <c r="D332" s="663"/>
      <c r="E332" s="663"/>
      <c r="F332" s="663"/>
      <c r="G332" s="663"/>
      <c r="H332" s="663"/>
      <c r="I332" s="663"/>
      <c r="J332" s="663"/>
      <c r="K332" s="663"/>
      <c r="L332" s="663"/>
      <c r="M332" s="663"/>
      <c r="N332" s="663"/>
      <c r="O332" s="663"/>
      <c r="P332" s="663"/>
      <c r="Q332" s="663"/>
      <c r="R332" s="663"/>
      <c r="S332" s="663"/>
      <c r="T332" s="663"/>
      <c r="U332" s="663"/>
      <c r="V332" s="663"/>
      <c r="W332" s="663"/>
      <c r="X332" s="663"/>
      <c r="Y332" s="663"/>
      <c r="Z332" s="663"/>
    </row>
    <row r="333" spans="1:26" ht="15.75" customHeight="1">
      <c r="A333" s="663"/>
      <c r="B333" s="753"/>
      <c r="C333" s="663"/>
      <c r="D333" s="663"/>
      <c r="E333" s="663"/>
      <c r="F333" s="663"/>
      <c r="G333" s="663"/>
      <c r="H333" s="663"/>
      <c r="I333" s="663"/>
      <c r="J333" s="663"/>
      <c r="K333" s="663"/>
      <c r="L333" s="663"/>
      <c r="M333" s="663"/>
      <c r="N333" s="663"/>
      <c r="O333" s="663"/>
      <c r="P333" s="663"/>
      <c r="Q333" s="663"/>
      <c r="R333" s="663"/>
      <c r="S333" s="663"/>
      <c r="T333" s="663"/>
      <c r="U333" s="663"/>
      <c r="V333" s="663"/>
      <c r="W333" s="663"/>
      <c r="X333" s="663"/>
      <c r="Y333" s="663"/>
      <c r="Z333" s="663"/>
    </row>
    <row r="334" spans="1:26" ht="15.75" customHeight="1">
      <c r="A334" s="663"/>
      <c r="B334" s="753"/>
      <c r="C334" s="663"/>
      <c r="D334" s="663"/>
      <c r="E334" s="663"/>
      <c r="F334" s="663"/>
      <c r="G334" s="663"/>
      <c r="H334" s="663"/>
      <c r="I334" s="663"/>
      <c r="J334" s="663"/>
      <c r="K334" s="663"/>
      <c r="L334" s="663"/>
      <c r="M334" s="663"/>
      <c r="N334" s="663"/>
      <c r="O334" s="663"/>
      <c r="P334" s="663"/>
      <c r="Q334" s="663"/>
      <c r="R334" s="663"/>
      <c r="S334" s="663"/>
      <c r="T334" s="663"/>
      <c r="U334" s="663"/>
      <c r="V334" s="663"/>
      <c r="W334" s="663"/>
      <c r="X334" s="663"/>
      <c r="Y334" s="663"/>
      <c r="Z334" s="663"/>
    </row>
    <row r="335" spans="1:26" ht="15.75" customHeight="1">
      <c r="A335" s="663"/>
      <c r="B335" s="753"/>
      <c r="C335" s="663"/>
      <c r="D335" s="663"/>
      <c r="E335" s="663"/>
      <c r="F335" s="663"/>
      <c r="G335" s="663"/>
      <c r="H335" s="663"/>
      <c r="I335" s="663"/>
      <c r="J335" s="663"/>
      <c r="K335" s="663"/>
      <c r="L335" s="663"/>
      <c r="M335" s="663"/>
      <c r="N335" s="663"/>
      <c r="O335" s="663"/>
      <c r="P335" s="663"/>
      <c r="Q335" s="663"/>
      <c r="R335" s="663"/>
      <c r="S335" s="663"/>
      <c r="T335" s="663"/>
      <c r="U335" s="663"/>
      <c r="V335" s="663"/>
      <c r="W335" s="663"/>
      <c r="X335" s="663"/>
      <c r="Y335" s="663"/>
      <c r="Z335" s="663"/>
    </row>
    <row r="336" spans="1:26" ht="15.75" customHeight="1">
      <c r="A336" s="663"/>
      <c r="B336" s="753"/>
      <c r="C336" s="663"/>
      <c r="D336" s="663"/>
      <c r="E336" s="663"/>
      <c r="F336" s="663"/>
      <c r="G336" s="663"/>
      <c r="H336" s="663"/>
      <c r="I336" s="663"/>
      <c r="J336" s="663"/>
      <c r="K336" s="663"/>
      <c r="L336" s="663"/>
      <c r="M336" s="663"/>
      <c r="N336" s="663"/>
      <c r="O336" s="663"/>
      <c r="P336" s="663"/>
      <c r="Q336" s="663"/>
      <c r="R336" s="663"/>
      <c r="S336" s="663"/>
      <c r="T336" s="663"/>
      <c r="U336" s="663"/>
      <c r="V336" s="663"/>
      <c r="W336" s="663"/>
      <c r="X336" s="663"/>
      <c r="Y336" s="663"/>
      <c r="Z336" s="663"/>
    </row>
    <row r="337" spans="1:26" ht="15.75" customHeight="1">
      <c r="A337" s="663"/>
      <c r="B337" s="753"/>
      <c r="C337" s="663"/>
      <c r="D337" s="663"/>
      <c r="E337" s="663"/>
      <c r="F337" s="663"/>
      <c r="G337" s="663"/>
      <c r="H337" s="663"/>
      <c r="I337" s="663"/>
      <c r="J337" s="663"/>
      <c r="K337" s="663"/>
      <c r="L337" s="663"/>
      <c r="M337" s="663"/>
      <c r="N337" s="663"/>
      <c r="O337" s="663"/>
      <c r="P337" s="663"/>
      <c r="Q337" s="663"/>
      <c r="R337" s="663"/>
      <c r="S337" s="663"/>
      <c r="T337" s="663"/>
      <c r="U337" s="663"/>
      <c r="V337" s="663"/>
      <c r="W337" s="663"/>
      <c r="X337" s="663"/>
      <c r="Y337" s="663"/>
      <c r="Z337" s="663"/>
    </row>
    <row r="338" spans="1:26" ht="15.75" customHeight="1">
      <c r="A338" s="663"/>
      <c r="B338" s="753"/>
      <c r="C338" s="663"/>
      <c r="D338" s="663"/>
      <c r="E338" s="663"/>
      <c r="F338" s="663"/>
      <c r="G338" s="663"/>
      <c r="H338" s="663"/>
      <c r="I338" s="663"/>
      <c r="J338" s="663"/>
      <c r="K338" s="663"/>
      <c r="L338" s="663"/>
      <c r="M338" s="663"/>
      <c r="N338" s="663"/>
      <c r="O338" s="663"/>
      <c r="P338" s="663"/>
      <c r="Q338" s="663"/>
      <c r="R338" s="663"/>
      <c r="S338" s="663"/>
      <c r="T338" s="663"/>
      <c r="U338" s="663"/>
      <c r="V338" s="663"/>
      <c r="W338" s="663"/>
      <c r="X338" s="663"/>
      <c r="Y338" s="663"/>
      <c r="Z338" s="663"/>
    </row>
    <row r="339" spans="1:26" ht="15.75" customHeight="1">
      <c r="A339" s="663"/>
      <c r="B339" s="753"/>
      <c r="C339" s="663"/>
      <c r="D339" s="663"/>
      <c r="E339" s="663"/>
      <c r="F339" s="663"/>
      <c r="G339" s="663"/>
      <c r="H339" s="663"/>
      <c r="I339" s="663"/>
      <c r="J339" s="663"/>
      <c r="K339" s="663"/>
      <c r="L339" s="663"/>
      <c r="M339" s="663"/>
      <c r="N339" s="663"/>
      <c r="O339" s="663"/>
      <c r="P339" s="663"/>
      <c r="Q339" s="663"/>
      <c r="R339" s="663"/>
      <c r="S339" s="663"/>
      <c r="T339" s="663"/>
      <c r="U339" s="663"/>
      <c r="V339" s="663"/>
      <c r="W339" s="663"/>
      <c r="X339" s="663"/>
      <c r="Y339" s="663"/>
      <c r="Z339" s="663"/>
    </row>
    <row r="340" spans="1:26" ht="15.75" customHeight="1">
      <c r="A340" s="663"/>
      <c r="B340" s="753"/>
      <c r="C340" s="663"/>
      <c r="D340" s="663"/>
      <c r="E340" s="663"/>
      <c r="F340" s="663"/>
      <c r="G340" s="663"/>
      <c r="H340" s="663"/>
      <c r="I340" s="663"/>
      <c r="J340" s="663"/>
      <c r="K340" s="663"/>
      <c r="L340" s="663"/>
      <c r="M340" s="663"/>
      <c r="N340" s="663"/>
      <c r="O340" s="663"/>
      <c r="P340" s="663"/>
      <c r="Q340" s="663"/>
      <c r="R340" s="663"/>
      <c r="S340" s="663"/>
      <c r="T340" s="663"/>
      <c r="U340" s="663"/>
      <c r="V340" s="663"/>
      <c r="W340" s="663"/>
      <c r="X340" s="663"/>
      <c r="Y340" s="663"/>
      <c r="Z340" s="663"/>
    </row>
    <row r="341" spans="1:26" ht="15.75" customHeight="1">
      <c r="A341" s="663"/>
      <c r="B341" s="753"/>
      <c r="C341" s="663"/>
      <c r="D341" s="663"/>
      <c r="E341" s="663"/>
      <c r="F341" s="663"/>
      <c r="G341" s="663"/>
      <c r="H341" s="663"/>
      <c r="I341" s="663"/>
      <c r="J341" s="663"/>
      <c r="K341" s="663"/>
      <c r="L341" s="663"/>
      <c r="M341" s="663"/>
      <c r="N341" s="663"/>
      <c r="O341" s="663"/>
      <c r="P341" s="663"/>
      <c r="Q341" s="663"/>
      <c r="R341" s="663"/>
      <c r="S341" s="663"/>
      <c r="T341" s="663"/>
      <c r="U341" s="663"/>
      <c r="V341" s="663"/>
      <c r="W341" s="663"/>
      <c r="X341" s="663"/>
      <c r="Y341" s="663"/>
      <c r="Z341" s="663"/>
    </row>
    <row r="342" spans="1:26" ht="15.75" customHeight="1">
      <c r="A342" s="663"/>
      <c r="B342" s="753"/>
      <c r="C342" s="663"/>
      <c r="D342" s="663"/>
      <c r="E342" s="663"/>
      <c r="F342" s="663"/>
      <c r="G342" s="663"/>
      <c r="H342" s="663"/>
      <c r="I342" s="663"/>
      <c r="J342" s="663"/>
      <c r="K342" s="663"/>
      <c r="L342" s="663"/>
      <c r="M342" s="663"/>
      <c r="N342" s="663"/>
      <c r="O342" s="663"/>
      <c r="P342" s="663"/>
      <c r="Q342" s="663"/>
      <c r="R342" s="663"/>
      <c r="S342" s="663"/>
      <c r="T342" s="663"/>
      <c r="U342" s="663"/>
      <c r="V342" s="663"/>
      <c r="W342" s="663"/>
      <c r="X342" s="663"/>
      <c r="Y342" s="663"/>
      <c r="Z342" s="663"/>
    </row>
    <row r="343" spans="1:26" ht="15.75" customHeight="1">
      <c r="A343" s="663"/>
      <c r="B343" s="753"/>
      <c r="C343" s="663"/>
      <c r="D343" s="663"/>
      <c r="E343" s="663"/>
      <c r="F343" s="663"/>
      <c r="G343" s="663"/>
      <c r="H343" s="663"/>
      <c r="I343" s="663"/>
      <c r="J343" s="663"/>
      <c r="K343" s="663"/>
      <c r="L343" s="663"/>
      <c r="M343" s="663"/>
      <c r="N343" s="663"/>
      <c r="O343" s="663"/>
      <c r="P343" s="663"/>
      <c r="Q343" s="663"/>
      <c r="R343" s="663"/>
      <c r="S343" s="663"/>
      <c r="T343" s="663"/>
      <c r="U343" s="663"/>
      <c r="V343" s="663"/>
      <c r="W343" s="663"/>
      <c r="X343" s="663"/>
      <c r="Y343" s="663"/>
      <c r="Z343" s="663"/>
    </row>
    <row r="344" spans="1:26" ht="15.75" customHeight="1">
      <c r="A344" s="663"/>
      <c r="B344" s="753"/>
      <c r="C344" s="663"/>
      <c r="D344" s="663"/>
      <c r="E344" s="663"/>
      <c r="F344" s="663"/>
      <c r="G344" s="663"/>
      <c r="H344" s="663"/>
      <c r="I344" s="663"/>
      <c r="J344" s="663"/>
      <c r="K344" s="663"/>
      <c r="L344" s="663"/>
      <c r="M344" s="663"/>
      <c r="N344" s="663"/>
      <c r="O344" s="663"/>
      <c r="P344" s="663"/>
      <c r="Q344" s="663"/>
      <c r="R344" s="663"/>
      <c r="S344" s="663"/>
      <c r="T344" s="663"/>
      <c r="U344" s="663"/>
      <c r="V344" s="663"/>
      <c r="W344" s="663"/>
      <c r="X344" s="663"/>
      <c r="Y344" s="663"/>
      <c r="Z344" s="663"/>
    </row>
    <row r="345" spans="1:26" ht="15.75" customHeight="1">
      <c r="A345" s="663"/>
      <c r="B345" s="753"/>
      <c r="C345" s="663"/>
      <c r="D345" s="663"/>
      <c r="E345" s="663"/>
      <c r="F345" s="663"/>
      <c r="G345" s="663"/>
      <c r="H345" s="663"/>
      <c r="I345" s="663"/>
      <c r="J345" s="663"/>
      <c r="K345" s="663"/>
      <c r="L345" s="663"/>
      <c r="M345" s="663"/>
      <c r="N345" s="663"/>
      <c r="O345" s="663"/>
      <c r="P345" s="663"/>
      <c r="Q345" s="663"/>
      <c r="R345" s="663"/>
      <c r="S345" s="663"/>
      <c r="T345" s="663"/>
      <c r="U345" s="663"/>
      <c r="V345" s="663"/>
      <c r="W345" s="663"/>
      <c r="X345" s="663"/>
      <c r="Y345" s="663"/>
      <c r="Z345" s="663"/>
    </row>
    <row r="346" spans="1:26" ht="15.75" customHeight="1">
      <c r="A346" s="663"/>
      <c r="B346" s="753"/>
      <c r="C346" s="663"/>
      <c r="D346" s="663"/>
      <c r="E346" s="663"/>
      <c r="F346" s="663"/>
      <c r="G346" s="663"/>
      <c r="H346" s="663"/>
      <c r="I346" s="663"/>
      <c r="J346" s="663"/>
      <c r="K346" s="663"/>
      <c r="L346" s="663"/>
      <c r="M346" s="663"/>
      <c r="N346" s="663"/>
      <c r="O346" s="663"/>
      <c r="P346" s="663"/>
      <c r="Q346" s="663"/>
      <c r="R346" s="663"/>
      <c r="S346" s="663"/>
      <c r="T346" s="663"/>
      <c r="U346" s="663"/>
      <c r="V346" s="663"/>
      <c r="W346" s="663"/>
      <c r="X346" s="663"/>
      <c r="Y346" s="663"/>
      <c r="Z346" s="663"/>
    </row>
    <row r="347" spans="1:26" ht="15.75" customHeight="1">
      <c r="A347" s="663"/>
      <c r="B347" s="753"/>
      <c r="C347" s="663"/>
      <c r="D347" s="663"/>
      <c r="E347" s="663"/>
      <c r="F347" s="663"/>
      <c r="G347" s="663"/>
      <c r="H347" s="663"/>
      <c r="I347" s="663"/>
      <c r="J347" s="663"/>
      <c r="K347" s="663"/>
      <c r="L347" s="663"/>
      <c r="M347" s="663"/>
      <c r="N347" s="663"/>
      <c r="O347" s="663"/>
      <c r="P347" s="663"/>
      <c r="Q347" s="663"/>
      <c r="R347" s="663"/>
      <c r="S347" s="663"/>
      <c r="T347" s="663"/>
      <c r="U347" s="663"/>
      <c r="V347" s="663"/>
      <c r="W347" s="663"/>
      <c r="X347" s="663"/>
      <c r="Y347" s="663"/>
      <c r="Z347" s="663"/>
    </row>
    <row r="348" spans="1:26" ht="15.75" customHeight="1">
      <c r="A348" s="663"/>
      <c r="B348" s="753"/>
      <c r="C348" s="663"/>
      <c r="D348" s="663"/>
      <c r="E348" s="663"/>
      <c r="F348" s="663"/>
      <c r="G348" s="663"/>
      <c r="H348" s="663"/>
      <c r="I348" s="663"/>
      <c r="J348" s="663"/>
      <c r="K348" s="663"/>
      <c r="L348" s="663"/>
      <c r="M348" s="663"/>
      <c r="N348" s="663"/>
      <c r="O348" s="663"/>
      <c r="P348" s="663"/>
      <c r="Q348" s="663"/>
      <c r="R348" s="663"/>
      <c r="S348" s="663"/>
      <c r="T348" s="663"/>
      <c r="U348" s="663"/>
      <c r="V348" s="663"/>
      <c r="W348" s="663"/>
      <c r="X348" s="663"/>
      <c r="Y348" s="663"/>
      <c r="Z348" s="663"/>
    </row>
    <row r="349" spans="1:26" ht="15.75" customHeight="1">
      <c r="A349" s="663"/>
      <c r="B349" s="753"/>
      <c r="C349" s="663"/>
      <c r="D349" s="663"/>
      <c r="E349" s="663"/>
      <c r="F349" s="663"/>
      <c r="G349" s="663"/>
      <c r="H349" s="663"/>
      <c r="I349" s="663"/>
      <c r="J349" s="663"/>
      <c r="K349" s="663"/>
      <c r="L349" s="663"/>
      <c r="M349" s="663"/>
      <c r="N349" s="663"/>
      <c r="O349" s="663"/>
      <c r="P349" s="663"/>
      <c r="Q349" s="663"/>
      <c r="R349" s="663"/>
      <c r="S349" s="663"/>
      <c r="T349" s="663"/>
      <c r="U349" s="663"/>
      <c r="V349" s="663"/>
      <c r="W349" s="663"/>
      <c r="X349" s="663"/>
      <c r="Y349" s="663"/>
      <c r="Z349" s="663"/>
    </row>
    <row r="350" spans="1:26" ht="15.75" customHeight="1">
      <c r="A350" s="663"/>
      <c r="B350" s="753"/>
      <c r="C350" s="663"/>
      <c r="D350" s="663"/>
      <c r="E350" s="663"/>
      <c r="F350" s="663"/>
      <c r="G350" s="663"/>
      <c r="H350" s="663"/>
      <c r="I350" s="663"/>
      <c r="J350" s="663"/>
      <c r="K350" s="663"/>
      <c r="L350" s="663"/>
      <c r="M350" s="663"/>
      <c r="N350" s="663"/>
      <c r="O350" s="663"/>
      <c r="P350" s="663"/>
      <c r="Q350" s="663"/>
      <c r="R350" s="663"/>
      <c r="S350" s="663"/>
      <c r="T350" s="663"/>
      <c r="U350" s="663"/>
      <c r="V350" s="663"/>
      <c r="W350" s="663"/>
      <c r="X350" s="663"/>
      <c r="Y350" s="663"/>
      <c r="Z350" s="663"/>
    </row>
    <row r="351" spans="1:26" ht="15.75" customHeight="1">
      <c r="A351" s="663"/>
      <c r="B351" s="753"/>
      <c r="C351" s="663"/>
      <c r="D351" s="663"/>
      <c r="E351" s="663"/>
      <c r="F351" s="663"/>
      <c r="G351" s="663"/>
      <c r="H351" s="663"/>
      <c r="I351" s="663"/>
      <c r="J351" s="663"/>
      <c r="K351" s="663"/>
      <c r="L351" s="663"/>
      <c r="M351" s="663"/>
      <c r="N351" s="663"/>
      <c r="O351" s="663"/>
      <c r="P351" s="663"/>
      <c r="Q351" s="663"/>
      <c r="R351" s="663"/>
      <c r="S351" s="663"/>
      <c r="T351" s="663"/>
      <c r="U351" s="663"/>
      <c r="V351" s="663"/>
      <c r="W351" s="663"/>
      <c r="X351" s="663"/>
      <c r="Y351" s="663"/>
      <c r="Z351" s="663"/>
    </row>
    <row r="352" spans="1:26" ht="15.75" customHeight="1">
      <c r="A352" s="663"/>
      <c r="B352" s="753"/>
      <c r="C352" s="663"/>
      <c r="D352" s="663"/>
      <c r="E352" s="663"/>
      <c r="F352" s="663"/>
      <c r="G352" s="663"/>
      <c r="H352" s="663"/>
      <c r="I352" s="663"/>
      <c r="J352" s="663"/>
      <c r="K352" s="663"/>
      <c r="L352" s="663"/>
      <c r="M352" s="663"/>
      <c r="N352" s="663"/>
      <c r="O352" s="663"/>
      <c r="P352" s="663"/>
      <c r="Q352" s="663"/>
      <c r="R352" s="663"/>
      <c r="S352" s="663"/>
      <c r="T352" s="663"/>
      <c r="U352" s="663"/>
      <c r="V352" s="663"/>
      <c r="W352" s="663"/>
      <c r="X352" s="663"/>
      <c r="Y352" s="663"/>
      <c r="Z352" s="663"/>
    </row>
    <row r="353" spans="1:26" ht="15.75" customHeight="1">
      <c r="A353" s="663"/>
      <c r="B353" s="753"/>
      <c r="C353" s="663"/>
      <c r="D353" s="663"/>
      <c r="E353" s="663"/>
      <c r="F353" s="663"/>
      <c r="G353" s="663"/>
      <c r="H353" s="663"/>
      <c r="I353" s="663"/>
      <c r="J353" s="663"/>
      <c r="K353" s="663"/>
      <c r="L353" s="663"/>
      <c r="M353" s="663"/>
      <c r="N353" s="663"/>
      <c r="O353" s="663"/>
      <c r="P353" s="663"/>
      <c r="Q353" s="663"/>
      <c r="R353" s="663"/>
      <c r="S353" s="663"/>
      <c r="T353" s="663"/>
      <c r="U353" s="663"/>
      <c r="V353" s="663"/>
      <c r="W353" s="663"/>
      <c r="X353" s="663"/>
      <c r="Y353" s="663"/>
      <c r="Z353" s="663"/>
    </row>
    <row r="354" spans="1:26" ht="15.75" customHeight="1">
      <c r="A354" s="663"/>
      <c r="B354" s="753"/>
      <c r="C354" s="663"/>
      <c r="D354" s="663"/>
      <c r="E354" s="663"/>
      <c r="F354" s="663"/>
      <c r="G354" s="663"/>
      <c r="H354" s="663"/>
      <c r="I354" s="663"/>
      <c r="J354" s="663"/>
      <c r="K354" s="663"/>
      <c r="L354" s="663"/>
      <c r="M354" s="663"/>
      <c r="N354" s="663"/>
      <c r="O354" s="663"/>
      <c r="P354" s="663"/>
      <c r="Q354" s="663"/>
      <c r="R354" s="663"/>
      <c r="S354" s="663"/>
      <c r="T354" s="663"/>
      <c r="U354" s="663"/>
      <c r="V354" s="663"/>
      <c r="W354" s="663"/>
      <c r="X354" s="663"/>
      <c r="Y354" s="663"/>
      <c r="Z354" s="663"/>
    </row>
    <row r="355" spans="1:26" ht="15.75" customHeight="1">
      <c r="A355" s="663"/>
      <c r="B355" s="753"/>
      <c r="C355" s="663"/>
      <c r="D355" s="663"/>
      <c r="E355" s="663"/>
      <c r="F355" s="663"/>
      <c r="G355" s="663"/>
      <c r="H355" s="663"/>
      <c r="I355" s="663"/>
      <c r="J355" s="663"/>
      <c r="K355" s="663"/>
      <c r="L355" s="663"/>
      <c r="M355" s="663"/>
      <c r="N355" s="663"/>
      <c r="O355" s="663"/>
      <c r="P355" s="663"/>
      <c r="Q355" s="663"/>
      <c r="R355" s="663"/>
      <c r="S355" s="663"/>
      <c r="T355" s="663"/>
      <c r="U355" s="663"/>
      <c r="V355" s="663"/>
      <c r="W355" s="663"/>
      <c r="X355" s="663"/>
      <c r="Y355" s="663"/>
      <c r="Z355" s="663"/>
    </row>
    <row r="356" spans="1:26" ht="15.75" customHeight="1">
      <c r="A356" s="663"/>
      <c r="B356" s="753"/>
      <c r="C356" s="663"/>
      <c r="D356" s="663"/>
      <c r="E356" s="663"/>
      <c r="F356" s="663"/>
      <c r="G356" s="663"/>
      <c r="H356" s="663"/>
      <c r="I356" s="663"/>
      <c r="J356" s="663"/>
      <c r="K356" s="663"/>
      <c r="L356" s="663"/>
      <c r="M356" s="663"/>
      <c r="N356" s="663"/>
      <c r="O356" s="663"/>
      <c r="P356" s="663"/>
      <c r="Q356" s="663"/>
      <c r="R356" s="663"/>
      <c r="S356" s="663"/>
      <c r="T356" s="663"/>
      <c r="U356" s="663"/>
      <c r="V356" s="663"/>
      <c r="W356" s="663"/>
      <c r="X356" s="663"/>
      <c r="Y356" s="663"/>
      <c r="Z356" s="663"/>
    </row>
    <row r="357" spans="1:26" ht="15.75" customHeight="1">
      <c r="A357" s="663"/>
      <c r="B357" s="753"/>
      <c r="C357" s="663"/>
      <c r="D357" s="663"/>
      <c r="E357" s="663"/>
      <c r="F357" s="663"/>
      <c r="G357" s="663"/>
      <c r="H357" s="663"/>
      <c r="I357" s="663"/>
      <c r="J357" s="663"/>
      <c r="K357" s="663"/>
      <c r="L357" s="663"/>
      <c r="M357" s="663"/>
      <c r="N357" s="663"/>
      <c r="O357" s="663"/>
      <c r="P357" s="663"/>
      <c r="Q357" s="663"/>
      <c r="R357" s="663"/>
      <c r="S357" s="663"/>
      <c r="T357" s="663"/>
      <c r="U357" s="663"/>
      <c r="V357" s="663"/>
      <c r="W357" s="663"/>
      <c r="X357" s="663"/>
      <c r="Y357" s="663"/>
      <c r="Z357" s="663"/>
    </row>
    <row r="358" spans="1:26" ht="15.75" customHeight="1">
      <c r="A358" s="663"/>
      <c r="B358" s="753"/>
      <c r="C358" s="663"/>
      <c r="D358" s="663"/>
      <c r="E358" s="663"/>
      <c r="F358" s="663"/>
      <c r="G358" s="663"/>
      <c r="H358" s="663"/>
      <c r="I358" s="663"/>
      <c r="J358" s="663"/>
      <c r="K358" s="663"/>
      <c r="L358" s="663"/>
      <c r="M358" s="663"/>
      <c r="N358" s="663"/>
      <c r="O358" s="663"/>
      <c r="P358" s="663"/>
      <c r="Q358" s="663"/>
      <c r="R358" s="663"/>
      <c r="S358" s="663"/>
      <c r="T358" s="663"/>
      <c r="U358" s="663"/>
      <c r="V358" s="663"/>
      <c r="W358" s="663"/>
      <c r="X358" s="663"/>
      <c r="Y358" s="663"/>
      <c r="Z358" s="663"/>
    </row>
    <row r="359" spans="1:26" ht="15.75" customHeight="1">
      <c r="A359" s="663"/>
      <c r="B359" s="753"/>
      <c r="C359" s="663"/>
      <c r="D359" s="663"/>
      <c r="E359" s="663"/>
      <c r="F359" s="663"/>
      <c r="G359" s="663"/>
      <c r="H359" s="663"/>
      <c r="I359" s="663"/>
      <c r="J359" s="663"/>
      <c r="K359" s="663"/>
      <c r="L359" s="663"/>
      <c r="M359" s="663"/>
      <c r="N359" s="663"/>
      <c r="O359" s="663"/>
      <c r="P359" s="663"/>
      <c r="Q359" s="663"/>
      <c r="R359" s="663"/>
      <c r="S359" s="663"/>
      <c r="T359" s="663"/>
      <c r="U359" s="663"/>
      <c r="V359" s="663"/>
      <c r="W359" s="663"/>
      <c r="X359" s="663"/>
      <c r="Y359" s="663"/>
      <c r="Z359" s="663"/>
    </row>
    <row r="360" spans="1:26" ht="15.75" customHeight="1">
      <c r="A360" s="663"/>
      <c r="B360" s="753"/>
      <c r="C360" s="663"/>
      <c r="D360" s="663"/>
      <c r="E360" s="663"/>
      <c r="F360" s="663"/>
      <c r="G360" s="663"/>
      <c r="H360" s="663"/>
      <c r="I360" s="663"/>
      <c r="J360" s="663"/>
      <c r="K360" s="663"/>
      <c r="L360" s="663"/>
      <c r="M360" s="663"/>
      <c r="N360" s="663"/>
      <c r="O360" s="663"/>
      <c r="P360" s="663"/>
      <c r="Q360" s="663"/>
      <c r="R360" s="663"/>
      <c r="S360" s="663"/>
      <c r="T360" s="663"/>
      <c r="U360" s="663"/>
      <c r="V360" s="663"/>
      <c r="W360" s="663"/>
      <c r="X360" s="663"/>
      <c r="Y360" s="663"/>
      <c r="Z360" s="663"/>
    </row>
    <row r="361" spans="1:26" ht="15.75" customHeight="1">
      <c r="A361" s="663"/>
      <c r="B361" s="753"/>
      <c r="C361" s="663"/>
      <c r="D361" s="663"/>
      <c r="E361" s="663"/>
      <c r="F361" s="663"/>
      <c r="G361" s="663"/>
      <c r="H361" s="663"/>
      <c r="I361" s="663"/>
      <c r="J361" s="663"/>
      <c r="K361" s="663"/>
      <c r="L361" s="663"/>
      <c r="M361" s="663"/>
      <c r="N361" s="663"/>
      <c r="O361" s="663"/>
      <c r="P361" s="663"/>
      <c r="Q361" s="663"/>
      <c r="R361" s="663"/>
      <c r="S361" s="663"/>
      <c r="T361" s="663"/>
      <c r="U361" s="663"/>
      <c r="V361" s="663"/>
      <c r="W361" s="663"/>
      <c r="X361" s="663"/>
      <c r="Y361" s="663"/>
      <c r="Z361" s="663"/>
    </row>
    <row r="362" spans="1:26" ht="15.75" customHeight="1">
      <c r="A362" s="663"/>
      <c r="B362" s="753"/>
      <c r="C362" s="663"/>
      <c r="D362" s="663"/>
      <c r="E362" s="663"/>
      <c r="F362" s="663"/>
      <c r="G362" s="663"/>
      <c r="H362" s="663"/>
      <c r="I362" s="663"/>
      <c r="J362" s="663"/>
      <c r="K362" s="663"/>
      <c r="L362" s="663"/>
      <c r="M362" s="663"/>
      <c r="N362" s="663"/>
      <c r="O362" s="663"/>
      <c r="P362" s="663"/>
      <c r="Q362" s="663"/>
      <c r="R362" s="663"/>
      <c r="S362" s="663"/>
      <c r="T362" s="663"/>
      <c r="U362" s="663"/>
      <c r="V362" s="663"/>
      <c r="W362" s="663"/>
      <c r="X362" s="663"/>
      <c r="Y362" s="663"/>
      <c r="Z362" s="663"/>
    </row>
    <row r="363" spans="1:26" ht="15.75" customHeight="1">
      <c r="A363" s="663"/>
      <c r="B363" s="753"/>
      <c r="C363" s="663"/>
      <c r="D363" s="663"/>
      <c r="E363" s="663"/>
      <c r="F363" s="663"/>
      <c r="G363" s="663"/>
      <c r="H363" s="663"/>
      <c r="I363" s="663"/>
      <c r="J363" s="663"/>
      <c r="K363" s="663"/>
      <c r="L363" s="663"/>
      <c r="M363" s="663"/>
      <c r="N363" s="663"/>
      <c r="O363" s="663"/>
      <c r="P363" s="663"/>
      <c r="Q363" s="663"/>
      <c r="R363" s="663"/>
      <c r="S363" s="663"/>
      <c r="T363" s="663"/>
      <c r="U363" s="663"/>
      <c r="V363" s="663"/>
      <c r="W363" s="663"/>
      <c r="X363" s="663"/>
      <c r="Y363" s="663"/>
      <c r="Z363" s="663"/>
    </row>
    <row r="364" spans="1:26" ht="15.75" customHeight="1">
      <c r="A364" s="663"/>
      <c r="B364" s="753"/>
      <c r="C364" s="663"/>
      <c r="D364" s="663"/>
      <c r="E364" s="663"/>
      <c r="F364" s="663"/>
      <c r="G364" s="663"/>
      <c r="H364" s="663"/>
      <c r="I364" s="663"/>
      <c r="J364" s="663"/>
      <c r="K364" s="663"/>
      <c r="L364" s="663"/>
      <c r="M364" s="663"/>
      <c r="N364" s="663"/>
      <c r="O364" s="663"/>
      <c r="P364" s="663"/>
      <c r="Q364" s="663"/>
      <c r="R364" s="663"/>
      <c r="S364" s="663"/>
      <c r="T364" s="663"/>
      <c r="U364" s="663"/>
      <c r="V364" s="663"/>
      <c r="W364" s="663"/>
      <c r="X364" s="663"/>
      <c r="Y364" s="663"/>
      <c r="Z364" s="663"/>
    </row>
    <row r="365" spans="1:26" ht="15.75" customHeight="1">
      <c r="A365" s="663"/>
      <c r="B365" s="753"/>
      <c r="C365" s="663"/>
      <c r="D365" s="663"/>
      <c r="E365" s="663"/>
      <c r="F365" s="663"/>
      <c r="G365" s="663"/>
      <c r="H365" s="663"/>
      <c r="I365" s="663"/>
      <c r="J365" s="663"/>
      <c r="K365" s="663"/>
      <c r="L365" s="663"/>
      <c r="M365" s="663"/>
      <c r="N365" s="663"/>
      <c r="O365" s="663"/>
      <c r="P365" s="663"/>
      <c r="Q365" s="663"/>
      <c r="R365" s="663"/>
      <c r="S365" s="663"/>
      <c r="T365" s="663"/>
      <c r="U365" s="663"/>
      <c r="V365" s="663"/>
      <c r="W365" s="663"/>
      <c r="X365" s="663"/>
      <c r="Y365" s="663"/>
      <c r="Z365" s="663"/>
    </row>
    <row r="366" spans="1:26" ht="15.75" customHeight="1">
      <c r="A366" s="663"/>
      <c r="B366" s="753"/>
      <c r="C366" s="663"/>
      <c r="D366" s="663"/>
      <c r="E366" s="663"/>
      <c r="F366" s="663"/>
      <c r="G366" s="663"/>
      <c r="H366" s="663"/>
      <c r="I366" s="663"/>
      <c r="J366" s="663"/>
      <c r="K366" s="663"/>
      <c r="L366" s="663"/>
      <c r="M366" s="663"/>
      <c r="N366" s="663"/>
      <c r="O366" s="663"/>
      <c r="P366" s="663"/>
      <c r="Q366" s="663"/>
      <c r="R366" s="663"/>
      <c r="S366" s="663"/>
      <c r="T366" s="663"/>
      <c r="U366" s="663"/>
      <c r="V366" s="663"/>
      <c r="W366" s="663"/>
      <c r="X366" s="663"/>
      <c r="Y366" s="663"/>
      <c r="Z366" s="663"/>
    </row>
    <row r="367" spans="1:26" ht="15.75" customHeight="1">
      <c r="A367" s="663"/>
      <c r="B367" s="753"/>
      <c r="C367" s="663"/>
      <c r="D367" s="663"/>
      <c r="E367" s="663"/>
      <c r="F367" s="663"/>
      <c r="G367" s="663"/>
      <c r="H367" s="663"/>
      <c r="I367" s="663"/>
      <c r="J367" s="663"/>
      <c r="K367" s="663"/>
      <c r="L367" s="663"/>
      <c r="M367" s="663"/>
      <c r="N367" s="663"/>
      <c r="O367" s="663"/>
      <c r="P367" s="663"/>
      <c r="Q367" s="663"/>
      <c r="R367" s="663"/>
      <c r="S367" s="663"/>
      <c r="T367" s="663"/>
      <c r="U367" s="663"/>
      <c r="V367" s="663"/>
      <c r="W367" s="663"/>
      <c r="X367" s="663"/>
      <c r="Y367" s="663"/>
      <c r="Z367" s="663"/>
    </row>
    <row r="368" spans="1:26" ht="15.75" customHeight="1">
      <c r="A368" s="663"/>
      <c r="B368" s="753"/>
      <c r="C368" s="663"/>
      <c r="D368" s="663"/>
      <c r="E368" s="663"/>
      <c r="F368" s="663"/>
      <c r="G368" s="663"/>
      <c r="H368" s="663"/>
      <c r="I368" s="663"/>
      <c r="J368" s="663"/>
      <c r="K368" s="663"/>
      <c r="L368" s="663"/>
      <c r="M368" s="663"/>
      <c r="N368" s="663"/>
      <c r="O368" s="663"/>
      <c r="P368" s="663"/>
      <c r="Q368" s="663"/>
      <c r="R368" s="663"/>
      <c r="S368" s="663"/>
      <c r="T368" s="663"/>
      <c r="U368" s="663"/>
      <c r="V368" s="663"/>
      <c r="W368" s="663"/>
      <c r="X368" s="663"/>
      <c r="Y368" s="663"/>
      <c r="Z368" s="663"/>
    </row>
    <row r="369" spans="1:26" ht="15.75" customHeight="1">
      <c r="A369" s="663"/>
      <c r="B369" s="753"/>
      <c r="C369" s="663"/>
      <c r="D369" s="663"/>
      <c r="E369" s="663"/>
      <c r="F369" s="663"/>
      <c r="G369" s="663"/>
      <c r="H369" s="663"/>
      <c r="I369" s="663"/>
      <c r="J369" s="663"/>
      <c r="K369" s="663"/>
      <c r="L369" s="663"/>
      <c r="M369" s="663"/>
      <c r="N369" s="663"/>
      <c r="O369" s="663"/>
      <c r="P369" s="663"/>
      <c r="Q369" s="663"/>
      <c r="R369" s="663"/>
      <c r="S369" s="663"/>
      <c r="T369" s="663"/>
      <c r="U369" s="663"/>
      <c r="V369" s="663"/>
      <c r="W369" s="663"/>
      <c r="X369" s="663"/>
      <c r="Y369" s="663"/>
      <c r="Z369" s="663"/>
    </row>
    <row r="370" spans="1:26" ht="15.75" customHeight="1">
      <c r="A370" s="663"/>
      <c r="B370" s="753"/>
      <c r="C370" s="663"/>
      <c r="D370" s="663"/>
      <c r="E370" s="663"/>
      <c r="F370" s="663"/>
      <c r="G370" s="663"/>
      <c r="H370" s="663"/>
      <c r="I370" s="663"/>
      <c r="J370" s="663"/>
      <c r="K370" s="663"/>
      <c r="L370" s="663"/>
      <c r="M370" s="663"/>
      <c r="N370" s="663"/>
      <c r="O370" s="663"/>
      <c r="P370" s="663"/>
      <c r="Q370" s="663"/>
      <c r="R370" s="663"/>
      <c r="S370" s="663"/>
      <c r="T370" s="663"/>
      <c r="U370" s="663"/>
      <c r="V370" s="663"/>
      <c r="W370" s="663"/>
      <c r="X370" s="663"/>
      <c r="Y370" s="663"/>
      <c r="Z370" s="663"/>
    </row>
    <row r="371" spans="1:26" ht="15.75" customHeight="1">
      <c r="A371" s="663"/>
      <c r="B371" s="753"/>
      <c r="C371" s="663"/>
      <c r="D371" s="663"/>
      <c r="E371" s="663"/>
      <c r="F371" s="663"/>
      <c r="G371" s="663"/>
      <c r="H371" s="663"/>
      <c r="I371" s="663"/>
      <c r="J371" s="663"/>
      <c r="K371" s="663"/>
      <c r="L371" s="663"/>
      <c r="M371" s="663"/>
      <c r="N371" s="663"/>
      <c r="O371" s="663"/>
      <c r="P371" s="663"/>
      <c r="Q371" s="663"/>
      <c r="R371" s="663"/>
      <c r="S371" s="663"/>
      <c r="T371" s="663"/>
      <c r="U371" s="663"/>
      <c r="V371" s="663"/>
      <c r="W371" s="663"/>
      <c r="X371" s="663"/>
      <c r="Y371" s="663"/>
      <c r="Z371" s="663"/>
    </row>
    <row r="372" spans="1:26" ht="15.75" customHeight="1">
      <c r="A372" s="663"/>
      <c r="B372" s="753"/>
      <c r="C372" s="663"/>
      <c r="D372" s="663"/>
      <c r="E372" s="663"/>
      <c r="F372" s="663"/>
      <c r="G372" s="663"/>
      <c r="H372" s="663"/>
      <c r="I372" s="663"/>
      <c r="J372" s="663"/>
      <c r="K372" s="663"/>
      <c r="L372" s="663"/>
      <c r="M372" s="663"/>
      <c r="N372" s="663"/>
      <c r="O372" s="663"/>
      <c r="P372" s="663"/>
      <c r="Q372" s="663"/>
      <c r="R372" s="663"/>
      <c r="S372" s="663"/>
      <c r="T372" s="663"/>
      <c r="U372" s="663"/>
      <c r="V372" s="663"/>
      <c r="W372" s="663"/>
      <c r="X372" s="663"/>
      <c r="Y372" s="663"/>
      <c r="Z372" s="663"/>
    </row>
    <row r="373" spans="1:26" ht="15.75" customHeight="1">
      <c r="A373" s="663"/>
      <c r="B373" s="753"/>
      <c r="C373" s="663"/>
      <c r="D373" s="663"/>
      <c r="E373" s="663"/>
      <c r="F373" s="663"/>
      <c r="G373" s="663"/>
      <c r="H373" s="663"/>
      <c r="I373" s="663"/>
      <c r="J373" s="663"/>
      <c r="K373" s="663"/>
      <c r="L373" s="663"/>
      <c r="M373" s="663"/>
      <c r="N373" s="663"/>
      <c r="O373" s="663"/>
      <c r="P373" s="663"/>
      <c r="Q373" s="663"/>
      <c r="R373" s="663"/>
      <c r="S373" s="663"/>
      <c r="T373" s="663"/>
      <c r="U373" s="663"/>
      <c r="V373" s="663"/>
      <c r="W373" s="663"/>
      <c r="X373" s="663"/>
      <c r="Y373" s="663"/>
      <c r="Z373" s="663"/>
    </row>
    <row r="374" spans="1:26" ht="15.75" customHeight="1">
      <c r="A374" s="663"/>
      <c r="B374" s="753"/>
      <c r="C374" s="663"/>
      <c r="D374" s="663"/>
      <c r="E374" s="663"/>
      <c r="F374" s="663"/>
      <c r="G374" s="663"/>
      <c r="H374" s="663"/>
      <c r="I374" s="663"/>
      <c r="J374" s="663"/>
      <c r="K374" s="663"/>
      <c r="L374" s="663"/>
      <c r="M374" s="663"/>
      <c r="N374" s="663"/>
      <c r="O374" s="663"/>
      <c r="P374" s="663"/>
      <c r="Q374" s="663"/>
      <c r="R374" s="663"/>
      <c r="S374" s="663"/>
      <c r="T374" s="663"/>
      <c r="U374" s="663"/>
      <c r="V374" s="663"/>
      <c r="W374" s="663"/>
      <c r="X374" s="663"/>
      <c r="Y374" s="663"/>
      <c r="Z374" s="663"/>
    </row>
    <row r="375" spans="1:26" ht="15.75" customHeight="1">
      <c r="A375" s="663"/>
      <c r="B375" s="753"/>
      <c r="C375" s="663"/>
      <c r="D375" s="663"/>
      <c r="E375" s="663"/>
      <c r="F375" s="663"/>
      <c r="G375" s="663"/>
      <c r="H375" s="663"/>
      <c r="I375" s="663"/>
      <c r="J375" s="663"/>
      <c r="K375" s="663"/>
      <c r="L375" s="663"/>
      <c r="M375" s="663"/>
      <c r="N375" s="663"/>
      <c r="O375" s="663"/>
      <c r="P375" s="663"/>
      <c r="Q375" s="663"/>
      <c r="R375" s="663"/>
      <c r="S375" s="663"/>
      <c r="T375" s="663"/>
      <c r="U375" s="663"/>
      <c r="V375" s="663"/>
      <c r="W375" s="663"/>
      <c r="X375" s="663"/>
      <c r="Y375" s="663"/>
      <c r="Z375" s="663"/>
    </row>
    <row r="376" spans="1:26" ht="15.75" customHeight="1">
      <c r="A376" s="663"/>
      <c r="B376" s="753"/>
      <c r="C376" s="663"/>
      <c r="D376" s="663"/>
      <c r="E376" s="663"/>
      <c r="F376" s="663"/>
      <c r="G376" s="663"/>
      <c r="H376" s="663"/>
      <c r="I376" s="663"/>
      <c r="J376" s="663"/>
      <c r="K376" s="663"/>
      <c r="L376" s="663"/>
      <c r="M376" s="663"/>
      <c r="N376" s="663"/>
      <c r="O376" s="663"/>
      <c r="P376" s="663"/>
      <c r="Q376" s="663"/>
      <c r="R376" s="663"/>
      <c r="S376" s="663"/>
      <c r="T376" s="663"/>
      <c r="U376" s="663"/>
      <c r="V376" s="663"/>
      <c r="W376" s="663"/>
      <c r="X376" s="663"/>
      <c r="Y376" s="663"/>
      <c r="Z376" s="663"/>
    </row>
    <row r="377" spans="1:26" ht="15.75" customHeight="1">
      <c r="A377" s="663"/>
      <c r="B377" s="753"/>
      <c r="C377" s="663"/>
      <c r="D377" s="663"/>
      <c r="E377" s="663"/>
      <c r="F377" s="663"/>
      <c r="G377" s="663"/>
      <c r="H377" s="663"/>
      <c r="I377" s="663"/>
      <c r="J377" s="663"/>
      <c r="K377" s="663"/>
      <c r="L377" s="663"/>
      <c r="M377" s="663"/>
      <c r="N377" s="663"/>
      <c r="O377" s="663"/>
      <c r="P377" s="663"/>
      <c r="Q377" s="663"/>
      <c r="R377" s="663"/>
      <c r="S377" s="663"/>
      <c r="T377" s="663"/>
      <c r="U377" s="663"/>
      <c r="V377" s="663"/>
      <c r="W377" s="663"/>
      <c r="X377" s="663"/>
      <c r="Y377" s="663"/>
      <c r="Z377" s="663"/>
    </row>
    <row r="378" spans="1:26" ht="15.75" customHeight="1">
      <c r="A378" s="663"/>
      <c r="B378" s="753"/>
      <c r="C378" s="663"/>
      <c r="D378" s="663"/>
      <c r="E378" s="663"/>
      <c r="F378" s="663"/>
      <c r="G378" s="663"/>
      <c r="H378" s="663"/>
      <c r="I378" s="663"/>
      <c r="J378" s="663"/>
      <c r="K378" s="663"/>
      <c r="L378" s="663"/>
      <c r="M378" s="663"/>
      <c r="N378" s="663"/>
      <c r="O378" s="663"/>
      <c r="P378" s="663"/>
      <c r="Q378" s="663"/>
      <c r="R378" s="663"/>
      <c r="S378" s="663"/>
      <c r="T378" s="663"/>
      <c r="U378" s="663"/>
      <c r="V378" s="663"/>
      <c r="W378" s="663"/>
      <c r="X378" s="663"/>
      <c r="Y378" s="663"/>
      <c r="Z378" s="663"/>
    </row>
    <row r="379" spans="1:26" ht="15.75" customHeight="1">
      <c r="A379" s="663"/>
      <c r="B379" s="753"/>
      <c r="C379" s="663"/>
      <c r="D379" s="663"/>
      <c r="E379" s="663"/>
      <c r="F379" s="663"/>
      <c r="G379" s="663"/>
      <c r="H379" s="663"/>
      <c r="I379" s="663"/>
      <c r="J379" s="663"/>
      <c r="K379" s="663"/>
      <c r="L379" s="663"/>
      <c r="M379" s="663"/>
      <c r="N379" s="663"/>
      <c r="O379" s="663"/>
      <c r="P379" s="663"/>
      <c r="Q379" s="663"/>
      <c r="R379" s="663"/>
      <c r="S379" s="663"/>
      <c r="T379" s="663"/>
      <c r="U379" s="663"/>
      <c r="V379" s="663"/>
      <c r="W379" s="663"/>
      <c r="X379" s="663"/>
      <c r="Y379" s="663"/>
      <c r="Z379" s="663"/>
    </row>
    <row r="380" spans="1:26" ht="15.75" customHeight="1">
      <c r="A380" s="663"/>
      <c r="B380" s="753"/>
      <c r="C380" s="663"/>
      <c r="D380" s="663"/>
      <c r="E380" s="663"/>
      <c r="F380" s="663"/>
      <c r="G380" s="663"/>
      <c r="H380" s="663"/>
      <c r="I380" s="663"/>
      <c r="J380" s="663"/>
      <c r="K380" s="663"/>
      <c r="L380" s="663"/>
      <c r="M380" s="663"/>
      <c r="N380" s="663"/>
      <c r="O380" s="663"/>
      <c r="P380" s="663"/>
      <c r="Q380" s="663"/>
      <c r="R380" s="663"/>
      <c r="S380" s="663"/>
      <c r="T380" s="663"/>
      <c r="U380" s="663"/>
      <c r="V380" s="663"/>
      <c r="W380" s="663"/>
      <c r="X380" s="663"/>
      <c r="Y380" s="663"/>
      <c r="Z380" s="663"/>
    </row>
    <row r="381" spans="1:26" ht="15.75" customHeight="1">
      <c r="A381" s="663"/>
      <c r="B381" s="753"/>
      <c r="C381" s="663"/>
      <c r="D381" s="663"/>
      <c r="E381" s="663"/>
      <c r="F381" s="663"/>
      <c r="G381" s="663"/>
      <c r="H381" s="663"/>
      <c r="I381" s="663"/>
      <c r="J381" s="663"/>
      <c r="K381" s="663"/>
      <c r="L381" s="663"/>
      <c r="M381" s="663"/>
      <c r="N381" s="663"/>
      <c r="O381" s="663"/>
      <c r="P381" s="663"/>
      <c r="Q381" s="663"/>
      <c r="R381" s="663"/>
      <c r="S381" s="663"/>
      <c r="T381" s="663"/>
      <c r="U381" s="663"/>
      <c r="V381" s="663"/>
      <c r="W381" s="663"/>
      <c r="X381" s="663"/>
      <c r="Y381" s="663"/>
      <c r="Z381" s="663"/>
    </row>
    <row r="382" spans="1:26" ht="15.75" customHeight="1">
      <c r="A382" s="663"/>
      <c r="B382" s="753"/>
      <c r="C382" s="663"/>
      <c r="D382" s="663"/>
      <c r="E382" s="663"/>
      <c r="F382" s="663"/>
      <c r="G382" s="663"/>
      <c r="H382" s="663"/>
      <c r="I382" s="663"/>
      <c r="J382" s="663"/>
      <c r="K382" s="663"/>
      <c r="L382" s="663"/>
      <c r="M382" s="663"/>
      <c r="N382" s="663"/>
      <c r="O382" s="663"/>
      <c r="P382" s="663"/>
      <c r="Q382" s="663"/>
      <c r="R382" s="663"/>
      <c r="S382" s="663"/>
      <c r="T382" s="663"/>
      <c r="U382" s="663"/>
      <c r="V382" s="663"/>
      <c r="W382" s="663"/>
      <c r="X382" s="663"/>
      <c r="Y382" s="663"/>
      <c r="Z382" s="663"/>
    </row>
    <row r="383" spans="1:26" ht="15.75" customHeight="1">
      <c r="A383" s="663"/>
      <c r="B383" s="753"/>
      <c r="C383" s="663"/>
      <c r="D383" s="663"/>
      <c r="E383" s="663"/>
      <c r="F383" s="663"/>
      <c r="G383" s="663"/>
      <c r="H383" s="663"/>
      <c r="I383" s="663"/>
      <c r="J383" s="663"/>
      <c r="K383" s="663"/>
      <c r="L383" s="663"/>
      <c r="M383" s="663"/>
      <c r="N383" s="663"/>
      <c r="O383" s="663"/>
      <c r="P383" s="663"/>
      <c r="Q383" s="663"/>
      <c r="R383" s="663"/>
      <c r="S383" s="663"/>
      <c r="T383" s="663"/>
      <c r="U383" s="663"/>
      <c r="V383" s="663"/>
      <c r="W383" s="663"/>
      <c r="X383" s="663"/>
      <c r="Y383" s="663"/>
      <c r="Z383" s="663"/>
    </row>
    <row r="384" spans="1:26" ht="15.75" customHeight="1">
      <c r="A384" s="663"/>
      <c r="B384" s="753"/>
      <c r="C384" s="663"/>
      <c r="D384" s="663"/>
      <c r="E384" s="663"/>
      <c r="F384" s="663"/>
      <c r="G384" s="663"/>
      <c r="H384" s="663"/>
      <c r="I384" s="663"/>
      <c r="J384" s="663"/>
      <c r="K384" s="663"/>
      <c r="L384" s="663"/>
      <c r="M384" s="663"/>
      <c r="N384" s="663"/>
      <c r="O384" s="663"/>
      <c r="P384" s="663"/>
      <c r="Q384" s="663"/>
      <c r="R384" s="663"/>
      <c r="S384" s="663"/>
      <c r="T384" s="663"/>
      <c r="U384" s="663"/>
      <c r="V384" s="663"/>
      <c r="W384" s="663"/>
      <c r="X384" s="663"/>
      <c r="Y384" s="663"/>
      <c r="Z384" s="663"/>
    </row>
    <row r="385" spans="1:26" ht="15.75" customHeight="1">
      <c r="A385" s="663"/>
      <c r="B385" s="753"/>
      <c r="C385" s="663"/>
      <c r="D385" s="663"/>
      <c r="E385" s="663"/>
      <c r="F385" s="663"/>
      <c r="G385" s="663"/>
      <c r="H385" s="663"/>
      <c r="I385" s="663"/>
      <c r="J385" s="663"/>
      <c r="K385" s="663"/>
      <c r="L385" s="663"/>
      <c r="M385" s="663"/>
      <c r="N385" s="663"/>
      <c r="O385" s="663"/>
      <c r="P385" s="663"/>
      <c r="Q385" s="663"/>
      <c r="R385" s="663"/>
      <c r="S385" s="663"/>
      <c r="T385" s="663"/>
      <c r="U385" s="663"/>
      <c r="V385" s="663"/>
      <c r="W385" s="663"/>
      <c r="X385" s="663"/>
      <c r="Y385" s="663"/>
      <c r="Z385" s="663"/>
    </row>
    <row r="386" spans="1:26" ht="15.75" customHeight="1">
      <c r="A386" s="663"/>
      <c r="B386" s="753"/>
      <c r="C386" s="663"/>
      <c r="D386" s="663"/>
      <c r="E386" s="663"/>
      <c r="F386" s="663"/>
      <c r="G386" s="663"/>
      <c r="H386" s="663"/>
      <c r="I386" s="663"/>
      <c r="J386" s="663"/>
      <c r="K386" s="663"/>
      <c r="L386" s="663"/>
      <c r="M386" s="663"/>
      <c r="N386" s="663"/>
      <c r="O386" s="663"/>
      <c r="P386" s="663"/>
      <c r="Q386" s="663"/>
      <c r="R386" s="663"/>
      <c r="S386" s="663"/>
      <c r="T386" s="663"/>
      <c r="U386" s="663"/>
      <c r="V386" s="663"/>
      <c r="W386" s="663"/>
      <c r="X386" s="663"/>
      <c r="Y386" s="663"/>
      <c r="Z386" s="663"/>
    </row>
    <row r="387" spans="1:26" ht="15.75" customHeight="1">
      <c r="A387" s="663"/>
      <c r="B387" s="753"/>
      <c r="C387" s="663"/>
      <c r="D387" s="663"/>
      <c r="E387" s="663"/>
      <c r="F387" s="663"/>
      <c r="G387" s="663"/>
      <c r="H387" s="663"/>
      <c r="I387" s="663"/>
      <c r="J387" s="663"/>
      <c r="K387" s="663"/>
      <c r="L387" s="663"/>
      <c r="M387" s="663"/>
      <c r="N387" s="663"/>
      <c r="O387" s="663"/>
      <c r="P387" s="663"/>
      <c r="Q387" s="663"/>
      <c r="R387" s="663"/>
      <c r="S387" s="663"/>
      <c r="T387" s="663"/>
      <c r="U387" s="663"/>
      <c r="V387" s="663"/>
      <c r="W387" s="663"/>
      <c r="X387" s="663"/>
      <c r="Y387" s="663"/>
      <c r="Z387" s="663"/>
    </row>
    <row r="388" spans="1:26" ht="15.75" customHeight="1">
      <c r="A388" s="663"/>
      <c r="B388" s="753"/>
      <c r="C388" s="663"/>
      <c r="D388" s="663"/>
      <c r="E388" s="663"/>
      <c r="F388" s="663"/>
      <c r="G388" s="663"/>
      <c r="H388" s="663"/>
      <c r="I388" s="663"/>
      <c r="J388" s="663"/>
      <c r="K388" s="663"/>
      <c r="L388" s="663"/>
      <c r="M388" s="663"/>
      <c r="N388" s="663"/>
      <c r="O388" s="663"/>
      <c r="P388" s="663"/>
      <c r="Q388" s="663"/>
      <c r="R388" s="663"/>
      <c r="S388" s="663"/>
      <c r="T388" s="663"/>
      <c r="U388" s="663"/>
      <c r="V388" s="663"/>
      <c r="W388" s="663"/>
      <c r="X388" s="663"/>
      <c r="Y388" s="663"/>
      <c r="Z388" s="663"/>
    </row>
    <row r="389" spans="1:26" ht="15.75" customHeight="1">
      <c r="A389" s="663"/>
      <c r="B389" s="753"/>
      <c r="C389" s="663"/>
      <c r="D389" s="663"/>
      <c r="E389" s="663"/>
      <c r="F389" s="663"/>
      <c r="G389" s="663"/>
      <c r="H389" s="663"/>
      <c r="I389" s="663"/>
      <c r="J389" s="663"/>
      <c r="K389" s="663"/>
      <c r="L389" s="663"/>
      <c r="M389" s="663"/>
      <c r="N389" s="663"/>
      <c r="O389" s="663"/>
      <c r="P389" s="663"/>
      <c r="Q389" s="663"/>
      <c r="R389" s="663"/>
      <c r="S389" s="663"/>
      <c r="T389" s="663"/>
      <c r="U389" s="663"/>
      <c r="V389" s="663"/>
      <c r="W389" s="663"/>
      <c r="X389" s="663"/>
      <c r="Y389" s="663"/>
      <c r="Z389" s="663"/>
    </row>
    <row r="390" spans="1:26" ht="15.75" customHeight="1">
      <c r="A390" s="663"/>
      <c r="B390" s="753"/>
      <c r="C390" s="663"/>
      <c r="D390" s="663"/>
      <c r="E390" s="663"/>
      <c r="F390" s="663"/>
      <c r="G390" s="663"/>
      <c r="H390" s="663"/>
      <c r="I390" s="663"/>
      <c r="J390" s="663"/>
      <c r="K390" s="663"/>
      <c r="L390" s="663"/>
      <c r="M390" s="663"/>
      <c r="N390" s="663"/>
      <c r="O390" s="663"/>
      <c r="P390" s="663"/>
      <c r="Q390" s="663"/>
      <c r="R390" s="663"/>
      <c r="S390" s="663"/>
      <c r="T390" s="663"/>
      <c r="U390" s="663"/>
      <c r="V390" s="663"/>
      <c r="W390" s="663"/>
      <c r="X390" s="663"/>
      <c r="Y390" s="663"/>
      <c r="Z390" s="663"/>
    </row>
    <row r="391" spans="1:26" ht="15.75" customHeight="1">
      <c r="A391" s="663"/>
      <c r="B391" s="753"/>
      <c r="C391" s="663"/>
      <c r="D391" s="663"/>
      <c r="E391" s="663"/>
      <c r="F391" s="663"/>
      <c r="G391" s="663"/>
      <c r="H391" s="663"/>
      <c r="I391" s="663"/>
      <c r="J391" s="663"/>
      <c r="K391" s="663"/>
      <c r="L391" s="663"/>
      <c r="M391" s="663"/>
      <c r="N391" s="663"/>
      <c r="O391" s="663"/>
      <c r="P391" s="663"/>
      <c r="Q391" s="663"/>
      <c r="R391" s="663"/>
      <c r="S391" s="663"/>
      <c r="T391" s="663"/>
      <c r="U391" s="663"/>
      <c r="V391" s="663"/>
      <c r="W391" s="663"/>
      <c r="X391" s="663"/>
      <c r="Y391" s="663"/>
      <c r="Z391" s="663"/>
    </row>
    <row r="392" spans="1:26" ht="15.75" customHeight="1">
      <c r="A392" s="663"/>
      <c r="B392" s="753"/>
      <c r="C392" s="663"/>
      <c r="D392" s="663"/>
      <c r="E392" s="663"/>
      <c r="F392" s="663"/>
      <c r="G392" s="663"/>
      <c r="H392" s="663"/>
      <c r="I392" s="663"/>
      <c r="J392" s="663"/>
      <c r="K392" s="663"/>
      <c r="L392" s="663"/>
      <c r="M392" s="663"/>
      <c r="N392" s="663"/>
      <c r="O392" s="663"/>
      <c r="P392" s="663"/>
      <c r="Q392" s="663"/>
      <c r="R392" s="663"/>
      <c r="S392" s="663"/>
      <c r="T392" s="663"/>
      <c r="U392" s="663"/>
      <c r="V392" s="663"/>
      <c r="W392" s="663"/>
      <c r="X392" s="663"/>
      <c r="Y392" s="663"/>
      <c r="Z392" s="663"/>
    </row>
    <row r="393" spans="1:26" ht="15.75" customHeight="1">
      <c r="A393" s="663"/>
      <c r="B393" s="753"/>
      <c r="C393" s="663"/>
      <c r="D393" s="663"/>
      <c r="E393" s="663"/>
      <c r="F393" s="663"/>
      <c r="G393" s="663"/>
      <c r="H393" s="663"/>
      <c r="I393" s="663"/>
      <c r="J393" s="663"/>
      <c r="K393" s="663"/>
      <c r="L393" s="663"/>
      <c r="M393" s="663"/>
      <c r="N393" s="663"/>
      <c r="O393" s="663"/>
      <c r="P393" s="663"/>
      <c r="Q393" s="663"/>
      <c r="R393" s="663"/>
      <c r="S393" s="663"/>
      <c r="T393" s="663"/>
      <c r="U393" s="663"/>
      <c r="V393" s="663"/>
      <c r="W393" s="663"/>
      <c r="X393" s="663"/>
      <c r="Y393" s="663"/>
      <c r="Z393" s="663"/>
    </row>
    <row r="394" spans="1:26" ht="15.75" customHeight="1">
      <c r="A394" s="663"/>
      <c r="B394" s="753"/>
      <c r="C394" s="663"/>
      <c r="D394" s="663"/>
      <c r="E394" s="663"/>
      <c r="F394" s="663"/>
      <c r="G394" s="663"/>
      <c r="H394" s="663"/>
      <c r="I394" s="663"/>
      <c r="J394" s="663"/>
      <c r="K394" s="663"/>
      <c r="L394" s="663"/>
      <c r="M394" s="663"/>
      <c r="N394" s="663"/>
      <c r="O394" s="663"/>
      <c r="P394" s="663"/>
      <c r="Q394" s="663"/>
      <c r="R394" s="663"/>
      <c r="S394" s="663"/>
      <c r="T394" s="663"/>
      <c r="U394" s="663"/>
      <c r="V394" s="663"/>
      <c r="W394" s="663"/>
      <c r="X394" s="663"/>
      <c r="Y394" s="663"/>
      <c r="Z394" s="663"/>
    </row>
    <row r="395" spans="1:26" ht="15.75" customHeight="1">
      <c r="A395" s="663"/>
      <c r="B395" s="753"/>
      <c r="C395" s="663"/>
      <c r="D395" s="663"/>
      <c r="E395" s="663"/>
      <c r="F395" s="663"/>
      <c r="G395" s="663"/>
      <c r="H395" s="663"/>
      <c r="I395" s="663"/>
      <c r="J395" s="663"/>
      <c r="K395" s="663"/>
      <c r="L395" s="663"/>
      <c r="M395" s="663"/>
      <c r="N395" s="663"/>
      <c r="O395" s="663"/>
      <c r="P395" s="663"/>
      <c r="Q395" s="663"/>
      <c r="R395" s="663"/>
      <c r="S395" s="663"/>
      <c r="T395" s="663"/>
      <c r="U395" s="663"/>
      <c r="V395" s="663"/>
      <c r="W395" s="663"/>
      <c r="X395" s="663"/>
      <c r="Y395" s="663"/>
      <c r="Z395" s="663"/>
    </row>
    <row r="396" spans="1:26" ht="15.75" customHeight="1">
      <c r="A396" s="663"/>
      <c r="B396" s="753"/>
      <c r="C396" s="663"/>
      <c r="D396" s="663"/>
      <c r="E396" s="663"/>
      <c r="F396" s="663"/>
      <c r="G396" s="663"/>
      <c r="H396" s="663"/>
      <c r="I396" s="663"/>
      <c r="J396" s="663"/>
      <c r="K396" s="663"/>
      <c r="L396" s="663"/>
      <c r="M396" s="663"/>
      <c r="N396" s="663"/>
      <c r="O396" s="663"/>
      <c r="P396" s="663"/>
      <c r="Q396" s="663"/>
      <c r="R396" s="663"/>
      <c r="S396" s="663"/>
      <c r="T396" s="663"/>
      <c r="U396" s="663"/>
      <c r="V396" s="663"/>
      <c r="W396" s="663"/>
      <c r="X396" s="663"/>
      <c r="Y396" s="663"/>
      <c r="Z396" s="663"/>
    </row>
    <row r="397" spans="1:26" ht="15.75" customHeight="1">
      <c r="A397" s="663"/>
      <c r="B397" s="753"/>
      <c r="C397" s="663"/>
      <c r="D397" s="663"/>
      <c r="E397" s="663"/>
      <c r="F397" s="663"/>
      <c r="G397" s="663"/>
      <c r="H397" s="663"/>
      <c r="I397" s="663"/>
      <c r="J397" s="663"/>
      <c r="K397" s="663"/>
      <c r="L397" s="663"/>
      <c r="M397" s="663"/>
      <c r="N397" s="663"/>
      <c r="O397" s="663"/>
      <c r="P397" s="663"/>
      <c r="Q397" s="663"/>
      <c r="R397" s="663"/>
      <c r="S397" s="663"/>
      <c r="T397" s="663"/>
      <c r="U397" s="663"/>
      <c r="V397" s="663"/>
      <c r="W397" s="663"/>
      <c r="X397" s="663"/>
      <c r="Y397" s="663"/>
      <c r="Z397" s="663"/>
    </row>
    <row r="398" spans="1:26" ht="15.75" customHeight="1">
      <c r="A398" s="663"/>
      <c r="B398" s="753"/>
      <c r="C398" s="663"/>
      <c r="D398" s="663"/>
      <c r="E398" s="663"/>
      <c r="F398" s="663"/>
      <c r="G398" s="663"/>
      <c r="H398" s="663"/>
      <c r="I398" s="663"/>
      <c r="J398" s="663"/>
      <c r="K398" s="663"/>
      <c r="L398" s="663"/>
      <c r="M398" s="663"/>
      <c r="N398" s="663"/>
      <c r="O398" s="663"/>
      <c r="P398" s="663"/>
      <c r="Q398" s="663"/>
      <c r="R398" s="663"/>
      <c r="S398" s="663"/>
      <c r="T398" s="663"/>
      <c r="U398" s="663"/>
      <c r="V398" s="663"/>
      <c r="W398" s="663"/>
      <c r="X398" s="663"/>
      <c r="Y398" s="663"/>
      <c r="Z398" s="663"/>
    </row>
    <row r="399" spans="1:26" ht="15.75" customHeight="1">
      <c r="A399" s="663"/>
      <c r="B399" s="753"/>
      <c r="C399" s="663"/>
      <c r="D399" s="663"/>
      <c r="E399" s="663"/>
      <c r="F399" s="663"/>
      <c r="G399" s="663"/>
      <c r="H399" s="663"/>
      <c r="I399" s="663"/>
      <c r="J399" s="663"/>
      <c r="K399" s="663"/>
      <c r="L399" s="663"/>
      <c r="M399" s="663"/>
      <c r="N399" s="663"/>
      <c r="O399" s="663"/>
      <c r="P399" s="663"/>
      <c r="Q399" s="663"/>
      <c r="R399" s="663"/>
      <c r="S399" s="663"/>
      <c r="T399" s="663"/>
      <c r="U399" s="663"/>
      <c r="V399" s="663"/>
      <c r="W399" s="663"/>
      <c r="X399" s="663"/>
      <c r="Y399" s="663"/>
      <c r="Z399" s="663"/>
    </row>
    <row r="400" spans="1:26" ht="15.75" customHeight="1">
      <c r="A400" s="663"/>
      <c r="B400" s="753"/>
      <c r="C400" s="663"/>
      <c r="D400" s="663"/>
      <c r="E400" s="663"/>
      <c r="F400" s="663"/>
      <c r="G400" s="663"/>
      <c r="H400" s="663"/>
      <c r="I400" s="663"/>
      <c r="J400" s="663"/>
      <c r="K400" s="663"/>
      <c r="L400" s="663"/>
      <c r="M400" s="663"/>
      <c r="N400" s="663"/>
      <c r="O400" s="663"/>
      <c r="P400" s="663"/>
      <c r="Q400" s="663"/>
      <c r="R400" s="663"/>
      <c r="S400" s="663"/>
      <c r="T400" s="663"/>
      <c r="U400" s="663"/>
      <c r="V400" s="663"/>
      <c r="W400" s="663"/>
      <c r="X400" s="663"/>
      <c r="Y400" s="663"/>
      <c r="Z400" s="663"/>
    </row>
    <row r="401" spans="1:26" ht="15.75" customHeight="1">
      <c r="A401" s="663"/>
      <c r="B401" s="753"/>
      <c r="C401" s="663"/>
      <c r="D401" s="663"/>
      <c r="E401" s="663"/>
      <c r="F401" s="663"/>
      <c r="G401" s="663"/>
      <c r="H401" s="663"/>
      <c r="I401" s="663"/>
      <c r="J401" s="663"/>
      <c r="K401" s="663"/>
      <c r="L401" s="663"/>
      <c r="M401" s="663"/>
      <c r="N401" s="663"/>
      <c r="O401" s="663"/>
      <c r="P401" s="663"/>
      <c r="Q401" s="663"/>
      <c r="R401" s="663"/>
      <c r="S401" s="663"/>
      <c r="T401" s="663"/>
      <c r="U401" s="663"/>
      <c r="V401" s="663"/>
      <c r="W401" s="663"/>
      <c r="X401" s="663"/>
      <c r="Y401" s="663"/>
      <c r="Z401" s="663"/>
    </row>
    <row r="402" spans="1:26" ht="15.75" customHeight="1">
      <c r="A402" s="663"/>
      <c r="B402" s="753"/>
      <c r="C402" s="663"/>
      <c r="D402" s="663"/>
      <c r="E402" s="663"/>
      <c r="F402" s="663"/>
      <c r="G402" s="663"/>
      <c r="H402" s="663"/>
      <c r="I402" s="663"/>
      <c r="J402" s="663"/>
      <c r="K402" s="663"/>
      <c r="L402" s="663"/>
      <c r="M402" s="663"/>
      <c r="N402" s="663"/>
      <c r="O402" s="663"/>
      <c r="P402" s="663"/>
      <c r="Q402" s="663"/>
      <c r="R402" s="663"/>
      <c r="S402" s="663"/>
      <c r="T402" s="663"/>
      <c r="U402" s="663"/>
      <c r="V402" s="663"/>
      <c r="W402" s="663"/>
      <c r="X402" s="663"/>
      <c r="Y402" s="663"/>
      <c r="Z402" s="663"/>
    </row>
    <row r="403" spans="1:26" ht="15.75" customHeight="1">
      <c r="A403" s="663"/>
      <c r="B403" s="753"/>
      <c r="C403" s="663"/>
      <c r="D403" s="663"/>
      <c r="E403" s="663"/>
      <c r="F403" s="663"/>
      <c r="G403" s="663"/>
      <c r="H403" s="663"/>
      <c r="I403" s="663"/>
      <c r="J403" s="663"/>
      <c r="K403" s="663"/>
      <c r="L403" s="663"/>
      <c r="M403" s="663"/>
      <c r="N403" s="663"/>
      <c r="O403" s="663"/>
      <c r="P403" s="663"/>
      <c r="Q403" s="663"/>
      <c r="R403" s="663"/>
      <c r="S403" s="663"/>
      <c r="T403" s="663"/>
      <c r="U403" s="663"/>
      <c r="V403" s="663"/>
      <c r="W403" s="663"/>
      <c r="X403" s="663"/>
      <c r="Y403" s="663"/>
      <c r="Z403" s="663"/>
    </row>
    <row r="404" spans="1:26" ht="15.75" customHeight="1">
      <c r="A404" s="663"/>
      <c r="B404" s="753"/>
      <c r="C404" s="663"/>
      <c r="D404" s="663"/>
      <c r="E404" s="663"/>
      <c r="F404" s="663"/>
      <c r="G404" s="663"/>
      <c r="H404" s="663"/>
      <c r="I404" s="663"/>
      <c r="J404" s="663"/>
      <c r="K404" s="663"/>
      <c r="L404" s="663"/>
      <c r="M404" s="663"/>
      <c r="N404" s="663"/>
      <c r="O404" s="663"/>
      <c r="P404" s="663"/>
      <c r="Q404" s="663"/>
      <c r="R404" s="663"/>
      <c r="S404" s="663"/>
      <c r="T404" s="663"/>
      <c r="U404" s="663"/>
      <c r="V404" s="663"/>
      <c r="W404" s="663"/>
      <c r="X404" s="663"/>
      <c r="Y404" s="663"/>
      <c r="Z404" s="663"/>
    </row>
    <row r="405" spans="1:26" ht="15.75" customHeight="1">
      <c r="A405" s="663"/>
      <c r="B405" s="753"/>
      <c r="C405" s="663"/>
      <c r="D405" s="663"/>
      <c r="E405" s="663"/>
      <c r="F405" s="663"/>
      <c r="G405" s="663"/>
      <c r="H405" s="663"/>
      <c r="I405" s="663"/>
      <c r="J405" s="663"/>
      <c r="K405" s="663"/>
      <c r="L405" s="663"/>
      <c r="M405" s="663"/>
      <c r="N405" s="663"/>
      <c r="O405" s="663"/>
      <c r="P405" s="663"/>
      <c r="Q405" s="663"/>
      <c r="R405" s="663"/>
      <c r="S405" s="663"/>
      <c r="T405" s="663"/>
      <c r="U405" s="663"/>
      <c r="V405" s="663"/>
      <c r="W405" s="663"/>
      <c r="X405" s="663"/>
      <c r="Y405" s="663"/>
      <c r="Z405" s="663"/>
    </row>
    <row r="406" spans="1:26" ht="15.75" customHeight="1">
      <c r="A406" s="663"/>
      <c r="B406" s="753"/>
      <c r="C406" s="663"/>
      <c r="D406" s="663"/>
      <c r="E406" s="663"/>
      <c r="F406" s="663"/>
      <c r="G406" s="663"/>
      <c r="H406" s="663"/>
      <c r="I406" s="663"/>
      <c r="J406" s="663"/>
      <c r="K406" s="663"/>
      <c r="L406" s="663"/>
      <c r="M406" s="663"/>
      <c r="N406" s="663"/>
      <c r="O406" s="663"/>
      <c r="P406" s="663"/>
      <c r="Q406" s="663"/>
      <c r="R406" s="663"/>
      <c r="S406" s="663"/>
      <c r="T406" s="663"/>
      <c r="U406" s="663"/>
      <c r="V406" s="663"/>
      <c r="W406" s="663"/>
      <c r="X406" s="663"/>
      <c r="Y406" s="663"/>
      <c r="Z406" s="663"/>
    </row>
    <row r="407" spans="1:26" ht="15.75" customHeight="1">
      <c r="A407" s="663"/>
      <c r="B407" s="753"/>
      <c r="C407" s="663"/>
      <c r="D407" s="663"/>
      <c r="E407" s="663"/>
      <c r="F407" s="663"/>
      <c r="G407" s="663"/>
      <c r="H407" s="663"/>
      <c r="I407" s="663"/>
      <c r="J407" s="663"/>
      <c r="K407" s="663"/>
      <c r="L407" s="663"/>
      <c r="M407" s="663"/>
      <c r="N407" s="663"/>
      <c r="O407" s="663"/>
      <c r="P407" s="663"/>
      <c r="Q407" s="663"/>
      <c r="R407" s="663"/>
      <c r="S407" s="663"/>
      <c r="T407" s="663"/>
      <c r="U407" s="663"/>
      <c r="V407" s="663"/>
      <c r="W407" s="663"/>
      <c r="X407" s="663"/>
      <c r="Y407" s="663"/>
      <c r="Z407" s="663"/>
    </row>
    <row r="408" spans="1:26" ht="15.75" customHeight="1">
      <c r="A408" s="663"/>
      <c r="B408" s="753"/>
      <c r="C408" s="663"/>
      <c r="D408" s="663"/>
      <c r="E408" s="663"/>
      <c r="F408" s="663"/>
      <c r="G408" s="663"/>
      <c r="H408" s="663"/>
      <c r="I408" s="663"/>
      <c r="J408" s="663"/>
      <c r="K408" s="663"/>
      <c r="L408" s="663"/>
      <c r="M408" s="663"/>
      <c r="N408" s="663"/>
      <c r="O408" s="663"/>
      <c r="P408" s="663"/>
      <c r="Q408" s="663"/>
      <c r="R408" s="663"/>
      <c r="S408" s="663"/>
      <c r="T408" s="663"/>
      <c r="U408" s="663"/>
      <c r="V408" s="663"/>
      <c r="W408" s="663"/>
      <c r="X408" s="663"/>
      <c r="Y408" s="663"/>
      <c r="Z408" s="663"/>
    </row>
    <row r="409" spans="1:26" ht="15.75" customHeight="1">
      <c r="A409" s="663"/>
      <c r="B409" s="753"/>
      <c r="C409" s="663"/>
      <c r="D409" s="663"/>
      <c r="E409" s="663"/>
      <c r="F409" s="663"/>
      <c r="G409" s="663"/>
      <c r="H409" s="663"/>
      <c r="I409" s="663"/>
      <c r="J409" s="663"/>
      <c r="K409" s="663"/>
      <c r="L409" s="663"/>
      <c r="M409" s="663"/>
      <c r="N409" s="663"/>
      <c r="O409" s="663"/>
      <c r="P409" s="663"/>
      <c r="Q409" s="663"/>
      <c r="R409" s="663"/>
      <c r="S409" s="663"/>
      <c r="T409" s="663"/>
      <c r="U409" s="663"/>
      <c r="V409" s="663"/>
      <c r="W409" s="663"/>
      <c r="X409" s="663"/>
      <c r="Y409" s="663"/>
      <c r="Z409" s="663"/>
    </row>
    <row r="410" spans="1:26" ht="15.75" customHeight="1">
      <c r="A410" s="663"/>
      <c r="B410" s="753"/>
      <c r="C410" s="663"/>
      <c r="D410" s="663"/>
      <c r="E410" s="663"/>
      <c r="F410" s="663"/>
      <c r="G410" s="663"/>
      <c r="H410" s="663"/>
      <c r="I410" s="663"/>
      <c r="J410" s="663"/>
      <c r="K410" s="663"/>
      <c r="L410" s="663"/>
      <c r="M410" s="663"/>
      <c r="N410" s="663"/>
      <c r="O410" s="663"/>
      <c r="P410" s="663"/>
      <c r="Q410" s="663"/>
      <c r="R410" s="663"/>
      <c r="S410" s="663"/>
      <c r="T410" s="663"/>
      <c r="U410" s="663"/>
      <c r="V410" s="663"/>
      <c r="W410" s="663"/>
      <c r="X410" s="663"/>
      <c r="Y410" s="663"/>
      <c r="Z410" s="663"/>
    </row>
    <row r="411" spans="1:26" ht="15.75" customHeight="1">
      <c r="A411" s="663"/>
      <c r="B411" s="753"/>
      <c r="C411" s="663"/>
      <c r="D411" s="663"/>
      <c r="E411" s="663"/>
      <c r="F411" s="663"/>
      <c r="G411" s="663"/>
      <c r="H411" s="663"/>
      <c r="I411" s="663"/>
      <c r="J411" s="663"/>
      <c r="K411" s="663"/>
      <c r="L411" s="663"/>
      <c r="M411" s="663"/>
      <c r="N411" s="663"/>
      <c r="O411" s="663"/>
      <c r="P411" s="663"/>
      <c r="Q411" s="663"/>
      <c r="R411" s="663"/>
      <c r="S411" s="663"/>
      <c r="T411" s="663"/>
      <c r="U411" s="663"/>
      <c r="V411" s="663"/>
      <c r="W411" s="663"/>
      <c r="X411" s="663"/>
      <c r="Y411" s="663"/>
      <c r="Z411" s="663"/>
    </row>
    <row r="412" spans="1:26" ht="15.75" customHeight="1">
      <c r="A412" s="663"/>
      <c r="B412" s="753"/>
      <c r="C412" s="663"/>
      <c r="D412" s="663"/>
      <c r="E412" s="663"/>
      <c r="F412" s="663"/>
      <c r="G412" s="663"/>
      <c r="H412" s="663"/>
      <c r="I412" s="663"/>
      <c r="J412" s="663"/>
      <c r="K412" s="663"/>
      <c r="L412" s="663"/>
      <c r="M412" s="663"/>
      <c r="N412" s="663"/>
      <c r="O412" s="663"/>
      <c r="P412" s="663"/>
      <c r="Q412" s="663"/>
      <c r="R412" s="663"/>
      <c r="S412" s="663"/>
      <c r="T412" s="663"/>
      <c r="U412" s="663"/>
      <c r="V412" s="663"/>
      <c r="W412" s="663"/>
      <c r="X412" s="663"/>
      <c r="Y412" s="663"/>
      <c r="Z412" s="663"/>
    </row>
    <row r="413" spans="1:26" ht="15.75" customHeight="1">
      <c r="A413" s="663"/>
      <c r="B413" s="753"/>
      <c r="C413" s="663"/>
      <c r="D413" s="663"/>
      <c r="E413" s="663"/>
      <c r="F413" s="663"/>
      <c r="G413" s="663"/>
      <c r="H413" s="663"/>
      <c r="I413" s="663"/>
      <c r="J413" s="663"/>
      <c r="K413" s="663"/>
      <c r="L413" s="663"/>
      <c r="M413" s="663"/>
      <c r="N413" s="663"/>
      <c r="O413" s="663"/>
      <c r="P413" s="663"/>
      <c r="Q413" s="663"/>
      <c r="R413" s="663"/>
      <c r="S413" s="663"/>
      <c r="T413" s="663"/>
      <c r="U413" s="663"/>
      <c r="V413" s="663"/>
      <c r="W413" s="663"/>
      <c r="X413" s="663"/>
      <c r="Y413" s="663"/>
      <c r="Z413" s="663"/>
    </row>
    <row r="414" spans="1:26" ht="15.75" customHeight="1">
      <c r="A414" s="663"/>
      <c r="B414" s="753"/>
      <c r="C414" s="663"/>
      <c r="D414" s="663"/>
      <c r="E414" s="663"/>
      <c r="F414" s="663"/>
      <c r="G414" s="663"/>
      <c r="H414" s="663"/>
      <c r="I414" s="663"/>
      <c r="J414" s="663"/>
      <c r="K414" s="663"/>
      <c r="L414" s="663"/>
      <c r="M414" s="663"/>
      <c r="N414" s="663"/>
      <c r="O414" s="663"/>
      <c r="P414" s="663"/>
      <c r="Q414" s="663"/>
      <c r="R414" s="663"/>
      <c r="S414" s="663"/>
      <c r="T414" s="663"/>
      <c r="U414" s="663"/>
      <c r="V414" s="663"/>
      <c r="W414" s="663"/>
      <c r="X414" s="663"/>
      <c r="Y414" s="663"/>
      <c r="Z414" s="663"/>
    </row>
    <row r="415" spans="1:26" ht="15.75" customHeight="1">
      <c r="A415" s="663"/>
      <c r="B415" s="753"/>
      <c r="C415" s="663"/>
      <c r="D415" s="663"/>
      <c r="E415" s="663"/>
      <c r="F415" s="663"/>
      <c r="G415" s="663"/>
      <c r="H415" s="663"/>
      <c r="I415" s="663"/>
      <c r="J415" s="663"/>
      <c r="K415" s="663"/>
      <c r="L415" s="663"/>
      <c r="M415" s="663"/>
      <c r="N415" s="663"/>
      <c r="O415" s="663"/>
      <c r="P415" s="663"/>
      <c r="Q415" s="663"/>
      <c r="R415" s="663"/>
      <c r="S415" s="663"/>
      <c r="T415" s="663"/>
      <c r="U415" s="663"/>
      <c r="V415" s="663"/>
      <c r="W415" s="663"/>
      <c r="X415" s="663"/>
      <c r="Y415" s="663"/>
      <c r="Z415" s="663"/>
    </row>
    <row r="416" spans="1:26" ht="15.75" customHeight="1">
      <c r="A416" s="663"/>
      <c r="B416" s="753"/>
      <c r="C416" s="663"/>
      <c r="D416" s="663"/>
      <c r="E416" s="663"/>
      <c r="F416" s="663"/>
      <c r="G416" s="663"/>
      <c r="H416" s="663"/>
      <c r="I416" s="663"/>
      <c r="J416" s="663"/>
      <c r="K416" s="663"/>
      <c r="L416" s="663"/>
      <c r="M416" s="663"/>
      <c r="N416" s="663"/>
      <c r="O416" s="663"/>
      <c r="P416" s="663"/>
      <c r="Q416" s="663"/>
      <c r="R416" s="663"/>
      <c r="S416" s="663"/>
      <c r="T416" s="663"/>
      <c r="U416" s="663"/>
      <c r="V416" s="663"/>
      <c r="W416" s="663"/>
      <c r="X416" s="663"/>
      <c r="Y416" s="663"/>
      <c r="Z416" s="663"/>
    </row>
    <row r="417" spans="1:26" ht="15.75" customHeight="1">
      <c r="A417" s="663"/>
      <c r="B417" s="753"/>
      <c r="C417" s="663"/>
      <c r="D417" s="663"/>
      <c r="E417" s="663"/>
      <c r="F417" s="663"/>
      <c r="G417" s="663"/>
      <c r="H417" s="663"/>
      <c r="I417" s="663"/>
      <c r="J417" s="663"/>
      <c r="K417" s="663"/>
      <c r="L417" s="663"/>
      <c r="M417" s="663"/>
      <c r="N417" s="663"/>
      <c r="O417" s="663"/>
      <c r="P417" s="663"/>
      <c r="Q417" s="663"/>
      <c r="R417" s="663"/>
      <c r="S417" s="663"/>
      <c r="T417" s="663"/>
      <c r="U417" s="663"/>
      <c r="V417" s="663"/>
      <c r="W417" s="663"/>
      <c r="X417" s="663"/>
      <c r="Y417" s="663"/>
      <c r="Z417" s="663"/>
    </row>
    <row r="418" spans="1:26" ht="15.75" customHeight="1">
      <c r="A418" s="663"/>
      <c r="B418" s="753"/>
      <c r="C418" s="663"/>
      <c r="D418" s="663"/>
      <c r="E418" s="663"/>
      <c r="F418" s="663"/>
      <c r="G418" s="663"/>
      <c r="H418" s="663"/>
      <c r="I418" s="663"/>
      <c r="J418" s="663"/>
      <c r="K418" s="663"/>
      <c r="L418" s="663"/>
      <c r="M418" s="663"/>
      <c r="N418" s="663"/>
      <c r="O418" s="663"/>
      <c r="P418" s="663"/>
      <c r="Q418" s="663"/>
      <c r="R418" s="663"/>
      <c r="S418" s="663"/>
      <c r="T418" s="663"/>
      <c r="U418" s="663"/>
      <c r="V418" s="663"/>
      <c r="W418" s="663"/>
      <c r="X418" s="663"/>
      <c r="Y418" s="663"/>
      <c r="Z418" s="663"/>
    </row>
    <row r="419" spans="1:26" ht="15.75" customHeight="1">
      <c r="A419" s="663"/>
      <c r="B419" s="753"/>
      <c r="C419" s="663"/>
      <c r="D419" s="663"/>
      <c r="E419" s="663"/>
      <c r="F419" s="663"/>
      <c r="G419" s="663"/>
      <c r="H419" s="663"/>
      <c r="I419" s="663"/>
      <c r="J419" s="663"/>
      <c r="K419" s="663"/>
      <c r="L419" s="663"/>
      <c r="M419" s="663"/>
      <c r="N419" s="663"/>
      <c r="O419" s="663"/>
      <c r="P419" s="663"/>
      <c r="Q419" s="663"/>
      <c r="R419" s="663"/>
      <c r="S419" s="663"/>
      <c r="T419" s="663"/>
      <c r="U419" s="663"/>
      <c r="V419" s="663"/>
      <c r="W419" s="663"/>
      <c r="X419" s="663"/>
      <c r="Y419" s="663"/>
      <c r="Z419" s="663"/>
    </row>
    <row r="420" spans="1:26" ht="15.75" customHeight="1">
      <c r="A420" s="663"/>
      <c r="B420" s="753"/>
      <c r="C420" s="663"/>
      <c r="D420" s="663"/>
      <c r="E420" s="663"/>
      <c r="F420" s="663"/>
      <c r="G420" s="663"/>
      <c r="H420" s="663"/>
      <c r="I420" s="663"/>
      <c r="J420" s="663"/>
      <c r="K420" s="663"/>
      <c r="L420" s="663"/>
      <c r="M420" s="663"/>
      <c r="N420" s="663"/>
      <c r="O420" s="663"/>
      <c r="P420" s="663"/>
      <c r="Q420" s="663"/>
      <c r="R420" s="663"/>
      <c r="S420" s="663"/>
      <c r="T420" s="663"/>
      <c r="U420" s="663"/>
      <c r="V420" s="663"/>
      <c r="W420" s="663"/>
      <c r="X420" s="663"/>
      <c r="Y420" s="663"/>
      <c r="Z420" s="663"/>
    </row>
    <row r="421" spans="1:26" ht="15.75" customHeight="1">
      <c r="A421" s="663"/>
      <c r="B421" s="753"/>
      <c r="C421" s="663"/>
      <c r="D421" s="663"/>
      <c r="E421" s="663"/>
      <c r="F421" s="663"/>
      <c r="G421" s="663"/>
      <c r="H421" s="663"/>
      <c r="I421" s="663"/>
      <c r="J421" s="663"/>
      <c r="K421" s="663"/>
      <c r="L421" s="663"/>
      <c r="M421" s="663"/>
      <c r="N421" s="663"/>
      <c r="O421" s="663"/>
      <c r="P421" s="663"/>
      <c r="Q421" s="663"/>
      <c r="R421" s="663"/>
      <c r="S421" s="663"/>
      <c r="T421" s="663"/>
      <c r="U421" s="663"/>
      <c r="V421" s="663"/>
      <c r="W421" s="663"/>
      <c r="X421" s="663"/>
      <c r="Y421" s="663"/>
      <c r="Z421" s="663"/>
    </row>
    <row r="422" spans="1:26" ht="15.75" customHeight="1">
      <c r="A422" s="663"/>
      <c r="B422" s="753"/>
      <c r="C422" s="663"/>
      <c r="D422" s="663"/>
      <c r="E422" s="663"/>
      <c r="F422" s="663"/>
      <c r="G422" s="663"/>
      <c r="H422" s="663"/>
      <c r="I422" s="663"/>
      <c r="J422" s="663"/>
      <c r="K422" s="663"/>
      <c r="L422" s="663"/>
      <c r="M422" s="663"/>
      <c r="N422" s="663"/>
      <c r="O422" s="663"/>
      <c r="P422" s="663"/>
      <c r="Q422" s="663"/>
      <c r="R422" s="663"/>
      <c r="S422" s="663"/>
      <c r="T422" s="663"/>
      <c r="U422" s="663"/>
      <c r="V422" s="663"/>
      <c r="W422" s="663"/>
      <c r="X422" s="663"/>
      <c r="Y422" s="663"/>
      <c r="Z422" s="663"/>
    </row>
    <row r="423" spans="1:26" ht="15.75" customHeight="1">
      <c r="A423" s="663"/>
      <c r="B423" s="753"/>
      <c r="C423" s="663"/>
      <c r="D423" s="663"/>
      <c r="E423" s="663"/>
      <c r="F423" s="663"/>
      <c r="G423" s="663"/>
      <c r="H423" s="663"/>
      <c r="I423" s="663"/>
      <c r="J423" s="663"/>
      <c r="K423" s="663"/>
      <c r="L423" s="663"/>
      <c r="M423" s="663"/>
      <c r="N423" s="663"/>
      <c r="O423" s="663"/>
      <c r="P423" s="663"/>
      <c r="Q423" s="663"/>
      <c r="R423" s="663"/>
      <c r="S423" s="663"/>
      <c r="T423" s="663"/>
      <c r="U423" s="663"/>
      <c r="V423" s="663"/>
      <c r="W423" s="663"/>
      <c r="X423" s="663"/>
      <c r="Y423" s="663"/>
      <c r="Z423" s="663"/>
    </row>
    <row r="424" spans="1:26" ht="15.75" customHeight="1">
      <c r="A424" s="663"/>
      <c r="B424" s="753"/>
      <c r="C424" s="663"/>
      <c r="D424" s="663"/>
      <c r="E424" s="663"/>
      <c r="F424" s="663"/>
      <c r="G424" s="663"/>
      <c r="H424" s="663"/>
      <c r="I424" s="663"/>
      <c r="J424" s="663"/>
      <c r="K424" s="663"/>
      <c r="L424" s="663"/>
      <c r="M424" s="663"/>
      <c r="N424" s="663"/>
      <c r="O424" s="663"/>
      <c r="P424" s="663"/>
      <c r="Q424" s="663"/>
      <c r="R424" s="663"/>
      <c r="S424" s="663"/>
      <c r="T424" s="663"/>
      <c r="U424" s="663"/>
      <c r="V424" s="663"/>
      <c r="W424" s="663"/>
      <c r="X424" s="663"/>
      <c r="Y424" s="663"/>
      <c r="Z424" s="663"/>
    </row>
    <row r="425" spans="1:26" ht="15.75" customHeight="1">
      <c r="A425" s="663"/>
      <c r="B425" s="753"/>
      <c r="C425" s="663"/>
      <c r="D425" s="663"/>
      <c r="E425" s="663"/>
      <c r="F425" s="663"/>
      <c r="G425" s="663"/>
      <c r="H425" s="663"/>
      <c r="I425" s="663"/>
      <c r="J425" s="663"/>
      <c r="K425" s="663"/>
      <c r="L425" s="663"/>
      <c r="M425" s="663"/>
      <c r="N425" s="663"/>
      <c r="O425" s="663"/>
      <c r="P425" s="663"/>
      <c r="Q425" s="663"/>
      <c r="R425" s="663"/>
      <c r="S425" s="663"/>
      <c r="T425" s="663"/>
      <c r="U425" s="663"/>
      <c r="V425" s="663"/>
      <c r="W425" s="663"/>
      <c r="X425" s="663"/>
      <c r="Y425" s="663"/>
      <c r="Z425" s="663"/>
    </row>
    <row r="426" spans="1:26" ht="15.75" customHeight="1">
      <c r="A426" s="663"/>
      <c r="B426" s="753"/>
      <c r="C426" s="663"/>
      <c r="D426" s="663"/>
      <c r="E426" s="663"/>
      <c r="F426" s="663"/>
      <c r="G426" s="663"/>
      <c r="H426" s="663"/>
      <c r="I426" s="663"/>
      <c r="J426" s="663"/>
      <c r="K426" s="663"/>
      <c r="L426" s="663"/>
      <c r="M426" s="663"/>
      <c r="N426" s="663"/>
      <c r="O426" s="663"/>
      <c r="P426" s="663"/>
      <c r="Q426" s="663"/>
      <c r="R426" s="663"/>
      <c r="S426" s="663"/>
      <c r="T426" s="663"/>
      <c r="U426" s="663"/>
      <c r="V426" s="663"/>
      <c r="W426" s="663"/>
      <c r="X426" s="663"/>
      <c r="Y426" s="663"/>
      <c r="Z426" s="663"/>
    </row>
    <row r="427" spans="1:26" ht="15.75" customHeight="1">
      <c r="A427" s="663"/>
      <c r="B427" s="753"/>
      <c r="C427" s="663"/>
      <c r="D427" s="663"/>
      <c r="E427" s="663"/>
      <c r="F427" s="663"/>
      <c r="G427" s="663"/>
      <c r="H427" s="663"/>
      <c r="I427" s="663"/>
      <c r="J427" s="663"/>
      <c r="K427" s="663"/>
      <c r="L427" s="663"/>
      <c r="M427" s="663"/>
      <c r="N427" s="663"/>
      <c r="O427" s="663"/>
      <c r="P427" s="663"/>
      <c r="Q427" s="663"/>
      <c r="R427" s="663"/>
      <c r="S427" s="663"/>
      <c r="T427" s="663"/>
      <c r="U427" s="663"/>
      <c r="V427" s="663"/>
      <c r="W427" s="663"/>
      <c r="X427" s="663"/>
      <c r="Y427" s="663"/>
      <c r="Z427" s="663"/>
    </row>
    <row r="428" spans="1:26" ht="15.75" customHeight="1">
      <c r="A428" s="663"/>
      <c r="B428" s="753"/>
      <c r="C428" s="663"/>
      <c r="D428" s="663"/>
      <c r="E428" s="663"/>
      <c r="F428" s="663"/>
      <c r="G428" s="663"/>
      <c r="H428" s="663"/>
      <c r="I428" s="663"/>
      <c r="J428" s="663"/>
      <c r="K428" s="663"/>
      <c r="L428" s="663"/>
      <c r="M428" s="663"/>
      <c r="N428" s="663"/>
      <c r="O428" s="663"/>
      <c r="P428" s="663"/>
      <c r="Q428" s="663"/>
      <c r="R428" s="663"/>
      <c r="S428" s="663"/>
      <c r="T428" s="663"/>
      <c r="U428" s="663"/>
      <c r="V428" s="663"/>
      <c r="W428" s="663"/>
      <c r="X428" s="663"/>
      <c r="Y428" s="663"/>
      <c r="Z428" s="663"/>
    </row>
    <row r="429" spans="1:26" ht="15.75" customHeight="1">
      <c r="A429" s="663"/>
      <c r="B429" s="753"/>
      <c r="C429" s="663"/>
      <c r="D429" s="663"/>
      <c r="E429" s="663"/>
      <c r="F429" s="663"/>
      <c r="G429" s="663"/>
      <c r="H429" s="663"/>
      <c r="I429" s="663"/>
      <c r="J429" s="663"/>
      <c r="K429" s="663"/>
      <c r="L429" s="663"/>
      <c r="M429" s="663"/>
      <c r="N429" s="663"/>
      <c r="O429" s="663"/>
      <c r="P429" s="663"/>
      <c r="Q429" s="663"/>
      <c r="R429" s="663"/>
      <c r="S429" s="663"/>
      <c r="T429" s="663"/>
      <c r="U429" s="663"/>
      <c r="V429" s="663"/>
      <c r="W429" s="663"/>
      <c r="X429" s="663"/>
      <c r="Y429" s="663"/>
      <c r="Z429" s="663"/>
    </row>
    <row r="430" spans="1:26" ht="15.75" customHeight="1">
      <c r="A430" s="663"/>
      <c r="B430" s="753"/>
      <c r="C430" s="663"/>
      <c r="D430" s="663"/>
      <c r="E430" s="663"/>
      <c r="F430" s="663"/>
      <c r="G430" s="663"/>
      <c r="H430" s="663"/>
      <c r="I430" s="663"/>
      <c r="J430" s="663"/>
      <c r="K430" s="663"/>
      <c r="L430" s="663"/>
      <c r="M430" s="663"/>
      <c r="N430" s="663"/>
      <c r="O430" s="663"/>
      <c r="P430" s="663"/>
      <c r="Q430" s="663"/>
      <c r="R430" s="663"/>
      <c r="S430" s="663"/>
      <c r="T430" s="663"/>
      <c r="U430" s="663"/>
      <c r="V430" s="663"/>
      <c r="W430" s="663"/>
      <c r="X430" s="663"/>
      <c r="Y430" s="663"/>
      <c r="Z430" s="663"/>
    </row>
    <row r="431" spans="1:26" ht="15.75" customHeight="1">
      <c r="A431" s="663"/>
      <c r="B431" s="753"/>
      <c r="C431" s="663"/>
      <c r="D431" s="663"/>
      <c r="E431" s="663"/>
      <c r="F431" s="663"/>
      <c r="G431" s="663"/>
      <c r="H431" s="663"/>
      <c r="I431" s="663"/>
      <c r="J431" s="663"/>
      <c r="K431" s="663"/>
      <c r="L431" s="663"/>
      <c r="M431" s="663"/>
      <c r="N431" s="663"/>
      <c r="O431" s="663"/>
      <c r="P431" s="663"/>
      <c r="Q431" s="663"/>
      <c r="R431" s="663"/>
      <c r="S431" s="663"/>
      <c r="T431" s="663"/>
      <c r="U431" s="663"/>
      <c r="V431" s="663"/>
      <c r="W431" s="663"/>
      <c r="X431" s="663"/>
      <c r="Y431" s="663"/>
      <c r="Z431" s="663"/>
    </row>
    <row r="432" spans="1:26" ht="15.75" customHeight="1">
      <c r="A432" s="663"/>
      <c r="B432" s="753"/>
      <c r="C432" s="663"/>
      <c r="D432" s="663"/>
      <c r="E432" s="663"/>
      <c r="F432" s="663"/>
      <c r="G432" s="663"/>
      <c r="H432" s="663"/>
      <c r="I432" s="663"/>
      <c r="J432" s="663"/>
      <c r="K432" s="663"/>
      <c r="L432" s="663"/>
      <c r="M432" s="663"/>
      <c r="N432" s="663"/>
      <c r="O432" s="663"/>
      <c r="P432" s="663"/>
      <c r="Q432" s="663"/>
      <c r="R432" s="663"/>
      <c r="S432" s="663"/>
      <c r="T432" s="663"/>
      <c r="U432" s="663"/>
      <c r="V432" s="663"/>
      <c r="W432" s="663"/>
      <c r="X432" s="663"/>
      <c r="Y432" s="663"/>
      <c r="Z432" s="663"/>
    </row>
    <row r="433" spans="1:26" ht="15.75" customHeight="1">
      <c r="A433" s="663"/>
      <c r="B433" s="753"/>
      <c r="C433" s="663"/>
      <c r="D433" s="663"/>
      <c r="E433" s="663"/>
      <c r="F433" s="663"/>
      <c r="G433" s="663"/>
      <c r="H433" s="663"/>
      <c r="I433" s="663"/>
      <c r="J433" s="663"/>
      <c r="K433" s="663"/>
      <c r="L433" s="663"/>
      <c r="M433" s="663"/>
      <c r="N433" s="663"/>
      <c r="O433" s="663"/>
      <c r="P433" s="663"/>
      <c r="Q433" s="663"/>
      <c r="R433" s="663"/>
      <c r="S433" s="663"/>
      <c r="T433" s="663"/>
      <c r="U433" s="663"/>
      <c r="V433" s="663"/>
      <c r="W433" s="663"/>
      <c r="X433" s="663"/>
      <c r="Y433" s="663"/>
      <c r="Z433" s="663"/>
    </row>
    <row r="434" spans="1:26" ht="15.75" customHeight="1">
      <c r="A434" s="663"/>
      <c r="B434" s="753"/>
      <c r="C434" s="663"/>
      <c r="D434" s="663"/>
      <c r="E434" s="663"/>
      <c r="F434" s="663"/>
      <c r="G434" s="663"/>
      <c r="H434" s="663"/>
      <c r="I434" s="663"/>
      <c r="J434" s="663"/>
      <c r="K434" s="663"/>
      <c r="L434" s="663"/>
      <c r="M434" s="663"/>
      <c r="N434" s="663"/>
      <c r="O434" s="663"/>
      <c r="P434" s="663"/>
      <c r="Q434" s="663"/>
      <c r="R434" s="663"/>
      <c r="S434" s="663"/>
      <c r="T434" s="663"/>
      <c r="U434" s="663"/>
      <c r="V434" s="663"/>
      <c r="W434" s="663"/>
      <c r="X434" s="663"/>
      <c r="Y434" s="663"/>
      <c r="Z434" s="663"/>
    </row>
    <row r="435" spans="1:26" ht="15.75" customHeight="1">
      <c r="A435" s="663"/>
      <c r="B435" s="753"/>
      <c r="C435" s="663"/>
      <c r="D435" s="663"/>
      <c r="E435" s="663"/>
      <c r="F435" s="663"/>
      <c r="G435" s="663"/>
      <c r="H435" s="663"/>
      <c r="I435" s="663"/>
      <c r="J435" s="663"/>
      <c r="K435" s="663"/>
      <c r="L435" s="663"/>
      <c r="M435" s="663"/>
      <c r="N435" s="663"/>
      <c r="O435" s="663"/>
      <c r="P435" s="663"/>
      <c r="Q435" s="663"/>
      <c r="R435" s="663"/>
      <c r="S435" s="663"/>
      <c r="T435" s="663"/>
      <c r="U435" s="663"/>
      <c r="V435" s="663"/>
      <c r="W435" s="663"/>
      <c r="X435" s="663"/>
      <c r="Y435" s="663"/>
      <c r="Z435" s="663"/>
    </row>
    <row r="436" spans="1:26" ht="15.75" customHeight="1">
      <c r="A436" s="663"/>
      <c r="B436" s="753"/>
      <c r="C436" s="663"/>
      <c r="D436" s="663"/>
      <c r="E436" s="663"/>
      <c r="F436" s="663"/>
      <c r="G436" s="663"/>
      <c r="H436" s="663"/>
      <c r="I436" s="663"/>
      <c r="J436" s="663"/>
      <c r="K436" s="663"/>
      <c r="L436" s="663"/>
      <c r="M436" s="663"/>
      <c r="N436" s="663"/>
      <c r="O436" s="663"/>
      <c r="P436" s="663"/>
      <c r="Q436" s="663"/>
      <c r="R436" s="663"/>
      <c r="S436" s="663"/>
      <c r="T436" s="663"/>
      <c r="U436" s="663"/>
      <c r="V436" s="663"/>
      <c r="W436" s="663"/>
      <c r="X436" s="663"/>
      <c r="Y436" s="663"/>
      <c r="Z436" s="663"/>
    </row>
    <row r="437" spans="1:26" ht="15.75" customHeight="1">
      <c r="A437" s="663"/>
      <c r="B437" s="753"/>
      <c r="C437" s="663"/>
      <c r="D437" s="663"/>
      <c r="E437" s="663"/>
      <c r="F437" s="663"/>
      <c r="G437" s="663"/>
      <c r="H437" s="663"/>
      <c r="I437" s="663"/>
      <c r="J437" s="663"/>
      <c r="K437" s="663"/>
      <c r="L437" s="663"/>
      <c r="M437" s="663"/>
      <c r="N437" s="663"/>
      <c r="O437" s="663"/>
      <c r="P437" s="663"/>
      <c r="Q437" s="663"/>
      <c r="R437" s="663"/>
      <c r="S437" s="663"/>
      <c r="T437" s="663"/>
      <c r="U437" s="663"/>
      <c r="V437" s="663"/>
      <c r="W437" s="663"/>
      <c r="X437" s="663"/>
      <c r="Y437" s="663"/>
      <c r="Z437" s="663"/>
    </row>
    <row r="438" spans="1:26" ht="15.75" customHeight="1">
      <c r="A438" s="663"/>
      <c r="B438" s="753"/>
      <c r="C438" s="663"/>
      <c r="D438" s="663"/>
      <c r="E438" s="663"/>
      <c r="F438" s="663"/>
      <c r="G438" s="663"/>
      <c r="H438" s="663"/>
      <c r="I438" s="663"/>
      <c r="J438" s="663"/>
      <c r="K438" s="663"/>
      <c r="L438" s="663"/>
      <c r="M438" s="663"/>
      <c r="N438" s="663"/>
      <c r="O438" s="663"/>
      <c r="P438" s="663"/>
      <c r="Q438" s="663"/>
      <c r="R438" s="663"/>
      <c r="S438" s="663"/>
      <c r="T438" s="663"/>
      <c r="U438" s="663"/>
      <c r="V438" s="663"/>
      <c r="W438" s="663"/>
      <c r="X438" s="663"/>
      <c r="Y438" s="663"/>
      <c r="Z438" s="663"/>
    </row>
    <row r="439" spans="1:26" ht="15.75" customHeight="1">
      <c r="A439" s="663"/>
      <c r="B439" s="753"/>
      <c r="C439" s="663"/>
      <c r="D439" s="663"/>
      <c r="E439" s="663"/>
      <c r="F439" s="663"/>
      <c r="G439" s="663"/>
      <c r="H439" s="663"/>
      <c r="I439" s="663"/>
      <c r="J439" s="663"/>
      <c r="K439" s="663"/>
      <c r="L439" s="663"/>
      <c r="M439" s="663"/>
      <c r="N439" s="663"/>
      <c r="O439" s="663"/>
      <c r="P439" s="663"/>
      <c r="Q439" s="663"/>
      <c r="R439" s="663"/>
      <c r="S439" s="663"/>
      <c r="T439" s="663"/>
      <c r="U439" s="663"/>
      <c r="V439" s="663"/>
      <c r="W439" s="663"/>
      <c r="X439" s="663"/>
      <c r="Y439" s="663"/>
      <c r="Z439" s="663"/>
    </row>
    <row r="440" spans="1:26" ht="15.75" customHeight="1">
      <c r="A440" s="663"/>
      <c r="B440" s="753"/>
      <c r="C440" s="663"/>
      <c r="D440" s="663"/>
      <c r="E440" s="663"/>
      <c r="F440" s="663"/>
      <c r="G440" s="663"/>
      <c r="H440" s="663"/>
      <c r="I440" s="663"/>
      <c r="J440" s="663"/>
      <c r="K440" s="663"/>
      <c r="L440" s="663"/>
      <c r="M440" s="663"/>
      <c r="N440" s="663"/>
      <c r="O440" s="663"/>
      <c r="P440" s="663"/>
      <c r="Q440" s="663"/>
      <c r="R440" s="663"/>
      <c r="S440" s="663"/>
      <c r="T440" s="663"/>
      <c r="U440" s="663"/>
      <c r="V440" s="663"/>
      <c r="W440" s="663"/>
      <c r="X440" s="663"/>
      <c r="Y440" s="663"/>
      <c r="Z440" s="663"/>
    </row>
    <row r="441" spans="1:26" ht="15.75" customHeight="1">
      <c r="A441" s="663"/>
      <c r="B441" s="753"/>
      <c r="C441" s="663"/>
      <c r="D441" s="663"/>
      <c r="E441" s="663"/>
      <c r="F441" s="663"/>
      <c r="G441" s="663"/>
      <c r="H441" s="663"/>
      <c r="I441" s="663"/>
      <c r="J441" s="663"/>
      <c r="K441" s="663"/>
      <c r="L441" s="663"/>
      <c r="M441" s="663"/>
      <c r="N441" s="663"/>
      <c r="O441" s="663"/>
      <c r="P441" s="663"/>
      <c r="Q441" s="663"/>
      <c r="R441" s="663"/>
      <c r="S441" s="663"/>
      <c r="T441" s="663"/>
      <c r="U441" s="663"/>
      <c r="V441" s="663"/>
      <c r="W441" s="663"/>
      <c r="X441" s="663"/>
      <c r="Y441" s="663"/>
      <c r="Z441" s="663"/>
    </row>
    <row r="442" spans="1:26" ht="15.75" customHeight="1">
      <c r="A442" s="663"/>
      <c r="B442" s="753"/>
      <c r="C442" s="663"/>
      <c r="D442" s="663"/>
      <c r="E442" s="663"/>
      <c r="F442" s="663"/>
      <c r="G442" s="663"/>
      <c r="H442" s="663"/>
      <c r="I442" s="663"/>
      <c r="J442" s="663"/>
      <c r="K442" s="663"/>
      <c r="L442" s="663"/>
      <c r="M442" s="663"/>
      <c r="N442" s="663"/>
      <c r="O442" s="663"/>
      <c r="P442" s="663"/>
      <c r="Q442" s="663"/>
      <c r="R442" s="663"/>
      <c r="S442" s="663"/>
      <c r="T442" s="663"/>
      <c r="U442" s="663"/>
      <c r="V442" s="663"/>
      <c r="W442" s="663"/>
      <c r="X442" s="663"/>
      <c r="Y442" s="663"/>
      <c r="Z442" s="663"/>
    </row>
    <row r="443" spans="1:26" ht="15.75" customHeight="1">
      <c r="A443" s="663"/>
      <c r="B443" s="753"/>
      <c r="C443" s="663"/>
      <c r="D443" s="663"/>
      <c r="E443" s="663"/>
      <c r="F443" s="663"/>
      <c r="G443" s="663"/>
      <c r="H443" s="663"/>
      <c r="I443" s="663"/>
      <c r="J443" s="663"/>
      <c r="K443" s="663"/>
      <c r="L443" s="663"/>
      <c r="M443" s="663"/>
      <c r="N443" s="663"/>
      <c r="O443" s="663"/>
      <c r="P443" s="663"/>
      <c r="Q443" s="663"/>
      <c r="R443" s="663"/>
      <c r="S443" s="663"/>
      <c r="T443" s="663"/>
      <c r="U443" s="663"/>
      <c r="V443" s="663"/>
      <c r="W443" s="663"/>
      <c r="X443" s="663"/>
      <c r="Y443" s="663"/>
      <c r="Z443" s="663"/>
    </row>
    <row r="444" spans="1:26" ht="15.75" customHeight="1">
      <c r="A444" s="663"/>
      <c r="B444" s="753"/>
      <c r="C444" s="663"/>
      <c r="D444" s="663"/>
      <c r="E444" s="663"/>
      <c r="F444" s="663"/>
      <c r="G444" s="663"/>
      <c r="H444" s="663"/>
      <c r="I444" s="663"/>
      <c r="J444" s="663"/>
      <c r="K444" s="663"/>
      <c r="L444" s="663"/>
      <c r="M444" s="663"/>
      <c r="N444" s="663"/>
      <c r="O444" s="663"/>
      <c r="P444" s="663"/>
      <c r="Q444" s="663"/>
      <c r="R444" s="663"/>
      <c r="S444" s="663"/>
      <c r="T444" s="663"/>
      <c r="U444" s="663"/>
      <c r="V444" s="663"/>
      <c r="W444" s="663"/>
      <c r="X444" s="663"/>
      <c r="Y444" s="663"/>
      <c r="Z444" s="663"/>
    </row>
    <row r="445" spans="1:26" ht="15.75" customHeight="1">
      <c r="A445" s="663"/>
      <c r="B445" s="753"/>
      <c r="C445" s="663"/>
      <c r="D445" s="663"/>
      <c r="E445" s="663"/>
      <c r="F445" s="663"/>
      <c r="G445" s="663"/>
      <c r="H445" s="663"/>
      <c r="I445" s="663"/>
      <c r="J445" s="663"/>
      <c r="K445" s="663"/>
      <c r="L445" s="663"/>
      <c r="M445" s="663"/>
      <c r="N445" s="663"/>
      <c r="O445" s="663"/>
      <c r="P445" s="663"/>
      <c r="Q445" s="663"/>
      <c r="R445" s="663"/>
      <c r="S445" s="663"/>
      <c r="T445" s="663"/>
      <c r="U445" s="663"/>
      <c r="V445" s="663"/>
      <c r="W445" s="663"/>
      <c r="X445" s="663"/>
      <c r="Y445" s="663"/>
      <c r="Z445" s="663"/>
    </row>
    <row r="446" spans="1:26" ht="15.75" customHeight="1">
      <c r="A446" s="663"/>
      <c r="B446" s="753"/>
      <c r="C446" s="663"/>
      <c r="D446" s="663"/>
      <c r="E446" s="663"/>
      <c r="F446" s="663"/>
      <c r="G446" s="663"/>
      <c r="H446" s="663"/>
      <c r="I446" s="663"/>
      <c r="J446" s="663"/>
      <c r="K446" s="663"/>
      <c r="L446" s="663"/>
      <c r="M446" s="663"/>
      <c r="N446" s="663"/>
      <c r="O446" s="663"/>
      <c r="P446" s="663"/>
      <c r="Q446" s="663"/>
      <c r="R446" s="663"/>
      <c r="S446" s="663"/>
      <c r="T446" s="663"/>
      <c r="U446" s="663"/>
      <c r="V446" s="663"/>
      <c r="W446" s="663"/>
      <c r="X446" s="663"/>
      <c r="Y446" s="663"/>
      <c r="Z446" s="663"/>
    </row>
    <row r="447" spans="1:26" ht="15.75" customHeight="1">
      <c r="A447" s="663"/>
      <c r="B447" s="753"/>
      <c r="C447" s="663"/>
      <c r="D447" s="663"/>
      <c r="E447" s="663"/>
      <c r="F447" s="663"/>
      <c r="G447" s="663"/>
      <c r="H447" s="663"/>
      <c r="I447" s="663"/>
      <c r="J447" s="663"/>
      <c r="K447" s="663"/>
      <c r="L447" s="663"/>
      <c r="M447" s="663"/>
      <c r="N447" s="663"/>
      <c r="O447" s="663"/>
      <c r="P447" s="663"/>
      <c r="Q447" s="663"/>
      <c r="R447" s="663"/>
      <c r="S447" s="663"/>
      <c r="T447" s="663"/>
      <c r="U447" s="663"/>
      <c r="V447" s="663"/>
      <c r="W447" s="663"/>
      <c r="X447" s="663"/>
      <c r="Y447" s="663"/>
      <c r="Z447" s="663"/>
    </row>
    <row r="448" spans="1:26" ht="15.75" customHeight="1">
      <c r="A448" s="663"/>
      <c r="B448" s="753"/>
      <c r="C448" s="663"/>
      <c r="D448" s="663"/>
      <c r="E448" s="663"/>
      <c r="F448" s="663"/>
      <c r="G448" s="663"/>
      <c r="H448" s="663"/>
      <c r="I448" s="663"/>
      <c r="J448" s="663"/>
      <c r="K448" s="663"/>
      <c r="L448" s="663"/>
      <c r="M448" s="663"/>
      <c r="N448" s="663"/>
      <c r="O448" s="663"/>
      <c r="P448" s="663"/>
      <c r="Q448" s="663"/>
      <c r="R448" s="663"/>
      <c r="S448" s="663"/>
      <c r="T448" s="663"/>
      <c r="U448" s="663"/>
      <c r="V448" s="663"/>
      <c r="W448" s="663"/>
      <c r="X448" s="663"/>
      <c r="Y448" s="663"/>
      <c r="Z448" s="663"/>
    </row>
    <row r="449" spans="1:26" ht="15.75" customHeight="1">
      <c r="A449" s="663"/>
      <c r="B449" s="753"/>
      <c r="C449" s="663"/>
      <c r="D449" s="663"/>
      <c r="E449" s="663"/>
      <c r="F449" s="663"/>
      <c r="G449" s="663"/>
      <c r="H449" s="663"/>
      <c r="I449" s="663"/>
      <c r="J449" s="663"/>
      <c r="K449" s="663"/>
      <c r="L449" s="663"/>
      <c r="M449" s="663"/>
      <c r="N449" s="663"/>
      <c r="O449" s="663"/>
      <c r="P449" s="663"/>
      <c r="Q449" s="663"/>
      <c r="R449" s="663"/>
      <c r="S449" s="663"/>
      <c r="T449" s="663"/>
      <c r="U449" s="663"/>
      <c r="V449" s="663"/>
      <c r="W449" s="663"/>
      <c r="X449" s="663"/>
      <c r="Y449" s="663"/>
      <c r="Z449" s="663"/>
    </row>
    <row r="450" spans="1:26" ht="15.75" customHeight="1">
      <c r="A450" s="663"/>
      <c r="B450" s="753"/>
      <c r="C450" s="663"/>
      <c r="D450" s="663"/>
      <c r="E450" s="663"/>
      <c r="F450" s="663"/>
      <c r="G450" s="663"/>
      <c r="H450" s="663"/>
      <c r="I450" s="663"/>
      <c r="J450" s="663"/>
      <c r="K450" s="663"/>
      <c r="L450" s="663"/>
      <c r="M450" s="663"/>
      <c r="N450" s="663"/>
      <c r="O450" s="663"/>
      <c r="P450" s="663"/>
      <c r="Q450" s="663"/>
      <c r="R450" s="663"/>
      <c r="S450" s="663"/>
      <c r="T450" s="663"/>
      <c r="U450" s="663"/>
      <c r="V450" s="663"/>
      <c r="W450" s="663"/>
      <c r="X450" s="663"/>
      <c r="Y450" s="663"/>
      <c r="Z450" s="663"/>
    </row>
    <row r="451" spans="1:26" ht="15.75" customHeight="1">
      <c r="A451" s="663"/>
      <c r="B451" s="753"/>
      <c r="C451" s="663"/>
      <c r="D451" s="663"/>
      <c r="E451" s="663"/>
      <c r="F451" s="663"/>
      <c r="G451" s="663"/>
      <c r="H451" s="663"/>
      <c r="I451" s="663"/>
      <c r="J451" s="663"/>
      <c r="K451" s="663"/>
      <c r="L451" s="663"/>
      <c r="M451" s="663"/>
      <c r="N451" s="663"/>
      <c r="O451" s="663"/>
      <c r="P451" s="663"/>
      <c r="Q451" s="663"/>
      <c r="R451" s="663"/>
      <c r="S451" s="663"/>
      <c r="T451" s="663"/>
      <c r="U451" s="663"/>
      <c r="V451" s="663"/>
      <c r="W451" s="663"/>
      <c r="X451" s="663"/>
      <c r="Y451" s="663"/>
      <c r="Z451" s="663"/>
    </row>
    <row r="452" spans="1:26" ht="15.75" customHeight="1">
      <c r="A452" s="663"/>
      <c r="B452" s="753"/>
      <c r="C452" s="663"/>
      <c r="D452" s="663"/>
      <c r="E452" s="663"/>
      <c r="F452" s="663"/>
      <c r="G452" s="663"/>
      <c r="H452" s="663"/>
      <c r="I452" s="663"/>
      <c r="J452" s="663"/>
      <c r="K452" s="663"/>
      <c r="L452" s="663"/>
      <c r="M452" s="663"/>
      <c r="N452" s="663"/>
      <c r="O452" s="663"/>
      <c r="P452" s="663"/>
      <c r="Q452" s="663"/>
      <c r="R452" s="663"/>
      <c r="S452" s="663"/>
      <c r="T452" s="663"/>
      <c r="U452" s="663"/>
      <c r="V452" s="663"/>
      <c r="W452" s="663"/>
      <c r="X452" s="663"/>
      <c r="Y452" s="663"/>
      <c r="Z452" s="663"/>
    </row>
    <row r="453" spans="1:26" ht="15.75" customHeight="1">
      <c r="A453" s="663"/>
      <c r="B453" s="753"/>
      <c r="C453" s="663"/>
      <c r="D453" s="663"/>
      <c r="E453" s="663"/>
      <c r="F453" s="663"/>
      <c r="G453" s="663"/>
      <c r="H453" s="663"/>
      <c r="I453" s="663"/>
      <c r="J453" s="663"/>
      <c r="K453" s="663"/>
      <c r="L453" s="663"/>
      <c r="M453" s="663"/>
      <c r="N453" s="663"/>
      <c r="O453" s="663"/>
      <c r="P453" s="663"/>
      <c r="Q453" s="663"/>
      <c r="R453" s="663"/>
      <c r="S453" s="663"/>
      <c r="T453" s="663"/>
      <c r="U453" s="663"/>
      <c r="V453" s="663"/>
      <c r="W453" s="663"/>
      <c r="X453" s="663"/>
      <c r="Y453" s="663"/>
      <c r="Z453" s="663"/>
    </row>
    <row r="454" spans="1:26" ht="15.75" customHeight="1">
      <c r="A454" s="663"/>
      <c r="B454" s="753"/>
      <c r="C454" s="663"/>
      <c r="D454" s="663"/>
      <c r="E454" s="663"/>
      <c r="F454" s="663"/>
      <c r="G454" s="663"/>
      <c r="H454" s="663"/>
      <c r="I454" s="663"/>
      <c r="J454" s="663"/>
      <c r="K454" s="663"/>
      <c r="L454" s="663"/>
      <c r="M454" s="663"/>
      <c r="N454" s="663"/>
      <c r="O454" s="663"/>
      <c r="P454" s="663"/>
      <c r="Q454" s="663"/>
      <c r="R454" s="663"/>
      <c r="S454" s="663"/>
      <c r="T454" s="663"/>
      <c r="U454" s="663"/>
      <c r="V454" s="663"/>
      <c r="W454" s="663"/>
      <c r="X454" s="663"/>
      <c r="Y454" s="663"/>
      <c r="Z454" s="663"/>
    </row>
    <row r="455" spans="1:26" ht="15.75" customHeight="1">
      <c r="A455" s="663"/>
      <c r="B455" s="753"/>
      <c r="C455" s="663"/>
      <c r="D455" s="663"/>
      <c r="E455" s="663"/>
      <c r="F455" s="663"/>
      <c r="G455" s="663"/>
      <c r="H455" s="663"/>
      <c r="I455" s="663"/>
      <c r="J455" s="663"/>
      <c r="K455" s="663"/>
      <c r="L455" s="663"/>
      <c r="M455" s="663"/>
      <c r="N455" s="663"/>
      <c r="O455" s="663"/>
      <c r="P455" s="663"/>
      <c r="Q455" s="663"/>
      <c r="R455" s="663"/>
      <c r="S455" s="663"/>
      <c r="T455" s="663"/>
      <c r="U455" s="663"/>
      <c r="V455" s="663"/>
      <c r="W455" s="663"/>
      <c r="X455" s="663"/>
      <c r="Y455" s="663"/>
      <c r="Z455" s="663"/>
    </row>
    <row r="456" spans="1:26" ht="15.75" customHeight="1">
      <c r="A456" s="663"/>
      <c r="B456" s="753"/>
      <c r="C456" s="663"/>
      <c r="D456" s="663"/>
      <c r="E456" s="663"/>
      <c r="F456" s="663"/>
      <c r="G456" s="663"/>
      <c r="H456" s="663"/>
      <c r="I456" s="663"/>
      <c r="J456" s="663"/>
      <c r="K456" s="663"/>
      <c r="L456" s="663"/>
      <c r="M456" s="663"/>
      <c r="N456" s="663"/>
      <c r="O456" s="663"/>
      <c r="P456" s="663"/>
      <c r="Q456" s="663"/>
      <c r="R456" s="663"/>
      <c r="S456" s="663"/>
      <c r="T456" s="663"/>
      <c r="U456" s="663"/>
      <c r="V456" s="663"/>
      <c r="W456" s="663"/>
      <c r="X456" s="663"/>
      <c r="Y456" s="663"/>
      <c r="Z456" s="663"/>
    </row>
    <row r="457" spans="1:26" ht="15.75" customHeight="1">
      <c r="A457" s="663"/>
      <c r="B457" s="753"/>
      <c r="C457" s="663"/>
      <c r="D457" s="663"/>
      <c r="E457" s="663"/>
      <c r="F457" s="663"/>
      <c r="G457" s="663"/>
      <c r="H457" s="663"/>
      <c r="I457" s="663"/>
      <c r="J457" s="663"/>
      <c r="K457" s="663"/>
      <c r="L457" s="663"/>
      <c r="M457" s="663"/>
      <c r="N457" s="663"/>
      <c r="O457" s="663"/>
      <c r="P457" s="663"/>
      <c r="Q457" s="663"/>
      <c r="R457" s="663"/>
      <c r="S457" s="663"/>
      <c r="T457" s="663"/>
      <c r="U457" s="663"/>
      <c r="V457" s="663"/>
      <c r="W457" s="663"/>
      <c r="X457" s="663"/>
      <c r="Y457" s="663"/>
      <c r="Z457" s="663"/>
    </row>
    <row r="458" spans="1:26" ht="15.75" customHeight="1">
      <c r="A458" s="663"/>
      <c r="B458" s="753"/>
      <c r="C458" s="663"/>
      <c r="D458" s="663"/>
      <c r="E458" s="663"/>
      <c r="F458" s="663"/>
      <c r="G458" s="663"/>
      <c r="H458" s="663"/>
      <c r="I458" s="663"/>
      <c r="J458" s="663"/>
      <c r="K458" s="663"/>
      <c r="L458" s="663"/>
      <c r="M458" s="663"/>
      <c r="N458" s="663"/>
      <c r="O458" s="663"/>
      <c r="P458" s="663"/>
      <c r="Q458" s="663"/>
      <c r="R458" s="663"/>
      <c r="S458" s="663"/>
      <c r="T458" s="663"/>
      <c r="U458" s="663"/>
      <c r="V458" s="663"/>
      <c r="W458" s="663"/>
      <c r="X458" s="663"/>
      <c r="Y458" s="663"/>
      <c r="Z458" s="663"/>
    </row>
    <row r="459" spans="1:26" ht="15.75" customHeight="1">
      <c r="A459" s="663"/>
      <c r="B459" s="753"/>
      <c r="C459" s="663"/>
      <c r="D459" s="663"/>
      <c r="E459" s="663"/>
      <c r="F459" s="663"/>
      <c r="G459" s="663"/>
      <c r="H459" s="663"/>
      <c r="I459" s="663"/>
      <c r="J459" s="663"/>
      <c r="K459" s="663"/>
      <c r="L459" s="663"/>
      <c r="M459" s="663"/>
      <c r="N459" s="663"/>
      <c r="O459" s="663"/>
      <c r="P459" s="663"/>
      <c r="Q459" s="663"/>
      <c r="R459" s="663"/>
      <c r="S459" s="663"/>
      <c r="T459" s="663"/>
      <c r="U459" s="663"/>
      <c r="V459" s="663"/>
      <c r="W459" s="663"/>
      <c r="X459" s="663"/>
      <c r="Y459" s="663"/>
      <c r="Z459" s="663"/>
    </row>
    <row r="460" spans="1:26" ht="15.75" customHeight="1">
      <c r="A460" s="663"/>
      <c r="B460" s="753"/>
      <c r="C460" s="663"/>
      <c r="D460" s="663"/>
      <c r="E460" s="663"/>
      <c r="F460" s="663"/>
      <c r="G460" s="663"/>
      <c r="H460" s="663"/>
      <c r="I460" s="663"/>
      <c r="J460" s="663"/>
      <c r="K460" s="663"/>
      <c r="L460" s="663"/>
      <c r="M460" s="663"/>
      <c r="N460" s="663"/>
      <c r="O460" s="663"/>
      <c r="P460" s="663"/>
      <c r="Q460" s="663"/>
      <c r="R460" s="663"/>
      <c r="S460" s="663"/>
      <c r="T460" s="663"/>
      <c r="U460" s="663"/>
      <c r="V460" s="663"/>
      <c r="W460" s="663"/>
      <c r="X460" s="663"/>
      <c r="Y460" s="663"/>
      <c r="Z460" s="663"/>
    </row>
    <row r="461" spans="1:26" ht="15.75" customHeight="1">
      <c r="A461" s="663"/>
      <c r="B461" s="753"/>
      <c r="C461" s="663"/>
      <c r="D461" s="663"/>
      <c r="E461" s="663"/>
      <c r="F461" s="663"/>
      <c r="G461" s="663"/>
      <c r="H461" s="663"/>
      <c r="I461" s="663"/>
      <c r="J461" s="663"/>
      <c r="K461" s="663"/>
      <c r="L461" s="663"/>
      <c r="M461" s="663"/>
      <c r="N461" s="663"/>
      <c r="O461" s="663"/>
      <c r="P461" s="663"/>
      <c r="Q461" s="663"/>
      <c r="R461" s="663"/>
      <c r="S461" s="663"/>
      <c r="T461" s="663"/>
      <c r="U461" s="663"/>
      <c r="V461" s="663"/>
      <c r="W461" s="663"/>
      <c r="X461" s="663"/>
      <c r="Y461" s="663"/>
      <c r="Z461" s="663"/>
    </row>
    <row r="462" spans="1:26" ht="15.75" customHeight="1">
      <c r="A462" s="663"/>
      <c r="B462" s="753"/>
      <c r="C462" s="663"/>
      <c r="D462" s="663"/>
      <c r="E462" s="663"/>
      <c r="F462" s="663"/>
      <c r="G462" s="663"/>
      <c r="H462" s="663"/>
      <c r="I462" s="663"/>
      <c r="J462" s="663"/>
      <c r="K462" s="663"/>
      <c r="L462" s="663"/>
      <c r="M462" s="663"/>
      <c r="N462" s="663"/>
      <c r="O462" s="663"/>
      <c r="P462" s="663"/>
      <c r="Q462" s="663"/>
      <c r="R462" s="663"/>
      <c r="S462" s="663"/>
      <c r="T462" s="663"/>
      <c r="U462" s="663"/>
      <c r="V462" s="663"/>
      <c r="W462" s="663"/>
      <c r="X462" s="663"/>
      <c r="Y462" s="663"/>
      <c r="Z462" s="663"/>
    </row>
    <row r="463" spans="1:26" ht="15.75" customHeight="1">
      <c r="A463" s="663"/>
      <c r="B463" s="753"/>
      <c r="C463" s="663"/>
      <c r="D463" s="663"/>
      <c r="E463" s="663"/>
      <c r="F463" s="663"/>
      <c r="G463" s="663"/>
      <c r="H463" s="663"/>
      <c r="I463" s="663"/>
      <c r="J463" s="663"/>
      <c r="K463" s="663"/>
      <c r="L463" s="663"/>
      <c r="M463" s="663"/>
      <c r="N463" s="663"/>
      <c r="O463" s="663"/>
      <c r="P463" s="663"/>
      <c r="Q463" s="663"/>
      <c r="R463" s="663"/>
      <c r="S463" s="663"/>
      <c r="T463" s="663"/>
      <c r="U463" s="663"/>
      <c r="V463" s="663"/>
      <c r="W463" s="663"/>
      <c r="X463" s="663"/>
      <c r="Y463" s="663"/>
      <c r="Z463" s="663"/>
    </row>
    <row r="464" spans="1:26" ht="15.75" customHeight="1">
      <c r="A464" s="663"/>
      <c r="B464" s="753"/>
      <c r="C464" s="663"/>
      <c r="D464" s="663"/>
      <c r="E464" s="663"/>
      <c r="F464" s="663"/>
      <c r="G464" s="663"/>
      <c r="H464" s="663"/>
      <c r="I464" s="663"/>
      <c r="J464" s="663"/>
      <c r="K464" s="663"/>
      <c r="L464" s="663"/>
      <c r="M464" s="663"/>
      <c r="N464" s="663"/>
      <c r="O464" s="663"/>
      <c r="P464" s="663"/>
      <c r="Q464" s="663"/>
      <c r="R464" s="663"/>
      <c r="S464" s="663"/>
      <c r="T464" s="663"/>
      <c r="U464" s="663"/>
      <c r="V464" s="663"/>
      <c r="W464" s="663"/>
      <c r="X464" s="663"/>
      <c r="Y464" s="663"/>
      <c r="Z464" s="663"/>
    </row>
    <row r="465" spans="1:26" ht="15.75" customHeight="1">
      <c r="A465" s="663"/>
      <c r="B465" s="753"/>
      <c r="C465" s="663"/>
      <c r="D465" s="663"/>
      <c r="E465" s="663"/>
      <c r="F465" s="663"/>
      <c r="G465" s="663"/>
      <c r="H465" s="663"/>
      <c r="I465" s="663"/>
      <c r="J465" s="663"/>
      <c r="K465" s="663"/>
      <c r="L465" s="663"/>
      <c r="M465" s="663"/>
      <c r="N465" s="663"/>
      <c r="O465" s="663"/>
      <c r="P465" s="663"/>
      <c r="Q465" s="663"/>
      <c r="R465" s="663"/>
      <c r="S465" s="663"/>
      <c r="T465" s="663"/>
      <c r="U465" s="663"/>
      <c r="V465" s="663"/>
      <c r="W465" s="663"/>
      <c r="X465" s="663"/>
      <c r="Y465" s="663"/>
      <c r="Z465" s="663"/>
    </row>
    <row r="466" spans="1:26" ht="15.75" customHeight="1">
      <c r="A466" s="663"/>
      <c r="B466" s="753"/>
      <c r="C466" s="663"/>
      <c r="D466" s="663"/>
      <c r="E466" s="663"/>
      <c r="F466" s="663"/>
      <c r="G466" s="663"/>
      <c r="H466" s="663"/>
      <c r="I466" s="663"/>
      <c r="J466" s="663"/>
      <c r="K466" s="663"/>
      <c r="L466" s="663"/>
      <c r="M466" s="663"/>
      <c r="N466" s="663"/>
      <c r="O466" s="663"/>
      <c r="P466" s="663"/>
      <c r="Q466" s="663"/>
      <c r="R466" s="663"/>
      <c r="S466" s="663"/>
      <c r="T466" s="663"/>
      <c r="U466" s="663"/>
      <c r="V466" s="663"/>
      <c r="W466" s="663"/>
      <c r="X466" s="663"/>
      <c r="Y466" s="663"/>
      <c r="Z466" s="663"/>
    </row>
    <row r="467" spans="1:26" ht="15.75" customHeight="1">
      <c r="A467" s="663"/>
      <c r="B467" s="753"/>
      <c r="C467" s="663"/>
      <c r="D467" s="663"/>
      <c r="E467" s="663"/>
      <c r="F467" s="663"/>
      <c r="G467" s="663"/>
      <c r="H467" s="663"/>
      <c r="I467" s="663"/>
      <c r="J467" s="663"/>
      <c r="K467" s="663"/>
      <c r="L467" s="663"/>
      <c r="M467" s="663"/>
      <c r="N467" s="663"/>
      <c r="O467" s="663"/>
      <c r="P467" s="663"/>
      <c r="Q467" s="663"/>
      <c r="R467" s="663"/>
      <c r="S467" s="663"/>
      <c r="T467" s="663"/>
      <c r="U467" s="663"/>
      <c r="V467" s="663"/>
      <c r="W467" s="663"/>
      <c r="X467" s="663"/>
      <c r="Y467" s="663"/>
      <c r="Z467" s="663"/>
    </row>
    <row r="468" spans="1:26" ht="15.75" customHeight="1">
      <c r="A468" s="663"/>
      <c r="B468" s="753"/>
      <c r="C468" s="663"/>
      <c r="D468" s="663"/>
      <c r="E468" s="663"/>
      <c r="F468" s="663"/>
      <c r="G468" s="663"/>
      <c r="H468" s="663"/>
      <c r="I468" s="663"/>
      <c r="J468" s="663"/>
      <c r="K468" s="663"/>
      <c r="L468" s="663"/>
      <c r="M468" s="663"/>
      <c r="N468" s="663"/>
      <c r="O468" s="663"/>
      <c r="P468" s="663"/>
      <c r="Q468" s="663"/>
      <c r="R468" s="663"/>
      <c r="S468" s="663"/>
      <c r="T468" s="663"/>
      <c r="U468" s="663"/>
      <c r="V468" s="663"/>
      <c r="W468" s="663"/>
      <c r="X468" s="663"/>
      <c r="Y468" s="663"/>
      <c r="Z468" s="663"/>
    </row>
    <row r="469" spans="1:26" ht="15.75" customHeight="1">
      <c r="A469" s="663"/>
      <c r="B469" s="753"/>
      <c r="C469" s="663"/>
      <c r="D469" s="663"/>
      <c r="E469" s="663"/>
      <c r="F469" s="663"/>
      <c r="G469" s="663"/>
      <c r="H469" s="663"/>
      <c r="I469" s="663"/>
      <c r="J469" s="663"/>
      <c r="K469" s="663"/>
      <c r="L469" s="663"/>
      <c r="M469" s="663"/>
      <c r="N469" s="663"/>
      <c r="O469" s="663"/>
      <c r="P469" s="663"/>
      <c r="Q469" s="663"/>
      <c r="R469" s="663"/>
      <c r="S469" s="663"/>
      <c r="T469" s="663"/>
      <c r="U469" s="663"/>
      <c r="V469" s="663"/>
      <c r="W469" s="663"/>
      <c r="X469" s="663"/>
      <c r="Y469" s="663"/>
      <c r="Z469" s="663"/>
    </row>
    <row r="470" spans="1:26" ht="15.75" customHeight="1">
      <c r="A470" s="663"/>
      <c r="B470" s="753"/>
      <c r="C470" s="663"/>
      <c r="D470" s="663"/>
      <c r="E470" s="663"/>
      <c r="F470" s="663"/>
      <c r="G470" s="663"/>
      <c r="H470" s="663"/>
      <c r="I470" s="663"/>
      <c r="J470" s="663"/>
      <c r="K470" s="663"/>
      <c r="L470" s="663"/>
      <c r="M470" s="663"/>
      <c r="N470" s="663"/>
      <c r="O470" s="663"/>
      <c r="P470" s="663"/>
      <c r="Q470" s="663"/>
      <c r="R470" s="663"/>
      <c r="S470" s="663"/>
      <c r="T470" s="663"/>
      <c r="U470" s="663"/>
      <c r="V470" s="663"/>
      <c r="W470" s="663"/>
      <c r="X470" s="663"/>
      <c r="Y470" s="663"/>
      <c r="Z470" s="663"/>
    </row>
    <row r="471" spans="1:26" ht="15.75" customHeight="1">
      <c r="A471" s="663"/>
      <c r="B471" s="753"/>
      <c r="C471" s="663"/>
      <c r="D471" s="663"/>
      <c r="E471" s="663"/>
      <c r="F471" s="663"/>
      <c r="G471" s="663"/>
      <c r="H471" s="663"/>
      <c r="I471" s="663"/>
      <c r="J471" s="663"/>
      <c r="K471" s="663"/>
      <c r="L471" s="663"/>
      <c r="M471" s="663"/>
      <c r="N471" s="663"/>
      <c r="O471" s="663"/>
      <c r="P471" s="663"/>
      <c r="Q471" s="663"/>
      <c r="R471" s="663"/>
      <c r="S471" s="663"/>
      <c r="T471" s="663"/>
      <c r="U471" s="663"/>
      <c r="V471" s="663"/>
      <c r="W471" s="663"/>
      <c r="X471" s="663"/>
      <c r="Y471" s="663"/>
      <c r="Z471" s="663"/>
    </row>
    <row r="472" spans="1:26" ht="15.75" customHeight="1">
      <c r="A472" s="663"/>
      <c r="B472" s="753"/>
      <c r="C472" s="663"/>
      <c r="D472" s="663"/>
      <c r="E472" s="663"/>
      <c r="F472" s="663"/>
      <c r="G472" s="663"/>
      <c r="H472" s="663"/>
      <c r="I472" s="663"/>
      <c r="J472" s="663"/>
      <c r="K472" s="663"/>
      <c r="L472" s="663"/>
      <c r="M472" s="663"/>
      <c r="N472" s="663"/>
      <c r="O472" s="663"/>
      <c r="P472" s="663"/>
      <c r="Q472" s="663"/>
      <c r="R472" s="663"/>
      <c r="S472" s="663"/>
      <c r="T472" s="663"/>
      <c r="U472" s="663"/>
      <c r="V472" s="663"/>
      <c r="W472" s="663"/>
      <c r="X472" s="663"/>
      <c r="Y472" s="663"/>
      <c r="Z472" s="663"/>
    </row>
    <row r="473" spans="1:26" ht="15.75" customHeight="1">
      <c r="A473" s="663"/>
      <c r="B473" s="753"/>
      <c r="C473" s="663"/>
      <c r="D473" s="663"/>
      <c r="E473" s="663"/>
      <c r="F473" s="663"/>
      <c r="G473" s="663"/>
      <c r="H473" s="663"/>
      <c r="I473" s="663"/>
      <c r="J473" s="663"/>
      <c r="K473" s="663"/>
      <c r="L473" s="663"/>
      <c r="M473" s="663"/>
      <c r="N473" s="663"/>
      <c r="O473" s="663"/>
      <c r="P473" s="663"/>
      <c r="Q473" s="663"/>
      <c r="R473" s="663"/>
      <c r="S473" s="663"/>
      <c r="T473" s="663"/>
      <c r="U473" s="663"/>
      <c r="V473" s="663"/>
      <c r="W473" s="663"/>
      <c r="X473" s="663"/>
      <c r="Y473" s="663"/>
      <c r="Z473" s="663"/>
    </row>
    <row r="474" spans="1:26" ht="15.75" customHeight="1">
      <c r="A474" s="663"/>
      <c r="B474" s="753"/>
      <c r="C474" s="663"/>
      <c r="D474" s="663"/>
      <c r="E474" s="663"/>
      <c r="F474" s="663"/>
      <c r="G474" s="663"/>
      <c r="H474" s="663"/>
      <c r="I474" s="663"/>
      <c r="J474" s="663"/>
      <c r="K474" s="663"/>
      <c r="L474" s="663"/>
      <c r="M474" s="663"/>
      <c r="N474" s="663"/>
      <c r="O474" s="663"/>
      <c r="P474" s="663"/>
      <c r="Q474" s="663"/>
      <c r="R474" s="663"/>
      <c r="S474" s="663"/>
      <c r="T474" s="663"/>
      <c r="U474" s="663"/>
      <c r="V474" s="663"/>
      <c r="W474" s="663"/>
      <c r="X474" s="663"/>
      <c r="Y474" s="663"/>
      <c r="Z474" s="663"/>
    </row>
    <row r="475" spans="1:26" ht="15.75" customHeight="1">
      <c r="A475" s="663"/>
      <c r="B475" s="753"/>
      <c r="C475" s="663"/>
      <c r="D475" s="663"/>
      <c r="E475" s="663"/>
      <c r="F475" s="663"/>
      <c r="G475" s="663"/>
      <c r="H475" s="663"/>
      <c r="I475" s="663"/>
      <c r="J475" s="663"/>
      <c r="K475" s="663"/>
      <c r="L475" s="663"/>
      <c r="M475" s="663"/>
      <c r="N475" s="663"/>
      <c r="O475" s="663"/>
      <c r="P475" s="663"/>
      <c r="Q475" s="663"/>
      <c r="R475" s="663"/>
      <c r="S475" s="663"/>
      <c r="T475" s="663"/>
      <c r="U475" s="663"/>
      <c r="V475" s="663"/>
      <c r="W475" s="663"/>
      <c r="X475" s="663"/>
      <c r="Y475" s="663"/>
      <c r="Z475" s="663"/>
    </row>
    <row r="476" spans="1:26" ht="15.75" customHeight="1">
      <c r="A476" s="663"/>
      <c r="B476" s="753"/>
      <c r="C476" s="663"/>
      <c r="D476" s="663"/>
      <c r="E476" s="663"/>
      <c r="F476" s="663"/>
      <c r="G476" s="663"/>
      <c r="H476" s="663"/>
      <c r="I476" s="663"/>
      <c r="J476" s="663"/>
      <c r="K476" s="663"/>
      <c r="L476" s="663"/>
      <c r="M476" s="663"/>
      <c r="N476" s="663"/>
      <c r="O476" s="663"/>
      <c r="P476" s="663"/>
      <c r="Q476" s="663"/>
      <c r="R476" s="663"/>
      <c r="S476" s="663"/>
      <c r="T476" s="663"/>
      <c r="U476" s="663"/>
      <c r="V476" s="663"/>
      <c r="W476" s="663"/>
      <c r="X476" s="663"/>
      <c r="Y476" s="663"/>
      <c r="Z476" s="663"/>
    </row>
    <row r="477" spans="1:26" ht="15.75" customHeight="1">
      <c r="A477" s="663"/>
      <c r="B477" s="753"/>
      <c r="C477" s="663"/>
      <c r="D477" s="663"/>
      <c r="E477" s="663"/>
      <c r="F477" s="663"/>
      <c r="G477" s="663"/>
      <c r="H477" s="663"/>
      <c r="I477" s="663"/>
      <c r="J477" s="663"/>
      <c r="K477" s="663"/>
      <c r="L477" s="663"/>
      <c r="M477" s="663"/>
      <c r="N477" s="663"/>
      <c r="O477" s="663"/>
      <c r="P477" s="663"/>
      <c r="Q477" s="663"/>
      <c r="R477" s="663"/>
      <c r="S477" s="663"/>
      <c r="T477" s="663"/>
      <c r="U477" s="663"/>
      <c r="V477" s="663"/>
      <c r="W477" s="663"/>
      <c r="X477" s="663"/>
      <c r="Y477" s="663"/>
      <c r="Z477" s="663"/>
    </row>
    <row r="478" spans="1:26" ht="15.75" customHeight="1">
      <c r="A478" s="663"/>
      <c r="B478" s="753"/>
      <c r="C478" s="663"/>
      <c r="D478" s="663"/>
      <c r="E478" s="663"/>
      <c r="F478" s="663"/>
      <c r="G478" s="663"/>
      <c r="H478" s="663"/>
      <c r="I478" s="663"/>
      <c r="J478" s="663"/>
      <c r="K478" s="663"/>
      <c r="L478" s="663"/>
      <c r="M478" s="663"/>
      <c r="N478" s="663"/>
      <c r="O478" s="663"/>
      <c r="P478" s="663"/>
      <c r="Q478" s="663"/>
      <c r="R478" s="663"/>
      <c r="S478" s="663"/>
      <c r="T478" s="663"/>
      <c r="U478" s="663"/>
      <c r="V478" s="663"/>
      <c r="W478" s="663"/>
      <c r="X478" s="663"/>
      <c r="Y478" s="663"/>
      <c r="Z478" s="663"/>
    </row>
    <row r="479" spans="1:26" ht="15.75" customHeight="1">
      <c r="A479" s="663"/>
      <c r="B479" s="753"/>
      <c r="C479" s="663"/>
      <c r="D479" s="663"/>
      <c r="E479" s="663"/>
      <c r="F479" s="663"/>
      <c r="G479" s="663"/>
      <c r="H479" s="663"/>
      <c r="I479" s="663"/>
      <c r="J479" s="663"/>
      <c r="K479" s="663"/>
      <c r="L479" s="663"/>
      <c r="M479" s="663"/>
      <c r="N479" s="663"/>
      <c r="O479" s="663"/>
      <c r="P479" s="663"/>
      <c r="Q479" s="663"/>
      <c r="R479" s="663"/>
      <c r="S479" s="663"/>
      <c r="T479" s="663"/>
      <c r="U479" s="663"/>
      <c r="V479" s="663"/>
      <c r="W479" s="663"/>
      <c r="X479" s="663"/>
      <c r="Y479" s="663"/>
      <c r="Z479" s="663"/>
    </row>
    <row r="480" spans="1:26" ht="15.75" customHeight="1">
      <c r="A480" s="663"/>
      <c r="B480" s="753"/>
      <c r="C480" s="663"/>
      <c r="D480" s="663"/>
      <c r="E480" s="663"/>
      <c r="F480" s="663"/>
      <c r="G480" s="663"/>
      <c r="H480" s="663"/>
      <c r="I480" s="663"/>
      <c r="J480" s="663"/>
      <c r="K480" s="663"/>
      <c r="L480" s="663"/>
      <c r="M480" s="663"/>
      <c r="N480" s="663"/>
      <c r="O480" s="663"/>
      <c r="P480" s="663"/>
      <c r="Q480" s="663"/>
      <c r="R480" s="663"/>
      <c r="S480" s="663"/>
      <c r="T480" s="663"/>
      <c r="U480" s="663"/>
      <c r="V480" s="663"/>
      <c r="W480" s="663"/>
      <c r="X480" s="663"/>
      <c r="Y480" s="663"/>
      <c r="Z480" s="663"/>
    </row>
    <row r="481" spans="1:26" ht="15.75" customHeight="1">
      <c r="A481" s="663"/>
      <c r="B481" s="753"/>
      <c r="C481" s="663"/>
      <c r="D481" s="663"/>
      <c r="E481" s="663"/>
      <c r="F481" s="663"/>
      <c r="G481" s="663"/>
      <c r="H481" s="663"/>
      <c r="I481" s="663"/>
      <c r="J481" s="663"/>
      <c r="K481" s="663"/>
      <c r="L481" s="663"/>
      <c r="M481" s="663"/>
      <c r="N481" s="663"/>
      <c r="O481" s="663"/>
      <c r="P481" s="663"/>
      <c r="Q481" s="663"/>
      <c r="R481" s="663"/>
      <c r="S481" s="663"/>
      <c r="T481" s="663"/>
      <c r="U481" s="663"/>
      <c r="V481" s="663"/>
      <c r="W481" s="663"/>
      <c r="X481" s="663"/>
      <c r="Y481" s="663"/>
      <c r="Z481" s="663"/>
    </row>
    <row r="482" spans="1:26" ht="15.75" customHeight="1">
      <c r="A482" s="663"/>
      <c r="B482" s="753"/>
      <c r="C482" s="663"/>
      <c r="D482" s="663"/>
      <c r="E482" s="663"/>
      <c r="F482" s="663"/>
      <c r="G482" s="663"/>
      <c r="H482" s="663"/>
      <c r="I482" s="663"/>
      <c r="J482" s="663"/>
      <c r="K482" s="663"/>
      <c r="L482" s="663"/>
      <c r="M482" s="663"/>
      <c r="N482" s="663"/>
      <c r="O482" s="663"/>
      <c r="P482" s="663"/>
      <c r="Q482" s="663"/>
      <c r="R482" s="663"/>
      <c r="S482" s="663"/>
      <c r="T482" s="663"/>
      <c r="U482" s="663"/>
      <c r="V482" s="663"/>
      <c r="W482" s="663"/>
      <c r="X482" s="663"/>
      <c r="Y482" s="663"/>
      <c r="Z482" s="663"/>
    </row>
    <row r="483" spans="1:26" ht="15.75" customHeight="1">
      <c r="A483" s="663"/>
      <c r="B483" s="753"/>
      <c r="C483" s="663"/>
      <c r="D483" s="663"/>
      <c r="E483" s="663"/>
      <c r="F483" s="663"/>
      <c r="G483" s="663"/>
      <c r="H483" s="663"/>
      <c r="I483" s="663"/>
      <c r="J483" s="663"/>
      <c r="K483" s="663"/>
      <c r="L483" s="663"/>
      <c r="M483" s="663"/>
      <c r="N483" s="663"/>
      <c r="O483" s="663"/>
      <c r="P483" s="663"/>
      <c r="Q483" s="663"/>
      <c r="R483" s="663"/>
      <c r="S483" s="663"/>
      <c r="T483" s="663"/>
      <c r="U483" s="663"/>
      <c r="V483" s="663"/>
      <c r="W483" s="663"/>
      <c r="X483" s="663"/>
      <c r="Y483" s="663"/>
      <c r="Z483" s="663"/>
    </row>
    <row r="484" spans="1:26" ht="15.75" customHeight="1">
      <c r="A484" s="663"/>
      <c r="B484" s="753"/>
      <c r="C484" s="663"/>
      <c r="D484" s="663"/>
      <c r="E484" s="663"/>
      <c r="F484" s="663"/>
      <c r="G484" s="663"/>
      <c r="H484" s="663"/>
      <c r="I484" s="663"/>
      <c r="J484" s="663"/>
      <c r="K484" s="663"/>
      <c r="L484" s="663"/>
      <c r="M484" s="663"/>
      <c r="N484" s="663"/>
      <c r="O484" s="663"/>
      <c r="P484" s="663"/>
      <c r="Q484" s="663"/>
      <c r="R484" s="663"/>
      <c r="S484" s="663"/>
      <c r="T484" s="663"/>
      <c r="U484" s="663"/>
      <c r="V484" s="663"/>
      <c r="W484" s="663"/>
      <c r="X484" s="663"/>
      <c r="Y484" s="663"/>
      <c r="Z484" s="663"/>
    </row>
    <row r="485" spans="1:26" ht="15.75" customHeight="1">
      <c r="A485" s="663"/>
      <c r="B485" s="753"/>
      <c r="C485" s="663"/>
      <c r="D485" s="663"/>
      <c r="E485" s="663"/>
      <c r="F485" s="663"/>
      <c r="G485" s="663"/>
      <c r="H485" s="663"/>
      <c r="I485" s="663"/>
      <c r="J485" s="663"/>
      <c r="K485" s="663"/>
      <c r="L485" s="663"/>
      <c r="M485" s="663"/>
      <c r="N485" s="663"/>
      <c r="O485" s="663"/>
      <c r="P485" s="663"/>
      <c r="Q485" s="663"/>
      <c r="R485" s="663"/>
      <c r="S485" s="663"/>
      <c r="T485" s="663"/>
      <c r="U485" s="663"/>
      <c r="V485" s="663"/>
      <c r="W485" s="663"/>
      <c r="X485" s="663"/>
      <c r="Y485" s="663"/>
      <c r="Z485" s="663"/>
    </row>
    <row r="486" spans="1:26" ht="15.75" customHeight="1">
      <c r="A486" s="663"/>
      <c r="B486" s="753"/>
      <c r="C486" s="663"/>
      <c r="D486" s="663"/>
      <c r="E486" s="663"/>
      <c r="F486" s="663"/>
      <c r="G486" s="663"/>
      <c r="H486" s="663"/>
      <c r="I486" s="663"/>
      <c r="J486" s="663"/>
      <c r="K486" s="663"/>
      <c r="L486" s="663"/>
      <c r="M486" s="663"/>
      <c r="N486" s="663"/>
      <c r="O486" s="663"/>
      <c r="P486" s="663"/>
      <c r="Q486" s="663"/>
      <c r="R486" s="663"/>
      <c r="S486" s="663"/>
      <c r="T486" s="663"/>
      <c r="U486" s="663"/>
      <c r="V486" s="663"/>
      <c r="W486" s="663"/>
      <c r="X486" s="663"/>
      <c r="Y486" s="663"/>
      <c r="Z486" s="663"/>
    </row>
    <row r="487" spans="1:26" ht="15.75" customHeight="1">
      <c r="A487" s="663"/>
      <c r="B487" s="753"/>
      <c r="C487" s="663"/>
      <c r="D487" s="663"/>
      <c r="E487" s="663"/>
      <c r="F487" s="663"/>
      <c r="G487" s="663"/>
      <c r="H487" s="663"/>
      <c r="I487" s="663"/>
      <c r="J487" s="663"/>
      <c r="K487" s="663"/>
      <c r="L487" s="663"/>
      <c r="M487" s="663"/>
      <c r="N487" s="663"/>
      <c r="O487" s="663"/>
      <c r="P487" s="663"/>
      <c r="Q487" s="663"/>
      <c r="R487" s="663"/>
      <c r="S487" s="663"/>
      <c r="T487" s="663"/>
      <c r="U487" s="663"/>
      <c r="V487" s="663"/>
      <c r="W487" s="663"/>
      <c r="X487" s="663"/>
      <c r="Y487" s="663"/>
      <c r="Z487" s="663"/>
    </row>
    <row r="488" spans="1:26" ht="15.75" customHeight="1">
      <c r="A488" s="663"/>
      <c r="B488" s="753"/>
      <c r="C488" s="663"/>
      <c r="D488" s="663"/>
      <c r="E488" s="663"/>
      <c r="F488" s="663"/>
      <c r="G488" s="663"/>
      <c r="H488" s="663"/>
      <c r="I488" s="663"/>
      <c r="J488" s="663"/>
      <c r="K488" s="663"/>
      <c r="L488" s="663"/>
      <c r="M488" s="663"/>
      <c r="N488" s="663"/>
      <c r="O488" s="663"/>
      <c r="P488" s="663"/>
      <c r="Q488" s="663"/>
      <c r="R488" s="663"/>
      <c r="S488" s="663"/>
      <c r="T488" s="663"/>
      <c r="U488" s="663"/>
      <c r="V488" s="663"/>
      <c r="W488" s="663"/>
      <c r="X488" s="663"/>
      <c r="Y488" s="663"/>
      <c r="Z488" s="663"/>
    </row>
    <row r="489" spans="1:26" ht="15.75" customHeight="1">
      <c r="A489" s="663"/>
      <c r="B489" s="753"/>
      <c r="C489" s="663"/>
      <c r="D489" s="663"/>
      <c r="E489" s="663"/>
      <c r="F489" s="663"/>
      <c r="G489" s="663"/>
      <c r="H489" s="663"/>
      <c r="I489" s="663"/>
      <c r="J489" s="663"/>
      <c r="K489" s="663"/>
      <c r="L489" s="663"/>
      <c r="M489" s="663"/>
      <c r="N489" s="663"/>
      <c r="O489" s="663"/>
      <c r="P489" s="663"/>
      <c r="Q489" s="663"/>
      <c r="R489" s="663"/>
      <c r="S489" s="663"/>
      <c r="T489" s="663"/>
      <c r="U489" s="663"/>
      <c r="V489" s="663"/>
      <c r="W489" s="663"/>
      <c r="X489" s="663"/>
      <c r="Y489" s="663"/>
      <c r="Z489" s="663"/>
    </row>
    <row r="490" spans="1:26" ht="15.75" customHeight="1">
      <c r="A490" s="663"/>
      <c r="B490" s="753"/>
      <c r="C490" s="663"/>
      <c r="D490" s="663"/>
      <c r="E490" s="663"/>
      <c r="F490" s="663"/>
      <c r="G490" s="663"/>
      <c r="H490" s="663"/>
      <c r="I490" s="663"/>
      <c r="J490" s="663"/>
      <c r="K490" s="663"/>
      <c r="L490" s="663"/>
      <c r="M490" s="663"/>
      <c r="N490" s="663"/>
      <c r="O490" s="663"/>
      <c r="P490" s="663"/>
      <c r="Q490" s="663"/>
      <c r="R490" s="663"/>
      <c r="S490" s="663"/>
      <c r="T490" s="663"/>
      <c r="U490" s="663"/>
      <c r="V490" s="663"/>
      <c r="W490" s="663"/>
      <c r="X490" s="663"/>
      <c r="Y490" s="663"/>
      <c r="Z490" s="663"/>
    </row>
    <row r="491" spans="1:26" ht="15.75" customHeight="1">
      <c r="A491" s="663"/>
      <c r="B491" s="753"/>
      <c r="C491" s="663"/>
      <c r="D491" s="663"/>
      <c r="E491" s="663"/>
      <c r="F491" s="663"/>
      <c r="G491" s="663"/>
      <c r="H491" s="663"/>
      <c r="I491" s="663"/>
      <c r="J491" s="663"/>
      <c r="K491" s="663"/>
      <c r="L491" s="663"/>
      <c r="M491" s="663"/>
      <c r="N491" s="663"/>
      <c r="O491" s="663"/>
      <c r="P491" s="663"/>
      <c r="Q491" s="663"/>
      <c r="R491" s="663"/>
      <c r="S491" s="663"/>
      <c r="T491" s="663"/>
      <c r="U491" s="663"/>
      <c r="V491" s="663"/>
      <c r="W491" s="663"/>
      <c r="X491" s="663"/>
      <c r="Y491" s="663"/>
      <c r="Z491" s="663"/>
    </row>
    <row r="492" spans="1:26" ht="15.75" customHeight="1">
      <c r="A492" s="663"/>
      <c r="B492" s="753"/>
      <c r="C492" s="663"/>
      <c r="D492" s="663"/>
      <c r="E492" s="663"/>
      <c r="F492" s="663"/>
      <c r="G492" s="663"/>
      <c r="H492" s="663"/>
      <c r="I492" s="663"/>
      <c r="J492" s="663"/>
      <c r="K492" s="663"/>
      <c r="L492" s="663"/>
      <c r="M492" s="663"/>
      <c r="N492" s="663"/>
      <c r="O492" s="663"/>
      <c r="P492" s="663"/>
      <c r="Q492" s="663"/>
      <c r="R492" s="663"/>
      <c r="S492" s="663"/>
      <c r="T492" s="663"/>
      <c r="U492" s="663"/>
      <c r="V492" s="663"/>
      <c r="W492" s="663"/>
      <c r="X492" s="663"/>
      <c r="Y492" s="663"/>
      <c r="Z492" s="663"/>
    </row>
    <row r="493" spans="1:26" ht="15.75" customHeight="1">
      <c r="A493" s="663"/>
      <c r="B493" s="753"/>
      <c r="C493" s="663"/>
      <c r="D493" s="663"/>
      <c r="E493" s="663"/>
      <c r="F493" s="663"/>
      <c r="G493" s="663"/>
      <c r="H493" s="663"/>
      <c r="I493" s="663"/>
      <c r="J493" s="663"/>
      <c r="K493" s="663"/>
      <c r="L493" s="663"/>
      <c r="M493" s="663"/>
      <c r="N493" s="663"/>
      <c r="O493" s="663"/>
      <c r="P493" s="663"/>
      <c r="Q493" s="663"/>
      <c r="R493" s="663"/>
      <c r="S493" s="663"/>
      <c r="T493" s="663"/>
      <c r="U493" s="663"/>
      <c r="V493" s="663"/>
      <c r="W493" s="663"/>
      <c r="X493" s="663"/>
      <c r="Y493" s="663"/>
      <c r="Z493" s="663"/>
    </row>
    <row r="494" spans="1:26" ht="15.75" customHeight="1">
      <c r="A494" s="663"/>
      <c r="B494" s="753"/>
      <c r="C494" s="663"/>
      <c r="D494" s="663"/>
      <c r="E494" s="663"/>
      <c r="F494" s="663"/>
      <c r="G494" s="663"/>
      <c r="H494" s="663"/>
      <c r="I494" s="663"/>
      <c r="J494" s="663"/>
      <c r="K494" s="663"/>
      <c r="L494" s="663"/>
      <c r="M494" s="663"/>
      <c r="N494" s="663"/>
      <c r="O494" s="663"/>
      <c r="P494" s="663"/>
      <c r="Q494" s="663"/>
      <c r="R494" s="663"/>
      <c r="S494" s="663"/>
      <c r="T494" s="663"/>
      <c r="U494" s="663"/>
      <c r="V494" s="663"/>
      <c r="W494" s="663"/>
      <c r="X494" s="663"/>
      <c r="Y494" s="663"/>
      <c r="Z494" s="663"/>
    </row>
    <row r="495" spans="1:26" ht="15.75" customHeight="1">
      <c r="A495" s="663"/>
      <c r="B495" s="753"/>
      <c r="C495" s="663"/>
      <c r="D495" s="663"/>
      <c r="E495" s="663"/>
      <c r="F495" s="663"/>
      <c r="G495" s="663"/>
      <c r="H495" s="663"/>
      <c r="I495" s="663"/>
      <c r="J495" s="663"/>
      <c r="K495" s="663"/>
      <c r="L495" s="663"/>
      <c r="M495" s="663"/>
      <c r="N495" s="663"/>
      <c r="O495" s="663"/>
      <c r="P495" s="663"/>
      <c r="Q495" s="663"/>
      <c r="R495" s="663"/>
      <c r="S495" s="663"/>
      <c r="T495" s="663"/>
      <c r="U495" s="663"/>
      <c r="V495" s="663"/>
      <c r="W495" s="663"/>
      <c r="X495" s="663"/>
      <c r="Y495" s="663"/>
      <c r="Z495" s="663"/>
    </row>
    <row r="496" spans="1:26" ht="15.75" customHeight="1">
      <c r="A496" s="663"/>
      <c r="B496" s="753"/>
      <c r="C496" s="663"/>
      <c r="D496" s="663"/>
      <c r="E496" s="663"/>
      <c r="F496" s="663"/>
      <c r="G496" s="663"/>
      <c r="H496" s="663"/>
      <c r="I496" s="663"/>
      <c r="J496" s="663"/>
      <c r="K496" s="663"/>
      <c r="L496" s="663"/>
      <c r="M496" s="663"/>
      <c r="N496" s="663"/>
      <c r="O496" s="663"/>
      <c r="P496" s="663"/>
      <c r="Q496" s="663"/>
      <c r="R496" s="663"/>
      <c r="S496" s="663"/>
      <c r="T496" s="663"/>
      <c r="U496" s="663"/>
      <c r="V496" s="663"/>
      <c r="W496" s="663"/>
      <c r="X496" s="663"/>
      <c r="Y496" s="663"/>
      <c r="Z496" s="663"/>
    </row>
    <row r="497" spans="1:26" ht="15.75" customHeight="1">
      <c r="A497" s="663"/>
      <c r="B497" s="753"/>
      <c r="C497" s="663"/>
      <c r="D497" s="663"/>
      <c r="E497" s="663"/>
      <c r="F497" s="663"/>
      <c r="G497" s="663"/>
      <c r="H497" s="663"/>
      <c r="I497" s="663"/>
      <c r="J497" s="663"/>
      <c r="K497" s="663"/>
      <c r="L497" s="663"/>
      <c r="M497" s="663"/>
      <c r="N497" s="663"/>
      <c r="O497" s="663"/>
      <c r="P497" s="663"/>
      <c r="Q497" s="663"/>
      <c r="R497" s="663"/>
      <c r="S497" s="663"/>
      <c r="T497" s="663"/>
      <c r="U497" s="663"/>
      <c r="V497" s="663"/>
      <c r="W497" s="663"/>
      <c r="X497" s="663"/>
      <c r="Y497" s="663"/>
      <c r="Z497" s="663"/>
    </row>
    <row r="498" spans="1:26" ht="15.75" customHeight="1">
      <c r="A498" s="663"/>
      <c r="B498" s="753"/>
      <c r="C498" s="663"/>
      <c r="D498" s="663"/>
      <c r="E498" s="663"/>
      <c r="F498" s="663"/>
      <c r="G498" s="663"/>
      <c r="H498" s="663"/>
      <c r="I498" s="663"/>
      <c r="J498" s="663"/>
      <c r="K498" s="663"/>
      <c r="L498" s="663"/>
      <c r="M498" s="663"/>
      <c r="N498" s="663"/>
      <c r="O498" s="663"/>
      <c r="P498" s="663"/>
      <c r="Q498" s="663"/>
      <c r="R498" s="663"/>
      <c r="S498" s="663"/>
      <c r="T498" s="663"/>
      <c r="U498" s="663"/>
      <c r="V498" s="663"/>
      <c r="W498" s="663"/>
      <c r="X498" s="663"/>
      <c r="Y498" s="663"/>
      <c r="Z498" s="663"/>
    </row>
    <row r="499" spans="1:26" ht="15.75" customHeight="1">
      <c r="A499" s="663"/>
      <c r="B499" s="753"/>
      <c r="C499" s="663"/>
      <c r="D499" s="663"/>
      <c r="E499" s="663"/>
      <c r="F499" s="663"/>
      <c r="G499" s="663"/>
      <c r="H499" s="663"/>
      <c r="I499" s="663"/>
      <c r="J499" s="663"/>
      <c r="K499" s="663"/>
      <c r="L499" s="663"/>
      <c r="M499" s="663"/>
      <c r="N499" s="663"/>
      <c r="O499" s="663"/>
      <c r="P499" s="663"/>
      <c r="Q499" s="663"/>
      <c r="R499" s="663"/>
      <c r="S499" s="663"/>
      <c r="T499" s="663"/>
      <c r="U499" s="663"/>
      <c r="V499" s="663"/>
      <c r="W499" s="663"/>
      <c r="X499" s="663"/>
      <c r="Y499" s="663"/>
      <c r="Z499" s="663"/>
    </row>
    <row r="500" spans="1:26" ht="15.75" customHeight="1">
      <c r="A500" s="663"/>
      <c r="B500" s="753"/>
      <c r="C500" s="663"/>
      <c r="D500" s="663"/>
      <c r="E500" s="663"/>
      <c r="F500" s="663"/>
      <c r="G500" s="663"/>
      <c r="H500" s="663"/>
      <c r="I500" s="663"/>
      <c r="J500" s="663"/>
      <c r="K500" s="663"/>
      <c r="L500" s="663"/>
      <c r="M500" s="663"/>
      <c r="N500" s="663"/>
      <c r="O500" s="663"/>
      <c r="P500" s="663"/>
      <c r="Q500" s="663"/>
      <c r="R500" s="663"/>
      <c r="S500" s="663"/>
      <c r="T500" s="663"/>
      <c r="U500" s="663"/>
      <c r="V500" s="663"/>
      <c r="W500" s="663"/>
      <c r="X500" s="663"/>
      <c r="Y500" s="663"/>
      <c r="Z500" s="663"/>
    </row>
    <row r="501" spans="1:26" ht="15.75" customHeight="1">
      <c r="A501" s="663"/>
      <c r="B501" s="753"/>
      <c r="C501" s="663"/>
      <c r="D501" s="663"/>
      <c r="E501" s="663"/>
      <c r="F501" s="663"/>
      <c r="G501" s="663"/>
      <c r="H501" s="663"/>
      <c r="I501" s="663"/>
      <c r="J501" s="663"/>
      <c r="K501" s="663"/>
      <c r="L501" s="663"/>
      <c r="M501" s="663"/>
      <c r="N501" s="663"/>
      <c r="O501" s="663"/>
      <c r="P501" s="663"/>
      <c r="Q501" s="663"/>
      <c r="R501" s="663"/>
      <c r="S501" s="663"/>
      <c r="T501" s="663"/>
      <c r="U501" s="663"/>
      <c r="V501" s="663"/>
      <c r="W501" s="663"/>
      <c r="X501" s="663"/>
      <c r="Y501" s="663"/>
      <c r="Z501" s="663"/>
    </row>
    <row r="502" spans="1:26" ht="15.75" customHeight="1">
      <c r="A502" s="663"/>
      <c r="B502" s="753"/>
      <c r="C502" s="663"/>
      <c r="D502" s="663"/>
      <c r="E502" s="663"/>
      <c r="F502" s="663"/>
      <c r="G502" s="663"/>
      <c r="H502" s="663"/>
      <c r="I502" s="663"/>
      <c r="J502" s="663"/>
      <c r="K502" s="663"/>
      <c r="L502" s="663"/>
      <c r="M502" s="663"/>
      <c r="N502" s="663"/>
      <c r="O502" s="663"/>
      <c r="P502" s="663"/>
      <c r="Q502" s="663"/>
      <c r="R502" s="663"/>
      <c r="S502" s="663"/>
      <c r="T502" s="663"/>
      <c r="U502" s="663"/>
      <c r="V502" s="663"/>
      <c r="W502" s="663"/>
      <c r="X502" s="663"/>
      <c r="Y502" s="663"/>
      <c r="Z502" s="663"/>
    </row>
    <row r="503" spans="1:26" ht="15.75" customHeight="1">
      <c r="A503" s="663"/>
      <c r="B503" s="753"/>
      <c r="C503" s="663"/>
      <c r="D503" s="663"/>
      <c r="E503" s="663"/>
      <c r="F503" s="663"/>
      <c r="G503" s="663"/>
      <c r="H503" s="663"/>
      <c r="I503" s="663"/>
      <c r="J503" s="663"/>
      <c r="K503" s="663"/>
      <c r="L503" s="663"/>
      <c r="M503" s="663"/>
      <c r="N503" s="663"/>
      <c r="O503" s="663"/>
      <c r="P503" s="663"/>
      <c r="Q503" s="663"/>
      <c r="R503" s="663"/>
      <c r="S503" s="663"/>
      <c r="T503" s="663"/>
      <c r="U503" s="663"/>
      <c r="V503" s="663"/>
      <c r="W503" s="663"/>
      <c r="X503" s="663"/>
      <c r="Y503" s="663"/>
      <c r="Z503" s="663"/>
    </row>
    <row r="504" spans="1:26" ht="15.75" customHeight="1">
      <c r="A504" s="663"/>
      <c r="B504" s="753"/>
      <c r="C504" s="663"/>
      <c r="D504" s="663"/>
      <c r="E504" s="663"/>
      <c r="F504" s="663"/>
      <c r="G504" s="663"/>
      <c r="H504" s="663"/>
      <c r="I504" s="663"/>
      <c r="J504" s="663"/>
      <c r="K504" s="663"/>
      <c r="L504" s="663"/>
      <c r="M504" s="663"/>
      <c r="N504" s="663"/>
      <c r="O504" s="663"/>
      <c r="P504" s="663"/>
      <c r="Q504" s="663"/>
      <c r="R504" s="663"/>
      <c r="S504" s="663"/>
      <c r="T504" s="663"/>
      <c r="U504" s="663"/>
      <c r="V504" s="663"/>
      <c r="W504" s="663"/>
      <c r="X504" s="663"/>
      <c r="Y504" s="663"/>
      <c r="Z504" s="663"/>
    </row>
    <row r="505" spans="1:26" ht="15.75" customHeight="1">
      <c r="A505" s="663"/>
      <c r="B505" s="753"/>
      <c r="C505" s="663"/>
      <c r="D505" s="663"/>
      <c r="E505" s="663"/>
      <c r="F505" s="663"/>
      <c r="G505" s="663"/>
      <c r="H505" s="663"/>
      <c r="I505" s="663"/>
      <c r="J505" s="663"/>
      <c r="K505" s="663"/>
      <c r="L505" s="663"/>
      <c r="M505" s="663"/>
      <c r="N505" s="663"/>
      <c r="O505" s="663"/>
      <c r="P505" s="663"/>
      <c r="Q505" s="663"/>
      <c r="R505" s="663"/>
      <c r="S505" s="663"/>
      <c r="T505" s="663"/>
      <c r="U505" s="663"/>
      <c r="V505" s="663"/>
      <c r="W505" s="663"/>
      <c r="X505" s="663"/>
      <c r="Y505" s="663"/>
      <c r="Z505" s="663"/>
    </row>
    <row r="506" spans="1:26" ht="15.75" customHeight="1">
      <c r="A506" s="663"/>
      <c r="B506" s="753"/>
      <c r="C506" s="663"/>
      <c r="D506" s="663"/>
      <c r="E506" s="663"/>
      <c r="F506" s="663"/>
      <c r="G506" s="663"/>
      <c r="H506" s="663"/>
      <c r="I506" s="663"/>
      <c r="J506" s="663"/>
      <c r="K506" s="663"/>
      <c r="L506" s="663"/>
      <c r="M506" s="663"/>
      <c r="N506" s="663"/>
      <c r="O506" s="663"/>
      <c r="P506" s="663"/>
      <c r="Q506" s="663"/>
      <c r="R506" s="663"/>
      <c r="S506" s="663"/>
      <c r="T506" s="663"/>
      <c r="U506" s="663"/>
      <c r="V506" s="663"/>
      <c r="W506" s="663"/>
      <c r="X506" s="663"/>
      <c r="Y506" s="663"/>
      <c r="Z506" s="663"/>
    </row>
    <row r="507" spans="1:26" ht="15.75" customHeight="1">
      <c r="A507" s="663"/>
      <c r="B507" s="753"/>
      <c r="C507" s="663"/>
      <c r="D507" s="663"/>
      <c r="E507" s="663"/>
      <c r="F507" s="663"/>
      <c r="G507" s="663"/>
      <c r="H507" s="663"/>
      <c r="I507" s="663"/>
      <c r="J507" s="663"/>
      <c r="K507" s="663"/>
      <c r="L507" s="663"/>
      <c r="M507" s="663"/>
      <c r="N507" s="663"/>
      <c r="O507" s="663"/>
      <c r="P507" s="663"/>
      <c r="Q507" s="663"/>
      <c r="R507" s="663"/>
      <c r="S507" s="663"/>
      <c r="T507" s="663"/>
      <c r="U507" s="663"/>
      <c r="V507" s="663"/>
      <c r="W507" s="663"/>
      <c r="X507" s="663"/>
      <c r="Y507" s="663"/>
      <c r="Z507" s="663"/>
    </row>
    <row r="508" spans="1:26" ht="15.75" customHeight="1">
      <c r="A508" s="663"/>
      <c r="B508" s="753"/>
      <c r="C508" s="663"/>
      <c r="D508" s="663"/>
      <c r="E508" s="663"/>
      <c r="F508" s="663"/>
      <c r="G508" s="663"/>
      <c r="H508" s="663"/>
      <c r="I508" s="663"/>
      <c r="J508" s="663"/>
      <c r="K508" s="663"/>
      <c r="L508" s="663"/>
      <c r="M508" s="663"/>
      <c r="N508" s="663"/>
      <c r="O508" s="663"/>
      <c r="P508" s="663"/>
      <c r="Q508" s="663"/>
      <c r="R508" s="663"/>
      <c r="S508" s="663"/>
      <c r="T508" s="663"/>
      <c r="U508" s="663"/>
      <c r="V508" s="663"/>
      <c r="W508" s="663"/>
      <c r="X508" s="663"/>
      <c r="Y508" s="663"/>
      <c r="Z508" s="663"/>
    </row>
    <row r="509" spans="1:26" ht="15.75" customHeight="1">
      <c r="A509" s="663"/>
      <c r="B509" s="753"/>
      <c r="C509" s="663"/>
      <c r="D509" s="663"/>
      <c r="E509" s="663"/>
      <c r="F509" s="663"/>
      <c r="G509" s="663"/>
      <c r="H509" s="663"/>
      <c r="I509" s="663"/>
      <c r="J509" s="663"/>
      <c r="K509" s="663"/>
      <c r="L509" s="663"/>
      <c r="M509" s="663"/>
      <c r="N509" s="663"/>
      <c r="O509" s="663"/>
      <c r="P509" s="663"/>
      <c r="Q509" s="663"/>
      <c r="R509" s="663"/>
      <c r="S509" s="663"/>
      <c r="T509" s="663"/>
      <c r="U509" s="663"/>
      <c r="V509" s="663"/>
      <c r="W509" s="663"/>
      <c r="X509" s="663"/>
      <c r="Y509" s="663"/>
      <c r="Z509" s="663"/>
    </row>
    <row r="510" spans="1:26" ht="15.75" customHeight="1">
      <c r="A510" s="663"/>
      <c r="B510" s="753"/>
      <c r="C510" s="663"/>
      <c r="D510" s="663"/>
      <c r="E510" s="663"/>
      <c r="F510" s="663"/>
      <c r="G510" s="663"/>
      <c r="H510" s="663"/>
      <c r="I510" s="663"/>
      <c r="J510" s="663"/>
      <c r="K510" s="663"/>
      <c r="L510" s="663"/>
      <c r="M510" s="663"/>
      <c r="N510" s="663"/>
      <c r="O510" s="663"/>
      <c r="P510" s="663"/>
      <c r="Q510" s="663"/>
      <c r="R510" s="663"/>
      <c r="S510" s="663"/>
      <c r="T510" s="663"/>
      <c r="U510" s="663"/>
      <c r="V510" s="663"/>
      <c r="W510" s="663"/>
      <c r="X510" s="663"/>
      <c r="Y510" s="663"/>
      <c r="Z510" s="663"/>
    </row>
    <row r="511" spans="1:26" ht="15.75" customHeight="1">
      <c r="A511" s="663"/>
      <c r="B511" s="753"/>
      <c r="C511" s="663"/>
      <c r="D511" s="663"/>
      <c r="E511" s="663"/>
      <c r="F511" s="663"/>
      <c r="G511" s="663"/>
      <c r="H511" s="663"/>
      <c r="I511" s="663"/>
      <c r="J511" s="663"/>
      <c r="K511" s="663"/>
      <c r="L511" s="663"/>
      <c r="M511" s="663"/>
      <c r="N511" s="663"/>
      <c r="O511" s="663"/>
      <c r="P511" s="663"/>
      <c r="Q511" s="663"/>
      <c r="R511" s="663"/>
      <c r="S511" s="663"/>
      <c r="T511" s="663"/>
      <c r="U511" s="663"/>
      <c r="V511" s="663"/>
      <c r="W511" s="663"/>
      <c r="X511" s="663"/>
      <c r="Y511" s="663"/>
      <c r="Z511" s="663"/>
    </row>
    <row r="512" spans="1:26" ht="15.75" customHeight="1">
      <c r="A512" s="663"/>
      <c r="B512" s="753"/>
      <c r="C512" s="663"/>
      <c r="D512" s="663"/>
      <c r="E512" s="663"/>
      <c r="F512" s="663"/>
      <c r="G512" s="663"/>
      <c r="H512" s="663"/>
      <c r="I512" s="663"/>
      <c r="J512" s="663"/>
      <c r="K512" s="663"/>
      <c r="L512" s="663"/>
      <c r="M512" s="663"/>
      <c r="N512" s="663"/>
      <c r="O512" s="663"/>
      <c r="P512" s="663"/>
      <c r="Q512" s="663"/>
      <c r="R512" s="663"/>
      <c r="S512" s="663"/>
      <c r="T512" s="663"/>
      <c r="U512" s="663"/>
      <c r="V512" s="663"/>
      <c r="W512" s="663"/>
      <c r="X512" s="663"/>
      <c r="Y512" s="663"/>
      <c r="Z512" s="663"/>
    </row>
    <row r="513" spans="1:26" ht="15.75" customHeight="1">
      <c r="A513" s="663"/>
      <c r="B513" s="753"/>
      <c r="C513" s="663"/>
      <c r="D513" s="663"/>
      <c r="E513" s="663"/>
      <c r="F513" s="663"/>
      <c r="G513" s="663"/>
      <c r="H513" s="663"/>
      <c r="I513" s="663"/>
      <c r="J513" s="663"/>
      <c r="K513" s="663"/>
      <c r="L513" s="663"/>
      <c r="M513" s="663"/>
      <c r="N513" s="663"/>
      <c r="O513" s="663"/>
      <c r="P513" s="663"/>
      <c r="Q513" s="663"/>
      <c r="R513" s="663"/>
      <c r="S513" s="663"/>
      <c r="T513" s="663"/>
      <c r="U513" s="663"/>
      <c r="V513" s="663"/>
      <c r="W513" s="663"/>
      <c r="X513" s="663"/>
      <c r="Y513" s="663"/>
      <c r="Z513" s="663"/>
    </row>
    <row r="514" spans="1:26" ht="15.75" customHeight="1">
      <c r="A514" s="663"/>
      <c r="B514" s="753"/>
      <c r="C514" s="663"/>
      <c r="D514" s="663"/>
      <c r="E514" s="663"/>
      <c r="F514" s="663"/>
      <c r="G514" s="663"/>
      <c r="H514" s="663"/>
      <c r="I514" s="663"/>
      <c r="J514" s="663"/>
      <c r="K514" s="663"/>
      <c r="L514" s="663"/>
      <c r="M514" s="663"/>
      <c r="N514" s="663"/>
      <c r="O514" s="663"/>
      <c r="P514" s="663"/>
      <c r="Q514" s="663"/>
      <c r="R514" s="663"/>
      <c r="S514" s="663"/>
      <c r="T514" s="663"/>
      <c r="U514" s="663"/>
      <c r="V514" s="663"/>
      <c r="W514" s="663"/>
      <c r="X514" s="663"/>
      <c r="Y514" s="663"/>
      <c r="Z514" s="663"/>
    </row>
    <row r="515" spans="1:26" ht="15.75" customHeight="1">
      <c r="A515" s="663"/>
      <c r="B515" s="753"/>
      <c r="C515" s="663"/>
      <c r="D515" s="663"/>
      <c r="E515" s="663"/>
      <c r="F515" s="663"/>
      <c r="G515" s="663"/>
      <c r="H515" s="663"/>
      <c r="I515" s="663"/>
      <c r="J515" s="663"/>
      <c r="K515" s="663"/>
      <c r="L515" s="663"/>
      <c r="M515" s="663"/>
      <c r="N515" s="663"/>
      <c r="O515" s="663"/>
      <c r="P515" s="663"/>
      <c r="Q515" s="663"/>
      <c r="R515" s="663"/>
      <c r="S515" s="663"/>
      <c r="T515" s="663"/>
      <c r="U515" s="663"/>
      <c r="V515" s="663"/>
      <c r="W515" s="663"/>
      <c r="X515" s="663"/>
      <c r="Y515" s="663"/>
      <c r="Z515" s="663"/>
    </row>
    <row r="516" spans="1:26" ht="15.75" customHeight="1">
      <c r="A516" s="663"/>
      <c r="B516" s="753"/>
      <c r="C516" s="663"/>
      <c r="D516" s="663"/>
      <c r="E516" s="663"/>
      <c r="F516" s="663"/>
      <c r="G516" s="663"/>
      <c r="H516" s="663"/>
      <c r="I516" s="663"/>
      <c r="J516" s="663"/>
      <c r="K516" s="663"/>
      <c r="L516" s="663"/>
      <c r="M516" s="663"/>
      <c r="N516" s="663"/>
      <c r="O516" s="663"/>
      <c r="P516" s="663"/>
      <c r="Q516" s="663"/>
      <c r="R516" s="663"/>
      <c r="S516" s="663"/>
      <c r="T516" s="663"/>
      <c r="U516" s="663"/>
      <c r="V516" s="663"/>
      <c r="W516" s="663"/>
      <c r="X516" s="663"/>
      <c r="Y516" s="663"/>
      <c r="Z516" s="663"/>
    </row>
    <row r="517" spans="1:26" ht="15.75" customHeight="1">
      <c r="A517" s="663"/>
      <c r="B517" s="753"/>
      <c r="C517" s="663"/>
      <c r="D517" s="663"/>
      <c r="E517" s="663"/>
      <c r="F517" s="663"/>
      <c r="G517" s="663"/>
      <c r="H517" s="663"/>
      <c r="I517" s="663"/>
      <c r="J517" s="663"/>
      <c r="K517" s="663"/>
      <c r="L517" s="663"/>
      <c r="M517" s="663"/>
      <c r="N517" s="663"/>
      <c r="O517" s="663"/>
      <c r="P517" s="663"/>
      <c r="Q517" s="663"/>
      <c r="R517" s="663"/>
      <c r="S517" s="663"/>
      <c r="T517" s="663"/>
      <c r="U517" s="663"/>
      <c r="V517" s="663"/>
      <c r="W517" s="663"/>
      <c r="X517" s="663"/>
      <c r="Y517" s="663"/>
      <c r="Z517" s="663"/>
    </row>
    <row r="518" spans="1:26" ht="15.75" customHeight="1">
      <c r="A518" s="663"/>
      <c r="B518" s="753"/>
      <c r="C518" s="663"/>
      <c r="D518" s="663"/>
      <c r="E518" s="663"/>
      <c r="F518" s="663"/>
      <c r="G518" s="663"/>
      <c r="H518" s="663"/>
      <c r="I518" s="663"/>
      <c r="J518" s="663"/>
      <c r="K518" s="663"/>
      <c r="L518" s="663"/>
      <c r="M518" s="663"/>
      <c r="N518" s="663"/>
      <c r="O518" s="663"/>
      <c r="P518" s="663"/>
      <c r="Q518" s="663"/>
      <c r="R518" s="663"/>
      <c r="S518" s="663"/>
      <c r="T518" s="663"/>
      <c r="U518" s="663"/>
      <c r="V518" s="663"/>
      <c r="W518" s="663"/>
      <c r="X518" s="663"/>
      <c r="Y518" s="663"/>
      <c r="Z518" s="663"/>
    </row>
    <row r="519" spans="1:26" ht="15.75" customHeight="1">
      <c r="A519" s="663"/>
      <c r="B519" s="753"/>
      <c r="C519" s="663"/>
      <c r="D519" s="663"/>
      <c r="E519" s="663"/>
      <c r="F519" s="663"/>
      <c r="G519" s="663"/>
      <c r="H519" s="663"/>
      <c r="I519" s="663"/>
      <c r="J519" s="663"/>
      <c r="K519" s="663"/>
      <c r="L519" s="663"/>
      <c r="M519" s="663"/>
      <c r="N519" s="663"/>
      <c r="O519" s="663"/>
      <c r="P519" s="663"/>
      <c r="Q519" s="663"/>
      <c r="R519" s="663"/>
      <c r="S519" s="663"/>
      <c r="T519" s="663"/>
      <c r="U519" s="663"/>
      <c r="V519" s="663"/>
      <c r="W519" s="663"/>
      <c r="X519" s="663"/>
      <c r="Y519" s="663"/>
      <c r="Z519" s="663"/>
    </row>
    <row r="520" spans="1:26" ht="15.75" customHeight="1">
      <c r="A520" s="663"/>
      <c r="B520" s="753"/>
      <c r="C520" s="663"/>
      <c r="D520" s="663"/>
      <c r="E520" s="663"/>
      <c r="F520" s="663"/>
      <c r="G520" s="663"/>
      <c r="H520" s="663"/>
      <c r="I520" s="663"/>
      <c r="J520" s="663"/>
      <c r="K520" s="663"/>
      <c r="L520" s="663"/>
      <c r="M520" s="663"/>
      <c r="N520" s="663"/>
      <c r="O520" s="663"/>
      <c r="P520" s="663"/>
      <c r="Q520" s="663"/>
      <c r="R520" s="663"/>
      <c r="S520" s="663"/>
      <c r="T520" s="663"/>
      <c r="U520" s="663"/>
      <c r="V520" s="663"/>
      <c r="W520" s="663"/>
      <c r="X520" s="663"/>
      <c r="Y520" s="663"/>
      <c r="Z520" s="663"/>
    </row>
    <row r="521" spans="1:26" ht="15.75" customHeight="1">
      <c r="A521" s="663"/>
      <c r="B521" s="753"/>
      <c r="C521" s="663"/>
      <c r="D521" s="663"/>
      <c r="E521" s="663"/>
      <c r="F521" s="663"/>
      <c r="G521" s="663"/>
      <c r="H521" s="663"/>
      <c r="I521" s="663"/>
      <c r="J521" s="663"/>
      <c r="K521" s="663"/>
      <c r="L521" s="663"/>
      <c r="M521" s="663"/>
      <c r="N521" s="663"/>
      <c r="O521" s="663"/>
      <c r="P521" s="663"/>
      <c r="Q521" s="663"/>
      <c r="R521" s="663"/>
      <c r="S521" s="663"/>
      <c r="T521" s="663"/>
      <c r="U521" s="663"/>
      <c r="V521" s="663"/>
      <c r="W521" s="663"/>
      <c r="X521" s="663"/>
      <c r="Y521" s="663"/>
      <c r="Z521" s="663"/>
    </row>
    <row r="522" spans="1:26" ht="15.75" customHeight="1">
      <c r="A522" s="663"/>
      <c r="B522" s="753"/>
      <c r="C522" s="663"/>
      <c r="D522" s="663"/>
      <c r="E522" s="663"/>
      <c r="F522" s="663"/>
      <c r="G522" s="663"/>
      <c r="H522" s="663"/>
      <c r="I522" s="663"/>
      <c r="J522" s="663"/>
      <c r="K522" s="663"/>
      <c r="L522" s="663"/>
      <c r="M522" s="663"/>
      <c r="N522" s="663"/>
      <c r="O522" s="663"/>
      <c r="P522" s="663"/>
      <c r="Q522" s="663"/>
      <c r="R522" s="663"/>
      <c r="S522" s="663"/>
      <c r="T522" s="663"/>
      <c r="U522" s="663"/>
      <c r="V522" s="663"/>
      <c r="W522" s="663"/>
      <c r="X522" s="663"/>
      <c r="Y522" s="663"/>
      <c r="Z522" s="663"/>
    </row>
    <row r="523" spans="1:26" ht="15.75" customHeight="1">
      <c r="A523" s="663"/>
      <c r="B523" s="753"/>
      <c r="C523" s="663"/>
      <c r="D523" s="663"/>
      <c r="E523" s="663"/>
      <c r="F523" s="663"/>
      <c r="G523" s="663"/>
      <c r="H523" s="663"/>
      <c r="I523" s="663"/>
      <c r="J523" s="663"/>
      <c r="K523" s="663"/>
      <c r="L523" s="663"/>
      <c r="M523" s="663"/>
      <c r="N523" s="663"/>
      <c r="O523" s="663"/>
      <c r="P523" s="663"/>
      <c r="Q523" s="663"/>
      <c r="R523" s="663"/>
      <c r="S523" s="663"/>
      <c r="T523" s="663"/>
      <c r="U523" s="663"/>
      <c r="V523" s="663"/>
      <c r="W523" s="663"/>
      <c r="X523" s="663"/>
      <c r="Y523" s="663"/>
      <c r="Z523" s="663"/>
    </row>
    <row r="524" spans="1:26" ht="15.75" customHeight="1">
      <c r="A524" s="663"/>
      <c r="B524" s="753"/>
      <c r="C524" s="663"/>
      <c r="D524" s="663"/>
      <c r="E524" s="663"/>
      <c r="F524" s="663"/>
      <c r="G524" s="663"/>
      <c r="H524" s="663"/>
      <c r="I524" s="663"/>
      <c r="J524" s="663"/>
      <c r="K524" s="663"/>
      <c r="L524" s="663"/>
      <c r="M524" s="663"/>
      <c r="N524" s="663"/>
      <c r="O524" s="663"/>
      <c r="P524" s="663"/>
      <c r="Q524" s="663"/>
      <c r="R524" s="663"/>
      <c r="S524" s="663"/>
      <c r="T524" s="663"/>
      <c r="U524" s="663"/>
      <c r="V524" s="663"/>
      <c r="W524" s="663"/>
      <c r="X524" s="663"/>
      <c r="Y524" s="663"/>
      <c r="Z524" s="663"/>
    </row>
    <row r="525" spans="1:26" ht="15.75" customHeight="1">
      <c r="A525" s="663"/>
      <c r="B525" s="753"/>
      <c r="C525" s="663"/>
      <c r="D525" s="663"/>
      <c r="E525" s="663"/>
      <c r="F525" s="663"/>
      <c r="G525" s="663"/>
      <c r="H525" s="663"/>
      <c r="I525" s="663"/>
      <c r="J525" s="663"/>
      <c r="K525" s="663"/>
      <c r="L525" s="663"/>
      <c r="M525" s="663"/>
      <c r="N525" s="663"/>
      <c r="O525" s="663"/>
      <c r="P525" s="663"/>
      <c r="Q525" s="663"/>
      <c r="R525" s="663"/>
      <c r="S525" s="663"/>
      <c r="T525" s="663"/>
      <c r="U525" s="663"/>
      <c r="V525" s="663"/>
      <c r="W525" s="663"/>
      <c r="X525" s="663"/>
      <c r="Y525" s="663"/>
      <c r="Z525" s="663"/>
    </row>
    <row r="526" spans="1:26" ht="15.75" customHeight="1">
      <c r="A526" s="663"/>
      <c r="B526" s="753"/>
      <c r="C526" s="663"/>
      <c r="D526" s="663"/>
      <c r="E526" s="663"/>
      <c r="F526" s="663"/>
      <c r="G526" s="663"/>
      <c r="H526" s="663"/>
      <c r="I526" s="663"/>
      <c r="J526" s="663"/>
      <c r="K526" s="663"/>
      <c r="L526" s="663"/>
      <c r="M526" s="663"/>
      <c r="N526" s="663"/>
      <c r="O526" s="663"/>
      <c r="P526" s="663"/>
      <c r="Q526" s="663"/>
      <c r="R526" s="663"/>
      <c r="S526" s="663"/>
      <c r="T526" s="663"/>
      <c r="U526" s="663"/>
      <c r="V526" s="663"/>
      <c r="W526" s="663"/>
      <c r="X526" s="663"/>
      <c r="Y526" s="663"/>
      <c r="Z526" s="663"/>
    </row>
    <row r="527" spans="1:26" ht="15.75" customHeight="1">
      <c r="A527" s="663"/>
      <c r="B527" s="753"/>
      <c r="C527" s="663"/>
      <c r="D527" s="663"/>
      <c r="E527" s="663"/>
      <c r="F527" s="663"/>
      <c r="G527" s="663"/>
      <c r="H527" s="663"/>
      <c r="I527" s="663"/>
      <c r="J527" s="663"/>
      <c r="K527" s="663"/>
      <c r="L527" s="663"/>
      <c r="M527" s="663"/>
      <c r="N527" s="663"/>
      <c r="O527" s="663"/>
      <c r="P527" s="663"/>
      <c r="Q527" s="663"/>
      <c r="R527" s="663"/>
      <c r="S527" s="663"/>
      <c r="T527" s="663"/>
      <c r="U527" s="663"/>
      <c r="V527" s="663"/>
      <c r="W527" s="663"/>
      <c r="X527" s="663"/>
      <c r="Y527" s="663"/>
      <c r="Z527" s="663"/>
    </row>
    <row r="528" spans="1:26" ht="15.75" customHeight="1">
      <c r="A528" s="663"/>
      <c r="B528" s="753"/>
      <c r="C528" s="663"/>
      <c r="D528" s="663"/>
      <c r="E528" s="663"/>
      <c r="F528" s="663"/>
      <c r="G528" s="663"/>
      <c r="H528" s="663"/>
      <c r="I528" s="663"/>
      <c r="J528" s="663"/>
      <c r="K528" s="663"/>
      <c r="L528" s="663"/>
      <c r="M528" s="663"/>
      <c r="N528" s="663"/>
      <c r="O528" s="663"/>
      <c r="P528" s="663"/>
      <c r="Q528" s="663"/>
      <c r="R528" s="663"/>
      <c r="S528" s="663"/>
      <c r="T528" s="663"/>
      <c r="U528" s="663"/>
      <c r="V528" s="663"/>
      <c r="W528" s="663"/>
      <c r="X528" s="663"/>
      <c r="Y528" s="663"/>
      <c r="Z528" s="663"/>
    </row>
    <row r="529" spans="1:26" ht="15.75" customHeight="1">
      <c r="A529" s="663"/>
      <c r="B529" s="753"/>
      <c r="C529" s="663"/>
      <c r="D529" s="663"/>
      <c r="E529" s="663"/>
      <c r="F529" s="663"/>
      <c r="G529" s="663"/>
      <c r="H529" s="663"/>
      <c r="I529" s="663"/>
      <c r="J529" s="663"/>
      <c r="K529" s="663"/>
      <c r="L529" s="663"/>
      <c r="M529" s="663"/>
      <c r="N529" s="663"/>
      <c r="O529" s="663"/>
      <c r="P529" s="663"/>
      <c r="Q529" s="663"/>
      <c r="R529" s="663"/>
      <c r="S529" s="663"/>
      <c r="T529" s="663"/>
      <c r="U529" s="663"/>
      <c r="V529" s="663"/>
      <c r="W529" s="663"/>
      <c r="X529" s="663"/>
      <c r="Y529" s="663"/>
      <c r="Z529" s="663"/>
    </row>
    <row r="530" spans="1:26" ht="15.75" customHeight="1">
      <c r="A530" s="663"/>
      <c r="B530" s="753"/>
      <c r="C530" s="663"/>
      <c r="D530" s="663"/>
      <c r="E530" s="663"/>
      <c r="F530" s="663"/>
      <c r="G530" s="663"/>
      <c r="H530" s="663"/>
      <c r="I530" s="663"/>
      <c r="J530" s="663"/>
      <c r="K530" s="663"/>
      <c r="L530" s="663"/>
      <c r="M530" s="663"/>
      <c r="N530" s="663"/>
      <c r="O530" s="663"/>
      <c r="P530" s="663"/>
      <c r="Q530" s="663"/>
      <c r="R530" s="663"/>
      <c r="S530" s="663"/>
      <c r="T530" s="663"/>
      <c r="U530" s="663"/>
      <c r="V530" s="663"/>
      <c r="W530" s="663"/>
      <c r="X530" s="663"/>
      <c r="Y530" s="663"/>
      <c r="Z530" s="663"/>
    </row>
    <row r="531" spans="1:26" ht="15.75" customHeight="1">
      <c r="A531" s="663"/>
      <c r="B531" s="753"/>
      <c r="C531" s="663"/>
      <c r="D531" s="663"/>
      <c r="E531" s="663"/>
      <c r="F531" s="663"/>
      <c r="G531" s="663"/>
      <c r="H531" s="663"/>
      <c r="I531" s="663"/>
      <c r="J531" s="663"/>
      <c r="K531" s="663"/>
      <c r="L531" s="663"/>
      <c r="M531" s="663"/>
      <c r="N531" s="663"/>
      <c r="O531" s="663"/>
      <c r="P531" s="663"/>
      <c r="Q531" s="663"/>
      <c r="R531" s="663"/>
      <c r="S531" s="663"/>
      <c r="T531" s="663"/>
      <c r="U531" s="663"/>
      <c r="V531" s="663"/>
      <c r="W531" s="663"/>
      <c r="X531" s="663"/>
      <c r="Y531" s="663"/>
      <c r="Z531" s="663"/>
    </row>
    <row r="532" spans="1:26" ht="15.75" customHeight="1">
      <c r="A532" s="663"/>
      <c r="B532" s="753"/>
      <c r="C532" s="663"/>
      <c r="D532" s="663"/>
      <c r="E532" s="663"/>
      <c r="F532" s="663"/>
      <c r="G532" s="663"/>
      <c r="H532" s="663"/>
      <c r="I532" s="663"/>
      <c r="J532" s="663"/>
      <c r="K532" s="663"/>
      <c r="L532" s="663"/>
      <c r="M532" s="663"/>
      <c r="N532" s="663"/>
      <c r="O532" s="663"/>
      <c r="P532" s="663"/>
      <c r="Q532" s="663"/>
      <c r="R532" s="663"/>
      <c r="S532" s="663"/>
      <c r="T532" s="663"/>
      <c r="U532" s="663"/>
      <c r="V532" s="663"/>
      <c r="W532" s="663"/>
      <c r="X532" s="663"/>
      <c r="Y532" s="663"/>
      <c r="Z532" s="663"/>
    </row>
    <row r="533" spans="1:26" ht="15.75" customHeight="1">
      <c r="A533" s="663"/>
      <c r="B533" s="753"/>
      <c r="C533" s="663"/>
      <c r="D533" s="663"/>
      <c r="E533" s="663"/>
      <c r="F533" s="663"/>
      <c r="G533" s="663"/>
      <c r="H533" s="663"/>
      <c r="I533" s="663"/>
      <c r="J533" s="663"/>
      <c r="K533" s="663"/>
      <c r="L533" s="663"/>
      <c r="M533" s="663"/>
      <c r="N533" s="663"/>
      <c r="O533" s="663"/>
      <c r="P533" s="663"/>
      <c r="Q533" s="663"/>
      <c r="R533" s="663"/>
      <c r="S533" s="663"/>
      <c r="T533" s="663"/>
      <c r="U533" s="663"/>
      <c r="V533" s="663"/>
      <c r="W533" s="663"/>
      <c r="X533" s="663"/>
      <c r="Y533" s="663"/>
      <c r="Z533" s="663"/>
    </row>
    <row r="534" spans="1:26" ht="15.75" customHeight="1">
      <c r="A534" s="663"/>
      <c r="B534" s="753"/>
      <c r="C534" s="663"/>
      <c r="D534" s="663"/>
      <c r="E534" s="663"/>
      <c r="F534" s="663"/>
      <c r="G534" s="663"/>
      <c r="H534" s="663"/>
      <c r="I534" s="663"/>
      <c r="J534" s="663"/>
      <c r="K534" s="663"/>
      <c r="L534" s="663"/>
      <c r="M534" s="663"/>
      <c r="N534" s="663"/>
      <c r="O534" s="663"/>
      <c r="P534" s="663"/>
      <c r="Q534" s="663"/>
      <c r="R534" s="663"/>
      <c r="S534" s="663"/>
      <c r="T534" s="663"/>
      <c r="U534" s="663"/>
      <c r="V534" s="663"/>
      <c r="W534" s="663"/>
      <c r="X534" s="663"/>
      <c r="Y534" s="663"/>
      <c r="Z534" s="663"/>
    </row>
    <row r="535" spans="1:26" ht="15.75" customHeight="1">
      <c r="A535" s="663"/>
      <c r="B535" s="753"/>
      <c r="C535" s="663"/>
      <c r="D535" s="663"/>
      <c r="E535" s="663"/>
      <c r="F535" s="663"/>
      <c r="G535" s="663"/>
      <c r="H535" s="663"/>
      <c r="I535" s="663"/>
      <c r="J535" s="663"/>
      <c r="K535" s="663"/>
      <c r="L535" s="663"/>
      <c r="M535" s="663"/>
      <c r="N535" s="663"/>
      <c r="O535" s="663"/>
      <c r="P535" s="663"/>
      <c r="Q535" s="663"/>
      <c r="R535" s="663"/>
      <c r="S535" s="663"/>
      <c r="T535" s="663"/>
      <c r="U535" s="663"/>
      <c r="V535" s="663"/>
      <c r="W535" s="663"/>
      <c r="X535" s="663"/>
      <c r="Y535" s="663"/>
      <c r="Z535" s="663"/>
    </row>
    <row r="536" spans="1:26" ht="15.75" customHeight="1">
      <c r="A536" s="663"/>
      <c r="B536" s="753"/>
      <c r="C536" s="663"/>
      <c r="D536" s="663"/>
      <c r="E536" s="663"/>
      <c r="F536" s="663"/>
      <c r="G536" s="663"/>
      <c r="H536" s="663"/>
      <c r="I536" s="663"/>
      <c r="J536" s="663"/>
      <c r="K536" s="663"/>
      <c r="L536" s="663"/>
      <c r="M536" s="663"/>
      <c r="N536" s="663"/>
      <c r="O536" s="663"/>
      <c r="P536" s="663"/>
      <c r="Q536" s="663"/>
      <c r="R536" s="663"/>
      <c r="S536" s="663"/>
      <c r="T536" s="663"/>
      <c r="U536" s="663"/>
      <c r="V536" s="663"/>
      <c r="W536" s="663"/>
      <c r="X536" s="663"/>
      <c r="Y536" s="663"/>
      <c r="Z536" s="663"/>
    </row>
    <row r="537" spans="1:26" ht="15.75" customHeight="1">
      <c r="A537" s="663"/>
      <c r="B537" s="753"/>
      <c r="C537" s="663"/>
      <c r="D537" s="663"/>
      <c r="E537" s="663"/>
      <c r="F537" s="663"/>
      <c r="G537" s="663"/>
      <c r="H537" s="663"/>
      <c r="I537" s="663"/>
      <c r="J537" s="663"/>
      <c r="K537" s="663"/>
      <c r="L537" s="663"/>
      <c r="M537" s="663"/>
      <c r="N537" s="663"/>
      <c r="O537" s="663"/>
      <c r="P537" s="663"/>
      <c r="Q537" s="663"/>
      <c r="R537" s="663"/>
      <c r="S537" s="663"/>
      <c r="T537" s="663"/>
      <c r="U537" s="663"/>
      <c r="V537" s="663"/>
      <c r="W537" s="663"/>
      <c r="X537" s="663"/>
      <c r="Y537" s="663"/>
      <c r="Z537" s="663"/>
    </row>
    <row r="538" spans="1:26" ht="15.75" customHeight="1">
      <c r="A538" s="663"/>
      <c r="B538" s="753"/>
      <c r="C538" s="663"/>
      <c r="D538" s="663"/>
      <c r="E538" s="663"/>
      <c r="F538" s="663"/>
      <c r="G538" s="663"/>
      <c r="H538" s="663"/>
      <c r="I538" s="663"/>
      <c r="J538" s="663"/>
      <c r="K538" s="663"/>
      <c r="L538" s="663"/>
      <c r="M538" s="663"/>
      <c r="N538" s="663"/>
      <c r="O538" s="663"/>
      <c r="P538" s="663"/>
      <c r="Q538" s="663"/>
      <c r="R538" s="663"/>
      <c r="S538" s="663"/>
      <c r="T538" s="663"/>
      <c r="U538" s="663"/>
      <c r="V538" s="663"/>
      <c r="W538" s="663"/>
      <c r="X538" s="663"/>
      <c r="Y538" s="663"/>
      <c r="Z538" s="663"/>
    </row>
    <row r="539" spans="1:26" ht="15.75" customHeight="1">
      <c r="A539" s="663"/>
      <c r="B539" s="753"/>
      <c r="C539" s="663"/>
      <c r="D539" s="663"/>
      <c r="E539" s="663"/>
      <c r="F539" s="663"/>
      <c r="G539" s="663"/>
      <c r="H539" s="663"/>
      <c r="I539" s="663"/>
      <c r="J539" s="663"/>
      <c r="K539" s="663"/>
      <c r="L539" s="663"/>
      <c r="M539" s="663"/>
      <c r="N539" s="663"/>
      <c r="O539" s="663"/>
      <c r="P539" s="663"/>
      <c r="Q539" s="663"/>
      <c r="R539" s="663"/>
      <c r="S539" s="663"/>
      <c r="T539" s="663"/>
      <c r="U539" s="663"/>
      <c r="V539" s="663"/>
      <c r="W539" s="663"/>
      <c r="X539" s="663"/>
      <c r="Y539" s="663"/>
      <c r="Z539" s="663"/>
    </row>
    <row r="540" spans="1:26" ht="15.75" customHeight="1">
      <c r="A540" s="663"/>
      <c r="B540" s="753"/>
      <c r="C540" s="663"/>
      <c r="D540" s="663"/>
      <c r="E540" s="663"/>
      <c r="F540" s="663"/>
      <c r="G540" s="663"/>
      <c r="H540" s="663"/>
      <c r="I540" s="663"/>
      <c r="J540" s="663"/>
      <c r="K540" s="663"/>
      <c r="L540" s="663"/>
      <c r="M540" s="663"/>
      <c r="N540" s="663"/>
      <c r="O540" s="663"/>
      <c r="P540" s="663"/>
      <c r="Q540" s="663"/>
      <c r="R540" s="663"/>
      <c r="S540" s="663"/>
      <c r="T540" s="663"/>
      <c r="U540" s="663"/>
      <c r="V540" s="663"/>
      <c r="W540" s="663"/>
      <c r="X540" s="663"/>
      <c r="Y540" s="663"/>
      <c r="Z540" s="663"/>
    </row>
    <row r="541" spans="1:26" ht="15.75" customHeight="1">
      <c r="A541" s="663"/>
      <c r="B541" s="753"/>
      <c r="C541" s="663"/>
      <c r="D541" s="663"/>
      <c r="E541" s="663"/>
      <c r="F541" s="663"/>
      <c r="G541" s="663"/>
      <c r="H541" s="663"/>
      <c r="I541" s="663"/>
      <c r="J541" s="663"/>
      <c r="K541" s="663"/>
      <c r="L541" s="663"/>
      <c r="M541" s="663"/>
      <c r="N541" s="663"/>
      <c r="O541" s="663"/>
      <c r="P541" s="663"/>
      <c r="Q541" s="663"/>
      <c r="R541" s="663"/>
      <c r="S541" s="663"/>
      <c r="T541" s="663"/>
      <c r="U541" s="663"/>
      <c r="V541" s="663"/>
      <c r="W541" s="663"/>
      <c r="X541" s="663"/>
      <c r="Y541" s="663"/>
      <c r="Z541" s="663"/>
    </row>
    <row r="542" spans="1:26" ht="15.75" customHeight="1">
      <c r="A542" s="663"/>
      <c r="B542" s="753"/>
      <c r="C542" s="663"/>
      <c r="D542" s="663"/>
      <c r="E542" s="663"/>
      <c r="F542" s="663"/>
      <c r="G542" s="663"/>
      <c r="H542" s="663"/>
      <c r="I542" s="663"/>
      <c r="J542" s="663"/>
      <c r="K542" s="663"/>
      <c r="L542" s="663"/>
      <c r="M542" s="663"/>
      <c r="N542" s="663"/>
      <c r="O542" s="663"/>
      <c r="P542" s="663"/>
      <c r="Q542" s="663"/>
      <c r="R542" s="663"/>
      <c r="S542" s="663"/>
      <c r="T542" s="663"/>
      <c r="U542" s="663"/>
      <c r="V542" s="663"/>
      <c r="W542" s="663"/>
      <c r="X542" s="663"/>
      <c r="Y542" s="663"/>
      <c r="Z542" s="663"/>
    </row>
    <row r="543" spans="1:26" ht="15.75" customHeight="1">
      <c r="A543" s="663"/>
      <c r="B543" s="753"/>
      <c r="C543" s="663"/>
      <c r="D543" s="663"/>
      <c r="E543" s="663"/>
      <c r="F543" s="663"/>
      <c r="G543" s="663"/>
      <c r="H543" s="663"/>
      <c r="I543" s="663"/>
      <c r="J543" s="663"/>
      <c r="K543" s="663"/>
      <c r="L543" s="663"/>
      <c r="M543" s="663"/>
      <c r="N543" s="663"/>
      <c r="O543" s="663"/>
      <c r="P543" s="663"/>
      <c r="Q543" s="663"/>
      <c r="R543" s="663"/>
      <c r="S543" s="663"/>
      <c r="T543" s="663"/>
      <c r="U543" s="663"/>
      <c r="V543" s="663"/>
      <c r="W543" s="663"/>
      <c r="X543" s="663"/>
      <c r="Y543" s="663"/>
      <c r="Z543" s="663"/>
    </row>
    <row r="544" spans="1:26" ht="15.75" customHeight="1">
      <c r="A544" s="663"/>
      <c r="B544" s="753"/>
      <c r="C544" s="663"/>
      <c r="D544" s="663"/>
      <c r="E544" s="663"/>
      <c r="F544" s="663"/>
      <c r="G544" s="663"/>
      <c r="H544" s="663"/>
      <c r="I544" s="663"/>
      <c r="J544" s="663"/>
      <c r="K544" s="663"/>
      <c r="L544" s="663"/>
      <c r="M544" s="663"/>
      <c r="N544" s="663"/>
      <c r="O544" s="663"/>
      <c r="P544" s="663"/>
      <c r="Q544" s="663"/>
      <c r="R544" s="663"/>
      <c r="S544" s="663"/>
      <c r="T544" s="663"/>
      <c r="U544" s="663"/>
      <c r="V544" s="663"/>
      <c r="W544" s="663"/>
      <c r="X544" s="663"/>
      <c r="Y544" s="663"/>
      <c r="Z544" s="663"/>
    </row>
    <row r="545" spans="1:26" ht="15.75" customHeight="1">
      <c r="A545" s="663"/>
      <c r="B545" s="753"/>
      <c r="C545" s="663"/>
      <c r="D545" s="663"/>
      <c r="E545" s="663"/>
      <c r="F545" s="663"/>
      <c r="G545" s="663"/>
      <c r="H545" s="663"/>
      <c r="I545" s="663"/>
      <c r="J545" s="663"/>
      <c r="K545" s="663"/>
      <c r="L545" s="663"/>
      <c r="M545" s="663"/>
      <c r="N545" s="663"/>
      <c r="O545" s="663"/>
      <c r="P545" s="663"/>
      <c r="Q545" s="663"/>
      <c r="R545" s="663"/>
      <c r="S545" s="663"/>
      <c r="T545" s="663"/>
      <c r="U545" s="663"/>
      <c r="V545" s="663"/>
      <c r="W545" s="663"/>
      <c r="X545" s="663"/>
      <c r="Y545" s="663"/>
      <c r="Z545" s="663"/>
    </row>
    <row r="546" spans="1:26" ht="15.75" customHeight="1">
      <c r="A546" s="663"/>
      <c r="B546" s="753"/>
      <c r="C546" s="663"/>
      <c r="D546" s="663"/>
      <c r="E546" s="663"/>
      <c r="F546" s="663"/>
      <c r="G546" s="663"/>
      <c r="H546" s="663"/>
      <c r="I546" s="663"/>
      <c r="J546" s="663"/>
      <c r="K546" s="663"/>
      <c r="L546" s="663"/>
      <c r="M546" s="663"/>
      <c r="N546" s="663"/>
      <c r="O546" s="663"/>
      <c r="P546" s="663"/>
      <c r="Q546" s="663"/>
      <c r="R546" s="663"/>
      <c r="S546" s="663"/>
      <c r="T546" s="663"/>
      <c r="U546" s="663"/>
      <c r="V546" s="663"/>
      <c r="W546" s="663"/>
      <c r="X546" s="663"/>
      <c r="Y546" s="663"/>
      <c r="Z546" s="663"/>
    </row>
    <row r="547" spans="1:26" ht="15.75" customHeight="1">
      <c r="A547" s="663"/>
      <c r="B547" s="753"/>
      <c r="C547" s="663"/>
      <c r="D547" s="663"/>
      <c r="E547" s="663"/>
      <c r="F547" s="663"/>
      <c r="G547" s="663"/>
      <c r="H547" s="663"/>
      <c r="I547" s="663"/>
      <c r="J547" s="663"/>
      <c r="K547" s="663"/>
      <c r="L547" s="663"/>
      <c r="M547" s="663"/>
      <c r="N547" s="663"/>
      <c r="O547" s="663"/>
      <c r="P547" s="663"/>
      <c r="Q547" s="663"/>
      <c r="R547" s="663"/>
      <c r="S547" s="663"/>
      <c r="T547" s="663"/>
      <c r="U547" s="663"/>
      <c r="V547" s="663"/>
      <c r="W547" s="663"/>
      <c r="X547" s="663"/>
      <c r="Y547" s="663"/>
      <c r="Z547" s="663"/>
    </row>
    <row r="548" spans="1:26" ht="15.75" customHeight="1">
      <c r="A548" s="663"/>
      <c r="B548" s="75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row>
    <row r="549" spans="1:26" ht="15.75" customHeight="1">
      <c r="A549" s="663"/>
      <c r="B549" s="753"/>
      <c r="C549" s="663"/>
      <c r="D549" s="663"/>
      <c r="E549" s="663"/>
      <c r="F549" s="663"/>
      <c r="G549" s="663"/>
      <c r="H549" s="663"/>
      <c r="I549" s="663"/>
      <c r="J549" s="663"/>
      <c r="K549" s="663"/>
      <c r="L549" s="663"/>
      <c r="M549" s="663"/>
      <c r="N549" s="663"/>
      <c r="O549" s="663"/>
      <c r="P549" s="663"/>
      <c r="Q549" s="663"/>
      <c r="R549" s="663"/>
      <c r="S549" s="663"/>
      <c r="T549" s="663"/>
      <c r="U549" s="663"/>
      <c r="V549" s="663"/>
      <c r="W549" s="663"/>
      <c r="X549" s="663"/>
      <c r="Y549" s="663"/>
      <c r="Z549" s="663"/>
    </row>
    <row r="550" spans="1:26" ht="15.75" customHeight="1">
      <c r="A550" s="663"/>
      <c r="B550" s="753"/>
      <c r="C550" s="663"/>
      <c r="D550" s="663"/>
      <c r="E550" s="663"/>
      <c r="F550" s="663"/>
      <c r="G550" s="663"/>
      <c r="H550" s="663"/>
      <c r="I550" s="663"/>
      <c r="J550" s="663"/>
      <c r="K550" s="663"/>
      <c r="L550" s="663"/>
      <c r="M550" s="663"/>
      <c r="N550" s="663"/>
      <c r="O550" s="663"/>
      <c r="P550" s="663"/>
      <c r="Q550" s="663"/>
      <c r="R550" s="663"/>
      <c r="S550" s="663"/>
      <c r="T550" s="663"/>
      <c r="U550" s="663"/>
      <c r="V550" s="663"/>
      <c r="W550" s="663"/>
      <c r="X550" s="663"/>
      <c r="Y550" s="663"/>
      <c r="Z550" s="663"/>
    </row>
    <row r="551" spans="1:26" ht="15.75" customHeight="1">
      <c r="A551" s="663"/>
      <c r="B551" s="753"/>
      <c r="C551" s="663"/>
      <c r="D551" s="663"/>
      <c r="E551" s="663"/>
      <c r="F551" s="663"/>
      <c r="G551" s="663"/>
      <c r="H551" s="663"/>
      <c r="I551" s="663"/>
      <c r="J551" s="663"/>
      <c r="K551" s="663"/>
      <c r="L551" s="663"/>
      <c r="M551" s="663"/>
      <c r="N551" s="663"/>
      <c r="O551" s="663"/>
      <c r="P551" s="663"/>
      <c r="Q551" s="663"/>
      <c r="R551" s="663"/>
      <c r="S551" s="663"/>
      <c r="T551" s="663"/>
      <c r="U551" s="663"/>
      <c r="V551" s="663"/>
      <c r="W551" s="663"/>
      <c r="X551" s="663"/>
      <c r="Y551" s="663"/>
      <c r="Z551" s="663"/>
    </row>
    <row r="552" spans="1:26" ht="15.75" customHeight="1">
      <c r="A552" s="663"/>
      <c r="B552" s="753"/>
      <c r="C552" s="663"/>
      <c r="D552" s="663"/>
      <c r="E552" s="663"/>
      <c r="F552" s="663"/>
      <c r="G552" s="663"/>
      <c r="H552" s="663"/>
      <c r="I552" s="663"/>
      <c r="J552" s="663"/>
      <c r="K552" s="663"/>
      <c r="L552" s="663"/>
      <c r="M552" s="663"/>
      <c r="N552" s="663"/>
      <c r="O552" s="663"/>
      <c r="P552" s="663"/>
      <c r="Q552" s="663"/>
      <c r="R552" s="663"/>
      <c r="S552" s="663"/>
      <c r="T552" s="663"/>
      <c r="U552" s="663"/>
      <c r="V552" s="663"/>
      <c r="W552" s="663"/>
      <c r="X552" s="663"/>
      <c r="Y552" s="663"/>
      <c r="Z552" s="663"/>
    </row>
    <row r="553" spans="1:26" ht="15.75" customHeight="1">
      <c r="A553" s="663"/>
      <c r="B553" s="753"/>
      <c r="C553" s="663"/>
      <c r="D553" s="663"/>
      <c r="E553" s="663"/>
      <c r="F553" s="663"/>
      <c r="G553" s="663"/>
      <c r="H553" s="663"/>
      <c r="I553" s="663"/>
      <c r="J553" s="663"/>
      <c r="K553" s="663"/>
      <c r="L553" s="663"/>
      <c r="M553" s="663"/>
      <c r="N553" s="663"/>
      <c r="O553" s="663"/>
      <c r="P553" s="663"/>
      <c r="Q553" s="663"/>
      <c r="R553" s="663"/>
      <c r="S553" s="663"/>
      <c r="T553" s="663"/>
      <c r="U553" s="663"/>
      <c r="V553" s="663"/>
      <c r="W553" s="663"/>
      <c r="X553" s="663"/>
      <c r="Y553" s="663"/>
      <c r="Z553" s="663"/>
    </row>
    <row r="554" spans="1:26" ht="15.75" customHeight="1">
      <c r="A554" s="663"/>
      <c r="B554" s="753"/>
      <c r="C554" s="663"/>
      <c r="D554" s="663"/>
      <c r="E554" s="663"/>
      <c r="F554" s="663"/>
      <c r="G554" s="663"/>
      <c r="H554" s="663"/>
      <c r="I554" s="663"/>
      <c r="J554" s="663"/>
      <c r="K554" s="663"/>
      <c r="L554" s="663"/>
      <c r="M554" s="663"/>
      <c r="N554" s="663"/>
      <c r="O554" s="663"/>
      <c r="P554" s="663"/>
      <c r="Q554" s="663"/>
      <c r="R554" s="663"/>
      <c r="S554" s="663"/>
      <c r="T554" s="663"/>
      <c r="U554" s="663"/>
      <c r="V554" s="663"/>
      <c r="W554" s="663"/>
      <c r="X554" s="663"/>
      <c r="Y554" s="663"/>
      <c r="Z554" s="663"/>
    </row>
    <row r="555" spans="1:26" ht="15.75" customHeight="1">
      <c r="A555" s="663"/>
      <c r="B555" s="753"/>
      <c r="C555" s="663"/>
      <c r="D555" s="663"/>
      <c r="E555" s="663"/>
      <c r="F555" s="663"/>
      <c r="G555" s="663"/>
      <c r="H555" s="663"/>
      <c r="I555" s="663"/>
      <c r="J555" s="663"/>
      <c r="K555" s="663"/>
      <c r="L555" s="663"/>
      <c r="M555" s="663"/>
      <c r="N555" s="663"/>
      <c r="O555" s="663"/>
      <c r="P555" s="663"/>
      <c r="Q555" s="663"/>
      <c r="R555" s="663"/>
      <c r="S555" s="663"/>
      <c r="T555" s="663"/>
      <c r="U555" s="663"/>
      <c r="V555" s="663"/>
      <c r="W555" s="663"/>
      <c r="X555" s="663"/>
      <c r="Y555" s="663"/>
      <c r="Z555" s="663"/>
    </row>
    <row r="556" spans="1:26" ht="15.75" customHeight="1">
      <c r="A556" s="663"/>
      <c r="B556" s="753"/>
      <c r="C556" s="663"/>
      <c r="D556" s="663"/>
      <c r="E556" s="663"/>
      <c r="F556" s="663"/>
      <c r="G556" s="663"/>
      <c r="H556" s="663"/>
      <c r="I556" s="663"/>
      <c r="J556" s="663"/>
      <c r="K556" s="663"/>
      <c r="L556" s="663"/>
      <c r="M556" s="663"/>
      <c r="N556" s="663"/>
      <c r="O556" s="663"/>
      <c r="P556" s="663"/>
      <c r="Q556" s="663"/>
      <c r="R556" s="663"/>
      <c r="S556" s="663"/>
      <c r="T556" s="663"/>
      <c r="U556" s="663"/>
      <c r="V556" s="663"/>
      <c r="W556" s="663"/>
      <c r="X556" s="663"/>
      <c r="Y556" s="663"/>
      <c r="Z556" s="663"/>
    </row>
    <row r="557" spans="1:26" ht="15.75" customHeight="1">
      <c r="A557" s="663"/>
      <c r="B557" s="753"/>
      <c r="C557" s="663"/>
      <c r="D557" s="663"/>
      <c r="E557" s="663"/>
      <c r="F557" s="663"/>
      <c r="G557" s="663"/>
      <c r="H557" s="663"/>
      <c r="I557" s="663"/>
      <c r="J557" s="663"/>
      <c r="K557" s="663"/>
      <c r="L557" s="663"/>
      <c r="M557" s="663"/>
      <c r="N557" s="663"/>
      <c r="O557" s="663"/>
      <c r="P557" s="663"/>
      <c r="Q557" s="663"/>
      <c r="R557" s="663"/>
      <c r="S557" s="663"/>
      <c r="T557" s="663"/>
      <c r="U557" s="663"/>
      <c r="V557" s="663"/>
      <c r="W557" s="663"/>
      <c r="X557" s="663"/>
      <c r="Y557" s="663"/>
      <c r="Z557" s="663"/>
    </row>
    <row r="558" spans="1:26" ht="15.75" customHeight="1">
      <c r="A558" s="663"/>
      <c r="B558" s="753"/>
      <c r="C558" s="663"/>
      <c r="D558" s="663"/>
      <c r="E558" s="663"/>
      <c r="F558" s="663"/>
      <c r="G558" s="663"/>
      <c r="H558" s="663"/>
      <c r="I558" s="663"/>
      <c r="J558" s="663"/>
      <c r="K558" s="663"/>
      <c r="L558" s="663"/>
      <c r="M558" s="663"/>
      <c r="N558" s="663"/>
      <c r="O558" s="663"/>
      <c r="P558" s="663"/>
      <c r="Q558" s="663"/>
      <c r="R558" s="663"/>
      <c r="S558" s="663"/>
      <c r="T558" s="663"/>
      <c r="U558" s="663"/>
      <c r="V558" s="663"/>
      <c r="W558" s="663"/>
      <c r="X558" s="663"/>
      <c r="Y558" s="663"/>
      <c r="Z558" s="663"/>
    </row>
    <row r="559" spans="1:26" ht="15.75" customHeight="1">
      <c r="A559" s="663"/>
      <c r="B559" s="753"/>
      <c r="C559" s="663"/>
      <c r="D559" s="663"/>
      <c r="E559" s="663"/>
      <c r="F559" s="663"/>
      <c r="G559" s="663"/>
      <c r="H559" s="663"/>
      <c r="I559" s="663"/>
      <c r="J559" s="663"/>
      <c r="K559" s="663"/>
      <c r="L559" s="663"/>
      <c r="M559" s="663"/>
      <c r="N559" s="663"/>
      <c r="O559" s="663"/>
      <c r="P559" s="663"/>
      <c r="Q559" s="663"/>
      <c r="R559" s="663"/>
      <c r="S559" s="663"/>
      <c r="T559" s="663"/>
      <c r="U559" s="663"/>
      <c r="V559" s="663"/>
      <c r="W559" s="663"/>
      <c r="X559" s="663"/>
      <c r="Y559" s="663"/>
      <c r="Z559" s="663"/>
    </row>
    <row r="560" spans="1:26" ht="15.75" customHeight="1">
      <c r="A560" s="663"/>
      <c r="B560" s="753"/>
      <c r="C560" s="663"/>
      <c r="D560" s="663"/>
      <c r="E560" s="663"/>
      <c r="F560" s="663"/>
      <c r="G560" s="663"/>
      <c r="H560" s="663"/>
      <c r="I560" s="663"/>
      <c r="J560" s="663"/>
      <c r="K560" s="663"/>
      <c r="L560" s="663"/>
      <c r="M560" s="663"/>
      <c r="N560" s="663"/>
      <c r="O560" s="663"/>
      <c r="P560" s="663"/>
      <c r="Q560" s="663"/>
      <c r="R560" s="663"/>
      <c r="S560" s="663"/>
      <c r="T560" s="663"/>
      <c r="U560" s="663"/>
      <c r="V560" s="663"/>
      <c r="W560" s="663"/>
      <c r="X560" s="663"/>
      <c r="Y560" s="663"/>
      <c r="Z560" s="663"/>
    </row>
    <row r="561" spans="1:26" ht="15.75" customHeight="1">
      <c r="A561" s="663"/>
      <c r="B561" s="753"/>
      <c r="C561" s="663"/>
      <c r="D561" s="663"/>
      <c r="E561" s="663"/>
      <c r="F561" s="663"/>
      <c r="G561" s="663"/>
      <c r="H561" s="663"/>
      <c r="I561" s="663"/>
      <c r="J561" s="663"/>
      <c r="K561" s="663"/>
      <c r="L561" s="663"/>
      <c r="M561" s="663"/>
      <c r="N561" s="663"/>
      <c r="O561" s="663"/>
      <c r="P561" s="663"/>
      <c r="Q561" s="663"/>
      <c r="R561" s="663"/>
      <c r="S561" s="663"/>
      <c r="T561" s="663"/>
      <c r="U561" s="663"/>
      <c r="V561" s="663"/>
      <c r="W561" s="663"/>
      <c r="X561" s="663"/>
      <c r="Y561" s="663"/>
      <c r="Z561" s="663"/>
    </row>
    <row r="562" spans="1:26" ht="15.75" customHeight="1">
      <c r="A562" s="663"/>
      <c r="B562" s="753"/>
      <c r="C562" s="663"/>
      <c r="D562" s="663"/>
      <c r="E562" s="663"/>
      <c r="F562" s="663"/>
      <c r="G562" s="663"/>
      <c r="H562" s="663"/>
      <c r="I562" s="663"/>
      <c r="J562" s="663"/>
      <c r="K562" s="663"/>
      <c r="L562" s="663"/>
      <c r="M562" s="663"/>
      <c r="N562" s="663"/>
      <c r="O562" s="663"/>
      <c r="P562" s="663"/>
      <c r="Q562" s="663"/>
      <c r="R562" s="663"/>
      <c r="S562" s="663"/>
      <c r="T562" s="663"/>
      <c r="U562" s="663"/>
      <c r="V562" s="663"/>
      <c r="W562" s="663"/>
      <c r="X562" s="663"/>
      <c r="Y562" s="663"/>
      <c r="Z562" s="663"/>
    </row>
    <row r="563" spans="1:26" ht="15.75" customHeight="1">
      <c r="A563" s="663"/>
      <c r="B563" s="753"/>
      <c r="C563" s="663"/>
      <c r="D563" s="663"/>
      <c r="E563" s="663"/>
      <c r="F563" s="663"/>
      <c r="G563" s="663"/>
      <c r="H563" s="663"/>
      <c r="I563" s="663"/>
      <c r="J563" s="663"/>
      <c r="K563" s="663"/>
      <c r="L563" s="663"/>
      <c r="M563" s="663"/>
      <c r="N563" s="663"/>
      <c r="O563" s="663"/>
      <c r="P563" s="663"/>
      <c r="Q563" s="663"/>
      <c r="R563" s="663"/>
      <c r="S563" s="663"/>
      <c r="T563" s="663"/>
      <c r="U563" s="663"/>
      <c r="V563" s="663"/>
      <c r="W563" s="663"/>
      <c r="X563" s="663"/>
      <c r="Y563" s="663"/>
      <c r="Z563" s="663"/>
    </row>
    <row r="564" spans="1:26" ht="15.75" customHeight="1">
      <c r="A564" s="663"/>
      <c r="B564" s="753"/>
      <c r="C564" s="663"/>
      <c r="D564" s="663"/>
      <c r="E564" s="663"/>
      <c r="F564" s="663"/>
      <c r="G564" s="663"/>
      <c r="H564" s="663"/>
      <c r="I564" s="663"/>
      <c r="J564" s="663"/>
      <c r="K564" s="663"/>
      <c r="L564" s="663"/>
      <c r="M564" s="663"/>
      <c r="N564" s="663"/>
      <c r="O564" s="663"/>
      <c r="P564" s="663"/>
      <c r="Q564" s="663"/>
      <c r="R564" s="663"/>
      <c r="S564" s="663"/>
      <c r="T564" s="663"/>
      <c r="U564" s="663"/>
      <c r="V564" s="663"/>
      <c r="W564" s="663"/>
      <c r="X564" s="663"/>
      <c r="Y564" s="663"/>
      <c r="Z564" s="663"/>
    </row>
    <row r="565" spans="1:26" ht="15.75" customHeight="1">
      <c r="A565" s="663"/>
      <c r="B565" s="753"/>
      <c r="C565" s="663"/>
      <c r="D565" s="663"/>
      <c r="E565" s="663"/>
      <c r="F565" s="663"/>
      <c r="G565" s="663"/>
      <c r="H565" s="663"/>
      <c r="I565" s="663"/>
      <c r="J565" s="663"/>
      <c r="K565" s="663"/>
      <c r="L565" s="663"/>
      <c r="M565" s="663"/>
      <c r="N565" s="663"/>
      <c r="O565" s="663"/>
      <c r="P565" s="663"/>
      <c r="Q565" s="663"/>
      <c r="R565" s="663"/>
      <c r="S565" s="663"/>
      <c r="T565" s="663"/>
      <c r="U565" s="663"/>
      <c r="V565" s="663"/>
      <c r="W565" s="663"/>
      <c r="X565" s="663"/>
      <c r="Y565" s="663"/>
      <c r="Z565" s="663"/>
    </row>
    <row r="566" spans="1:26" ht="15.75" customHeight="1">
      <c r="A566" s="663"/>
      <c r="B566" s="753"/>
      <c r="C566" s="663"/>
      <c r="D566" s="663"/>
      <c r="E566" s="663"/>
      <c r="F566" s="663"/>
      <c r="G566" s="663"/>
      <c r="H566" s="663"/>
      <c r="I566" s="663"/>
      <c r="J566" s="663"/>
      <c r="K566" s="663"/>
      <c r="L566" s="663"/>
      <c r="M566" s="663"/>
      <c r="N566" s="663"/>
      <c r="O566" s="663"/>
      <c r="P566" s="663"/>
      <c r="Q566" s="663"/>
      <c r="R566" s="663"/>
      <c r="S566" s="663"/>
      <c r="T566" s="663"/>
      <c r="U566" s="663"/>
      <c r="V566" s="663"/>
      <c r="W566" s="663"/>
      <c r="X566" s="663"/>
      <c r="Y566" s="663"/>
      <c r="Z566" s="663"/>
    </row>
    <row r="567" spans="1:26" ht="15.75" customHeight="1">
      <c r="A567" s="663"/>
      <c r="B567" s="753"/>
      <c r="C567" s="663"/>
      <c r="D567" s="663"/>
      <c r="E567" s="663"/>
      <c r="F567" s="663"/>
      <c r="G567" s="663"/>
      <c r="H567" s="663"/>
      <c r="I567" s="663"/>
      <c r="J567" s="663"/>
      <c r="K567" s="663"/>
      <c r="L567" s="663"/>
      <c r="M567" s="663"/>
      <c r="N567" s="663"/>
      <c r="O567" s="663"/>
      <c r="P567" s="663"/>
      <c r="Q567" s="663"/>
      <c r="R567" s="663"/>
      <c r="S567" s="663"/>
      <c r="T567" s="663"/>
      <c r="U567" s="663"/>
      <c r="V567" s="663"/>
      <c r="W567" s="663"/>
      <c r="X567" s="663"/>
      <c r="Y567" s="663"/>
      <c r="Z567" s="663"/>
    </row>
    <row r="568" spans="1:26" ht="15.75" customHeight="1">
      <c r="A568" s="663"/>
      <c r="B568" s="753"/>
      <c r="C568" s="663"/>
      <c r="D568" s="663"/>
      <c r="E568" s="663"/>
      <c r="F568" s="663"/>
      <c r="G568" s="663"/>
      <c r="H568" s="663"/>
      <c r="I568" s="663"/>
      <c r="J568" s="663"/>
      <c r="K568" s="663"/>
      <c r="L568" s="663"/>
      <c r="M568" s="663"/>
      <c r="N568" s="663"/>
      <c r="O568" s="663"/>
      <c r="P568" s="663"/>
      <c r="Q568" s="663"/>
      <c r="R568" s="663"/>
      <c r="S568" s="663"/>
      <c r="T568" s="663"/>
      <c r="U568" s="663"/>
      <c r="V568" s="663"/>
      <c r="W568" s="663"/>
      <c r="X568" s="663"/>
      <c r="Y568" s="663"/>
      <c r="Z568" s="663"/>
    </row>
    <row r="569" spans="1:26" ht="15.75" customHeight="1">
      <c r="A569" s="663"/>
      <c r="B569" s="753"/>
      <c r="C569" s="663"/>
      <c r="D569" s="663"/>
      <c r="E569" s="663"/>
      <c r="F569" s="663"/>
      <c r="G569" s="663"/>
      <c r="H569" s="663"/>
      <c r="I569" s="663"/>
      <c r="J569" s="663"/>
      <c r="K569" s="663"/>
      <c r="L569" s="663"/>
      <c r="M569" s="663"/>
      <c r="N569" s="663"/>
      <c r="O569" s="663"/>
      <c r="P569" s="663"/>
      <c r="Q569" s="663"/>
      <c r="R569" s="663"/>
      <c r="S569" s="663"/>
      <c r="T569" s="663"/>
      <c r="U569" s="663"/>
      <c r="V569" s="663"/>
      <c r="W569" s="663"/>
      <c r="X569" s="663"/>
      <c r="Y569" s="663"/>
      <c r="Z569" s="663"/>
    </row>
    <row r="570" spans="1:26" ht="15.75" customHeight="1">
      <c r="A570" s="663"/>
      <c r="B570" s="753"/>
      <c r="C570" s="663"/>
      <c r="D570" s="663"/>
      <c r="E570" s="663"/>
      <c r="F570" s="663"/>
      <c r="G570" s="663"/>
      <c r="H570" s="663"/>
      <c r="I570" s="663"/>
      <c r="J570" s="663"/>
      <c r="K570" s="663"/>
      <c r="L570" s="663"/>
      <c r="M570" s="663"/>
      <c r="N570" s="663"/>
      <c r="O570" s="663"/>
      <c r="P570" s="663"/>
      <c r="Q570" s="663"/>
      <c r="R570" s="663"/>
      <c r="S570" s="663"/>
      <c r="T570" s="663"/>
      <c r="U570" s="663"/>
      <c r="V570" s="663"/>
      <c r="W570" s="663"/>
      <c r="X570" s="663"/>
      <c r="Y570" s="663"/>
      <c r="Z570" s="663"/>
    </row>
    <row r="571" spans="1:26" ht="15.75" customHeight="1">
      <c r="A571" s="663"/>
      <c r="B571" s="753"/>
      <c r="C571" s="663"/>
      <c r="D571" s="663"/>
      <c r="E571" s="663"/>
      <c r="F571" s="663"/>
      <c r="G571" s="663"/>
      <c r="H571" s="663"/>
      <c r="I571" s="663"/>
      <c r="J571" s="663"/>
      <c r="K571" s="663"/>
      <c r="L571" s="663"/>
      <c r="M571" s="663"/>
      <c r="N571" s="663"/>
      <c r="O571" s="663"/>
      <c r="P571" s="663"/>
      <c r="Q571" s="663"/>
      <c r="R571" s="663"/>
      <c r="S571" s="663"/>
      <c r="T571" s="663"/>
      <c r="U571" s="663"/>
      <c r="V571" s="663"/>
      <c r="W571" s="663"/>
      <c r="X571" s="663"/>
      <c r="Y571" s="663"/>
      <c r="Z571" s="663"/>
    </row>
    <row r="572" spans="1:26" ht="15.75" customHeight="1">
      <c r="A572" s="663"/>
      <c r="B572" s="753"/>
      <c r="C572" s="663"/>
      <c r="D572" s="663"/>
      <c r="E572" s="663"/>
      <c r="F572" s="663"/>
      <c r="G572" s="663"/>
      <c r="H572" s="663"/>
      <c r="I572" s="663"/>
      <c r="J572" s="663"/>
      <c r="K572" s="663"/>
      <c r="L572" s="663"/>
      <c r="M572" s="663"/>
      <c r="N572" s="663"/>
      <c r="O572" s="663"/>
      <c r="P572" s="663"/>
      <c r="Q572" s="663"/>
      <c r="R572" s="663"/>
      <c r="S572" s="663"/>
      <c r="T572" s="663"/>
      <c r="U572" s="663"/>
      <c r="V572" s="663"/>
      <c r="W572" s="663"/>
      <c r="X572" s="663"/>
      <c r="Y572" s="663"/>
      <c r="Z572" s="663"/>
    </row>
    <row r="573" spans="1:26" ht="15.75" customHeight="1">
      <c r="A573" s="663"/>
      <c r="B573" s="753"/>
      <c r="C573" s="663"/>
      <c r="D573" s="663"/>
      <c r="E573" s="663"/>
      <c r="F573" s="663"/>
      <c r="G573" s="663"/>
      <c r="H573" s="663"/>
      <c r="I573" s="663"/>
      <c r="J573" s="663"/>
      <c r="K573" s="663"/>
      <c r="L573" s="663"/>
      <c r="M573" s="663"/>
      <c r="N573" s="663"/>
      <c r="O573" s="663"/>
      <c r="P573" s="663"/>
      <c r="Q573" s="663"/>
      <c r="R573" s="663"/>
      <c r="S573" s="663"/>
      <c r="T573" s="663"/>
      <c r="U573" s="663"/>
      <c r="V573" s="663"/>
      <c r="W573" s="663"/>
      <c r="X573" s="663"/>
      <c r="Y573" s="663"/>
      <c r="Z573" s="663"/>
    </row>
    <row r="574" spans="1:26" ht="15.75" customHeight="1">
      <c r="A574" s="663"/>
      <c r="B574" s="753"/>
      <c r="C574" s="663"/>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row>
    <row r="575" spans="1:26" ht="15.75" customHeight="1">
      <c r="A575" s="663"/>
      <c r="B575" s="753"/>
      <c r="C575" s="663"/>
      <c r="D575" s="663"/>
      <c r="E575" s="663"/>
      <c r="F575" s="663"/>
      <c r="G575" s="663"/>
      <c r="H575" s="663"/>
      <c r="I575" s="663"/>
      <c r="J575" s="663"/>
      <c r="K575" s="663"/>
      <c r="L575" s="663"/>
      <c r="M575" s="663"/>
      <c r="N575" s="663"/>
      <c r="O575" s="663"/>
      <c r="P575" s="663"/>
      <c r="Q575" s="663"/>
      <c r="R575" s="663"/>
      <c r="S575" s="663"/>
      <c r="T575" s="663"/>
      <c r="U575" s="663"/>
      <c r="V575" s="663"/>
      <c r="W575" s="663"/>
      <c r="X575" s="663"/>
      <c r="Y575" s="663"/>
      <c r="Z575" s="663"/>
    </row>
    <row r="576" spans="1:26" ht="15.75" customHeight="1">
      <c r="A576" s="663"/>
      <c r="B576" s="753"/>
      <c r="C576" s="663"/>
      <c r="D576" s="663"/>
      <c r="E576" s="663"/>
      <c r="F576" s="663"/>
      <c r="G576" s="663"/>
      <c r="H576" s="663"/>
      <c r="I576" s="663"/>
      <c r="J576" s="663"/>
      <c r="K576" s="663"/>
      <c r="L576" s="663"/>
      <c r="M576" s="663"/>
      <c r="N576" s="663"/>
      <c r="O576" s="663"/>
      <c r="P576" s="663"/>
      <c r="Q576" s="663"/>
      <c r="R576" s="663"/>
      <c r="S576" s="663"/>
      <c r="T576" s="663"/>
      <c r="U576" s="663"/>
      <c r="V576" s="663"/>
      <c r="W576" s="663"/>
      <c r="X576" s="663"/>
      <c r="Y576" s="663"/>
      <c r="Z576" s="663"/>
    </row>
    <row r="577" spans="1:26" ht="15.75" customHeight="1">
      <c r="A577" s="663"/>
      <c r="B577" s="753"/>
      <c r="C577" s="663"/>
      <c r="D577" s="663"/>
      <c r="E577" s="663"/>
      <c r="F577" s="663"/>
      <c r="G577" s="663"/>
      <c r="H577" s="663"/>
      <c r="I577" s="663"/>
      <c r="J577" s="663"/>
      <c r="K577" s="663"/>
      <c r="L577" s="663"/>
      <c r="M577" s="663"/>
      <c r="N577" s="663"/>
      <c r="O577" s="663"/>
      <c r="P577" s="663"/>
      <c r="Q577" s="663"/>
      <c r="R577" s="663"/>
      <c r="S577" s="663"/>
      <c r="T577" s="663"/>
      <c r="U577" s="663"/>
      <c r="V577" s="663"/>
      <c r="W577" s="663"/>
      <c r="X577" s="663"/>
      <c r="Y577" s="663"/>
      <c r="Z577" s="663"/>
    </row>
    <row r="578" spans="1:26" ht="15.75" customHeight="1">
      <c r="A578" s="663"/>
      <c r="B578" s="753"/>
      <c r="C578" s="663"/>
      <c r="D578" s="663"/>
      <c r="E578" s="663"/>
      <c r="F578" s="663"/>
      <c r="G578" s="663"/>
      <c r="H578" s="663"/>
      <c r="I578" s="663"/>
      <c r="J578" s="663"/>
      <c r="K578" s="663"/>
      <c r="L578" s="663"/>
      <c r="M578" s="663"/>
      <c r="N578" s="663"/>
      <c r="O578" s="663"/>
      <c r="P578" s="663"/>
      <c r="Q578" s="663"/>
      <c r="R578" s="663"/>
      <c r="S578" s="663"/>
      <c r="T578" s="663"/>
      <c r="U578" s="663"/>
      <c r="V578" s="663"/>
      <c r="W578" s="663"/>
      <c r="X578" s="663"/>
      <c r="Y578" s="663"/>
      <c r="Z578" s="663"/>
    </row>
    <row r="579" spans="1:26" ht="15.75" customHeight="1">
      <c r="A579" s="663"/>
      <c r="B579" s="753"/>
      <c r="C579" s="663"/>
      <c r="D579" s="663"/>
      <c r="E579" s="663"/>
      <c r="F579" s="663"/>
      <c r="G579" s="663"/>
      <c r="H579" s="663"/>
      <c r="I579" s="663"/>
      <c r="J579" s="663"/>
      <c r="K579" s="663"/>
      <c r="L579" s="663"/>
      <c r="M579" s="663"/>
      <c r="N579" s="663"/>
      <c r="O579" s="663"/>
      <c r="P579" s="663"/>
      <c r="Q579" s="663"/>
      <c r="R579" s="663"/>
      <c r="S579" s="663"/>
      <c r="T579" s="663"/>
      <c r="U579" s="663"/>
      <c r="V579" s="663"/>
      <c r="W579" s="663"/>
      <c r="X579" s="663"/>
      <c r="Y579" s="663"/>
      <c r="Z579" s="663"/>
    </row>
    <row r="580" spans="1:26" ht="15.75" customHeight="1">
      <c r="A580" s="663"/>
      <c r="B580" s="753"/>
      <c r="C580" s="663"/>
      <c r="D580" s="663"/>
      <c r="E580" s="663"/>
      <c r="F580" s="663"/>
      <c r="G580" s="663"/>
      <c r="H580" s="663"/>
      <c r="I580" s="663"/>
      <c r="J580" s="663"/>
      <c r="K580" s="663"/>
      <c r="L580" s="663"/>
      <c r="M580" s="663"/>
      <c r="N580" s="663"/>
      <c r="O580" s="663"/>
      <c r="P580" s="663"/>
      <c r="Q580" s="663"/>
      <c r="R580" s="663"/>
      <c r="S580" s="663"/>
      <c r="T580" s="663"/>
      <c r="U580" s="663"/>
      <c r="V580" s="663"/>
      <c r="W580" s="663"/>
      <c r="X580" s="663"/>
      <c r="Y580" s="663"/>
      <c r="Z580" s="663"/>
    </row>
    <row r="581" spans="1:26" ht="15.75" customHeight="1">
      <c r="A581" s="663"/>
      <c r="B581" s="753"/>
      <c r="C581" s="663"/>
      <c r="D581" s="663"/>
      <c r="E581" s="663"/>
      <c r="F581" s="663"/>
      <c r="G581" s="663"/>
      <c r="H581" s="663"/>
      <c r="I581" s="663"/>
      <c r="J581" s="663"/>
      <c r="K581" s="663"/>
      <c r="L581" s="663"/>
      <c r="M581" s="663"/>
      <c r="N581" s="663"/>
      <c r="O581" s="663"/>
      <c r="P581" s="663"/>
      <c r="Q581" s="663"/>
      <c r="R581" s="663"/>
      <c r="S581" s="663"/>
      <c r="T581" s="663"/>
      <c r="U581" s="663"/>
      <c r="V581" s="663"/>
      <c r="W581" s="663"/>
      <c r="X581" s="663"/>
      <c r="Y581" s="663"/>
      <c r="Z581" s="663"/>
    </row>
    <row r="582" spans="1:26" ht="15.75" customHeight="1">
      <c r="A582" s="663"/>
      <c r="B582" s="753"/>
      <c r="C582" s="663"/>
      <c r="D582" s="663"/>
      <c r="E582" s="663"/>
      <c r="F582" s="663"/>
      <c r="G582" s="663"/>
      <c r="H582" s="663"/>
      <c r="I582" s="663"/>
      <c r="J582" s="663"/>
      <c r="K582" s="663"/>
      <c r="L582" s="663"/>
      <c r="M582" s="663"/>
      <c r="N582" s="663"/>
      <c r="O582" s="663"/>
      <c r="P582" s="663"/>
      <c r="Q582" s="663"/>
      <c r="R582" s="663"/>
      <c r="S582" s="663"/>
      <c r="T582" s="663"/>
      <c r="U582" s="663"/>
      <c r="V582" s="663"/>
      <c r="W582" s="663"/>
      <c r="X582" s="663"/>
      <c r="Y582" s="663"/>
      <c r="Z582" s="663"/>
    </row>
    <row r="583" spans="1:26" ht="15.75" customHeight="1">
      <c r="A583" s="663"/>
      <c r="B583" s="753"/>
      <c r="C583" s="663"/>
      <c r="D583" s="663"/>
      <c r="E583" s="663"/>
      <c r="F583" s="663"/>
      <c r="G583" s="663"/>
      <c r="H583" s="663"/>
      <c r="I583" s="663"/>
      <c r="J583" s="663"/>
      <c r="K583" s="663"/>
      <c r="L583" s="663"/>
      <c r="M583" s="663"/>
      <c r="N583" s="663"/>
      <c r="O583" s="663"/>
      <c r="P583" s="663"/>
      <c r="Q583" s="663"/>
      <c r="R583" s="663"/>
      <c r="S583" s="663"/>
      <c r="T583" s="663"/>
      <c r="U583" s="663"/>
      <c r="V583" s="663"/>
      <c r="W583" s="663"/>
      <c r="X583" s="663"/>
      <c r="Y583" s="663"/>
      <c r="Z583" s="663"/>
    </row>
    <row r="584" spans="1:26" ht="15.75" customHeight="1">
      <c r="A584" s="663"/>
      <c r="B584" s="753"/>
      <c r="C584" s="663"/>
      <c r="D584" s="663"/>
      <c r="E584" s="663"/>
      <c r="F584" s="663"/>
      <c r="G584" s="663"/>
      <c r="H584" s="663"/>
      <c r="I584" s="663"/>
      <c r="J584" s="663"/>
      <c r="K584" s="663"/>
      <c r="L584" s="663"/>
      <c r="M584" s="663"/>
      <c r="N584" s="663"/>
      <c r="O584" s="663"/>
      <c r="P584" s="663"/>
      <c r="Q584" s="663"/>
      <c r="R584" s="663"/>
      <c r="S584" s="663"/>
      <c r="T584" s="663"/>
      <c r="U584" s="663"/>
      <c r="V584" s="663"/>
      <c r="W584" s="663"/>
      <c r="X584" s="663"/>
      <c r="Y584" s="663"/>
      <c r="Z584" s="663"/>
    </row>
    <row r="585" spans="1:26" ht="15.75" customHeight="1">
      <c r="A585" s="663"/>
      <c r="B585" s="753"/>
      <c r="C585" s="663"/>
      <c r="D585" s="663"/>
      <c r="E585" s="663"/>
      <c r="F585" s="663"/>
      <c r="G585" s="663"/>
      <c r="H585" s="663"/>
      <c r="I585" s="663"/>
      <c r="J585" s="663"/>
      <c r="K585" s="663"/>
      <c r="L585" s="663"/>
      <c r="M585" s="663"/>
      <c r="N585" s="663"/>
      <c r="O585" s="663"/>
      <c r="P585" s="663"/>
      <c r="Q585" s="663"/>
      <c r="R585" s="663"/>
      <c r="S585" s="663"/>
      <c r="T585" s="663"/>
      <c r="U585" s="663"/>
      <c r="V585" s="663"/>
      <c r="W585" s="663"/>
      <c r="X585" s="663"/>
      <c r="Y585" s="663"/>
      <c r="Z585" s="663"/>
    </row>
    <row r="586" spans="1:26" ht="15.75" customHeight="1">
      <c r="A586" s="663"/>
      <c r="B586" s="753"/>
      <c r="C586" s="663"/>
      <c r="D586" s="663"/>
      <c r="E586" s="663"/>
      <c r="F586" s="663"/>
      <c r="G586" s="663"/>
      <c r="H586" s="663"/>
      <c r="I586" s="663"/>
      <c r="J586" s="663"/>
      <c r="K586" s="663"/>
      <c r="L586" s="663"/>
      <c r="M586" s="663"/>
      <c r="N586" s="663"/>
      <c r="O586" s="663"/>
      <c r="P586" s="663"/>
      <c r="Q586" s="663"/>
      <c r="R586" s="663"/>
      <c r="S586" s="663"/>
      <c r="T586" s="663"/>
      <c r="U586" s="663"/>
      <c r="V586" s="663"/>
      <c r="W586" s="663"/>
      <c r="X586" s="663"/>
      <c r="Y586" s="663"/>
      <c r="Z586" s="663"/>
    </row>
    <row r="587" spans="1:26" ht="15.75" customHeight="1">
      <c r="A587" s="663"/>
      <c r="B587" s="753"/>
      <c r="C587" s="663"/>
      <c r="D587" s="663"/>
      <c r="E587" s="663"/>
      <c r="F587" s="663"/>
      <c r="G587" s="663"/>
      <c r="H587" s="663"/>
      <c r="I587" s="663"/>
      <c r="J587" s="663"/>
      <c r="K587" s="663"/>
      <c r="L587" s="663"/>
      <c r="M587" s="663"/>
      <c r="N587" s="663"/>
      <c r="O587" s="663"/>
      <c r="P587" s="663"/>
      <c r="Q587" s="663"/>
      <c r="R587" s="663"/>
      <c r="S587" s="663"/>
      <c r="T587" s="663"/>
      <c r="U587" s="663"/>
      <c r="V587" s="663"/>
      <c r="W587" s="663"/>
      <c r="X587" s="663"/>
      <c r="Y587" s="663"/>
      <c r="Z587" s="663"/>
    </row>
    <row r="588" spans="1:26" ht="15.75" customHeight="1">
      <c r="A588" s="663"/>
      <c r="B588" s="753"/>
      <c r="C588" s="663"/>
      <c r="D588" s="663"/>
      <c r="E588" s="663"/>
      <c r="F588" s="663"/>
      <c r="G588" s="663"/>
      <c r="H588" s="663"/>
      <c r="I588" s="663"/>
      <c r="J588" s="663"/>
      <c r="K588" s="663"/>
      <c r="L588" s="663"/>
      <c r="M588" s="663"/>
      <c r="N588" s="663"/>
      <c r="O588" s="663"/>
      <c r="P588" s="663"/>
      <c r="Q588" s="663"/>
      <c r="R588" s="663"/>
      <c r="S588" s="663"/>
      <c r="T588" s="663"/>
      <c r="U588" s="663"/>
      <c r="V588" s="663"/>
      <c r="W588" s="663"/>
      <c r="X588" s="663"/>
      <c r="Y588" s="663"/>
      <c r="Z588" s="663"/>
    </row>
    <row r="589" spans="1:26" ht="15.75" customHeight="1">
      <c r="A589" s="663"/>
      <c r="B589" s="753"/>
      <c r="C589" s="663"/>
      <c r="D589" s="663"/>
      <c r="E589" s="663"/>
      <c r="F589" s="663"/>
      <c r="G589" s="663"/>
      <c r="H589" s="663"/>
      <c r="I589" s="663"/>
      <c r="J589" s="663"/>
      <c r="K589" s="663"/>
      <c r="L589" s="663"/>
      <c r="M589" s="663"/>
      <c r="N589" s="663"/>
      <c r="O589" s="663"/>
      <c r="P589" s="663"/>
      <c r="Q589" s="663"/>
      <c r="R589" s="663"/>
      <c r="S589" s="663"/>
      <c r="T589" s="663"/>
      <c r="U589" s="663"/>
      <c r="V589" s="663"/>
      <c r="W589" s="663"/>
      <c r="X589" s="663"/>
      <c r="Y589" s="663"/>
      <c r="Z589" s="663"/>
    </row>
    <row r="590" spans="1:26" ht="15.75" customHeight="1">
      <c r="A590" s="663"/>
      <c r="B590" s="753"/>
      <c r="C590" s="663"/>
      <c r="D590" s="663"/>
      <c r="E590" s="663"/>
      <c r="F590" s="663"/>
      <c r="G590" s="663"/>
      <c r="H590" s="663"/>
      <c r="I590" s="663"/>
      <c r="J590" s="663"/>
      <c r="K590" s="663"/>
      <c r="L590" s="663"/>
      <c r="M590" s="663"/>
      <c r="N590" s="663"/>
      <c r="O590" s="663"/>
      <c r="P590" s="663"/>
      <c r="Q590" s="663"/>
      <c r="R590" s="663"/>
      <c r="S590" s="663"/>
      <c r="T590" s="663"/>
      <c r="U590" s="663"/>
      <c r="V590" s="663"/>
      <c r="W590" s="663"/>
      <c r="X590" s="663"/>
      <c r="Y590" s="663"/>
      <c r="Z590" s="663"/>
    </row>
    <row r="591" spans="1:26" ht="15.75" customHeight="1">
      <c r="A591" s="663"/>
      <c r="B591" s="753"/>
      <c r="C591" s="663"/>
      <c r="D591" s="663"/>
      <c r="E591" s="663"/>
      <c r="F591" s="663"/>
      <c r="G591" s="663"/>
      <c r="H591" s="663"/>
      <c r="I591" s="663"/>
      <c r="J591" s="663"/>
      <c r="K591" s="663"/>
      <c r="L591" s="663"/>
      <c r="M591" s="663"/>
      <c r="N591" s="663"/>
      <c r="O591" s="663"/>
      <c r="P591" s="663"/>
      <c r="Q591" s="663"/>
      <c r="R591" s="663"/>
      <c r="S591" s="663"/>
      <c r="T591" s="663"/>
      <c r="U591" s="663"/>
      <c r="V591" s="663"/>
      <c r="W591" s="663"/>
      <c r="X591" s="663"/>
      <c r="Y591" s="663"/>
      <c r="Z591" s="663"/>
    </row>
    <row r="592" spans="1:26" ht="15.75" customHeight="1">
      <c r="A592" s="663"/>
      <c r="B592" s="753"/>
      <c r="C592" s="663"/>
      <c r="D592" s="663"/>
      <c r="E592" s="663"/>
      <c r="F592" s="663"/>
      <c r="G592" s="663"/>
      <c r="H592" s="663"/>
      <c r="I592" s="663"/>
      <c r="J592" s="663"/>
      <c r="K592" s="663"/>
      <c r="L592" s="663"/>
      <c r="M592" s="663"/>
      <c r="N592" s="663"/>
      <c r="O592" s="663"/>
      <c r="P592" s="663"/>
      <c r="Q592" s="663"/>
      <c r="R592" s="663"/>
      <c r="S592" s="663"/>
      <c r="T592" s="663"/>
      <c r="U592" s="663"/>
      <c r="V592" s="663"/>
      <c r="W592" s="663"/>
      <c r="X592" s="663"/>
      <c r="Y592" s="663"/>
      <c r="Z592" s="663"/>
    </row>
    <row r="593" spans="1:26" ht="15.75" customHeight="1">
      <c r="A593" s="663"/>
      <c r="B593" s="753"/>
      <c r="C593" s="663"/>
      <c r="D593" s="663"/>
      <c r="E593" s="663"/>
      <c r="F593" s="663"/>
      <c r="G593" s="663"/>
      <c r="H593" s="663"/>
      <c r="I593" s="663"/>
      <c r="J593" s="663"/>
      <c r="K593" s="663"/>
      <c r="L593" s="663"/>
      <c r="M593" s="663"/>
      <c r="N593" s="663"/>
      <c r="O593" s="663"/>
      <c r="P593" s="663"/>
      <c r="Q593" s="663"/>
      <c r="R593" s="663"/>
      <c r="S593" s="663"/>
      <c r="T593" s="663"/>
      <c r="U593" s="663"/>
      <c r="V593" s="663"/>
      <c r="W593" s="663"/>
      <c r="X593" s="663"/>
      <c r="Y593" s="663"/>
      <c r="Z593" s="663"/>
    </row>
    <row r="594" spans="1:26" ht="15.75" customHeight="1">
      <c r="A594" s="663"/>
      <c r="B594" s="753"/>
      <c r="C594" s="663"/>
      <c r="D594" s="663"/>
      <c r="E594" s="663"/>
      <c r="F594" s="663"/>
      <c r="G594" s="663"/>
      <c r="H594" s="663"/>
      <c r="I594" s="663"/>
      <c r="J594" s="663"/>
      <c r="K594" s="663"/>
      <c r="L594" s="663"/>
      <c r="M594" s="663"/>
      <c r="N594" s="663"/>
      <c r="O594" s="663"/>
      <c r="P594" s="663"/>
      <c r="Q594" s="663"/>
      <c r="R594" s="663"/>
      <c r="S594" s="663"/>
      <c r="T594" s="663"/>
      <c r="U594" s="663"/>
      <c r="V594" s="663"/>
      <c r="W594" s="663"/>
      <c r="X594" s="663"/>
      <c r="Y594" s="663"/>
      <c r="Z594" s="663"/>
    </row>
    <row r="595" spans="1:26" ht="15.75" customHeight="1">
      <c r="A595" s="663"/>
      <c r="B595" s="753"/>
      <c r="C595" s="663"/>
      <c r="D595" s="663"/>
      <c r="E595" s="663"/>
      <c r="F595" s="663"/>
      <c r="G595" s="663"/>
      <c r="H595" s="663"/>
      <c r="I595" s="663"/>
      <c r="J595" s="663"/>
      <c r="K595" s="663"/>
      <c r="L595" s="663"/>
      <c r="M595" s="663"/>
      <c r="N595" s="663"/>
      <c r="O595" s="663"/>
      <c r="P595" s="663"/>
      <c r="Q595" s="663"/>
      <c r="R595" s="663"/>
      <c r="S595" s="663"/>
      <c r="T595" s="663"/>
      <c r="U595" s="663"/>
      <c r="V595" s="663"/>
      <c r="W595" s="663"/>
      <c r="X595" s="663"/>
      <c r="Y595" s="663"/>
      <c r="Z595" s="663"/>
    </row>
    <row r="596" spans="1:26" ht="15.75" customHeight="1">
      <c r="A596" s="663"/>
      <c r="B596" s="753"/>
      <c r="C596" s="663"/>
      <c r="D596" s="663"/>
      <c r="E596" s="663"/>
      <c r="F596" s="663"/>
      <c r="G596" s="663"/>
      <c r="H596" s="663"/>
      <c r="I596" s="663"/>
      <c r="J596" s="663"/>
      <c r="K596" s="663"/>
      <c r="L596" s="663"/>
      <c r="M596" s="663"/>
      <c r="N596" s="663"/>
      <c r="O596" s="663"/>
      <c r="P596" s="663"/>
      <c r="Q596" s="663"/>
      <c r="R596" s="663"/>
      <c r="S596" s="663"/>
      <c r="T596" s="663"/>
      <c r="U596" s="663"/>
      <c r="V596" s="663"/>
      <c r="W596" s="663"/>
      <c r="X596" s="663"/>
      <c r="Y596" s="663"/>
      <c r="Z596" s="663"/>
    </row>
    <row r="597" spans="1:26" ht="15.75" customHeight="1">
      <c r="A597" s="663"/>
      <c r="B597" s="753"/>
      <c r="C597" s="663"/>
      <c r="D597" s="663"/>
      <c r="E597" s="663"/>
      <c r="F597" s="663"/>
      <c r="G597" s="663"/>
      <c r="H597" s="663"/>
      <c r="I597" s="663"/>
      <c r="J597" s="663"/>
      <c r="K597" s="663"/>
      <c r="L597" s="663"/>
      <c r="M597" s="663"/>
      <c r="N597" s="663"/>
      <c r="O597" s="663"/>
      <c r="P597" s="663"/>
      <c r="Q597" s="663"/>
      <c r="R597" s="663"/>
      <c r="S597" s="663"/>
      <c r="T597" s="663"/>
      <c r="U597" s="663"/>
      <c r="V597" s="663"/>
      <c r="W597" s="663"/>
      <c r="X597" s="663"/>
      <c r="Y597" s="663"/>
      <c r="Z597" s="663"/>
    </row>
    <row r="598" spans="1:26" ht="15.75" customHeight="1">
      <c r="A598" s="663"/>
      <c r="B598" s="753"/>
      <c r="C598" s="663"/>
      <c r="D598" s="663"/>
      <c r="E598" s="663"/>
      <c r="F598" s="663"/>
      <c r="G598" s="663"/>
      <c r="H598" s="663"/>
      <c r="I598" s="663"/>
      <c r="J598" s="663"/>
      <c r="K598" s="663"/>
      <c r="L598" s="663"/>
      <c r="M598" s="663"/>
      <c r="N598" s="663"/>
      <c r="O598" s="663"/>
      <c r="P598" s="663"/>
      <c r="Q598" s="663"/>
      <c r="R598" s="663"/>
      <c r="S598" s="663"/>
      <c r="T598" s="663"/>
      <c r="U598" s="663"/>
      <c r="V598" s="663"/>
      <c r="W598" s="663"/>
      <c r="X598" s="663"/>
      <c r="Y598" s="663"/>
      <c r="Z598" s="663"/>
    </row>
    <row r="599" spans="1:26" ht="15.75" customHeight="1">
      <c r="A599" s="663"/>
      <c r="B599" s="753"/>
      <c r="C599" s="663"/>
      <c r="D599" s="663"/>
      <c r="E599" s="663"/>
      <c r="F599" s="663"/>
      <c r="G599" s="663"/>
      <c r="H599" s="663"/>
      <c r="I599" s="663"/>
      <c r="J599" s="663"/>
      <c r="K599" s="663"/>
      <c r="L599" s="663"/>
      <c r="M599" s="663"/>
      <c r="N599" s="663"/>
      <c r="O599" s="663"/>
      <c r="P599" s="663"/>
      <c r="Q599" s="663"/>
      <c r="R599" s="663"/>
      <c r="S599" s="663"/>
      <c r="T599" s="663"/>
      <c r="U599" s="663"/>
      <c r="V599" s="663"/>
      <c r="W599" s="663"/>
      <c r="X599" s="663"/>
      <c r="Y599" s="663"/>
      <c r="Z599" s="663"/>
    </row>
    <row r="600" spans="1:26" ht="15.75" customHeight="1">
      <c r="A600" s="663"/>
      <c r="B600" s="753"/>
      <c r="C600" s="663"/>
      <c r="D600" s="663"/>
      <c r="E600" s="663"/>
      <c r="F600" s="663"/>
      <c r="G600" s="663"/>
      <c r="H600" s="663"/>
      <c r="I600" s="663"/>
      <c r="J600" s="663"/>
      <c r="K600" s="663"/>
      <c r="L600" s="663"/>
      <c r="M600" s="663"/>
      <c r="N600" s="663"/>
      <c r="O600" s="663"/>
      <c r="P600" s="663"/>
      <c r="Q600" s="663"/>
      <c r="R600" s="663"/>
      <c r="S600" s="663"/>
      <c r="T600" s="663"/>
      <c r="U600" s="663"/>
      <c r="V600" s="663"/>
      <c r="W600" s="663"/>
      <c r="X600" s="663"/>
      <c r="Y600" s="663"/>
      <c r="Z600" s="663"/>
    </row>
    <row r="601" spans="1:26" ht="15.75" customHeight="1">
      <c r="A601" s="663"/>
      <c r="B601" s="753"/>
      <c r="C601" s="663"/>
      <c r="D601" s="663"/>
      <c r="E601" s="663"/>
      <c r="F601" s="663"/>
      <c r="G601" s="663"/>
      <c r="H601" s="663"/>
      <c r="I601" s="663"/>
      <c r="J601" s="663"/>
      <c r="K601" s="663"/>
      <c r="L601" s="663"/>
      <c r="M601" s="663"/>
      <c r="N601" s="663"/>
      <c r="O601" s="663"/>
      <c r="P601" s="663"/>
      <c r="Q601" s="663"/>
      <c r="R601" s="663"/>
      <c r="S601" s="663"/>
      <c r="T601" s="663"/>
      <c r="U601" s="663"/>
      <c r="V601" s="663"/>
      <c r="W601" s="663"/>
      <c r="X601" s="663"/>
      <c r="Y601" s="663"/>
      <c r="Z601" s="663"/>
    </row>
    <row r="602" spans="1:26" ht="15.75" customHeight="1">
      <c r="A602" s="663"/>
      <c r="B602" s="753"/>
      <c r="C602" s="663"/>
      <c r="D602" s="663"/>
      <c r="E602" s="663"/>
      <c r="F602" s="663"/>
      <c r="G602" s="663"/>
      <c r="H602" s="663"/>
      <c r="I602" s="663"/>
      <c r="J602" s="663"/>
      <c r="K602" s="663"/>
      <c r="L602" s="663"/>
      <c r="M602" s="663"/>
      <c r="N602" s="663"/>
      <c r="O602" s="663"/>
      <c r="P602" s="663"/>
      <c r="Q602" s="663"/>
      <c r="R602" s="663"/>
      <c r="S602" s="663"/>
      <c r="T602" s="663"/>
      <c r="U602" s="663"/>
      <c r="V602" s="663"/>
      <c r="W602" s="663"/>
      <c r="X602" s="663"/>
      <c r="Y602" s="663"/>
      <c r="Z602" s="663"/>
    </row>
    <row r="603" spans="1:26" ht="15.75" customHeight="1">
      <c r="A603" s="663"/>
      <c r="B603" s="753"/>
      <c r="C603" s="663"/>
      <c r="D603" s="663"/>
      <c r="E603" s="663"/>
      <c r="F603" s="663"/>
      <c r="G603" s="663"/>
      <c r="H603" s="663"/>
      <c r="I603" s="663"/>
      <c r="J603" s="663"/>
      <c r="K603" s="663"/>
      <c r="L603" s="663"/>
      <c r="M603" s="663"/>
      <c r="N603" s="663"/>
      <c r="O603" s="663"/>
      <c r="P603" s="663"/>
      <c r="Q603" s="663"/>
      <c r="R603" s="663"/>
      <c r="S603" s="663"/>
      <c r="T603" s="663"/>
      <c r="U603" s="663"/>
      <c r="V603" s="663"/>
      <c r="W603" s="663"/>
      <c r="X603" s="663"/>
      <c r="Y603" s="663"/>
      <c r="Z603" s="663"/>
    </row>
    <row r="604" spans="1:26" ht="15.75" customHeight="1">
      <c r="A604" s="663"/>
      <c r="B604" s="753"/>
      <c r="C604" s="663"/>
      <c r="D604" s="663"/>
      <c r="E604" s="663"/>
      <c r="F604" s="663"/>
      <c r="G604" s="663"/>
      <c r="H604" s="663"/>
      <c r="I604" s="663"/>
      <c r="J604" s="663"/>
      <c r="K604" s="663"/>
      <c r="L604" s="663"/>
      <c r="M604" s="663"/>
      <c r="N604" s="663"/>
      <c r="O604" s="663"/>
      <c r="P604" s="663"/>
      <c r="Q604" s="663"/>
      <c r="R604" s="663"/>
      <c r="S604" s="663"/>
      <c r="T604" s="663"/>
      <c r="U604" s="663"/>
      <c r="V604" s="663"/>
      <c r="W604" s="663"/>
      <c r="X604" s="663"/>
      <c r="Y604" s="663"/>
      <c r="Z604" s="663"/>
    </row>
    <row r="605" spans="1:26" ht="15.75" customHeight="1">
      <c r="A605" s="663"/>
      <c r="B605" s="753"/>
      <c r="C605" s="663"/>
      <c r="D605" s="663"/>
      <c r="E605" s="663"/>
      <c r="F605" s="663"/>
      <c r="G605" s="663"/>
      <c r="H605" s="663"/>
      <c r="I605" s="663"/>
      <c r="J605" s="663"/>
      <c r="K605" s="663"/>
      <c r="L605" s="663"/>
      <c r="M605" s="663"/>
      <c r="N605" s="663"/>
      <c r="O605" s="663"/>
      <c r="P605" s="663"/>
      <c r="Q605" s="663"/>
      <c r="R605" s="663"/>
      <c r="S605" s="663"/>
      <c r="T605" s="663"/>
      <c r="U605" s="663"/>
      <c r="V605" s="663"/>
      <c r="W605" s="663"/>
      <c r="X605" s="663"/>
      <c r="Y605" s="663"/>
      <c r="Z605" s="663"/>
    </row>
    <row r="606" spans="1:26" ht="15.75" customHeight="1">
      <c r="A606" s="663"/>
      <c r="B606" s="753"/>
      <c r="C606" s="663"/>
      <c r="D606" s="663"/>
      <c r="E606" s="663"/>
      <c r="F606" s="663"/>
      <c r="G606" s="663"/>
      <c r="H606" s="663"/>
      <c r="I606" s="663"/>
      <c r="J606" s="663"/>
      <c r="K606" s="663"/>
      <c r="L606" s="663"/>
      <c r="M606" s="663"/>
      <c r="N606" s="663"/>
      <c r="O606" s="663"/>
      <c r="P606" s="663"/>
      <c r="Q606" s="663"/>
      <c r="R606" s="663"/>
      <c r="S606" s="663"/>
      <c r="T606" s="663"/>
      <c r="U606" s="663"/>
      <c r="V606" s="663"/>
      <c r="W606" s="663"/>
      <c r="X606" s="663"/>
      <c r="Y606" s="663"/>
      <c r="Z606" s="663"/>
    </row>
    <row r="607" spans="1:26" ht="15.75" customHeight="1">
      <c r="A607" s="663"/>
      <c r="B607" s="753"/>
      <c r="C607" s="663"/>
      <c r="D607" s="663"/>
      <c r="E607" s="663"/>
      <c r="F607" s="663"/>
      <c r="G607" s="663"/>
      <c r="H607" s="663"/>
      <c r="I607" s="663"/>
      <c r="J607" s="663"/>
      <c r="K607" s="663"/>
      <c r="L607" s="663"/>
      <c r="M607" s="663"/>
      <c r="N607" s="663"/>
      <c r="O607" s="663"/>
      <c r="P607" s="663"/>
      <c r="Q607" s="663"/>
      <c r="R607" s="663"/>
      <c r="S607" s="663"/>
      <c r="T607" s="663"/>
      <c r="U607" s="663"/>
      <c r="V607" s="663"/>
      <c r="W607" s="663"/>
      <c r="X607" s="663"/>
      <c r="Y607" s="663"/>
      <c r="Z607" s="663"/>
    </row>
    <row r="608" spans="1:26" ht="15.75" customHeight="1">
      <c r="A608" s="663"/>
      <c r="B608" s="753"/>
      <c r="C608" s="663"/>
      <c r="D608" s="663"/>
      <c r="E608" s="663"/>
      <c r="F608" s="663"/>
      <c r="G608" s="663"/>
      <c r="H608" s="663"/>
      <c r="I608" s="663"/>
      <c r="J608" s="663"/>
      <c r="K608" s="663"/>
      <c r="L608" s="663"/>
      <c r="M608" s="663"/>
      <c r="N608" s="663"/>
      <c r="O608" s="663"/>
      <c r="P608" s="663"/>
      <c r="Q608" s="663"/>
      <c r="R608" s="663"/>
      <c r="S608" s="663"/>
      <c r="T608" s="663"/>
      <c r="U608" s="663"/>
      <c r="V608" s="663"/>
      <c r="W608" s="663"/>
      <c r="X608" s="663"/>
      <c r="Y608" s="663"/>
      <c r="Z608" s="663"/>
    </row>
    <row r="609" spans="1:26" ht="15.75" customHeight="1">
      <c r="A609" s="663"/>
      <c r="B609" s="753"/>
      <c r="C609" s="663"/>
      <c r="D609" s="663"/>
      <c r="E609" s="663"/>
      <c r="F609" s="663"/>
      <c r="G609" s="663"/>
      <c r="H609" s="663"/>
      <c r="I609" s="663"/>
      <c r="J609" s="663"/>
      <c r="K609" s="663"/>
      <c r="L609" s="663"/>
      <c r="M609" s="663"/>
      <c r="N609" s="663"/>
      <c r="O609" s="663"/>
      <c r="P609" s="663"/>
      <c r="Q609" s="663"/>
      <c r="R609" s="663"/>
      <c r="S609" s="663"/>
      <c r="T609" s="663"/>
      <c r="U609" s="663"/>
      <c r="V609" s="663"/>
      <c r="W609" s="663"/>
      <c r="X609" s="663"/>
      <c r="Y609" s="663"/>
      <c r="Z609" s="663"/>
    </row>
    <row r="610" spans="1:26" ht="15.75" customHeight="1">
      <c r="A610" s="663"/>
      <c r="B610" s="753"/>
      <c r="C610" s="663"/>
      <c r="D610" s="663"/>
      <c r="E610" s="663"/>
      <c r="F610" s="663"/>
      <c r="G610" s="663"/>
      <c r="H610" s="663"/>
      <c r="I610" s="663"/>
      <c r="J610" s="663"/>
      <c r="K610" s="663"/>
      <c r="L610" s="663"/>
      <c r="M610" s="663"/>
      <c r="N610" s="663"/>
      <c r="O610" s="663"/>
      <c r="P610" s="663"/>
      <c r="Q610" s="663"/>
      <c r="R610" s="663"/>
      <c r="S610" s="663"/>
      <c r="T610" s="663"/>
      <c r="U610" s="663"/>
      <c r="V610" s="663"/>
      <c r="W610" s="663"/>
      <c r="X610" s="663"/>
      <c r="Y610" s="663"/>
      <c r="Z610" s="663"/>
    </row>
    <row r="611" spans="1:26" ht="15.75" customHeight="1">
      <c r="A611" s="663"/>
      <c r="B611" s="753"/>
      <c r="C611" s="663"/>
      <c r="D611" s="663"/>
      <c r="E611" s="663"/>
      <c r="F611" s="663"/>
      <c r="G611" s="663"/>
      <c r="H611" s="663"/>
      <c r="I611" s="663"/>
      <c r="J611" s="663"/>
      <c r="K611" s="663"/>
      <c r="L611" s="663"/>
      <c r="M611" s="663"/>
      <c r="N611" s="663"/>
      <c r="O611" s="663"/>
      <c r="P611" s="663"/>
      <c r="Q611" s="663"/>
      <c r="R611" s="663"/>
      <c r="S611" s="663"/>
      <c r="T611" s="663"/>
      <c r="U611" s="663"/>
      <c r="V611" s="663"/>
      <c r="W611" s="663"/>
      <c r="X611" s="663"/>
      <c r="Y611" s="663"/>
      <c r="Z611" s="663"/>
    </row>
    <row r="612" spans="1:26" ht="15.75" customHeight="1">
      <c r="A612" s="663"/>
      <c r="B612" s="753"/>
      <c r="C612" s="663"/>
      <c r="D612" s="663"/>
      <c r="E612" s="663"/>
      <c r="F612" s="663"/>
      <c r="G612" s="663"/>
      <c r="H612" s="663"/>
      <c r="I612" s="663"/>
      <c r="J612" s="663"/>
      <c r="K612" s="663"/>
      <c r="L612" s="663"/>
      <c r="M612" s="663"/>
      <c r="N612" s="663"/>
      <c r="O612" s="663"/>
      <c r="P612" s="663"/>
      <c r="Q612" s="663"/>
      <c r="R612" s="663"/>
      <c r="S612" s="663"/>
      <c r="T612" s="663"/>
      <c r="U612" s="663"/>
      <c r="V612" s="663"/>
      <c r="W612" s="663"/>
      <c r="X612" s="663"/>
      <c r="Y612" s="663"/>
      <c r="Z612" s="663"/>
    </row>
    <row r="613" spans="1:26" ht="15.75" customHeight="1">
      <c r="A613" s="663"/>
      <c r="B613" s="753"/>
      <c r="C613" s="663"/>
      <c r="D613" s="663"/>
      <c r="E613" s="663"/>
      <c r="F613" s="663"/>
      <c r="G613" s="663"/>
      <c r="H613" s="663"/>
      <c r="I613" s="663"/>
      <c r="J613" s="663"/>
      <c r="K613" s="663"/>
      <c r="L613" s="663"/>
      <c r="M613" s="663"/>
      <c r="N613" s="663"/>
      <c r="O613" s="663"/>
      <c r="P613" s="663"/>
      <c r="Q613" s="663"/>
      <c r="R613" s="663"/>
      <c r="S613" s="663"/>
      <c r="T613" s="663"/>
      <c r="U613" s="663"/>
      <c r="V613" s="663"/>
      <c r="W613" s="663"/>
      <c r="X613" s="663"/>
      <c r="Y613" s="663"/>
      <c r="Z613" s="663"/>
    </row>
    <row r="614" spans="1:26" ht="15.75" customHeight="1">
      <c r="A614" s="663"/>
      <c r="B614" s="753"/>
      <c r="C614" s="663"/>
      <c r="D614" s="663"/>
      <c r="E614" s="663"/>
      <c r="F614" s="663"/>
      <c r="G614" s="663"/>
      <c r="H614" s="663"/>
      <c r="I614" s="663"/>
      <c r="J614" s="663"/>
      <c r="K614" s="663"/>
      <c r="L614" s="663"/>
      <c r="M614" s="663"/>
      <c r="N614" s="663"/>
      <c r="O614" s="663"/>
      <c r="P614" s="663"/>
      <c r="Q614" s="663"/>
      <c r="R614" s="663"/>
      <c r="S614" s="663"/>
      <c r="T614" s="663"/>
      <c r="U614" s="663"/>
      <c r="V614" s="663"/>
      <c r="W614" s="663"/>
      <c r="X614" s="663"/>
      <c r="Y614" s="663"/>
      <c r="Z614" s="663"/>
    </row>
    <row r="615" spans="1:26" ht="15.75" customHeight="1">
      <c r="A615" s="663"/>
      <c r="B615" s="753"/>
      <c r="C615" s="663"/>
      <c r="D615" s="663"/>
      <c r="E615" s="663"/>
      <c r="F615" s="663"/>
      <c r="G615" s="663"/>
      <c r="H615" s="663"/>
      <c r="I615" s="663"/>
      <c r="J615" s="663"/>
      <c r="K615" s="663"/>
      <c r="L615" s="663"/>
      <c r="M615" s="663"/>
      <c r="N615" s="663"/>
      <c r="O615" s="663"/>
      <c r="P615" s="663"/>
      <c r="Q615" s="663"/>
      <c r="R615" s="663"/>
      <c r="S615" s="663"/>
      <c r="T615" s="663"/>
      <c r="U615" s="663"/>
      <c r="V615" s="663"/>
      <c r="W615" s="663"/>
      <c r="X615" s="663"/>
      <c r="Y615" s="663"/>
      <c r="Z615" s="663"/>
    </row>
    <row r="616" spans="1:26" ht="15.75" customHeight="1">
      <c r="A616" s="663"/>
      <c r="B616" s="753"/>
      <c r="C616" s="663"/>
      <c r="D616" s="663"/>
      <c r="E616" s="663"/>
      <c r="F616" s="663"/>
      <c r="G616" s="663"/>
      <c r="H616" s="663"/>
      <c r="I616" s="663"/>
      <c r="J616" s="663"/>
      <c r="K616" s="663"/>
      <c r="L616" s="663"/>
      <c r="M616" s="663"/>
      <c r="N616" s="663"/>
      <c r="O616" s="663"/>
      <c r="P616" s="663"/>
      <c r="Q616" s="663"/>
      <c r="R616" s="663"/>
      <c r="S616" s="663"/>
      <c r="T616" s="663"/>
      <c r="U616" s="663"/>
      <c r="V616" s="663"/>
      <c r="W616" s="663"/>
      <c r="X616" s="663"/>
      <c r="Y616" s="663"/>
      <c r="Z616" s="663"/>
    </row>
    <row r="617" spans="1:26" ht="15.75" customHeight="1">
      <c r="A617" s="663"/>
      <c r="B617" s="753"/>
      <c r="C617" s="663"/>
      <c r="D617" s="663"/>
      <c r="E617" s="663"/>
      <c r="F617" s="663"/>
      <c r="G617" s="663"/>
      <c r="H617" s="663"/>
      <c r="I617" s="663"/>
      <c r="J617" s="663"/>
      <c r="K617" s="663"/>
      <c r="L617" s="663"/>
      <c r="M617" s="663"/>
      <c r="N617" s="663"/>
      <c r="O617" s="663"/>
      <c r="P617" s="663"/>
      <c r="Q617" s="663"/>
      <c r="R617" s="663"/>
      <c r="S617" s="663"/>
      <c r="T617" s="663"/>
      <c r="U617" s="663"/>
      <c r="V617" s="663"/>
      <c r="W617" s="663"/>
      <c r="X617" s="663"/>
      <c r="Y617" s="663"/>
      <c r="Z617" s="663"/>
    </row>
    <row r="618" spans="1:26" ht="15.75" customHeight="1">
      <c r="A618" s="663"/>
      <c r="B618" s="753"/>
      <c r="C618" s="663"/>
      <c r="D618" s="663"/>
      <c r="E618" s="663"/>
      <c r="F618" s="663"/>
      <c r="G618" s="663"/>
      <c r="H618" s="663"/>
      <c r="I618" s="663"/>
      <c r="J618" s="663"/>
      <c r="K618" s="663"/>
      <c r="L618" s="663"/>
      <c r="M618" s="663"/>
      <c r="N618" s="663"/>
      <c r="O618" s="663"/>
      <c r="P618" s="663"/>
      <c r="Q618" s="663"/>
      <c r="R618" s="663"/>
      <c r="S618" s="663"/>
      <c r="T618" s="663"/>
      <c r="U618" s="663"/>
      <c r="V618" s="663"/>
      <c r="W618" s="663"/>
      <c r="X618" s="663"/>
      <c r="Y618" s="663"/>
      <c r="Z618" s="663"/>
    </row>
    <row r="619" spans="1:26" ht="15.75" customHeight="1">
      <c r="A619" s="663"/>
      <c r="B619" s="753"/>
      <c r="C619" s="663"/>
      <c r="D619" s="663"/>
      <c r="E619" s="663"/>
      <c r="F619" s="663"/>
      <c r="G619" s="663"/>
      <c r="H619" s="663"/>
      <c r="I619" s="663"/>
      <c r="J619" s="663"/>
      <c r="K619" s="663"/>
      <c r="L619" s="663"/>
      <c r="M619" s="663"/>
      <c r="N619" s="663"/>
      <c r="O619" s="663"/>
      <c r="P619" s="663"/>
      <c r="Q619" s="663"/>
      <c r="R619" s="663"/>
      <c r="S619" s="663"/>
      <c r="T619" s="663"/>
      <c r="U619" s="663"/>
      <c r="V619" s="663"/>
      <c r="W619" s="663"/>
      <c r="X619" s="663"/>
      <c r="Y619" s="663"/>
      <c r="Z619" s="663"/>
    </row>
    <row r="620" spans="1:26" ht="15.75" customHeight="1">
      <c r="A620" s="663"/>
      <c r="B620" s="753"/>
      <c r="C620" s="663"/>
      <c r="D620" s="663"/>
      <c r="E620" s="663"/>
      <c r="F620" s="663"/>
      <c r="G620" s="663"/>
      <c r="H620" s="663"/>
      <c r="I620" s="663"/>
      <c r="J620" s="663"/>
      <c r="K620" s="663"/>
      <c r="L620" s="663"/>
      <c r="M620" s="663"/>
      <c r="N620" s="663"/>
      <c r="O620" s="663"/>
      <c r="P620" s="663"/>
      <c r="Q620" s="663"/>
      <c r="R620" s="663"/>
      <c r="S620" s="663"/>
      <c r="T620" s="663"/>
      <c r="U620" s="663"/>
      <c r="V620" s="663"/>
      <c r="W620" s="663"/>
      <c r="X620" s="663"/>
      <c r="Y620" s="663"/>
      <c r="Z620" s="663"/>
    </row>
    <row r="621" spans="1:26" ht="15.75" customHeight="1">
      <c r="A621" s="663"/>
      <c r="B621" s="753"/>
      <c r="C621" s="663"/>
      <c r="D621" s="663"/>
      <c r="E621" s="663"/>
      <c r="F621" s="663"/>
      <c r="G621" s="663"/>
      <c r="H621" s="663"/>
      <c r="I621" s="663"/>
      <c r="J621" s="663"/>
      <c r="K621" s="663"/>
      <c r="L621" s="663"/>
      <c r="M621" s="663"/>
      <c r="N621" s="663"/>
      <c r="O621" s="663"/>
      <c r="P621" s="663"/>
      <c r="Q621" s="663"/>
      <c r="R621" s="663"/>
      <c r="S621" s="663"/>
      <c r="T621" s="663"/>
      <c r="U621" s="663"/>
      <c r="V621" s="663"/>
      <c r="W621" s="663"/>
      <c r="X621" s="663"/>
      <c r="Y621" s="663"/>
      <c r="Z621" s="663"/>
    </row>
    <row r="622" spans="1:26" ht="15.75" customHeight="1">
      <c r="A622" s="663"/>
      <c r="B622" s="753"/>
      <c r="C622" s="663"/>
      <c r="D622" s="663"/>
      <c r="E622" s="663"/>
      <c r="F622" s="663"/>
      <c r="G622" s="663"/>
      <c r="H622" s="663"/>
      <c r="I622" s="663"/>
      <c r="J622" s="663"/>
      <c r="K622" s="663"/>
      <c r="L622" s="663"/>
      <c r="M622" s="663"/>
      <c r="N622" s="663"/>
      <c r="O622" s="663"/>
      <c r="P622" s="663"/>
      <c r="Q622" s="663"/>
      <c r="R622" s="663"/>
      <c r="S622" s="663"/>
      <c r="T622" s="663"/>
      <c r="U622" s="663"/>
      <c r="V622" s="663"/>
      <c r="W622" s="663"/>
      <c r="X622" s="663"/>
      <c r="Y622" s="663"/>
      <c r="Z622" s="663"/>
    </row>
    <row r="623" spans="1:26" ht="15.75" customHeight="1">
      <c r="A623" s="663"/>
      <c r="B623" s="753"/>
      <c r="C623" s="663"/>
      <c r="D623" s="663"/>
      <c r="E623" s="663"/>
      <c r="F623" s="663"/>
      <c r="G623" s="663"/>
      <c r="H623" s="663"/>
      <c r="I623" s="663"/>
      <c r="J623" s="663"/>
      <c r="K623" s="663"/>
      <c r="L623" s="663"/>
      <c r="M623" s="663"/>
      <c r="N623" s="663"/>
      <c r="O623" s="663"/>
      <c r="P623" s="663"/>
      <c r="Q623" s="663"/>
      <c r="R623" s="663"/>
      <c r="S623" s="663"/>
      <c r="T623" s="663"/>
      <c r="U623" s="663"/>
      <c r="V623" s="663"/>
      <c r="W623" s="663"/>
      <c r="X623" s="663"/>
      <c r="Y623" s="663"/>
      <c r="Z623" s="663"/>
    </row>
    <row r="624" spans="1:26" ht="15.75" customHeight="1">
      <c r="A624" s="663"/>
      <c r="B624" s="753"/>
      <c r="C624" s="663"/>
      <c r="D624" s="663"/>
      <c r="E624" s="663"/>
      <c r="F624" s="663"/>
      <c r="G624" s="663"/>
      <c r="H624" s="663"/>
      <c r="I624" s="663"/>
      <c r="J624" s="663"/>
      <c r="K624" s="663"/>
      <c r="L624" s="663"/>
      <c r="M624" s="663"/>
      <c r="N624" s="663"/>
      <c r="O624" s="663"/>
      <c r="P624" s="663"/>
      <c r="Q624" s="663"/>
      <c r="R624" s="663"/>
      <c r="S624" s="663"/>
      <c r="T624" s="663"/>
      <c r="U624" s="663"/>
      <c r="V624" s="663"/>
      <c r="W624" s="663"/>
      <c r="X624" s="663"/>
      <c r="Y624" s="663"/>
      <c r="Z624" s="663"/>
    </row>
    <row r="625" spans="1:26" ht="15.75" customHeight="1">
      <c r="A625" s="663"/>
      <c r="B625" s="753"/>
      <c r="C625" s="663"/>
      <c r="D625" s="663"/>
      <c r="E625" s="663"/>
      <c r="F625" s="663"/>
      <c r="G625" s="663"/>
      <c r="H625" s="663"/>
      <c r="I625" s="663"/>
      <c r="J625" s="663"/>
      <c r="K625" s="663"/>
      <c r="L625" s="663"/>
      <c r="M625" s="663"/>
      <c r="N625" s="663"/>
      <c r="O625" s="663"/>
      <c r="P625" s="663"/>
      <c r="Q625" s="663"/>
      <c r="R625" s="663"/>
      <c r="S625" s="663"/>
      <c r="T625" s="663"/>
      <c r="U625" s="663"/>
      <c r="V625" s="663"/>
      <c r="W625" s="663"/>
      <c r="X625" s="663"/>
      <c r="Y625" s="663"/>
      <c r="Z625" s="663"/>
    </row>
    <row r="626" spans="1:26" ht="15.75" customHeight="1">
      <c r="A626" s="663"/>
      <c r="B626" s="753"/>
      <c r="C626" s="663"/>
      <c r="D626" s="663"/>
      <c r="E626" s="663"/>
      <c r="F626" s="663"/>
      <c r="G626" s="663"/>
      <c r="H626" s="663"/>
      <c r="I626" s="663"/>
      <c r="J626" s="663"/>
      <c r="K626" s="663"/>
      <c r="L626" s="663"/>
      <c r="M626" s="663"/>
      <c r="N626" s="663"/>
      <c r="O626" s="663"/>
      <c r="P626" s="663"/>
      <c r="Q626" s="663"/>
      <c r="R626" s="663"/>
      <c r="S626" s="663"/>
      <c r="T626" s="663"/>
      <c r="U626" s="663"/>
      <c r="V626" s="663"/>
      <c r="W626" s="663"/>
      <c r="X626" s="663"/>
      <c r="Y626" s="663"/>
      <c r="Z626" s="663"/>
    </row>
    <row r="627" spans="1:26" ht="15.75" customHeight="1">
      <c r="A627" s="663"/>
      <c r="B627" s="753"/>
      <c r="C627" s="663"/>
      <c r="D627" s="663"/>
      <c r="E627" s="663"/>
      <c r="F627" s="663"/>
      <c r="G627" s="663"/>
      <c r="H627" s="663"/>
      <c r="I627" s="663"/>
      <c r="J627" s="663"/>
      <c r="K627" s="663"/>
      <c r="L627" s="663"/>
      <c r="M627" s="663"/>
      <c r="N627" s="663"/>
      <c r="O627" s="663"/>
      <c r="P627" s="663"/>
      <c r="Q627" s="663"/>
      <c r="R627" s="663"/>
      <c r="S627" s="663"/>
      <c r="T627" s="663"/>
      <c r="U627" s="663"/>
      <c r="V627" s="663"/>
      <c r="W627" s="663"/>
      <c r="X627" s="663"/>
      <c r="Y627" s="663"/>
      <c r="Z627" s="663"/>
    </row>
    <row r="628" spans="1:26" ht="15.75" customHeight="1">
      <c r="A628" s="663"/>
      <c r="B628" s="753"/>
      <c r="C628" s="663"/>
      <c r="D628" s="663"/>
      <c r="E628" s="663"/>
      <c r="F628" s="663"/>
      <c r="G628" s="663"/>
      <c r="H628" s="663"/>
      <c r="I628" s="663"/>
      <c r="J628" s="663"/>
      <c r="K628" s="663"/>
      <c r="L628" s="663"/>
      <c r="M628" s="663"/>
      <c r="N628" s="663"/>
      <c r="O628" s="663"/>
      <c r="P628" s="663"/>
      <c r="Q628" s="663"/>
      <c r="R628" s="663"/>
      <c r="S628" s="663"/>
      <c r="T628" s="663"/>
      <c r="U628" s="663"/>
      <c r="V628" s="663"/>
      <c r="W628" s="663"/>
      <c r="X628" s="663"/>
      <c r="Y628" s="663"/>
      <c r="Z628" s="663"/>
    </row>
    <row r="629" spans="1:26" ht="15.75" customHeight="1">
      <c r="A629" s="663"/>
      <c r="B629" s="753"/>
      <c r="C629" s="663"/>
      <c r="D629" s="663"/>
      <c r="E629" s="663"/>
      <c r="F629" s="663"/>
      <c r="G629" s="663"/>
      <c r="H629" s="663"/>
      <c r="I629" s="663"/>
      <c r="J629" s="663"/>
      <c r="K629" s="663"/>
      <c r="L629" s="663"/>
      <c r="M629" s="663"/>
      <c r="N629" s="663"/>
      <c r="O629" s="663"/>
      <c r="P629" s="663"/>
      <c r="Q629" s="663"/>
      <c r="R629" s="663"/>
      <c r="S629" s="663"/>
      <c r="T629" s="663"/>
      <c r="U629" s="663"/>
      <c r="V629" s="663"/>
      <c r="W629" s="663"/>
      <c r="X629" s="663"/>
      <c r="Y629" s="663"/>
      <c r="Z629" s="663"/>
    </row>
    <row r="630" spans="1:26" ht="15.75" customHeight="1">
      <c r="A630" s="663"/>
      <c r="B630" s="753"/>
      <c r="C630" s="663"/>
      <c r="D630" s="663"/>
      <c r="E630" s="663"/>
      <c r="F630" s="663"/>
      <c r="G630" s="663"/>
      <c r="H630" s="663"/>
      <c r="I630" s="663"/>
      <c r="J630" s="663"/>
      <c r="K630" s="663"/>
      <c r="L630" s="663"/>
      <c r="M630" s="663"/>
      <c r="N630" s="663"/>
      <c r="O630" s="663"/>
      <c r="P630" s="663"/>
      <c r="Q630" s="663"/>
      <c r="R630" s="663"/>
      <c r="S630" s="663"/>
      <c r="T630" s="663"/>
      <c r="U630" s="663"/>
      <c r="V630" s="663"/>
      <c r="W630" s="663"/>
      <c r="X630" s="663"/>
      <c r="Y630" s="663"/>
      <c r="Z630" s="663"/>
    </row>
    <row r="631" spans="1:26" ht="15.75" customHeight="1">
      <c r="A631" s="663"/>
      <c r="B631" s="753"/>
      <c r="C631" s="663"/>
      <c r="D631" s="663"/>
      <c r="E631" s="663"/>
      <c r="F631" s="663"/>
      <c r="G631" s="663"/>
      <c r="H631" s="663"/>
      <c r="I631" s="663"/>
      <c r="J631" s="663"/>
      <c r="K631" s="663"/>
      <c r="L631" s="663"/>
      <c r="M631" s="663"/>
      <c r="N631" s="663"/>
      <c r="O631" s="663"/>
      <c r="P631" s="663"/>
      <c r="Q631" s="663"/>
      <c r="R631" s="663"/>
      <c r="S631" s="663"/>
      <c r="T631" s="663"/>
      <c r="U631" s="663"/>
      <c r="V631" s="663"/>
      <c r="W631" s="663"/>
      <c r="X631" s="663"/>
      <c r="Y631" s="663"/>
      <c r="Z631" s="663"/>
    </row>
    <row r="632" spans="1:26" ht="15.75" customHeight="1">
      <c r="A632" s="663"/>
      <c r="B632" s="753"/>
      <c r="C632" s="663"/>
      <c r="D632" s="663"/>
      <c r="E632" s="663"/>
      <c r="F632" s="663"/>
      <c r="G632" s="663"/>
      <c r="H632" s="663"/>
      <c r="I632" s="663"/>
      <c r="J632" s="663"/>
      <c r="K632" s="663"/>
      <c r="L632" s="663"/>
      <c r="M632" s="663"/>
      <c r="N632" s="663"/>
      <c r="O632" s="663"/>
      <c r="P632" s="663"/>
      <c r="Q632" s="663"/>
      <c r="R632" s="663"/>
      <c r="S632" s="663"/>
      <c r="T632" s="663"/>
      <c r="U632" s="663"/>
      <c r="V632" s="663"/>
      <c r="W632" s="663"/>
      <c r="X632" s="663"/>
      <c r="Y632" s="663"/>
      <c r="Z632" s="663"/>
    </row>
    <row r="633" spans="1:26" ht="15.75" customHeight="1">
      <c r="A633" s="663"/>
      <c r="B633" s="753"/>
      <c r="C633" s="663"/>
      <c r="D633" s="663"/>
      <c r="E633" s="663"/>
      <c r="F633" s="663"/>
      <c r="G633" s="663"/>
      <c r="H633" s="663"/>
      <c r="I633" s="663"/>
      <c r="J633" s="663"/>
      <c r="K633" s="663"/>
      <c r="L633" s="663"/>
      <c r="M633" s="663"/>
      <c r="N633" s="663"/>
      <c r="O633" s="663"/>
      <c r="P633" s="663"/>
      <c r="Q633" s="663"/>
      <c r="R633" s="663"/>
      <c r="S633" s="663"/>
      <c r="T633" s="663"/>
      <c r="U633" s="663"/>
      <c r="V633" s="663"/>
      <c r="W633" s="663"/>
      <c r="X633" s="663"/>
      <c r="Y633" s="663"/>
      <c r="Z633" s="663"/>
    </row>
    <row r="634" spans="1:26" ht="15.75" customHeight="1">
      <c r="A634" s="663"/>
      <c r="B634" s="753"/>
      <c r="C634" s="663"/>
      <c r="D634" s="663"/>
      <c r="E634" s="663"/>
      <c r="F634" s="663"/>
      <c r="G634" s="663"/>
      <c r="H634" s="663"/>
      <c r="I634" s="663"/>
      <c r="J634" s="663"/>
      <c r="K634" s="663"/>
      <c r="L634" s="663"/>
      <c r="M634" s="663"/>
      <c r="N634" s="663"/>
      <c r="O634" s="663"/>
      <c r="P634" s="663"/>
      <c r="Q634" s="663"/>
      <c r="R634" s="663"/>
      <c r="S634" s="663"/>
      <c r="T634" s="663"/>
      <c r="U634" s="663"/>
      <c r="V634" s="663"/>
      <c r="W634" s="663"/>
      <c r="X634" s="663"/>
      <c r="Y634" s="663"/>
      <c r="Z634" s="663"/>
    </row>
    <row r="635" spans="1:26" ht="15.75" customHeight="1">
      <c r="A635" s="663"/>
      <c r="B635" s="753"/>
      <c r="C635" s="663"/>
      <c r="D635" s="663"/>
      <c r="E635" s="663"/>
      <c r="F635" s="663"/>
      <c r="G635" s="663"/>
      <c r="H635" s="663"/>
      <c r="I635" s="663"/>
      <c r="J635" s="663"/>
      <c r="K635" s="663"/>
      <c r="L635" s="663"/>
      <c r="M635" s="663"/>
      <c r="N635" s="663"/>
      <c r="O635" s="663"/>
      <c r="P635" s="663"/>
      <c r="Q635" s="663"/>
      <c r="R635" s="663"/>
      <c r="S635" s="663"/>
      <c r="T635" s="663"/>
      <c r="U635" s="663"/>
      <c r="V635" s="663"/>
      <c r="W635" s="663"/>
      <c r="X635" s="663"/>
      <c r="Y635" s="663"/>
      <c r="Z635" s="663"/>
    </row>
    <row r="636" spans="1:26" ht="15.75" customHeight="1">
      <c r="A636" s="663"/>
      <c r="B636" s="753"/>
      <c r="C636" s="663"/>
      <c r="D636" s="663"/>
      <c r="E636" s="663"/>
      <c r="F636" s="663"/>
      <c r="G636" s="663"/>
      <c r="H636" s="663"/>
      <c r="I636" s="663"/>
      <c r="J636" s="663"/>
      <c r="K636" s="663"/>
      <c r="L636" s="663"/>
      <c r="M636" s="663"/>
      <c r="N636" s="663"/>
      <c r="O636" s="663"/>
      <c r="P636" s="663"/>
      <c r="Q636" s="663"/>
      <c r="R636" s="663"/>
      <c r="S636" s="663"/>
      <c r="T636" s="663"/>
      <c r="U636" s="663"/>
      <c r="V636" s="663"/>
      <c r="W636" s="663"/>
      <c r="X636" s="663"/>
      <c r="Y636" s="663"/>
      <c r="Z636" s="663"/>
    </row>
    <row r="637" spans="1:26" ht="15.75" customHeight="1">
      <c r="A637" s="663"/>
      <c r="B637" s="753"/>
      <c r="C637" s="663"/>
      <c r="D637" s="663"/>
      <c r="E637" s="663"/>
      <c r="F637" s="663"/>
      <c r="G637" s="663"/>
      <c r="H637" s="663"/>
      <c r="I637" s="663"/>
      <c r="J637" s="663"/>
      <c r="K637" s="663"/>
      <c r="L637" s="663"/>
      <c r="M637" s="663"/>
      <c r="N637" s="663"/>
      <c r="O637" s="663"/>
      <c r="P637" s="663"/>
      <c r="Q637" s="663"/>
      <c r="R637" s="663"/>
      <c r="S637" s="663"/>
      <c r="T637" s="663"/>
      <c r="U637" s="663"/>
      <c r="V637" s="663"/>
      <c r="W637" s="663"/>
      <c r="X637" s="663"/>
      <c r="Y637" s="663"/>
      <c r="Z637" s="663"/>
    </row>
    <row r="638" spans="1:26" ht="15.75" customHeight="1">
      <c r="A638" s="663"/>
      <c r="B638" s="753"/>
      <c r="C638" s="663"/>
      <c r="D638" s="663"/>
      <c r="E638" s="663"/>
      <c r="F638" s="663"/>
      <c r="G638" s="663"/>
      <c r="H638" s="663"/>
      <c r="I638" s="663"/>
      <c r="J638" s="663"/>
      <c r="K638" s="663"/>
      <c r="L638" s="663"/>
      <c r="M638" s="663"/>
      <c r="N638" s="663"/>
      <c r="O638" s="663"/>
      <c r="P638" s="663"/>
      <c r="Q638" s="663"/>
      <c r="R638" s="663"/>
      <c r="S638" s="663"/>
      <c r="T638" s="663"/>
      <c r="U638" s="663"/>
      <c r="V638" s="663"/>
      <c r="W638" s="663"/>
      <c r="X638" s="663"/>
      <c r="Y638" s="663"/>
      <c r="Z638" s="663"/>
    </row>
    <row r="639" spans="1:26" ht="15.75" customHeight="1">
      <c r="A639" s="663"/>
      <c r="B639" s="753"/>
      <c r="C639" s="663"/>
      <c r="D639" s="663"/>
      <c r="E639" s="663"/>
      <c r="F639" s="663"/>
      <c r="G639" s="663"/>
      <c r="H639" s="663"/>
      <c r="I639" s="663"/>
      <c r="J639" s="663"/>
      <c r="K639" s="663"/>
      <c r="L639" s="663"/>
      <c r="M639" s="663"/>
      <c r="N639" s="663"/>
      <c r="O639" s="663"/>
      <c r="P639" s="663"/>
      <c r="Q639" s="663"/>
      <c r="R639" s="663"/>
      <c r="S639" s="663"/>
      <c r="T639" s="663"/>
      <c r="U639" s="663"/>
      <c r="V639" s="663"/>
      <c r="W639" s="663"/>
      <c r="X639" s="663"/>
      <c r="Y639" s="663"/>
      <c r="Z639" s="663"/>
    </row>
    <row r="640" spans="1:26" ht="15.75" customHeight="1">
      <c r="A640" s="663"/>
      <c r="B640" s="753"/>
      <c r="C640" s="663"/>
      <c r="D640" s="663"/>
      <c r="E640" s="663"/>
      <c r="F640" s="663"/>
      <c r="G640" s="663"/>
      <c r="H640" s="663"/>
      <c r="I640" s="663"/>
      <c r="J640" s="663"/>
      <c r="K640" s="663"/>
      <c r="L640" s="663"/>
      <c r="M640" s="663"/>
      <c r="N640" s="663"/>
      <c r="O640" s="663"/>
      <c r="P640" s="663"/>
      <c r="Q640" s="663"/>
      <c r="R640" s="663"/>
      <c r="S640" s="663"/>
      <c r="T640" s="663"/>
      <c r="U640" s="663"/>
      <c r="V640" s="663"/>
      <c r="W640" s="663"/>
      <c r="X640" s="663"/>
      <c r="Y640" s="663"/>
      <c r="Z640" s="663"/>
    </row>
    <row r="641" spans="1:26" ht="15.75" customHeight="1">
      <c r="A641" s="663"/>
      <c r="B641" s="753"/>
      <c r="C641" s="663"/>
      <c r="D641" s="663"/>
      <c r="E641" s="663"/>
      <c r="F641" s="663"/>
      <c r="G641" s="663"/>
      <c r="H641" s="663"/>
      <c r="I641" s="663"/>
      <c r="J641" s="663"/>
      <c r="K641" s="663"/>
      <c r="L641" s="663"/>
      <c r="M641" s="663"/>
      <c r="N641" s="663"/>
      <c r="O641" s="663"/>
      <c r="P641" s="663"/>
      <c r="Q641" s="663"/>
      <c r="R641" s="663"/>
      <c r="S641" s="663"/>
      <c r="T641" s="663"/>
      <c r="U641" s="663"/>
      <c r="V641" s="663"/>
      <c r="W641" s="663"/>
      <c r="X641" s="663"/>
      <c r="Y641" s="663"/>
      <c r="Z641" s="663"/>
    </row>
    <row r="642" spans="1:26" ht="15.75" customHeight="1">
      <c r="A642" s="663"/>
      <c r="B642" s="753"/>
      <c r="C642" s="663"/>
      <c r="D642" s="663"/>
      <c r="E642" s="663"/>
      <c r="F642" s="663"/>
      <c r="G642" s="663"/>
      <c r="H642" s="663"/>
      <c r="I642" s="663"/>
      <c r="J642" s="663"/>
      <c r="K642" s="663"/>
      <c r="L642" s="663"/>
      <c r="M642" s="663"/>
      <c r="N642" s="663"/>
      <c r="O642" s="663"/>
      <c r="P642" s="663"/>
      <c r="Q642" s="663"/>
      <c r="R642" s="663"/>
      <c r="S642" s="663"/>
      <c r="T642" s="663"/>
      <c r="U642" s="663"/>
      <c r="V642" s="663"/>
      <c r="W642" s="663"/>
      <c r="X642" s="663"/>
      <c r="Y642" s="663"/>
      <c r="Z642" s="663"/>
    </row>
    <row r="643" spans="1:26" ht="15.75" customHeight="1">
      <c r="A643" s="663"/>
      <c r="B643" s="753"/>
      <c r="C643" s="663"/>
      <c r="D643" s="663"/>
      <c r="E643" s="663"/>
      <c r="F643" s="663"/>
      <c r="G643" s="663"/>
      <c r="H643" s="663"/>
      <c r="I643" s="663"/>
      <c r="J643" s="663"/>
      <c r="K643" s="663"/>
      <c r="L643" s="663"/>
      <c r="M643" s="663"/>
      <c r="N643" s="663"/>
      <c r="O643" s="663"/>
      <c r="P643" s="663"/>
      <c r="Q643" s="663"/>
      <c r="R643" s="663"/>
      <c r="S643" s="663"/>
      <c r="T643" s="663"/>
      <c r="U643" s="663"/>
      <c r="V643" s="663"/>
      <c r="W643" s="663"/>
      <c r="X643" s="663"/>
      <c r="Y643" s="663"/>
      <c r="Z643" s="663"/>
    </row>
    <row r="644" spans="1:26" ht="15.75" customHeight="1">
      <c r="A644" s="663"/>
      <c r="B644" s="753"/>
      <c r="C644" s="663"/>
      <c r="D644" s="663"/>
      <c r="E644" s="663"/>
      <c r="F644" s="663"/>
      <c r="G644" s="663"/>
      <c r="H644" s="663"/>
      <c r="I644" s="663"/>
      <c r="J644" s="663"/>
      <c r="K644" s="663"/>
      <c r="L644" s="663"/>
      <c r="M644" s="663"/>
      <c r="N644" s="663"/>
      <c r="O644" s="663"/>
      <c r="P644" s="663"/>
      <c r="Q644" s="663"/>
      <c r="R644" s="663"/>
      <c r="S644" s="663"/>
      <c r="T644" s="663"/>
      <c r="U644" s="663"/>
      <c r="V644" s="663"/>
      <c r="W644" s="663"/>
      <c r="X644" s="663"/>
      <c r="Y644" s="663"/>
      <c r="Z644" s="663"/>
    </row>
    <row r="645" spans="1:26" ht="15.75" customHeight="1">
      <c r="A645" s="663"/>
      <c r="B645" s="753"/>
      <c r="C645" s="663"/>
      <c r="D645" s="663"/>
      <c r="E645" s="663"/>
      <c r="F645" s="663"/>
      <c r="G645" s="663"/>
      <c r="H645" s="663"/>
      <c r="I645" s="663"/>
      <c r="J645" s="663"/>
      <c r="K645" s="663"/>
      <c r="L645" s="663"/>
      <c r="M645" s="663"/>
      <c r="N645" s="663"/>
      <c r="O645" s="663"/>
      <c r="P645" s="663"/>
      <c r="Q645" s="663"/>
      <c r="R645" s="663"/>
      <c r="S645" s="663"/>
      <c r="T645" s="663"/>
      <c r="U645" s="663"/>
      <c r="V645" s="663"/>
      <c r="W645" s="663"/>
      <c r="X645" s="663"/>
      <c r="Y645" s="663"/>
      <c r="Z645" s="663"/>
    </row>
    <row r="646" spans="1:26" ht="15.75" customHeight="1">
      <c r="A646" s="663"/>
      <c r="B646" s="753"/>
      <c r="C646" s="663"/>
      <c r="D646" s="663"/>
      <c r="E646" s="663"/>
      <c r="F646" s="663"/>
      <c r="G646" s="663"/>
      <c r="H646" s="663"/>
      <c r="I646" s="663"/>
      <c r="J646" s="663"/>
      <c r="K646" s="663"/>
      <c r="L646" s="663"/>
      <c r="M646" s="663"/>
      <c r="N646" s="663"/>
      <c r="O646" s="663"/>
      <c r="P646" s="663"/>
      <c r="Q646" s="663"/>
      <c r="R646" s="663"/>
      <c r="S646" s="663"/>
      <c r="T646" s="663"/>
      <c r="U646" s="663"/>
      <c r="V646" s="663"/>
      <c r="W646" s="663"/>
      <c r="X646" s="663"/>
      <c r="Y646" s="663"/>
      <c r="Z646" s="663"/>
    </row>
    <row r="647" spans="1:26" ht="15.75" customHeight="1">
      <c r="A647" s="663"/>
      <c r="B647" s="753"/>
      <c r="C647" s="663"/>
      <c r="D647" s="663"/>
      <c r="E647" s="663"/>
      <c r="F647" s="663"/>
      <c r="G647" s="663"/>
      <c r="H647" s="663"/>
      <c r="I647" s="663"/>
      <c r="J647" s="663"/>
      <c r="K647" s="663"/>
      <c r="L647" s="663"/>
      <c r="M647" s="663"/>
      <c r="N647" s="663"/>
      <c r="O647" s="663"/>
      <c r="P647" s="663"/>
      <c r="Q647" s="663"/>
      <c r="R647" s="663"/>
      <c r="S647" s="663"/>
      <c r="T647" s="663"/>
      <c r="U647" s="663"/>
      <c r="V647" s="663"/>
      <c r="W647" s="663"/>
      <c r="X647" s="663"/>
      <c r="Y647" s="663"/>
      <c r="Z647" s="663"/>
    </row>
    <row r="648" spans="1:26" ht="15.75" customHeight="1">
      <c r="A648" s="663"/>
      <c r="B648" s="753"/>
      <c r="C648" s="663"/>
      <c r="D648" s="663"/>
      <c r="E648" s="663"/>
      <c r="F648" s="663"/>
      <c r="G648" s="663"/>
      <c r="H648" s="663"/>
      <c r="I648" s="663"/>
      <c r="J648" s="663"/>
      <c r="K648" s="663"/>
      <c r="L648" s="663"/>
      <c r="M648" s="663"/>
      <c r="N648" s="663"/>
      <c r="O648" s="663"/>
      <c r="P648" s="663"/>
      <c r="Q648" s="663"/>
      <c r="R648" s="663"/>
      <c r="S648" s="663"/>
      <c r="T648" s="663"/>
      <c r="U648" s="663"/>
      <c r="V648" s="663"/>
      <c r="W648" s="663"/>
      <c r="X648" s="663"/>
      <c r="Y648" s="663"/>
      <c r="Z648" s="663"/>
    </row>
    <row r="649" spans="1:26" ht="15.75" customHeight="1">
      <c r="A649" s="663"/>
      <c r="B649" s="753"/>
      <c r="C649" s="663"/>
      <c r="D649" s="663"/>
      <c r="E649" s="663"/>
      <c r="F649" s="663"/>
      <c r="G649" s="663"/>
      <c r="H649" s="663"/>
      <c r="I649" s="663"/>
      <c r="J649" s="663"/>
      <c r="K649" s="663"/>
      <c r="L649" s="663"/>
      <c r="M649" s="663"/>
      <c r="N649" s="663"/>
      <c r="O649" s="663"/>
      <c r="P649" s="663"/>
      <c r="Q649" s="663"/>
      <c r="R649" s="663"/>
      <c r="S649" s="663"/>
      <c r="T649" s="663"/>
      <c r="U649" s="663"/>
      <c r="V649" s="663"/>
      <c r="W649" s="663"/>
      <c r="X649" s="663"/>
      <c r="Y649" s="663"/>
      <c r="Z649" s="663"/>
    </row>
    <row r="650" spans="1:26" ht="15.75" customHeight="1">
      <c r="A650" s="663"/>
      <c r="B650" s="753"/>
      <c r="C650" s="663"/>
      <c r="D650" s="663"/>
      <c r="E650" s="663"/>
      <c r="F650" s="663"/>
      <c r="G650" s="663"/>
      <c r="H650" s="663"/>
      <c r="I650" s="663"/>
      <c r="J650" s="663"/>
      <c r="K650" s="663"/>
      <c r="L650" s="663"/>
      <c r="M650" s="663"/>
      <c r="N650" s="663"/>
      <c r="O650" s="663"/>
      <c r="P650" s="663"/>
      <c r="Q650" s="663"/>
      <c r="R650" s="663"/>
      <c r="S650" s="663"/>
      <c r="T650" s="663"/>
      <c r="U650" s="663"/>
      <c r="V650" s="663"/>
      <c r="W650" s="663"/>
      <c r="X650" s="663"/>
      <c r="Y650" s="663"/>
      <c r="Z650" s="663"/>
    </row>
    <row r="651" spans="1:26" ht="15.75" customHeight="1">
      <c r="A651" s="663"/>
      <c r="B651" s="753"/>
      <c r="C651" s="663"/>
      <c r="D651" s="663"/>
      <c r="E651" s="663"/>
      <c r="F651" s="663"/>
      <c r="G651" s="663"/>
      <c r="H651" s="663"/>
      <c r="I651" s="663"/>
      <c r="J651" s="663"/>
      <c r="K651" s="663"/>
      <c r="L651" s="663"/>
      <c r="M651" s="663"/>
      <c r="N651" s="663"/>
      <c r="O651" s="663"/>
      <c r="P651" s="663"/>
      <c r="Q651" s="663"/>
      <c r="R651" s="663"/>
      <c r="S651" s="663"/>
      <c r="T651" s="663"/>
      <c r="U651" s="663"/>
      <c r="V651" s="663"/>
      <c r="W651" s="663"/>
      <c r="X651" s="663"/>
      <c r="Y651" s="663"/>
      <c r="Z651" s="663"/>
    </row>
    <row r="652" spans="1:26" ht="15.75" customHeight="1">
      <c r="A652" s="663"/>
      <c r="B652" s="753"/>
      <c r="C652" s="663"/>
      <c r="D652" s="663"/>
      <c r="E652" s="663"/>
      <c r="F652" s="663"/>
      <c r="G652" s="663"/>
      <c r="H652" s="663"/>
      <c r="I652" s="663"/>
      <c r="J652" s="663"/>
      <c r="K652" s="663"/>
      <c r="L652" s="663"/>
      <c r="M652" s="663"/>
      <c r="N652" s="663"/>
      <c r="O652" s="663"/>
      <c r="P652" s="663"/>
      <c r="Q652" s="663"/>
      <c r="R652" s="663"/>
      <c r="S652" s="663"/>
      <c r="T652" s="663"/>
      <c r="U652" s="663"/>
      <c r="V652" s="663"/>
      <c r="W652" s="663"/>
      <c r="X652" s="663"/>
      <c r="Y652" s="663"/>
      <c r="Z652" s="663"/>
    </row>
    <row r="653" spans="1:26" ht="15.75" customHeight="1">
      <c r="A653" s="663"/>
      <c r="B653" s="753"/>
      <c r="C653" s="663"/>
      <c r="D653" s="663"/>
      <c r="E653" s="663"/>
      <c r="F653" s="663"/>
      <c r="G653" s="663"/>
      <c r="H653" s="663"/>
      <c r="I653" s="663"/>
      <c r="J653" s="663"/>
      <c r="K653" s="663"/>
      <c r="L653" s="663"/>
      <c r="M653" s="663"/>
      <c r="N653" s="663"/>
      <c r="O653" s="663"/>
      <c r="P653" s="663"/>
      <c r="Q653" s="663"/>
      <c r="R653" s="663"/>
      <c r="S653" s="663"/>
      <c r="T653" s="663"/>
      <c r="U653" s="663"/>
      <c r="V653" s="663"/>
      <c r="W653" s="663"/>
      <c r="X653" s="663"/>
      <c r="Y653" s="663"/>
      <c r="Z653" s="663"/>
    </row>
    <row r="654" spans="1:26" ht="15.75" customHeight="1">
      <c r="A654" s="663"/>
      <c r="B654" s="753"/>
      <c r="C654" s="663"/>
      <c r="D654" s="663"/>
      <c r="E654" s="663"/>
      <c r="F654" s="663"/>
      <c r="G654" s="663"/>
      <c r="H654" s="663"/>
      <c r="I654" s="663"/>
      <c r="J654" s="663"/>
      <c r="K654" s="663"/>
      <c r="L654" s="663"/>
      <c r="M654" s="663"/>
      <c r="N654" s="663"/>
      <c r="O654" s="663"/>
      <c r="P654" s="663"/>
      <c r="Q654" s="663"/>
      <c r="R654" s="663"/>
      <c r="S654" s="663"/>
      <c r="T654" s="663"/>
      <c r="U654" s="663"/>
      <c r="V654" s="663"/>
      <c r="W654" s="663"/>
      <c r="X654" s="663"/>
      <c r="Y654" s="663"/>
      <c r="Z654" s="663"/>
    </row>
    <row r="655" spans="1:26" ht="15.75" customHeight="1">
      <c r="A655" s="663"/>
      <c r="B655" s="753"/>
      <c r="C655" s="663"/>
      <c r="D655" s="663"/>
      <c r="E655" s="663"/>
      <c r="F655" s="663"/>
      <c r="G655" s="663"/>
      <c r="H655" s="663"/>
      <c r="I655" s="663"/>
      <c r="J655" s="663"/>
      <c r="K655" s="663"/>
      <c r="L655" s="663"/>
      <c r="M655" s="663"/>
      <c r="N655" s="663"/>
      <c r="O655" s="663"/>
      <c r="P655" s="663"/>
      <c r="Q655" s="663"/>
      <c r="R655" s="663"/>
      <c r="S655" s="663"/>
      <c r="T655" s="663"/>
      <c r="U655" s="663"/>
      <c r="V655" s="663"/>
      <c r="W655" s="663"/>
      <c r="X655" s="663"/>
      <c r="Y655" s="663"/>
      <c r="Z655" s="663"/>
    </row>
    <row r="656" spans="1:26" ht="15.75" customHeight="1">
      <c r="A656" s="663"/>
      <c r="B656" s="753"/>
      <c r="C656" s="663"/>
      <c r="D656" s="663"/>
      <c r="E656" s="663"/>
      <c r="F656" s="663"/>
      <c r="G656" s="663"/>
      <c r="H656" s="663"/>
      <c r="I656" s="663"/>
      <c r="J656" s="663"/>
      <c r="K656" s="663"/>
      <c r="L656" s="663"/>
      <c r="M656" s="663"/>
      <c r="N656" s="663"/>
      <c r="O656" s="663"/>
      <c r="P656" s="663"/>
      <c r="Q656" s="663"/>
      <c r="R656" s="663"/>
      <c r="S656" s="663"/>
      <c r="T656" s="663"/>
      <c r="U656" s="663"/>
      <c r="V656" s="663"/>
      <c r="W656" s="663"/>
      <c r="X656" s="663"/>
      <c r="Y656" s="663"/>
      <c r="Z656" s="663"/>
    </row>
    <row r="657" spans="1:26" ht="15.75" customHeight="1">
      <c r="A657" s="663"/>
      <c r="B657" s="753"/>
      <c r="C657" s="663"/>
      <c r="D657" s="663"/>
      <c r="E657" s="663"/>
      <c r="F657" s="663"/>
      <c r="G657" s="663"/>
      <c r="H657" s="663"/>
      <c r="I657" s="663"/>
      <c r="J657" s="663"/>
      <c r="K657" s="663"/>
      <c r="L657" s="663"/>
      <c r="M657" s="663"/>
      <c r="N657" s="663"/>
      <c r="O657" s="663"/>
      <c r="P657" s="663"/>
      <c r="Q657" s="663"/>
      <c r="R657" s="663"/>
      <c r="S657" s="663"/>
      <c r="T657" s="663"/>
      <c r="U657" s="663"/>
      <c r="V657" s="663"/>
      <c r="W657" s="663"/>
      <c r="X657" s="663"/>
      <c r="Y657" s="663"/>
      <c r="Z657" s="663"/>
    </row>
    <row r="658" spans="1:26" ht="15.75" customHeight="1">
      <c r="A658" s="663"/>
      <c r="B658" s="753"/>
      <c r="C658" s="663"/>
      <c r="D658" s="663"/>
      <c r="E658" s="663"/>
      <c r="F658" s="663"/>
      <c r="G658" s="663"/>
      <c r="H658" s="663"/>
      <c r="I658" s="663"/>
      <c r="J658" s="663"/>
      <c r="K658" s="663"/>
      <c r="L658" s="663"/>
      <c r="M658" s="663"/>
      <c r="N658" s="663"/>
      <c r="O658" s="663"/>
      <c r="P658" s="663"/>
      <c r="Q658" s="663"/>
      <c r="R658" s="663"/>
      <c r="S658" s="663"/>
      <c r="T658" s="663"/>
      <c r="U658" s="663"/>
      <c r="V658" s="663"/>
      <c r="W658" s="663"/>
      <c r="X658" s="663"/>
      <c r="Y658" s="663"/>
      <c r="Z658" s="663"/>
    </row>
    <row r="659" spans="1:26" ht="15.75" customHeight="1">
      <c r="A659" s="663"/>
      <c r="B659" s="753"/>
      <c r="C659" s="663"/>
      <c r="D659" s="663"/>
      <c r="E659" s="663"/>
      <c r="F659" s="663"/>
      <c r="G659" s="663"/>
      <c r="H659" s="663"/>
      <c r="I659" s="663"/>
      <c r="J659" s="663"/>
      <c r="K659" s="663"/>
      <c r="L659" s="663"/>
      <c r="M659" s="663"/>
      <c r="N659" s="663"/>
      <c r="O659" s="663"/>
      <c r="P659" s="663"/>
      <c r="Q659" s="663"/>
      <c r="R659" s="663"/>
      <c r="S659" s="663"/>
      <c r="T659" s="663"/>
      <c r="U659" s="663"/>
      <c r="V659" s="663"/>
      <c r="W659" s="663"/>
      <c r="X659" s="663"/>
      <c r="Y659" s="663"/>
      <c r="Z659" s="663"/>
    </row>
    <row r="660" spans="1:26" ht="15.75" customHeight="1">
      <c r="A660" s="663"/>
      <c r="B660" s="753"/>
      <c r="C660" s="663"/>
      <c r="D660" s="663"/>
      <c r="E660" s="663"/>
      <c r="F660" s="663"/>
      <c r="G660" s="663"/>
      <c r="H660" s="663"/>
      <c r="I660" s="663"/>
      <c r="J660" s="663"/>
      <c r="K660" s="663"/>
      <c r="L660" s="663"/>
      <c r="M660" s="663"/>
      <c r="N660" s="663"/>
      <c r="O660" s="663"/>
      <c r="P660" s="663"/>
      <c r="Q660" s="663"/>
      <c r="R660" s="663"/>
      <c r="S660" s="663"/>
      <c r="T660" s="663"/>
      <c r="U660" s="663"/>
      <c r="V660" s="663"/>
      <c r="W660" s="663"/>
      <c r="X660" s="663"/>
      <c r="Y660" s="663"/>
      <c r="Z660" s="663"/>
    </row>
    <row r="661" spans="1:26" ht="15.75" customHeight="1">
      <c r="A661" s="663"/>
      <c r="B661" s="753"/>
      <c r="C661" s="663"/>
      <c r="D661" s="663"/>
      <c r="E661" s="663"/>
      <c r="F661" s="663"/>
      <c r="G661" s="663"/>
      <c r="H661" s="663"/>
      <c r="I661" s="663"/>
      <c r="J661" s="663"/>
      <c r="K661" s="663"/>
      <c r="L661" s="663"/>
      <c r="M661" s="663"/>
      <c r="N661" s="663"/>
      <c r="O661" s="663"/>
      <c r="P661" s="663"/>
      <c r="Q661" s="663"/>
      <c r="R661" s="663"/>
      <c r="S661" s="663"/>
      <c r="T661" s="663"/>
      <c r="U661" s="663"/>
      <c r="V661" s="663"/>
      <c r="W661" s="663"/>
      <c r="X661" s="663"/>
      <c r="Y661" s="663"/>
      <c r="Z661" s="663"/>
    </row>
    <row r="662" spans="1:26" ht="15.75" customHeight="1">
      <c r="A662" s="663"/>
      <c r="B662" s="753"/>
      <c r="C662" s="663"/>
      <c r="D662" s="663"/>
      <c r="E662" s="663"/>
      <c r="F662" s="663"/>
      <c r="G662" s="663"/>
      <c r="H662" s="663"/>
      <c r="I662" s="663"/>
      <c r="J662" s="663"/>
      <c r="K662" s="663"/>
      <c r="L662" s="663"/>
      <c r="M662" s="663"/>
      <c r="N662" s="663"/>
      <c r="O662" s="663"/>
      <c r="P662" s="663"/>
      <c r="Q662" s="663"/>
      <c r="R662" s="663"/>
      <c r="S662" s="663"/>
      <c r="T662" s="663"/>
      <c r="U662" s="663"/>
      <c r="V662" s="663"/>
      <c r="W662" s="663"/>
      <c r="X662" s="663"/>
      <c r="Y662" s="663"/>
      <c r="Z662" s="663"/>
    </row>
    <row r="663" spans="1:26" ht="15.75" customHeight="1">
      <c r="A663" s="663"/>
      <c r="B663" s="753"/>
      <c r="C663" s="663"/>
      <c r="D663" s="663"/>
      <c r="E663" s="663"/>
      <c r="F663" s="663"/>
      <c r="G663" s="663"/>
      <c r="H663" s="663"/>
      <c r="I663" s="663"/>
      <c r="J663" s="663"/>
      <c r="K663" s="663"/>
      <c r="L663" s="663"/>
      <c r="M663" s="663"/>
      <c r="N663" s="663"/>
      <c r="O663" s="663"/>
      <c r="P663" s="663"/>
      <c r="Q663" s="663"/>
      <c r="R663" s="663"/>
      <c r="S663" s="663"/>
      <c r="T663" s="663"/>
      <c r="U663" s="663"/>
      <c r="V663" s="663"/>
      <c r="W663" s="663"/>
      <c r="X663" s="663"/>
      <c r="Y663" s="663"/>
      <c r="Z663" s="663"/>
    </row>
    <row r="664" spans="1:26" ht="15.75" customHeight="1">
      <c r="A664" s="663"/>
      <c r="B664" s="753"/>
      <c r="C664" s="663"/>
      <c r="D664" s="663"/>
      <c r="E664" s="663"/>
      <c r="F664" s="663"/>
      <c r="G664" s="663"/>
      <c r="H664" s="663"/>
      <c r="I664" s="663"/>
      <c r="J664" s="663"/>
      <c r="K664" s="663"/>
      <c r="L664" s="663"/>
      <c r="M664" s="663"/>
      <c r="N664" s="663"/>
      <c r="O664" s="663"/>
      <c r="P664" s="663"/>
      <c r="Q664" s="663"/>
      <c r="R664" s="663"/>
      <c r="S664" s="663"/>
      <c r="T664" s="663"/>
      <c r="U664" s="663"/>
      <c r="V664" s="663"/>
      <c r="W664" s="663"/>
      <c r="X664" s="663"/>
      <c r="Y664" s="663"/>
      <c r="Z664" s="663"/>
    </row>
    <row r="665" spans="1:26" ht="15.75" customHeight="1">
      <c r="A665" s="663"/>
      <c r="B665" s="753"/>
      <c r="C665" s="663"/>
      <c r="D665" s="663"/>
      <c r="E665" s="663"/>
      <c r="F665" s="663"/>
      <c r="G665" s="663"/>
      <c r="H665" s="663"/>
      <c r="I665" s="663"/>
      <c r="J665" s="663"/>
      <c r="K665" s="663"/>
      <c r="L665" s="663"/>
      <c r="M665" s="663"/>
      <c r="N665" s="663"/>
      <c r="O665" s="663"/>
      <c r="P665" s="663"/>
      <c r="Q665" s="663"/>
      <c r="R665" s="663"/>
      <c r="S665" s="663"/>
      <c r="T665" s="663"/>
      <c r="U665" s="663"/>
      <c r="V665" s="663"/>
      <c r="W665" s="663"/>
      <c r="X665" s="663"/>
      <c r="Y665" s="663"/>
      <c r="Z665" s="663"/>
    </row>
    <row r="666" spans="1:26" ht="15.75" customHeight="1">
      <c r="A666" s="663"/>
      <c r="B666" s="753"/>
      <c r="C666" s="663"/>
      <c r="D666" s="663"/>
      <c r="E666" s="663"/>
      <c r="F666" s="663"/>
      <c r="G666" s="663"/>
      <c r="H666" s="663"/>
      <c r="I666" s="663"/>
      <c r="J666" s="663"/>
      <c r="K666" s="663"/>
      <c r="L666" s="663"/>
      <c r="M666" s="663"/>
      <c r="N666" s="663"/>
      <c r="O666" s="663"/>
      <c r="P666" s="663"/>
      <c r="Q666" s="663"/>
      <c r="R666" s="663"/>
      <c r="S666" s="663"/>
      <c r="T666" s="663"/>
      <c r="U666" s="663"/>
      <c r="V666" s="663"/>
      <c r="W666" s="663"/>
      <c r="X666" s="663"/>
      <c r="Y666" s="663"/>
      <c r="Z666" s="663"/>
    </row>
    <row r="667" spans="1:26" ht="15.75" customHeight="1">
      <c r="A667" s="663"/>
      <c r="B667" s="753"/>
      <c r="C667" s="663"/>
      <c r="D667" s="663"/>
      <c r="E667" s="663"/>
      <c r="F667" s="663"/>
      <c r="G667" s="663"/>
      <c r="H667" s="663"/>
      <c r="I667" s="663"/>
      <c r="J667" s="663"/>
      <c r="K667" s="663"/>
      <c r="L667" s="663"/>
      <c r="M667" s="663"/>
      <c r="N667" s="663"/>
      <c r="O667" s="663"/>
      <c r="P667" s="663"/>
      <c r="Q667" s="663"/>
      <c r="R667" s="663"/>
      <c r="S667" s="663"/>
      <c r="T667" s="663"/>
      <c r="U667" s="663"/>
      <c r="V667" s="663"/>
      <c r="W667" s="663"/>
      <c r="X667" s="663"/>
      <c r="Y667" s="663"/>
      <c r="Z667" s="663"/>
    </row>
    <row r="668" spans="1:26" ht="15.75" customHeight="1">
      <c r="A668" s="663"/>
      <c r="B668" s="753"/>
      <c r="C668" s="663"/>
      <c r="D668" s="663"/>
      <c r="E668" s="663"/>
      <c r="F668" s="663"/>
      <c r="G668" s="663"/>
      <c r="H668" s="663"/>
      <c r="I668" s="663"/>
      <c r="J668" s="663"/>
      <c r="K668" s="663"/>
      <c r="L668" s="663"/>
      <c r="M668" s="663"/>
      <c r="N668" s="663"/>
      <c r="O668" s="663"/>
      <c r="P668" s="663"/>
      <c r="Q668" s="663"/>
      <c r="R668" s="663"/>
      <c r="S668" s="663"/>
      <c r="T668" s="663"/>
      <c r="U668" s="663"/>
      <c r="V668" s="663"/>
      <c r="W668" s="663"/>
      <c r="X668" s="663"/>
      <c r="Y668" s="663"/>
      <c r="Z668" s="663"/>
    </row>
    <row r="669" spans="1:26" ht="15.75" customHeight="1">
      <c r="A669" s="663"/>
      <c r="B669" s="753"/>
      <c r="C669" s="663"/>
      <c r="D669" s="663"/>
      <c r="E669" s="663"/>
      <c r="F669" s="663"/>
      <c r="G669" s="663"/>
      <c r="H669" s="663"/>
      <c r="I669" s="663"/>
      <c r="J669" s="663"/>
      <c r="K669" s="663"/>
      <c r="L669" s="663"/>
      <c r="M669" s="663"/>
      <c r="N669" s="663"/>
      <c r="O669" s="663"/>
      <c r="P669" s="663"/>
      <c r="Q669" s="663"/>
      <c r="R669" s="663"/>
      <c r="S669" s="663"/>
      <c r="T669" s="663"/>
      <c r="U669" s="663"/>
      <c r="V669" s="663"/>
      <c r="W669" s="663"/>
      <c r="X669" s="663"/>
      <c r="Y669" s="663"/>
      <c r="Z669" s="663"/>
    </row>
    <row r="670" spans="1:26" ht="15.75" customHeight="1">
      <c r="A670" s="663"/>
      <c r="B670" s="753"/>
      <c r="C670" s="663"/>
      <c r="D670" s="663"/>
      <c r="E670" s="663"/>
      <c r="F670" s="663"/>
      <c r="G670" s="663"/>
      <c r="H670" s="663"/>
      <c r="I670" s="663"/>
      <c r="J670" s="663"/>
      <c r="K670" s="663"/>
      <c r="L670" s="663"/>
      <c r="M670" s="663"/>
      <c r="N670" s="663"/>
      <c r="O670" s="663"/>
      <c r="P670" s="663"/>
      <c r="Q670" s="663"/>
      <c r="R670" s="663"/>
      <c r="S670" s="663"/>
      <c r="T670" s="663"/>
      <c r="U670" s="663"/>
      <c r="V670" s="663"/>
      <c r="W670" s="663"/>
      <c r="X670" s="663"/>
      <c r="Y670" s="663"/>
      <c r="Z670" s="663"/>
    </row>
    <row r="671" spans="1:26" ht="15.75" customHeight="1">
      <c r="A671" s="663"/>
      <c r="B671" s="753"/>
      <c r="C671" s="663"/>
      <c r="D671" s="663"/>
      <c r="E671" s="663"/>
      <c r="F671" s="663"/>
      <c r="G671" s="663"/>
      <c r="H671" s="663"/>
      <c r="I671" s="663"/>
      <c r="J671" s="663"/>
      <c r="K671" s="663"/>
      <c r="L671" s="663"/>
      <c r="M671" s="663"/>
      <c r="N671" s="663"/>
      <c r="O671" s="663"/>
      <c r="P671" s="663"/>
      <c r="Q671" s="663"/>
      <c r="R671" s="663"/>
      <c r="S671" s="663"/>
      <c r="T671" s="663"/>
      <c r="U671" s="663"/>
      <c r="V671" s="663"/>
      <c r="W671" s="663"/>
      <c r="X671" s="663"/>
      <c r="Y671" s="663"/>
      <c r="Z671" s="663"/>
    </row>
    <row r="672" spans="1:26" ht="15.75" customHeight="1">
      <c r="A672" s="663"/>
      <c r="B672" s="753"/>
      <c r="C672" s="663"/>
      <c r="D672" s="663"/>
      <c r="E672" s="663"/>
      <c r="F672" s="663"/>
      <c r="G672" s="663"/>
      <c r="H672" s="663"/>
      <c r="I672" s="663"/>
      <c r="J672" s="663"/>
      <c r="K672" s="663"/>
      <c r="L672" s="663"/>
      <c r="M672" s="663"/>
      <c r="N672" s="663"/>
      <c r="O672" s="663"/>
      <c r="P672" s="663"/>
      <c r="Q672" s="663"/>
      <c r="R672" s="663"/>
      <c r="S672" s="663"/>
      <c r="T672" s="663"/>
      <c r="U672" s="663"/>
      <c r="V672" s="663"/>
      <c r="W672" s="663"/>
      <c r="X672" s="663"/>
      <c r="Y672" s="663"/>
      <c r="Z672" s="663"/>
    </row>
    <row r="673" spans="1:26" ht="15.75" customHeight="1">
      <c r="A673" s="663"/>
      <c r="B673" s="753"/>
      <c r="C673" s="663"/>
      <c r="D673" s="663"/>
      <c r="E673" s="663"/>
      <c r="F673" s="663"/>
      <c r="G673" s="663"/>
      <c r="H673" s="663"/>
      <c r="I673" s="663"/>
      <c r="J673" s="663"/>
      <c r="K673" s="663"/>
      <c r="L673" s="663"/>
      <c r="M673" s="663"/>
      <c r="N673" s="663"/>
      <c r="O673" s="663"/>
      <c r="P673" s="663"/>
      <c r="Q673" s="663"/>
      <c r="R673" s="663"/>
      <c r="S673" s="663"/>
      <c r="T673" s="663"/>
      <c r="U673" s="663"/>
      <c r="V673" s="663"/>
      <c r="W673" s="663"/>
      <c r="X673" s="663"/>
      <c r="Y673" s="663"/>
      <c r="Z673" s="663"/>
    </row>
    <row r="674" spans="1:26" ht="15.75" customHeight="1">
      <c r="A674" s="663"/>
      <c r="B674" s="753"/>
      <c r="C674" s="663"/>
      <c r="D674" s="663"/>
      <c r="E674" s="663"/>
      <c r="F674" s="663"/>
      <c r="G674" s="663"/>
      <c r="H674" s="663"/>
      <c r="I674" s="663"/>
      <c r="J674" s="663"/>
      <c r="K674" s="663"/>
      <c r="L674" s="663"/>
      <c r="M674" s="663"/>
      <c r="N674" s="663"/>
      <c r="O674" s="663"/>
      <c r="P674" s="663"/>
      <c r="Q674" s="663"/>
      <c r="R674" s="663"/>
      <c r="S674" s="663"/>
      <c r="T674" s="663"/>
      <c r="U674" s="663"/>
      <c r="V674" s="663"/>
      <c r="W674" s="663"/>
      <c r="X674" s="663"/>
      <c r="Y674" s="663"/>
      <c r="Z674" s="663"/>
    </row>
    <row r="675" spans="1:26" ht="15.75" customHeight="1">
      <c r="A675" s="663"/>
      <c r="B675" s="753"/>
      <c r="C675" s="663"/>
      <c r="D675" s="663"/>
      <c r="E675" s="663"/>
      <c r="F675" s="663"/>
      <c r="G675" s="663"/>
      <c r="H675" s="663"/>
      <c r="I675" s="663"/>
      <c r="J675" s="663"/>
      <c r="K675" s="663"/>
      <c r="L675" s="663"/>
      <c r="M675" s="663"/>
      <c r="N675" s="663"/>
      <c r="O675" s="663"/>
      <c r="P675" s="663"/>
      <c r="Q675" s="663"/>
      <c r="R675" s="663"/>
      <c r="S675" s="663"/>
      <c r="T675" s="663"/>
      <c r="U675" s="663"/>
      <c r="V675" s="663"/>
      <c r="W675" s="663"/>
      <c r="X675" s="663"/>
      <c r="Y675" s="663"/>
      <c r="Z675" s="663"/>
    </row>
    <row r="676" spans="1:26" ht="15.75" customHeight="1">
      <c r="A676" s="663"/>
      <c r="B676" s="753"/>
      <c r="C676" s="663"/>
      <c r="D676" s="663"/>
      <c r="E676" s="663"/>
      <c r="F676" s="663"/>
      <c r="G676" s="663"/>
      <c r="H676" s="663"/>
      <c r="I676" s="663"/>
      <c r="J676" s="663"/>
      <c r="K676" s="663"/>
      <c r="L676" s="663"/>
      <c r="M676" s="663"/>
      <c r="N676" s="663"/>
      <c r="O676" s="663"/>
      <c r="P676" s="663"/>
      <c r="Q676" s="663"/>
      <c r="R676" s="663"/>
      <c r="S676" s="663"/>
      <c r="T676" s="663"/>
      <c r="U676" s="663"/>
      <c r="V676" s="663"/>
      <c r="W676" s="663"/>
      <c r="X676" s="663"/>
      <c r="Y676" s="663"/>
      <c r="Z676" s="663"/>
    </row>
    <row r="677" spans="1:26" ht="15.75" customHeight="1">
      <c r="A677" s="663"/>
      <c r="B677" s="753"/>
      <c r="C677" s="663"/>
      <c r="D677" s="663"/>
      <c r="E677" s="663"/>
      <c r="F677" s="663"/>
      <c r="G677" s="663"/>
      <c r="H677" s="663"/>
      <c r="I677" s="663"/>
      <c r="J677" s="663"/>
      <c r="K677" s="663"/>
      <c r="L677" s="663"/>
      <c r="M677" s="663"/>
      <c r="N677" s="663"/>
      <c r="O677" s="663"/>
      <c r="P677" s="663"/>
      <c r="Q677" s="663"/>
      <c r="R677" s="663"/>
      <c r="S677" s="663"/>
      <c r="T677" s="663"/>
      <c r="U677" s="663"/>
      <c r="V677" s="663"/>
      <c r="W677" s="663"/>
      <c r="X677" s="663"/>
      <c r="Y677" s="663"/>
      <c r="Z677" s="663"/>
    </row>
    <row r="678" spans="1:26" ht="15.75" customHeight="1">
      <c r="A678" s="663"/>
      <c r="B678" s="753"/>
      <c r="C678" s="663"/>
      <c r="D678" s="663"/>
      <c r="E678" s="663"/>
      <c r="F678" s="663"/>
      <c r="G678" s="663"/>
      <c r="H678" s="663"/>
      <c r="I678" s="663"/>
      <c r="J678" s="663"/>
      <c r="K678" s="663"/>
      <c r="L678" s="663"/>
      <c r="M678" s="663"/>
      <c r="N678" s="663"/>
      <c r="O678" s="663"/>
      <c r="P678" s="663"/>
      <c r="Q678" s="663"/>
      <c r="R678" s="663"/>
      <c r="S678" s="663"/>
      <c r="T678" s="663"/>
      <c r="U678" s="663"/>
      <c r="V678" s="663"/>
      <c r="W678" s="663"/>
      <c r="X678" s="663"/>
      <c r="Y678" s="663"/>
      <c r="Z678" s="663"/>
    </row>
    <row r="679" spans="1:26" ht="15.75" customHeight="1">
      <c r="A679" s="663"/>
      <c r="B679" s="753"/>
      <c r="C679" s="663"/>
      <c r="D679" s="663"/>
      <c r="E679" s="663"/>
      <c r="F679" s="663"/>
      <c r="G679" s="663"/>
      <c r="H679" s="663"/>
      <c r="I679" s="663"/>
      <c r="J679" s="663"/>
      <c r="K679" s="663"/>
      <c r="L679" s="663"/>
      <c r="M679" s="663"/>
      <c r="N679" s="663"/>
      <c r="O679" s="663"/>
      <c r="P679" s="663"/>
      <c r="Q679" s="663"/>
      <c r="R679" s="663"/>
      <c r="S679" s="663"/>
      <c r="T679" s="663"/>
      <c r="U679" s="663"/>
      <c r="V679" s="663"/>
      <c r="W679" s="663"/>
      <c r="X679" s="663"/>
      <c r="Y679" s="663"/>
      <c r="Z679" s="663"/>
    </row>
    <row r="680" spans="1:26" ht="15.75" customHeight="1">
      <c r="A680" s="663"/>
      <c r="B680" s="753"/>
      <c r="C680" s="663"/>
      <c r="D680" s="663"/>
      <c r="E680" s="663"/>
      <c r="F680" s="663"/>
      <c r="G680" s="663"/>
      <c r="H680" s="663"/>
      <c r="I680" s="663"/>
      <c r="J680" s="663"/>
      <c r="K680" s="663"/>
      <c r="L680" s="663"/>
      <c r="M680" s="663"/>
      <c r="N680" s="663"/>
      <c r="O680" s="663"/>
      <c r="P680" s="663"/>
      <c r="Q680" s="663"/>
      <c r="R680" s="663"/>
      <c r="S680" s="663"/>
      <c r="T680" s="663"/>
      <c r="U680" s="663"/>
      <c r="V680" s="663"/>
      <c r="W680" s="663"/>
      <c r="X680" s="663"/>
      <c r="Y680" s="663"/>
      <c r="Z680" s="663"/>
    </row>
    <row r="681" spans="1:26" ht="15.75" customHeight="1">
      <c r="A681" s="663"/>
      <c r="B681" s="753"/>
      <c r="C681" s="663"/>
      <c r="D681" s="663"/>
      <c r="E681" s="663"/>
      <c r="F681" s="663"/>
      <c r="G681" s="663"/>
      <c r="H681" s="663"/>
      <c r="I681" s="663"/>
      <c r="J681" s="663"/>
      <c r="K681" s="663"/>
      <c r="L681" s="663"/>
      <c r="M681" s="663"/>
      <c r="N681" s="663"/>
      <c r="O681" s="663"/>
      <c r="P681" s="663"/>
      <c r="Q681" s="663"/>
      <c r="R681" s="663"/>
      <c r="S681" s="663"/>
      <c r="T681" s="663"/>
      <c r="U681" s="663"/>
      <c r="V681" s="663"/>
      <c r="W681" s="663"/>
      <c r="X681" s="663"/>
      <c r="Y681" s="663"/>
      <c r="Z681" s="663"/>
    </row>
    <row r="682" spans="1:26" ht="15.75" customHeight="1">
      <c r="A682" s="663"/>
      <c r="B682" s="753"/>
      <c r="C682" s="663"/>
      <c r="D682" s="663"/>
      <c r="E682" s="663"/>
      <c r="F682" s="663"/>
      <c r="G682" s="663"/>
      <c r="H682" s="663"/>
      <c r="I682" s="663"/>
      <c r="J682" s="663"/>
      <c r="K682" s="663"/>
      <c r="L682" s="663"/>
      <c r="M682" s="663"/>
      <c r="N682" s="663"/>
      <c r="O682" s="663"/>
      <c r="P682" s="663"/>
      <c r="Q682" s="663"/>
      <c r="R682" s="663"/>
      <c r="S682" s="663"/>
      <c r="T682" s="663"/>
      <c r="U682" s="663"/>
      <c r="V682" s="663"/>
      <c r="W682" s="663"/>
      <c r="X682" s="663"/>
      <c r="Y682" s="663"/>
      <c r="Z682" s="663"/>
    </row>
    <row r="683" spans="1:26" ht="15.75" customHeight="1">
      <c r="A683" s="663"/>
      <c r="B683" s="753"/>
      <c r="C683" s="663"/>
      <c r="D683" s="663"/>
      <c r="E683" s="663"/>
      <c r="F683" s="663"/>
      <c r="G683" s="663"/>
      <c r="H683" s="663"/>
      <c r="I683" s="663"/>
      <c r="J683" s="663"/>
      <c r="K683" s="663"/>
      <c r="L683" s="663"/>
      <c r="M683" s="663"/>
      <c r="N683" s="663"/>
      <c r="O683" s="663"/>
      <c r="P683" s="663"/>
      <c r="Q683" s="663"/>
      <c r="R683" s="663"/>
      <c r="S683" s="663"/>
      <c r="T683" s="663"/>
      <c r="U683" s="663"/>
      <c r="V683" s="663"/>
      <c r="W683" s="663"/>
      <c r="X683" s="663"/>
      <c r="Y683" s="663"/>
      <c r="Z683" s="663"/>
    </row>
    <row r="684" spans="1:26" ht="15.75" customHeight="1">
      <c r="A684" s="663"/>
      <c r="B684" s="753"/>
      <c r="C684" s="663"/>
      <c r="D684" s="663"/>
      <c r="E684" s="663"/>
      <c r="F684" s="663"/>
      <c r="G684" s="663"/>
      <c r="H684" s="663"/>
      <c r="I684" s="663"/>
      <c r="J684" s="663"/>
      <c r="K684" s="663"/>
      <c r="L684" s="663"/>
      <c r="M684" s="663"/>
      <c r="N684" s="663"/>
      <c r="O684" s="663"/>
      <c r="P684" s="663"/>
      <c r="Q684" s="663"/>
      <c r="R684" s="663"/>
      <c r="S684" s="663"/>
      <c r="T684" s="663"/>
      <c r="U684" s="663"/>
      <c r="V684" s="663"/>
      <c r="W684" s="663"/>
      <c r="X684" s="663"/>
      <c r="Y684" s="663"/>
      <c r="Z684" s="663"/>
    </row>
    <row r="685" spans="1:26" ht="15.75" customHeight="1">
      <c r="A685" s="663"/>
      <c r="B685" s="753"/>
      <c r="C685" s="663"/>
      <c r="D685" s="663"/>
      <c r="E685" s="663"/>
      <c r="F685" s="663"/>
      <c r="G685" s="663"/>
      <c r="H685" s="663"/>
      <c r="I685" s="663"/>
      <c r="J685" s="663"/>
      <c r="K685" s="663"/>
      <c r="L685" s="663"/>
      <c r="M685" s="663"/>
      <c r="N685" s="663"/>
      <c r="O685" s="663"/>
      <c r="P685" s="663"/>
      <c r="Q685" s="663"/>
      <c r="R685" s="663"/>
      <c r="S685" s="663"/>
      <c r="T685" s="663"/>
      <c r="U685" s="663"/>
      <c r="V685" s="663"/>
      <c r="W685" s="663"/>
      <c r="X685" s="663"/>
      <c r="Y685" s="663"/>
      <c r="Z685" s="663"/>
    </row>
    <row r="686" spans="1:26" ht="15.75" customHeight="1">
      <c r="A686" s="663"/>
      <c r="B686" s="753"/>
      <c r="C686" s="663"/>
      <c r="D686" s="663"/>
      <c r="E686" s="663"/>
      <c r="F686" s="663"/>
      <c r="G686" s="663"/>
      <c r="H686" s="663"/>
      <c r="I686" s="663"/>
      <c r="J686" s="663"/>
      <c r="K686" s="663"/>
      <c r="L686" s="663"/>
      <c r="M686" s="663"/>
      <c r="N686" s="663"/>
      <c r="O686" s="663"/>
      <c r="P686" s="663"/>
      <c r="Q686" s="663"/>
      <c r="R686" s="663"/>
      <c r="S686" s="663"/>
      <c r="T686" s="663"/>
      <c r="U686" s="663"/>
      <c r="V686" s="663"/>
      <c r="W686" s="663"/>
      <c r="X686" s="663"/>
      <c r="Y686" s="663"/>
      <c r="Z686" s="663"/>
    </row>
    <row r="687" spans="1:26" ht="15.75" customHeight="1">
      <c r="A687" s="663"/>
      <c r="B687" s="753"/>
      <c r="C687" s="663"/>
      <c r="D687" s="663"/>
      <c r="E687" s="663"/>
      <c r="F687" s="663"/>
      <c r="G687" s="663"/>
      <c r="H687" s="663"/>
      <c r="I687" s="663"/>
      <c r="J687" s="663"/>
      <c r="K687" s="663"/>
      <c r="L687" s="663"/>
      <c r="M687" s="663"/>
      <c r="N687" s="663"/>
      <c r="O687" s="663"/>
      <c r="P687" s="663"/>
      <c r="Q687" s="663"/>
      <c r="R687" s="663"/>
      <c r="S687" s="663"/>
      <c r="T687" s="663"/>
      <c r="U687" s="663"/>
      <c r="V687" s="663"/>
      <c r="W687" s="663"/>
      <c r="X687" s="663"/>
      <c r="Y687" s="663"/>
      <c r="Z687" s="663"/>
    </row>
    <row r="688" spans="1:26" ht="15.75" customHeight="1">
      <c r="A688" s="663"/>
      <c r="B688" s="753"/>
      <c r="C688" s="663"/>
      <c r="D688" s="663"/>
      <c r="E688" s="663"/>
      <c r="F688" s="663"/>
      <c r="G688" s="663"/>
      <c r="H688" s="663"/>
      <c r="I688" s="663"/>
      <c r="J688" s="663"/>
      <c r="K688" s="663"/>
      <c r="L688" s="663"/>
      <c r="M688" s="663"/>
      <c r="N688" s="663"/>
      <c r="O688" s="663"/>
      <c r="P688" s="663"/>
      <c r="Q688" s="663"/>
      <c r="R688" s="663"/>
      <c r="S688" s="663"/>
      <c r="T688" s="663"/>
      <c r="U688" s="663"/>
      <c r="V688" s="663"/>
      <c r="W688" s="663"/>
      <c r="X688" s="663"/>
      <c r="Y688" s="663"/>
      <c r="Z688" s="663"/>
    </row>
    <row r="689" spans="1:26" ht="15.75" customHeight="1">
      <c r="A689" s="663"/>
      <c r="B689" s="753"/>
      <c r="C689" s="663"/>
      <c r="D689" s="663"/>
      <c r="E689" s="663"/>
      <c r="F689" s="663"/>
      <c r="G689" s="663"/>
      <c r="H689" s="663"/>
      <c r="I689" s="663"/>
      <c r="J689" s="663"/>
      <c r="K689" s="663"/>
      <c r="L689" s="663"/>
      <c r="M689" s="663"/>
      <c r="N689" s="663"/>
      <c r="O689" s="663"/>
      <c r="P689" s="663"/>
      <c r="Q689" s="663"/>
      <c r="R689" s="663"/>
      <c r="S689" s="663"/>
      <c r="T689" s="663"/>
      <c r="U689" s="663"/>
      <c r="V689" s="663"/>
      <c r="W689" s="663"/>
      <c r="X689" s="663"/>
      <c r="Y689" s="663"/>
      <c r="Z689" s="663"/>
    </row>
    <row r="690" spans="1:26" ht="15.75" customHeight="1">
      <c r="A690" s="663"/>
      <c r="B690" s="753"/>
      <c r="C690" s="663"/>
      <c r="D690" s="663"/>
      <c r="E690" s="663"/>
      <c r="F690" s="663"/>
      <c r="G690" s="663"/>
      <c r="H690" s="663"/>
      <c r="I690" s="663"/>
      <c r="J690" s="663"/>
      <c r="K690" s="663"/>
      <c r="L690" s="663"/>
      <c r="M690" s="663"/>
      <c r="N690" s="663"/>
      <c r="O690" s="663"/>
      <c r="P690" s="663"/>
      <c r="Q690" s="663"/>
      <c r="R690" s="663"/>
      <c r="S690" s="663"/>
      <c r="T690" s="663"/>
      <c r="U690" s="663"/>
      <c r="V690" s="663"/>
      <c r="W690" s="663"/>
      <c r="X690" s="663"/>
      <c r="Y690" s="663"/>
      <c r="Z690" s="663"/>
    </row>
    <row r="691" spans="1:26" ht="15.75" customHeight="1">
      <c r="A691" s="663"/>
      <c r="B691" s="753"/>
      <c r="C691" s="663"/>
      <c r="D691" s="663"/>
      <c r="E691" s="663"/>
      <c r="F691" s="663"/>
      <c r="G691" s="663"/>
      <c r="H691" s="663"/>
      <c r="I691" s="663"/>
      <c r="J691" s="663"/>
      <c r="K691" s="663"/>
      <c r="L691" s="663"/>
      <c r="M691" s="663"/>
      <c r="N691" s="663"/>
      <c r="O691" s="663"/>
      <c r="P691" s="663"/>
      <c r="Q691" s="663"/>
      <c r="R691" s="663"/>
      <c r="S691" s="663"/>
      <c r="T691" s="663"/>
      <c r="U691" s="663"/>
      <c r="V691" s="663"/>
      <c r="W691" s="663"/>
      <c r="X691" s="663"/>
      <c r="Y691" s="663"/>
      <c r="Z691" s="663"/>
    </row>
    <row r="692" spans="1:26" ht="15.75" customHeight="1">
      <c r="A692" s="663"/>
      <c r="B692" s="753"/>
      <c r="C692" s="663"/>
      <c r="D692" s="663"/>
      <c r="E692" s="663"/>
      <c r="F692" s="663"/>
      <c r="G692" s="663"/>
      <c r="H692" s="663"/>
      <c r="I692" s="663"/>
      <c r="J692" s="663"/>
      <c r="K692" s="663"/>
      <c r="L692" s="663"/>
      <c r="M692" s="663"/>
      <c r="N692" s="663"/>
      <c r="O692" s="663"/>
      <c r="P692" s="663"/>
      <c r="Q692" s="663"/>
      <c r="R692" s="663"/>
      <c r="S692" s="663"/>
      <c r="T692" s="663"/>
      <c r="U692" s="663"/>
      <c r="V692" s="663"/>
      <c r="W692" s="663"/>
      <c r="X692" s="663"/>
      <c r="Y692" s="663"/>
      <c r="Z692" s="663"/>
    </row>
    <row r="693" spans="1:26" ht="15.75" customHeight="1">
      <c r="A693" s="663"/>
      <c r="B693" s="753"/>
      <c r="C693" s="663"/>
      <c r="D693" s="663"/>
      <c r="E693" s="663"/>
      <c r="F693" s="663"/>
      <c r="G693" s="663"/>
      <c r="H693" s="663"/>
      <c r="I693" s="663"/>
      <c r="J693" s="663"/>
      <c r="K693" s="663"/>
      <c r="L693" s="663"/>
      <c r="M693" s="663"/>
      <c r="N693" s="663"/>
      <c r="O693" s="663"/>
      <c r="P693" s="663"/>
      <c r="Q693" s="663"/>
      <c r="R693" s="663"/>
      <c r="S693" s="663"/>
      <c r="T693" s="663"/>
      <c r="U693" s="663"/>
      <c r="V693" s="663"/>
      <c r="W693" s="663"/>
      <c r="X693" s="663"/>
      <c r="Y693" s="663"/>
      <c r="Z693" s="663"/>
    </row>
    <row r="694" spans="1:26" ht="15.75" customHeight="1">
      <c r="A694" s="663"/>
      <c r="B694" s="753"/>
      <c r="C694" s="663"/>
      <c r="D694" s="663"/>
      <c r="E694" s="663"/>
      <c r="F694" s="663"/>
      <c r="G694" s="663"/>
      <c r="H694" s="663"/>
      <c r="I694" s="663"/>
      <c r="J694" s="663"/>
      <c r="K694" s="663"/>
      <c r="L694" s="663"/>
      <c r="M694" s="663"/>
      <c r="N694" s="663"/>
      <c r="O694" s="663"/>
      <c r="P694" s="663"/>
      <c r="Q694" s="663"/>
      <c r="R694" s="663"/>
      <c r="S694" s="663"/>
      <c r="T694" s="663"/>
      <c r="U694" s="663"/>
      <c r="V694" s="663"/>
      <c r="W694" s="663"/>
      <c r="X694" s="663"/>
      <c r="Y694" s="663"/>
      <c r="Z694" s="663"/>
    </row>
    <row r="695" spans="1:26" ht="15.75" customHeight="1">
      <c r="A695" s="663"/>
      <c r="B695" s="753"/>
      <c r="C695" s="663"/>
      <c r="D695" s="663"/>
      <c r="E695" s="663"/>
      <c r="F695" s="663"/>
      <c r="G695" s="663"/>
      <c r="H695" s="663"/>
      <c r="I695" s="663"/>
      <c r="J695" s="663"/>
      <c r="K695" s="663"/>
      <c r="L695" s="663"/>
      <c r="M695" s="663"/>
      <c r="N695" s="663"/>
      <c r="O695" s="663"/>
      <c r="P695" s="663"/>
      <c r="Q695" s="663"/>
      <c r="R695" s="663"/>
      <c r="S695" s="663"/>
      <c r="T695" s="663"/>
      <c r="U695" s="663"/>
      <c r="V695" s="663"/>
      <c r="W695" s="663"/>
      <c r="X695" s="663"/>
      <c r="Y695" s="663"/>
      <c r="Z695" s="663"/>
    </row>
    <row r="696" spans="1:26" ht="15.75" customHeight="1">
      <c r="A696" s="663"/>
      <c r="B696" s="753"/>
      <c r="C696" s="663"/>
      <c r="D696" s="663"/>
      <c r="E696" s="663"/>
      <c r="F696" s="663"/>
      <c r="G696" s="663"/>
      <c r="H696" s="663"/>
      <c r="I696" s="663"/>
      <c r="J696" s="663"/>
      <c r="K696" s="663"/>
      <c r="L696" s="663"/>
      <c r="M696" s="663"/>
      <c r="N696" s="663"/>
      <c r="O696" s="663"/>
      <c r="P696" s="663"/>
      <c r="Q696" s="663"/>
      <c r="R696" s="663"/>
      <c r="S696" s="663"/>
      <c r="T696" s="663"/>
      <c r="U696" s="663"/>
      <c r="V696" s="663"/>
      <c r="W696" s="663"/>
      <c r="X696" s="663"/>
      <c r="Y696" s="663"/>
      <c r="Z696" s="663"/>
    </row>
    <row r="697" spans="1:26" ht="15.75" customHeight="1">
      <c r="A697" s="663"/>
      <c r="B697" s="753"/>
      <c r="C697" s="663"/>
      <c r="D697" s="663"/>
      <c r="E697" s="663"/>
      <c r="F697" s="663"/>
      <c r="G697" s="663"/>
      <c r="H697" s="663"/>
      <c r="I697" s="663"/>
      <c r="J697" s="663"/>
      <c r="K697" s="663"/>
      <c r="L697" s="663"/>
      <c r="M697" s="663"/>
      <c r="N697" s="663"/>
      <c r="O697" s="663"/>
      <c r="P697" s="663"/>
      <c r="Q697" s="663"/>
      <c r="R697" s="663"/>
      <c r="S697" s="663"/>
      <c r="T697" s="663"/>
      <c r="U697" s="663"/>
      <c r="V697" s="663"/>
      <c r="W697" s="663"/>
      <c r="X697" s="663"/>
      <c r="Y697" s="663"/>
      <c r="Z697" s="663"/>
    </row>
    <row r="698" spans="1:26" ht="15.75" customHeight="1">
      <c r="A698" s="663"/>
      <c r="B698" s="753"/>
      <c r="C698" s="663"/>
      <c r="D698" s="663"/>
      <c r="E698" s="663"/>
      <c r="F698" s="663"/>
      <c r="G698" s="663"/>
      <c r="H698" s="663"/>
      <c r="I698" s="663"/>
      <c r="J698" s="663"/>
      <c r="K698" s="663"/>
      <c r="L698" s="663"/>
      <c r="M698" s="663"/>
      <c r="N698" s="663"/>
      <c r="O698" s="663"/>
      <c r="P698" s="663"/>
      <c r="Q698" s="663"/>
      <c r="R698" s="663"/>
      <c r="S698" s="663"/>
      <c r="T698" s="663"/>
      <c r="U698" s="663"/>
      <c r="V698" s="663"/>
      <c r="W698" s="663"/>
      <c r="X698" s="663"/>
      <c r="Y698" s="663"/>
      <c r="Z698" s="663"/>
    </row>
    <row r="699" spans="1:26" ht="15.75" customHeight="1">
      <c r="A699" s="663"/>
      <c r="B699" s="753"/>
      <c r="C699" s="663"/>
      <c r="D699" s="663"/>
      <c r="E699" s="663"/>
      <c r="F699" s="663"/>
      <c r="G699" s="663"/>
      <c r="H699" s="663"/>
      <c r="I699" s="663"/>
      <c r="J699" s="663"/>
      <c r="K699" s="663"/>
      <c r="L699" s="663"/>
      <c r="M699" s="663"/>
      <c r="N699" s="663"/>
      <c r="O699" s="663"/>
      <c r="P699" s="663"/>
      <c r="Q699" s="663"/>
      <c r="R699" s="663"/>
      <c r="S699" s="663"/>
      <c r="T699" s="663"/>
      <c r="U699" s="663"/>
      <c r="V699" s="663"/>
      <c r="W699" s="663"/>
      <c r="X699" s="663"/>
      <c r="Y699" s="663"/>
      <c r="Z699" s="663"/>
    </row>
    <row r="700" spans="1:26" ht="15.75" customHeight="1">
      <c r="A700" s="663"/>
      <c r="B700" s="753"/>
      <c r="C700" s="663"/>
      <c r="D700" s="663"/>
      <c r="E700" s="663"/>
      <c r="F700" s="663"/>
      <c r="G700" s="663"/>
      <c r="H700" s="663"/>
      <c r="I700" s="663"/>
      <c r="J700" s="663"/>
      <c r="K700" s="663"/>
      <c r="L700" s="663"/>
      <c r="M700" s="663"/>
      <c r="N700" s="663"/>
      <c r="O700" s="663"/>
      <c r="P700" s="663"/>
      <c r="Q700" s="663"/>
      <c r="R700" s="663"/>
      <c r="S700" s="663"/>
      <c r="T700" s="663"/>
      <c r="U700" s="663"/>
      <c r="V700" s="663"/>
      <c r="W700" s="663"/>
      <c r="X700" s="663"/>
      <c r="Y700" s="663"/>
      <c r="Z700" s="663"/>
    </row>
    <row r="701" spans="1:26" ht="15.75" customHeight="1">
      <c r="A701" s="663"/>
      <c r="B701" s="753"/>
      <c r="C701" s="663"/>
      <c r="D701" s="663"/>
      <c r="E701" s="663"/>
      <c r="F701" s="663"/>
      <c r="G701" s="663"/>
      <c r="H701" s="663"/>
      <c r="I701" s="663"/>
      <c r="J701" s="663"/>
      <c r="K701" s="663"/>
      <c r="L701" s="663"/>
      <c r="M701" s="663"/>
      <c r="N701" s="663"/>
      <c r="O701" s="663"/>
      <c r="P701" s="663"/>
      <c r="Q701" s="663"/>
      <c r="R701" s="663"/>
      <c r="S701" s="663"/>
      <c r="T701" s="663"/>
      <c r="U701" s="663"/>
      <c r="V701" s="663"/>
      <c r="W701" s="663"/>
      <c r="X701" s="663"/>
      <c r="Y701" s="663"/>
      <c r="Z701" s="663"/>
    </row>
    <row r="702" spans="1:26" ht="15.75" customHeight="1">
      <c r="A702" s="663"/>
      <c r="B702" s="753"/>
      <c r="C702" s="663"/>
      <c r="D702" s="663"/>
      <c r="E702" s="663"/>
      <c r="F702" s="663"/>
      <c r="G702" s="663"/>
      <c r="H702" s="663"/>
      <c r="I702" s="663"/>
      <c r="J702" s="663"/>
      <c r="K702" s="663"/>
      <c r="L702" s="663"/>
      <c r="M702" s="663"/>
      <c r="N702" s="663"/>
      <c r="O702" s="663"/>
      <c r="P702" s="663"/>
      <c r="Q702" s="663"/>
      <c r="R702" s="663"/>
      <c r="S702" s="663"/>
      <c r="T702" s="663"/>
      <c r="U702" s="663"/>
      <c r="V702" s="663"/>
      <c r="W702" s="663"/>
      <c r="X702" s="663"/>
      <c r="Y702" s="663"/>
      <c r="Z702" s="663"/>
    </row>
    <row r="703" spans="1:26" ht="15.75" customHeight="1">
      <c r="A703" s="663"/>
      <c r="B703" s="753"/>
      <c r="C703" s="663"/>
      <c r="D703" s="663"/>
      <c r="E703" s="663"/>
      <c r="F703" s="663"/>
      <c r="G703" s="663"/>
      <c r="H703" s="663"/>
      <c r="I703" s="663"/>
      <c r="J703" s="663"/>
      <c r="K703" s="663"/>
      <c r="L703" s="663"/>
      <c r="M703" s="663"/>
      <c r="N703" s="663"/>
      <c r="O703" s="663"/>
      <c r="P703" s="663"/>
      <c r="Q703" s="663"/>
      <c r="R703" s="663"/>
      <c r="S703" s="663"/>
      <c r="T703" s="663"/>
      <c r="U703" s="663"/>
      <c r="V703" s="663"/>
      <c r="W703" s="663"/>
      <c r="X703" s="663"/>
      <c r="Y703" s="663"/>
      <c r="Z703" s="663"/>
    </row>
    <row r="704" spans="1:26" ht="15.75" customHeight="1">
      <c r="A704" s="663"/>
      <c r="B704" s="753"/>
      <c r="C704" s="663"/>
      <c r="D704" s="663"/>
      <c r="E704" s="663"/>
      <c r="F704" s="663"/>
      <c r="G704" s="663"/>
      <c r="H704" s="663"/>
      <c r="I704" s="663"/>
      <c r="J704" s="663"/>
      <c r="K704" s="663"/>
      <c r="L704" s="663"/>
      <c r="M704" s="663"/>
      <c r="N704" s="663"/>
      <c r="O704" s="663"/>
      <c r="P704" s="663"/>
      <c r="Q704" s="663"/>
      <c r="R704" s="663"/>
      <c r="S704" s="663"/>
      <c r="T704" s="663"/>
      <c r="U704" s="663"/>
      <c r="V704" s="663"/>
      <c r="W704" s="663"/>
      <c r="X704" s="663"/>
      <c r="Y704" s="663"/>
      <c r="Z704" s="663"/>
    </row>
    <row r="705" spans="1:26" ht="15.75" customHeight="1">
      <c r="A705" s="663"/>
      <c r="B705" s="753"/>
      <c r="C705" s="663"/>
      <c r="D705" s="663"/>
      <c r="E705" s="663"/>
      <c r="F705" s="663"/>
      <c r="G705" s="663"/>
      <c r="H705" s="663"/>
      <c r="I705" s="663"/>
      <c r="J705" s="663"/>
      <c r="K705" s="663"/>
      <c r="L705" s="663"/>
      <c r="M705" s="663"/>
      <c r="N705" s="663"/>
      <c r="O705" s="663"/>
      <c r="P705" s="663"/>
      <c r="Q705" s="663"/>
      <c r="R705" s="663"/>
      <c r="S705" s="663"/>
      <c r="T705" s="663"/>
      <c r="U705" s="663"/>
      <c r="V705" s="663"/>
      <c r="W705" s="663"/>
      <c r="X705" s="663"/>
      <c r="Y705" s="663"/>
      <c r="Z705" s="663"/>
    </row>
    <row r="706" spans="1:26" ht="15.75" customHeight="1">
      <c r="A706" s="663"/>
      <c r="B706" s="753"/>
      <c r="C706" s="663"/>
      <c r="D706" s="663"/>
      <c r="E706" s="663"/>
      <c r="F706" s="663"/>
      <c r="G706" s="663"/>
      <c r="H706" s="663"/>
      <c r="I706" s="663"/>
      <c r="J706" s="663"/>
      <c r="K706" s="663"/>
      <c r="L706" s="663"/>
      <c r="M706" s="663"/>
      <c r="N706" s="663"/>
      <c r="O706" s="663"/>
      <c r="P706" s="663"/>
      <c r="Q706" s="663"/>
      <c r="R706" s="663"/>
      <c r="S706" s="663"/>
      <c r="T706" s="663"/>
      <c r="U706" s="663"/>
      <c r="V706" s="663"/>
      <c r="W706" s="663"/>
      <c r="X706" s="663"/>
      <c r="Y706" s="663"/>
      <c r="Z706" s="663"/>
    </row>
    <row r="707" spans="1:26" ht="15.75" customHeight="1">
      <c r="A707" s="663"/>
      <c r="B707" s="753"/>
      <c r="C707" s="663"/>
      <c r="D707" s="663"/>
      <c r="E707" s="663"/>
      <c r="F707" s="663"/>
      <c r="G707" s="663"/>
      <c r="H707" s="663"/>
      <c r="I707" s="663"/>
      <c r="J707" s="663"/>
      <c r="K707" s="663"/>
      <c r="L707" s="663"/>
      <c r="M707" s="663"/>
      <c r="N707" s="663"/>
      <c r="O707" s="663"/>
      <c r="P707" s="663"/>
      <c r="Q707" s="663"/>
      <c r="R707" s="663"/>
      <c r="S707" s="663"/>
      <c r="T707" s="663"/>
      <c r="U707" s="663"/>
      <c r="V707" s="663"/>
      <c r="W707" s="663"/>
      <c r="X707" s="663"/>
      <c r="Y707" s="663"/>
      <c r="Z707" s="663"/>
    </row>
    <row r="708" spans="1:26" ht="15.75" customHeight="1">
      <c r="A708" s="663"/>
      <c r="B708" s="753"/>
      <c r="C708" s="663"/>
      <c r="D708" s="663"/>
      <c r="E708" s="663"/>
      <c r="F708" s="663"/>
      <c r="G708" s="663"/>
      <c r="H708" s="663"/>
      <c r="I708" s="663"/>
      <c r="J708" s="663"/>
      <c r="K708" s="663"/>
      <c r="L708" s="663"/>
      <c r="M708" s="663"/>
      <c r="N708" s="663"/>
      <c r="O708" s="663"/>
      <c r="P708" s="663"/>
      <c r="Q708" s="663"/>
      <c r="R708" s="663"/>
      <c r="S708" s="663"/>
      <c r="T708" s="663"/>
      <c r="U708" s="663"/>
      <c r="V708" s="663"/>
      <c r="W708" s="663"/>
      <c r="X708" s="663"/>
      <c r="Y708" s="663"/>
      <c r="Z708" s="663"/>
    </row>
    <row r="709" spans="1:26" ht="15.75" customHeight="1">
      <c r="A709" s="663"/>
      <c r="B709" s="753"/>
      <c r="C709" s="663"/>
      <c r="D709" s="663"/>
      <c r="E709" s="663"/>
      <c r="F709" s="663"/>
      <c r="G709" s="663"/>
      <c r="H709" s="663"/>
      <c r="I709" s="663"/>
      <c r="J709" s="663"/>
      <c r="K709" s="663"/>
      <c r="L709" s="663"/>
      <c r="M709" s="663"/>
      <c r="N709" s="663"/>
      <c r="O709" s="663"/>
      <c r="P709" s="663"/>
      <c r="Q709" s="663"/>
      <c r="R709" s="663"/>
      <c r="S709" s="663"/>
      <c r="T709" s="663"/>
      <c r="U709" s="663"/>
      <c r="V709" s="663"/>
      <c r="W709" s="663"/>
      <c r="X709" s="663"/>
      <c r="Y709" s="663"/>
      <c r="Z709" s="663"/>
    </row>
    <row r="710" spans="1:26" ht="15.75" customHeight="1">
      <c r="A710" s="663"/>
      <c r="B710" s="753"/>
      <c r="C710" s="663"/>
      <c r="D710" s="663"/>
      <c r="E710" s="663"/>
      <c r="F710" s="663"/>
      <c r="G710" s="663"/>
      <c r="H710" s="663"/>
      <c r="I710" s="663"/>
      <c r="J710" s="663"/>
      <c r="K710" s="663"/>
      <c r="L710" s="663"/>
      <c r="M710" s="663"/>
      <c r="N710" s="663"/>
      <c r="O710" s="663"/>
      <c r="P710" s="663"/>
      <c r="Q710" s="663"/>
      <c r="R710" s="663"/>
      <c r="S710" s="663"/>
      <c r="T710" s="663"/>
      <c r="U710" s="663"/>
      <c r="V710" s="663"/>
      <c r="W710" s="663"/>
      <c r="X710" s="663"/>
      <c r="Y710" s="663"/>
      <c r="Z710" s="663"/>
    </row>
    <row r="711" spans="1:26" ht="15.75" customHeight="1">
      <c r="A711" s="663"/>
      <c r="B711" s="753"/>
      <c r="C711" s="663"/>
      <c r="D711" s="663"/>
      <c r="E711" s="663"/>
      <c r="F711" s="663"/>
      <c r="G711" s="663"/>
      <c r="H711" s="663"/>
      <c r="I711" s="663"/>
      <c r="J711" s="663"/>
      <c r="K711" s="663"/>
      <c r="L711" s="663"/>
      <c r="M711" s="663"/>
      <c r="N711" s="663"/>
      <c r="O711" s="663"/>
      <c r="P711" s="663"/>
      <c r="Q711" s="663"/>
      <c r="R711" s="663"/>
      <c r="S711" s="663"/>
      <c r="T711" s="663"/>
      <c r="U711" s="663"/>
      <c r="V711" s="663"/>
      <c r="W711" s="663"/>
      <c r="X711" s="663"/>
      <c r="Y711" s="663"/>
      <c r="Z711" s="663"/>
    </row>
    <row r="712" spans="1:26" ht="15.75" customHeight="1">
      <c r="A712" s="663"/>
      <c r="B712" s="753"/>
      <c r="C712" s="663"/>
      <c r="D712" s="663"/>
      <c r="E712" s="663"/>
      <c r="F712" s="663"/>
      <c r="G712" s="663"/>
      <c r="H712" s="663"/>
      <c r="I712" s="663"/>
      <c r="J712" s="663"/>
      <c r="K712" s="663"/>
      <c r="L712" s="663"/>
      <c r="M712" s="663"/>
      <c r="N712" s="663"/>
      <c r="O712" s="663"/>
      <c r="P712" s="663"/>
      <c r="Q712" s="663"/>
      <c r="R712" s="663"/>
      <c r="S712" s="663"/>
      <c r="T712" s="663"/>
      <c r="U712" s="663"/>
      <c r="V712" s="663"/>
      <c r="W712" s="663"/>
      <c r="X712" s="663"/>
      <c r="Y712" s="663"/>
      <c r="Z712" s="663"/>
    </row>
    <row r="713" spans="1:26" ht="15.75" customHeight="1">
      <c r="A713" s="663"/>
      <c r="B713" s="753"/>
      <c r="C713" s="663"/>
      <c r="D713" s="663"/>
      <c r="E713" s="663"/>
      <c r="F713" s="663"/>
      <c r="G713" s="663"/>
      <c r="H713" s="663"/>
      <c r="I713" s="663"/>
      <c r="J713" s="663"/>
      <c r="K713" s="663"/>
      <c r="L713" s="663"/>
      <c r="M713" s="663"/>
      <c r="N713" s="663"/>
      <c r="O713" s="663"/>
      <c r="P713" s="663"/>
      <c r="Q713" s="663"/>
      <c r="R713" s="663"/>
      <c r="S713" s="663"/>
      <c r="T713" s="663"/>
      <c r="U713" s="663"/>
      <c r="V713" s="663"/>
      <c r="W713" s="663"/>
      <c r="X713" s="663"/>
      <c r="Y713" s="663"/>
      <c r="Z713" s="663"/>
    </row>
    <row r="714" spans="1:26" ht="15.75" customHeight="1">
      <c r="A714" s="663"/>
      <c r="B714" s="753"/>
      <c r="C714" s="663"/>
      <c r="D714" s="663"/>
      <c r="E714" s="663"/>
      <c r="F714" s="663"/>
      <c r="G714" s="663"/>
      <c r="H714" s="663"/>
      <c r="I714" s="663"/>
      <c r="J714" s="663"/>
      <c r="K714" s="663"/>
      <c r="L714" s="663"/>
      <c r="M714" s="663"/>
      <c r="N714" s="663"/>
      <c r="O714" s="663"/>
      <c r="P714" s="663"/>
      <c r="Q714" s="663"/>
      <c r="R714" s="663"/>
      <c r="S714" s="663"/>
      <c r="T714" s="663"/>
      <c r="U714" s="663"/>
      <c r="V714" s="663"/>
      <c r="W714" s="663"/>
      <c r="X714" s="663"/>
      <c r="Y714" s="663"/>
      <c r="Z714" s="663"/>
    </row>
    <row r="715" spans="1:26" ht="15.75" customHeight="1">
      <c r="A715" s="663"/>
      <c r="B715" s="753"/>
      <c r="C715" s="663"/>
      <c r="D715" s="663"/>
      <c r="E715" s="663"/>
      <c r="F715" s="663"/>
      <c r="G715" s="663"/>
      <c r="H715" s="663"/>
      <c r="I715" s="663"/>
      <c r="J715" s="663"/>
      <c r="K715" s="663"/>
      <c r="L715" s="663"/>
      <c r="M715" s="663"/>
      <c r="N715" s="663"/>
      <c r="O715" s="663"/>
      <c r="P715" s="663"/>
      <c r="Q715" s="663"/>
      <c r="R715" s="663"/>
      <c r="S715" s="663"/>
      <c r="T715" s="663"/>
      <c r="U715" s="663"/>
      <c r="V715" s="663"/>
      <c r="W715" s="663"/>
      <c r="X715" s="663"/>
      <c r="Y715" s="663"/>
      <c r="Z715" s="663"/>
    </row>
    <row r="716" spans="1:26" ht="15.75" customHeight="1">
      <c r="A716" s="663"/>
      <c r="B716" s="753"/>
      <c r="C716" s="663"/>
      <c r="D716" s="663"/>
      <c r="E716" s="663"/>
      <c r="F716" s="663"/>
      <c r="G716" s="663"/>
      <c r="H716" s="663"/>
      <c r="I716" s="663"/>
      <c r="J716" s="663"/>
      <c r="K716" s="663"/>
      <c r="L716" s="663"/>
      <c r="M716" s="663"/>
      <c r="N716" s="663"/>
      <c r="O716" s="663"/>
      <c r="P716" s="663"/>
      <c r="Q716" s="663"/>
      <c r="R716" s="663"/>
      <c r="S716" s="663"/>
      <c r="T716" s="663"/>
      <c r="U716" s="663"/>
      <c r="V716" s="663"/>
      <c r="W716" s="663"/>
      <c r="X716" s="663"/>
      <c r="Y716" s="663"/>
      <c r="Z716" s="663"/>
    </row>
    <row r="717" spans="1:26" ht="15.75" customHeight="1">
      <c r="A717" s="663"/>
      <c r="B717" s="753"/>
      <c r="C717" s="663"/>
      <c r="D717" s="663"/>
      <c r="E717" s="663"/>
      <c r="F717" s="663"/>
      <c r="G717" s="663"/>
      <c r="H717" s="663"/>
      <c r="I717" s="663"/>
      <c r="J717" s="663"/>
      <c r="K717" s="663"/>
      <c r="L717" s="663"/>
      <c r="M717" s="663"/>
      <c r="N717" s="663"/>
      <c r="O717" s="663"/>
      <c r="P717" s="663"/>
      <c r="Q717" s="663"/>
      <c r="R717" s="663"/>
      <c r="S717" s="663"/>
      <c r="T717" s="663"/>
      <c r="U717" s="663"/>
      <c r="V717" s="663"/>
      <c r="W717" s="663"/>
      <c r="X717" s="663"/>
      <c r="Y717" s="663"/>
      <c r="Z717" s="663"/>
    </row>
    <row r="718" spans="1:26" ht="15.75" customHeight="1">
      <c r="A718" s="663"/>
      <c r="B718" s="753"/>
      <c r="C718" s="663"/>
      <c r="D718" s="663"/>
      <c r="E718" s="663"/>
      <c r="F718" s="663"/>
      <c r="G718" s="663"/>
      <c r="H718" s="663"/>
      <c r="I718" s="663"/>
      <c r="J718" s="663"/>
      <c r="K718" s="663"/>
      <c r="L718" s="663"/>
      <c r="M718" s="663"/>
      <c r="N718" s="663"/>
      <c r="O718" s="663"/>
      <c r="P718" s="663"/>
      <c r="Q718" s="663"/>
      <c r="R718" s="663"/>
      <c r="S718" s="663"/>
      <c r="T718" s="663"/>
      <c r="U718" s="663"/>
      <c r="V718" s="663"/>
      <c r="W718" s="663"/>
      <c r="X718" s="663"/>
      <c r="Y718" s="663"/>
      <c r="Z718" s="663"/>
    </row>
    <row r="719" spans="1:26" ht="15.75" customHeight="1">
      <c r="A719" s="663"/>
      <c r="B719" s="753"/>
      <c r="C719" s="663"/>
      <c r="D719" s="663"/>
      <c r="E719" s="663"/>
      <c r="F719" s="663"/>
      <c r="G719" s="663"/>
      <c r="H719" s="663"/>
      <c r="I719" s="663"/>
      <c r="J719" s="663"/>
      <c r="K719" s="663"/>
      <c r="L719" s="663"/>
      <c r="M719" s="663"/>
      <c r="N719" s="663"/>
      <c r="O719" s="663"/>
      <c r="P719" s="663"/>
      <c r="Q719" s="663"/>
      <c r="R719" s="663"/>
      <c r="S719" s="663"/>
      <c r="T719" s="663"/>
      <c r="U719" s="663"/>
      <c r="V719" s="663"/>
      <c r="W719" s="663"/>
      <c r="X719" s="663"/>
      <c r="Y719" s="663"/>
      <c r="Z719" s="663"/>
    </row>
    <row r="720" spans="1:26" ht="15.75" customHeight="1">
      <c r="A720" s="663"/>
      <c r="B720" s="753"/>
      <c r="C720" s="663"/>
      <c r="D720" s="663"/>
      <c r="E720" s="663"/>
      <c r="F720" s="663"/>
      <c r="G720" s="663"/>
      <c r="H720" s="663"/>
      <c r="I720" s="663"/>
      <c r="J720" s="663"/>
      <c r="K720" s="663"/>
      <c r="L720" s="663"/>
      <c r="M720" s="663"/>
      <c r="N720" s="663"/>
      <c r="O720" s="663"/>
      <c r="P720" s="663"/>
      <c r="Q720" s="663"/>
      <c r="R720" s="663"/>
      <c r="S720" s="663"/>
      <c r="T720" s="663"/>
      <c r="U720" s="663"/>
      <c r="V720" s="663"/>
      <c r="W720" s="663"/>
      <c r="X720" s="663"/>
      <c r="Y720" s="663"/>
      <c r="Z720" s="663"/>
    </row>
    <row r="721" spans="1:26" ht="15.75" customHeight="1">
      <c r="A721" s="663"/>
      <c r="B721" s="753"/>
      <c r="C721" s="663"/>
      <c r="D721" s="663"/>
      <c r="E721" s="663"/>
      <c r="F721" s="663"/>
      <c r="G721" s="663"/>
      <c r="H721" s="663"/>
      <c r="I721" s="663"/>
      <c r="J721" s="663"/>
      <c r="K721" s="663"/>
      <c r="L721" s="663"/>
      <c r="M721" s="663"/>
      <c r="N721" s="663"/>
      <c r="O721" s="663"/>
      <c r="P721" s="663"/>
      <c r="Q721" s="663"/>
      <c r="R721" s="663"/>
      <c r="S721" s="663"/>
      <c r="T721" s="663"/>
      <c r="U721" s="663"/>
      <c r="V721" s="663"/>
      <c r="W721" s="663"/>
      <c r="X721" s="663"/>
      <c r="Y721" s="663"/>
      <c r="Z721" s="663"/>
    </row>
    <row r="722" spans="1:26" ht="15.75" customHeight="1">
      <c r="A722" s="663"/>
      <c r="B722" s="753"/>
      <c r="C722" s="663"/>
      <c r="D722" s="663"/>
      <c r="E722" s="663"/>
      <c r="F722" s="663"/>
      <c r="G722" s="663"/>
      <c r="H722" s="663"/>
      <c r="I722" s="663"/>
      <c r="J722" s="663"/>
      <c r="K722" s="663"/>
      <c r="L722" s="663"/>
      <c r="M722" s="663"/>
      <c r="N722" s="663"/>
      <c r="O722" s="663"/>
      <c r="P722" s="663"/>
      <c r="Q722" s="663"/>
      <c r="R722" s="663"/>
      <c r="S722" s="663"/>
      <c r="T722" s="663"/>
      <c r="U722" s="663"/>
      <c r="V722" s="663"/>
      <c r="W722" s="663"/>
      <c r="X722" s="663"/>
      <c r="Y722" s="663"/>
      <c r="Z722" s="663"/>
    </row>
    <row r="723" spans="1:26" ht="15.75" customHeight="1">
      <c r="A723" s="663"/>
      <c r="B723" s="753"/>
      <c r="C723" s="663"/>
      <c r="D723" s="663"/>
      <c r="E723" s="663"/>
      <c r="F723" s="663"/>
      <c r="G723" s="663"/>
      <c r="H723" s="663"/>
      <c r="I723" s="663"/>
      <c r="J723" s="663"/>
      <c r="K723" s="663"/>
      <c r="L723" s="663"/>
      <c r="M723" s="663"/>
      <c r="N723" s="663"/>
      <c r="O723" s="663"/>
      <c r="P723" s="663"/>
      <c r="Q723" s="663"/>
      <c r="R723" s="663"/>
      <c r="S723" s="663"/>
      <c r="T723" s="663"/>
      <c r="U723" s="663"/>
      <c r="V723" s="663"/>
      <c r="W723" s="663"/>
      <c r="X723" s="663"/>
      <c r="Y723" s="663"/>
      <c r="Z723" s="663"/>
    </row>
    <row r="724" spans="1:26" ht="15.75" customHeight="1">
      <c r="A724" s="663"/>
      <c r="B724" s="753"/>
      <c r="C724" s="663"/>
      <c r="D724" s="663"/>
      <c r="E724" s="663"/>
      <c r="F724" s="663"/>
      <c r="G724" s="663"/>
      <c r="H724" s="663"/>
      <c r="I724" s="663"/>
      <c r="J724" s="663"/>
      <c r="K724" s="663"/>
      <c r="L724" s="663"/>
      <c r="M724" s="663"/>
      <c r="N724" s="663"/>
      <c r="O724" s="663"/>
      <c r="P724" s="663"/>
      <c r="Q724" s="663"/>
      <c r="R724" s="663"/>
      <c r="S724" s="663"/>
      <c r="T724" s="663"/>
      <c r="U724" s="663"/>
      <c r="V724" s="663"/>
      <c r="W724" s="663"/>
      <c r="X724" s="663"/>
      <c r="Y724" s="663"/>
      <c r="Z724" s="663"/>
    </row>
    <row r="725" spans="1:26" ht="15.75" customHeight="1">
      <c r="A725" s="663"/>
      <c r="B725" s="753"/>
      <c r="C725" s="663"/>
      <c r="D725" s="663"/>
      <c r="E725" s="663"/>
      <c r="F725" s="663"/>
      <c r="G725" s="663"/>
      <c r="H725" s="663"/>
      <c r="I725" s="663"/>
      <c r="J725" s="663"/>
      <c r="K725" s="663"/>
      <c r="L725" s="663"/>
      <c r="M725" s="663"/>
      <c r="N725" s="663"/>
      <c r="O725" s="663"/>
      <c r="P725" s="663"/>
      <c r="Q725" s="663"/>
      <c r="R725" s="663"/>
      <c r="S725" s="663"/>
      <c r="T725" s="663"/>
      <c r="U725" s="663"/>
      <c r="V725" s="663"/>
      <c r="W725" s="663"/>
      <c r="X725" s="663"/>
      <c r="Y725" s="663"/>
      <c r="Z725" s="663"/>
    </row>
    <row r="726" spans="1:26" ht="15.75" customHeight="1">
      <c r="A726" s="663"/>
      <c r="B726" s="753"/>
      <c r="C726" s="663"/>
      <c r="D726" s="663"/>
      <c r="E726" s="663"/>
      <c r="F726" s="663"/>
      <c r="G726" s="663"/>
      <c r="H726" s="663"/>
      <c r="I726" s="663"/>
      <c r="J726" s="663"/>
      <c r="K726" s="663"/>
      <c r="L726" s="663"/>
      <c r="M726" s="663"/>
      <c r="N726" s="663"/>
      <c r="O726" s="663"/>
      <c r="P726" s="663"/>
      <c r="Q726" s="663"/>
      <c r="R726" s="663"/>
      <c r="S726" s="663"/>
      <c r="T726" s="663"/>
      <c r="U726" s="663"/>
      <c r="V726" s="663"/>
      <c r="W726" s="663"/>
      <c r="X726" s="663"/>
      <c r="Y726" s="663"/>
      <c r="Z726" s="663"/>
    </row>
    <row r="727" spans="1:26" ht="15.75" customHeight="1">
      <c r="A727" s="663"/>
      <c r="B727" s="753"/>
      <c r="C727" s="663"/>
      <c r="D727" s="663"/>
      <c r="E727" s="663"/>
      <c r="F727" s="663"/>
      <c r="G727" s="663"/>
      <c r="H727" s="663"/>
      <c r="I727" s="663"/>
      <c r="J727" s="663"/>
      <c r="K727" s="663"/>
      <c r="L727" s="663"/>
      <c r="M727" s="663"/>
      <c r="N727" s="663"/>
      <c r="O727" s="663"/>
      <c r="P727" s="663"/>
      <c r="Q727" s="663"/>
      <c r="R727" s="663"/>
      <c r="S727" s="663"/>
      <c r="T727" s="663"/>
      <c r="U727" s="663"/>
      <c r="V727" s="663"/>
      <c r="W727" s="663"/>
      <c r="X727" s="663"/>
      <c r="Y727" s="663"/>
      <c r="Z727" s="663"/>
    </row>
    <row r="728" spans="1:26" ht="15.75" customHeight="1">
      <c r="A728" s="663"/>
      <c r="B728" s="753"/>
      <c r="C728" s="663"/>
      <c r="D728" s="663"/>
      <c r="E728" s="663"/>
      <c r="F728" s="663"/>
      <c r="G728" s="663"/>
      <c r="H728" s="663"/>
      <c r="I728" s="663"/>
      <c r="J728" s="663"/>
      <c r="K728" s="663"/>
      <c r="L728" s="663"/>
      <c r="M728" s="663"/>
      <c r="N728" s="663"/>
      <c r="O728" s="663"/>
      <c r="P728" s="663"/>
      <c r="Q728" s="663"/>
      <c r="R728" s="663"/>
      <c r="S728" s="663"/>
      <c r="T728" s="663"/>
      <c r="U728" s="663"/>
      <c r="V728" s="663"/>
      <c r="W728" s="663"/>
      <c r="X728" s="663"/>
      <c r="Y728" s="663"/>
      <c r="Z728" s="663"/>
    </row>
    <row r="729" spans="1:26" ht="15.75" customHeight="1">
      <c r="A729" s="663"/>
      <c r="B729" s="753"/>
      <c r="C729" s="663"/>
      <c r="D729" s="663"/>
      <c r="E729" s="663"/>
      <c r="F729" s="663"/>
      <c r="G729" s="663"/>
      <c r="H729" s="663"/>
      <c r="I729" s="663"/>
      <c r="J729" s="663"/>
      <c r="K729" s="663"/>
      <c r="L729" s="663"/>
      <c r="M729" s="663"/>
      <c r="N729" s="663"/>
      <c r="O729" s="663"/>
      <c r="P729" s="663"/>
      <c r="Q729" s="663"/>
      <c r="R729" s="663"/>
      <c r="S729" s="663"/>
      <c r="T729" s="663"/>
      <c r="U729" s="663"/>
      <c r="V729" s="663"/>
      <c r="W729" s="663"/>
      <c r="X729" s="663"/>
      <c r="Y729" s="663"/>
      <c r="Z729" s="663"/>
    </row>
    <row r="730" spans="1:26" ht="15.75" customHeight="1">
      <c r="A730" s="663"/>
      <c r="B730" s="753"/>
      <c r="C730" s="663"/>
      <c r="D730" s="663"/>
      <c r="E730" s="663"/>
      <c r="F730" s="663"/>
      <c r="G730" s="663"/>
      <c r="H730" s="663"/>
      <c r="I730" s="663"/>
      <c r="J730" s="663"/>
      <c r="K730" s="663"/>
      <c r="L730" s="663"/>
      <c r="M730" s="663"/>
      <c r="N730" s="663"/>
      <c r="O730" s="663"/>
      <c r="P730" s="663"/>
      <c r="Q730" s="663"/>
      <c r="R730" s="663"/>
      <c r="S730" s="663"/>
      <c r="T730" s="663"/>
      <c r="U730" s="663"/>
      <c r="V730" s="663"/>
      <c r="W730" s="663"/>
      <c r="X730" s="663"/>
      <c r="Y730" s="663"/>
      <c r="Z730" s="663"/>
    </row>
    <row r="731" spans="1:26" ht="15.75" customHeight="1">
      <c r="A731" s="663"/>
      <c r="B731" s="753"/>
      <c r="C731" s="663"/>
      <c r="D731" s="663"/>
      <c r="E731" s="663"/>
      <c r="F731" s="663"/>
      <c r="G731" s="663"/>
      <c r="H731" s="663"/>
      <c r="I731" s="663"/>
      <c r="J731" s="663"/>
      <c r="K731" s="663"/>
      <c r="L731" s="663"/>
      <c r="M731" s="663"/>
      <c r="N731" s="663"/>
      <c r="O731" s="663"/>
      <c r="P731" s="663"/>
      <c r="Q731" s="663"/>
      <c r="R731" s="663"/>
      <c r="S731" s="663"/>
      <c r="T731" s="663"/>
      <c r="U731" s="663"/>
      <c r="V731" s="663"/>
      <c r="W731" s="663"/>
      <c r="X731" s="663"/>
      <c r="Y731" s="663"/>
      <c r="Z731" s="663"/>
    </row>
    <row r="732" spans="1:26" ht="15.75" customHeight="1">
      <c r="A732" s="663"/>
      <c r="B732" s="753"/>
      <c r="C732" s="663"/>
      <c r="D732" s="663"/>
      <c r="E732" s="663"/>
      <c r="F732" s="663"/>
      <c r="G732" s="663"/>
      <c r="H732" s="663"/>
      <c r="I732" s="663"/>
      <c r="J732" s="663"/>
      <c r="K732" s="663"/>
      <c r="L732" s="663"/>
      <c r="M732" s="663"/>
      <c r="N732" s="663"/>
      <c r="O732" s="663"/>
      <c r="P732" s="663"/>
      <c r="Q732" s="663"/>
      <c r="R732" s="663"/>
      <c r="S732" s="663"/>
      <c r="T732" s="663"/>
      <c r="U732" s="663"/>
      <c r="V732" s="663"/>
      <c r="W732" s="663"/>
      <c r="X732" s="663"/>
      <c r="Y732" s="663"/>
      <c r="Z732" s="663"/>
    </row>
    <row r="733" spans="1:26" ht="15.75" customHeight="1">
      <c r="A733" s="663"/>
      <c r="B733" s="753"/>
      <c r="C733" s="663"/>
      <c r="D733" s="663"/>
      <c r="E733" s="663"/>
      <c r="F733" s="663"/>
      <c r="G733" s="663"/>
      <c r="H733" s="663"/>
      <c r="I733" s="663"/>
      <c r="J733" s="663"/>
      <c r="K733" s="663"/>
      <c r="L733" s="663"/>
      <c r="M733" s="663"/>
      <c r="N733" s="663"/>
      <c r="O733" s="663"/>
      <c r="P733" s="663"/>
      <c r="Q733" s="663"/>
      <c r="R733" s="663"/>
      <c r="S733" s="663"/>
      <c r="T733" s="663"/>
      <c r="U733" s="663"/>
      <c r="V733" s="663"/>
      <c r="W733" s="663"/>
      <c r="X733" s="663"/>
      <c r="Y733" s="663"/>
      <c r="Z733" s="663"/>
    </row>
    <row r="734" spans="1:26" ht="15.75" customHeight="1">
      <c r="A734" s="663"/>
      <c r="B734" s="753"/>
      <c r="C734" s="663"/>
      <c r="D734" s="663"/>
      <c r="E734" s="663"/>
      <c r="F734" s="663"/>
      <c r="G734" s="663"/>
      <c r="H734" s="663"/>
      <c r="I734" s="663"/>
      <c r="J734" s="663"/>
      <c r="K734" s="663"/>
      <c r="L734" s="663"/>
      <c r="M734" s="663"/>
      <c r="N734" s="663"/>
      <c r="O734" s="663"/>
      <c r="P734" s="663"/>
      <c r="Q734" s="663"/>
      <c r="R734" s="663"/>
      <c r="S734" s="663"/>
      <c r="T734" s="663"/>
      <c r="U734" s="663"/>
      <c r="V734" s="663"/>
      <c r="W734" s="663"/>
      <c r="X734" s="663"/>
      <c r="Y734" s="663"/>
      <c r="Z734" s="663"/>
    </row>
    <row r="735" spans="1:26" ht="15.75" customHeight="1">
      <c r="A735" s="663"/>
      <c r="B735" s="753"/>
      <c r="C735" s="663"/>
      <c r="D735" s="663"/>
      <c r="E735" s="663"/>
      <c r="F735" s="663"/>
      <c r="G735" s="663"/>
      <c r="H735" s="663"/>
      <c r="I735" s="663"/>
      <c r="J735" s="663"/>
      <c r="K735" s="663"/>
      <c r="L735" s="663"/>
      <c r="M735" s="663"/>
      <c r="N735" s="663"/>
      <c r="O735" s="663"/>
      <c r="P735" s="663"/>
      <c r="Q735" s="663"/>
      <c r="R735" s="663"/>
      <c r="S735" s="663"/>
      <c r="T735" s="663"/>
      <c r="U735" s="663"/>
      <c r="V735" s="663"/>
      <c r="W735" s="663"/>
      <c r="X735" s="663"/>
      <c r="Y735" s="663"/>
      <c r="Z735" s="663"/>
    </row>
    <row r="736" spans="1:26" ht="15.75" customHeight="1">
      <c r="A736" s="663"/>
      <c r="B736" s="753"/>
      <c r="C736" s="663"/>
      <c r="D736" s="663"/>
      <c r="E736" s="663"/>
      <c r="F736" s="663"/>
      <c r="G736" s="663"/>
      <c r="H736" s="663"/>
      <c r="I736" s="663"/>
      <c r="J736" s="663"/>
      <c r="K736" s="663"/>
      <c r="L736" s="663"/>
      <c r="M736" s="663"/>
      <c r="N736" s="663"/>
      <c r="O736" s="663"/>
      <c r="P736" s="663"/>
      <c r="Q736" s="663"/>
      <c r="R736" s="663"/>
      <c r="S736" s="663"/>
      <c r="T736" s="663"/>
      <c r="U736" s="663"/>
      <c r="V736" s="663"/>
      <c r="W736" s="663"/>
      <c r="X736" s="663"/>
      <c r="Y736" s="663"/>
      <c r="Z736" s="663"/>
    </row>
    <row r="737" spans="1:26" ht="15.75" customHeight="1">
      <c r="A737" s="663"/>
      <c r="B737" s="753"/>
      <c r="C737" s="663"/>
      <c r="D737" s="663"/>
      <c r="E737" s="663"/>
      <c r="F737" s="663"/>
      <c r="G737" s="663"/>
      <c r="H737" s="663"/>
      <c r="I737" s="663"/>
      <c r="J737" s="663"/>
      <c r="K737" s="663"/>
      <c r="L737" s="663"/>
      <c r="M737" s="663"/>
      <c r="N737" s="663"/>
      <c r="O737" s="663"/>
      <c r="P737" s="663"/>
      <c r="Q737" s="663"/>
      <c r="R737" s="663"/>
      <c r="S737" s="663"/>
      <c r="T737" s="663"/>
      <c r="U737" s="663"/>
      <c r="V737" s="663"/>
      <c r="W737" s="663"/>
      <c r="X737" s="663"/>
      <c r="Y737" s="663"/>
      <c r="Z737" s="663"/>
    </row>
    <row r="738" spans="1:26" ht="15.75" customHeight="1">
      <c r="A738" s="663"/>
      <c r="B738" s="753"/>
      <c r="C738" s="663"/>
      <c r="D738" s="663"/>
      <c r="E738" s="663"/>
      <c r="F738" s="663"/>
      <c r="G738" s="663"/>
      <c r="H738" s="663"/>
      <c r="I738" s="663"/>
      <c r="J738" s="663"/>
      <c r="K738" s="663"/>
      <c r="L738" s="663"/>
      <c r="M738" s="663"/>
      <c r="N738" s="663"/>
      <c r="O738" s="663"/>
      <c r="P738" s="663"/>
      <c r="Q738" s="663"/>
      <c r="R738" s="663"/>
      <c r="S738" s="663"/>
      <c r="T738" s="663"/>
      <c r="U738" s="663"/>
      <c r="V738" s="663"/>
      <c r="W738" s="663"/>
      <c r="X738" s="663"/>
      <c r="Y738" s="663"/>
      <c r="Z738" s="663"/>
    </row>
    <row r="739" spans="1:26" ht="15.75" customHeight="1">
      <c r="A739" s="663"/>
      <c r="B739" s="753"/>
      <c r="C739" s="663"/>
      <c r="D739" s="663"/>
      <c r="E739" s="663"/>
      <c r="F739" s="663"/>
      <c r="G739" s="663"/>
      <c r="H739" s="663"/>
      <c r="I739" s="663"/>
      <c r="J739" s="663"/>
      <c r="K739" s="663"/>
      <c r="L739" s="663"/>
      <c r="M739" s="663"/>
      <c r="N739" s="663"/>
      <c r="O739" s="663"/>
      <c r="P739" s="663"/>
      <c r="Q739" s="663"/>
      <c r="R739" s="663"/>
      <c r="S739" s="663"/>
      <c r="T739" s="663"/>
      <c r="U739" s="663"/>
      <c r="V739" s="663"/>
      <c r="W739" s="663"/>
      <c r="X739" s="663"/>
      <c r="Y739" s="663"/>
      <c r="Z739" s="663"/>
    </row>
    <row r="740" spans="1:26" ht="15.75" customHeight="1">
      <c r="A740" s="663"/>
      <c r="B740" s="753"/>
      <c r="C740" s="663"/>
      <c r="D740" s="663"/>
      <c r="E740" s="663"/>
      <c r="F740" s="663"/>
      <c r="G740" s="663"/>
      <c r="H740" s="663"/>
      <c r="I740" s="663"/>
      <c r="J740" s="663"/>
      <c r="K740" s="663"/>
      <c r="L740" s="663"/>
      <c r="M740" s="663"/>
      <c r="N740" s="663"/>
      <c r="O740" s="663"/>
      <c r="P740" s="663"/>
      <c r="Q740" s="663"/>
      <c r="R740" s="663"/>
      <c r="S740" s="663"/>
      <c r="T740" s="663"/>
      <c r="U740" s="663"/>
      <c r="V740" s="663"/>
      <c r="W740" s="663"/>
      <c r="X740" s="663"/>
      <c r="Y740" s="663"/>
      <c r="Z740" s="663"/>
    </row>
    <row r="741" spans="1:26" ht="15.75" customHeight="1">
      <c r="A741" s="663"/>
      <c r="B741" s="753"/>
      <c r="C741" s="663"/>
      <c r="D741" s="663"/>
      <c r="E741" s="663"/>
      <c r="F741" s="663"/>
      <c r="G741" s="663"/>
      <c r="H741" s="663"/>
      <c r="I741" s="663"/>
      <c r="J741" s="663"/>
      <c r="K741" s="663"/>
      <c r="L741" s="663"/>
      <c r="M741" s="663"/>
      <c r="N741" s="663"/>
      <c r="O741" s="663"/>
      <c r="P741" s="663"/>
      <c r="Q741" s="663"/>
      <c r="R741" s="663"/>
      <c r="S741" s="663"/>
      <c r="T741" s="663"/>
      <c r="U741" s="663"/>
      <c r="V741" s="663"/>
      <c r="W741" s="663"/>
      <c r="X741" s="663"/>
      <c r="Y741" s="663"/>
      <c r="Z741" s="663"/>
    </row>
    <row r="742" spans="1:26" ht="15.75" customHeight="1">
      <c r="A742" s="663"/>
      <c r="B742" s="753"/>
      <c r="C742" s="663"/>
      <c r="D742" s="663"/>
      <c r="E742" s="663"/>
      <c r="F742" s="663"/>
      <c r="G742" s="663"/>
      <c r="H742" s="663"/>
      <c r="I742" s="663"/>
      <c r="J742" s="663"/>
      <c r="K742" s="663"/>
      <c r="L742" s="663"/>
      <c r="M742" s="663"/>
      <c r="N742" s="663"/>
      <c r="O742" s="663"/>
      <c r="P742" s="663"/>
      <c r="Q742" s="663"/>
      <c r="R742" s="663"/>
      <c r="S742" s="663"/>
      <c r="T742" s="663"/>
      <c r="U742" s="663"/>
      <c r="V742" s="663"/>
      <c r="W742" s="663"/>
      <c r="X742" s="663"/>
      <c r="Y742" s="663"/>
      <c r="Z742" s="663"/>
    </row>
    <row r="743" spans="1:26" ht="15.75" customHeight="1">
      <c r="A743" s="663"/>
      <c r="B743" s="753"/>
      <c r="C743" s="663"/>
      <c r="D743" s="663"/>
      <c r="E743" s="663"/>
      <c r="F743" s="663"/>
      <c r="G743" s="663"/>
      <c r="H743" s="663"/>
      <c r="I743" s="663"/>
      <c r="J743" s="663"/>
      <c r="K743" s="663"/>
      <c r="L743" s="663"/>
      <c r="M743" s="663"/>
      <c r="N743" s="663"/>
      <c r="O743" s="663"/>
      <c r="P743" s="663"/>
      <c r="Q743" s="663"/>
      <c r="R743" s="663"/>
      <c r="S743" s="663"/>
      <c r="T743" s="663"/>
      <c r="U743" s="663"/>
      <c r="V743" s="663"/>
      <c r="W743" s="663"/>
      <c r="X743" s="663"/>
      <c r="Y743" s="663"/>
      <c r="Z743" s="663"/>
    </row>
    <row r="744" spans="1:26" ht="15.75" customHeight="1">
      <c r="A744" s="663"/>
      <c r="B744" s="753"/>
      <c r="C744" s="663"/>
      <c r="D744" s="663"/>
      <c r="E744" s="663"/>
      <c r="F744" s="663"/>
      <c r="G744" s="663"/>
      <c r="H744" s="663"/>
      <c r="I744" s="663"/>
      <c r="J744" s="663"/>
      <c r="K744" s="663"/>
      <c r="L744" s="663"/>
      <c r="M744" s="663"/>
      <c r="N744" s="663"/>
      <c r="O744" s="663"/>
      <c r="P744" s="663"/>
      <c r="Q744" s="663"/>
      <c r="R744" s="663"/>
      <c r="S744" s="663"/>
      <c r="T744" s="663"/>
      <c r="U744" s="663"/>
      <c r="V744" s="663"/>
      <c r="W744" s="663"/>
      <c r="X744" s="663"/>
      <c r="Y744" s="663"/>
      <c r="Z744" s="663"/>
    </row>
    <row r="745" spans="1:26" ht="15.75" customHeight="1">
      <c r="A745" s="663"/>
      <c r="B745" s="753"/>
      <c r="C745" s="663"/>
      <c r="D745" s="663"/>
      <c r="E745" s="663"/>
      <c r="F745" s="663"/>
      <c r="G745" s="663"/>
      <c r="H745" s="663"/>
      <c r="I745" s="663"/>
      <c r="J745" s="663"/>
      <c r="K745" s="663"/>
      <c r="L745" s="663"/>
      <c r="M745" s="663"/>
      <c r="N745" s="663"/>
      <c r="O745" s="663"/>
      <c r="P745" s="663"/>
      <c r="Q745" s="663"/>
      <c r="R745" s="663"/>
      <c r="S745" s="663"/>
      <c r="T745" s="663"/>
      <c r="U745" s="663"/>
      <c r="V745" s="663"/>
      <c r="W745" s="663"/>
      <c r="X745" s="663"/>
      <c r="Y745" s="663"/>
      <c r="Z745" s="663"/>
    </row>
    <row r="746" spans="1:26" ht="15.75" customHeight="1">
      <c r="A746" s="663"/>
      <c r="B746" s="753"/>
      <c r="C746" s="663"/>
      <c r="D746" s="663"/>
      <c r="E746" s="663"/>
      <c r="F746" s="663"/>
      <c r="G746" s="663"/>
      <c r="H746" s="663"/>
      <c r="I746" s="663"/>
      <c r="J746" s="663"/>
      <c r="K746" s="663"/>
      <c r="L746" s="663"/>
      <c r="M746" s="663"/>
      <c r="N746" s="663"/>
      <c r="O746" s="663"/>
      <c r="P746" s="663"/>
      <c r="Q746" s="663"/>
      <c r="R746" s="663"/>
      <c r="S746" s="663"/>
      <c r="T746" s="663"/>
      <c r="U746" s="663"/>
      <c r="V746" s="663"/>
      <c r="W746" s="663"/>
      <c r="X746" s="663"/>
      <c r="Y746" s="663"/>
      <c r="Z746" s="663"/>
    </row>
    <row r="747" spans="1:26" ht="15.75" customHeight="1">
      <c r="A747" s="663"/>
      <c r="B747" s="753"/>
      <c r="C747" s="663"/>
      <c r="D747" s="663"/>
      <c r="E747" s="663"/>
      <c r="F747" s="663"/>
      <c r="G747" s="663"/>
      <c r="H747" s="663"/>
      <c r="I747" s="663"/>
      <c r="J747" s="663"/>
      <c r="K747" s="663"/>
      <c r="L747" s="663"/>
      <c r="M747" s="663"/>
      <c r="N747" s="663"/>
      <c r="O747" s="663"/>
      <c r="P747" s="663"/>
      <c r="Q747" s="663"/>
      <c r="R747" s="663"/>
      <c r="S747" s="663"/>
      <c r="T747" s="663"/>
      <c r="U747" s="663"/>
      <c r="V747" s="663"/>
      <c r="W747" s="663"/>
      <c r="X747" s="663"/>
      <c r="Y747" s="663"/>
      <c r="Z747" s="663"/>
    </row>
    <row r="748" spans="1:26" ht="15.75" customHeight="1">
      <c r="A748" s="663"/>
      <c r="B748" s="753"/>
      <c r="C748" s="663"/>
      <c r="D748" s="663"/>
      <c r="E748" s="663"/>
      <c r="F748" s="663"/>
      <c r="G748" s="663"/>
      <c r="H748" s="663"/>
      <c r="I748" s="663"/>
      <c r="J748" s="663"/>
      <c r="K748" s="663"/>
      <c r="L748" s="663"/>
      <c r="M748" s="663"/>
      <c r="N748" s="663"/>
      <c r="O748" s="663"/>
      <c r="P748" s="663"/>
      <c r="Q748" s="663"/>
      <c r="R748" s="663"/>
      <c r="S748" s="663"/>
      <c r="T748" s="663"/>
      <c r="U748" s="663"/>
      <c r="V748" s="663"/>
      <c r="W748" s="663"/>
      <c r="X748" s="663"/>
      <c r="Y748" s="663"/>
      <c r="Z748" s="663"/>
    </row>
    <row r="749" spans="1:26" ht="15.75" customHeight="1">
      <c r="A749" s="663"/>
      <c r="B749" s="753"/>
      <c r="C749" s="663"/>
      <c r="D749" s="663"/>
      <c r="E749" s="663"/>
      <c r="F749" s="663"/>
      <c r="G749" s="663"/>
      <c r="H749" s="663"/>
      <c r="I749" s="663"/>
      <c r="J749" s="663"/>
      <c r="K749" s="663"/>
      <c r="L749" s="663"/>
      <c r="M749" s="663"/>
      <c r="N749" s="663"/>
      <c r="O749" s="663"/>
      <c r="P749" s="663"/>
      <c r="Q749" s="663"/>
      <c r="R749" s="663"/>
      <c r="S749" s="663"/>
      <c r="T749" s="663"/>
      <c r="U749" s="663"/>
      <c r="V749" s="663"/>
      <c r="W749" s="663"/>
      <c r="X749" s="663"/>
      <c r="Y749" s="663"/>
      <c r="Z749" s="663"/>
    </row>
    <row r="750" spans="1:26" ht="15.75" customHeight="1">
      <c r="A750" s="663"/>
      <c r="B750" s="753"/>
      <c r="C750" s="663"/>
      <c r="D750" s="663"/>
      <c r="E750" s="663"/>
      <c r="F750" s="663"/>
      <c r="G750" s="663"/>
      <c r="H750" s="663"/>
      <c r="I750" s="663"/>
      <c r="J750" s="663"/>
      <c r="K750" s="663"/>
      <c r="L750" s="663"/>
      <c r="M750" s="663"/>
      <c r="N750" s="663"/>
      <c r="O750" s="663"/>
      <c r="P750" s="663"/>
      <c r="Q750" s="663"/>
      <c r="R750" s="663"/>
      <c r="S750" s="663"/>
      <c r="T750" s="663"/>
      <c r="U750" s="663"/>
      <c r="V750" s="663"/>
      <c r="W750" s="663"/>
      <c r="X750" s="663"/>
      <c r="Y750" s="663"/>
      <c r="Z750" s="663"/>
    </row>
    <row r="751" spans="1:26" ht="15.75" customHeight="1">
      <c r="A751" s="663"/>
      <c r="B751" s="753"/>
      <c r="C751" s="663"/>
      <c r="D751" s="663"/>
      <c r="E751" s="663"/>
      <c r="F751" s="663"/>
      <c r="G751" s="663"/>
      <c r="H751" s="663"/>
      <c r="I751" s="663"/>
      <c r="J751" s="663"/>
      <c r="K751" s="663"/>
      <c r="L751" s="663"/>
      <c r="M751" s="663"/>
      <c r="N751" s="663"/>
      <c r="O751" s="663"/>
      <c r="P751" s="663"/>
      <c r="Q751" s="663"/>
      <c r="R751" s="663"/>
      <c r="S751" s="663"/>
      <c r="T751" s="663"/>
      <c r="U751" s="663"/>
      <c r="V751" s="663"/>
      <c r="W751" s="663"/>
      <c r="X751" s="663"/>
      <c r="Y751" s="663"/>
      <c r="Z751" s="663"/>
    </row>
    <row r="752" spans="1:26" ht="15.75" customHeight="1">
      <c r="A752" s="663"/>
      <c r="B752" s="753"/>
      <c r="C752" s="663"/>
      <c r="D752" s="663"/>
      <c r="E752" s="663"/>
      <c r="F752" s="663"/>
      <c r="G752" s="663"/>
      <c r="H752" s="663"/>
      <c r="I752" s="663"/>
      <c r="J752" s="663"/>
      <c r="K752" s="663"/>
      <c r="L752" s="663"/>
      <c r="M752" s="663"/>
      <c r="N752" s="663"/>
      <c r="O752" s="663"/>
      <c r="P752" s="663"/>
      <c r="Q752" s="663"/>
      <c r="R752" s="663"/>
      <c r="S752" s="663"/>
      <c r="T752" s="663"/>
      <c r="U752" s="663"/>
      <c r="V752" s="663"/>
      <c r="W752" s="663"/>
      <c r="X752" s="663"/>
      <c r="Y752" s="663"/>
      <c r="Z752" s="663"/>
    </row>
    <row r="753" spans="1:26" ht="15.75" customHeight="1">
      <c r="A753" s="663"/>
      <c r="B753" s="753"/>
      <c r="C753" s="663"/>
      <c r="D753" s="663"/>
      <c r="E753" s="663"/>
      <c r="F753" s="663"/>
      <c r="G753" s="663"/>
      <c r="H753" s="663"/>
      <c r="I753" s="663"/>
      <c r="J753" s="663"/>
      <c r="K753" s="663"/>
      <c r="L753" s="663"/>
      <c r="M753" s="663"/>
      <c r="N753" s="663"/>
      <c r="O753" s="663"/>
      <c r="P753" s="663"/>
      <c r="Q753" s="663"/>
      <c r="R753" s="663"/>
      <c r="S753" s="663"/>
      <c r="T753" s="663"/>
      <c r="U753" s="663"/>
      <c r="V753" s="663"/>
      <c r="W753" s="663"/>
      <c r="X753" s="663"/>
      <c r="Y753" s="663"/>
      <c r="Z753" s="663"/>
    </row>
    <row r="754" spans="1:26" ht="15.75" customHeight="1">
      <c r="A754" s="663"/>
      <c r="B754" s="753"/>
      <c r="C754" s="663"/>
      <c r="D754" s="663"/>
      <c r="E754" s="663"/>
      <c r="F754" s="663"/>
      <c r="G754" s="663"/>
      <c r="H754" s="663"/>
      <c r="I754" s="663"/>
      <c r="J754" s="663"/>
      <c r="K754" s="663"/>
      <c r="L754" s="663"/>
      <c r="M754" s="663"/>
      <c r="N754" s="663"/>
      <c r="O754" s="663"/>
      <c r="P754" s="663"/>
      <c r="Q754" s="663"/>
      <c r="R754" s="663"/>
      <c r="S754" s="663"/>
      <c r="T754" s="663"/>
      <c r="U754" s="663"/>
      <c r="V754" s="663"/>
      <c r="W754" s="663"/>
      <c r="X754" s="663"/>
      <c r="Y754" s="663"/>
      <c r="Z754" s="663"/>
    </row>
    <row r="755" spans="1:26" ht="15.75" customHeight="1">
      <c r="A755" s="663"/>
      <c r="B755" s="753"/>
      <c r="C755" s="663"/>
      <c r="D755" s="663"/>
      <c r="E755" s="663"/>
      <c r="F755" s="663"/>
      <c r="G755" s="663"/>
      <c r="H755" s="663"/>
      <c r="I755" s="663"/>
      <c r="J755" s="663"/>
      <c r="K755" s="663"/>
      <c r="L755" s="663"/>
      <c r="M755" s="663"/>
      <c r="N755" s="663"/>
      <c r="O755" s="663"/>
      <c r="P755" s="663"/>
      <c r="Q755" s="663"/>
      <c r="R755" s="663"/>
      <c r="S755" s="663"/>
      <c r="T755" s="663"/>
      <c r="U755" s="663"/>
      <c r="V755" s="663"/>
      <c r="W755" s="663"/>
      <c r="X755" s="663"/>
      <c r="Y755" s="663"/>
      <c r="Z755" s="663"/>
    </row>
    <row r="756" spans="1:26" ht="15.75" customHeight="1">
      <c r="A756" s="663"/>
      <c r="B756" s="753"/>
      <c r="C756" s="663"/>
      <c r="D756" s="663"/>
      <c r="E756" s="663"/>
      <c r="F756" s="663"/>
      <c r="G756" s="663"/>
      <c r="H756" s="663"/>
      <c r="I756" s="663"/>
      <c r="J756" s="663"/>
      <c r="K756" s="663"/>
      <c r="L756" s="663"/>
      <c r="M756" s="663"/>
      <c r="N756" s="663"/>
      <c r="O756" s="663"/>
      <c r="P756" s="663"/>
      <c r="Q756" s="663"/>
      <c r="R756" s="663"/>
      <c r="S756" s="663"/>
      <c r="T756" s="663"/>
      <c r="U756" s="663"/>
      <c r="V756" s="663"/>
      <c r="W756" s="663"/>
      <c r="X756" s="663"/>
      <c r="Y756" s="663"/>
      <c r="Z756" s="663"/>
    </row>
    <row r="757" spans="1:26" ht="15.75" customHeight="1">
      <c r="A757" s="663"/>
      <c r="B757" s="753"/>
      <c r="C757" s="663"/>
      <c r="D757" s="663"/>
      <c r="E757" s="663"/>
      <c r="F757" s="663"/>
      <c r="G757" s="663"/>
      <c r="H757" s="663"/>
      <c r="I757" s="663"/>
      <c r="J757" s="663"/>
      <c r="K757" s="663"/>
      <c r="L757" s="663"/>
      <c r="M757" s="663"/>
      <c r="N757" s="663"/>
      <c r="O757" s="663"/>
      <c r="P757" s="663"/>
      <c r="Q757" s="663"/>
      <c r="R757" s="663"/>
      <c r="S757" s="663"/>
      <c r="T757" s="663"/>
      <c r="U757" s="663"/>
      <c r="V757" s="663"/>
      <c r="W757" s="663"/>
      <c r="X757" s="663"/>
      <c r="Y757" s="663"/>
      <c r="Z757" s="663"/>
    </row>
    <row r="758" spans="1:26" ht="15.75" customHeight="1">
      <c r="A758" s="663"/>
      <c r="B758" s="753"/>
      <c r="C758" s="663"/>
      <c r="D758" s="663"/>
      <c r="E758" s="663"/>
      <c r="F758" s="663"/>
      <c r="G758" s="663"/>
      <c r="H758" s="663"/>
      <c r="I758" s="663"/>
      <c r="J758" s="663"/>
      <c r="K758" s="663"/>
      <c r="L758" s="663"/>
      <c r="M758" s="663"/>
      <c r="N758" s="663"/>
      <c r="O758" s="663"/>
      <c r="P758" s="663"/>
      <c r="Q758" s="663"/>
      <c r="R758" s="663"/>
      <c r="S758" s="663"/>
      <c r="T758" s="663"/>
      <c r="U758" s="663"/>
      <c r="V758" s="663"/>
      <c r="W758" s="663"/>
      <c r="X758" s="663"/>
      <c r="Y758" s="663"/>
      <c r="Z758" s="663"/>
    </row>
    <row r="759" spans="1:26" ht="15.75" customHeight="1">
      <c r="A759" s="663"/>
      <c r="B759" s="753"/>
      <c r="C759" s="663"/>
      <c r="D759" s="663"/>
      <c r="E759" s="663"/>
      <c r="F759" s="663"/>
      <c r="G759" s="663"/>
      <c r="H759" s="663"/>
      <c r="I759" s="663"/>
      <c r="J759" s="663"/>
      <c r="K759" s="663"/>
      <c r="L759" s="663"/>
      <c r="M759" s="663"/>
      <c r="N759" s="663"/>
      <c r="O759" s="663"/>
      <c r="P759" s="663"/>
      <c r="Q759" s="663"/>
      <c r="R759" s="663"/>
      <c r="S759" s="663"/>
      <c r="T759" s="663"/>
      <c r="U759" s="663"/>
      <c r="V759" s="663"/>
      <c r="W759" s="663"/>
      <c r="X759" s="663"/>
      <c r="Y759" s="663"/>
      <c r="Z759" s="663"/>
    </row>
    <row r="760" spans="1:26" ht="15.75" customHeight="1">
      <c r="A760" s="663"/>
      <c r="B760" s="753"/>
      <c r="C760" s="663"/>
      <c r="D760" s="663"/>
      <c r="E760" s="663"/>
      <c r="F760" s="663"/>
      <c r="G760" s="663"/>
      <c r="H760" s="663"/>
      <c r="I760" s="663"/>
      <c r="J760" s="663"/>
      <c r="K760" s="663"/>
      <c r="L760" s="663"/>
      <c r="M760" s="663"/>
      <c r="N760" s="663"/>
      <c r="O760" s="663"/>
      <c r="P760" s="663"/>
      <c r="Q760" s="663"/>
      <c r="R760" s="663"/>
      <c r="S760" s="663"/>
      <c r="T760" s="663"/>
      <c r="U760" s="663"/>
      <c r="V760" s="663"/>
      <c r="W760" s="663"/>
      <c r="X760" s="663"/>
      <c r="Y760" s="663"/>
      <c r="Z760" s="663"/>
    </row>
    <row r="761" spans="1:26" ht="15.75" customHeight="1">
      <c r="A761" s="663"/>
      <c r="B761" s="753"/>
      <c r="C761" s="663"/>
      <c r="D761" s="663"/>
      <c r="E761" s="663"/>
      <c r="F761" s="663"/>
      <c r="G761" s="663"/>
      <c r="H761" s="663"/>
      <c r="I761" s="663"/>
      <c r="J761" s="663"/>
      <c r="K761" s="663"/>
      <c r="L761" s="663"/>
      <c r="M761" s="663"/>
      <c r="N761" s="663"/>
      <c r="O761" s="663"/>
      <c r="P761" s="663"/>
      <c r="Q761" s="663"/>
      <c r="R761" s="663"/>
      <c r="S761" s="663"/>
      <c r="T761" s="663"/>
      <c r="U761" s="663"/>
      <c r="V761" s="663"/>
      <c r="W761" s="663"/>
      <c r="X761" s="663"/>
      <c r="Y761" s="663"/>
      <c r="Z761" s="663"/>
    </row>
    <row r="762" spans="1:26" ht="15.75" customHeight="1">
      <c r="A762" s="663"/>
      <c r="B762" s="753"/>
      <c r="C762" s="663"/>
      <c r="D762" s="663"/>
      <c r="E762" s="663"/>
      <c r="F762" s="663"/>
      <c r="G762" s="663"/>
      <c r="H762" s="663"/>
      <c r="I762" s="663"/>
      <c r="J762" s="663"/>
      <c r="K762" s="663"/>
      <c r="L762" s="663"/>
      <c r="M762" s="663"/>
      <c r="N762" s="663"/>
      <c r="O762" s="663"/>
      <c r="P762" s="663"/>
      <c r="Q762" s="663"/>
      <c r="R762" s="663"/>
      <c r="S762" s="663"/>
      <c r="T762" s="663"/>
      <c r="U762" s="663"/>
      <c r="V762" s="663"/>
      <c r="W762" s="663"/>
      <c r="X762" s="663"/>
      <c r="Y762" s="663"/>
      <c r="Z762" s="663"/>
    </row>
    <row r="763" spans="1:26" ht="15.75" customHeight="1">
      <c r="A763" s="663"/>
      <c r="B763" s="753"/>
      <c r="C763" s="663"/>
      <c r="D763" s="663"/>
      <c r="E763" s="663"/>
      <c r="F763" s="663"/>
      <c r="G763" s="663"/>
      <c r="H763" s="663"/>
      <c r="I763" s="663"/>
      <c r="J763" s="663"/>
      <c r="K763" s="663"/>
      <c r="L763" s="663"/>
      <c r="M763" s="663"/>
      <c r="N763" s="663"/>
      <c r="O763" s="663"/>
      <c r="P763" s="663"/>
      <c r="Q763" s="663"/>
      <c r="R763" s="663"/>
      <c r="S763" s="663"/>
      <c r="T763" s="663"/>
      <c r="U763" s="663"/>
      <c r="V763" s="663"/>
      <c r="W763" s="663"/>
      <c r="X763" s="663"/>
      <c r="Y763" s="663"/>
      <c r="Z763" s="663"/>
    </row>
    <row r="764" spans="1:26" ht="15.75" customHeight="1">
      <c r="A764" s="663"/>
      <c r="B764" s="753"/>
      <c r="C764" s="663"/>
      <c r="D764" s="663"/>
      <c r="E764" s="663"/>
      <c r="F764" s="663"/>
      <c r="G764" s="663"/>
      <c r="H764" s="663"/>
      <c r="I764" s="663"/>
      <c r="J764" s="663"/>
      <c r="K764" s="663"/>
      <c r="L764" s="663"/>
      <c r="M764" s="663"/>
      <c r="N764" s="663"/>
      <c r="O764" s="663"/>
      <c r="P764" s="663"/>
      <c r="Q764" s="663"/>
      <c r="R764" s="663"/>
      <c r="S764" s="663"/>
      <c r="T764" s="663"/>
      <c r="U764" s="663"/>
      <c r="V764" s="663"/>
      <c r="W764" s="663"/>
      <c r="X764" s="663"/>
      <c r="Y764" s="663"/>
      <c r="Z764" s="663"/>
    </row>
    <row r="765" spans="1:26" ht="15.75" customHeight="1">
      <c r="A765" s="663"/>
      <c r="B765" s="753"/>
      <c r="C765" s="663"/>
      <c r="D765" s="663"/>
      <c r="E765" s="663"/>
      <c r="F765" s="663"/>
      <c r="G765" s="663"/>
      <c r="H765" s="663"/>
      <c r="I765" s="663"/>
      <c r="J765" s="663"/>
      <c r="K765" s="663"/>
      <c r="L765" s="663"/>
      <c r="M765" s="663"/>
      <c r="N765" s="663"/>
      <c r="O765" s="663"/>
      <c r="P765" s="663"/>
      <c r="Q765" s="663"/>
      <c r="R765" s="663"/>
      <c r="S765" s="663"/>
      <c r="T765" s="663"/>
      <c r="U765" s="663"/>
      <c r="V765" s="663"/>
      <c r="W765" s="663"/>
      <c r="X765" s="663"/>
      <c r="Y765" s="663"/>
      <c r="Z765" s="663"/>
    </row>
    <row r="766" spans="1:26" ht="15.75" customHeight="1">
      <c r="A766" s="663"/>
      <c r="B766" s="753"/>
      <c r="C766" s="663"/>
      <c r="D766" s="663"/>
      <c r="E766" s="663"/>
      <c r="F766" s="663"/>
      <c r="G766" s="663"/>
      <c r="H766" s="663"/>
      <c r="I766" s="663"/>
      <c r="J766" s="663"/>
      <c r="K766" s="663"/>
      <c r="L766" s="663"/>
      <c r="M766" s="663"/>
      <c r="N766" s="663"/>
      <c r="O766" s="663"/>
      <c r="P766" s="663"/>
      <c r="Q766" s="663"/>
      <c r="R766" s="663"/>
      <c r="S766" s="663"/>
      <c r="T766" s="663"/>
      <c r="U766" s="663"/>
      <c r="V766" s="663"/>
      <c r="W766" s="663"/>
      <c r="X766" s="663"/>
      <c r="Y766" s="663"/>
      <c r="Z766" s="663"/>
    </row>
    <row r="767" spans="1:26" ht="15.75" customHeight="1">
      <c r="A767" s="663"/>
      <c r="B767" s="753"/>
      <c r="C767" s="663"/>
      <c r="D767" s="663"/>
      <c r="E767" s="663"/>
      <c r="F767" s="663"/>
      <c r="G767" s="663"/>
      <c r="H767" s="663"/>
      <c r="I767" s="663"/>
      <c r="J767" s="663"/>
      <c r="K767" s="663"/>
      <c r="L767" s="663"/>
      <c r="M767" s="663"/>
      <c r="N767" s="663"/>
      <c r="O767" s="663"/>
      <c r="P767" s="663"/>
      <c r="Q767" s="663"/>
      <c r="R767" s="663"/>
      <c r="S767" s="663"/>
      <c r="T767" s="663"/>
      <c r="U767" s="663"/>
      <c r="V767" s="663"/>
      <c r="W767" s="663"/>
      <c r="X767" s="663"/>
      <c r="Y767" s="663"/>
      <c r="Z767" s="663"/>
    </row>
    <row r="768" spans="1:26" ht="15.75" customHeight="1">
      <c r="A768" s="663"/>
      <c r="B768" s="753"/>
      <c r="C768" s="663"/>
      <c r="D768" s="663"/>
      <c r="E768" s="663"/>
      <c r="F768" s="663"/>
      <c r="G768" s="663"/>
      <c r="H768" s="663"/>
      <c r="I768" s="663"/>
      <c r="J768" s="663"/>
      <c r="K768" s="663"/>
      <c r="L768" s="663"/>
      <c r="M768" s="663"/>
      <c r="N768" s="663"/>
      <c r="O768" s="663"/>
      <c r="P768" s="663"/>
      <c r="Q768" s="663"/>
      <c r="R768" s="663"/>
      <c r="S768" s="663"/>
      <c r="T768" s="663"/>
      <c r="U768" s="663"/>
      <c r="V768" s="663"/>
      <c r="W768" s="663"/>
      <c r="X768" s="663"/>
      <c r="Y768" s="663"/>
      <c r="Z768" s="663"/>
    </row>
    <row r="769" spans="1:26" ht="15.75" customHeight="1">
      <c r="A769" s="663"/>
      <c r="B769" s="753"/>
      <c r="C769" s="663"/>
      <c r="D769" s="663"/>
      <c r="E769" s="663"/>
      <c r="F769" s="663"/>
      <c r="G769" s="663"/>
      <c r="H769" s="663"/>
      <c r="I769" s="663"/>
      <c r="J769" s="663"/>
      <c r="K769" s="663"/>
      <c r="L769" s="663"/>
      <c r="M769" s="663"/>
      <c r="N769" s="663"/>
      <c r="O769" s="663"/>
      <c r="P769" s="663"/>
      <c r="Q769" s="663"/>
      <c r="R769" s="663"/>
      <c r="S769" s="663"/>
      <c r="T769" s="663"/>
      <c r="U769" s="663"/>
      <c r="V769" s="663"/>
      <c r="W769" s="663"/>
      <c r="X769" s="663"/>
      <c r="Y769" s="663"/>
      <c r="Z769" s="663"/>
    </row>
    <row r="770" spans="1:26" ht="15.75" customHeight="1">
      <c r="A770" s="663"/>
      <c r="B770" s="753"/>
      <c r="C770" s="663"/>
      <c r="D770" s="663"/>
      <c r="E770" s="663"/>
      <c r="F770" s="663"/>
      <c r="G770" s="663"/>
      <c r="H770" s="663"/>
      <c r="I770" s="663"/>
      <c r="J770" s="663"/>
      <c r="K770" s="663"/>
      <c r="L770" s="663"/>
      <c r="M770" s="663"/>
      <c r="N770" s="663"/>
      <c r="O770" s="663"/>
      <c r="P770" s="663"/>
      <c r="Q770" s="663"/>
      <c r="R770" s="663"/>
      <c r="S770" s="663"/>
      <c r="T770" s="663"/>
      <c r="U770" s="663"/>
      <c r="V770" s="663"/>
      <c r="W770" s="663"/>
      <c r="X770" s="663"/>
      <c r="Y770" s="663"/>
      <c r="Z770" s="663"/>
    </row>
    <row r="771" spans="1:26" ht="15.75" customHeight="1">
      <c r="A771" s="663"/>
      <c r="B771" s="753"/>
      <c r="C771" s="663"/>
      <c r="D771" s="663"/>
      <c r="E771" s="663"/>
      <c r="F771" s="663"/>
      <c r="G771" s="663"/>
      <c r="H771" s="663"/>
      <c r="I771" s="663"/>
      <c r="J771" s="663"/>
      <c r="K771" s="663"/>
      <c r="L771" s="663"/>
      <c r="M771" s="663"/>
      <c r="N771" s="663"/>
      <c r="O771" s="663"/>
      <c r="P771" s="663"/>
      <c r="Q771" s="663"/>
      <c r="R771" s="663"/>
      <c r="S771" s="663"/>
      <c r="T771" s="663"/>
      <c r="U771" s="663"/>
      <c r="V771" s="663"/>
      <c r="W771" s="663"/>
      <c r="X771" s="663"/>
      <c r="Y771" s="663"/>
      <c r="Z771" s="663"/>
    </row>
    <row r="772" spans="1:26" ht="15.75" customHeight="1">
      <c r="A772" s="663"/>
      <c r="B772" s="753"/>
      <c r="C772" s="663"/>
      <c r="D772" s="663"/>
      <c r="E772" s="663"/>
      <c r="F772" s="663"/>
      <c r="G772" s="663"/>
      <c r="H772" s="663"/>
      <c r="I772" s="663"/>
      <c r="J772" s="663"/>
      <c r="K772" s="663"/>
      <c r="L772" s="663"/>
      <c r="M772" s="663"/>
      <c r="N772" s="663"/>
      <c r="O772" s="663"/>
      <c r="P772" s="663"/>
      <c r="Q772" s="663"/>
      <c r="R772" s="663"/>
      <c r="S772" s="663"/>
      <c r="T772" s="663"/>
      <c r="U772" s="663"/>
      <c r="V772" s="663"/>
      <c r="W772" s="663"/>
      <c r="X772" s="663"/>
      <c r="Y772" s="663"/>
      <c r="Z772" s="663"/>
    </row>
    <row r="773" spans="1:26" ht="15.75" customHeight="1">
      <c r="A773" s="663"/>
      <c r="B773" s="753"/>
      <c r="C773" s="663"/>
      <c r="D773" s="663"/>
      <c r="E773" s="663"/>
      <c r="F773" s="663"/>
      <c r="G773" s="663"/>
      <c r="H773" s="663"/>
      <c r="I773" s="663"/>
      <c r="J773" s="663"/>
      <c r="K773" s="663"/>
      <c r="L773" s="663"/>
      <c r="M773" s="663"/>
      <c r="N773" s="663"/>
      <c r="O773" s="663"/>
      <c r="P773" s="663"/>
      <c r="Q773" s="663"/>
      <c r="R773" s="663"/>
      <c r="S773" s="663"/>
      <c r="T773" s="663"/>
      <c r="U773" s="663"/>
      <c r="V773" s="663"/>
      <c r="W773" s="663"/>
      <c r="X773" s="663"/>
      <c r="Y773" s="663"/>
      <c r="Z773" s="663"/>
    </row>
    <row r="774" spans="1:26" ht="15.75" customHeight="1">
      <c r="A774" s="663"/>
      <c r="B774" s="753"/>
      <c r="C774" s="663"/>
      <c r="D774" s="663"/>
      <c r="E774" s="663"/>
      <c r="F774" s="663"/>
      <c r="G774" s="663"/>
      <c r="H774" s="663"/>
      <c r="I774" s="663"/>
      <c r="J774" s="663"/>
      <c r="K774" s="663"/>
      <c r="L774" s="663"/>
      <c r="M774" s="663"/>
      <c r="N774" s="663"/>
      <c r="O774" s="663"/>
      <c r="P774" s="663"/>
      <c r="Q774" s="663"/>
      <c r="R774" s="663"/>
      <c r="S774" s="663"/>
      <c r="T774" s="663"/>
      <c r="U774" s="663"/>
      <c r="V774" s="663"/>
      <c r="W774" s="663"/>
      <c r="X774" s="663"/>
      <c r="Y774" s="663"/>
      <c r="Z774" s="663"/>
    </row>
    <row r="775" spans="1:26" ht="15.75" customHeight="1">
      <c r="A775" s="663"/>
      <c r="B775" s="753"/>
      <c r="C775" s="663"/>
      <c r="D775" s="663"/>
      <c r="E775" s="663"/>
      <c r="F775" s="663"/>
      <c r="G775" s="663"/>
      <c r="H775" s="663"/>
      <c r="I775" s="663"/>
      <c r="J775" s="663"/>
      <c r="K775" s="663"/>
      <c r="L775" s="663"/>
      <c r="M775" s="663"/>
      <c r="N775" s="663"/>
      <c r="O775" s="663"/>
      <c r="P775" s="663"/>
      <c r="Q775" s="663"/>
      <c r="R775" s="663"/>
      <c r="S775" s="663"/>
      <c r="T775" s="663"/>
      <c r="U775" s="663"/>
      <c r="V775" s="663"/>
      <c r="W775" s="663"/>
      <c r="X775" s="663"/>
      <c r="Y775" s="663"/>
      <c r="Z775" s="663"/>
    </row>
    <row r="776" spans="1:26" ht="15.75" customHeight="1">
      <c r="A776" s="663"/>
      <c r="B776" s="753"/>
      <c r="C776" s="663"/>
      <c r="D776" s="663"/>
      <c r="E776" s="663"/>
      <c r="F776" s="663"/>
      <c r="G776" s="663"/>
      <c r="H776" s="663"/>
      <c r="I776" s="663"/>
      <c r="J776" s="663"/>
      <c r="K776" s="663"/>
      <c r="L776" s="663"/>
      <c r="M776" s="663"/>
      <c r="N776" s="663"/>
      <c r="O776" s="663"/>
      <c r="P776" s="663"/>
      <c r="Q776" s="663"/>
      <c r="R776" s="663"/>
      <c r="S776" s="663"/>
      <c r="T776" s="663"/>
      <c r="U776" s="663"/>
      <c r="V776" s="663"/>
      <c r="W776" s="663"/>
      <c r="X776" s="663"/>
      <c r="Y776" s="663"/>
      <c r="Z776" s="663"/>
    </row>
    <row r="777" spans="1:26" ht="15.75" customHeight="1">
      <c r="A777" s="663"/>
      <c r="B777" s="753"/>
      <c r="C777" s="663"/>
      <c r="D777" s="663"/>
      <c r="E777" s="663"/>
      <c r="F777" s="663"/>
      <c r="G777" s="663"/>
      <c r="H777" s="663"/>
      <c r="I777" s="663"/>
      <c r="J777" s="663"/>
      <c r="K777" s="663"/>
      <c r="L777" s="663"/>
      <c r="M777" s="663"/>
      <c r="N777" s="663"/>
      <c r="O777" s="663"/>
      <c r="P777" s="663"/>
      <c r="Q777" s="663"/>
      <c r="R777" s="663"/>
      <c r="S777" s="663"/>
      <c r="T777" s="663"/>
      <c r="U777" s="663"/>
      <c r="V777" s="663"/>
      <c r="W777" s="663"/>
      <c r="X777" s="663"/>
      <c r="Y777" s="663"/>
      <c r="Z777" s="663"/>
    </row>
    <row r="778" spans="1:26" ht="15.75" customHeight="1">
      <c r="A778" s="663"/>
      <c r="B778" s="753"/>
      <c r="C778" s="663"/>
      <c r="D778" s="663"/>
      <c r="E778" s="663"/>
      <c r="F778" s="663"/>
      <c r="G778" s="663"/>
      <c r="H778" s="663"/>
      <c r="I778" s="663"/>
      <c r="J778" s="663"/>
      <c r="K778" s="663"/>
      <c r="L778" s="663"/>
      <c r="M778" s="663"/>
      <c r="N778" s="663"/>
      <c r="O778" s="663"/>
      <c r="P778" s="663"/>
      <c r="Q778" s="663"/>
      <c r="R778" s="663"/>
      <c r="S778" s="663"/>
      <c r="T778" s="663"/>
      <c r="U778" s="663"/>
      <c r="V778" s="663"/>
      <c r="W778" s="663"/>
      <c r="X778" s="663"/>
      <c r="Y778" s="663"/>
      <c r="Z778" s="663"/>
    </row>
    <row r="779" spans="1:26" ht="15.75" customHeight="1">
      <c r="A779" s="663"/>
      <c r="B779" s="753"/>
      <c r="C779" s="663"/>
      <c r="D779" s="663"/>
      <c r="E779" s="663"/>
      <c r="F779" s="663"/>
      <c r="G779" s="663"/>
      <c r="H779" s="663"/>
      <c r="I779" s="663"/>
      <c r="J779" s="663"/>
      <c r="K779" s="663"/>
      <c r="L779" s="663"/>
      <c r="M779" s="663"/>
      <c r="N779" s="663"/>
      <c r="O779" s="663"/>
      <c r="P779" s="663"/>
      <c r="Q779" s="663"/>
      <c r="R779" s="663"/>
      <c r="S779" s="663"/>
      <c r="T779" s="663"/>
      <c r="U779" s="663"/>
      <c r="V779" s="663"/>
      <c r="W779" s="663"/>
      <c r="X779" s="663"/>
      <c r="Y779" s="663"/>
      <c r="Z779" s="663"/>
    </row>
    <row r="780" spans="1:26" ht="15.75" customHeight="1">
      <c r="A780" s="663"/>
      <c r="B780" s="753"/>
      <c r="C780" s="663"/>
      <c r="D780" s="663"/>
      <c r="E780" s="663"/>
      <c r="F780" s="663"/>
      <c r="G780" s="663"/>
      <c r="H780" s="663"/>
      <c r="I780" s="663"/>
      <c r="J780" s="663"/>
      <c r="K780" s="663"/>
      <c r="L780" s="663"/>
      <c r="M780" s="663"/>
      <c r="N780" s="663"/>
      <c r="O780" s="663"/>
      <c r="P780" s="663"/>
      <c r="Q780" s="663"/>
      <c r="R780" s="663"/>
      <c r="S780" s="663"/>
      <c r="T780" s="663"/>
      <c r="U780" s="663"/>
      <c r="V780" s="663"/>
      <c r="W780" s="663"/>
      <c r="X780" s="663"/>
      <c r="Y780" s="663"/>
      <c r="Z780" s="663"/>
    </row>
    <row r="781" spans="1:26" ht="15.75" customHeight="1">
      <c r="A781" s="663"/>
      <c r="B781" s="753"/>
      <c r="C781" s="663"/>
      <c r="D781" s="663"/>
      <c r="E781" s="663"/>
      <c r="F781" s="663"/>
      <c r="G781" s="663"/>
      <c r="H781" s="663"/>
      <c r="I781" s="663"/>
      <c r="J781" s="663"/>
      <c r="K781" s="663"/>
      <c r="L781" s="663"/>
      <c r="M781" s="663"/>
      <c r="N781" s="663"/>
      <c r="O781" s="663"/>
      <c r="P781" s="663"/>
      <c r="Q781" s="663"/>
      <c r="R781" s="663"/>
      <c r="S781" s="663"/>
      <c r="T781" s="663"/>
      <c r="U781" s="663"/>
      <c r="V781" s="663"/>
      <c r="W781" s="663"/>
      <c r="X781" s="663"/>
      <c r="Y781" s="663"/>
      <c r="Z781" s="663"/>
    </row>
    <row r="782" spans="1:26" ht="15.75" customHeight="1">
      <c r="A782" s="663"/>
      <c r="B782" s="753"/>
      <c r="C782" s="663"/>
      <c r="D782" s="663"/>
      <c r="E782" s="663"/>
      <c r="F782" s="663"/>
      <c r="G782" s="663"/>
      <c r="H782" s="663"/>
      <c r="I782" s="663"/>
      <c r="J782" s="663"/>
      <c r="K782" s="663"/>
      <c r="L782" s="663"/>
      <c r="M782" s="663"/>
      <c r="N782" s="663"/>
      <c r="O782" s="663"/>
      <c r="P782" s="663"/>
      <c r="Q782" s="663"/>
      <c r="R782" s="663"/>
      <c r="S782" s="663"/>
      <c r="T782" s="663"/>
      <c r="U782" s="663"/>
      <c r="V782" s="663"/>
      <c r="W782" s="663"/>
      <c r="X782" s="663"/>
      <c r="Y782" s="663"/>
      <c r="Z782" s="663"/>
    </row>
    <row r="783" spans="1:26" ht="15.75" customHeight="1">
      <c r="A783" s="663"/>
      <c r="B783" s="753"/>
      <c r="C783" s="663"/>
      <c r="D783" s="663"/>
      <c r="E783" s="663"/>
      <c r="F783" s="663"/>
      <c r="G783" s="663"/>
      <c r="H783" s="663"/>
      <c r="I783" s="663"/>
      <c r="J783" s="663"/>
      <c r="K783" s="663"/>
      <c r="L783" s="663"/>
      <c r="M783" s="663"/>
      <c r="N783" s="663"/>
      <c r="O783" s="663"/>
      <c r="P783" s="663"/>
      <c r="Q783" s="663"/>
      <c r="R783" s="663"/>
      <c r="S783" s="663"/>
      <c r="T783" s="663"/>
      <c r="U783" s="663"/>
      <c r="V783" s="663"/>
      <c r="W783" s="663"/>
      <c r="X783" s="663"/>
      <c r="Y783" s="663"/>
      <c r="Z783" s="663"/>
    </row>
    <row r="784" spans="1:26" ht="15.75" customHeight="1">
      <c r="A784" s="663"/>
      <c r="B784" s="753"/>
      <c r="C784" s="663"/>
      <c r="D784" s="663"/>
      <c r="E784" s="663"/>
      <c r="F784" s="663"/>
      <c r="G784" s="663"/>
      <c r="H784" s="663"/>
      <c r="I784" s="663"/>
      <c r="J784" s="663"/>
      <c r="K784" s="663"/>
      <c r="L784" s="663"/>
      <c r="M784" s="663"/>
      <c r="N784" s="663"/>
      <c r="O784" s="663"/>
      <c r="P784" s="663"/>
      <c r="Q784" s="663"/>
      <c r="R784" s="663"/>
      <c r="S784" s="663"/>
      <c r="T784" s="663"/>
      <c r="U784" s="663"/>
      <c r="V784" s="663"/>
      <c r="W784" s="663"/>
      <c r="X784" s="663"/>
      <c r="Y784" s="663"/>
      <c r="Z784" s="663"/>
    </row>
    <row r="785" spans="1:26" ht="15.75" customHeight="1">
      <c r="A785" s="663"/>
      <c r="B785" s="753"/>
      <c r="C785" s="663"/>
      <c r="D785" s="663"/>
      <c r="E785" s="663"/>
      <c r="F785" s="663"/>
      <c r="G785" s="663"/>
      <c r="H785" s="663"/>
      <c r="I785" s="663"/>
      <c r="J785" s="663"/>
      <c r="K785" s="663"/>
      <c r="L785" s="663"/>
      <c r="M785" s="663"/>
      <c r="N785" s="663"/>
      <c r="O785" s="663"/>
      <c r="P785" s="663"/>
      <c r="Q785" s="663"/>
      <c r="R785" s="663"/>
      <c r="S785" s="663"/>
      <c r="T785" s="663"/>
      <c r="U785" s="663"/>
      <c r="V785" s="663"/>
      <c r="W785" s="663"/>
      <c r="X785" s="663"/>
      <c r="Y785" s="663"/>
      <c r="Z785" s="663"/>
    </row>
    <row r="786" spans="1:26" ht="15.75" customHeight="1">
      <c r="A786" s="663"/>
      <c r="B786" s="753"/>
      <c r="C786" s="663"/>
      <c r="D786" s="663"/>
      <c r="E786" s="663"/>
      <c r="F786" s="663"/>
      <c r="G786" s="663"/>
      <c r="H786" s="663"/>
      <c r="I786" s="663"/>
      <c r="J786" s="663"/>
      <c r="K786" s="663"/>
      <c r="L786" s="663"/>
      <c r="M786" s="663"/>
      <c r="N786" s="663"/>
      <c r="O786" s="663"/>
      <c r="P786" s="663"/>
      <c r="Q786" s="663"/>
      <c r="R786" s="663"/>
      <c r="S786" s="663"/>
      <c r="T786" s="663"/>
      <c r="U786" s="663"/>
      <c r="V786" s="663"/>
      <c r="W786" s="663"/>
      <c r="X786" s="663"/>
      <c r="Y786" s="663"/>
      <c r="Z786" s="663"/>
    </row>
    <row r="787" spans="1:26" ht="15.75" customHeight="1">
      <c r="A787" s="663"/>
      <c r="B787" s="753"/>
      <c r="C787" s="663"/>
      <c r="D787" s="663"/>
      <c r="E787" s="663"/>
      <c r="F787" s="663"/>
      <c r="G787" s="663"/>
      <c r="H787" s="663"/>
      <c r="I787" s="663"/>
      <c r="J787" s="663"/>
      <c r="K787" s="663"/>
      <c r="L787" s="663"/>
      <c r="M787" s="663"/>
      <c r="N787" s="663"/>
      <c r="O787" s="663"/>
      <c r="P787" s="663"/>
      <c r="Q787" s="663"/>
      <c r="R787" s="663"/>
      <c r="S787" s="663"/>
      <c r="T787" s="663"/>
      <c r="U787" s="663"/>
      <c r="V787" s="663"/>
      <c r="W787" s="663"/>
      <c r="X787" s="663"/>
      <c r="Y787" s="663"/>
      <c r="Z787" s="663"/>
    </row>
    <row r="788" spans="1:26" ht="15.75" customHeight="1">
      <c r="A788" s="663"/>
      <c r="B788" s="753"/>
      <c r="C788" s="663"/>
      <c r="D788" s="663"/>
      <c r="E788" s="663"/>
      <c r="F788" s="663"/>
      <c r="G788" s="663"/>
      <c r="H788" s="663"/>
      <c r="I788" s="663"/>
      <c r="J788" s="663"/>
      <c r="K788" s="663"/>
      <c r="L788" s="663"/>
      <c r="M788" s="663"/>
      <c r="N788" s="663"/>
      <c r="O788" s="663"/>
      <c r="P788" s="663"/>
      <c r="Q788" s="663"/>
      <c r="R788" s="663"/>
      <c r="S788" s="663"/>
      <c r="T788" s="663"/>
      <c r="U788" s="663"/>
      <c r="V788" s="663"/>
      <c r="W788" s="663"/>
      <c r="X788" s="663"/>
      <c r="Y788" s="663"/>
      <c r="Z788" s="663"/>
    </row>
    <row r="789" spans="1:26" ht="15.75" customHeight="1">
      <c r="A789" s="663"/>
      <c r="B789" s="753"/>
      <c r="C789" s="663"/>
      <c r="D789" s="663"/>
      <c r="E789" s="663"/>
      <c r="F789" s="663"/>
      <c r="G789" s="663"/>
      <c r="H789" s="663"/>
      <c r="I789" s="663"/>
      <c r="J789" s="663"/>
      <c r="K789" s="663"/>
      <c r="L789" s="663"/>
      <c r="M789" s="663"/>
      <c r="N789" s="663"/>
      <c r="O789" s="663"/>
      <c r="P789" s="663"/>
      <c r="Q789" s="663"/>
      <c r="R789" s="663"/>
      <c r="S789" s="663"/>
      <c r="T789" s="663"/>
      <c r="U789" s="663"/>
      <c r="V789" s="663"/>
      <c r="W789" s="663"/>
      <c r="X789" s="663"/>
      <c r="Y789" s="663"/>
      <c r="Z789" s="663"/>
    </row>
    <row r="790" spans="1:26" ht="15.75" customHeight="1">
      <c r="A790" s="663"/>
      <c r="B790" s="753"/>
      <c r="C790" s="663"/>
      <c r="D790" s="663"/>
      <c r="E790" s="663"/>
      <c r="F790" s="663"/>
      <c r="G790" s="663"/>
      <c r="H790" s="663"/>
      <c r="I790" s="663"/>
      <c r="J790" s="663"/>
      <c r="K790" s="663"/>
      <c r="L790" s="663"/>
      <c r="M790" s="663"/>
      <c r="N790" s="663"/>
      <c r="O790" s="663"/>
      <c r="P790" s="663"/>
      <c r="Q790" s="663"/>
      <c r="R790" s="663"/>
      <c r="S790" s="663"/>
      <c r="T790" s="663"/>
      <c r="U790" s="663"/>
      <c r="V790" s="663"/>
      <c r="W790" s="663"/>
      <c r="X790" s="663"/>
      <c r="Y790" s="663"/>
      <c r="Z790" s="663"/>
    </row>
    <row r="791" spans="1:26" ht="15.75" customHeight="1">
      <c r="A791" s="663"/>
      <c r="B791" s="753"/>
      <c r="C791" s="663"/>
      <c r="D791" s="663"/>
      <c r="E791" s="663"/>
      <c r="F791" s="663"/>
      <c r="G791" s="663"/>
      <c r="H791" s="663"/>
      <c r="I791" s="663"/>
      <c r="J791" s="663"/>
      <c r="K791" s="663"/>
      <c r="L791" s="663"/>
      <c r="M791" s="663"/>
      <c r="N791" s="663"/>
      <c r="O791" s="663"/>
      <c r="P791" s="663"/>
      <c r="Q791" s="663"/>
      <c r="R791" s="663"/>
      <c r="S791" s="663"/>
      <c r="T791" s="663"/>
      <c r="U791" s="663"/>
      <c r="V791" s="663"/>
      <c r="W791" s="663"/>
      <c r="X791" s="663"/>
      <c r="Y791" s="663"/>
      <c r="Z791" s="663"/>
    </row>
    <row r="792" spans="1:26" ht="15.75" customHeight="1">
      <c r="A792" s="663"/>
      <c r="B792" s="753"/>
      <c r="C792" s="663"/>
      <c r="D792" s="663"/>
      <c r="E792" s="663"/>
      <c r="F792" s="663"/>
      <c r="G792" s="663"/>
      <c r="H792" s="663"/>
      <c r="I792" s="663"/>
      <c r="J792" s="663"/>
      <c r="K792" s="663"/>
      <c r="L792" s="663"/>
      <c r="M792" s="663"/>
      <c r="N792" s="663"/>
      <c r="O792" s="663"/>
      <c r="P792" s="663"/>
      <c r="Q792" s="663"/>
      <c r="R792" s="663"/>
      <c r="S792" s="663"/>
      <c r="T792" s="663"/>
      <c r="U792" s="663"/>
      <c r="V792" s="663"/>
      <c r="W792" s="663"/>
      <c r="X792" s="663"/>
      <c r="Y792" s="663"/>
      <c r="Z792" s="663"/>
    </row>
    <row r="793" spans="1:26" ht="15.75" customHeight="1">
      <c r="A793" s="663"/>
      <c r="B793" s="753"/>
      <c r="C793" s="663"/>
      <c r="D793" s="663"/>
      <c r="E793" s="663"/>
      <c r="F793" s="663"/>
      <c r="G793" s="663"/>
      <c r="H793" s="663"/>
      <c r="I793" s="663"/>
      <c r="J793" s="663"/>
      <c r="K793" s="663"/>
      <c r="L793" s="663"/>
      <c r="M793" s="663"/>
      <c r="N793" s="663"/>
      <c r="O793" s="663"/>
      <c r="P793" s="663"/>
      <c r="Q793" s="663"/>
      <c r="R793" s="663"/>
      <c r="S793" s="663"/>
      <c r="T793" s="663"/>
      <c r="U793" s="663"/>
      <c r="V793" s="663"/>
      <c r="W793" s="663"/>
      <c r="X793" s="663"/>
      <c r="Y793" s="663"/>
      <c r="Z793" s="663"/>
    </row>
    <row r="794" spans="1:26" ht="15.75" customHeight="1">
      <c r="A794" s="663"/>
      <c r="B794" s="753"/>
      <c r="C794" s="663"/>
      <c r="D794" s="663"/>
      <c r="E794" s="663"/>
      <c r="F794" s="663"/>
      <c r="G794" s="663"/>
      <c r="H794" s="663"/>
      <c r="I794" s="663"/>
      <c r="J794" s="663"/>
      <c r="K794" s="663"/>
      <c r="L794" s="663"/>
      <c r="M794" s="663"/>
      <c r="N794" s="663"/>
      <c r="O794" s="663"/>
      <c r="P794" s="663"/>
      <c r="Q794" s="663"/>
      <c r="R794" s="663"/>
      <c r="S794" s="663"/>
      <c r="T794" s="663"/>
      <c r="U794" s="663"/>
      <c r="V794" s="663"/>
      <c r="W794" s="663"/>
      <c r="X794" s="663"/>
      <c r="Y794" s="663"/>
      <c r="Z794" s="663"/>
    </row>
    <row r="795" spans="1:26" ht="15.75" customHeight="1">
      <c r="A795" s="663"/>
      <c r="B795" s="753"/>
      <c r="C795" s="663"/>
      <c r="D795" s="663"/>
      <c r="E795" s="663"/>
      <c r="F795" s="663"/>
      <c r="G795" s="663"/>
      <c r="H795" s="663"/>
      <c r="I795" s="663"/>
      <c r="J795" s="663"/>
      <c r="K795" s="663"/>
      <c r="L795" s="663"/>
      <c r="M795" s="663"/>
      <c r="N795" s="663"/>
      <c r="O795" s="663"/>
      <c r="P795" s="663"/>
      <c r="Q795" s="663"/>
      <c r="R795" s="663"/>
      <c r="S795" s="663"/>
      <c r="T795" s="663"/>
      <c r="U795" s="663"/>
      <c r="V795" s="663"/>
      <c r="W795" s="663"/>
      <c r="X795" s="663"/>
      <c r="Y795" s="663"/>
      <c r="Z795" s="663"/>
    </row>
    <row r="796" spans="1:26" ht="15.75" customHeight="1">
      <c r="A796" s="663"/>
      <c r="B796" s="753"/>
      <c r="C796" s="663"/>
      <c r="D796" s="663"/>
      <c r="E796" s="663"/>
      <c r="F796" s="663"/>
      <c r="G796" s="663"/>
      <c r="H796" s="663"/>
      <c r="I796" s="663"/>
      <c r="J796" s="663"/>
      <c r="K796" s="663"/>
      <c r="L796" s="663"/>
      <c r="M796" s="663"/>
      <c r="N796" s="663"/>
      <c r="O796" s="663"/>
      <c r="P796" s="663"/>
      <c r="Q796" s="663"/>
      <c r="R796" s="663"/>
      <c r="S796" s="663"/>
      <c r="T796" s="663"/>
      <c r="U796" s="663"/>
      <c r="V796" s="663"/>
      <c r="W796" s="663"/>
      <c r="X796" s="663"/>
      <c r="Y796" s="663"/>
      <c r="Z796" s="663"/>
    </row>
    <row r="797" spans="1:26" ht="15.75" customHeight="1">
      <c r="A797" s="663"/>
      <c r="B797" s="753"/>
      <c r="C797" s="663"/>
      <c r="D797" s="663"/>
      <c r="E797" s="663"/>
      <c r="F797" s="663"/>
      <c r="G797" s="663"/>
      <c r="H797" s="663"/>
      <c r="I797" s="663"/>
      <c r="J797" s="663"/>
      <c r="K797" s="663"/>
      <c r="L797" s="663"/>
      <c r="M797" s="663"/>
      <c r="N797" s="663"/>
      <c r="O797" s="663"/>
      <c r="P797" s="663"/>
      <c r="Q797" s="663"/>
      <c r="R797" s="663"/>
      <c r="S797" s="663"/>
      <c r="T797" s="663"/>
      <c r="U797" s="663"/>
      <c r="V797" s="663"/>
      <c r="W797" s="663"/>
      <c r="X797" s="663"/>
      <c r="Y797" s="663"/>
      <c r="Z797" s="663"/>
    </row>
    <row r="798" spans="1:26" ht="15.75" customHeight="1">
      <c r="A798" s="663"/>
      <c r="B798" s="753"/>
      <c r="C798" s="663"/>
      <c r="D798" s="663"/>
      <c r="E798" s="663"/>
      <c r="F798" s="663"/>
      <c r="G798" s="663"/>
      <c r="H798" s="663"/>
      <c r="I798" s="663"/>
      <c r="J798" s="663"/>
      <c r="K798" s="663"/>
      <c r="L798" s="663"/>
      <c r="M798" s="663"/>
      <c r="N798" s="663"/>
      <c r="O798" s="663"/>
      <c r="P798" s="663"/>
      <c r="Q798" s="663"/>
      <c r="R798" s="663"/>
      <c r="S798" s="663"/>
      <c r="T798" s="663"/>
      <c r="U798" s="663"/>
      <c r="V798" s="663"/>
      <c r="W798" s="663"/>
      <c r="X798" s="663"/>
      <c r="Y798" s="663"/>
      <c r="Z798" s="663"/>
    </row>
    <row r="799" spans="1:26" ht="15.75" customHeight="1">
      <c r="A799" s="663"/>
      <c r="B799" s="753"/>
      <c r="C799" s="663"/>
      <c r="D799" s="663"/>
      <c r="E799" s="663"/>
      <c r="F799" s="663"/>
      <c r="G799" s="663"/>
      <c r="H799" s="663"/>
      <c r="I799" s="663"/>
      <c r="J799" s="663"/>
      <c r="K799" s="663"/>
      <c r="L799" s="663"/>
      <c r="M799" s="663"/>
      <c r="N799" s="663"/>
      <c r="O799" s="663"/>
      <c r="P799" s="663"/>
      <c r="Q799" s="663"/>
      <c r="R799" s="663"/>
      <c r="S799" s="663"/>
      <c r="T799" s="663"/>
      <c r="U799" s="663"/>
      <c r="V799" s="663"/>
      <c r="W799" s="663"/>
      <c r="X799" s="663"/>
      <c r="Y799" s="663"/>
      <c r="Z799" s="663"/>
    </row>
    <row r="800" spans="1:26" ht="15.75" customHeight="1">
      <c r="A800" s="663"/>
      <c r="B800" s="753"/>
      <c r="C800" s="663"/>
      <c r="D800" s="663"/>
      <c r="E800" s="663"/>
      <c r="F800" s="663"/>
      <c r="G800" s="663"/>
      <c r="H800" s="663"/>
      <c r="I800" s="663"/>
      <c r="J800" s="663"/>
      <c r="K800" s="663"/>
      <c r="L800" s="663"/>
      <c r="M800" s="663"/>
      <c r="N800" s="663"/>
      <c r="O800" s="663"/>
      <c r="P800" s="663"/>
      <c r="Q800" s="663"/>
      <c r="R800" s="663"/>
      <c r="S800" s="663"/>
      <c r="T800" s="663"/>
      <c r="U800" s="663"/>
      <c r="V800" s="663"/>
      <c r="W800" s="663"/>
      <c r="X800" s="663"/>
      <c r="Y800" s="663"/>
      <c r="Z800" s="663"/>
    </row>
    <row r="801" spans="1:26" ht="15.75" customHeight="1">
      <c r="A801" s="663"/>
      <c r="B801" s="753"/>
      <c r="C801" s="663"/>
      <c r="D801" s="663"/>
      <c r="E801" s="663"/>
      <c r="F801" s="663"/>
      <c r="G801" s="663"/>
      <c r="H801" s="663"/>
      <c r="I801" s="663"/>
      <c r="J801" s="663"/>
      <c r="K801" s="663"/>
      <c r="L801" s="663"/>
      <c r="M801" s="663"/>
      <c r="N801" s="663"/>
      <c r="O801" s="663"/>
      <c r="P801" s="663"/>
      <c r="Q801" s="663"/>
      <c r="R801" s="663"/>
      <c r="S801" s="663"/>
      <c r="T801" s="663"/>
      <c r="U801" s="663"/>
      <c r="V801" s="663"/>
      <c r="W801" s="663"/>
      <c r="X801" s="663"/>
      <c r="Y801" s="663"/>
      <c r="Z801" s="663"/>
    </row>
    <row r="802" spans="1:26" ht="15.75" customHeight="1">
      <c r="A802" s="663"/>
      <c r="B802" s="753"/>
      <c r="C802" s="663"/>
      <c r="D802" s="663"/>
      <c r="E802" s="663"/>
      <c r="F802" s="663"/>
      <c r="G802" s="663"/>
      <c r="H802" s="663"/>
      <c r="I802" s="663"/>
      <c r="J802" s="663"/>
      <c r="K802" s="663"/>
      <c r="L802" s="663"/>
      <c r="M802" s="663"/>
      <c r="N802" s="663"/>
      <c r="O802" s="663"/>
      <c r="P802" s="663"/>
      <c r="Q802" s="663"/>
      <c r="R802" s="663"/>
      <c r="S802" s="663"/>
      <c r="T802" s="663"/>
      <c r="U802" s="663"/>
      <c r="V802" s="663"/>
      <c r="W802" s="663"/>
      <c r="X802" s="663"/>
      <c r="Y802" s="663"/>
      <c r="Z802" s="663"/>
    </row>
    <row r="803" spans="1:26" ht="15.75" customHeight="1">
      <c r="A803" s="663"/>
      <c r="B803" s="753"/>
      <c r="C803" s="663"/>
      <c r="D803" s="663"/>
      <c r="E803" s="663"/>
      <c r="F803" s="663"/>
      <c r="G803" s="663"/>
      <c r="H803" s="663"/>
      <c r="I803" s="663"/>
      <c r="J803" s="663"/>
      <c r="K803" s="663"/>
      <c r="L803" s="663"/>
      <c r="M803" s="663"/>
      <c r="N803" s="663"/>
      <c r="O803" s="663"/>
      <c r="P803" s="663"/>
      <c r="Q803" s="663"/>
      <c r="R803" s="663"/>
      <c r="S803" s="663"/>
      <c r="T803" s="663"/>
      <c r="U803" s="663"/>
      <c r="V803" s="663"/>
      <c r="W803" s="663"/>
      <c r="X803" s="663"/>
      <c r="Y803" s="663"/>
      <c r="Z803" s="663"/>
    </row>
    <row r="804" spans="1:26" ht="15.75" customHeight="1">
      <c r="A804" s="663"/>
      <c r="B804" s="753"/>
      <c r="C804" s="663"/>
      <c r="D804" s="663"/>
      <c r="E804" s="663"/>
      <c r="F804" s="663"/>
      <c r="G804" s="663"/>
      <c r="H804" s="663"/>
      <c r="I804" s="663"/>
      <c r="J804" s="663"/>
      <c r="K804" s="663"/>
      <c r="L804" s="663"/>
      <c r="M804" s="663"/>
      <c r="N804" s="663"/>
      <c r="O804" s="663"/>
      <c r="P804" s="663"/>
      <c r="Q804" s="663"/>
      <c r="R804" s="663"/>
      <c r="S804" s="663"/>
      <c r="T804" s="663"/>
      <c r="U804" s="663"/>
      <c r="V804" s="663"/>
      <c r="W804" s="663"/>
      <c r="X804" s="663"/>
      <c r="Y804" s="663"/>
      <c r="Z804" s="663"/>
    </row>
    <row r="805" spans="1:26" ht="15.75" customHeight="1">
      <c r="A805" s="663"/>
      <c r="B805" s="753"/>
      <c r="C805" s="663"/>
      <c r="D805" s="663"/>
      <c r="E805" s="663"/>
      <c r="F805" s="663"/>
      <c r="G805" s="663"/>
      <c r="H805" s="663"/>
      <c r="I805" s="663"/>
      <c r="J805" s="663"/>
      <c r="K805" s="663"/>
      <c r="L805" s="663"/>
      <c r="M805" s="663"/>
      <c r="N805" s="663"/>
      <c r="O805" s="663"/>
      <c r="P805" s="663"/>
      <c r="Q805" s="663"/>
      <c r="R805" s="663"/>
      <c r="S805" s="663"/>
      <c r="T805" s="663"/>
      <c r="U805" s="663"/>
      <c r="V805" s="663"/>
      <c r="W805" s="663"/>
      <c r="X805" s="663"/>
      <c r="Y805" s="663"/>
      <c r="Z805" s="663"/>
    </row>
    <row r="806" spans="1:26" ht="15.75" customHeight="1">
      <c r="A806" s="663"/>
      <c r="B806" s="753"/>
      <c r="C806" s="663"/>
      <c r="D806" s="663"/>
      <c r="E806" s="663"/>
      <c r="F806" s="663"/>
      <c r="G806" s="663"/>
      <c r="H806" s="663"/>
      <c r="I806" s="663"/>
      <c r="J806" s="663"/>
      <c r="K806" s="663"/>
      <c r="L806" s="663"/>
      <c r="M806" s="663"/>
      <c r="N806" s="663"/>
      <c r="O806" s="663"/>
      <c r="P806" s="663"/>
      <c r="Q806" s="663"/>
      <c r="R806" s="663"/>
      <c r="S806" s="663"/>
      <c r="T806" s="663"/>
      <c r="U806" s="663"/>
      <c r="V806" s="663"/>
      <c r="W806" s="663"/>
      <c r="X806" s="663"/>
      <c r="Y806" s="663"/>
      <c r="Z806" s="663"/>
    </row>
    <row r="807" spans="1:26" ht="15.75" customHeight="1">
      <c r="A807" s="663"/>
      <c r="B807" s="753"/>
      <c r="C807" s="663"/>
      <c r="D807" s="663"/>
      <c r="E807" s="663"/>
      <c r="F807" s="663"/>
      <c r="G807" s="663"/>
      <c r="H807" s="663"/>
      <c r="I807" s="663"/>
      <c r="J807" s="663"/>
      <c r="K807" s="663"/>
      <c r="L807" s="663"/>
      <c r="M807" s="663"/>
      <c r="N807" s="663"/>
      <c r="O807" s="663"/>
      <c r="P807" s="663"/>
      <c r="Q807" s="663"/>
      <c r="R807" s="663"/>
      <c r="S807" s="663"/>
      <c r="T807" s="663"/>
      <c r="U807" s="663"/>
      <c r="V807" s="663"/>
      <c r="W807" s="663"/>
      <c r="X807" s="663"/>
      <c r="Y807" s="663"/>
      <c r="Z807" s="663"/>
    </row>
    <row r="808" spans="1:26" ht="15.75" customHeight="1">
      <c r="A808" s="663"/>
      <c r="B808" s="753"/>
      <c r="C808" s="663"/>
      <c r="D808" s="663"/>
      <c r="E808" s="663"/>
      <c r="F808" s="663"/>
      <c r="G808" s="663"/>
      <c r="H808" s="663"/>
      <c r="I808" s="663"/>
      <c r="J808" s="663"/>
      <c r="K808" s="663"/>
      <c r="L808" s="663"/>
      <c r="M808" s="663"/>
      <c r="N808" s="663"/>
      <c r="O808" s="663"/>
      <c r="P808" s="663"/>
      <c r="Q808" s="663"/>
      <c r="R808" s="663"/>
      <c r="S808" s="663"/>
      <c r="T808" s="663"/>
      <c r="U808" s="663"/>
      <c r="V808" s="663"/>
      <c r="W808" s="663"/>
      <c r="X808" s="663"/>
      <c r="Y808" s="663"/>
      <c r="Z808" s="663"/>
    </row>
    <row r="809" spans="1:26" ht="15.75" customHeight="1">
      <c r="A809" s="663"/>
      <c r="B809" s="753"/>
      <c r="C809" s="663"/>
      <c r="D809" s="663"/>
      <c r="E809" s="663"/>
      <c r="F809" s="663"/>
      <c r="G809" s="663"/>
      <c r="H809" s="663"/>
      <c r="I809" s="663"/>
      <c r="J809" s="663"/>
      <c r="K809" s="663"/>
      <c r="L809" s="663"/>
      <c r="M809" s="663"/>
      <c r="N809" s="663"/>
      <c r="O809" s="663"/>
      <c r="P809" s="663"/>
      <c r="Q809" s="663"/>
      <c r="R809" s="663"/>
      <c r="S809" s="663"/>
      <c r="T809" s="663"/>
      <c r="U809" s="663"/>
      <c r="V809" s="663"/>
      <c r="W809" s="663"/>
      <c r="X809" s="663"/>
      <c r="Y809" s="663"/>
      <c r="Z809" s="663"/>
    </row>
    <row r="810" spans="1:26" ht="15.75" customHeight="1">
      <c r="A810" s="663"/>
      <c r="B810" s="753"/>
      <c r="C810" s="663"/>
      <c r="D810" s="663"/>
      <c r="E810" s="663"/>
      <c r="F810" s="663"/>
      <c r="G810" s="663"/>
      <c r="H810" s="663"/>
      <c r="I810" s="663"/>
      <c r="J810" s="663"/>
      <c r="K810" s="663"/>
      <c r="L810" s="663"/>
      <c r="M810" s="663"/>
      <c r="N810" s="663"/>
      <c r="O810" s="663"/>
      <c r="P810" s="663"/>
      <c r="Q810" s="663"/>
      <c r="R810" s="663"/>
      <c r="S810" s="663"/>
      <c r="T810" s="663"/>
      <c r="U810" s="663"/>
      <c r="V810" s="663"/>
      <c r="W810" s="663"/>
      <c r="X810" s="663"/>
      <c r="Y810" s="663"/>
      <c r="Z810" s="663"/>
    </row>
    <row r="811" spans="1:26" ht="15.75" customHeight="1">
      <c r="A811" s="663"/>
      <c r="B811" s="753"/>
      <c r="C811" s="663"/>
      <c r="D811" s="663"/>
      <c r="E811" s="663"/>
      <c r="F811" s="663"/>
      <c r="G811" s="663"/>
      <c r="H811" s="663"/>
      <c r="I811" s="663"/>
      <c r="J811" s="663"/>
      <c r="K811" s="663"/>
      <c r="L811" s="663"/>
      <c r="M811" s="663"/>
      <c r="N811" s="663"/>
      <c r="O811" s="663"/>
      <c r="P811" s="663"/>
      <c r="Q811" s="663"/>
      <c r="R811" s="663"/>
      <c r="S811" s="663"/>
      <c r="T811" s="663"/>
      <c r="U811" s="663"/>
      <c r="V811" s="663"/>
      <c r="W811" s="663"/>
      <c r="X811" s="663"/>
      <c r="Y811" s="663"/>
      <c r="Z811" s="663"/>
    </row>
    <row r="812" spans="1:26" ht="15.75" customHeight="1">
      <c r="A812" s="663"/>
      <c r="B812" s="753"/>
      <c r="C812" s="663"/>
      <c r="D812" s="663"/>
      <c r="E812" s="663"/>
      <c r="F812" s="663"/>
      <c r="G812" s="663"/>
      <c r="H812" s="663"/>
      <c r="I812" s="663"/>
      <c r="J812" s="663"/>
      <c r="K812" s="663"/>
      <c r="L812" s="663"/>
      <c r="M812" s="663"/>
      <c r="N812" s="663"/>
      <c r="O812" s="663"/>
      <c r="P812" s="663"/>
      <c r="Q812" s="663"/>
      <c r="R812" s="663"/>
      <c r="S812" s="663"/>
      <c r="T812" s="663"/>
      <c r="U812" s="663"/>
      <c r="V812" s="663"/>
      <c r="W812" s="663"/>
      <c r="X812" s="663"/>
      <c r="Y812" s="663"/>
      <c r="Z812" s="663"/>
    </row>
    <row r="813" spans="1:26" ht="15.75" customHeight="1">
      <c r="A813" s="663"/>
      <c r="B813" s="753"/>
      <c r="C813" s="663"/>
      <c r="D813" s="663"/>
      <c r="E813" s="663"/>
      <c r="F813" s="663"/>
      <c r="G813" s="663"/>
      <c r="H813" s="663"/>
      <c r="I813" s="663"/>
      <c r="J813" s="663"/>
      <c r="K813" s="663"/>
      <c r="L813" s="663"/>
      <c r="M813" s="663"/>
      <c r="N813" s="663"/>
      <c r="O813" s="663"/>
      <c r="P813" s="663"/>
      <c r="Q813" s="663"/>
      <c r="R813" s="663"/>
      <c r="S813" s="663"/>
      <c r="T813" s="663"/>
      <c r="U813" s="663"/>
      <c r="V813" s="663"/>
      <c r="W813" s="663"/>
      <c r="X813" s="663"/>
      <c r="Y813" s="663"/>
      <c r="Z813" s="663"/>
    </row>
    <row r="814" spans="1:26" ht="15.75" customHeight="1">
      <c r="A814" s="663"/>
      <c r="B814" s="753"/>
      <c r="C814" s="663"/>
      <c r="D814" s="663"/>
      <c r="E814" s="663"/>
      <c r="F814" s="663"/>
      <c r="G814" s="663"/>
      <c r="H814" s="663"/>
      <c r="I814" s="663"/>
      <c r="J814" s="663"/>
      <c r="K814" s="663"/>
      <c r="L814" s="663"/>
      <c r="M814" s="663"/>
      <c r="N814" s="663"/>
      <c r="O814" s="663"/>
      <c r="P814" s="663"/>
      <c r="Q814" s="663"/>
      <c r="R814" s="663"/>
      <c r="S814" s="663"/>
      <c r="T814" s="663"/>
      <c r="U814" s="663"/>
      <c r="V814" s="663"/>
      <c r="W814" s="663"/>
      <c r="X814" s="663"/>
      <c r="Y814" s="663"/>
      <c r="Z814" s="663"/>
    </row>
    <row r="815" spans="1:26" ht="15.75" customHeight="1">
      <c r="A815" s="663"/>
      <c r="B815" s="753"/>
      <c r="C815" s="663"/>
      <c r="D815" s="663"/>
      <c r="E815" s="663"/>
      <c r="F815" s="663"/>
      <c r="G815" s="663"/>
      <c r="H815" s="663"/>
      <c r="I815" s="663"/>
      <c r="J815" s="663"/>
      <c r="K815" s="663"/>
      <c r="L815" s="663"/>
      <c r="M815" s="663"/>
      <c r="N815" s="663"/>
      <c r="O815" s="663"/>
      <c r="P815" s="663"/>
      <c r="Q815" s="663"/>
      <c r="R815" s="663"/>
      <c r="S815" s="663"/>
      <c r="T815" s="663"/>
      <c r="U815" s="663"/>
      <c r="V815" s="663"/>
      <c r="W815" s="663"/>
      <c r="X815" s="663"/>
      <c r="Y815" s="663"/>
      <c r="Z815" s="663"/>
    </row>
    <row r="816" spans="1:26" ht="15.75" customHeight="1">
      <c r="A816" s="663"/>
      <c r="B816" s="753"/>
      <c r="C816" s="663"/>
      <c r="D816" s="663"/>
      <c r="E816" s="663"/>
      <c r="F816" s="663"/>
      <c r="G816" s="663"/>
      <c r="H816" s="663"/>
      <c r="I816" s="663"/>
      <c r="J816" s="663"/>
      <c r="K816" s="663"/>
      <c r="L816" s="663"/>
      <c r="M816" s="663"/>
      <c r="N816" s="663"/>
      <c r="O816" s="663"/>
      <c r="P816" s="663"/>
      <c r="Q816" s="663"/>
      <c r="R816" s="663"/>
      <c r="S816" s="663"/>
      <c r="T816" s="663"/>
      <c r="U816" s="663"/>
      <c r="V816" s="663"/>
      <c r="W816" s="663"/>
      <c r="X816" s="663"/>
      <c r="Y816" s="663"/>
      <c r="Z816" s="663"/>
    </row>
    <row r="817" spans="1:26" ht="15.75" customHeight="1">
      <c r="A817" s="663"/>
      <c r="B817" s="753"/>
      <c r="C817" s="663"/>
      <c r="D817" s="663"/>
      <c r="E817" s="663"/>
      <c r="F817" s="663"/>
      <c r="G817" s="663"/>
      <c r="H817" s="663"/>
      <c r="I817" s="663"/>
      <c r="J817" s="663"/>
      <c r="K817" s="663"/>
      <c r="L817" s="663"/>
      <c r="M817" s="663"/>
      <c r="N817" s="663"/>
      <c r="O817" s="663"/>
      <c r="P817" s="663"/>
      <c r="Q817" s="663"/>
      <c r="R817" s="663"/>
      <c r="S817" s="663"/>
      <c r="T817" s="663"/>
      <c r="U817" s="663"/>
      <c r="V817" s="663"/>
      <c r="W817" s="663"/>
      <c r="X817" s="663"/>
      <c r="Y817" s="663"/>
      <c r="Z817" s="663"/>
    </row>
    <row r="818" spans="1:26" ht="15.75" customHeight="1">
      <c r="A818" s="663"/>
      <c r="B818" s="753"/>
      <c r="C818" s="663"/>
      <c r="D818" s="663"/>
      <c r="E818" s="663"/>
      <c r="F818" s="663"/>
      <c r="G818" s="663"/>
      <c r="H818" s="663"/>
      <c r="I818" s="663"/>
      <c r="J818" s="663"/>
      <c r="K818" s="663"/>
      <c r="L818" s="663"/>
      <c r="M818" s="663"/>
      <c r="N818" s="663"/>
      <c r="O818" s="663"/>
      <c r="P818" s="663"/>
      <c r="Q818" s="663"/>
      <c r="R818" s="663"/>
      <c r="S818" s="663"/>
      <c r="T818" s="663"/>
      <c r="U818" s="663"/>
      <c r="V818" s="663"/>
      <c r="W818" s="663"/>
      <c r="X818" s="663"/>
      <c r="Y818" s="663"/>
      <c r="Z818" s="663"/>
    </row>
    <row r="819" spans="1:26" ht="15.75" customHeight="1">
      <c r="A819" s="663"/>
      <c r="B819" s="753"/>
      <c r="C819" s="663"/>
      <c r="D819" s="663"/>
      <c r="E819" s="663"/>
      <c r="F819" s="663"/>
      <c r="G819" s="663"/>
      <c r="H819" s="663"/>
      <c r="I819" s="663"/>
      <c r="J819" s="663"/>
      <c r="K819" s="663"/>
      <c r="L819" s="663"/>
      <c r="M819" s="663"/>
      <c r="N819" s="663"/>
      <c r="O819" s="663"/>
      <c r="P819" s="663"/>
      <c r="Q819" s="663"/>
      <c r="R819" s="663"/>
      <c r="S819" s="663"/>
      <c r="T819" s="663"/>
      <c r="U819" s="663"/>
      <c r="V819" s="663"/>
      <c r="W819" s="663"/>
      <c r="X819" s="663"/>
      <c r="Y819" s="663"/>
      <c r="Z819" s="663"/>
    </row>
    <row r="820" spans="1:26" ht="15.75" customHeight="1">
      <c r="A820" s="663"/>
      <c r="B820" s="753"/>
      <c r="C820" s="663"/>
      <c r="D820" s="663"/>
      <c r="E820" s="663"/>
      <c r="F820" s="663"/>
      <c r="G820" s="663"/>
      <c r="H820" s="663"/>
      <c r="I820" s="663"/>
      <c r="J820" s="663"/>
      <c r="K820" s="663"/>
      <c r="L820" s="663"/>
      <c r="M820" s="663"/>
      <c r="N820" s="663"/>
      <c r="O820" s="663"/>
      <c r="P820" s="663"/>
      <c r="Q820" s="663"/>
      <c r="R820" s="663"/>
      <c r="S820" s="663"/>
      <c r="T820" s="663"/>
      <c r="U820" s="663"/>
      <c r="V820" s="663"/>
      <c r="W820" s="663"/>
      <c r="X820" s="663"/>
      <c r="Y820" s="663"/>
      <c r="Z820" s="663"/>
    </row>
    <row r="821" spans="1:26" ht="15.75" customHeight="1">
      <c r="A821" s="663"/>
      <c r="B821" s="753"/>
      <c r="C821" s="663"/>
      <c r="D821" s="663"/>
      <c r="E821" s="663"/>
      <c r="F821" s="663"/>
      <c r="G821" s="663"/>
      <c r="H821" s="663"/>
      <c r="I821" s="663"/>
      <c r="J821" s="663"/>
      <c r="K821" s="663"/>
      <c r="L821" s="663"/>
      <c r="M821" s="663"/>
      <c r="N821" s="663"/>
      <c r="O821" s="663"/>
      <c r="P821" s="663"/>
      <c r="Q821" s="663"/>
      <c r="R821" s="663"/>
      <c r="S821" s="663"/>
      <c r="T821" s="663"/>
      <c r="U821" s="663"/>
      <c r="V821" s="663"/>
      <c r="W821" s="663"/>
      <c r="X821" s="663"/>
      <c r="Y821" s="663"/>
      <c r="Z821" s="663"/>
    </row>
    <row r="822" spans="1:26" ht="15.75" customHeight="1">
      <c r="A822" s="663"/>
      <c r="B822" s="753"/>
      <c r="C822" s="663"/>
      <c r="D822" s="663"/>
      <c r="E822" s="663"/>
      <c r="F822" s="663"/>
      <c r="G822" s="663"/>
      <c r="H822" s="663"/>
      <c r="I822" s="663"/>
      <c r="J822" s="663"/>
      <c r="K822" s="663"/>
      <c r="L822" s="663"/>
      <c r="M822" s="663"/>
      <c r="N822" s="663"/>
      <c r="O822" s="663"/>
      <c r="P822" s="663"/>
      <c r="Q822" s="663"/>
      <c r="R822" s="663"/>
      <c r="S822" s="663"/>
      <c r="T822" s="663"/>
      <c r="U822" s="663"/>
      <c r="V822" s="663"/>
      <c r="W822" s="663"/>
      <c r="X822" s="663"/>
      <c r="Y822" s="663"/>
      <c r="Z822" s="663"/>
    </row>
    <row r="823" spans="1:26" ht="15.75" customHeight="1">
      <c r="A823" s="663"/>
      <c r="B823" s="75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row>
    <row r="824" spans="1:26" ht="15.75" customHeight="1">
      <c r="A824" s="663"/>
      <c r="B824" s="753"/>
      <c r="C824" s="663"/>
      <c r="D824" s="663"/>
      <c r="E824" s="663"/>
      <c r="F824" s="663"/>
      <c r="G824" s="663"/>
      <c r="H824" s="663"/>
      <c r="I824" s="663"/>
      <c r="J824" s="663"/>
      <c r="K824" s="663"/>
      <c r="L824" s="663"/>
      <c r="M824" s="663"/>
      <c r="N824" s="663"/>
      <c r="O824" s="663"/>
      <c r="P824" s="663"/>
      <c r="Q824" s="663"/>
      <c r="R824" s="663"/>
      <c r="S824" s="663"/>
      <c r="T824" s="663"/>
      <c r="U824" s="663"/>
      <c r="V824" s="663"/>
      <c r="W824" s="663"/>
      <c r="X824" s="663"/>
      <c r="Y824" s="663"/>
      <c r="Z824" s="663"/>
    </row>
    <row r="825" spans="1:26" ht="15.75" customHeight="1">
      <c r="A825" s="663"/>
      <c r="B825" s="753"/>
      <c r="C825" s="663"/>
      <c r="D825" s="663"/>
      <c r="E825" s="663"/>
      <c r="F825" s="663"/>
      <c r="G825" s="663"/>
      <c r="H825" s="663"/>
      <c r="I825" s="663"/>
      <c r="J825" s="663"/>
      <c r="K825" s="663"/>
      <c r="L825" s="663"/>
      <c r="M825" s="663"/>
      <c r="N825" s="663"/>
      <c r="O825" s="663"/>
      <c r="P825" s="663"/>
      <c r="Q825" s="663"/>
      <c r="R825" s="663"/>
      <c r="S825" s="663"/>
      <c r="T825" s="663"/>
      <c r="U825" s="663"/>
      <c r="V825" s="663"/>
      <c r="W825" s="663"/>
      <c r="X825" s="663"/>
      <c r="Y825" s="663"/>
      <c r="Z825" s="663"/>
    </row>
    <row r="826" spans="1:26" ht="15.75" customHeight="1">
      <c r="A826" s="663"/>
      <c r="B826" s="753"/>
      <c r="C826" s="663"/>
      <c r="D826" s="663"/>
      <c r="E826" s="663"/>
      <c r="F826" s="663"/>
      <c r="G826" s="663"/>
      <c r="H826" s="663"/>
      <c r="I826" s="663"/>
      <c r="J826" s="663"/>
      <c r="K826" s="663"/>
      <c r="L826" s="663"/>
      <c r="M826" s="663"/>
      <c r="N826" s="663"/>
      <c r="O826" s="663"/>
      <c r="P826" s="663"/>
      <c r="Q826" s="663"/>
      <c r="R826" s="663"/>
      <c r="S826" s="663"/>
      <c r="T826" s="663"/>
      <c r="U826" s="663"/>
      <c r="V826" s="663"/>
      <c r="W826" s="663"/>
      <c r="X826" s="663"/>
      <c r="Y826" s="663"/>
      <c r="Z826" s="663"/>
    </row>
    <row r="827" spans="1:26" ht="15.75" customHeight="1">
      <c r="A827" s="663"/>
      <c r="B827" s="753"/>
      <c r="C827" s="663"/>
      <c r="D827" s="663"/>
      <c r="E827" s="663"/>
      <c r="F827" s="663"/>
      <c r="G827" s="663"/>
      <c r="H827" s="663"/>
      <c r="I827" s="663"/>
      <c r="J827" s="663"/>
      <c r="K827" s="663"/>
      <c r="L827" s="663"/>
      <c r="M827" s="663"/>
      <c r="N827" s="663"/>
      <c r="O827" s="663"/>
      <c r="P827" s="663"/>
      <c r="Q827" s="663"/>
      <c r="R827" s="663"/>
      <c r="S827" s="663"/>
      <c r="T827" s="663"/>
      <c r="U827" s="663"/>
      <c r="V827" s="663"/>
      <c r="W827" s="663"/>
      <c r="X827" s="663"/>
      <c r="Y827" s="663"/>
      <c r="Z827" s="663"/>
    </row>
    <row r="828" spans="1:26" ht="15.75" customHeight="1">
      <c r="A828" s="663"/>
      <c r="B828" s="753"/>
      <c r="C828" s="663"/>
      <c r="D828" s="663"/>
      <c r="E828" s="663"/>
      <c r="F828" s="663"/>
      <c r="G828" s="663"/>
      <c r="H828" s="663"/>
      <c r="I828" s="663"/>
      <c r="J828" s="663"/>
      <c r="K828" s="663"/>
      <c r="L828" s="663"/>
      <c r="M828" s="663"/>
      <c r="N828" s="663"/>
      <c r="O828" s="663"/>
      <c r="P828" s="663"/>
      <c r="Q828" s="663"/>
      <c r="R828" s="663"/>
      <c r="S828" s="663"/>
      <c r="T828" s="663"/>
      <c r="U828" s="663"/>
      <c r="V828" s="663"/>
      <c r="W828" s="663"/>
      <c r="X828" s="663"/>
      <c r="Y828" s="663"/>
      <c r="Z828" s="663"/>
    </row>
    <row r="829" spans="1:26" ht="15.75" customHeight="1">
      <c r="A829" s="663"/>
      <c r="B829" s="753"/>
      <c r="C829" s="663"/>
      <c r="D829" s="663"/>
      <c r="E829" s="663"/>
      <c r="F829" s="663"/>
      <c r="G829" s="663"/>
      <c r="H829" s="663"/>
      <c r="I829" s="663"/>
      <c r="J829" s="663"/>
      <c r="K829" s="663"/>
      <c r="L829" s="663"/>
      <c r="M829" s="663"/>
      <c r="N829" s="663"/>
      <c r="O829" s="663"/>
      <c r="P829" s="663"/>
      <c r="Q829" s="663"/>
      <c r="R829" s="663"/>
      <c r="S829" s="663"/>
      <c r="T829" s="663"/>
      <c r="U829" s="663"/>
      <c r="V829" s="663"/>
      <c r="W829" s="663"/>
      <c r="X829" s="663"/>
      <c r="Y829" s="663"/>
      <c r="Z829" s="663"/>
    </row>
    <row r="830" spans="1:26" ht="15.75" customHeight="1">
      <c r="A830" s="663"/>
      <c r="B830" s="753"/>
      <c r="C830" s="663"/>
      <c r="D830" s="663"/>
      <c r="E830" s="663"/>
      <c r="F830" s="663"/>
      <c r="G830" s="663"/>
      <c r="H830" s="663"/>
      <c r="I830" s="663"/>
      <c r="J830" s="663"/>
      <c r="K830" s="663"/>
      <c r="L830" s="663"/>
      <c r="M830" s="663"/>
      <c r="N830" s="663"/>
      <c r="O830" s="663"/>
      <c r="P830" s="663"/>
      <c r="Q830" s="663"/>
      <c r="R830" s="663"/>
      <c r="S830" s="663"/>
      <c r="T830" s="663"/>
      <c r="U830" s="663"/>
      <c r="V830" s="663"/>
      <c r="W830" s="663"/>
      <c r="X830" s="663"/>
      <c r="Y830" s="663"/>
      <c r="Z830" s="663"/>
    </row>
    <row r="831" spans="1:26" ht="15.75" customHeight="1">
      <c r="A831" s="663"/>
      <c r="B831" s="753"/>
      <c r="C831" s="663"/>
      <c r="D831" s="663"/>
      <c r="E831" s="663"/>
      <c r="F831" s="663"/>
      <c r="G831" s="663"/>
      <c r="H831" s="663"/>
      <c r="I831" s="663"/>
      <c r="J831" s="663"/>
      <c r="K831" s="663"/>
      <c r="L831" s="663"/>
      <c r="M831" s="663"/>
      <c r="N831" s="663"/>
      <c r="O831" s="663"/>
      <c r="P831" s="663"/>
      <c r="Q831" s="663"/>
      <c r="R831" s="663"/>
      <c r="S831" s="663"/>
      <c r="T831" s="663"/>
      <c r="U831" s="663"/>
      <c r="V831" s="663"/>
      <c r="W831" s="663"/>
      <c r="X831" s="663"/>
      <c r="Y831" s="663"/>
      <c r="Z831" s="663"/>
    </row>
    <row r="832" spans="1:26" ht="15.75" customHeight="1">
      <c r="A832" s="663"/>
      <c r="B832" s="753"/>
      <c r="C832" s="663"/>
      <c r="D832" s="663"/>
      <c r="E832" s="663"/>
      <c r="F832" s="663"/>
      <c r="G832" s="663"/>
      <c r="H832" s="663"/>
      <c r="I832" s="663"/>
      <c r="J832" s="663"/>
      <c r="K832" s="663"/>
      <c r="L832" s="663"/>
      <c r="M832" s="663"/>
      <c r="N832" s="663"/>
      <c r="O832" s="663"/>
      <c r="P832" s="663"/>
      <c r="Q832" s="663"/>
      <c r="R832" s="663"/>
      <c r="S832" s="663"/>
      <c r="T832" s="663"/>
      <c r="U832" s="663"/>
      <c r="V832" s="663"/>
      <c r="W832" s="663"/>
      <c r="X832" s="663"/>
      <c r="Y832" s="663"/>
      <c r="Z832" s="663"/>
    </row>
    <row r="833" spans="1:26" ht="15.75" customHeight="1">
      <c r="A833" s="663"/>
      <c r="B833" s="753"/>
      <c r="C833" s="663"/>
      <c r="D833" s="663"/>
      <c r="E833" s="663"/>
      <c r="F833" s="663"/>
      <c r="G833" s="663"/>
      <c r="H833" s="663"/>
      <c r="I833" s="663"/>
      <c r="J833" s="663"/>
      <c r="K833" s="663"/>
      <c r="L833" s="663"/>
      <c r="M833" s="663"/>
      <c r="N833" s="663"/>
      <c r="O833" s="663"/>
      <c r="P833" s="663"/>
      <c r="Q833" s="663"/>
      <c r="R833" s="663"/>
      <c r="S833" s="663"/>
      <c r="T833" s="663"/>
      <c r="U833" s="663"/>
      <c r="V833" s="663"/>
      <c r="W833" s="663"/>
      <c r="X833" s="663"/>
      <c r="Y833" s="663"/>
      <c r="Z833" s="663"/>
    </row>
    <row r="834" spans="1:26" ht="15.75" customHeight="1">
      <c r="A834" s="663"/>
      <c r="B834" s="753"/>
      <c r="C834" s="663"/>
      <c r="D834" s="663"/>
      <c r="E834" s="663"/>
      <c r="F834" s="663"/>
      <c r="G834" s="663"/>
      <c r="H834" s="663"/>
      <c r="I834" s="663"/>
      <c r="J834" s="663"/>
      <c r="K834" s="663"/>
      <c r="L834" s="663"/>
      <c r="M834" s="663"/>
      <c r="N834" s="663"/>
      <c r="O834" s="663"/>
      <c r="P834" s="663"/>
      <c r="Q834" s="663"/>
      <c r="R834" s="663"/>
      <c r="S834" s="663"/>
      <c r="T834" s="663"/>
      <c r="U834" s="663"/>
      <c r="V834" s="663"/>
      <c r="W834" s="663"/>
      <c r="X834" s="663"/>
      <c r="Y834" s="663"/>
      <c r="Z834" s="663"/>
    </row>
    <row r="835" spans="1:26" ht="15.75" customHeight="1">
      <c r="A835" s="663"/>
      <c r="B835" s="753"/>
      <c r="C835" s="663"/>
      <c r="D835" s="663"/>
      <c r="E835" s="663"/>
      <c r="F835" s="663"/>
      <c r="G835" s="663"/>
      <c r="H835" s="663"/>
      <c r="I835" s="663"/>
      <c r="J835" s="663"/>
      <c r="K835" s="663"/>
      <c r="L835" s="663"/>
      <c r="M835" s="663"/>
      <c r="N835" s="663"/>
      <c r="O835" s="663"/>
      <c r="P835" s="663"/>
      <c r="Q835" s="663"/>
      <c r="R835" s="663"/>
      <c r="S835" s="663"/>
      <c r="T835" s="663"/>
      <c r="U835" s="663"/>
      <c r="V835" s="663"/>
      <c r="W835" s="663"/>
      <c r="X835" s="663"/>
      <c r="Y835" s="663"/>
      <c r="Z835" s="663"/>
    </row>
    <row r="836" spans="1:26" ht="15.75" customHeight="1">
      <c r="A836" s="663"/>
      <c r="B836" s="753"/>
      <c r="C836" s="663"/>
      <c r="D836" s="663"/>
      <c r="E836" s="663"/>
      <c r="F836" s="663"/>
      <c r="G836" s="663"/>
      <c r="H836" s="663"/>
      <c r="I836" s="663"/>
      <c r="J836" s="663"/>
      <c r="K836" s="663"/>
      <c r="L836" s="663"/>
      <c r="M836" s="663"/>
      <c r="N836" s="663"/>
      <c r="O836" s="663"/>
      <c r="P836" s="663"/>
      <c r="Q836" s="663"/>
      <c r="R836" s="663"/>
      <c r="S836" s="663"/>
      <c r="T836" s="663"/>
      <c r="U836" s="663"/>
      <c r="V836" s="663"/>
      <c r="W836" s="663"/>
      <c r="X836" s="663"/>
      <c r="Y836" s="663"/>
      <c r="Z836" s="663"/>
    </row>
    <row r="837" spans="1:26" ht="15.75" customHeight="1">
      <c r="A837" s="663"/>
      <c r="B837" s="753"/>
      <c r="C837" s="663"/>
      <c r="D837" s="663"/>
      <c r="E837" s="663"/>
      <c r="F837" s="663"/>
      <c r="G837" s="663"/>
      <c r="H837" s="663"/>
      <c r="I837" s="663"/>
      <c r="J837" s="663"/>
      <c r="K837" s="663"/>
      <c r="L837" s="663"/>
      <c r="M837" s="663"/>
      <c r="N837" s="663"/>
      <c r="O837" s="663"/>
      <c r="P837" s="663"/>
      <c r="Q837" s="663"/>
      <c r="R837" s="663"/>
      <c r="S837" s="663"/>
      <c r="T837" s="663"/>
      <c r="U837" s="663"/>
      <c r="V837" s="663"/>
      <c r="W837" s="663"/>
      <c r="X837" s="663"/>
      <c r="Y837" s="663"/>
      <c r="Z837" s="663"/>
    </row>
    <row r="838" spans="1:26" ht="15.75" customHeight="1">
      <c r="A838" s="663"/>
      <c r="B838" s="753"/>
      <c r="C838" s="663"/>
      <c r="D838" s="663"/>
      <c r="E838" s="663"/>
      <c r="F838" s="663"/>
      <c r="G838" s="663"/>
      <c r="H838" s="663"/>
      <c r="I838" s="663"/>
      <c r="J838" s="663"/>
      <c r="K838" s="663"/>
      <c r="L838" s="663"/>
      <c r="M838" s="663"/>
      <c r="N838" s="663"/>
      <c r="O838" s="663"/>
      <c r="P838" s="663"/>
      <c r="Q838" s="663"/>
      <c r="R838" s="663"/>
      <c r="S838" s="663"/>
      <c r="T838" s="663"/>
      <c r="U838" s="663"/>
      <c r="V838" s="663"/>
      <c r="W838" s="663"/>
      <c r="X838" s="663"/>
      <c r="Y838" s="663"/>
      <c r="Z838" s="663"/>
    </row>
    <row r="839" spans="1:26" ht="15.75" customHeight="1">
      <c r="A839" s="663"/>
      <c r="B839" s="753"/>
      <c r="C839" s="663"/>
      <c r="D839" s="663"/>
      <c r="E839" s="663"/>
      <c r="F839" s="663"/>
      <c r="G839" s="663"/>
      <c r="H839" s="663"/>
      <c r="I839" s="663"/>
      <c r="J839" s="663"/>
      <c r="K839" s="663"/>
      <c r="L839" s="663"/>
      <c r="M839" s="663"/>
      <c r="N839" s="663"/>
      <c r="O839" s="663"/>
      <c r="P839" s="663"/>
      <c r="Q839" s="663"/>
      <c r="R839" s="663"/>
      <c r="S839" s="663"/>
      <c r="T839" s="663"/>
      <c r="U839" s="663"/>
      <c r="V839" s="663"/>
      <c r="W839" s="663"/>
      <c r="X839" s="663"/>
      <c r="Y839" s="663"/>
      <c r="Z839" s="663"/>
    </row>
    <row r="840" spans="1:26" ht="15.75" customHeight="1">
      <c r="A840" s="663"/>
      <c r="B840" s="753"/>
      <c r="C840" s="663"/>
      <c r="D840" s="663"/>
      <c r="E840" s="663"/>
      <c r="F840" s="663"/>
      <c r="G840" s="663"/>
      <c r="H840" s="663"/>
      <c r="I840" s="663"/>
      <c r="J840" s="663"/>
      <c r="K840" s="663"/>
      <c r="L840" s="663"/>
      <c r="M840" s="663"/>
      <c r="N840" s="663"/>
      <c r="O840" s="663"/>
      <c r="P840" s="663"/>
      <c r="Q840" s="663"/>
      <c r="R840" s="663"/>
      <c r="S840" s="663"/>
      <c r="T840" s="663"/>
      <c r="U840" s="663"/>
      <c r="V840" s="663"/>
      <c r="W840" s="663"/>
      <c r="X840" s="663"/>
      <c r="Y840" s="663"/>
      <c r="Z840" s="663"/>
    </row>
    <row r="841" spans="1:26" ht="15.75" customHeight="1">
      <c r="A841" s="663"/>
      <c r="B841" s="753"/>
      <c r="C841" s="663"/>
      <c r="D841" s="663"/>
      <c r="E841" s="663"/>
      <c r="F841" s="663"/>
      <c r="G841" s="663"/>
      <c r="H841" s="663"/>
      <c r="I841" s="663"/>
      <c r="J841" s="663"/>
      <c r="K841" s="663"/>
      <c r="L841" s="663"/>
      <c r="M841" s="663"/>
      <c r="N841" s="663"/>
      <c r="O841" s="663"/>
      <c r="P841" s="663"/>
      <c r="Q841" s="663"/>
      <c r="R841" s="663"/>
      <c r="S841" s="663"/>
      <c r="T841" s="663"/>
      <c r="U841" s="663"/>
      <c r="V841" s="663"/>
      <c r="W841" s="663"/>
      <c r="X841" s="663"/>
      <c r="Y841" s="663"/>
      <c r="Z841" s="663"/>
    </row>
    <row r="842" spans="1:26" ht="15.75" customHeight="1">
      <c r="A842" s="663"/>
      <c r="B842" s="753"/>
      <c r="C842" s="663"/>
      <c r="D842" s="663"/>
      <c r="E842" s="663"/>
      <c r="F842" s="663"/>
      <c r="G842" s="663"/>
      <c r="H842" s="663"/>
      <c r="I842" s="663"/>
      <c r="J842" s="663"/>
      <c r="K842" s="663"/>
      <c r="L842" s="663"/>
      <c r="M842" s="663"/>
      <c r="N842" s="663"/>
      <c r="O842" s="663"/>
      <c r="P842" s="663"/>
      <c r="Q842" s="663"/>
      <c r="R842" s="663"/>
      <c r="S842" s="663"/>
      <c r="T842" s="663"/>
      <c r="U842" s="663"/>
      <c r="V842" s="663"/>
      <c r="W842" s="663"/>
      <c r="X842" s="663"/>
      <c r="Y842" s="663"/>
      <c r="Z842" s="663"/>
    </row>
    <row r="843" spans="1:26" ht="15.75" customHeight="1">
      <c r="A843" s="663"/>
      <c r="B843" s="753"/>
      <c r="C843" s="663"/>
      <c r="D843" s="663"/>
      <c r="E843" s="663"/>
      <c r="F843" s="663"/>
      <c r="G843" s="663"/>
      <c r="H843" s="663"/>
      <c r="I843" s="663"/>
      <c r="J843" s="663"/>
      <c r="K843" s="663"/>
      <c r="L843" s="663"/>
      <c r="M843" s="663"/>
      <c r="N843" s="663"/>
      <c r="O843" s="663"/>
      <c r="P843" s="663"/>
      <c r="Q843" s="663"/>
      <c r="R843" s="663"/>
      <c r="S843" s="663"/>
      <c r="T843" s="663"/>
      <c r="U843" s="663"/>
      <c r="V843" s="663"/>
      <c r="W843" s="663"/>
      <c r="X843" s="663"/>
      <c r="Y843" s="663"/>
      <c r="Z843" s="663"/>
    </row>
    <row r="844" spans="1:26" ht="15.75" customHeight="1">
      <c r="A844" s="663"/>
      <c r="B844" s="753"/>
      <c r="C844" s="663"/>
      <c r="D844" s="663"/>
      <c r="E844" s="663"/>
      <c r="F844" s="663"/>
      <c r="G844" s="663"/>
      <c r="H844" s="663"/>
      <c r="I844" s="663"/>
      <c r="J844" s="663"/>
      <c r="K844" s="663"/>
      <c r="L844" s="663"/>
      <c r="M844" s="663"/>
      <c r="N844" s="663"/>
      <c r="O844" s="663"/>
      <c r="P844" s="663"/>
      <c r="Q844" s="663"/>
      <c r="R844" s="663"/>
      <c r="S844" s="663"/>
      <c r="T844" s="663"/>
      <c r="U844" s="663"/>
      <c r="V844" s="663"/>
      <c r="W844" s="663"/>
      <c r="X844" s="663"/>
      <c r="Y844" s="663"/>
      <c r="Z844" s="663"/>
    </row>
    <row r="845" spans="1:26" ht="15.75" customHeight="1">
      <c r="A845" s="663"/>
      <c r="B845" s="753"/>
      <c r="C845" s="663"/>
      <c r="D845" s="663"/>
      <c r="E845" s="663"/>
      <c r="F845" s="663"/>
      <c r="G845" s="663"/>
      <c r="H845" s="663"/>
      <c r="I845" s="663"/>
      <c r="J845" s="663"/>
      <c r="K845" s="663"/>
      <c r="L845" s="663"/>
      <c r="M845" s="663"/>
      <c r="N845" s="663"/>
      <c r="O845" s="663"/>
      <c r="P845" s="663"/>
      <c r="Q845" s="663"/>
      <c r="R845" s="663"/>
      <c r="S845" s="663"/>
      <c r="T845" s="663"/>
      <c r="U845" s="663"/>
      <c r="V845" s="663"/>
      <c r="W845" s="663"/>
      <c r="X845" s="663"/>
      <c r="Y845" s="663"/>
      <c r="Z845" s="663"/>
    </row>
    <row r="846" spans="1:26" ht="15.75" customHeight="1">
      <c r="A846" s="663"/>
      <c r="B846" s="753"/>
      <c r="C846" s="663"/>
      <c r="D846" s="663"/>
      <c r="E846" s="663"/>
      <c r="F846" s="663"/>
      <c r="G846" s="663"/>
      <c r="H846" s="663"/>
      <c r="I846" s="663"/>
      <c r="J846" s="663"/>
      <c r="K846" s="663"/>
      <c r="L846" s="663"/>
      <c r="M846" s="663"/>
      <c r="N846" s="663"/>
      <c r="O846" s="663"/>
      <c r="P846" s="663"/>
      <c r="Q846" s="663"/>
      <c r="R846" s="663"/>
      <c r="S846" s="663"/>
      <c r="T846" s="663"/>
      <c r="U846" s="663"/>
      <c r="V846" s="663"/>
      <c r="W846" s="663"/>
      <c r="X846" s="663"/>
      <c r="Y846" s="663"/>
      <c r="Z846" s="663"/>
    </row>
    <row r="847" spans="1:26" ht="15.75" customHeight="1">
      <c r="A847" s="663"/>
      <c r="B847" s="753"/>
      <c r="C847" s="663"/>
      <c r="D847" s="663"/>
      <c r="E847" s="663"/>
      <c r="F847" s="663"/>
      <c r="G847" s="663"/>
      <c r="H847" s="663"/>
      <c r="I847" s="663"/>
      <c r="J847" s="663"/>
      <c r="K847" s="663"/>
      <c r="L847" s="663"/>
      <c r="M847" s="663"/>
      <c r="N847" s="663"/>
      <c r="O847" s="663"/>
      <c r="P847" s="663"/>
      <c r="Q847" s="663"/>
      <c r="R847" s="663"/>
      <c r="S847" s="663"/>
      <c r="T847" s="663"/>
      <c r="U847" s="663"/>
      <c r="V847" s="663"/>
      <c r="W847" s="663"/>
      <c r="X847" s="663"/>
      <c r="Y847" s="663"/>
      <c r="Z847" s="663"/>
    </row>
    <row r="848" spans="1:26" ht="15.75" customHeight="1">
      <c r="A848" s="663"/>
      <c r="B848" s="753"/>
      <c r="C848" s="663"/>
      <c r="D848" s="663"/>
      <c r="E848" s="663"/>
      <c r="F848" s="663"/>
      <c r="G848" s="663"/>
      <c r="H848" s="663"/>
      <c r="I848" s="663"/>
      <c r="J848" s="663"/>
      <c r="K848" s="663"/>
      <c r="L848" s="663"/>
      <c r="M848" s="663"/>
      <c r="N848" s="663"/>
      <c r="O848" s="663"/>
      <c r="P848" s="663"/>
      <c r="Q848" s="663"/>
      <c r="R848" s="663"/>
      <c r="S848" s="663"/>
      <c r="T848" s="663"/>
      <c r="U848" s="663"/>
      <c r="V848" s="663"/>
      <c r="W848" s="663"/>
      <c r="X848" s="663"/>
      <c r="Y848" s="663"/>
      <c r="Z848" s="663"/>
    </row>
    <row r="849" spans="1:26" ht="15.75" customHeight="1">
      <c r="A849" s="663"/>
      <c r="B849" s="753"/>
      <c r="C849" s="663"/>
      <c r="D849" s="663"/>
      <c r="E849" s="663"/>
      <c r="F849" s="663"/>
      <c r="G849" s="663"/>
      <c r="H849" s="663"/>
      <c r="I849" s="663"/>
      <c r="J849" s="663"/>
      <c r="K849" s="663"/>
      <c r="L849" s="663"/>
      <c r="M849" s="663"/>
      <c r="N849" s="663"/>
      <c r="O849" s="663"/>
      <c r="P849" s="663"/>
      <c r="Q849" s="663"/>
      <c r="R849" s="663"/>
      <c r="S849" s="663"/>
      <c r="T849" s="663"/>
      <c r="U849" s="663"/>
      <c r="V849" s="663"/>
      <c r="W849" s="663"/>
      <c r="X849" s="663"/>
      <c r="Y849" s="663"/>
      <c r="Z849" s="663"/>
    </row>
    <row r="850" spans="1:26" ht="15.75" customHeight="1">
      <c r="A850" s="663"/>
      <c r="B850" s="753"/>
      <c r="C850" s="663"/>
      <c r="D850" s="663"/>
      <c r="E850" s="663"/>
      <c r="F850" s="663"/>
      <c r="G850" s="663"/>
      <c r="H850" s="663"/>
      <c r="I850" s="663"/>
      <c r="J850" s="663"/>
      <c r="K850" s="663"/>
      <c r="L850" s="663"/>
      <c r="M850" s="663"/>
      <c r="N850" s="663"/>
      <c r="O850" s="663"/>
      <c r="P850" s="663"/>
      <c r="Q850" s="663"/>
      <c r="R850" s="663"/>
      <c r="S850" s="663"/>
      <c r="T850" s="663"/>
      <c r="U850" s="663"/>
      <c r="V850" s="663"/>
      <c r="W850" s="663"/>
      <c r="X850" s="663"/>
      <c r="Y850" s="663"/>
      <c r="Z850" s="663"/>
    </row>
    <row r="851" spans="1:26" ht="15.75" customHeight="1">
      <c r="A851" s="663"/>
      <c r="B851" s="753"/>
      <c r="C851" s="663"/>
      <c r="D851" s="663"/>
      <c r="E851" s="663"/>
      <c r="F851" s="663"/>
      <c r="G851" s="663"/>
      <c r="H851" s="663"/>
      <c r="I851" s="663"/>
      <c r="J851" s="663"/>
      <c r="K851" s="663"/>
      <c r="L851" s="663"/>
      <c r="M851" s="663"/>
      <c r="N851" s="663"/>
      <c r="O851" s="663"/>
      <c r="P851" s="663"/>
      <c r="Q851" s="663"/>
      <c r="R851" s="663"/>
      <c r="S851" s="663"/>
      <c r="T851" s="663"/>
      <c r="U851" s="663"/>
      <c r="V851" s="663"/>
      <c r="W851" s="663"/>
      <c r="X851" s="663"/>
      <c r="Y851" s="663"/>
      <c r="Z851" s="663"/>
    </row>
    <row r="852" spans="1:26" ht="15.75" customHeight="1">
      <c r="A852" s="663"/>
      <c r="B852" s="753"/>
      <c r="C852" s="663"/>
      <c r="D852" s="663"/>
      <c r="E852" s="663"/>
      <c r="F852" s="663"/>
      <c r="G852" s="663"/>
      <c r="H852" s="663"/>
      <c r="I852" s="663"/>
      <c r="J852" s="663"/>
      <c r="K852" s="663"/>
      <c r="L852" s="663"/>
      <c r="M852" s="663"/>
      <c r="N852" s="663"/>
      <c r="O852" s="663"/>
      <c r="P852" s="663"/>
      <c r="Q852" s="663"/>
      <c r="R852" s="663"/>
      <c r="S852" s="663"/>
      <c r="T852" s="663"/>
      <c r="U852" s="663"/>
      <c r="V852" s="663"/>
      <c r="W852" s="663"/>
      <c r="X852" s="663"/>
      <c r="Y852" s="663"/>
      <c r="Z852" s="663"/>
    </row>
    <row r="853" spans="1:26" ht="15.75" customHeight="1">
      <c r="A853" s="663"/>
      <c r="B853" s="753"/>
      <c r="C853" s="663"/>
      <c r="D853" s="663"/>
      <c r="E853" s="663"/>
      <c r="F853" s="663"/>
      <c r="G853" s="663"/>
      <c r="H853" s="663"/>
      <c r="I853" s="663"/>
      <c r="J853" s="663"/>
      <c r="K853" s="663"/>
      <c r="L853" s="663"/>
      <c r="M853" s="663"/>
      <c r="N853" s="663"/>
      <c r="O853" s="663"/>
      <c r="P853" s="663"/>
      <c r="Q853" s="663"/>
      <c r="R853" s="663"/>
      <c r="S853" s="663"/>
      <c r="T853" s="663"/>
      <c r="U853" s="663"/>
      <c r="V853" s="663"/>
      <c r="W853" s="663"/>
      <c r="X853" s="663"/>
      <c r="Y853" s="663"/>
      <c r="Z853" s="663"/>
    </row>
    <row r="854" spans="1:26" ht="15.75" customHeight="1">
      <c r="A854" s="663"/>
      <c r="B854" s="753"/>
      <c r="C854" s="663"/>
      <c r="D854" s="663"/>
      <c r="E854" s="663"/>
      <c r="F854" s="663"/>
      <c r="G854" s="663"/>
      <c r="H854" s="663"/>
      <c r="I854" s="663"/>
      <c r="J854" s="663"/>
      <c r="K854" s="663"/>
      <c r="L854" s="663"/>
      <c r="M854" s="663"/>
      <c r="N854" s="663"/>
      <c r="O854" s="663"/>
      <c r="P854" s="663"/>
      <c r="Q854" s="663"/>
      <c r="R854" s="663"/>
      <c r="S854" s="663"/>
      <c r="T854" s="663"/>
      <c r="U854" s="663"/>
      <c r="V854" s="663"/>
      <c r="W854" s="663"/>
      <c r="X854" s="663"/>
      <c r="Y854" s="663"/>
      <c r="Z854" s="663"/>
    </row>
    <row r="855" spans="1:26" ht="15.75" customHeight="1">
      <c r="A855" s="663"/>
      <c r="B855" s="753"/>
      <c r="C855" s="663"/>
      <c r="D855" s="663"/>
      <c r="E855" s="663"/>
      <c r="F855" s="663"/>
      <c r="G855" s="663"/>
      <c r="H855" s="663"/>
      <c r="I855" s="663"/>
      <c r="J855" s="663"/>
      <c r="K855" s="663"/>
      <c r="L855" s="663"/>
      <c r="M855" s="663"/>
      <c r="N855" s="663"/>
      <c r="O855" s="663"/>
      <c r="P855" s="663"/>
      <c r="Q855" s="663"/>
      <c r="R855" s="663"/>
      <c r="S855" s="663"/>
      <c r="T855" s="663"/>
      <c r="U855" s="663"/>
      <c r="V855" s="663"/>
      <c r="W855" s="663"/>
      <c r="X855" s="663"/>
      <c r="Y855" s="663"/>
      <c r="Z855" s="663"/>
    </row>
    <row r="856" spans="1:26" ht="15.75" customHeight="1">
      <c r="A856" s="663"/>
      <c r="B856" s="753"/>
      <c r="C856" s="663"/>
      <c r="D856" s="663"/>
      <c r="E856" s="663"/>
      <c r="F856" s="663"/>
      <c r="G856" s="663"/>
      <c r="H856" s="663"/>
      <c r="I856" s="663"/>
      <c r="J856" s="663"/>
      <c r="K856" s="663"/>
      <c r="L856" s="663"/>
      <c r="M856" s="663"/>
      <c r="N856" s="663"/>
      <c r="O856" s="663"/>
      <c r="P856" s="663"/>
      <c r="Q856" s="663"/>
      <c r="R856" s="663"/>
      <c r="S856" s="663"/>
      <c r="T856" s="663"/>
      <c r="U856" s="663"/>
      <c r="V856" s="663"/>
      <c r="W856" s="663"/>
      <c r="X856" s="663"/>
      <c r="Y856" s="663"/>
      <c r="Z856" s="663"/>
    </row>
    <row r="857" spans="1:26" ht="15.75" customHeight="1">
      <c r="A857" s="663"/>
      <c r="B857" s="753"/>
      <c r="C857" s="663"/>
      <c r="D857" s="663"/>
      <c r="E857" s="663"/>
      <c r="F857" s="663"/>
      <c r="G857" s="663"/>
      <c r="H857" s="663"/>
      <c r="I857" s="663"/>
      <c r="J857" s="663"/>
      <c r="K857" s="663"/>
      <c r="L857" s="663"/>
      <c r="M857" s="663"/>
      <c r="N857" s="663"/>
      <c r="O857" s="663"/>
      <c r="P857" s="663"/>
      <c r="Q857" s="663"/>
      <c r="R857" s="663"/>
      <c r="S857" s="663"/>
      <c r="T857" s="663"/>
      <c r="U857" s="663"/>
      <c r="V857" s="663"/>
      <c r="W857" s="663"/>
      <c r="X857" s="663"/>
      <c r="Y857" s="663"/>
      <c r="Z857" s="663"/>
    </row>
    <row r="858" spans="1:26" ht="15.75" customHeight="1">
      <c r="A858" s="663"/>
      <c r="B858" s="753"/>
      <c r="C858" s="663"/>
      <c r="D858" s="663"/>
      <c r="E858" s="663"/>
      <c r="F858" s="663"/>
      <c r="G858" s="663"/>
      <c r="H858" s="663"/>
      <c r="I858" s="663"/>
      <c r="J858" s="663"/>
      <c r="K858" s="663"/>
      <c r="L858" s="663"/>
      <c r="M858" s="663"/>
      <c r="N858" s="663"/>
      <c r="O858" s="663"/>
      <c r="P858" s="663"/>
      <c r="Q858" s="663"/>
      <c r="R858" s="663"/>
      <c r="S858" s="663"/>
      <c r="T858" s="663"/>
      <c r="U858" s="663"/>
      <c r="V858" s="663"/>
      <c r="W858" s="663"/>
      <c r="X858" s="663"/>
      <c r="Y858" s="663"/>
      <c r="Z858" s="663"/>
    </row>
    <row r="859" spans="1:26" ht="15.75" customHeight="1">
      <c r="A859" s="663"/>
      <c r="B859" s="753"/>
      <c r="C859" s="663"/>
      <c r="D859" s="663"/>
      <c r="E859" s="663"/>
      <c r="F859" s="663"/>
      <c r="G859" s="663"/>
      <c r="H859" s="663"/>
      <c r="I859" s="663"/>
      <c r="J859" s="663"/>
      <c r="K859" s="663"/>
      <c r="L859" s="663"/>
      <c r="M859" s="663"/>
      <c r="N859" s="663"/>
      <c r="O859" s="663"/>
      <c r="P859" s="663"/>
      <c r="Q859" s="663"/>
      <c r="R859" s="663"/>
      <c r="S859" s="663"/>
      <c r="T859" s="663"/>
      <c r="U859" s="663"/>
      <c r="V859" s="663"/>
      <c r="W859" s="663"/>
      <c r="X859" s="663"/>
      <c r="Y859" s="663"/>
      <c r="Z859" s="663"/>
    </row>
    <row r="860" spans="1:26" ht="15.75" customHeight="1">
      <c r="A860" s="663"/>
      <c r="B860" s="753"/>
      <c r="C860" s="663"/>
      <c r="D860" s="663"/>
      <c r="E860" s="663"/>
      <c r="F860" s="663"/>
      <c r="G860" s="663"/>
      <c r="H860" s="663"/>
      <c r="I860" s="663"/>
      <c r="J860" s="663"/>
      <c r="K860" s="663"/>
      <c r="L860" s="663"/>
      <c r="M860" s="663"/>
      <c r="N860" s="663"/>
      <c r="O860" s="663"/>
      <c r="P860" s="663"/>
      <c r="Q860" s="663"/>
      <c r="R860" s="663"/>
      <c r="S860" s="663"/>
      <c r="T860" s="663"/>
      <c r="U860" s="663"/>
      <c r="V860" s="663"/>
      <c r="W860" s="663"/>
      <c r="X860" s="663"/>
      <c r="Y860" s="663"/>
      <c r="Z860" s="663"/>
    </row>
    <row r="861" spans="1:26" ht="15.75" customHeight="1">
      <c r="A861" s="663"/>
      <c r="B861" s="753"/>
      <c r="C861" s="663"/>
      <c r="D861" s="663"/>
      <c r="E861" s="663"/>
      <c r="F861" s="663"/>
      <c r="G861" s="663"/>
      <c r="H861" s="663"/>
      <c r="I861" s="663"/>
      <c r="J861" s="663"/>
      <c r="K861" s="663"/>
      <c r="L861" s="663"/>
      <c r="M861" s="663"/>
      <c r="N861" s="663"/>
      <c r="O861" s="663"/>
      <c r="P861" s="663"/>
      <c r="Q861" s="663"/>
      <c r="R861" s="663"/>
      <c r="S861" s="663"/>
      <c r="T861" s="663"/>
      <c r="U861" s="663"/>
      <c r="V861" s="663"/>
      <c r="W861" s="663"/>
      <c r="X861" s="663"/>
      <c r="Y861" s="663"/>
      <c r="Z861" s="663"/>
    </row>
    <row r="862" spans="1:26" ht="15.75" customHeight="1">
      <c r="A862" s="663"/>
      <c r="B862" s="753"/>
      <c r="C862" s="663"/>
      <c r="D862" s="663"/>
      <c r="E862" s="663"/>
      <c r="F862" s="663"/>
      <c r="G862" s="663"/>
      <c r="H862" s="663"/>
      <c r="I862" s="663"/>
      <c r="J862" s="663"/>
      <c r="K862" s="663"/>
      <c r="L862" s="663"/>
      <c r="M862" s="663"/>
      <c r="N862" s="663"/>
      <c r="O862" s="663"/>
      <c r="P862" s="663"/>
      <c r="Q862" s="663"/>
      <c r="R862" s="663"/>
      <c r="S862" s="663"/>
      <c r="T862" s="663"/>
      <c r="U862" s="663"/>
      <c r="V862" s="663"/>
      <c r="W862" s="663"/>
      <c r="X862" s="663"/>
      <c r="Y862" s="663"/>
      <c r="Z862" s="663"/>
    </row>
    <row r="863" spans="1:26" ht="15.75" customHeight="1">
      <c r="A863" s="663"/>
      <c r="B863" s="753"/>
      <c r="C863" s="663"/>
      <c r="D863" s="663"/>
      <c r="E863" s="663"/>
      <c r="F863" s="663"/>
      <c r="G863" s="663"/>
      <c r="H863" s="663"/>
      <c r="I863" s="663"/>
      <c r="J863" s="663"/>
      <c r="K863" s="663"/>
      <c r="L863" s="663"/>
      <c r="M863" s="663"/>
      <c r="N863" s="663"/>
      <c r="O863" s="663"/>
      <c r="P863" s="663"/>
      <c r="Q863" s="663"/>
      <c r="R863" s="663"/>
      <c r="S863" s="663"/>
      <c r="T863" s="663"/>
      <c r="U863" s="663"/>
      <c r="V863" s="663"/>
      <c r="W863" s="663"/>
      <c r="X863" s="663"/>
      <c r="Y863" s="663"/>
      <c r="Z863" s="663"/>
    </row>
    <row r="864" spans="1:26" ht="15.75" customHeight="1">
      <c r="A864" s="663"/>
      <c r="B864" s="753"/>
      <c r="C864" s="663"/>
      <c r="D864" s="663"/>
      <c r="E864" s="663"/>
      <c r="F864" s="663"/>
      <c r="G864" s="663"/>
      <c r="H864" s="663"/>
      <c r="I864" s="663"/>
      <c r="J864" s="663"/>
      <c r="K864" s="663"/>
      <c r="L864" s="663"/>
      <c r="M864" s="663"/>
      <c r="N864" s="663"/>
      <c r="O864" s="663"/>
      <c r="P864" s="663"/>
      <c r="Q864" s="663"/>
      <c r="R864" s="663"/>
      <c r="S864" s="663"/>
      <c r="T864" s="663"/>
      <c r="U864" s="663"/>
      <c r="V864" s="663"/>
      <c r="W864" s="663"/>
      <c r="X864" s="663"/>
      <c r="Y864" s="663"/>
      <c r="Z864" s="663"/>
    </row>
    <row r="865" spans="1:26" ht="15.75" customHeight="1">
      <c r="A865" s="663"/>
      <c r="B865" s="753"/>
      <c r="C865" s="663"/>
      <c r="D865" s="663"/>
      <c r="E865" s="663"/>
      <c r="F865" s="663"/>
      <c r="G865" s="663"/>
      <c r="H865" s="663"/>
      <c r="I865" s="663"/>
      <c r="J865" s="663"/>
      <c r="K865" s="663"/>
      <c r="L865" s="663"/>
      <c r="M865" s="663"/>
      <c r="N865" s="663"/>
      <c r="O865" s="663"/>
      <c r="P865" s="663"/>
      <c r="Q865" s="663"/>
      <c r="R865" s="663"/>
      <c r="S865" s="663"/>
      <c r="T865" s="663"/>
      <c r="U865" s="663"/>
      <c r="V865" s="663"/>
      <c r="W865" s="663"/>
      <c r="X865" s="663"/>
      <c r="Y865" s="663"/>
      <c r="Z865" s="663"/>
    </row>
    <row r="866" spans="1:26" ht="15.75" customHeight="1">
      <c r="A866" s="663"/>
      <c r="B866" s="753"/>
      <c r="C866" s="663"/>
      <c r="D866" s="663"/>
      <c r="E866" s="663"/>
      <c r="F866" s="663"/>
      <c r="G866" s="663"/>
      <c r="H866" s="663"/>
      <c r="I866" s="663"/>
      <c r="J866" s="663"/>
      <c r="K866" s="663"/>
      <c r="L866" s="663"/>
      <c r="M866" s="663"/>
      <c r="N866" s="663"/>
      <c r="O866" s="663"/>
      <c r="P866" s="663"/>
      <c r="Q866" s="663"/>
      <c r="R866" s="663"/>
      <c r="S866" s="663"/>
      <c r="T866" s="663"/>
      <c r="U866" s="663"/>
      <c r="V866" s="663"/>
      <c r="W866" s="663"/>
      <c r="X866" s="663"/>
      <c r="Y866" s="663"/>
      <c r="Z866" s="663"/>
    </row>
    <row r="867" spans="1:26" ht="15.75" customHeight="1">
      <c r="A867" s="663"/>
      <c r="B867" s="753"/>
      <c r="C867" s="663"/>
      <c r="D867" s="663"/>
      <c r="E867" s="663"/>
      <c r="F867" s="663"/>
      <c r="G867" s="663"/>
      <c r="H867" s="663"/>
      <c r="I867" s="663"/>
      <c r="J867" s="663"/>
      <c r="K867" s="663"/>
      <c r="L867" s="663"/>
      <c r="M867" s="663"/>
      <c r="N867" s="663"/>
      <c r="O867" s="663"/>
      <c r="P867" s="663"/>
      <c r="Q867" s="663"/>
      <c r="R867" s="663"/>
      <c r="S867" s="663"/>
      <c r="T867" s="663"/>
      <c r="U867" s="663"/>
      <c r="V867" s="663"/>
      <c r="W867" s="663"/>
      <c r="X867" s="663"/>
      <c r="Y867" s="663"/>
      <c r="Z867" s="663"/>
    </row>
    <row r="868" spans="1:26" ht="15.75" customHeight="1">
      <c r="A868" s="663"/>
      <c r="B868" s="753"/>
      <c r="C868" s="663"/>
      <c r="D868" s="663"/>
      <c r="E868" s="663"/>
      <c r="F868" s="663"/>
      <c r="G868" s="663"/>
      <c r="H868" s="663"/>
      <c r="I868" s="663"/>
      <c r="J868" s="663"/>
      <c r="K868" s="663"/>
      <c r="L868" s="663"/>
      <c r="M868" s="663"/>
      <c r="N868" s="663"/>
      <c r="O868" s="663"/>
      <c r="P868" s="663"/>
      <c r="Q868" s="663"/>
      <c r="R868" s="663"/>
      <c r="S868" s="663"/>
      <c r="T868" s="663"/>
      <c r="U868" s="663"/>
      <c r="V868" s="663"/>
      <c r="W868" s="663"/>
      <c r="X868" s="663"/>
      <c r="Y868" s="663"/>
      <c r="Z868" s="663"/>
    </row>
    <row r="869" spans="1:26" ht="15.75" customHeight="1">
      <c r="A869" s="663"/>
      <c r="B869" s="753"/>
      <c r="C869" s="663"/>
      <c r="D869" s="663"/>
      <c r="E869" s="663"/>
      <c r="F869" s="663"/>
      <c r="G869" s="663"/>
      <c r="H869" s="663"/>
      <c r="I869" s="663"/>
      <c r="J869" s="663"/>
      <c r="K869" s="663"/>
      <c r="L869" s="663"/>
      <c r="M869" s="663"/>
      <c r="N869" s="663"/>
      <c r="O869" s="663"/>
      <c r="P869" s="663"/>
      <c r="Q869" s="663"/>
      <c r="R869" s="663"/>
      <c r="S869" s="663"/>
      <c r="T869" s="663"/>
      <c r="U869" s="663"/>
      <c r="V869" s="663"/>
      <c r="W869" s="663"/>
      <c r="X869" s="663"/>
      <c r="Y869" s="663"/>
      <c r="Z869" s="663"/>
    </row>
    <row r="870" spans="1:26" ht="15.75" customHeight="1">
      <c r="A870" s="663"/>
      <c r="B870" s="753"/>
      <c r="C870" s="663"/>
      <c r="D870" s="663"/>
      <c r="E870" s="663"/>
      <c r="F870" s="663"/>
      <c r="G870" s="663"/>
      <c r="H870" s="663"/>
      <c r="I870" s="663"/>
      <c r="J870" s="663"/>
      <c r="K870" s="663"/>
      <c r="L870" s="663"/>
      <c r="M870" s="663"/>
      <c r="N870" s="663"/>
      <c r="O870" s="663"/>
      <c r="P870" s="663"/>
      <c r="Q870" s="663"/>
      <c r="R870" s="663"/>
      <c r="S870" s="663"/>
      <c r="T870" s="663"/>
      <c r="U870" s="663"/>
      <c r="V870" s="663"/>
      <c r="W870" s="663"/>
      <c r="X870" s="663"/>
      <c r="Y870" s="663"/>
      <c r="Z870" s="663"/>
    </row>
    <row r="871" spans="1:26" ht="15.75" customHeight="1">
      <c r="A871" s="663"/>
      <c r="B871" s="753"/>
      <c r="C871" s="663"/>
      <c r="D871" s="663"/>
      <c r="E871" s="663"/>
      <c r="F871" s="663"/>
      <c r="G871" s="663"/>
      <c r="H871" s="663"/>
      <c r="I871" s="663"/>
      <c r="J871" s="663"/>
      <c r="K871" s="663"/>
      <c r="L871" s="663"/>
      <c r="M871" s="663"/>
      <c r="N871" s="663"/>
      <c r="O871" s="663"/>
      <c r="P871" s="663"/>
      <c r="Q871" s="663"/>
      <c r="R871" s="663"/>
      <c r="S871" s="663"/>
      <c r="T871" s="663"/>
      <c r="U871" s="663"/>
      <c r="V871" s="663"/>
      <c r="W871" s="663"/>
      <c r="X871" s="663"/>
      <c r="Y871" s="663"/>
      <c r="Z871" s="663"/>
    </row>
    <row r="872" spans="1:26" ht="15.75" customHeight="1">
      <c r="A872" s="663"/>
      <c r="B872" s="753"/>
      <c r="C872" s="663"/>
      <c r="D872" s="663"/>
      <c r="E872" s="663"/>
      <c r="F872" s="663"/>
      <c r="G872" s="663"/>
      <c r="H872" s="663"/>
      <c r="I872" s="663"/>
      <c r="J872" s="663"/>
      <c r="K872" s="663"/>
      <c r="L872" s="663"/>
      <c r="M872" s="663"/>
      <c r="N872" s="663"/>
      <c r="O872" s="663"/>
      <c r="P872" s="663"/>
      <c r="Q872" s="663"/>
      <c r="R872" s="663"/>
      <c r="S872" s="663"/>
      <c r="T872" s="663"/>
      <c r="U872" s="663"/>
      <c r="V872" s="663"/>
      <c r="W872" s="663"/>
      <c r="X872" s="663"/>
      <c r="Y872" s="663"/>
      <c r="Z872" s="663"/>
    </row>
    <row r="873" spans="1:26" ht="15.75" customHeight="1">
      <c r="A873" s="663"/>
      <c r="B873" s="753"/>
      <c r="C873" s="663"/>
      <c r="D873" s="663"/>
      <c r="E873" s="663"/>
      <c r="F873" s="663"/>
      <c r="G873" s="663"/>
      <c r="H873" s="663"/>
      <c r="I873" s="663"/>
      <c r="J873" s="663"/>
      <c r="K873" s="663"/>
      <c r="L873" s="663"/>
      <c r="M873" s="663"/>
      <c r="N873" s="663"/>
      <c r="O873" s="663"/>
      <c r="P873" s="663"/>
      <c r="Q873" s="663"/>
      <c r="R873" s="663"/>
      <c r="S873" s="663"/>
      <c r="T873" s="663"/>
      <c r="U873" s="663"/>
      <c r="V873" s="663"/>
      <c r="W873" s="663"/>
      <c r="X873" s="663"/>
      <c r="Y873" s="663"/>
      <c r="Z873" s="663"/>
    </row>
    <row r="874" spans="1:26" ht="15.75" customHeight="1">
      <c r="A874" s="663"/>
      <c r="B874" s="753"/>
      <c r="C874" s="663"/>
      <c r="D874" s="663"/>
      <c r="E874" s="663"/>
      <c r="F874" s="663"/>
      <c r="G874" s="663"/>
      <c r="H874" s="663"/>
      <c r="I874" s="663"/>
      <c r="J874" s="663"/>
      <c r="K874" s="663"/>
      <c r="L874" s="663"/>
      <c r="M874" s="663"/>
      <c r="N874" s="663"/>
      <c r="O874" s="663"/>
      <c r="P874" s="663"/>
      <c r="Q874" s="663"/>
      <c r="R874" s="663"/>
      <c r="S874" s="663"/>
      <c r="T874" s="663"/>
      <c r="U874" s="663"/>
      <c r="V874" s="663"/>
      <c r="W874" s="663"/>
      <c r="X874" s="663"/>
      <c r="Y874" s="663"/>
      <c r="Z874" s="663"/>
    </row>
    <row r="875" spans="1:26" ht="15.75" customHeight="1">
      <c r="A875" s="663"/>
      <c r="B875" s="753"/>
      <c r="C875" s="663"/>
      <c r="D875" s="663"/>
      <c r="E875" s="663"/>
      <c r="F875" s="663"/>
      <c r="G875" s="663"/>
      <c r="H875" s="663"/>
      <c r="I875" s="663"/>
      <c r="J875" s="663"/>
      <c r="K875" s="663"/>
      <c r="L875" s="663"/>
      <c r="M875" s="663"/>
      <c r="N875" s="663"/>
      <c r="O875" s="663"/>
      <c r="P875" s="663"/>
      <c r="Q875" s="663"/>
      <c r="R875" s="663"/>
      <c r="S875" s="663"/>
      <c r="T875" s="663"/>
      <c r="U875" s="663"/>
      <c r="V875" s="663"/>
      <c r="W875" s="663"/>
      <c r="X875" s="663"/>
      <c r="Y875" s="663"/>
      <c r="Z875" s="663"/>
    </row>
    <row r="876" spans="1:26" ht="15.75" customHeight="1">
      <c r="A876" s="663"/>
      <c r="B876" s="753"/>
      <c r="C876" s="663"/>
      <c r="D876" s="663"/>
      <c r="E876" s="663"/>
      <c r="F876" s="663"/>
      <c r="G876" s="663"/>
      <c r="H876" s="663"/>
      <c r="I876" s="663"/>
      <c r="J876" s="663"/>
      <c r="K876" s="663"/>
      <c r="L876" s="663"/>
      <c r="M876" s="663"/>
      <c r="N876" s="663"/>
      <c r="O876" s="663"/>
      <c r="P876" s="663"/>
      <c r="Q876" s="663"/>
      <c r="R876" s="663"/>
      <c r="S876" s="663"/>
      <c r="T876" s="663"/>
      <c r="U876" s="663"/>
      <c r="V876" s="663"/>
      <c r="W876" s="663"/>
      <c r="X876" s="663"/>
      <c r="Y876" s="663"/>
      <c r="Z876" s="663"/>
    </row>
    <row r="877" spans="1:26" ht="15.75" customHeight="1">
      <c r="A877" s="663"/>
      <c r="B877" s="753"/>
      <c r="C877" s="663"/>
      <c r="D877" s="663"/>
      <c r="E877" s="663"/>
      <c r="F877" s="663"/>
      <c r="G877" s="663"/>
      <c r="H877" s="663"/>
      <c r="I877" s="663"/>
      <c r="J877" s="663"/>
      <c r="K877" s="663"/>
      <c r="L877" s="663"/>
      <c r="M877" s="663"/>
      <c r="N877" s="663"/>
      <c r="O877" s="663"/>
      <c r="P877" s="663"/>
      <c r="Q877" s="663"/>
      <c r="R877" s="663"/>
      <c r="S877" s="663"/>
      <c r="T877" s="663"/>
      <c r="U877" s="663"/>
      <c r="V877" s="663"/>
      <c r="W877" s="663"/>
      <c r="X877" s="663"/>
      <c r="Y877" s="663"/>
      <c r="Z877" s="663"/>
    </row>
    <row r="878" spans="1:26" ht="15.75" customHeight="1">
      <c r="A878" s="663"/>
      <c r="B878" s="753"/>
      <c r="C878" s="663"/>
      <c r="D878" s="663"/>
      <c r="E878" s="663"/>
      <c r="F878" s="663"/>
      <c r="G878" s="663"/>
      <c r="H878" s="663"/>
      <c r="I878" s="663"/>
      <c r="J878" s="663"/>
      <c r="K878" s="663"/>
      <c r="L878" s="663"/>
      <c r="M878" s="663"/>
      <c r="N878" s="663"/>
      <c r="O878" s="663"/>
      <c r="P878" s="663"/>
      <c r="Q878" s="663"/>
      <c r="R878" s="663"/>
      <c r="S878" s="663"/>
      <c r="T878" s="663"/>
      <c r="U878" s="663"/>
      <c r="V878" s="663"/>
      <c r="W878" s="663"/>
      <c r="X878" s="663"/>
      <c r="Y878" s="663"/>
      <c r="Z878" s="663"/>
    </row>
    <row r="879" spans="1:26" ht="15.75" customHeight="1">
      <c r="A879" s="663"/>
      <c r="B879" s="753"/>
      <c r="C879" s="663"/>
      <c r="D879" s="663"/>
      <c r="E879" s="663"/>
      <c r="F879" s="663"/>
      <c r="G879" s="663"/>
      <c r="H879" s="663"/>
      <c r="I879" s="663"/>
      <c r="J879" s="663"/>
      <c r="K879" s="663"/>
      <c r="L879" s="663"/>
      <c r="M879" s="663"/>
      <c r="N879" s="663"/>
      <c r="O879" s="663"/>
      <c r="P879" s="663"/>
      <c r="Q879" s="663"/>
      <c r="R879" s="663"/>
      <c r="S879" s="663"/>
      <c r="T879" s="663"/>
      <c r="U879" s="663"/>
      <c r="V879" s="663"/>
      <c r="W879" s="663"/>
      <c r="X879" s="663"/>
      <c r="Y879" s="663"/>
      <c r="Z879" s="663"/>
    </row>
    <row r="880" spans="1:26" ht="15.75" customHeight="1">
      <c r="A880" s="663"/>
      <c r="B880" s="753"/>
      <c r="C880" s="663"/>
      <c r="D880" s="663"/>
      <c r="E880" s="663"/>
      <c r="F880" s="663"/>
      <c r="G880" s="663"/>
      <c r="H880" s="663"/>
      <c r="I880" s="663"/>
      <c r="J880" s="663"/>
      <c r="K880" s="663"/>
      <c r="L880" s="663"/>
      <c r="M880" s="663"/>
      <c r="N880" s="663"/>
      <c r="O880" s="663"/>
      <c r="P880" s="663"/>
      <c r="Q880" s="663"/>
      <c r="R880" s="663"/>
      <c r="S880" s="663"/>
      <c r="T880" s="663"/>
      <c r="U880" s="663"/>
      <c r="V880" s="663"/>
      <c r="W880" s="663"/>
      <c r="X880" s="663"/>
      <c r="Y880" s="663"/>
      <c r="Z880" s="663"/>
    </row>
    <row r="881" spans="1:26" ht="15.75" customHeight="1">
      <c r="A881" s="663"/>
      <c r="B881" s="753"/>
      <c r="C881" s="663"/>
      <c r="D881" s="663"/>
      <c r="E881" s="663"/>
      <c r="F881" s="663"/>
      <c r="G881" s="663"/>
      <c r="H881" s="663"/>
      <c r="I881" s="663"/>
      <c r="J881" s="663"/>
      <c r="K881" s="663"/>
      <c r="L881" s="663"/>
      <c r="M881" s="663"/>
      <c r="N881" s="663"/>
      <c r="O881" s="663"/>
      <c r="P881" s="663"/>
      <c r="Q881" s="663"/>
      <c r="R881" s="663"/>
      <c r="S881" s="663"/>
      <c r="T881" s="663"/>
      <c r="U881" s="663"/>
      <c r="V881" s="663"/>
      <c r="W881" s="663"/>
      <c r="X881" s="663"/>
      <c r="Y881" s="663"/>
      <c r="Z881" s="663"/>
    </row>
    <row r="882" spans="1:26" ht="15.75" customHeight="1">
      <c r="A882" s="663"/>
      <c r="B882" s="753"/>
      <c r="C882" s="663"/>
      <c r="D882" s="663"/>
      <c r="E882" s="663"/>
      <c r="F882" s="663"/>
      <c r="G882" s="663"/>
      <c r="H882" s="663"/>
      <c r="I882" s="663"/>
      <c r="J882" s="663"/>
      <c r="K882" s="663"/>
      <c r="L882" s="663"/>
      <c r="M882" s="663"/>
      <c r="N882" s="663"/>
      <c r="O882" s="663"/>
      <c r="P882" s="663"/>
      <c r="Q882" s="663"/>
      <c r="R882" s="663"/>
      <c r="S882" s="663"/>
      <c r="T882" s="663"/>
      <c r="U882" s="663"/>
      <c r="V882" s="663"/>
      <c r="W882" s="663"/>
      <c r="X882" s="663"/>
      <c r="Y882" s="663"/>
      <c r="Z882" s="663"/>
    </row>
    <row r="883" spans="1:26" ht="15.75" customHeight="1">
      <c r="A883" s="663"/>
      <c r="B883" s="753"/>
      <c r="C883" s="663"/>
      <c r="D883" s="663"/>
      <c r="E883" s="663"/>
      <c r="F883" s="663"/>
      <c r="G883" s="663"/>
      <c r="H883" s="663"/>
      <c r="I883" s="663"/>
      <c r="J883" s="663"/>
      <c r="K883" s="663"/>
      <c r="L883" s="663"/>
      <c r="M883" s="663"/>
      <c r="N883" s="663"/>
      <c r="O883" s="663"/>
      <c r="P883" s="663"/>
      <c r="Q883" s="663"/>
      <c r="R883" s="663"/>
      <c r="S883" s="663"/>
      <c r="T883" s="663"/>
      <c r="U883" s="663"/>
      <c r="V883" s="663"/>
      <c r="W883" s="663"/>
      <c r="X883" s="663"/>
      <c r="Y883" s="663"/>
      <c r="Z883" s="663"/>
    </row>
    <row r="884" spans="1:26" ht="15.75" customHeight="1">
      <c r="A884" s="663"/>
      <c r="B884" s="753"/>
      <c r="C884" s="663"/>
      <c r="D884" s="663"/>
      <c r="E884" s="663"/>
      <c r="F884" s="663"/>
      <c r="G884" s="663"/>
      <c r="H884" s="663"/>
      <c r="I884" s="663"/>
      <c r="J884" s="663"/>
      <c r="K884" s="663"/>
      <c r="L884" s="663"/>
      <c r="M884" s="663"/>
      <c r="N884" s="663"/>
      <c r="O884" s="663"/>
      <c r="P884" s="663"/>
      <c r="Q884" s="663"/>
      <c r="R884" s="663"/>
      <c r="S884" s="663"/>
      <c r="T884" s="663"/>
      <c r="U884" s="663"/>
      <c r="V884" s="663"/>
      <c r="W884" s="663"/>
      <c r="X884" s="663"/>
      <c r="Y884" s="663"/>
      <c r="Z884" s="663"/>
    </row>
    <row r="885" spans="1:26" ht="15.75" customHeight="1">
      <c r="A885" s="663"/>
      <c r="B885" s="753"/>
      <c r="C885" s="663"/>
      <c r="D885" s="663"/>
      <c r="E885" s="663"/>
      <c r="F885" s="663"/>
      <c r="G885" s="663"/>
      <c r="H885" s="663"/>
      <c r="I885" s="663"/>
      <c r="J885" s="663"/>
      <c r="K885" s="663"/>
      <c r="L885" s="663"/>
      <c r="M885" s="663"/>
      <c r="N885" s="663"/>
      <c r="O885" s="663"/>
      <c r="P885" s="663"/>
      <c r="Q885" s="663"/>
      <c r="R885" s="663"/>
      <c r="S885" s="663"/>
      <c r="T885" s="663"/>
      <c r="U885" s="663"/>
      <c r="V885" s="663"/>
      <c r="W885" s="663"/>
      <c r="X885" s="663"/>
      <c r="Y885" s="663"/>
      <c r="Z885" s="663"/>
    </row>
    <row r="886" spans="1:26" ht="15.75" customHeight="1">
      <c r="A886" s="663"/>
      <c r="B886" s="753"/>
      <c r="C886" s="663"/>
      <c r="D886" s="663"/>
      <c r="E886" s="663"/>
      <c r="F886" s="663"/>
      <c r="G886" s="663"/>
      <c r="H886" s="663"/>
      <c r="I886" s="663"/>
      <c r="J886" s="663"/>
      <c r="K886" s="663"/>
      <c r="L886" s="663"/>
      <c r="M886" s="663"/>
      <c r="N886" s="663"/>
      <c r="O886" s="663"/>
      <c r="P886" s="663"/>
      <c r="Q886" s="663"/>
      <c r="R886" s="663"/>
      <c r="S886" s="663"/>
      <c r="T886" s="663"/>
      <c r="U886" s="663"/>
      <c r="V886" s="663"/>
      <c r="W886" s="663"/>
      <c r="X886" s="663"/>
      <c r="Y886" s="663"/>
      <c r="Z886" s="663"/>
    </row>
    <row r="887" spans="1:26" ht="15.75" customHeight="1">
      <c r="A887" s="663"/>
      <c r="B887" s="753"/>
      <c r="C887" s="663"/>
      <c r="D887" s="663"/>
      <c r="E887" s="663"/>
      <c r="F887" s="663"/>
      <c r="G887" s="663"/>
      <c r="H887" s="663"/>
      <c r="I887" s="663"/>
      <c r="J887" s="663"/>
      <c r="K887" s="663"/>
      <c r="L887" s="663"/>
      <c r="M887" s="663"/>
      <c r="N887" s="663"/>
      <c r="O887" s="663"/>
      <c r="P887" s="663"/>
      <c r="Q887" s="663"/>
      <c r="R887" s="663"/>
      <c r="S887" s="663"/>
      <c r="T887" s="663"/>
      <c r="U887" s="663"/>
      <c r="V887" s="663"/>
      <c r="W887" s="663"/>
      <c r="X887" s="663"/>
      <c r="Y887" s="663"/>
      <c r="Z887" s="663"/>
    </row>
    <row r="888" spans="1:26" ht="15.75" customHeight="1">
      <c r="A888" s="663"/>
      <c r="B888" s="753"/>
      <c r="C888" s="663"/>
      <c r="D888" s="663"/>
      <c r="E888" s="663"/>
      <c r="F888" s="663"/>
      <c r="G888" s="663"/>
      <c r="H888" s="663"/>
      <c r="I888" s="663"/>
      <c r="J888" s="663"/>
      <c r="K888" s="663"/>
      <c r="L888" s="663"/>
      <c r="M888" s="663"/>
      <c r="N888" s="663"/>
      <c r="O888" s="663"/>
      <c r="P888" s="663"/>
      <c r="Q888" s="663"/>
      <c r="R888" s="663"/>
      <c r="S888" s="663"/>
      <c r="T888" s="663"/>
      <c r="U888" s="663"/>
      <c r="V888" s="663"/>
      <c r="W888" s="663"/>
      <c r="X888" s="663"/>
      <c r="Y888" s="663"/>
      <c r="Z888" s="663"/>
    </row>
    <row r="889" spans="1:26" ht="15.75" customHeight="1">
      <c r="A889" s="663"/>
      <c r="B889" s="753"/>
      <c r="C889" s="663"/>
      <c r="D889" s="663"/>
      <c r="E889" s="663"/>
      <c r="F889" s="663"/>
      <c r="G889" s="663"/>
      <c r="H889" s="663"/>
      <c r="I889" s="663"/>
      <c r="J889" s="663"/>
      <c r="K889" s="663"/>
      <c r="L889" s="663"/>
      <c r="M889" s="663"/>
      <c r="N889" s="663"/>
      <c r="O889" s="663"/>
      <c r="P889" s="663"/>
      <c r="Q889" s="663"/>
      <c r="R889" s="663"/>
      <c r="S889" s="663"/>
      <c r="T889" s="663"/>
      <c r="U889" s="663"/>
      <c r="V889" s="663"/>
      <c r="W889" s="663"/>
      <c r="X889" s="663"/>
      <c r="Y889" s="663"/>
      <c r="Z889" s="663"/>
    </row>
    <row r="890" spans="1:26" ht="15.75" customHeight="1">
      <c r="A890" s="663"/>
      <c r="B890" s="753"/>
      <c r="C890" s="663"/>
      <c r="D890" s="663"/>
      <c r="E890" s="663"/>
      <c r="F890" s="663"/>
      <c r="G890" s="663"/>
      <c r="H890" s="663"/>
      <c r="I890" s="663"/>
      <c r="J890" s="663"/>
      <c r="K890" s="663"/>
      <c r="L890" s="663"/>
      <c r="M890" s="663"/>
      <c r="N890" s="663"/>
      <c r="O890" s="663"/>
      <c r="P890" s="663"/>
      <c r="Q890" s="663"/>
      <c r="R890" s="663"/>
      <c r="S890" s="663"/>
      <c r="T890" s="663"/>
      <c r="U890" s="663"/>
      <c r="V890" s="663"/>
      <c r="W890" s="663"/>
      <c r="X890" s="663"/>
      <c r="Y890" s="663"/>
      <c r="Z890" s="663"/>
    </row>
    <row r="891" spans="1:26" ht="15.75" customHeight="1">
      <c r="A891" s="663"/>
      <c r="B891" s="753"/>
      <c r="C891" s="663"/>
      <c r="D891" s="663"/>
      <c r="E891" s="663"/>
      <c r="F891" s="663"/>
      <c r="G891" s="663"/>
      <c r="H891" s="663"/>
      <c r="I891" s="663"/>
      <c r="J891" s="663"/>
      <c r="K891" s="663"/>
      <c r="L891" s="663"/>
      <c r="M891" s="663"/>
      <c r="N891" s="663"/>
      <c r="O891" s="663"/>
      <c r="P891" s="663"/>
      <c r="Q891" s="663"/>
      <c r="R891" s="663"/>
      <c r="S891" s="663"/>
      <c r="T891" s="663"/>
      <c r="U891" s="663"/>
      <c r="V891" s="663"/>
      <c r="W891" s="663"/>
      <c r="X891" s="663"/>
      <c r="Y891" s="663"/>
      <c r="Z891" s="663"/>
    </row>
    <row r="892" spans="1:26" ht="15.75" customHeight="1">
      <c r="A892" s="663"/>
      <c r="B892" s="753"/>
      <c r="C892" s="663"/>
      <c r="D892" s="663"/>
      <c r="E892" s="663"/>
      <c r="F892" s="663"/>
      <c r="G892" s="663"/>
      <c r="H892" s="663"/>
      <c r="I892" s="663"/>
      <c r="J892" s="663"/>
      <c r="K892" s="663"/>
      <c r="L892" s="663"/>
      <c r="M892" s="663"/>
      <c r="N892" s="663"/>
      <c r="O892" s="663"/>
      <c r="P892" s="663"/>
      <c r="Q892" s="663"/>
      <c r="R892" s="663"/>
      <c r="S892" s="663"/>
      <c r="T892" s="663"/>
      <c r="U892" s="663"/>
      <c r="V892" s="663"/>
      <c r="W892" s="663"/>
      <c r="X892" s="663"/>
      <c r="Y892" s="663"/>
      <c r="Z892" s="663"/>
    </row>
    <row r="893" spans="1:26" ht="15.75" customHeight="1">
      <c r="A893" s="663"/>
      <c r="B893" s="753"/>
      <c r="C893" s="663"/>
      <c r="D893" s="663"/>
      <c r="E893" s="663"/>
      <c r="F893" s="663"/>
      <c r="G893" s="663"/>
      <c r="H893" s="663"/>
      <c r="I893" s="663"/>
      <c r="J893" s="663"/>
      <c r="K893" s="663"/>
      <c r="L893" s="663"/>
      <c r="M893" s="663"/>
      <c r="N893" s="663"/>
      <c r="O893" s="663"/>
      <c r="P893" s="663"/>
      <c r="Q893" s="663"/>
      <c r="R893" s="663"/>
      <c r="S893" s="663"/>
      <c r="T893" s="663"/>
      <c r="U893" s="663"/>
      <c r="V893" s="663"/>
      <c r="W893" s="663"/>
      <c r="X893" s="663"/>
      <c r="Y893" s="663"/>
      <c r="Z893" s="663"/>
    </row>
    <row r="894" spans="1:26" ht="15.75" customHeight="1">
      <c r="A894" s="663"/>
      <c r="B894" s="753"/>
      <c r="C894" s="663"/>
      <c r="D894" s="663"/>
      <c r="E894" s="663"/>
      <c r="F894" s="663"/>
      <c r="G894" s="663"/>
      <c r="H894" s="663"/>
      <c r="I894" s="663"/>
      <c r="J894" s="663"/>
      <c r="K894" s="663"/>
      <c r="L894" s="663"/>
      <c r="M894" s="663"/>
      <c r="N894" s="663"/>
      <c r="O894" s="663"/>
      <c r="P894" s="663"/>
      <c r="Q894" s="663"/>
      <c r="R894" s="663"/>
      <c r="S894" s="663"/>
      <c r="T894" s="663"/>
      <c r="U894" s="663"/>
      <c r="V894" s="663"/>
      <c r="W894" s="663"/>
      <c r="X894" s="663"/>
      <c r="Y894" s="663"/>
      <c r="Z894" s="663"/>
    </row>
    <row r="895" spans="1:26" ht="15.75" customHeight="1">
      <c r="A895" s="663"/>
      <c r="B895" s="753"/>
      <c r="C895" s="663"/>
      <c r="D895" s="663"/>
      <c r="E895" s="663"/>
      <c r="F895" s="663"/>
      <c r="G895" s="663"/>
      <c r="H895" s="663"/>
      <c r="I895" s="663"/>
      <c r="J895" s="663"/>
      <c r="K895" s="663"/>
      <c r="L895" s="663"/>
      <c r="M895" s="663"/>
      <c r="N895" s="663"/>
      <c r="O895" s="663"/>
      <c r="P895" s="663"/>
      <c r="Q895" s="663"/>
      <c r="R895" s="663"/>
      <c r="S895" s="663"/>
      <c r="T895" s="663"/>
      <c r="U895" s="663"/>
      <c r="V895" s="663"/>
      <c r="W895" s="663"/>
      <c r="X895" s="663"/>
      <c r="Y895" s="663"/>
      <c r="Z895" s="663"/>
    </row>
    <row r="896" spans="1:26" ht="15.75" customHeight="1">
      <c r="A896" s="663"/>
      <c r="B896" s="753"/>
      <c r="C896" s="663"/>
      <c r="D896" s="663"/>
      <c r="E896" s="663"/>
      <c r="F896" s="663"/>
      <c r="G896" s="663"/>
      <c r="H896" s="663"/>
      <c r="I896" s="663"/>
      <c r="J896" s="663"/>
      <c r="K896" s="663"/>
      <c r="L896" s="663"/>
      <c r="M896" s="663"/>
      <c r="N896" s="663"/>
      <c r="O896" s="663"/>
      <c r="P896" s="663"/>
      <c r="Q896" s="663"/>
      <c r="R896" s="663"/>
      <c r="S896" s="663"/>
      <c r="T896" s="663"/>
      <c r="U896" s="663"/>
      <c r="V896" s="663"/>
      <c r="W896" s="663"/>
      <c r="X896" s="663"/>
      <c r="Y896" s="663"/>
      <c r="Z896" s="663"/>
    </row>
    <row r="897" spans="1:26" ht="15.75" customHeight="1">
      <c r="A897" s="663"/>
      <c r="B897" s="753"/>
      <c r="C897" s="663"/>
      <c r="D897" s="663"/>
      <c r="E897" s="663"/>
      <c r="F897" s="663"/>
      <c r="G897" s="663"/>
      <c r="H897" s="663"/>
      <c r="I897" s="663"/>
      <c r="J897" s="663"/>
      <c r="K897" s="663"/>
      <c r="L897" s="663"/>
      <c r="M897" s="663"/>
      <c r="N897" s="663"/>
      <c r="O897" s="663"/>
      <c r="P897" s="663"/>
      <c r="Q897" s="663"/>
      <c r="R897" s="663"/>
      <c r="S897" s="663"/>
      <c r="T897" s="663"/>
      <c r="U897" s="663"/>
      <c r="V897" s="663"/>
      <c r="W897" s="663"/>
      <c r="X897" s="663"/>
      <c r="Y897" s="663"/>
      <c r="Z897" s="663"/>
    </row>
    <row r="898" spans="1:26" ht="15.75" customHeight="1">
      <c r="A898" s="663"/>
      <c r="B898" s="753"/>
      <c r="C898" s="663"/>
      <c r="D898" s="663"/>
      <c r="E898" s="663"/>
      <c r="F898" s="663"/>
      <c r="G898" s="663"/>
      <c r="H898" s="663"/>
      <c r="I898" s="663"/>
      <c r="J898" s="663"/>
      <c r="K898" s="663"/>
      <c r="L898" s="663"/>
      <c r="M898" s="663"/>
      <c r="N898" s="663"/>
      <c r="O898" s="663"/>
      <c r="P898" s="663"/>
      <c r="Q898" s="663"/>
      <c r="R898" s="663"/>
      <c r="S898" s="663"/>
      <c r="T898" s="663"/>
      <c r="U898" s="663"/>
      <c r="V898" s="663"/>
      <c r="W898" s="663"/>
      <c r="X898" s="663"/>
      <c r="Y898" s="663"/>
      <c r="Z898" s="663"/>
    </row>
    <row r="899" spans="1:26" ht="15.75" customHeight="1">
      <c r="A899" s="663"/>
      <c r="B899" s="753"/>
      <c r="C899" s="663"/>
      <c r="D899" s="663"/>
      <c r="E899" s="663"/>
      <c r="F899" s="663"/>
      <c r="G899" s="663"/>
      <c r="H899" s="663"/>
      <c r="I899" s="663"/>
      <c r="J899" s="663"/>
      <c r="K899" s="663"/>
      <c r="L899" s="663"/>
      <c r="M899" s="663"/>
      <c r="N899" s="663"/>
      <c r="O899" s="663"/>
      <c r="P899" s="663"/>
      <c r="Q899" s="663"/>
      <c r="R899" s="663"/>
      <c r="S899" s="663"/>
      <c r="T899" s="663"/>
      <c r="U899" s="663"/>
      <c r="V899" s="663"/>
      <c r="W899" s="663"/>
      <c r="X899" s="663"/>
      <c r="Y899" s="663"/>
      <c r="Z899" s="663"/>
    </row>
    <row r="900" spans="1:26" ht="15.75" customHeight="1">
      <c r="A900" s="663"/>
      <c r="B900" s="753"/>
      <c r="C900" s="663"/>
      <c r="D900" s="663"/>
      <c r="E900" s="663"/>
      <c r="F900" s="663"/>
      <c r="G900" s="663"/>
      <c r="H900" s="663"/>
      <c r="I900" s="663"/>
      <c r="J900" s="663"/>
      <c r="K900" s="663"/>
      <c r="L900" s="663"/>
      <c r="M900" s="663"/>
      <c r="N900" s="663"/>
      <c r="O900" s="663"/>
      <c r="P900" s="663"/>
      <c r="Q900" s="663"/>
      <c r="R900" s="663"/>
      <c r="S900" s="663"/>
      <c r="T900" s="663"/>
      <c r="U900" s="663"/>
      <c r="V900" s="663"/>
      <c r="W900" s="663"/>
      <c r="X900" s="663"/>
      <c r="Y900" s="663"/>
      <c r="Z900" s="663"/>
    </row>
    <row r="901" spans="1:26" ht="15.75" customHeight="1">
      <c r="A901" s="663"/>
      <c r="B901" s="753"/>
      <c r="C901" s="663"/>
      <c r="D901" s="663"/>
      <c r="E901" s="663"/>
      <c r="F901" s="663"/>
      <c r="G901" s="663"/>
      <c r="H901" s="663"/>
      <c r="I901" s="663"/>
      <c r="J901" s="663"/>
      <c r="K901" s="663"/>
      <c r="L901" s="663"/>
      <c r="M901" s="663"/>
      <c r="N901" s="663"/>
      <c r="O901" s="663"/>
      <c r="P901" s="663"/>
      <c r="Q901" s="663"/>
      <c r="R901" s="663"/>
      <c r="S901" s="663"/>
      <c r="T901" s="663"/>
      <c r="U901" s="663"/>
      <c r="V901" s="663"/>
      <c r="W901" s="663"/>
      <c r="X901" s="663"/>
      <c r="Y901" s="663"/>
      <c r="Z901" s="663"/>
    </row>
    <row r="902" spans="1:26" ht="15.75" customHeight="1">
      <c r="A902" s="663"/>
      <c r="B902" s="753"/>
      <c r="C902" s="663"/>
      <c r="D902" s="663"/>
      <c r="E902" s="663"/>
      <c r="F902" s="663"/>
      <c r="G902" s="663"/>
      <c r="H902" s="663"/>
      <c r="I902" s="663"/>
      <c r="J902" s="663"/>
      <c r="K902" s="663"/>
      <c r="L902" s="663"/>
      <c r="M902" s="663"/>
      <c r="N902" s="663"/>
      <c r="O902" s="663"/>
      <c r="P902" s="663"/>
      <c r="Q902" s="663"/>
      <c r="R902" s="663"/>
      <c r="S902" s="663"/>
      <c r="T902" s="663"/>
      <c r="U902" s="663"/>
      <c r="V902" s="663"/>
      <c r="W902" s="663"/>
      <c r="X902" s="663"/>
      <c r="Y902" s="663"/>
      <c r="Z902" s="663"/>
    </row>
    <row r="903" spans="1:26" ht="15.75" customHeight="1">
      <c r="A903" s="663"/>
      <c r="B903" s="753"/>
      <c r="C903" s="663"/>
      <c r="D903" s="663"/>
      <c r="E903" s="663"/>
      <c r="F903" s="663"/>
      <c r="G903" s="663"/>
      <c r="H903" s="663"/>
      <c r="I903" s="663"/>
      <c r="J903" s="663"/>
      <c r="K903" s="663"/>
      <c r="L903" s="663"/>
      <c r="M903" s="663"/>
      <c r="N903" s="663"/>
      <c r="O903" s="663"/>
      <c r="P903" s="663"/>
      <c r="Q903" s="663"/>
      <c r="R903" s="663"/>
      <c r="S903" s="663"/>
      <c r="T903" s="663"/>
      <c r="U903" s="663"/>
      <c r="V903" s="663"/>
      <c r="W903" s="663"/>
      <c r="X903" s="663"/>
      <c r="Y903" s="663"/>
      <c r="Z903" s="663"/>
    </row>
    <row r="904" spans="1:26" ht="15.75" customHeight="1">
      <c r="A904" s="663"/>
      <c r="B904" s="753"/>
      <c r="C904" s="663"/>
      <c r="D904" s="663"/>
      <c r="E904" s="663"/>
      <c r="F904" s="663"/>
      <c r="G904" s="663"/>
      <c r="H904" s="663"/>
      <c r="I904" s="663"/>
      <c r="J904" s="663"/>
      <c r="K904" s="663"/>
      <c r="L904" s="663"/>
      <c r="M904" s="663"/>
      <c r="N904" s="663"/>
      <c r="O904" s="663"/>
      <c r="P904" s="663"/>
      <c r="Q904" s="663"/>
      <c r="R904" s="663"/>
      <c r="S904" s="663"/>
      <c r="T904" s="663"/>
      <c r="U904" s="663"/>
      <c r="V904" s="663"/>
      <c r="W904" s="663"/>
      <c r="X904" s="663"/>
      <c r="Y904" s="663"/>
      <c r="Z904" s="663"/>
    </row>
    <row r="905" spans="1:26" ht="15.75" customHeight="1">
      <c r="A905" s="663"/>
      <c r="B905" s="753"/>
      <c r="C905" s="663"/>
      <c r="D905" s="663"/>
      <c r="E905" s="663"/>
      <c r="F905" s="663"/>
      <c r="G905" s="663"/>
      <c r="H905" s="663"/>
      <c r="I905" s="663"/>
      <c r="J905" s="663"/>
      <c r="K905" s="663"/>
      <c r="L905" s="663"/>
      <c r="M905" s="663"/>
      <c r="N905" s="663"/>
      <c r="O905" s="663"/>
      <c r="P905" s="663"/>
      <c r="Q905" s="663"/>
      <c r="R905" s="663"/>
      <c r="S905" s="663"/>
      <c r="T905" s="663"/>
      <c r="U905" s="663"/>
      <c r="V905" s="663"/>
      <c r="W905" s="663"/>
      <c r="X905" s="663"/>
      <c r="Y905" s="663"/>
      <c r="Z905" s="663"/>
    </row>
    <row r="906" spans="1:26" ht="15.75" customHeight="1">
      <c r="A906" s="663"/>
      <c r="B906" s="753"/>
      <c r="C906" s="663"/>
      <c r="D906" s="663"/>
      <c r="E906" s="663"/>
      <c r="F906" s="663"/>
      <c r="G906" s="663"/>
      <c r="H906" s="663"/>
      <c r="I906" s="663"/>
      <c r="J906" s="663"/>
      <c r="K906" s="663"/>
      <c r="L906" s="663"/>
      <c r="M906" s="663"/>
      <c r="N906" s="663"/>
      <c r="O906" s="663"/>
      <c r="P906" s="663"/>
      <c r="Q906" s="663"/>
      <c r="R906" s="663"/>
      <c r="S906" s="663"/>
      <c r="T906" s="663"/>
      <c r="U906" s="663"/>
      <c r="V906" s="663"/>
      <c r="W906" s="663"/>
      <c r="X906" s="663"/>
      <c r="Y906" s="663"/>
      <c r="Z906" s="663"/>
    </row>
    <row r="907" spans="1:26" ht="15.75" customHeight="1">
      <c r="A907" s="663"/>
      <c r="B907" s="753"/>
      <c r="C907" s="663"/>
      <c r="D907" s="663"/>
      <c r="E907" s="663"/>
      <c r="F907" s="663"/>
      <c r="G907" s="663"/>
      <c r="H907" s="663"/>
      <c r="I907" s="663"/>
      <c r="J907" s="663"/>
      <c r="K907" s="663"/>
      <c r="L907" s="663"/>
      <c r="M907" s="663"/>
      <c r="N907" s="663"/>
      <c r="O907" s="663"/>
      <c r="P907" s="663"/>
      <c r="Q907" s="663"/>
      <c r="R907" s="663"/>
      <c r="S907" s="663"/>
      <c r="T907" s="663"/>
      <c r="U907" s="663"/>
      <c r="V907" s="663"/>
      <c r="W907" s="663"/>
      <c r="X907" s="663"/>
      <c r="Y907" s="663"/>
      <c r="Z907" s="663"/>
    </row>
    <row r="908" spans="1:26" ht="15.75" customHeight="1">
      <c r="A908" s="663"/>
      <c r="B908" s="753"/>
      <c r="C908" s="663"/>
      <c r="D908" s="663"/>
      <c r="E908" s="663"/>
      <c r="F908" s="663"/>
      <c r="G908" s="663"/>
      <c r="H908" s="663"/>
      <c r="I908" s="663"/>
      <c r="J908" s="663"/>
      <c r="K908" s="663"/>
      <c r="L908" s="663"/>
      <c r="M908" s="663"/>
      <c r="N908" s="663"/>
      <c r="O908" s="663"/>
      <c r="P908" s="663"/>
      <c r="Q908" s="663"/>
      <c r="R908" s="663"/>
      <c r="S908" s="663"/>
      <c r="T908" s="663"/>
      <c r="U908" s="663"/>
      <c r="V908" s="663"/>
      <c r="W908" s="663"/>
      <c r="X908" s="663"/>
      <c r="Y908" s="663"/>
      <c r="Z908" s="663"/>
    </row>
    <row r="909" spans="1:26" ht="15.75" customHeight="1">
      <c r="A909" s="663"/>
      <c r="B909" s="753"/>
      <c r="C909" s="663"/>
      <c r="D909" s="663"/>
      <c r="E909" s="663"/>
      <c r="F909" s="663"/>
      <c r="G909" s="663"/>
      <c r="H909" s="663"/>
      <c r="I909" s="663"/>
      <c r="J909" s="663"/>
      <c r="K909" s="663"/>
      <c r="L909" s="663"/>
      <c r="M909" s="663"/>
      <c r="N909" s="663"/>
      <c r="O909" s="663"/>
      <c r="P909" s="663"/>
      <c r="Q909" s="663"/>
      <c r="R909" s="663"/>
      <c r="S909" s="663"/>
      <c r="T909" s="663"/>
      <c r="U909" s="663"/>
      <c r="V909" s="663"/>
      <c r="W909" s="663"/>
      <c r="X909" s="663"/>
      <c r="Y909" s="663"/>
      <c r="Z909" s="663"/>
    </row>
    <row r="910" spans="1:26" ht="15.75" customHeight="1">
      <c r="A910" s="663"/>
      <c r="B910" s="753"/>
      <c r="C910" s="663"/>
      <c r="D910" s="663"/>
      <c r="E910" s="663"/>
      <c r="F910" s="663"/>
      <c r="G910" s="663"/>
      <c r="H910" s="663"/>
      <c r="I910" s="663"/>
      <c r="J910" s="663"/>
      <c r="K910" s="663"/>
      <c r="L910" s="663"/>
      <c r="M910" s="663"/>
      <c r="N910" s="663"/>
      <c r="O910" s="663"/>
      <c r="P910" s="663"/>
      <c r="Q910" s="663"/>
      <c r="R910" s="663"/>
      <c r="S910" s="663"/>
      <c r="T910" s="663"/>
      <c r="U910" s="663"/>
      <c r="V910" s="663"/>
      <c r="W910" s="663"/>
      <c r="X910" s="663"/>
      <c r="Y910" s="663"/>
      <c r="Z910" s="663"/>
    </row>
    <row r="911" spans="1:26" ht="15.75" customHeight="1">
      <c r="A911" s="663"/>
      <c r="B911" s="753"/>
      <c r="C911" s="663"/>
      <c r="D911" s="663"/>
      <c r="E911" s="663"/>
      <c r="F911" s="663"/>
      <c r="G911" s="663"/>
      <c r="H911" s="663"/>
      <c r="I911" s="663"/>
      <c r="J911" s="663"/>
      <c r="K911" s="663"/>
      <c r="L911" s="663"/>
      <c r="M911" s="663"/>
      <c r="N911" s="663"/>
      <c r="O911" s="663"/>
      <c r="P911" s="663"/>
      <c r="Q911" s="663"/>
      <c r="R911" s="663"/>
      <c r="S911" s="663"/>
      <c r="T911" s="663"/>
      <c r="U911" s="663"/>
      <c r="V911" s="663"/>
      <c r="W911" s="663"/>
      <c r="X911" s="663"/>
      <c r="Y911" s="663"/>
      <c r="Z911" s="663"/>
    </row>
    <row r="912" spans="1:26" ht="15.75" customHeight="1">
      <c r="A912" s="663"/>
      <c r="B912" s="753"/>
      <c r="C912" s="663"/>
      <c r="D912" s="663"/>
      <c r="E912" s="663"/>
      <c r="F912" s="663"/>
      <c r="G912" s="663"/>
      <c r="H912" s="663"/>
      <c r="I912" s="663"/>
      <c r="J912" s="663"/>
      <c r="K912" s="663"/>
      <c r="L912" s="663"/>
      <c r="M912" s="663"/>
      <c r="N912" s="663"/>
      <c r="O912" s="663"/>
      <c r="P912" s="663"/>
      <c r="Q912" s="663"/>
      <c r="R912" s="663"/>
      <c r="S912" s="663"/>
      <c r="T912" s="663"/>
      <c r="U912" s="663"/>
      <c r="V912" s="663"/>
      <c r="W912" s="663"/>
      <c r="X912" s="663"/>
      <c r="Y912" s="663"/>
      <c r="Z912" s="663"/>
    </row>
    <row r="913" spans="1:26" ht="15.75" customHeight="1">
      <c r="A913" s="663"/>
      <c r="B913" s="753"/>
      <c r="C913" s="663"/>
      <c r="D913" s="663"/>
      <c r="E913" s="663"/>
      <c r="F913" s="663"/>
      <c r="G913" s="663"/>
      <c r="H913" s="663"/>
      <c r="I913" s="663"/>
      <c r="J913" s="663"/>
      <c r="K913" s="663"/>
      <c r="L913" s="663"/>
      <c r="M913" s="663"/>
      <c r="N913" s="663"/>
      <c r="O913" s="663"/>
      <c r="P913" s="663"/>
      <c r="Q913" s="663"/>
      <c r="R913" s="663"/>
      <c r="S913" s="663"/>
      <c r="T913" s="663"/>
      <c r="U913" s="663"/>
      <c r="V913" s="663"/>
      <c r="W913" s="663"/>
      <c r="X913" s="663"/>
      <c r="Y913" s="663"/>
      <c r="Z913" s="663"/>
    </row>
    <row r="914" spans="1:26" ht="15.75" customHeight="1">
      <c r="A914" s="663"/>
      <c r="B914" s="753"/>
      <c r="C914" s="663"/>
      <c r="D914" s="663"/>
      <c r="E914" s="663"/>
      <c r="F914" s="663"/>
      <c r="G914" s="663"/>
      <c r="H914" s="663"/>
      <c r="I914" s="663"/>
      <c r="J914" s="663"/>
      <c r="K914" s="663"/>
      <c r="L914" s="663"/>
      <c r="M914" s="663"/>
      <c r="N914" s="663"/>
      <c r="O914" s="663"/>
      <c r="P914" s="663"/>
      <c r="Q914" s="663"/>
      <c r="R914" s="663"/>
      <c r="S914" s="663"/>
      <c r="T914" s="663"/>
      <c r="U914" s="663"/>
      <c r="V914" s="663"/>
      <c r="W914" s="663"/>
      <c r="X914" s="663"/>
      <c r="Y914" s="663"/>
      <c r="Z914" s="663"/>
    </row>
    <row r="915" spans="1:26" ht="15.75" customHeight="1">
      <c r="A915" s="663"/>
      <c r="B915" s="753"/>
      <c r="C915" s="663"/>
      <c r="D915" s="663"/>
      <c r="E915" s="663"/>
      <c r="F915" s="663"/>
      <c r="G915" s="663"/>
      <c r="H915" s="663"/>
      <c r="I915" s="663"/>
      <c r="J915" s="663"/>
      <c r="K915" s="663"/>
      <c r="L915" s="663"/>
      <c r="M915" s="663"/>
      <c r="N915" s="663"/>
      <c r="O915" s="663"/>
      <c r="P915" s="663"/>
      <c r="Q915" s="663"/>
      <c r="R915" s="663"/>
      <c r="S915" s="663"/>
      <c r="T915" s="663"/>
      <c r="U915" s="663"/>
      <c r="V915" s="663"/>
      <c r="W915" s="663"/>
      <c r="X915" s="663"/>
      <c r="Y915" s="663"/>
      <c r="Z915" s="663"/>
    </row>
    <row r="916" spans="1:26" ht="15.75" customHeight="1">
      <c r="A916" s="663"/>
      <c r="B916" s="753"/>
      <c r="C916" s="663"/>
      <c r="D916" s="663"/>
      <c r="E916" s="663"/>
      <c r="F916" s="663"/>
      <c r="G916" s="663"/>
      <c r="H916" s="663"/>
      <c r="I916" s="663"/>
      <c r="J916" s="663"/>
      <c r="K916" s="663"/>
      <c r="L916" s="663"/>
      <c r="M916" s="663"/>
      <c r="N916" s="663"/>
      <c r="O916" s="663"/>
      <c r="P916" s="663"/>
      <c r="Q916" s="663"/>
      <c r="R916" s="663"/>
      <c r="S916" s="663"/>
      <c r="T916" s="663"/>
      <c r="U916" s="663"/>
      <c r="V916" s="663"/>
      <c r="W916" s="663"/>
      <c r="X916" s="663"/>
      <c r="Y916" s="663"/>
      <c r="Z916" s="663"/>
    </row>
    <row r="917" spans="1:26" ht="15.75" customHeight="1">
      <c r="A917" s="663"/>
      <c r="B917" s="753"/>
      <c r="C917" s="663"/>
      <c r="D917" s="663"/>
      <c r="E917" s="663"/>
      <c r="F917" s="663"/>
      <c r="G917" s="663"/>
      <c r="H917" s="663"/>
      <c r="I917" s="663"/>
      <c r="J917" s="663"/>
      <c r="K917" s="663"/>
      <c r="L917" s="663"/>
      <c r="M917" s="663"/>
      <c r="N917" s="663"/>
      <c r="O917" s="663"/>
      <c r="P917" s="663"/>
      <c r="Q917" s="663"/>
      <c r="R917" s="663"/>
      <c r="S917" s="663"/>
      <c r="T917" s="663"/>
      <c r="U917" s="663"/>
      <c r="V917" s="663"/>
      <c r="W917" s="663"/>
      <c r="X917" s="663"/>
      <c r="Y917" s="663"/>
      <c r="Z917" s="663"/>
    </row>
    <row r="918" spans="1:26" ht="15.75" customHeight="1">
      <c r="A918" s="663"/>
      <c r="B918" s="753"/>
      <c r="C918" s="663"/>
      <c r="D918" s="663"/>
      <c r="E918" s="663"/>
      <c r="F918" s="663"/>
      <c r="G918" s="663"/>
      <c r="H918" s="663"/>
      <c r="I918" s="663"/>
      <c r="J918" s="663"/>
      <c r="K918" s="663"/>
      <c r="L918" s="663"/>
      <c r="M918" s="663"/>
      <c r="N918" s="663"/>
      <c r="O918" s="663"/>
      <c r="P918" s="663"/>
      <c r="Q918" s="663"/>
      <c r="R918" s="663"/>
      <c r="S918" s="663"/>
      <c r="T918" s="663"/>
      <c r="U918" s="663"/>
      <c r="V918" s="663"/>
      <c r="W918" s="663"/>
      <c r="X918" s="663"/>
      <c r="Y918" s="663"/>
      <c r="Z918" s="663"/>
    </row>
    <row r="919" spans="1:26" ht="15.75" customHeight="1">
      <c r="A919" s="663"/>
      <c r="B919" s="753"/>
      <c r="C919" s="663"/>
      <c r="D919" s="663"/>
      <c r="E919" s="663"/>
      <c r="F919" s="663"/>
      <c r="G919" s="663"/>
      <c r="H919" s="663"/>
      <c r="I919" s="663"/>
      <c r="J919" s="663"/>
      <c r="K919" s="663"/>
      <c r="L919" s="663"/>
      <c r="M919" s="663"/>
      <c r="N919" s="663"/>
      <c r="O919" s="663"/>
      <c r="P919" s="663"/>
      <c r="Q919" s="663"/>
      <c r="R919" s="663"/>
      <c r="S919" s="663"/>
      <c r="T919" s="663"/>
      <c r="U919" s="663"/>
      <c r="V919" s="663"/>
      <c r="W919" s="663"/>
      <c r="X919" s="663"/>
      <c r="Y919" s="663"/>
      <c r="Z919" s="663"/>
    </row>
    <row r="920" spans="1:26" ht="15.75" customHeight="1">
      <c r="A920" s="663"/>
      <c r="B920" s="753"/>
      <c r="C920" s="663"/>
      <c r="D920" s="663"/>
      <c r="E920" s="663"/>
      <c r="F920" s="663"/>
      <c r="G920" s="663"/>
      <c r="H920" s="663"/>
      <c r="I920" s="663"/>
      <c r="J920" s="663"/>
      <c r="K920" s="663"/>
      <c r="L920" s="663"/>
      <c r="M920" s="663"/>
      <c r="N920" s="663"/>
      <c r="O920" s="663"/>
      <c r="P920" s="663"/>
      <c r="Q920" s="663"/>
      <c r="R920" s="663"/>
      <c r="S920" s="663"/>
      <c r="T920" s="663"/>
      <c r="U920" s="663"/>
      <c r="V920" s="663"/>
      <c r="W920" s="663"/>
      <c r="X920" s="663"/>
      <c r="Y920" s="663"/>
      <c r="Z920" s="663"/>
    </row>
    <row r="921" spans="1:26" ht="15.75" customHeight="1">
      <c r="A921" s="663"/>
      <c r="B921" s="753"/>
      <c r="C921" s="663"/>
      <c r="D921" s="663"/>
      <c r="E921" s="663"/>
      <c r="F921" s="663"/>
      <c r="G921" s="663"/>
      <c r="H921" s="663"/>
      <c r="I921" s="663"/>
      <c r="J921" s="663"/>
      <c r="K921" s="663"/>
      <c r="L921" s="663"/>
      <c r="M921" s="663"/>
      <c r="N921" s="663"/>
      <c r="O921" s="663"/>
      <c r="P921" s="663"/>
      <c r="Q921" s="663"/>
      <c r="R921" s="663"/>
      <c r="S921" s="663"/>
      <c r="T921" s="663"/>
      <c r="U921" s="663"/>
      <c r="V921" s="663"/>
      <c r="W921" s="663"/>
      <c r="X921" s="663"/>
      <c r="Y921" s="663"/>
      <c r="Z921" s="663"/>
    </row>
    <row r="922" spans="1:26" ht="15.75" customHeight="1">
      <c r="A922" s="663"/>
      <c r="B922" s="753"/>
      <c r="C922" s="663"/>
      <c r="D922" s="663"/>
      <c r="E922" s="663"/>
      <c r="F922" s="663"/>
      <c r="G922" s="663"/>
      <c r="H922" s="663"/>
      <c r="I922" s="663"/>
      <c r="J922" s="663"/>
      <c r="K922" s="663"/>
      <c r="L922" s="663"/>
      <c r="M922" s="663"/>
      <c r="N922" s="663"/>
      <c r="O922" s="663"/>
      <c r="P922" s="663"/>
      <c r="Q922" s="663"/>
      <c r="R922" s="663"/>
      <c r="S922" s="663"/>
      <c r="T922" s="663"/>
      <c r="U922" s="663"/>
      <c r="V922" s="663"/>
      <c r="W922" s="663"/>
      <c r="X922" s="663"/>
      <c r="Y922" s="663"/>
      <c r="Z922" s="663"/>
    </row>
    <row r="923" spans="1:26" ht="15.75" customHeight="1">
      <c r="A923" s="663"/>
      <c r="B923" s="753"/>
      <c r="C923" s="663"/>
      <c r="D923" s="663"/>
      <c r="E923" s="663"/>
      <c r="F923" s="663"/>
      <c r="G923" s="663"/>
      <c r="H923" s="663"/>
      <c r="I923" s="663"/>
      <c r="J923" s="663"/>
      <c r="K923" s="663"/>
      <c r="L923" s="663"/>
      <c r="M923" s="663"/>
      <c r="N923" s="663"/>
      <c r="O923" s="663"/>
      <c r="P923" s="663"/>
      <c r="Q923" s="663"/>
      <c r="R923" s="663"/>
      <c r="S923" s="663"/>
      <c r="T923" s="663"/>
      <c r="U923" s="663"/>
      <c r="V923" s="663"/>
      <c r="W923" s="663"/>
      <c r="X923" s="663"/>
      <c r="Y923" s="663"/>
      <c r="Z923" s="663"/>
    </row>
    <row r="924" spans="1:26" ht="15.75" customHeight="1">
      <c r="A924" s="663"/>
      <c r="B924" s="753"/>
      <c r="C924" s="663"/>
      <c r="D924" s="663"/>
      <c r="E924" s="663"/>
      <c r="F924" s="663"/>
      <c r="G924" s="663"/>
      <c r="H924" s="663"/>
      <c r="I924" s="663"/>
      <c r="J924" s="663"/>
      <c r="K924" s="663"/>
      <c r="L924" s="663"/>
      <c r="M924" s="663"/>
      <c r="N924" s="663"/>
      <c r="O924" s="663"/>
      <c r="P924" s="663"/>
      <c r="Q924" s="663"/>
      <c r="R924" s="663"/>
      <c r="S924" s="663"/>
      <c r="T924" s="663"/>
      <c r="U924" s="663"/>
      <c r="V924" s="663"/>
      <c r="W924" s="663"/>
      <c r="X924" s="663"/>
      <c r="Y924" s="663"/>
      <c r="Z924" s="663"/>
    </row>
    <row r="925" spans="1:26" ht="15.75" customHeight="1">
      <c r="A925" s="663"/>
      <c r="B925" s="753"/>
      <c r="C925" s="663"/>
      <c r="D925" s="663"/>
      <c r="E925" s="663"/>
      <c r="F925" s="663"/>
      <c r="G925" s="663"/>
      <c r="H925" s="663"/>
      <c r="I925" s="663"/>
      <c r="J925" s="663"/>
      <c r="K925" s="663"/>
      <c r="L925" s="663"/>
      <c r="M925" s="663"/>
      <c r="N925" s="663"/>
      <c r="O925" s="663"/>
      <c r="P925" s="663"/>
      <c r="Q925" s="663"/>
      <c r="R925" s="663"/>
      <c r="S925" s="663"/>
      <c r="T925" s="663"/>
      <c r="U925" s="663"/>
      <c r="V925" s="663"/>
      <c r="W925" s="663"/>
      <c r="X925" s="663"/>
      <c r="Y925" s="663"/>
      <c r="Z925" s="663"/>
    </row>
    <row r="926" spans="1:26" ht="15.75" customHeight="1">
      <c r="A926" s="663"/>
      <c r="B926" s="753"/>
      <c r="C926" s="663"/>
      <c r="D926" s="663"/>
      <c r="E926" s="663"/>
      <c r="F926" s="663"/>
      <c r="G926" s="663"/>
      <c r="H926" s="663"/>
      <c r="I926" s="663"/>
      <c r="J926" s="663"/>
      <c r="K926" s="663"/>
      <c r="L926" s="663"/>
      <c r="M926" s="663"/>
      <c r="N926" s="663"/>
      <c r="O926" s="663"/>
      <c r="P926" s="663"/>
      <c r="Q926" s="663"/>
      <c r="R926" s="663"/>
      <c r="S926" s="663"/>
      <c r="T926" s="663"/>
      <c r="U926" s="663"/>
      <c r="V926" s="663"/>
      <c r="W926" s="663"/>
      <c r="X926" s="663"/>
      <c r="Y926" s="663"/>
      <c r="Z926" s="663"/>
    </row>
    <row r="927" spans="1:26" ht="15.75" customHeight="1">
      <c r="A927" s="663"/>
      <c r="B927" s="753"/>
      <c r="C927" s="663"/>
      <c r="D927" s="663"/>
      <c r="E927" s="663"/>
      <c r="F927" s="663"/>
      <c r="G927" s="663"/>
      <c r="H927" s="663"/>
      <c r="I927" s="663"/>
      <c r="J927" s="663"/>
      <c r="K927" s="663"/>
      <c r="L927" s="663"/>
      <c r="M927" s="663"/>
      <c r="N927" s="663"/>
      <c r="O927" s="663"/>
      <c r="P927" s="663"/>
      <c r="Q927" s="663"/>
      <c r="R927" s="663"/>
      <c r="S927" s="663"/>
      <c r="T927" s="663"/>
      <c r="U927" s="663"/>
      <c r="V927" s="663"/>
      <c r="W927" s="663"/>
      <c r="X927" s="663"/>
      <c r="Y927" s="663"/>
      <c r="Z927" s="663"/>
    </row>
    <row r="928" spans="1:26" ht="15.75" customHeight="1">
      <c r="A928" s="663"/>
      <c r="B928" s="753"/>
      <c r="C928" s="663"/>
      <c r="D928" s="663"/>
      <c r="E928" s="663"/>
      <c r="F928" s="663"/>
      <c r="G928" s="663"/>
      <c r="H928" s="663"/>
      <c r="I928" s="663"/>
      <c r="J928" s="663"/>
      <c r="K928" s="663"/>
      <c r="L928" s="663"/>
      <c r="M928" s="663"/>
      <c r="N928" s="663"/>
      <c r="O928" s="663"/>
      <c r="P928" s="663"/>
      <c r="Q928" s="663"/>
      <c r="R928" s="663"/>
      <c r="S928" s="663"/>
      <c r="T928" s="663"/>
      <c r="U928" s="663"/>
      <c r="V928" s="663"/>
      <c r="W928" s="663"/>
      <c r="X928" s="663"/>
      <c r="Y928" s="663"/>
      <c r="Z928" s="663"/>
    </row>
    <row r="929" spans="1:26" ht="15.75" customHeight="1">
      <c r="A929" s="663"/>
      <c r="B929" s="753"/>
      <c r="C929" s="663"/>
      <c r="D929" s="663"/>
      <c r="E929" s="663"/>
      <c r="F929" s="663"/>
      <c r="G929" s="663"/>
      <c r="H929" s="663"/>
      <c r="I929" s="663"/>
      <c r="J929" s="663"/>
      <c r="K929" s="663"/>
      <c r="L929" s="663"/>
      <c r="M929" s="663"/>
      <c r="N929" s="663"/>
      <c r="O929" s="663"/>
      <c r="P929" s="663"/>
      <c r="Q929" s="663"/>
      <c r="R929" s="663"/>
      <c r="S929" s="663"/>
      <c r="T929" s="663"/>
      <c r="U929" s="663"/>
      <c r="V929" s="663"/>
      <c r="W929" s="663"/>
      <c r="X929" s="663"/>
      <c r="Y929" s="663"/>
      <c r="Z929" s="663"/>
    </row>
    <row r="930" spans="1:26" ht="15.75" customHeight="1">
      <c r="A930" s="663"/>
      <c r="B930" s="753"/>
      <c r="C930" s="663"/>
      <c r="D930" s="663"/>
      <c r="E930" s="663"/>
      <c r="F930" s="663"/>
      <c r="G930" s="663"/>
      <c r="H930" s="663"/>
      <c r="I930" s="663"/>
      <c r="J930" s="663"/>
      <c r="K930" s="663"/>
      <c r="L930" s="663"/>
      <c r="M930" s="663"/>
      <c r="N930" s="663"/>
      <c r="O930" s="663"/>
      <c r="P930" s="663"/>
      <c r="Q930" s="663"/>
      <c r="R930" s="663"/>
      <c r="S930" s="663"/>
      <c r="T930" s="663"/>
      <c r="U930" s="663"/>
      <c r="V930" s="663"/>
      <c r="W930" s="663"/>
      <c r="X930" s="663"/>
      <c r="Y930" s="663"/>
      <c r="Z930" s="663"/>
    </row>
    <row r="931" spans="1:26" ht="15.75" customHeight="1">
      <c r="A931" s="663"/>
      <c r="B931" s="753"/>
      <c r="C931" s="663"/>
      <c r="D931" s="663"/>
      <c r="E931" s="663"/>
      <c r="F931" s="663"/>
      <c r="G931" s="663"/>
      <c r="H931" s="663"/>
      <c r="I931" s="663"/>
      <c r="J931" s="663"/>
      <c r="K931" s="663"/>
      <c r="L931" s="663"/>
      <c r="M931" s="663"/>
      <c r="N931" s="663"/>
      <c r="O931" s="663"/>
      <c r="P931" s="663"/>
      <c r="Q931" s="663"/>
      <c r="R931" s="663"/>
      <c r="S931" s="663"/>
      <c r="T931" s="663"/>
      <c r="U931" s="663"/>
      <c r="V931" s="663"/>
      <c r="W931" s="663"/>
      <c r="X931" s="663"/>
      <c r="Y931" s="663"/>
      <c r="Z931" s="663"/>
    </row>
    <row r="932" spans="1:26" ht="15.75" customHeight="1">
      <c r="A932" s="663"/>
      <c r="B932" s="753"/>
      <c r="C932" s="663"/>
      <c r="D932" s="663"/>
      <c r="E932" s="663"/>
      <c r="F932" s="663"/>
      <c r="G932" s="663"/>
      <c r="H932" s="663"/>
      <c r="I932" s="663"/>
      <c r="J932" s="663"/>
      <c r="K932" s="663"/>
      <c r="L932" s="663"/>
      <c r="M932" s="663"/>
      <c r="N932" s="663"/>
      <c r="O932" s="663"/>
      <c r="P932" s="663"/>
      <c r="Q932" s="663"/>
      <c r="R932" s="663"/>
      <c r="S932" s="663"/>
      <c r="T932" s="663"/>
      <c r="U932" s="663"/>
      <c r="V932" s="663"/>
      <c r="W932" s="663"/>
      <c r="X932" s="663"/>
      <c r="Y932" s="663"/>
      <c r="Z932" s="663"/>
    </row>
    <row r="933" spans="1:26" ht="15.75" customHeight="1">
      <c r="A933" s="663"/>
      <c r="B933" s="753"/>
      <c r="C933" s="663"/>
      <c r="D933" s="663"/>
      <c r="E933" s="663"/>
      <c r="F933" s="663"/>
      <c r="G933" s="663"/>
      <c r="H933" s="663"/>
      <c r="I933" s="663"/>
      <c r="J933" s="663"/>
      <c r="K933" s="663"/>
      <c r="L933" s="663"/>
      <c r="M933" s="663"/>
      <c r="N933" s="663"/>
      <c r="O933" s="663"/>
      <c r="P933" s="663"/>
      <c r="Q933" s="663"/>
      <c r="R933" s="663"/>
      <c r="S933" s="663"/>
      <c r="T933" s="663"/>
      <c r="U933" s="663"/>
      <c r="V933" s="663"/>
      <c r="W933" s="663"/>
      <c r="X933" s="663"/>
      <c r="Y933" s="663"/>
      <c r="Z933" s="663"/>
    </row>
    <row r="934" spans="1:26" ht="15.75" customHeight="1">
      <c r="A934" s="663"/>
      <c r="B934" s="753"/>
      <c r="C934" s="663"/>
      <c r="D934" s="663"/>
      <c r="E934" s="663"/>
      <c r="F934" s="663"/>
      <c r="G934" s="663"/>
      <c r="H934" s="663"/>
      <c r="I934" s="663"/>
      <c r="J934" s="663"/>
      <c r="K934" s="663"/>
      <c r="L934" s="663"/>
      <c r="M934" s="663"/>
      <c r="N934" s="663"/>
      <c r="O934" s="663"/>
      <c r="P934" s="663"/>
      <c r="Q934" s="663"/>
      <c r="R934" s="663"/>
      <c r="S934" s="663"/>
      <c r="T934" s="663"/>
      <c r="U934" s="663"/>
      <c r="V934" s="663"/>
      <c r="W934" s="663"/>
      <c r="X934" s="663"/>
      <c r="Y934" s="663"/>
      <c r="Z934" s="663"/>
    </row>
    <row r="935" spans="1:26" ht="15.75" customHeight="1">
      <c r="A935" s="663"/>
      <c r="B935" s="753"/>
      <c r="C935" s="663"/>
      <c r="D935" s="663"/>
      <c r="E935" s="663"/>
      <c r="F935" s="663"/>
      <c r="G935" s="663"/>
      <c r="H935" s="663"/>
      <c r="I935" s="663"/>
      <c r="J935" s="663"/>
      <c r="K935" s="663"/>
      <c r="L935" s="663"/>
      <c r="M935" s="663"/>
      <c r="N935" s="663"/>
      <c r="O935" s="663"/>
      <c r="P935" s="663"/>
      <c r="Q935" s="663"/>
      <c r="R935" s="663"/>
      <c r="S935" s="663"/>
      <c r="T935" s="663"/>
      <c r="U935" s="663"/>
      <c r="V935" s="663"/>
      <c r="W935" s="663"/>
      <c r="X935" s="663"/>
      <c r="Y935" s="663"/>
      <c r="Z935" s="663"/>
    </row>
    <row r="936" spans="1:26" ht="15.75" customHeight="1">
      <c r="A936" s="663"/>
      <c r="B936" s="753"/>
      <c r="C936" s="663"/>
      <c r="D936" s="663"/>
      <c r="E936" s="663"/>
      <c r="F936" s="663"/>
      <c r="G936" s="663"/>
      <c r="H936" s="663"/>
      <c r="I936" s="663"/>
      <c r="J936" s="663"/>
      <c r="K936" s="663"/>
      <c r="L936" s="663"/>
      <c r="M936" s="663"/>
      <c r="N936" s="663"/>
      <c r="O936" s="663"/>
      <c r="P936" s="663"/>
      <c r="Q936" s="663"/>
      <c r="R936" s="663"/>
      <c r="S936" s="663"/>
      <c r="T936" s="663"/>
      <c r="U936" s="663"/>
      <c r="V936" s="663"/>
      <c r="W936" s="663"/>
      <c r="X936" s="663"/>
      <c r="Y936" s="663"/>
      <c r="Z936" s="663"/>
    </row>
    <row r="937" spans="1:26" ht="15.75" customHeight="1">
      <c r="A937" s="663"/>
      <c r="B937" s="753"/>
      <c r="C937" s="663"/>
      <c r="D937" s="663"/>
      <c r="E937" s="663"/>
      <c r="F937" s="663"/>
      <c r="G937" s="663"/>
      <c r="H937" s="663"/>
      <c r="I937" s="663"/>
      <c r="J937" s="663"/>
      <c r="K937" s="663"/>
      <c r="L937" s="663"/>
      <c r="M937" s="663"/>
      <c r="N937" s="663"/>
      <c r="O937" s="663"/>
      <c r="P937" s="663"/>
      <c r="Q937" s="663"/>
      <c r="R937" s="663"/>
      <c r="S937" s="663"/>
      <c r="T937" s="663"/>
      <c r="U937" s="663"/>
      <c r="V937" s="663"/>
      <c r="W937" s="663"/>
      <c r="X937" s="663"/>
      <c r="Y937" s="663"/>
      <c r="Z937" s="663"/>
    </row>
    <row r="938" spans="1:26" ht="15.75" customHeight="1">
      <c r="A938" s="663"/>
      <c r="B938" s="753"/>
      <c r="C938" s="663"/>
      <c r="D938" s="663"/>
      <c r="E938" s="663"/>
      <c r="F938" s="663"/>
      <c r="G938" s="663"/>
      <c r="H938" s="663"/>
      <c r="I938" s="663"/>
      <c r="J938" s="663"/>
      <c r="K938" s="663"/>
      <c r="L938" s="663"/>
      <c r="M938" s="663"/>
      <c r="N938" s="663"/>
      <c r="O938" s="663"/>
      <c r="P938" s="663"/>
      <c r="Q938" s="663"/>
      <c r="R938" s="663"/>
      <c r="S938" s="663"/>
      <c r="T938" s="663"/>
      <c r="U938" s="663"/>
      <c r="V938" s="663"/>
      <c r="W938" s="663"/>
      <c r="X938" s="663"/>
      <c r="Y938" s="663"/>
      <c r="Z938" s="663"/>
    </row>
    <row r="939" spans="1:26" ht="15.75" customHeight="1">
      <c r="A939" s="663"/>
      <c r="B939" s="753"/>
      <c r="C939" s="663"/>
      <c r="D939" s="663"/>
      <c r="E939" s="663"/>
      <c r="F939" s="663"/>
      <c r="G939" s="663"/>
      <c r="H939" s="663"/>
      <c r="I939" s="663"/>
      <c r="J939" s="663"/>
      <c r="K939" s="663"/>
      <c r="L939" s="663"/>
      <c r="M939" s="663"/>
      <c r="N939" s="663"/>
      <c r="O939" s="663"/>
      <c r="P939" s="663"/>
      <c r="Q939" s="663"/>
      <c r="R939" s="663"/>
      <c r="S939" s="663"/>
      <c r="T939" s="663"/>
      <c r="U939" s="663"/>
      <c r="V939" s="663"/>
      <c r="W939" s="663"/>
      <c r="X939" s="663"/>
      <c r="Y939" s="663"/>
      <c r="Z939" s="663"/>
    </row>
    <row r="940" spans="1:26" ht="15.75" customHeight="1">
      <c r="A940" s="663"/>
      <c r="B940" s="753"/>
      <c r="C940" s="663"/>
      <c r="D940" s="663"/>
      <c r="E940" s="663"/>
      <c r="F940" s="663"/>
      <c r="G940" s="663"/>
      <c r="H940" s="663"/>
      <c r="I940" s="663"/>
      <c r="J940" s="663"/>
      <c r="K940" s="663"/>
      <c r="L940" s="663"/>
      <c r="M940" s="663"/>
      <c r="N940" s="663"/>
      <c r="O940" s="663"/>
      <c r="P940" s="663"/>
      <c r="Q940" s="663"/>
      <c r="R940" s="663"/>
      <c r="S940" s="663"/>
      <c r="T940" s="663"/>
      <c r="U940" s="663"/>
      <c r="V940" s="663"/>
      <c r="W940" s="663"/>
      <c r="X940" s="663"/>
      <c r="Y940" s="663"/>
      <c r="Z940" s="663"/>
    </row>
    <row r="941" spans="1:26" ht="15.75" customHeight="1">
      <c r="A941" s="663"/>
      <c r="B941" s="753"/>
      <c r="C941" s="663"/>
      <c r="D941" s="663"/>
      <c r="E941" s="663"/>
      <c r="F941" s="663"/>
      <c r="G941" s="663"/>
      <c r="H941" s="663"/>
      <c r="I941" s="663"/>
      <c r="J941" s="663"/>
      <c r="K941" s="663"/>
      <c r="L941" s="663"/>
      <c r="M941" s="663"/>
      <c r="N941" s="663"/>
      <c r="O941" s="663"/>
      <c r="P941" s="663"/>
      <c r="Q941" s="663"/>
      <c r="R941" s="663"/>
      <c r="S941" s="663"/>
      <c r="T941" s="663"/>
      <c r="U941" s="663"/>
      <c r="V941" s="663"/>
      <c r="W941" s="663"/>
      <c r="X941" s="663"/>
      <c r="Y941" s="663"/>
      <c r="Z941" s="663"/>
    </row>
    <row r="942" spans="1:26" ht="15.75" customHeight="1">
      <c r="A942" s="663"/>
      <c r="B942" s="753"/>
      <c r="C942" s="663"/>
      <c r="D942" s="663"/>
      <c r="E942" s="663"/>
      <c r="F942" s="663"/>
      <c r="G942" s="663"/>
      <c r="H942" s="663"/>
      <c r="I942" s="663"/>
      <c r="J942" s="663"/>
      <c r="K942" s="663"/>
      <c r="L942" s="663"/>
      <c r="M942" s="663"/>
      <c r="N942" s="663"/>
      <c r="O942" s="663"/>
      <c r="P942" s="663"/>
      <c r="Q942" s="663"/>
      <c r="R942" s="663"/>
      <c r="S942" s="663"/>
      <c r="T942" s="663"/>
      <c r="U942" s="663"/>
      <c r="V942" s="663"/>
      <c r="W942" s="663"/>
      <c r="X942" s="663"/>
      <c r="Y942" s="663"/>
      <c r="Z942" s="663"/>
    </row>
    <row r="943" spans="1:26" ht="15.75" customHeight="1">
      <c r="A943" s="663"/>
      <c r="B943" s="753"/>
      <c r="C943" s="663"/>
      <c r="D943" s="663"/>
      <c r="E943" s="663"/>
      <c r="F943" s="663"/>
      <c r="G943" s="663"/>
      <c r="H943" s="663"/>
      <c r="I943" s="663"/>
      <c r="J943" s="663"/>
      <c r="K943" s="663"/>
      <c r="L943" s="663"/>
      <c r="M943" s="663"/>
      <c r="N943" s="663"/>
      <c r="O943" s="663"/>
      <c r="P943" s="663"/>
      <c r="Q943" s="663"/>
      <c r="R943" s="663"/>
      <c r="S943" s="663"/>
      <c r="T943" s="663"/>
      <c r="U943" s="663"/>
      <c r="V943" s="663"/>
      <c r="W943" s="663"/>
      <c r="X943" s="663"/>
      <c r="Y943" s="663"/>
      <c r="Z943" s="663"/>
    </row>
    <row r="944" spans="1:26" ht="15.75" customHeight="1">
      <c r="A944" s="663"/>
      <c r="B944" s="753"/>
      <c r="C944" s="663"/>
      <c r="D944" s="663"/>
      <c r="E944" s="663"/>
      <c r="F944" s="663"/>
      <c r="G944" s="663"/>
      <c r="H944" s="663"/>
      <c r="I944" s="663"/>
      <c r="J944" s="663"/>
      <c r="K944" s="663"/>
      <c r="L944" s="663"/>
      <c r="M944" s="663"/>
      <c r="N944" s="663"/>
      <c r="O944" s="663"/>
      <c r="P944" s="663"/>
      <c r="Q944" s="663"/>
      <c r="R944" s="663"/>
      <c r="S944" s="663"/>
      <c r="T944" s="663"/>
      <c r="U944" s="663"/>
      <c r="V944" s="663"/>
      <c r="W944" s="663"/>
      <c r="X944" s="663"/>
      <c r="Y944" s="663"/>
      <c r="Z944" s="663"/>
    </row>
    <row r="945" spans="1:26" ht="15.75" customHeight="1">
      <c r="A945" s="663"/>
      <c r="B945" s="753"/>
      <c r="C945" s="663"/>
      <c r="D945" s="663"/>
      <c r="E945" s="663"/>
      <c r="F945" s="663"/>
      <c r="G945" s="663"/>
      <c r="H945" s="663"/>
      <c r="I945" s="663"/>
      <c r="J945" s="663"/>
      <c r="K945" s="663"/>
      <c r="L945" s="663"/>
      <c r="M945" s="663"/>
      <c r="N945" s="663"/>
      <c r="O945" s="663"/>
      <c r="P945" s="663"/>
      <c r="Q945" s="663"/>
      <c r="R945" s="663"/>
      <c r="S945" s="663"/>
      <c r="T945" s="663"/>
      <c r="U945" s="663"/>
      <c r="V945" s="663"/>
      <c r="W945" s="663"/>
      <c r="X945" s="663"/>
      <c r="Y945" s="663"/>
      <c r="Z945" s="663"/>
    </row>
    <row r="946" spans="1:26" ht="15.75" customHeight="1">
      <c r="A946" s="663"/>
      <c r="B946" s="753"/>
      <c r="C946" s="663"/>
      <c r="D946" s="663"/>
      <c r="E946" s="663"/>
      <c r="F946" s="663"/>
      <c r="G946" s="663"/>
      <c r="H946" s="663"/>
      <c r="I946" s="663"/>
      <c r="J946" s="663"/>
      <c r="K946" s="663"/>
      <c r="L946" s="663"/>
      <c r="M946" s="663"/>
      <c r="N946" s="663"/>
      <c r="O946" s="663"/>
      <c r="P946" s="663"/>
      <c r="Q946" s="663"/>
      <c r="R946" s="663"/>
      <c r="S946" s="663"/>
      <c r="T946" s="663"/>
      <c r="U946" s="663"/>
      <c r="V946" s="663"/>
      <c r="W946" s="663"/>
      <c r="X946" s="663"/>
      <c r="Y946" s="663"/>
      <c r="Z946" s="663"/>
    </row>
    <row r="947" spans="1:26" ht="15.75" customHeight="1">
      <c r="A947" s="663"/>
      <c r="B947" s="753"/>
      <c r="C947" s="663"/>
      <c r="D947" s="663"/>
      <c r="E947" s="663"/>
      <c r="F947" s="663"/>
      <c r="G947" s="663"/>
      <c r="H947" s="663"/>
      <c r="I947" s="663"/>
      <c r="J947" s="663"/>
      <c r="K947" s="663"/>
      <c r="L947" s="663"/>
      <c r="M947" s="663"/>
      <c r="N947" s="663"/>
      <c r="O947" s="663"/>
      <c r="P947" s="663"/>
      <c r="Q947" s="663"/>
      <c r="R947" s="663"/>
      <c r="S947" s="663"/>
      <c r="T947" s="663"/>
      <c r="U947" s="663"/>
      <c r="V947" s="663"/>
      <c r="W947" s="663"/>
      <c r="X947" s="663"/>
      <c r="Y947" s="663"/>
      <c r="Z947" s="663"/>
    </row>
    <row r="948" spans="1:26" ht="15.75" customHeight="1">
      <c r="A948" s="663"/>
      <c r="B948" s="753"/>
      <c r="C948" s="663"/>
      <c r="D948" s="663"/>
      <c r="E948" s="663"/>
      <c r="F948" s="663"/>
      <c r="G948" s="663"/>
      <c r="H948" s="663"/>
      <c r="I948" s="663"/>
      <c r="J948" s="663"/>
      <c r="K948" s="663"/>
      <c r="L948" s="663"/>
      <c r="M948" s="663"/>
      <c r="N948" s="663"/>
      <c r="O948" s="663"/>
      <c r="P948" s="663"/>
      <c r="Q948" s="663"/>
      <c r="R948" s="663"/>
      <c r="S948" s="663"/>
      <c r="T948" s="663"/>
      <c r="U948" s="663"/>
      <c r="V948" s="663"/>
      <c r="W948" s="663"/>
      <c r="X948" s="663"/>
      <c r="Y948" s="663"/>
      <c r="Z948" s="663"/>
    </row>
    <row r="949" spans="1:26" ht="15.75" customHeight="1">
      <c r="A949" s="663"/>
      <c r="B949" s="753"/>
      <c r="C949" s="663"/>
      <c r="D949" s="663"/>
      <c r="E949" s="663"/>
      <c r="F949" s="663"/>
      <c r="G949" s="663"/>
      <c r="H949" s="663"/>
      <c r="I949" s="663"/>
      <c r="J949" s="663"/>
      <c r="K949" s="663"/>
      <c r="L949" s="663"/>
      <c r="M949" s="663"/>
      <c r="N949" s="663"/>
      <c r="O949" s="663"/>
      <c r="P949" s="663"/>
      <c r="Q949" s="663"/>
      <c r="R949" s="663"/>
      <c r="S949" s="663"/>
      <c r="T949" s="663"/>
      <c r="U949" s="663"/>
      <c r="V949" s="663"/>
      <c r="W949" s="663"/>
      <c r="X949" s="663"/>
      <c r="Y949" s="663"/>
      <c r="Z949" s="663"/>
    </row>
    <row r="950" spans="1:26" ht="15.75" customHeight="1">
      <c r="A950" s="663"/>
      <c r="B950" s="753"/>
      <c r="C950" s="663"/>
      <c r="D950" s="663"/>
      <c r="E950" s="663"/>
      <c r="F950" s="663"/>
      <c r="G950" s="663"/>
      <c r="H950" s="663"/>
      <c r="I950" s="663"/>
      <c r="J950" s="663"/>
      <c r="K950" s="663"/>
      <c r="L950" s="663"/>
      <c r="M950" s="663"/>
      <c r="N950" s="663"/>
      <c r="O950" s="663"/>
      <c r="P950" s="663"/>
      <c r="Q950" s="663"/>
      <c r="R950" s="663"/>
      <c r="S950" s="663"/>
      <c r="T950" s="663"/>
      <c r="U950" s="663"/>
      <c r="V950" s="663"/>
      <c r="W950" s="663"/>
      <c r="X950" s="663"/>
      <c r="Y950" s="663"/>
      <c r="Z950" s="663"/>
    </row>
    <row r="951" spans="1:26" ht="15.75" customHeight="1">
      <c r="A951" s="663"/>
      <c r="B951" s="753"/>
      <c r="C951" s="663"/>
      <c r="D951" s="663"/>
      <c r="E951" s="663"/>
      <c r="F951" s="663"/>
      <c r="G951" s="663"/>
      <c r="H951" s="663"/>
      <c r="I951" s="663"/>
      <c r="J951" s="663"/>
      <c r="K951" s="663"/>
      <c r="L951" s="663"/>
      <c r="M951" s="663"/>
      <c r="N951" s="663"/>
      <c r="O951" s="663"/>
      <c r="P951" s="663"/>
      <c r="Q951" s="663"/>
      <c r="R951" s="663"/>
      <c r="S951" s="663"/>
      <c r="T951" s="663"/>
      <c r="U951" s="663"/>
      <c r="V951" s="663"/>
      <c r="W951" s="663"/>
      <c r="X951" s="663"/>
      <c r="Y951" s="663"/>
      <c r="Z951" s="663"/>
    </row>
    <row r="952" spans="1:26" ht="15.75" customHeight="1">
      <c r="A952" s="663"/>
      <c r="B952" s="753"/>
      <c r="C952" s="663"/>
      <c r="D952" s="663"/>
      <c r="E952" s="663"/>
      <c r="F952" s="663"/>
      <c r="G952" s="663"/>
      <c r="H952" s="663"/>
      <c r="I952" s="663"/>
      <c r="J952" s="663"/>
      <c r="K952" s="663"/>
      <c r="L952" s="663"/>
      <c r="M952" s="663"/>
      <c r="N952" s="663"/>
      <c r="O952" s="663"/>
      <c r="P952" s="663"/>
      <c r="Q952" s="663"/>
      <c r="R952" s="663"/>
      <c r="S952" s="663"/>
      <c r="T952" s="663"/>
      <c r="U952" s="663"/>
      <c r="V952" s="663"/>
      <c r="W952" s="663"/>
      <c r="X952" s="663"/>
      <c r="Y952" s="663"/>
      <c r="Z952" s="663"/>
    </row>
    <row r="953" spans="1:26" ht="15.75" customHeight="1">
      <c r="A953" s="663"/>
      <c r="B953" s="753"/>
      <c r="C953" s="663"/>
      <c r="D953" s="663"/>
      <c r="E953" s="663"/>
      <c r="F953" s="663"/>
      <c r="G953" s="663"/>
      <c r="H953" s="663"/>
      <c r="I953" s="663"/>
      <c r="J953" s="663"/>
      <c r="K953" s="663"/>
      <c r="L953" s="663"/>
      <c r="M953" s="663"/>
      <c r="N953" s="663"/>
      <c r="O953" s="663"/>
      <c r="P953" s="663"/>
      <c r="Q953" s="663"/>
      <c r="R953" s="663"/>
      <c r="S953" s="663"/>
      <c r="T953" s="663"/>
      <c r="U953" s="663"/>
      <c r="V953" s="663"/>
      <c r="W953" s="663"/>
      <c r="X953" s="663"/>
      <c r="Y953" s="663"/>
      <c r="Z953" s="663"/>
    </row>
    <row r="954" spans="1:26" ht="15.75" customHeight="1">
      <c r="A954" s="663"/>
      <c r="B954" s="753"/>
      <c r="C954" s="663"/>
      <c r="D954" s="663"/>
      <c r="E954" s="663"/>
      <c r="F954" s="663"/>
      <c r="G954" s="663"/>
      <c r="H954" s="663"/>
      <c r="I954" s="663"/>
      <c r="J954" s="663"/>
      <c r="K954" s="663"/>
      <c r="L954" s="663"/>
      <c r="M954" s="663"/>
      <c r="N954" s="663"/>
      <c r="O954" s="663"/>
      <c r="P954" s="663"/>
      <c r="Q954" s="663"/>
      <c r="R954" s="663"/>
      <c r="S954" s="663"/>
      <c r="T954" s="663"/>
      <c r="U954" s="663"/>
      <c r="V954" s="663"/>
      <c r="W954" s="663"/>
      <c r="X954" s="663"/>
      <c r="Y954" s="663"/>
      <c r="Z954" s="663"/>
    </row>
    <row r="955" spans="1:26" ht="15.75" customHeight="1">
      <c r="A955" s="663"/>
      <c r="B955" s="753"/>
      <c r="C955" s="663"/>
      <c r="D955" s="663"/>
      <c r="E955" s="663"/>
      <c r="F955" s="663"/>
      <c r="G955" s="663"/>
      <c r="H955" s="663"/>
      <c r="I955" s="663"/>
      <c r="J955" s="663"/>
      <c r="K955" s="663"/>
      <c r="L955" s="663"/>
      <c r="M955" s="663"/>
      <c r="N955" s="663"/>
      <c r="O955" s="663"/>
      <c r="P955" s="663"/>
      <c r="Q955" s="663"/>
      <c r="R955" s="663"/>
      <c r="S955" s="663"/>
      <c r="T955" s="663"/>
      <c r="U955" s="663"/>
      <c r="V955" s="663"/>
      <c r="W955" s="663"/>
      <c r="X955" s="663"/>
      <c r="Y955" s="663"/>
      <c r="Z955" s="663"/>
    </row>
    <row r="956" spans="1:26" ht="15.75" customHeight="1">
      <c r="A956" s="663"/>
      <c r="B956" s="753"/>
      <c r="C956" s="663"/>
      <c r="D956" s="663"/>
      <c r="E956" s="663"/>
      <c r="F956" s="663"/>
      <c r="G956" s="663"/>
      <c r="H956" s="663"/>
      <c r="I956" s="663"/>
      <c r="J956" s="663"/>
      <c r="K956" s="663"/>
      <c r="L956" s="663"/>
      <c r="M956" s="663"/>
      <c r="N956" s="663"/>
      <c r="O956" s="663"/>
      <c r="P956" s="663"/>
      <c r="Q956" s="663"/>
      <c r="R956" s="663"/>
      <c r="S956" s="663"/>
      <c r="T956" s="663"/>
      <c r="U956" s="663"/>
      <c r="V956" s="663"/>
      <c r="W956" s="663"/>
      <c r="X956" s="663"/>
      <c r="Y956" s="663"/>
      <c r="Z956" s="663"/>
    </row>
    <row r="957" spans="1:26" ht="15.75" customHeight="1">
      <c r="A957" s="663"/>
      <c r="B957" s="753"/>
      <c r="C957" s="663"/>
      <c r="D957" s="663"/>
      <c r="E957" s="663"/>
      <c r="F957" s="663"/>
      <c r="G957" s="663"/>
      <c r="H957" s="663"/>
      <c r="I957" s="663"/>
      <c r="J957" s="663"/>
      <c r="K957" s="663"/>
      <c r="L957" s="663"/>
      <c r="M957" s="663"/>
      <c r="N957" s="663"/>
      <c r="O957" s="663"/>
      <c r="P957" s="663"/>
      <c r="Q957" s="663"/>
      <c r="R957" s="663"/>
      <c r="S957" s="663"/>
      <c r="T957" s="663"/>
      <c r="U957" s="663"/>
      <c r="V957" s="663"/>
      <c r="W957" s="663"/>
      <c r="X957" s="663"/>
      <c r="Y957" s="663"/>
      <c r="Z957" s="663"/>
    </row>
    <row r="958" spans="1:26" ht="15.75" customHeight="1">
      <c r="A958" s="663"/>
      <c r="B958" s="753"/>
      <c r="C958" s="663"/>
      <c r="D958" s="663"/>
      <c r="E958" s="663"/>
      <c r="F958" s="663"/>
      <c r="G958" s="663"/>
      <c r="H958" s="663"/>
      <c r="I958" s="663"/>
      <c r="J958" s="663"/>
      <c r="K958" s="663"/>
      <c r="L958" s="663"/>
      <c r="M958" s="663"/>
      <c r="N958" s="663"/>
      <c r="O958" s="663"/>
      <c r="P958" s="663"/>
      <c r="Q958" s="663"/>
      <c r="R958" s="663"/>
      <c r="S958" s="663"/>
      <c r="T958" s="663"/>
      <c r="U958" s="663"/>
      <c r="V958" s="663"/>
      <c r="W958" s="663"/>
      <c r="X958" s="663"/>
      <c r="Y958" s="663"/>
      <c r="Z958" s="663"/>
    </row>
    <row r="959" spans="1:26" ht="15.75" customHeight="1">
      <c r="A959" s="663"/>
      <c r="B959" s="753"/>
      <c r="C959" s="663"/>
      <c r="D959" s="663"/>
      <c r="E959" s="663"/>
      <c r="F959" s="663"/>
      <c r="G959" s="663"/>
      <c r="H959" s="663"/>
      <c r="I959" s="663"/>
      <c r="J959" s="663"/>
      <c r="K959" s="663"/>
      <c r="L959" s="663"/>
      <c r="M959" s="663"/>
      <c r="N959" s="663"/>
      <c r="O959" s="663"/>
      <c r="P959" s="663"/>
      <c r="Q959" s="663"/>
      <c r="R959" s="663"/>
      <c r="S959" s="663"/>
      <c r="T959" s="663"/>
      <c r="U959" s="663"/>
      <c r="V959" s="663"/>
      <c r="W959" s="663"/>
      <c r="X959" s="663"/>
      <c r="Y959" s="663"/>
      <c r="Z959" s="663"/>
    </row>
    <row r="960" spans="1:26" ht="15.75" customHeight="1">
      <c r="A960" s="663"/>
      <c r="B960" s="753"/>
      <c r="C960" s="663"/>
      <c r="D960" s="663"/>
      <c r="E960" s="663"/>
      <c r="F960" s="663"/>
      <c r="G960" s="663"/>
      <c r="H960" s="663"/>
      <c r="I960" s="663"/>
      <c r="J960" s="663"/>
      <c r="K960" s="663"/>
      <c r="L960" s="663"/>
      <c r="M960" s="663"/>
      <c r="N960" s="663"/>
      <c r="O960" s="663"/>
      <c r="P960" s="663"/>
      <c r="Q960" s="663"/>
      <c r="R960" s="663"/>
      <c r="S960" s="663"/>
      <c r="T960" s="663"/>
      <c r="U960" s="663"/>
      <c r="V960" s="663"/>
      <c r="W960" s="663"/>
      <c r="X960" s="663"/>
      <c r="Y960" s="663"/>
      <c r="Z960" s="663"/>
    </row>
    <row r="961" spans="1:26" ht="15.75" customHeight="1">
      <c r="A961" s="663"/>
      <c r="B961" s="753"/>
      <c r="C961" s="663"/>
      <c r="D961" s="663"/>
      <c r="E961" s="663"/>
      <c r="F961" s="663"/>
      <c r="G961" s="663"/>
      <c r="H961" s="663"/>
      <c r="I961" s="663"/>
      <c r="J961" s="663"/>
      <c r="K961" s="663"/>
      <c r="L961" s="663"/>
      <c r="M961" s="663"/>
      <c r="N961" s="663"/>
      <c r="O961" s="663"/>
      <c r="P961" s="663"/>
      <c r="Q961" s="663"/>
      <c r="R961" s="663"/>
      <c r="S961" s="663"/>
      <c r="T961" s="663"/>
      <c r="U961" s="663"/>
      <c r="V961" s="663"/>
      <c r="W961" s="663"/>
      <c r="X961" s="663"/>
      <c r="Y961" s="663"/>
      <c r="Z961" s="663"/>
    </row>
    <row r="962" spans="1:26" ht="15.75" customHeight="1">
      <c r="A962" s="663"/>
      <c r="B962" s="753"/>
      <c r="C962" s="663"/>
      <c r="D962" s="663"/>
      <c r="E962" s="663"/>
      <c r="F962" s="663"/>
      <c r="G962" s="663"/>
      <c r="H962" s="663"/>
      <c r="I962" s="663"/>
      <c r="J962" s="663"/>
      <c r="K962" s="663"/>
      <c r="L962" s="663"/>
      <c r="M962" s="663"/>
      <c r="N962" s="663"/>
      <c r="O962" s="663"/>
      <c r="P962" s="663"/>
      <c r="Q962" s="663"/>
      <c r="R962" s="663"/>
      <c r="S962" s="663"/>
      <c r="T962" s="663"/>
      <c r="U962" s="663"/>
      <c r="V962" s="663"/>
      <c r="W962" s="663"/>
      <c r="X962" s="663"/>
      <c r="Y962" s="663"/>
      <c r="Z962" s="663"/>
    </row>
    <row r="963" spans="1:26" ht="15.75" customHeight="1">
      <c r="A963" s="663"/>
      <c r="B963" s="753"/>
      <c r="C963" s="663"/>
      <c r="D963" s="663"/>
      <c r="E963" s="663"/>
      <c r="F963" s="663"/>
      <c r="G963" s="663"/>
      <c r="H963" s="663"/>
      <c r="I963" s="663"/>
      <c r="J963" s="663"/>
      <c r="K963" s="663"/>
      <c r="L963" s="663"/>
      <c r="M963" s="663"/>
      <c r="N963" s="663"/>
      <c r="O963" s="663"/>
      <c r="P963" s="663"/>
      <c r="Q963" s="663"/>
      <c r="R963" s="663"/>
      <c r="S963" s="663"/>
      <c r="T963" s="663"/>
      <c r="U963" s="663"/>
      <c r="V963" s="663"/>
      <c r="W963" s="663"/>
      <c r="X963" s="663"/>
      <c r="Y963" s="663"/>
      <c r="Z963" s="663"/>
    </row>
    <row r="964" spans="1:26" ht="15.75" customHeight="1">
      <c r="A964" s="663"/>
      <c r="B964" s="753"/>
      <c r="C964" s="663"/>
      <c r="D964" s="663"/>
      <c r="E964" s="663"/>
      <c r="F964" s="663"/>
      <c r="G964" s="663"/>
      <c r="H964" s="663"/>
      <c r="I964" s="663"/>
      <c r="J964" s="663"/>
      <c r="K964" s="663"/>
      <c r="L964" s="663"/>
      <c r="M964" s="663"/>
      <c r="N964" s="663"/>
      <c r="O964" s="663"/>
      <c r="P964" s="663"/>
      <c r="Q964" s="663"/>
      <c r="R964" s="663"/>
      <c r="S964" s="663"/>
      <c r="T964" s="663"/>
      <c r="U964" s="663"/>
      <c r="V964" s="663"/>
      <c r="W964" s="663"/>
      <c r="X964" s="663"/>
      <c r="Y964" s="663"/>
      <c r="Z964" s="663"/>
    </row>
    <row r="965" spans="1:26" ht="15.75" customHeight="1">
      <c r="A965" s="663"/>
      <c r="B965" s="753"/>
      <c r="C965" s="663"/>
      <c r="D965" s="663"/>
      <c r="E965" s="663"/>
      <c r="F965" s="663"/>
      <c r="G965" s="663"/>
      <c r="H965" s="663"/>
      <c r="I965" s="663"/>
      <c r="J965" s="663"/>
      <c r="K965" s="663"/>
      <c r="L965" s="663"/>
      <c r="M965" s="663"/>
      <c r="N965" s="663"/>
      <c r="O965" s="663"/>
      <c r="P965" s="663"/>
      <c r="Q965" s="663"/>
      <c r="R965" s="663"/>
      <c r="S965" s="663"/>
      <c r="T965" s="663"/>
      <c r="U965" s="663"/>
      <c r="V965" s="663"/>
      <c r="W965" s="663"/>
      <c r="X965" s="663"/>
      <c r="Y965" s="663"/>
      <c r="Z965" s="663"/>
    </row>
    <row r="966" spans="1:26" ht="15.75" customHeight="1">
      <c r="A966" s="663"/>
      <c r="B966" s="753"/>
      <c r="C966" s="663"/>
      <c r="D966" s="663"/>
      <c r="E966" s="663"/>
      <c r="F966" s="663"/>
      <c r="G966" s="663"/>
      <c r="H966" s="663"/>
      <c r="I966" s="663"/>
      <c r="J966" s="663"/>
      <c r="K966" s="663"/>
      <c r="L966" s="663"/>
      <c r="M966" s="663"/>
      <c r="N966" s="663"/>
      <c r="O966" s="663"/>
      <c r="P966" s="663"/>
      <c r="Q966" s="663"/>
      <c r="R966" s="663"/>
      <c r="S966" s="663"/>
      <c r="T966" s="663"/>
      <c r="U966" s="663"/>
      <c r="V966" s="663"/>
      <c r="W966" s="663"/>
      <c r="X966" s="663"/>
      <c r="Y966" s="663"/>
      <c r="Z966" s="663"/>
    </row>
    <row r="967" spans="1:26" ht="15.75" customHeight="1">
      <c r="A967" s="663"/>
      <c r="B967" s="753"/>
      <c r="C967" s="663"/>
      <c r="D967" s="663"/>
      <c r="E967" s="663"/>
      <c r="F967" s="663"/>
      <c r="G967" s="663"/>
      <c r="H967" s="663"/>
      <c r="I967" s="663"/>
      <c r="J967" s="663"/>
      <c r="K967" s="663"/>
      <c r="L967" s="663"/>
      <c r="M967" s="663"/>
      <c r="N967" s="663"/>
      <c r="O967" s="663"/>
      <c r="P967" s="663"/>
      <c r="Q967" s="663"/>
      <c r="R967" s="663"/>
      <c r="S967" s="663"/>
      <c r="T967" s="663"/>
      <c r="U967" s="663"/>
      <c r="V967" s="663"/>
      <c r="W967" s="663"/>
      <c r="X967" s="663"/>
      <c r="Y967" s="663"/>
      <c r="Z967" s="663"/>
    </row>
    <row r="968" spans="1:26" ht="15.75" customHeight="1">
      <c r="A968" s="663"/>
      <c r="B968" s="753"/>
      <c r="C968" s="663"/>
      <c r="D968" s="663"/>
      <c r="E968" s="663"/>
      <c r="F968" s="663"/>
      <c r="G968" s="663"/>
      <c r="H968" s="663"/>
      <c r="I968" s="663"/>
      <c r="J968" s="663"/>
      <c r="K968" s="663"/>
      <c r="L968" s="663"/>
      <c r="M968" s="663"/>
      <c r="N968" s="663"/>
      <c r="O968" s="663"/>
      <c r="P968" s="663"/>
      <c r="Q968" s="663"/>
      <c r="R968" s="663"/>
      <c r="S968" s="663"/>
      <c r="T968" s="663"/>
      <c r="U968" s="663"/>
      <c r="V968" s="663"/>
      <c r="W968" s="663"/>
      <c r="X968" s="663"/>
      <c r="Y968" s="663"/>
      <c r="Z968" s="663"/>
    </row>
    <row r="969" spans="1:26" ht="15.75" customHeight="1">
      <c r="A969" s="663"/>
      <c r="B969" s="753"/>
      <c r="C969" s="663"/>
      <c r="D969" s="663"/>
      <c r="E969" s="663"/>
      <c r="F969" s="663"/>
      <c r="G969" s="663"/>
      <c r="H969" s="663"/>
      <c r="I969" s="663"/>
      <c r="J969" s="663"/>
      <c r="K969" s="663"/>
      <c r="L969" s="663"/>
      <c r="M969" s="663"/>
      <c r="N969" s="663"/>
      <c r="O969" s="663"/>
      <c r="P969" s="663"/>
      <c r="Q969" s="663"/>
      <c r="R969" s="663"/>
      <c r="S969" s="663"/>
      <c r="T969" s="663"/>
      <c r="U969" s="663"/>
      <c r="V969" s="663"/>
      <c r="W969" s="663"/>
      <c r="X969" s="663"/>
      <c r="Y969" s="663"/>
      <c r="Z969" s="663"/>
    </row>
    <row r="970" spans="1:26" ht="15.75" customHeight="1">
      <c r="A970" s="663"/>
      <c r="B970" s="753"/>
      <c r="C970" s="663"/>
      <c r="D970" s="663"/>
      <c r="E970" s="663"/>
      <c r="F970" s="663"/>
      <c r="G970" s="663"/>
      <c r="H970" s="663"/>
      <c r="I970" s="663"/>
      <c r="J970" s="663"/>
      <c r="K970" s="663"/>
      <c r="L970" s="663"/>
      <c r="M970" s="663"/>
      <c r="N970" s="663"/>
      <c r="O970" s="663"/>
      <c r="P970" s="663"/>
      <c r="Q970" s="663"/>
      <c r="R970" s="663"/>
      <c r="S970" s="663"/>
      <c r="T970" s="663"/>
      <c r="U970" s="663"/>
      <c r="V970" s="663"/>
      <c r="W970" s="663"/>
      <c r="X970" s="663"/>
      <c r="Y970" s="663"/>
      <c r="Z970" s="663"/>
    </row>
    <row r="971" spans="1:26" ht="15.75" customHeight="1">
      <c r="A971" s="663"/>
      <c r="B971" s="753"/>
      <c r="C971" s="663"/>
      <c r="D971" s="663"/>
      <c r="E971" s="663"/>
      <c r="F971" s="663"/>
      <c r="G971" s="663"/>
      <c r="H971" s="663"/>
      <c r="I971" s="663"/>
      <c r="J971" s="663"/>
      <c r="K971" s="663"/>
      <c r="L971" s="663"/>
      <c r="M971" s="663"/>
      <c r="N971" s="663"/>
      <c r="O971" s="663"/>
      <c r="P971" s="663"/>
      <c r="Q971" s="663"/>
      <c r="R971" s="663"/>
      <c r="S971" s="663"/>
      <c r="T971" s="663"/>
      <c r="U971" s="663"/>
      <c r="V971" s="663"/>
      <c r="W971" s="663"/>
      <c r="X971" s="663"/>
      <c r="Y971" s="663"/>
      <c r="Z971" s="663"/>
    </row>
    <row r="972" spans="1:26" ht="15.75" customHeight="1">
      <c r="A972" s="663"/>
      <c r="B972" s="753"/>
      <c r="C972" s="663"/>
      <c r="D972" s="663"/>
      <c r="E972" s="663"/>
      <c r="F972" s="663"/>
      <c r="G972" s="663"/>
      <c r="H972" s="663"/>
      <c r="I972" s="663"/>
      <c r="J972" s="663"/>
      <c r="K972" s="663"/>
      <c r="L972" s="663"/>
      <c r="M972" s="663"/>
      <c r="N972" s="663"/>
      <c r="O972" s="663"/>
      <c r="P972" s="663"/>
      <c r="Q972" s="663"/>
      <c r="R972" s="663"/>
      <c r="S972" s="663"/>
      <c r="T972" s="663"/>
      <c r="U972" s="663"/>
      <c r="V972" s="663"/>
      <c r="W972" s="663"/>
      <c r="X972" s="663"/>
      <c r="Y972" s="663"/>
      <c r="Z972" s="663"/>
    </row>
    <row r="973" spans="1:26" ht="15.75" customHeight="1">
      <c r="A973" s="663"/>
      <c r="B973" s="753"/>
      <c r="C973" s="663"/>
      <c r="D973" s="663"/>
      <c r="E973" s="663"/>
      <c r="F973" s="663"/>
      <c r="G973" s="663"/>
      <c r="H973" s="663"/>
      <c r="I973" s="663"/>
      <c r="J973" s="663"/>
      <c r="K973" s="663"/>
      <c r="L973" s="663"/>
      <c r="M973" s="663"/>
      <c r="N973" s="663"/>
      <c r="O973" s="663"/>
      <c r="P973" s="663"/>
      <c r="Q973" s="663"/>
      <c r="R973" s="663"/>
      <c r="S973" s="663"/>
      <c r="T973" s="663"/>
      <c r="U973" s="663"/>
      <c r="V973" s="663"/>
      <c r="W973" s="663"/>
      <c r="X973" s="663"/>
      <c r="Y973" s="663"/>
      <c r="Z973" s="663"/>
    </row>
    <row r="974" spans="1:26" ht="15.75" customHeight="1">
      <c r="A974" s="663"/>
      <c r="B974" s="753"/>
      <c r="C974" s="663"/>
      <c r="D974" s="663"/>
      <c r="E974" s="663"/>
      <c r="F974" s="663"/>
      <c r="G974" s="663"/>
      <c r="H974" s="663"/>
      <c r="I974" s="663"/>
      <c r="J974" s="663"/>
      <c r="K974" s="663"/>
      <c r="L974" s="663"/>
      <c r="M974" s="663"/>
      <c r="N974" s="663"/>
      <c r="O974" s="663"/>
      <c r="P974" s="663"/>
      <c r="Q974" s="663"/>
      <c r="R974" s="663"/>
      <c r="S974" s="663"/>
      <c r="T974" s="663"/>
      <c r="U974" s="663"/>
      <c r="V974" s="663"/>
      <c r="W974" s="663"/>
      <c r="X974" s="663"/>
      <c r="Y974" s="663"/>
      <c r="Z974" s="663"/>
    </row>
    <row r="975" spans="1:26" ht="15.75" customHeight="1">
      <c r="A975" s="663"/>
      <c r="B975" s="753"/>
      <c r="C975" s="663"/>
      <c r="D975" s="663"/>
      <c r="E975" s="663"/>
      <c r="F975" s="663"/>
      <c r="G975" s="663"/>
      <c r="H975" s="663"/>
      <c r="I975" s="663"/>
      <c r="J975" s="663"/>
      <c r="K975" s="663"/>
      <c r="L975" s="663"/>
      <c r="M975" s="663"/>
      <c r="N975" s="663"/>
      <c r="O975" s="663"/>
      <c r="P975" s="663"/>
      <c r="Q975" s="663"/>
      <c r="R975" s="663"/>
      <c r="S975" s="663"/>
      <c r="T975" s="663"/>
      <c r="U975" s="663"/>
      <c r="V975" s="663"/>
      <c r="W975" s="663"/>
      <c r="X975" s="663"/>
      <c r="Y975" s="663"/>
      <c r="Z975" s="663"/>
    </row>
    <row r="976" spans="1:26" ht="15.75" customHeight="1">
      <c r="A976" s="663"/>
      <c r="B976" s="753"/>
      <c r="C976" s="663"/>
      <c r="D976" s="663"/>
      <c r="E976" s="663"/>
      <c r="F976" s="663"/>
      <c r="G976" s="663"/>
      <c r="H976" s="663"/>
      <c r="I976" s="663"/>
      <c r="J976" s="663"/>
      <c r="K976" s="663"/>
      <c r="L976" s="663"/>
      <c r="M976" s="663"/>
      <c r="N976" s="663"/>
      <c r="O976" s="663"/>
      <c r="P976" s="663"/>
      <c r="Q976" s="663"/>
      <c r="R976" s="663"/>
      <c r="S976" s="663"/>
      <c r="T976" s="663"/>
      <c r="U976" s="663"/>
      <c r="V976" s="663"/>
      <c r="W976" s="663"/>
      <c r="X976" s="663"/>
      <c r="Y976" s="663"/>
      <c r="Z976" s="663"/>
    </row>
    <row r="977" spans="1:26" ht="15.75" customHeight="1">
      <c r="A977" s="663"/>
      <c r="B977" s="753"/>
      <c r="C977" s="663"/>
      <c r="D977" s="663"/>
      <c r="E977" s="663"/>
      <c r="F977" s="663"/>
      <c r="G977" s="663"/>
      <c r="H977" s="663"/>
      <c r="I977" s="663"/>
      <c r="J977" s="663"/>
      <c r="K977" s="663"/>
      <c r="L977" s="663"/>
      <c r="M977" s="663"/>
      <c r="N977" s="663"/>
      <c r="O977" s="663"/>
      <c r="P977" s="663"/>
      <c r="Q977" s="663"/>
      <c r="R977" s="663"/>
      <c r="S977" s="663"/>
      <c r="T977" s="663"/>
      <c r="U977" s="663"/>
      <c r="V977" s="663"/>
      <c r="W977" s="663"/>
      <c r="X977" s="663"/>
      <c r="Y977" s="663"/>
      <c r="Z977" s="663"/>
    </row>
    <row r="978" spans="1:26" ht="15.75" customHeight="1">
      <c r="A978" s="663"/>
      <c r="B978" s="753"/>
      <c r="C978" s="663"/>
      <c r="D978" s="663"/>
      <c r="E978" s="663"/>
      <c r="F978" s="663"/>
      <c r="G978" s="663"/>
      <c r="H978" s="663"/>
      <c r="I978" s="663"/>
      <c r="J978" s="663"/>
      <c r="K978" s="663"/>
      <c r="L978" s="663"/>
      <c r="M978" s="663"/>
      <c r="N978" s="663"/>
      <c r="O978" s="663"/>
      <c r="P978" s="663"/>
      <c r="Q978" s="663"/>
      <c r="R978" s="663"/>
      <c r="S978" s="663"/>
      <c r="T978" s="663"/>
      <c r="U978" s="663"/>
      <c r="V978" s="663"/>
      <c r="W978" s="663"/>
      <c r="X978" s="663"/>
      <c r="Y978" s="663"/>
      <c r="Z978" s="663"/>
    </row>
    <row r="979" spans="1:26" ht="15.75" customHeight="1">
      <c r="A979" s="663"/>
      <c r="B979" s="753"/>
      <c r="C979" s="663"/>
      <c r="D979" s="663"/>
      <c r="E979" s="663"/>
      <c r="F979" s="663"/>
      <c r="G979" s="663"/>
      <c r="H979" s="663"/>
      <c r="I979" s="663"/>
      <c r="J979" s="663"/>
      <c r="K979" s="663"/>
      <c r="L979" s="663"/>
      <c r="M979" s="663"/>
      <c r="N979" s="663"/>
      <c r="O979" s="663"/>
      <c r="P979" s="663"/>
      <c r="Q979" s="663"/>
      <c r="R979" s="663"/>
      <c r="S979" s="663"/>
      <c r="T979" s="663"/>
      <c r="U979" s="663"/>
      <c r="V979" s="663"/>
      <c r="W979" s="663"/>
      <c r="X979" s="663"/>
      <c r="Y979" s="663"/>
      <c r="Z979" s="663"/>
    </row>
    <row r="980" spans="1:26" ht="15.75" customHeight="1">
      <c r="A980" s="663"/>
      <c r="B980" s="753"/>
      <c r="C980" s="663"/>
      <c r="D980" s="663"/>
      <c r="E980" s="663"/>
      <c r="F980" s="663"/>
      <c r="G980" s="663"/>
      <c r="H980" s="663"/>
      <c r="I980" s="663"/>
      <c r="J980" s="663"/>
      <c r="K980" s="663"/>
      <c r="L980" s="663"/>
      <c r="M980" s="663"/>
      <c r="N980" s="663"/>
      <c r="O980" s="663"/>
      <c r="P980" s="663"/>
      <c r="Q980" s="663"/>
      <c r="R980" s="663"/>
      <c r="S980" s="663"/>
      <c r="T980" s="663"/>
      <c r="U980" s="663"/>
      <c r="V980" s="663"/>
      <c r="W980" s="663"/>
      <c r="X980" s="663"/>
      <c r="Y980" s="663"/>
      <c r="Z980" s="663"/>
    </row>
    <row r="981" spans="1:26" ht="15.75" customHeight="1">
      <c r="A981" s="663"/>
      <c r="B981" s="753"/>
      <c r="C981" s="663"/>
      <c r="D981" s="663"/>
      <c r="E981" s="663"/>
      <c r="F981" s="663"/>
      <c r="G981" s="663"/>
      <c r="H981" s="663"/>
      <c r="I981" s="663"/>
      <c r="J981" s="663"/>
      <c r="K981" s="663"/>
      <c r="L981" s="663"/>
      <c r="M981" s="663"/>
      <c r="N981" s="663"/>
      <c r="O981" s="663"/>
      <c r="P981" s="663"/>
      <c r="Q981" s="663"/>
      <c r="R981" s="663"/>
      <c r="S981" s="663"/>
      <c r="T981" s="663"/>
      <c r="U981" s="663"/>
      <c r="V981" s="663"/>
      <c r="W981" s="663"/>
      <c r="X981" s="663"/>
      <c r="Y981" s="663"/>
      <c r="Z981" s="663"/>
    </row>
    <row r="982" spans="1:26" ht="15.75" customHeight="1">
      <c r="A982" s="663"/>
      <c r="B982" s="753"/>
      <c r="C982" s="663"/>
      <c r="D982" s="663"/>
      <c r="E982" s="663"/>
      <c r="F982" s="663"/>
      <c r="G982" s="663"/>
      <c r="H982" s="663"/>
      <c r="I982" s="663"/>
      <c r="J982" s="663"/>
      <c r="K982" s="663"/>
      <c r="L982" s="663"/>
      <c r="M982" s="663"/>
      <c r="N982" s="663"/>
      <c r="O982" s="663"/>
      <c r="P982" s="663"/>
      <c r="Q982" s="663"/>
      <c r="R982" s="663"/>
      <c r="S982" s="663"/>
      <c r="T982" s="663"/>
      <c r="U982" s="663"/>
      <c r="V982" s="663"/>
      <c r="W982" s="663"/>
      <c r="X982" s="663"/>
      <c r="Y982" s="663"/>
      <c r="Z982" s="663"/>
    </row>
    <row r="983" spans="1:26" ht="15.75" customHeight="1">
      <c r="A983" s="663"/>
      <c r="B983" s="753"/>
      <c r="C983" s="663"/>
      <c r="D983" s="663"/>
      <c r="E983" s="663"/>
      <c r="F983" s="663"/>
      <c r="G983" s="663"/>
      <c r="H983" s="663"/>
      <c r="I983" s="663"/>
      <c r="J983" s="663"/>
      <c r="K983" s="663"/>
      <c r="L983" s="663"/>
      <c r="M983" s="663"/>
      <c r="N983" s="663"/>
      <c r="O983" s="663"/>
      <c r="P983" s="663"/>
      <c r="Q983" s="663"/>
      <c r="R983" s="663"/>
      <c r="S983" s="663"/>
      <c r="T983" s="663"/>
      <c r="U983" s="663"/>
      <c r="V983" s="663"/>
      <c r="W983" s="663"/>
      <c r="X983" s="663"/>
      <c r="Y983" s="663"/>
      <c r="Z983" s="663"/>
    </row>
    <row r="984" spans="1:26" ht="15.75" customHeight="1">
      <c r="A984" s="663"/>
      <c r="B984" s="753"/>
      <c r="C984" s="663"/>
      <c r="D984" s="663"/>
      <c r="E984" s="663"/>
      <c r="F984" s="663"/>
      <c r="G984" s="663"/>
      <c r="H984" s="663"/>
      <c r="I984" s="663"/>
      <c r="J984" s="663"/>
      <c r="K984" s="663"/>
      <c r="L984" s="663"/>
      <c r="M984" s="663"/>
      <c r="N984" s="663"/>
      <c r="O984" s="663"/>
      <c r="P984" s="663"/>
      <c r="Q984" s="663"/>
      <c r="R984" s="663"/>
      <c r="S984" s="663"/>
      <c r="T984" s="663"/>
      <c r="U984" s="663"/>
      <c r="V984" s="663"/>
      <c r="W984" s="663"/>
      <c r="X984" s="663"/>
      <c r="Y984" s="663"/>
      <c r="Z984" s="663"/>
    </row>
    <row r="985" spans="1:26" ht="15.75" customHeight="1">
      <c r="A985" s="663"/>
      <c r="B985" s="753"/>
      <c r="C985" s="663"/>
      <c r="D985" s="663"/>
      <c r="E985" s="663"/>
      <c r="F985" s="663"/>
      <c r="G985" s="663"/>
      <c r="H985" s="663"/>
      <c r="I985" s="663"/>
      <c r="J985" s="663"/>
      <c r="K985" s="663"/>
      <c r="L985" s="663"/>
      <c r="M985" s="663"/>
      <c r="N985" s="663"/>
      <c r="O985" s="663"/>
      <c r="P985" s="663"/>
      <c r="Q985" s="663"/>
      <c r="R985" s="663"/>
      <c r="S985" s="663"/>
      <c r="T985" s="663"/>
      <c r="U985" s="663"/>
      <c r="V985" s="663"/>
      <c r="W985" s="663"/>
      <c r="X985" s="663"/>
      <c r="Y985" s="663"/>
      <c r="Z985" s="663"/>
    </row>
    <row r="986" spans="1:26" ht="15.75" customHeight="1">
      <c r="A986" s="663"/>
      <c r="B986" s="753"/>
      <c r="C986" s="663"/>
      <c r="D986" s="663"/>
      <c r="E986" s="663"/>
      <c r="F986" s="663"/>
      <c r="G986" s="663"/>
      <c r="H986" s="663"/>
      <c r="I986" s="663"/>
      <c r="J986" s="663"/>
      <c r="K986" s="663"/>
      <c r="L986" s="663"/>
      <c r="M986" s="663"/>
      <c r="N986" s="663"/>
      <c r="O986" s="663"/>
      <c r="P986" s="663"/>
      <c r="Q986" s="663"/>
      <c r="R986" s="663"/>
      <c r="S986" s="663"/>
      <c r="T986" s="663"/>
      <c r="U986" s="663"/>
      <c r="V986" s="663"/>
      <c r="W986" s="663"/>
      <c r="X986" s="663"/>
      <c r="Y986" s="663"/>
      <c r="Z986" s="663"/>
    </row>
    <row r="987" spans="1:26" ht="15.75" customHeight="1">
      <c r="A987" s="663"/>
      <c r="B987" s="753"/>
      <c r="C987" s="663"/>
      <c r="D987" s="663"/>
      <c r="E987" s="663"/>
      <c r="F987" s="663"/>
      <c r="G987" s="663"/>
      <c r="H987" s="663"/>
      <c r="I987" s="663"/>
      <c r="J987" s="663"/>
      <c r="K987" s="663"/>
      <c r="L987" s="663"/>
      <c r="M987" s="663"/>
      <c r="N987" s="663"/>
      <c r="O987" s="663"/>
      <c r="P987" s="663"/>
      <c r="Q987" s="663"/>
      <c r="R987" s="663"/>
      <c r="S987" s="663"/>
      <c r="T987" s="663"/>
      <c r="U987" s="663"/>
      <c r="V987" s="663"/>
      <c r="W987" s="663"/>
      <c r="X987" s="663"/>
      <c r="Y987" s="663"/>
      <c r="Z987" s="663"/>
    </row>
    <row r="988" spans="1:26" ht="15.75" customHeight="1">
      <c r="A988" s="663"/>
      <c r="B988" s="753"/>
      <c r="C988" s="663"/>
      <c r="D988" s="663"/>
      <c r="E988" s="663"/>
      <c r="F988" s="663"/>
      <c r="G988" s="663"/>
      <c r="H988" s="663"/>
      <c r="I988" s="663"/>
      <c r="J988" s="663"/>
      <c r="K988" s="663"/>
      <c r="L988" s="663"/>
      <c r="M988" s="663"/>
      <c r="N988" s="663"/>
      <c r="O988" s="663"/>
      <c r="P988" s="663"/>
      <c r="Q988" s="663"/>
      <c r="R988" s="663"/>
      <c r="S988" s="663"/>
      <c r="T988" s="663"/>
      <c r="U988" s="663"/>
      <c r="V988" s="663"/>
      <c r="W988" s="663"/>
      <c r="X988" s="663"/>
      <c r="Y988" s="663"/>
      <c r="Z988" s="663"/>
    </row>
    <row r="989" spans="1:26" ht="15.75" customHeight="1">
      <c r="A989" s="663"/>
      <c r="B989" s="753"/>
      <c r="C989" s="663"/>
      <c r="D989" s="663"/>
      <c r="E989" s="663"/>
      <c r="F989" s="663"/>
      <c r="G989" s="663"/>
      <c r="H989" s="663"/>
      <c r="I989" s="663"/>
      <c r="J989" s="663"/>
      <c r="K989" s="663"/>
      <c r="L989" s="663"/>
      <c r="M989" s="663"/>
      <c r="N989" s="663"/>
      <c r="O989" s="663"/>
      <c r="P989" s="663"/>
      <c r="Q989" s="663"/>
      <c r="R989" s="663"/>
      <c r="S989" s="663"/>
      <c r="T989" s="663"/>
      <c r="U989" s="663"/>
      <c r="V989" s="663"/>
      <c r="W989" s="663"/>
      <c r="X989" s="663"/>
      <c r="Y989" s="663"/>
      <c r="Z989" s="663"/>
    </row>
    <row r="990" spans="1:26" ht="15.75" customHeight="1">
      <c r="A990" s="663"/>
      <c r="B990" s="753"/>
      <c r="C990" s="663"/>
      <c r="D990" s="663"/>
      <c r="E990" s="663"/>
      <c r="F990" s="663"/>
      <c r="G990" s="663"/>
      <c r="H990" s="663"/>
      <c r="I990" s="663"/>
      <c r="J990" s="663"/>
      <c r="K990" s="663"/>
      <c r="L990" s="663"/>
      <c r="M990" s="663"/>
      <c r="N990" s="663"/>
      <c r="O990" s="663"/>
      <c r="P990" s="663"/>
      <c r="Q990" s="663"/>
      <c r="R990" s="663"/>
      <c r="S990" s="663"/>
      <c r="T990" s="663"/>
      <c r="U990" s="663"/>
      <c r="V990" s="663"/>
      <c r="W990" s="663"/>
      <c r="X990" s="663"/>
      <c r="Y990" s="663"/>
      <c r="Z990" s="663"/>
    </row>
    <row r="991" spans="1:26" ht="15.75" customHeight="1">
      <c r="A991" s="663"/>
      <c r="B991" s="753"/>
      <c r="C991" s="663"/>
      <c r="D991" s="663"/>
      <c r="E991" s="663"/>
      <c r="F991" s="663"/>
      <c r="G991" s="663"/>
      <c r="H991" s="663"/>
      <c r="I991" s="663"/>
      <c r="J991" s="663"/>
      <c r="K991" s="663"/>
      <c r="L991" s="663"/>
      <c r="M991" s="663"/>
      <c r="N991" s="663"/>
      <c r="O991" s="663"/>
      <c r="P991" s="663"/>
      <c r="Q991" s="663"/>
      <c r="R991" s="663"/>
      <c r="S991" s="663"/>
      <c r="T991" s="663"/>
      <c r="U991" s="663"/>
      <c r="V991" s="663"/>
      <c r="W991" s="663"/>
      <c r="X991" s="663"/>
      <c r="Y991" s="663"/>
      <c r="Z991" s="663"/>
    </row>
    <row r="992" spans="1:26" ht="15.75" customHeight="1">
      <c r="A992" s="663"/>
      <c r="B992" s="753"/>
      <c r="C992" s="663"/>
      <c r="D992" s="663"/>
      <c r="E992" s="663"/>
      <c r="F992" s="663"/>
      <c r="G992" s="663"/>
      <c r="H992" s="663"/>
      <c r="I992" s="663"/>
      <c r="J992" s="663"/>
      <c r="K992" s="663"/>
      <c r="L992" s="663"/>
      <c r="M992" s="663"/>
      <c r="N992" s="663"/>
      <c r="O992" s="663"/>
      <c r="P992" s="663"/>
      <c r="Q992" s="663"/>
      <c r="R992" s="663"/>
      <c r="S992" s="663"/>
      <c r="T992" s="663"/>
      <c r="U992" s="663"/>
      <c r="V992" s="663"/>
      <c r="W992" s="663"/>
      <c r="X992" s="663"/>
      <c r="Y992" s="663"/>
      <c r="Z992" s="663"/>
    </row>
    <row r="993" spans="1:26" ht="15.75" customHeight="1">
      <c r="A993" s="663"/>
      <c r="B993" s="753"/>
      <c r="C993" s="663"/>
      <c r="D993" s="663"/>
      <c r="E993" s="663"/>
      <c r="F993" s="663"/>
      <c r="G993" s="663"/>
      <c r="H993" s="663"/>
      <c r="I993" s="663"/>
      <c r="J993" s="663"/>
      <c r="K993" s="663"/>
      <c r="L993" s="663"/>
      <c r="M993" s="663"/>
      <c r="N993" s="663"/>
      <c r="O993" s="663"/>
      <c r="P993" s="663"/>
      <c r="Q993" s="663"/>
      <c r="R993" s="663"/>
      <c r="S993" s="663"/>
      <c r="T993" s="663"/>
      <c r="U993" s="663"/>
      <c r="V993" s="663"/>
      <c r="W993" s="663"/>
      <c r="X993" s="663"/>
      <c r="Y993" s="663"/>
      <c r="Z993" s="663"/>
    </row>
    <row r="994" spans="1:26" ht="15.75" customHeight="1">
      <c r="A994" s="663"/>
      <c r="B994" s="753"/>
      <c r="C994" s="663"/>
      <c r="D994" s="663"/>
      <c r="E994" s="663"/>
      <c r="F994" s="663"/>
      <c r="G994" s="663"/>
      <c r="H994" s="663"/>
      <c r="I994" s="663"/>
      <c r="J994" s="663"/>
      <c r="K994" s="663"/>
      <c r="L994" s="663"/>
      <c r="M994" s="663"/>
      <c r="N994" s="663"/>
      <c r="O994" s="663"/>
      <c r="P994" s="663"/>
      <c r="Q994" s="663"/>
      <c r="R994" s="663"/>
      <c r="S994" s="663"/>
      <c r="T994" s="663"/>
      <c r="U994" s="663"/>
      <c r="V994" s="663"/>
      <c r="W994" s="663"/>
      <c r="X994" s="663"/>
      <c r="Y994" s="663"/>
      <c r="Z994" s="663"/>
    </row>
    <row r="995" spans="1:26" ht="15.75" customHeight="1">
      <c r="A995" s="663"/>
      <c r="B995" s="753"/>
      <c r="C995" s="663"/>
      <c r="D995" s="663"/>
      <c r="E995" s="663"/>
      <c r="F995" s="663"/>
      <c r="G995" s="663"/>
      <c r="H995" s="663"/>
      <c r="I995" s="663"/>
      <c r="J995" s="663"/>
      <c r="K995" s="663"/>
      <c r="L995" s="663"/>
      <c r="M995" s="663"/>
      <c r="N995" s="663"/>
      <c r="O995" s="663"/>
      <c r="P995" s="663"/>
      <c r="Q995" s="663"/>
      <c r="R995" s="663"/>
      <c r="S995" s="663"/>
      <c r="T995" s="663"/>
      <c r="U995" s="663"/>
      <c r="V995" s="663"/>
      <c r="W995" s="663"/>
      <c r="X995" s="663"/>
      <c r="Y995" s="663"/>
      <c r="Z995" s="663"/>
    </row>
    <row r="996" spans="1:26" ht="15.75" customHeight="1">
      <c r="A996" s="663"/>
      <c r="B996" s="753"/>
      <c r="C996" s="663"/>
      <c r="D996" s="663"/>
      <c r="E996" s="663"/>
      <c r="F996" s="663"/>
      <c r="G996" s="663"/>
      <c r="H996" s="663"/>
      <c r="I996" s="663"/>
      <c r="J996" s="663"/>
      <c r="K996" s="663"/>
      <c r="L996" s="663"/>
      <c r="M996" s="663"/>
      <c r="N996" s="663"/>
      <c r="O996" s="663"/>
      <c r="P996" s="663"/>
      <c r="Q996" s="663"/>
      <c r="R996" s="663"/>
      <c r="S996" s="663"/>
      <c r="T996" s="663"/>
      <c r="U996" s="663"/>
      <c r="V996" s="663"/>
      <c r="W996" s="663"/>
      <c r="X996" s="663"/>
      <c r="Y996" s="663"/>
      <c r="Z996" s="663"/>
    </row>
    <row r="997" spans="1:26" ht="15.75" customHeight="1">
      <c r="A997" s="663"/>
      <c r="B997" s="753"/>
      <c r="C997" s="663"/>
      <c r="D997" s="663"/>
      <c r="E997" s="663"/>
      <c r="F997" s="663"/>
      <c r="G997" s="663"/>
      <c r="H997" s="663"/>
      <c r="I997" s="663"/>
      <c r="J997" s="663"/>
      <c r="K997" s="663"/>
      <c r="L997" s="663"/>
      <c r="M997" s="663"/>
      <c r="N997" s="663"/>
      <c r="O997" s="663"/>
      <c r="P997" s="663"/>
      <c r="Q997" s="663"/>
      <c r="R997" s="663"/>
      <c r="S997" s="663"/>
      <c r="T997" s="663"/>
      <c r="U997" s="663"/>
      <c r="V997" s="663"/>
      <c r="W997" s="663"/>
      <c r="X997" s="663"/>
      <c r="Y997" s="663"/>
      <c r="Z997" s="663"/>
    </row>
    <row r="998" spans="1:26" ht="15.75" customHeight="1">
      <c r="A998" s="663"/>
      <c r="B998" s="753"/>
      <c r="C998" s="663"/>
      <c r="D998" s="663"/>
      <c r="E998" s="663"/>
      <c r="F998" s="663"/>
      <c r="G998" s="663"/>
      <c r="H998" s="663"/>
      <c r="I998" s="663"/>
      <c r="J998" s="663"/>
      <c r="K998" s="663"/>
      <c r="L998" s="663"/>
      <c r="M998" s="663"/>
      <c r="N998" s="663"/>
      <c r="O998" s="663"/>
      <c r="P998" s="663"/>
      <c r="Q998" s="663"/>
      <c r="R998" s="663"/>
      <c r="S998" s="663"/>
      <c r="T998" s="663"/>
      <c r="U998" s="663"/>
      <c r="V998" s="663"/>
      <c r="W998" s="663"/>
      <c r="X998" s="663"/>
      <c r="Y998" s="663"/>
      <c r="Z998" s="663"/>
    </row>
    <row r="999" spans="1:26" ht="15.75" customHeight="1">
      <c r="A999" s="663"/>
      <c r="B999" s="753"/>
      <c r="C999" s="663"/>
      <c r="D999" s="663"/>
      <c r="E999" s="663"/>
      <c r="F999" s="663"/>
      <c r="G999" s="663"/>
      <c r="H999" s="663"/>
      <c r="I999" s="663"/>
      <c r="J999" s="663"/>
      <c r="K999" s="663"/>
      <c r="L999" s="663"/>
      <c r="M999" s="663"/>
      <c r="N999" s="663"/>
      <c r="O999" s="663"/>
      <c r="P999" s="663"/>
      <c r="Q999" s="663"/>
      <c r="R999" s="663"/>
      <c r="S999" s="663"/>
      <c r="T999" s="663"/>
      <c r="U999" s="663"/>
      <c r="V999" s="663"/>
      <c r="W999" s="663"/>
      <c r="X999" s="663"/>
      <c r="Y999" s="663"/>
      <c r="Z999" s="663"/>
    </row>
    <row r="1000" spans="1:26" ht="15.75" customHeight="1">
      <c r="A1000" s="663"/>
      <c r="B1000" s="753"/>
      <c r="C1000" s="663"/>
      <c r="D1000" s="663"/>
      <c r="E1000" s="663"/>
      <c r="F1000" s="663"/>
      <c r="G1000" s="663"/>
      <c r="H1000" s="663"/>
      <c r="I1000" s="663"/>
      <c r="J1000" s="663"/>
      <c r="K1000" s="663"/>
      <c r="L1000" s="663"/>
      <c r="M1000" s="663"/>
      <c r="N1000" s="663"/>
      <c r="O1000" s="663"/>
      <c r="P1000" s="663"/>
      <c r="Q1000" s="663"/>
      <c r="R1000" s="663"/>
      <c r="S1000" s="663"/>
      <c r="T1000" s="663"/>
      <c r="U1000" s="663"/>
      <c r="V1000" s="663"/>
      <c r="W1000" s="663"/>
      <c r="X1000" s="663"/>
      <c r="Y1000" s="663"/>
      <c r="Z1000" s="663"/>
    </row>
  </sheetData>
  <mergeCells count="68">
    <mergeCell ref="B1:M1"/>
    <mergeCell ref="A2:A15"/>
    <mergeCell ref="C2:M2"/>
    <mergeCell ref="C3:M3"/>
    <mergeCell ref="D4:E4"/>
    <mergeCell ref="F4:G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2"/>
    <mergeCell ref="C16:M16"/>
    <mergeCell ref="C17:M17"/>
    <mergeCell ref="B18:B24"/>
    <mergeCell ref="B25:B28"/>
    <mergeCell ref="J30:L30"/>
    <mergeCell ref="B32:B34"/>
    <mergeCell ref="B35:B44"/>
    <mergeCell ref="D37:E37"/>
    <mergeCell ref="F37:G37"/>
    <mergeCell ref="H37:I37"/>
    <mergeCell ref="J37:K37"/>
    <mergeCell ref="L37:M37"/>
    <mergeCell ref="D39:E39"/>
    <mergeCell ref="F39:G39"/>
    <mergeCell ref="H39:I39"/>
    <mergeCell ref="J39:K39"/>
    <mergeCell ref="L39:M39"/>
    <mergeCell ref="C50:M50"/>
    <mergeCell ref="D41:E41"/>
    <mergeCell ref="F41:G41"/>
    <mergeCell ref="H41:I41"/>
    <mergeCell ref="J41:K41"/>
    <mergeCell ref="L41:M41"/>
    <mergeCell ref="D43:E43"/>
    <mergeCell ref="F43:G43"/>
    <mergeCell ref="H43:I43"/>
    <mergeCell ref="B45:B48"/>
    <mergeCell ref="F46:F47"/>
    <mergeCell ref="G46:J47"/>
    <mergeCell ref="L46:M47"/>
    <mergeCell ref="C49:M49"/>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type="list" allowBlank="1" showErrorMessage="1" sqref="I7">
      <formula1>INDIRECT($C$7)</formula1>
    </dataValidation>
  </dataValidations>
  <hyperlinks>
    <hyperlink ref="C57" r:id="rId1"/>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Z1000"/>
  <sheetViews>
    <sheetView zoomScale="80" zoomScaleNormal="80" workbookViewId="0">
      <selection activeCell="B1" sqref="B1:M1"/>
    </sheetView>
  </sheetViews>
  <sheetFormatPr baseColWidth="10" defaultColWidth="14.42578125" defaultRowHeight="15" customHeight="1"/>
  <cols>
    <col min="1" max="1" width="25.140625" customWidth="1"/>
    <col min="2" max="2" width="38" customWidth="1"/>
    <col min="3" max="3" width="18" customWidth="1"/>
    <col min="4" max="4" width="12.85546875" customWidth="1"/>
    <col min="5" max="6" width="11.42578125" customWidth="1"/>
    <col min="7" max="7" width="13.140625" customWidth="1"/>
    <col min="8" max="26" width="11.42578125" customWidth="1"/>
  </cols>
  <sheetData>
    <row r="1" spans="1:26" ht="30.75" customHeight="1">
      <c r="A1" s="159"/>
      <c r="B1" s="1202" t="s">
        <v>945</v>
      </c>
      <c r="C1" s="1203"/>
      <c r="D1" s="1203"/>
      <c r="E1" s="1203"/>
      <c r="F1" s="1203"/>
      <c r="G1" s="1203"/>
      <c r="H1" s="1203"/>
      <c r="I1" s="1203"/>
      <c r="J1" s="1203"/>
      <c r="K1" s="1203"/>
      <c r="L1" s="1203"/>
      <c r="M1" s="1204"/>
      <c r="N1" s="50"/>
      <c r="O1" s="50"/>
      <c r="P1" s="50"/>
      <c r="Q1" s="50"/>
      <c r="R1" s="50"/>
      <c r="S1" s="50"/>
      <c r="T1" s="50"/>
      <c r="U1" s="50"/>
      <c r="V1" s="50"/>
      <c r="W1" s="50"/>
      <c r="X1" s="50"/>
      <c r="Y1" s="50"/>
      <c r="Z1" s="50"/>
    </row>
    <row r="2" spans="1:26" ht="29.25" customHeight="1">
      <c r="A2" s="1212" t="s">
        <v>263</v>
      </c>
      <c r="B2" s="51" t="s">
        <v>264</v>
      </c>
      <c r="C2" s="1485" t="s">
        <v>46</v>
      </c>
      <c r="D2" s="1125"/>
      <c r="E2" s="1125"/>
      <c r="F2" s="1125"/>
      <c r="G2" s="1125"/>
      <c r="H2" s="1125"/>
      <c r="I2" s="1125"/>
      <c r="J2" s="1125"/>
      <c r="K2" s="1125"/>
      <c r="L2" s="1125"/>
      <c r="M2" s="1126"/>
      <c r="N2" s="50"/>
      <c r="O2" s="50"/>
      <c r="P2" s="50"/>
      <c r="Q2" s="50"/>
      <c r="R2" s="50"/>
      <c r="S2" s="50"/>
      <c r="T2" s="50"/>
      <c r="U2" s="50"/>
      <c r="V2" s="50"/>
      <c r="W2" s="50"/>
      <c r="X2" s="50"/>
      <c r="Y2" s="50"/>
      <c r="Z2" s="50"/>
    </row>
    <row r="3" spans="1:26" ht="31.5" customHeight="1">
      <c r="A3" s="1111"/>
      <c r="B3" s="52" t="s">
        <v>338</v>
      </c>
      <c r="C3" s="1098" t="s">
        <v>520</v>
      </c>
      <c r="D3" s="1064"/>
      <c r="E3" s="1064"/>
      <c r="F3" s="1064"/>
      <c r="G3" s="1064"/>
      <c r="H3" s="1064"/>
      <c r="I3" s="1064"/>
      <c r="J3" s="1064"/>
      <c r="K3" s="1064"/>
      <c r="L3" s="1064"/>
      <c r="M3" s="1095"/>
      <c r="N3" s="50"/>
      <c r="O3" s="50"/>
      <c r="P3" s="50"/>
      <c r="Q3" s="50"/>
      <c r="R3" s="50"/>
      <c r="S3" s="50"/>
      <c r="T3" s="50"/>
      <c r="U3" s="50"/>
      <c r="V3" s="50"/>
      <c r="W3" s="50"/>
      <c r="X3" s="50"/>
      <c r="Y3" s="50"/>
      <c r="Z3" s="50"/>
    </row>
    <row r="4" spans="1:26" ht="19.5" customHeight="1">
      <c r="A4" s="1111"/>
      <c r="B4" s="60" t="s">
        <v>97</v>
      </c>
      <c r="C4" s="1098" t="s">
        <v>521</v>
      </c>
      <c r="D4" s="1064"/>
      <c r="E4" s="1064"/>
      <c r="F4" s="1064"/>
      <c r="G4" s="1069"/>
      <c r="H4" s="1114" t="s">
        <v>98</v>
      </c>
      <c r="I4" s="1069"/>
      <c r="J4" s="1486" t="s">
        <v>521</v>
      </c>
      <c r="K4" s="1064"/>
      <c r="L4" s="1064"/>
      <c r="M4" s="1095"/>
      <c r="N4" s="50"/>
      <c r="O4" s="50"/>
      <c r="P4" s="50"/>
      <c r="Q4" s="50"/>
      <c r="R4" s="50"/>
      <c r="S4" s="50"/>
      <c r="T4" s="50"/>
      <c r="U4" s="50"/>
      <c r="V4" s="50"/>
      <c r="W4" s="50"/>
      <c r="X4" s="50"/>
      <c r="Y4" s="50"/>
      <c r="Z4" s="50"/>
    </row>
    <row r="5" spans="1:26" ht="15.75" customHeight="1">
      <c r="A5" s="1111"/>
      <c r="B5" s="60" t="s">
        <v>267</v>
      </c>
      <c r="C5" s="70"/>
      <c r="D5" s="292"/>
      <c r="E5" s="292"/>
      <c r="F5" s="292"/>
      <c r="G5" s="1216" t="s">
        <v>521</v>
      </c>
      <c r="H5" s="1064"/>
      <c r="I5" s="1064"/>
      <c r="J5" s="1064"/>
      <c r="K5" s="1069"/>
      <c r="L5" s="292"/>
      <c r="M5" s="293"/>
      <c r="N5" s="50"/>
      <c r="O5" s="50"/>
      <c r="P5" s="50"/>
      <c r="Q5" s="50"/>
      <c r="R5" s="50"/>
      <c r="S5" s="50"/>
      <c r="T5" s="50"/>
      <c r="U5" s="50"/>
      <c r="V5" s="50"/>
      <c r="W5" s="50"/>
      <c r="X5" s="50"/>
      <c r="Y5" s="50"/>
      <c r="Z5" s="50"/>
    </row>
    <row r="6" spans="1:26" ht="15.75" customHeight="1">
      <c r="A6" s="1111"/>
      <c r="B6" s="60" t="s">
        <v>268</v>
      </c>
      <c r="C6" s="70"/>
      <c r="D6" s="1216" t="s">
        <v>521</v>
      </c>
      <c r="E6" s="1064"/>
      <c r="F6" s="1064"/>
      <c r="G6" s="1064"/>
      <c r="H6" s="1069"/>
      <c r="I6" s="292"/>
      <c r="J6" s="292"/>
      <c r="K6" s="292"/>
      <c r="L6" s="292"/>
      <c r="M6" s="293"/>
      <c r="N6" s="50"/>
      <c r="O6" s="50"/>
      <c r="P6" s="50"/>
      <c r="Q6" s="50"/>
      <c r="R6" s="50"/>
      <c r="S6" s="50"/>
      <c r="T6" s="50"/>
      <c r="U6" s="50"/>
      <c r="V6" s="50"/>
      <c r="W6" s="50"/>
      <c r="X6" s="50"/>
      <c r="Y6" s="50"/>
      <c r="Z6" s="50"/>
    </row>
    <row r="7" spans="1:26" ht="15.75" customHeight="1">
      <c r="A7" s="1111"/>
      <c r="B7" s="52" t="s">
        <v>269</v>
      </c>
      <c r="C7" s="1487" t="s">
        <v>522</v>
      </c>
      <c r="D7" s="1109"/>
      <c r="E7" s="162"/>
      <c r="F7" s="162"/>
      <c r="G7" s="163"/>
      <c r="H7" s="63" t="s">
        <v>52</v>
      </c>
      <c r="I7" s="1199"/>
      <c r="J7" s="1064"/>
      <c r="K7" s="1064"/>
      <c r="L7" s="1064"/>
      <c r="M7" s="1095"/>
      <c r="N7" s="50"/>
      <c r="O7" s="50"/>
      <c r="P7" s="50"/>
      <c r="Q7" s="50"/>
      <c r="R7" s="50"/>
      <c r="S7" s="50"/>
      <c r="T7" s="50"/>
      <c r="U7" s="50"/>
      <c r="V7" s="50"/>
      <c r="W7" s="50"/>
      <c r="X7" s="50"/>
      <c r="Y7" s="50"/>
      <c r="Z7" s="50"/>
    </row>
    <row r="8" spans="1:26" ht="15.75" customHeight="1">
      <c r="A8" s="1111"/>
      <c r="B8" s="1213" t="s">
        <v>270</v>
      </c>
      <c r="C8" s="64"/>
      <c r="D8" s="65"/>
      <c r="E8" s="65"/>
      <c r="F8" s="65"/>
      <c r="G8" s="65"/>
      <c r="H8" s="65"/>
      <c r="I8" s="65"/>
      <c r="J8" s="65"/>
      <c r="K8" s="65"/>
      <c r="L8" s="88"/>
      <c r="M8" s="89"/>
      <c r="N8" s="50"/>
      <c r="O8" s="50"/>
      <c r="P8" s="50"/>
      <c r="Q8" s="50"/>
      <c r="R8" s="50"/>
      <c r="S8" s="50"/>
      <c r="T8" s="50"/>
      <c r="U8" s="50"/>
      <c r="V8" s="50"/>
      <c r="W8" s="50"/>
      <c r="X8" s="50"/>
      <c r="Y8" s="50"/>
      <c r="Z8" s="50"/>
    </row>
    <row r="9" spans="1:26" ht="15.75" customHeight="1">
      <c r="A9" s="1111"/>
      <c r="B9" s="1077"/>
      <c r="C9" s="1079" t="s">
        <v>523</v>
      </c>
      <c r="D9" s="1080"/>
      <c r="E9" s="67"/>
      <c r="F9" s="1081" t="s">
        <v>524</v>
      </c>
      <c r="G9" s="1080"/>
      <c r="H9" s="67"/>
      <c r="I9" s="1081"/>
      <c r="J9" s="1080"/>
      <c r="K9" s="67"/>
      <c r="L9" s="90"/>
      <c r="M9" s="91"/>
      <c r="N9" s="50"/>
      <c r="O9" s="50"/>
      <c r="P9" s="50"/>
      <c r="Q9" s="50"/>
      <c r="R9" s="50"/>
      <c r="S9" s="50"/>
      <c r="T9" s="50"/>
      <c r="U9" s="50"/>
      <c r="V9" s="50"/>
      <c r="W9" s="50"/>
      <c r="X9" s="50"/>
      <c r="Y9" s="50"/>
      <c r="Z9" s="50"/>
    </row>
    <row r="10" spans="1:26" ht="15.75" customHeight="1">
      <c r="A10" s="1111"/>
      <c r="B10" s="1078"/>
      <c r="C10" s="1079" t="s">
        <v>272</v>
      </c>
      <c r="D10" s="1080"/>
      <c r="E10" s="68"/>
      <c r="F10" s="1081" t="s">
        <v>272</v>
      </c>
      <c r="G10" s="1080"/>
      <c r="H10" s="68"/>
      <c r="I10" s="1081" t="s">
        <v>272</v>
      </c>
      <c r="J10" s="1080"/>
      <c r="K10" s="68"/>
      <c r="L10" s="95"/>
      <c r="M10" s="96"/>
      <c r="N10" s="50"/>
      <c r="O10" s="50"/>
      <c r="P10" s="50"/>
      <c r="Q10" s="50"/>
      <c r="R10" s="50"/>
      <c r="S10" s="50"/>
      <c r="T10" s="50"/>
      <c r="U10" s="50"/>
      <c r="V10" s="50"/>
      <c r="W10" s="50"/>
      <c r="X10" s="50"/>
      <c r="Y10" s="50"/>
      <c r="Z10" s="50"/>
    </row>
    <row r="11" spans="1:26" ht="15.75" customHeight="1">
      <c r="A11" s="1111"/>
      <c r="B11" s="52" t="s">
        <v>273</v>
      </c>
      <c r="C11" s="1098" t="s">
        <v>525</v>
      </c>
      <c r="D11" s="1064"/>
      <c r="E11" s="1064"/>
      <c r="F11" s="1064"/>
      <c r="G11" s="1064"/>
      <c r="H11" s="1064"/>
      <c r="I11" s="1064"/>
      <c r="J11" s="1064"/>
      <c r="K11" s="1064"/>
      <c r="L11" s="1064"/>
      <c r="M11" s="1095"/>
      <c r="N11" s="50"/>
      <c r="O11" s="50"/>
      <c r="P11" s="50"/>
      <c r="Q11" s="50"/>
      <c r="R11" s="50"/>
      <c r="S11" s="50"/>
      <c r="T11" s="50"/>
      <c r="U11" s="50"/>
      <c r="V11" s="50"/>
      <c r="W11" s="50"/>
      <c r="X11" s="50"/>
      <c r="Y11" s="50"/>
      <c r="Z11" s="50"/>
    </row>
    <row r="12" spans="1:26" ht="107.25" customHeight="1">
      <c r="A12" s="1111"/>
      <c r="B12" s="52" t="s">
        <v>348</v>
      </c>
      <c r="C12" s="1098" t="s">
        <v>526</v>
      </c>
      <c r="D12" s="1064"/>
      <c r="E12" s="1064"/>
      <c r="F12" s="1064"/>
      <c r="G12" s="1064"/>
      <c r="H12" s="1064"/>
      <c r="I12" s="1064"/>
      <c r="J12" s="1064"/>
      <c r="K12" s="1064"/>
      <c r="L12" s="1064"/>
      <c r="M12" s="1095"/>
      <c r="N12" s="50"/>
      <c r="O12" s="50"/>
      <c r="P12" s="50"/>
      <c r="Q12" s="50"/>
      <c r="R12" s="50"/>
      <c r="S12" s="50"/>
      <c r="T12" s="50"/>
      <c r="U12" s="50"/>
      <c r="V12" s="50"/>
      <c r="W12" s="50"/>
      <c r="X12" s="50"/>
      <c r="Y12" s="50"/>
      <c r="Z12" s="50"/>
    </row>
    <row r="13" spans="1:26" ht="15.75" customHeight="1">
      <c r="A13" s="1111"/>
      <c r="B13" s="52" t="s">
        <v>349</v>
      </c>
      <c r="C13" s="1098" t="s">
        <v>527</v>
      </c>
      <c r="D13" s="1064"/>
      <c r="E13" s="1064"/>
      <c r="F13" s="1064"/>
      <c r="G13" s="1064"/>
      <c r="H13" s="1064"/>
      <c r="I13" s="1064"/>
      <c r="J13" s="1064"/>
      <c r="K13" s="1064"/>
      <c r="L13" s="1064"/>
      <c r="M13" s="1095"/>
      <c r="N13" s="50"/>
      <c r="O13" s="50"/>
      <c r="P13" s="50"/>
      <c r="Q13" s="50"/>
      <c r="R13" s="50"/>
      <c r="S13" s="50"/>
      <c r="T13" s="50"/>
      <c r="U13" s="50"/>
      <c r="V13" s="50"/>
      <c r="W13" s="50"/>
      <c r="X13" s="50"/>
      <c r="Y13" s="50"/>
      <c r="Z13" s="50"/>
    </row>
    <row r="14" spans="1:26" ht="66" customHeight="1">
      <c r="A14" s="1111"/>
      <c r="B14" s="1213" t="s">
        <v>351</v>
      </c>
      <c r="C14" s="1216" t="s">
        <v>528</v>
      </c>
      <c r="D14" s="1064"/>
      <c r="E14" s="294" t="s">
        <v>353</v>
      </c>
      <c r="F14" s="1486" t="s">
        <v>529</v>
      </c>
      <c r="G14" s="1064"/>
      <c r="H14" s="1064"/>
      <c r="I14" s="1064"/>
      <c r="J14" s="1064"/>
      <c r="K14" s="1064"/>
      <c r="L14" s="1064"/>
      <c r="M14" s="1095"/>
      <c r="N14" s="50"/>
      <c r="O14" s="50"/>
      <c r="P14" s="50"/>
      <c r="Q14" s="50"/>
      <c r="R14" s="50"/>
      <c r="S14" s="50"/>
      <c r="T14" s="50"/>
      <c r="U14" s="50"/>
      <c r="V14" s="50"/>
      <c r="W14" s="50"/>
      <c r="X14" s="50"/>
      <c r="Y14" s="50"/>
      <c r="Z14" s="50"/>
    </row>
    <row r="15" spans="1:26" ht="9" customHeight="1">
      <c r="A15" s="1113"/>
      <c r="B15" s="1214"/>
      <c r="C15" s="1098"/>
      <c r="D15" s="1064"/>
      <c r="E15" s="1064"/>
      <c r="F15" s="1064"/>
      <c r="G15" s="1064"/>
      <c r="H15" s="1064"/>
      <c r="I15" s="1064"/>
      <c r="J15" s="1064"/>
      <c r="K15" s="1064"/>
      <c r="L15" s="1064"/>
      <c r="M15" s="1095"/>
      <c r="N15" s="50"/>
      <c r="O15" s="50"/>
      <c r="P15" s="50"/>
      <c r="Q15" s="50"/>
      <c r="R15" s="50"/>
      <c r="S15" s="50"/>
      <c r="T15" s="50"/>
      <c r="U15" s="50"/>
      <c r="V15" s="50"/>
      <c r="W15" s="50"/>
      <c r="X15" s="50"/>
      <c r="Y15" s="50"/>
      <c r="Z15" s="50"/>
    </row>
    <row r="16" spans="1:26" ht="15.75" customHeight="1">
      <c r="A16" s="1211" t="s">
        <v>275</v>
      </c>
      <c r="B16" s="61" t="s">
        <v>91</v>
      </c>
      <c r="C16" s="1098" t="s">
        <v>174</v>
      </c>
      <c r="D16" s="1064"/>
      <c r="E16" s="1064"/>
      <c r="F16" s="1064"/>
      <c r="G16" s="1064"/>
      <c r="H16" s="1064"/>
      <c r="I16" s="1064"/>
      <c r="J16" s="1064"/>
      <c r="K16" s="1064"/>
      <c r="L16" s="1064"/>
      <c r="M16" s="1095"/>
      <c r="N16" s="50"/>
      <c r="O16" s="50"/>
      <c r="P16" s="50"/>
      <c r="Q16" s="50"/>
      <c r="R16" s="50"/>
      <c r="S16" s="50"/>
      <c r="T16" s="50"/>
      <c r="U16" s="50"/>
      <c r="V16" s="50"/>
      <c r="W16" s="50"/>
      <c r="X16" s="50"/>
      <c r="Y16" s="50"/>
      <c r="Z16" s="50"/>
    </row>
    <row r="17" spans="1:26" ht="15.75" customHeight="1">
      <c r="A17" s="1111"/>
      <c r="B17" s="61" t="s">
        <v>356</v>
      </c>
      <c r="C17" s="1098" t="s">
        <v>47</v>
      </c>
      <c r="D17" s="1064"/>
      <c r="E17" s="1064"/>
      <c r="F17" s="1064"/>
      <c r="G17" s="1064"/>
      <c r="H17" s="1064"/>
      <c r="I17" s="1064"/>
      <c r="J17" s="1064"/>
      <c r="K17" s="1064"/>
      <c r="L17" s="1064"/>
      <c r="M17" s="1095"/>
      <c r="N17" s="50"/>
      <c r="O17" s="50"/>
      <c r="P17" s="50"/>
      <c r="Q17" s="50"/>
      <c r="R17" s="50"/>
      <c r="S17" s="50"/>
      <c r="T17" s="50"/>
      <c r="U17" s="50"/>
      <c r="V17" s="50"/>
      <c r="W17" s="50"/>
      <c r="X17" s="50"/>
      <c r="Y17" s="50"/>
      <c r="Z17" s="50"/>
    </row>
    <row r="18" spans="1:26" ht="8.25" customHeight="1">
      <c r="A18" s="1111"/>
      <c r="B18" s="1117" t="s">
        <v>276</v>
      </c>
      <c r="C18" s="71"/>
      <c r="D18" s="72"/>
      <c r="E18" s="72"/>
      <c r="F18" s="72"/>
      <c r="G18" s="72"/>
      <c r="H18" s="72"/>
      <c r="I18" s="72"/>
      <c r="J18" s="72"/>
      <c r="K18" s="72"/>
      <c r="L18" s="72"/>
      <c r="M18" s="73"/>
      <c r="N18" s="50"/>
      <c r="O18" s="50"/>
      <c r="P18" s="50"/>
      <c r="Q18" s="50"/>
      <c r="R18" s="50"/>
      <c r="S18" s="50"/>
      <c r="T18" s="50"/>
      <c r="U18" s="50"/>
      <c r="V18" s="50"/>
      <c r="W18" s="50"/>
      <c r="X18" s="50"/>
      <c r="Y18" s="50"/>
      <c r="Z18" s="50"/>
    </row>
    <row r="19" spans="1:26" ht="9" customHeight="1">
      <c r="A19" s="1111"/>
      <c r="B19" s="1077"/>
      <c r="C19" s="74"/>
      <c r="D19" s="75"/>
      <c r="E19" s="76"/>
      <c r="F19" s="75"/>
      <c r="G19" s="76"/>
      <c r="H19" s="75"/>
      <c r="I19" s="76"/>
      <c r="J19" s="75"/>
      <c r="K19" s="76"/>
      <c r="L19" s="76"/>
      <c r="M19" s="77"/>
      <c r="N19" s="50"/>
      <c r="O19" s="50"/>
      <c r="P19" s="50"/>
      <c r="Q19" s="50"/>
      <c r="R19" s="50"/>
      <c r="S19" s="50"/>
      <c r="T19" s="50"/>
      <c r="U19" s="50"/>
      <c r="V19" s="50"/>
      <c r="W19" s="50"/>
      <c r="X19" s="50"/>
      <c r="Y19" s="50"/>
      <c r="Z19" s="50"/>
    </row>
    <row r="20" spans="1:26" ht="15.75" customHeight="1">
      <c r="A20" s="1111"/>
      <c r="B20" s="1077"/>
      <c r="C20" s="78" t="s">
        <v>277</v>
      </c>
      <c r="D20" s="79"/>
      <c r="E20" s="80" t="s">
        <v>278</v>
      </c>
      <c r="F20" s="79"/>
      <c r="G20" s="80" t="s">
        <v>279</v>
      </c>
      <c r="H20" s="79"/>
      <c r="I20" s="80" t="s">
        <v>280</v>
      </c>
      <c r="J20" s="81" t="s">
        <v>287</v>
      </c>
      <c r="K20" s="80"/>
      <c r="L20" s="80"/>
      <c r="M20" s="77"/>
      <c r="N20" s="50"/>
      <c r="O20" s="50"/>
      <c r="P20" s="50"/>
      <c r="Q20" s="50"/>
      <c r="R20" s="50"/>
      <c r="S20" s="50"/>
      <c r="T20" s="50"/>
      <c r="U20" s="50"/>
      <c r="V20" s="50"/>
      <c r="W20" s="50"/>
      <c r="X20" s="50"/>
      <c r="Y20" s="50"/>
      <c r="Z20" s="50"/>
    </row>
    <row r="21" spans="1:26" ht="15.75" customHeight="1">
      <c r="A21" s="1111"/>
      <c r="B21" s="1077"/>
      <c r="C21" s="78" t="s">
        <v>281</v>
      </c>
      <c r="D21" s="81"/>
      <c r="E21" s="80" t="s">
        <v>282</v>
      </c>
      <c r="F21" s="81"/>
      <c r="G21" s="80" t="s">
        <v>283</v>
      </c>
      <c r="H21" s="82"/>
      <c r="I21" s="80"/>
      <c r="J21" s="76"/>
      <c r="K21" s="80"/>
      <c r="L21" s="80"/>
      <c r="M21" s="77"/>
      <c r="N21" s="50"/>
      <c r="O21" s="50"/>
      <c r="P21" s="50"/>
      <c r="Q21" s="50"/>
      <c r="R21" s="50"/>
      <c r="S21" s="50"/>
      <c r="T21" s="50"/>
      <c r="U21" s="50"/>
      <c r="V21" s="50"/>
      <c r="W21" s="50"/>
      <c r="X21" s="50"/>
      <c r="Y21" s="50"/>
      <c r="Z21" s="50"/>
    </row>
    <row r="22" spans="1:26" ht="15.75" customHeight="1">
      <c r="A22" s="1111"/>
      <c r="B22" s="1077"/>
      <c r="C22" s="78" t="s">
        <v>284</v>
      </c>
      <c r="D22" s="81"/>
      <c r="E22" s="80" t="s">
        <v>285</v>
      </c>
      <c r="F22" s="81"/>
      <c r="G22" s="80"/>
      <c r="H22" s="76"/>
      <c r="I22" s="80"/>
      <c r="J22" s="76"/>
      <c r="K22" s="80"/>
      <c r="L22" s="80"/>
      <c r="M22" s="77"/>
      <c r="N22" s="50"/>
      <c r="O22" s="50"/>
      <c r="P22" s="50"/>
      <c r="Q22" s="50"/>
      <c r="R22" s="50"/>
      <c r="S22" s="50"/>
      <c r="T22" s="50"/>
      <c r="U22" s="50"/>
      <c r="V22" s="50"/>
      <c r="W22" s="50"/>
      <c r="X22" s="50"/>
      <c r="Y22" s="50"/>
      <c r="Z22" s="50"/>
    </row>
    <row r="23" spans="1:26" ht="15.75" customHeight="1">
      <c r="A23" s="1111"/>
      <c r="B23" s="1077"/>
      <c r="C23" s="78" t="s">
        <v>286</v>
      </c>
      <c r="D23" s="82"/>
      <c r="E23" s="80" t="s">
        <v>288</v>
      </c>
      <c r="F23" s="68"/>
      <c r="G23" s="68"/>
      <c r="H23" s="68"/>
      <c r="I23" s="68"/>
      <c r="J23" s="68"/>
      <c r="K23" s="68"/>
      <c r="L23" s="68"/>
      <c r="M23" s="83"/>
      <c r="N23" s="50"/>
      <c r="O23" s="50"/>
      <c r="P23" s="50"/>
      <c r="Q23" s="50"/>
      <c r="R23" s="50"/>
      <c r="S23" s="50"/>
      <c r="T23" s="50"/>
      <c r="U23" s="50"/>
      <c r="V23" s="50"/>
      <c r="W23" s="50"/>
      <c r="X23" s="50"/>
      <c r="Y23" s="50"/>
      <c r="Z23" s="50"/>
    </row>
    <row r="24" spans="1:26" ht="9.75" customHeight="1">
      <c r="A24" s="1111"/>
      <c r="B24" s="1078"/>
      <c r="C24" s="84"/>
      <c r="D24" s="85"/>
      <c r="E24" s="85"/>
      <c r="F24" s="85"/>
      <c r="G24" s="85"/>
      <c r="H24" s="85"/>
      <c r="I24" s="85"/>
      <c r="J24" s="85"/>
      <c r="K24" s="85"/>
      <c r="L24" s="85"/>
      <c r="M24" s="86"/>
      <c r="N24" s="50"/>
      <c r="O24" s="50"/>
      <c r="P24" s="50"/>
      <c r="Q24" s="50"/>
      <c r="R24" s="50"/>
      <c r="S24" s="50"/>
      <c r="T24" s="50"/>
      <c r="U24" s="50"/>
      <c r="V24" s="50"/>
      <c r="W24" s="50"/>
      <c r="X24" s="50"/>
      <c r="Y24" s="50"/>
      <c r="Z24" s="50"/>
    </row>
    <row r="25" spans="1:26" ht="15.75" customHeight="1">
      <c r="A25" s="1111"/>
      <c r="B25" s="1117" t="s">
        <v>290</v>
      </c>
      <c r="C25" s="87"/>
      <c r="D25" s="72"/>
      <c r="E25" s="72"/>
      <c r="F25" s="72"/>
      <c r="G25" s="72"/>
      <c r="H25" s="72"/>
      <c r="I25" s="72"/>
      <c r="J25" s="72"/>
      <c r="K25" s="72"/>
      <c r="L25" s="88"/>
      <c r="M25" s="89"/>
      <c r="N25" s="50"/>
      <c r="O25" s="50"/>
      <c r="P25" s="50"/>
      <c r="Q25" s="50"/>
      <c r="R25" s="50"/>
      <c r="S25" s="50"/>
      <c r="T25" s="50"/>
      <c r="U25" s="50"/>
      <c r="V25" s="50"/>
      <c r="W25" s="50"/>
      <c r="X25" s="50"/>
      <c r="Y25" s="50"/>
      <c r="Z25" s="50"/>
    </row>
    <row r="26" spans="1:26" ht="15.75" customHeight="1">
      <c r="A26" s="1111"/>
      <c r="B26" s="1077"/>
      <c r="C26" s="78" t="s">
        <v>291</v>
      </c>
      <c r="D26" s="82"/>
      <c r="E26" s="10"/>
      <c r="F26" s="80" t="s">
        <v>292</v>
      </c>
      <c r="G26" s="81"/>
      <c r="H26" s="10"/>
      <c r="I26" s="80" t="s">
        <v>201</v>
      </c>
      <c r="J26" s="81"/>
      <c r="K26" s="10"/>
      <c r="L26" s="90"/>
      <c r="M26" s="91"/>
      <c r="N26" s="50"/>
      <c r="O26" s="50"/>
      <c r="P26" s="50"/>
      <c r="Q26" s="50"/>
      <c r="R26" s="50"/>
      <c r="S26" s="50"/>
      <c r="T26" s="50"/>
      <c r="U26" s="50"/>
      <c r="V26" s="50"/>
      <c r="W26" s="50"/>
      <c r="X26" s="50"/>
      <c r="Y26" s="50"/>
      <c r="Z26" s="50"/>
    </row>
    <row r="27" spans="1:26" ht="15.75" customHeight="1">
      <c r="A27" s="1111"/>
      <c r="B27" s="1077"/>
      <c r="C27" s="78" t="s">
        <v>293</v>
      </c>
      <c r="D27" s="92"/>
      <c r="E27" s="90"/>
      <c r="F27" s="80" t="s">
        <v>193</v>
      </c>
      <c r="G27" s="81" t="s">
        <v>287</v>
      </c>
      <c r="H27" s="90"/>
      <c r="I27" s="93"/>
      <c r="J27" s="90"/>
      <c r="K27" s="67"/>
      <c r="L27" s="90"/>
      <c r="M27" s="91"/>
      <c r="N27" s="50"/>
      <c r="O27" s="50"/>
      <c r="P27" s="50"/>
      <c r="Q27" s="50"/>
      <c r="R27" s="50"/>
      <c r="S27" s="50"/>
      <c r="T27" s="50"/>
      <c r="U27" s="50"/>
      <c r="V27" s="50"/>
      <c r="W27" s="50"/>
      <c r="X27" s="50"/>
      <c r="Y27" s="50"/>
      <c r="Z27" s="50"/>
    </row>
    <row r="28" spans="1:26" ht="15.75" customHeight="1">
      <c r="A28" s="1111"/>
      <c r="B28" s="1078"/>
      <c r="C28" s="94"/>
      <c r="D28" s="75"/>
      <c r="E28" s="75"/>
      <c r="F28" s="75"/>
      <c r="G28" s="75"/>
      <c r="H28" s="75"/>
      <c r="I28" s="75"/>
      <c r="J28" s="75"/>
      <c r="K28" s="75"/>
      <c r="L28" s="95"/>
      <c r="M28" s="96"/>
      <c r="N28" s="50"/>
      <c r="O28" s="50"/>
      <c r="P28" s="50"/>
      <c r="Q28" s="50"/>
      <c r="R28" s="50"/>
      <c r="S28" s="50"/>
      <c r="T28" s="50"/>
      <c r="U28" s="50"/>
      <c r="V28" s="50"/>
      <c r="W28" s="50"/>
      <c r="X28" s="50"/>
      <c r="Y28" s="50"/>
      <c r="Z28" s="50"/>
    </row>
    <row r="29" spans="1:26" ht="15.75" customHeight="1">
      <c r="A29" s="1111"/>
      <c r="B29" s="101" t="s">
        <v>294</v>
      </c>
      <c r="C29" s="98"/>
      <c r="D29" s="99"/>
      <c r="E29" s="99"/>
      <c r="F29" s="99"/>
      <c r="G29" s="99"/>
      <c r="H29" s="99"/>
      <c r="I29" s="99"/>
      <c r="J29" s="99"/>
      <c r="K29" s="99"/>
      <c r="L29" s="99"/>
      <c r="M29" s="100"/>
      <c r="N29" s="50"/>
      <c r="O29" s="50"/>
      <c r="P29" s="50"/>
      <c r="Q29" s="50"/>
      <c r="R29" s="50"/>
      <c r="S29" s="50"/>
      <c r="T29" s="50"/>
      <c r="U29" s="50"/>
      <c r="V29" s="50"/>
      <c r="W29" s="50"/>
      <c r="X29" s="50"/>
      <c r="Y29" s="50"/>
      <c r="Z29" s="50"/>
    </row>
    <row r="30" spans="1:26" ht="15.75" customHeight="1">
      <c r="A30" s="1111"/>
      <c r="B30" s="101"/>
      <c r="C30" s="102" t="s">
        <v>295</v>
      </c>
      <c r="D30" s="295">
        <v>725750</v>
      </c>
      <c r="E30" s="10"/>
      <c r="F30" s="104" t="s">
        <v>296</v>
      </c>
      <c r="G30" s="82" t="s">
        <v>530</v>
      </c>
      <c r="H30" s="10"/>
      <c r="I30" s="104" t="s">
        <v>297</v>
      </c>
      <c r="J30" s="1087" t="s">
        <v>531</v>
      </c>
      <c r="K30" s="1088"/>
      <c r="L30" s="1089"/>
      <c r="M30" s="109"/>
      <c r="N30" s="50"/>
      <c r="O30" s="50"/>
      <c r="P30" s="50"/>
      <c r="Q30" s="50"/>
      <c r="R30" s="50"/>
      <c r="S30" s="50"/>
      <c r="T30" s="50"/>
      <c r="U30" s="50"/>
      <c r="V30" s="50"/>
      <c r="W30" s="50"/>
      <c r="X30" s="50"/>
      <c r="Y30" s="50"/>
      <c r="Z30" s="50"/>
    </row>
    <row r="31" spans="1:26" ht="15.75" customHeight="1">
      <c r="A31" s="1111"/>
      <c r="B31" s="60"/>
      <c r="C31" s="84"/>
      <c r="D31" s="85"/>
      <c r="E31" s="85"/>
      <c r="F31" s="85"/>
      <c r="G31" s="85"/>
      <c r="H31" s="85"/>
      <c r="I31" s="85"/>
      <c r="J31" s="1090"/>
      <c r="K31" s="1067"/>
      <c r="L31" s="1068"/>
      <c r="M31" s="86"/>
      <c r="N31" s="50"/>
      <c r="O31" s="50"/>
      <c r="P31" s="50"/>
      <c r="Q31" s="50"/>
      <c r="R31" s="50"/>
      <c r="S31" s="50"/>
      <c r="T31" s="50"/>
      <c r="U31" s="50"/>
      <c r="V31" s="50"/>
      <c r="W31" s="50"/>
      <c r="X31" s="50"/>
      <c r="Y31" s="50"/>
      <c r="Z31" s="50"/>
    </row>
    <row r="32" spans="1:26" ht="15.75" customHeight="1">
      <c r="A32" s="1111"/>
      <c r="B32" s="1117" t="s">
        <v>299</v>
      </c>
      <c r="C32" s="110"/>
      <c r="D32" s="111"/>
      <c r="E32" s="111"/>
      <c r="F32" s="111"/>
      <c r="G32" s="111"/>
      <c r="H32" s="111"/>
      <c r="I32" s="111"/>
      <c r="J32" s="111"/>
      <c r="K32" s="111"/>
      <c r="L32" s="88"/>
      <c r="M32" s="89"/>
      <c r="N32" s="50"/>
      <c r="O32" s="50"/>
      <c r="P32" s="50"/>
      <c r="Q32" s="50"/>
      <c r="R32" s="50"/>
      <c r="S32" s="50"/>
      <c r="T32" s="50"/>
      <c r="U32" s="50"/>
      <c r="V32" s="50"/>
      <c r="W32" s="50"/>
      <c r="X32" s="50"/>
      <c r="Y32" s="50"/>
      <c r="Z32" s="50"/>
    </row>
    <row r="33" spans="1:26" ht="15.75" customHeight="1">
      <c r="A33" s="1111"/>
      <c r="B33" s="1077"/>
      <c r="C33" s="112" t="s">
        <v>300</v>
      </c>
      <c r="D33" s="171">
        <v>2023</v>
      </c>
      <c r="E33" s="114"/>
      <c r="F33" s="10" t="s">
        <v>301</v>
      </c>
      <c r="G33" s="113" t="s">
        <v>532</v>
      </c>
      <c r="H33" s="114"/>
      <c r="I33" s="104"/>
      <c r="J33" s="114"/>
      <c r="K33" s="114"/>
      <c r="L33" s="90"/>
      <c r="M33" s="91"/>
      <c r="N33" s="50"/>
      <c r="O33" s="50"/>
      <c r="P33" s="50"/>
      <c r="Q33" s="50"/>
      <c r="R33" s="50"/>
      <c r="S33" s="50"/>
      <c r="T33" s="50"/>
      <c r="U33" s="50"/>
      <c r="V33" s="50"/>
      <c r="W33" s="50"/>
      <c r="X33" s="50"/>
      <c r="Y33" s="50"/>
      <c r="Z33" s="50"/>
    </row>
    <row r="34" spans="1:26" ht="15.75" customHeight="1">
      <c r="A34" s="1111"/>
      <c r="B34" s="1078"/>
      <c r="C34" s="84"/>
      <c r="D34" s="173"/>
      <c r="E34" s="174"/>
      <c r="F34" s="85"/>
      <c r="G34" s="174"/>
      <c r="H34" s="174"/>
      <c r="I34" s="175"/>
      <c r="J34" s="174"/>
      <c r="K34" s="174"/>
      <c r="L34" s="95"/>
      <c r="M34" s="96"/>
      <c r="N34" s="50"/>
      <c r="O34" s="50"/>
      <c r="P34" s="50"/>
      <c r="Q34" s="50"/>
      <c r="R34" s="50"/>
      <c r="S34" s="50"/>
      <c r="T34" s="50"/>
      <c r="U34" s="50"/>
      <c r="V34" s="50"/>
      <c r="W34" s="50"/>
      <c r="X34" s="50"/>
      <c r="Y34" s="50"/>
      <c r="Z34" s="50"/>
    </row>
    <row r="35" spans="1:26" ht="15.75" customHeight="1">
      <c r="A35" s="1111"/>
      <c r="B35" s="1117" t="s">
        <v>303</v>
      </c>
      <c r="C35" s="116"/>
      <c r="D35" s="62"/>
      <c r="E35" s="62"/>
      <c r="F35" s="62" t="s">
        <v>533</v>
      </c>
      <c r="G35" s="62"/>
      <c r="H35" s="62"/>
      <c r="I35" s="62"/>
      <c r="J35" s="62"/>
      <c r="K35" s="62"/>
      <c r="L35" s="62"/>
      <c r="M35" s="117"/>
      <c r="N35" s="50"/>
      <c r="O35" s="50"/>
      <c r="P35" s="50"/>
      <c r="Q35" s="50"/>
      <c r="R35" s="50"/>
      <c r="S35" s="50"/>
      <c r="T35" s="50"/>
      <c r="U35" s="50"/>
      <c r="V35" s="50"/>
      <c r="W35" s="50"/>
      <c r="X35" s="50"/>
      <c r="Y35" s="50"/>
      <c r="Z35" s="50"/>
    </row>
    <row r="36" spans="1:26" ht="15.75" customHeight="1">
      <c r="A36" s="1111"/>
      <c r="B36" s="1077"/>
      <c r="C36" s="78"/>
      <c r="D36" s="10" t="s">
        <v>359</v>
      </c>
      <c r="E36" s="10"/>
      <c r="F36" s="10" t="s">
        <v>360</v>
      </c>
      <c r="G36" s="10"/>
      <c r="H36" s="67" t="s">
        <v>361</v>
      </c>
      <c r="I36" s="67"/>
      <c r="J36" s="67" t="s">
        <v>362</v>
      </c>
      <c r="K36" s="10"/>
      <c r="L36" s="10" t="s">
        <v>363</v>
      </c>
      <c r="M36" s="118"/>
      <c r="N36" s="50"/>
      <c r="O36" s="50"/>
      <c r="P36" s="50"/>
      <c r="Q36" s="50"/>
      <c r="R36" s="50"/>
      <c r="S36" s="50"/>
      <c r="T36" s="50"/>
      <c r="U36" s="50"/>
      <c r="V36" s="50"/>
      <c r="W36" s="50"/>
      <c r="X36" s="50"/>
      <c r="Y36" s="50"/>
      <c r="Z36" s="50"/>
    </row>
    <row r="37" spans="1:26" ht="15.75" customHeight="1">
      <c r="A37" s="1111"/>
      <c r="B37" s="1077"/>
      <c r="C37" s="78"/>
      <c r="D37" s="1488">
        <v>743385</v>
      </c>
      <c r="E37" s="1069"/>
      <c r="F37" s="1488">
        <v>761449</v>
      </c>
      <c r="G37" s="1069"/>
      <c r="H37" s="1488">
        <v>779953</v>
      </c>
      <c r="I37" s="1069"/>
      <c r="J37" s="1488">
        <v>798906</v>
      </c>
      <c r="K37" s="1095"/>
      <c r="L37" s="1488">
        <v>818319</v>
      </c>
      <c r="M37" s="1069"/>
      <c r="N37" s="50"/>
      <c r="O37" s="50"/>
      <c r="P37" s="50"/>
      <c r="Q37" s="50"/>
      <c r="R37" s="50"/>
      <c r="S37" s="50"/>
      <c r="T37" s="50"/>
      <c r="U37" s="50"/>
      <c r="V37" s="50"/>
      <c r="W37" s="50"/>
      <c r="X37" s="50"/>
      <c r="Y37" s="50"/>
      <c r="Z37" s="50"/>
    </row>
    <row r="38" spans="1:26" ht="15.75" customHeight="1">
      <c r="A38" s="1111"/>
      <c r="B38" s="1077"/>
      <c r="C38" s="78"/>
      <c r="D38" s="296" t="s">
        <v>364</v>
      </c>
      <c r="E38" s="296"/>
      <c r="F38" s="296" t="s">
        <v>365</v>
      </c>
      <c r="G38" s="296"/>
      <c r="H38" s="297" t="s">
        <v>366</v>
      </c>
      <c r="I38" s="297"/>
      <c r="J38" s="297" t="s">
        <v>367</v>
      </c>
      <c r="K38" s="296"/>
      <c r="L38" s="296" t="s">
        <v>368</v>
      </c>
      <c r="M38" s="298"/>
      <c r="N38" s="50"/>
      <c r="O38" s="50"/>
      <c r="P38" s="50"/>
      <c r="Q38" s="50"/>
      <c r="R38" s="50"/>
      <c r="S38" s="50"/>
      <c r="T38" s="50"/>
      <c r="U38" s="50"/>
      <c r="V38" s="50"/>
      <c r="W38" s="50"/>
      <c r="X38" s="50"/>
      <c r="Y38" s="50"/>
      <c r="Z38" s="50"/>
    </row>
    <row r="39" spans="1:26" ht="15.75" customHeight="1">
      <c r="A39" s="1111"/>
      <c r="B39" s="1077"/>
      <c r="C39" s="78"/>
      <c r="D39" s="1488">
        <v>838204</v>
      </c>
      <c r="E39" s="1069"/>
      <c r="F39" s="1488">
        <v>858573</v>
      </c>
      <c r="G39" s="1069"/>
      <c r="H39" s="1488">
        <v>879436</v>
      </c>
      <c r="I39" s="1069"/>
      <c r="J39" s="1488">
        <v>879436</v>
      </c>
      <c r="K39" s="1069"/>
      <c r="L39" s="1488"/>
      <c r="M39" s="1095"/>
      <c r="N39" s="50"/>
      <c r="O39" s="50"/>
      <c r="P39" s="50"/>
      <c r="Q39" s="50"/>
      <c r="R39" s="50"/>
      <c r="S39" s="50"/>
      <c r="T39" s="50"/>
      <c r="U39" s="50"/>
      <c r="V39" s="50"/>
      <c r="W39" s="50"/>
      <c r="X39" s="50"/>
      <c r="Y39" s="50"/>
      <c r="Z39" s="50"/>
    </row>
    <row r="40" spans="1:26" ht="15.75" customHeight="1">
      <c r="A40" s="1111"/>
      <c r="B40" s="1077"/>
      <c r="C40" s="78"/>
      <c r="D40" s="10" t="s">
        <v>369</v>
      </c>
      <c r="E40" s="10"/>
      <c r="F40" s="10" t="s">
        <v>370</v>
      </c>
      <c r="G40" s="10"/>
      <c r="H40" s="67" t="s">
        <v>371</v>
      </c>
      <c r="I40" s="67"/>
      <c r="J40" s="67" t="s">
        <v>372</v>
      </c>
      <c r="K40" s="10"/>
      <c r="L40" s="10" t="s">
        <v>534</v>
      </c>
      <c r="M40" s="77"/>
      <c r="N40" s="50"/>
      <c r="O40" s="50"/>
      <c r="P40" s="50"/>
      <c r="Q40" s="50"/>
      <c r="R40" s="50"/>
      <c r="S40" s="50"/>
      <c r="T40" s="50"/>
      <c r="U40" s="50"/>
      <c r="V40" s="50"/>
      <c r="W40" s="50"/>
      <c r="X40" s="50"/>
      <c r="Y40" s="50"/>
      <c r="Z40" s="50"/>
    </row>
    <row r="41" spans="1:26" ht="15.75" customHeight="1">
      <c r="A41" s="1111"/>
      <c r="B41" s="1077"/>
      <c r="C41" s="78"/>
      <c r="D41" s="1488"/>
      <c r="E41" s="1095"/>
      <c r="F41" s="1488"/>
      <c r="G41" s="1095"/>
      <c r="H41" s="1194"/>
      <c r="I41" s="1069"/>
      <c r="J41" s="1194"/>
      <c r="K41" s="1069"/>
      <c r="L41" s="158"/>
      <c r="M41" s="153"/>
      <c r="N41" s="50"/>
      <c r="O41" s="50"/>
      <c r="P41" s="50"/>
      <c r="Q41" s="50"/>
      <c r="R41" s="50"/>
      <c r="S41" s="50"/>
      <c r="T41" s="50"/>
      <c r="U41" s="50"/>
      <c r="V41" s="50"/>
      <c r="W41" s="50"/>
      <c r="X41" s="50"/>
      <c r="Y41" s="50"/>
      <c r="Z41" s="50"/>
    </row>
    <row r="42" spans="1:26" ht="15.75" customHeight="1">
      <c r="A42" s="1111"/>
      <c r="B42" s="1077"/>
      <c r="C42" s="78"/>
      <c r="D42" s="154" t="s">
        <v>534</v>
      </c>
      <c r="E42" s="107"/>
      <c r="F42" s="154" t="s">
        <v>304</v>
      </c>
      <c r="G42" s="107"/>
      <c r="H42" s="155"/>
      <c r="I42" s="99"/>
      <c r="J42" s="155"/>
      <c r="K42" s="99"/>
      <c r="L42" s="155"/>
      <c r="M42" s="100"/>
      <c r="N42" s="50"/>
      <c r="O42" s="50"/>
      <c r="P42" s="50"/>
      <c r="Q42" s="50"/>
      <c r="R42" s="50"/>
      <c r="S42" s="50"/>
      <c r="T42" s="50"/>
      <c r="U42" s="50"/>
      <c r="V42" s="50"/>
      <c r="W42" s="50"/>
      <c r="X42" s="50"/>
      <c r="Y42" s="50"/>
      <c r="Z42" s="50"/>
    </row>
    <row r="43" spans="1:26" ht="15.75" customHeight="1">
      <c r="A43" s="1111"/>
      <c r="B43" s="1077"/>
      <c r="C43" s="78"/>
      <c r="D43" s="158"/>
      <c r="E43" s="108"/>
      <c r="F43" s="1488">
        <v>879436.37787283398</v>
      </c>
      <c r="G43" s="1069"/>
      <c r="H43" s="1209"/>
      <c r="I43" s="1210"/>
      <c r="J43" s="156"/>
      <c r="K43" s="10"/>
      <c r="L43" s="156"/>
      <c r="M43" s="109"/>
      <c r="N43" s="50"/>
      <c r="O43" s="50"/>
      <c r="P43" s="50"/>
      <c r="Q43" s="50"/>
      <c r="R43" s="50"/>
      <c r="S43" s="50"/>
      <c r="T43" s="50"/>
      <c r="U43" s="50"/>
      <c r="V43" s="50"/>
      <c r="W43" s="50"/>
      <c r="X43" s="50"/>
      <c r="Y43" s="50"/>
      <c r="Z43" s="50"/>
    </row>
    <row r="44" spans="1:26" ht="15.75" customHeight="1">
      <c r="A44" s="1111"/>
      <c r="B44" s="1077"/>
      <c r="C44" s="130"/>
      <c r="D44" s="154"/>
      <c r="E44" s="107"/>
      <c r="F44" s="154"/>
      <c r="G44" s="107"/>
      <c r="H44" s="131"/>
      <c r="I44" s="85"/>
      <c r="J44" s="131"/>
      <c r="K44" s="85"/>
      <c r="L44" s="131"/>
      <c r="M44" s="86"/>
      <c r="N44" s="50"/>
      <c r="O44" s="50"/>
      <c r="P44" s="50"/>
      <c r="Q44" s="50"/>
      <c r="R44" s="50"/>
      <c r="S44" s="50"/>
      <c r="T44" s="50"/>
      <c r="U44" s="50"/>
      <c r="V44" s="50"/>
      <c r="W44" s="50"/>
      <c r="X44" s="50"/>
      <c r="Y44" s="50"/>
      <c r="Z44" s="50"/>
    </row>
    <row r="45" spans="1:26" ht="18" customHeight="1">
      <c r="A45" s="1111"/>
      <c r="B45" s="1117" t="s">
        <v>305</v>
      </c>
      <c r="C45" s="87"/>
      <c r="D45" s="72"/>
      <c r="E45" s="72"/>
      <c r="F45" s="72"/>
      <c r="G45" s="72"/>
      <c r="H45" s="72"/>
      <c r="I45" s="72"/>
      <c r="J45" s="72"/>
      <c r="K45" s="72"/>
      <c r="L45" s="90"/>
      <c r="M45" s="91"/>
      <c r="N45" s="50"/>
      <c r="O45" s="50"/>
      <c r="P45" s="50"/>
      <c r="Q45" s="50"/>
      <c r="R45" s="50"/>
      <c r="S45" s="50"/>
      <c r="T45" s="50"/>
      <c r="U45" s="50"/>
      <c r="V45" s="50"/>
      <c r="W45" s="50"/>
      <c r="X45" s="50"/>
      <c r="Y45" s="50"/>
      <c r="Z45" s="50"/>
    </row>
    <row r="46" spans="1:26" ht="15.75" customHeight="1">
      <c r="A46" s="1111"/>
      <c r="B46" s="1077"/>
      <c r="C46" s="133"/>
      <c r="D46" s="134" t="s">
        <v>306</v>
      </c>
      <c r="E46" s="135" t="s">
        <v>163</v>
      </c>
      <c r="F46" s="1085" t="s">
        <v>307</v>
      </c>
      <c r="G46" s="1087"/>
      <c r="H46" s="1088"/>
      <c r="I46" s="1088"/>
      <c r="J46" s="1089"/>
      <c r="K46" s="136" t="s">
        <v>535</v>
      </c>
      <c r="L46" s="1091"/>
      <c r="M46" s="1092"/>
      <c r="N46" s="50"/>
      <c r="O46" s="50"/>
      <c r="P46" s="50"/>
      <c r="Q46" s="50"/>
      <c r="R46" s="50"/>
      <c r="S46" s="50"/>
      <c r="T46" s="50"/>
      <c r="U46" s="50"/>
      <c r="V46" s="50"/>
      <c r="W46" s="50"/>
      <c r="X46" s="50"/>
      <c r="Y46" s="50"/>
      <c r="Z46" s="50"/>
    </row>
    <row r="47" spans="1:26" ht="15.75" customHeight="1">
      <c r="A47" s="1111"/>
      <c r="B47" s="1077"/>
      <c r="C47" s="133"/>
      <c r="D47" s="157"/>
      <c r="E47" s="81" t="s">
        <v>287</v>
      </c>
      <c r="F47" s="1086"/>
      <c r="G47" s="1090"/>
      <c r="H47" s="1067"/>
      <c r="I47" s="1067"/>
      <c r="J47" s="1068"/>
      <c r="K47" s="90"/>
      <c r="L47" s="1090"/>
      <c r="M47" s="1093"/>
      <c r="N47" s="50"/>
      <c r="O47" s="50"/>
      <c r="P47" s="50"/>
      <c r="Q47" s="50"/>
      <c r="R47" s="50"/>
      <c r="S47" s="50"/>
      <c r="T47" s="50"/>
      <c r="U47" s="50"/>
      <c r="V47" s="50"/>
      <c r="W47" s="50"/>
      <c r="X47" s="50"/>
      <c r="Y47" s="50"/>
      <c r="Z47" s="50"/>
    </row>
    <row r="48" spans="1:26" ht="15.75" customHeight="1">
      <c r="A48" s="1111"/>
      <c r="B48" s="1078"/>
      <c r="C48" s="138"/>
      <c r="D48" s="95"/>
      <c r="E48" s="95"/>
      <c r="F48" s="95"/>
      <c r="G48" s="95"/>
      <c r="H48" s="95"/>
      <c r="I48" s="95"/>
      <c r="J48" s="95"/>
      <c r="K48" s="95"/>
      <c r="L48" s="90"/>
      <c r="M48" s="91"/>
      <c r="N48" s="50"/>
      <c r="O48" s="50"/>
      <c r="P48" s="50"/>
      <c r="Q48" s="50"/>
      <c r="R48" s="50"/>
      <c r="S48" s="50"/>
      <c r="T48" s="50"/>
      <c r="U48" s="50"/>
      <c r="V48" s="50"/>
      <c r="W48" s="50"/>
      <c r="X48" s="50"/>
      <c r="Y48" s="50"/>
      <c r="Z48" s="50"/>
    </row>
    <row r="49" spans="1:26" ht="15.75" customHeight="1">
      <c r="A49" s="1111"/>
      <c r="B49" s="52" t="s">
        <v>310</v>
      </c>
      <c r="C49" s="1098" t="s">
        <v>536</v>
      </c>
      <c r="D49" s="1064"/>
      <c r="E49" s="1064"/>
      <c r="F49" s="1064"/>
      <c r="G49" s="1064"/>
      <c r="H49" s="1064"/>
      <c r="I49" s="1064"/>
      <c r="J49" s="1064"/>
      <c r="K49" s="1064"/>
      <c r="L49" s="1064"/>
      <c r="M49" s="1095"/>
      <c r="N49" s="50"/>
      <c r="O49" s="50"/>
      <c r="P49" s="50"/>
      <c r="Q49" s="50"/>
      <c r="R49" s="50"/>
      <c r="S49" s="50"/>
      <c r="T49" s="50"/>
      <c r="U49" s="50"/>
      <c r="V49" s="50"/>
      <c r="W49" s="50"/>
      <c r="X49" s="50"/>
      <c r="Y49" s="50"/>
      <c r="Z49" s="50"/>
    </row>
    <row r="50" spans="1:26" ht="15.75" customHeight="1">
      <c r="A50" s="1111"/>
      <c r="B50" s="61" t="s">
        <v>312</v>
      </c>
      <c r="C50" s="1098" t="s">
        <v>537</v>
      </c>
      <c r="D50" s="1064"/>
      <c r="E50" s="1064"/>
      <c r="F50" s="1064"/>
      <c r="G50" s="1064"/>
      <c r="H50" s="1064"/>
      <c r="I50" s="1064"/>
      <c r="J50" s="1064"/>
      <c r="K50" s="1064"/>
      <c r="L50" s="1064"/>
      <c r="M50" s="1095"/>
      <c r="N50" s="50"/>
      <c r="O50" s="50"/>
      <c r="P50" s="50"/>
      <c r="Q50" s="50"/>
      <c r="R50" s="50"/>
      <c r="S50" s="50"/>
      <c r="T50" s="50"/>
      <c r="U50" s="50"/>
      <c r="V50" s="50"/>
      <c r="W50" s="50"/>
      <c r="X50" s="50"/>
      <c r="Y50" s="50"/>
      <c r="Z50" s="50"/>
    </row>
    <row r="51" spans="1:26" ht="15.75" customHeight="1">
      <c r="A51" s="1111"/>
      <c r="B51" s="61" t="s">
        <v>314</v>
      </c>
      <c r="C51" s="1098" t="s">
        <v>538</v>
      </c>
      <c r="D51" s="1064"/>
      <c r="E51" s="1064"/>
      <c r="F51" s="1064"/>
      <c r="G51" s="1064"/>
      <c r="H51" s="1064"/>
      <c r="I51" s="1064"/>
      <c r="J51" s="1064"/>
      <c r="K51" s="1064"/>
      <c r="L51" s="1064"/>
      <c r="M51" s="1095"/>
      <c r="N51" s="50"/>
      <c r="O51" s="50"/>
      <c r="P51" s="50"/>
      <c r="Q51" s="50"/>
      <c r="R51" s="50"/>
      <c r="S51" s="50"/>
      <c r="T51" s="50"/>
      <c r="U51" s="50"/>
      <c r="V51" s="50"/>
      <c r="W51" s="50"/>
      <c r="X51" s="50"/>
      <c r="Y51" s="50"/>
      <c r="Z51" s="50"/>
    </row>
    <row r="52" spans="1:26" ht="15.75" customHeight="1">
      <c r="A52" s="1113"/>
      <c r="B52" s="61" t="s">
        <v>316</v>
      </c>
      <c r="C52" s="1098" t="s">
        <v>539</v>
      </c>
      <c r="D52" s="1064"/>
      <c r="E52" s="1064"/>
      <c r="F52" s="1064"/>
      <c r="G52" s="1064"/>
      <c r="H52" s="1064"/>
      <c r="I52" s="1064"/>
      <c r="J52" s="1064"/>
      <c r="K52" s="1064"/>
      <c r="L52" s="1064"/>
      <c r="M52" s="1095"/>
      <c r="N52" s="50"/>
      <c r="O52" s="50"/>
      <c r="P52" s="50"/>
      <c r="Q52" s="50"/>
      <c r="R52" s="50"/>
      <c r="S52" s="50"/>
      <c r="T52" s="50"/>
      <c r="U52" s="50"/>
      <c r="V52" s="50"/>
      <c r="W52" s="50"/>
      <c r="X52" s="50"/>
      <c r="Y52" s="50"/>
      <c r="Z52" s="50"/>
    </row>
    <row r="53" spans="1:26" ht="15.75" customHeight="1">
      <c r="A53" s="1212" t="s">
        <v>317</v>
      </c>
      <c r="B53" s="141" t="s">
        <v>540</v>
      </c>
      <c r="C53" s="1098" t="s">
        <v>807</v>
      </c>
      <c r="D53" s="1064"/>
      <c r="E53" s="1064"/>
      <c r="F53" s="1064"/>
      <c r="G53" s="1064"/>
      <c r="H53" s="1064"/>
      <c r="I53" s="1064"/>
      <c r="J53" s="1064"/>
      <c r="K53" s="1064"/>
      <c r="L53" s="1064"/>
      <c r="M53" s="1095"/>
      <c r="N53" s="50"/>
      <c r="O53" s="50"/>
      <c r="P53" s="50"/>
      <c r="Q53" s="50"/>
      <c r="R53" s="50"/>
      <c r="S53" s="50"/>
      <c r="T53" s="50"/>
      <c r="U53" s="50"/>
      <c r="V53" s="50"/>
      <c r="W53" s="50"/>
      <c r="X53" s="50"/>
      <c r="Y53" s="50"/>
      <c r="Z53" s="50"/>
    </row>
    <row r="54" spans="1:26" ht="15.75" customHeight="1">
      <c r="A54" s="1111"/>
      <c r="B54" s="141" t="s">
        <v>320</v>
      </c>
      <c r="C54" s="1216" t="s">
        <v>541</v>
      </c>
      <c r="D54" s="1064"/>
      <c r="E54" s="1064"/>
      <c r="F54" s="1064"/>
      <c r="G54" s="1064"/>
      <c r="H54" s="1064"/>
      <c r="I54" s="1064"/>
      <c r="J54" s="1064"/>
      <c r="K54" s="1064"/>
      <c r="L54" s="1064"/>
      <c r="M54" s="1095"/>
      <c r="N54" s="50"/>
      <c r="O54" s="50"/>
      <c r="P54" s="50"/>
      <c r="Q54" s="50"/>
      <c r="R54" s="50"/>
      <c r="S54" s="50"/>
      <c r="T54" s="50"/>
      <c r="U54" s="50"/>
      <c r="V54" s="50"/>
      <c r="W54" s="50"/>
      <c r="X54" s="50"/>
      <c r="Y54" s="50"/>
      <c r="Z54" s="50"/>
    </row>
    <row r="55" spans="1:26" ht="15.75" customHeight="1">
      <c r="A55" s="1111"/>
      <c r="B55" s="141" t="s">
        <v>322</v>
      </c>
      <c r="C55" s="1216" t="s">
        <v>71</v>
      </c>
      <c r="D55" s="1064"/>
      <c r="E55" s="1064"/>
      <c r="F55" s="1064"/>
      <c r="G55" s="1064"/>
      <c r="H55" s="1064"/>
      <c r="I55" s="1064"/>
      <c r="J55" s="1064"/>
      <c r="K55" s="1064"/>
      <c r="L55" s="1064"/>
      <c r="M55" s="1095"/>
      <c r="N55" s="50"/>
      <c r="O55" s="50"/>
      <c r="P55" s="50"/>
      <c r="Q55" s="50"/>
      <c r="R55" s="50"/>
      <c r="S55" s="50"/>
      <c r="T55" s="50"/>
      <c r="U55" s="50"/>
      <c r="V55" s="50"/>
      <c r="W55" s="50"/>
      <c r="X55" s="50"/>
      <c r="Y55" s="50"/>
      <c r="Z55" s="50"/>
    </row>
    <row r="56" spans="1:26" ht="15.75" customHeight="1">
      <c r="A56" s="1111"/>
      <c r="B56" s="142" t="s">
        <v>323</v>
      </c>
      <c r="C56" s="1216" t="s">
        <v>177</v>
      </c>
      <c r="D56" s="1064"/>
      <c r="E56" s="1064"/>
      <c r="F56" s="1064"/>
      <c r="G56" s="1064"/>
      <c r="H56" s="1064"/>
      <c r="I56" s="1064"/>
      <c r="J56" s="1064"/>
      <c r="K56" s="1064"/>
      <c r="L56" s="1064"/>
      <c r="M56" s="1095"/>
      <c r="N56" s="50"/>
      <c r="O56" s="50"/>
      <c r="P56" s="50"/>
      <c r="Q56" s="50"/>
      <c r="R56" s="50"/>
      <c r="S56" s="50"/>
      <c r="T56" s="50"/>
      <c r="U56" s="50"/>
      <c r="V56" s="50"/>
      <c r="W56" s="50"/>
      <c r="X56" s="50"/>
      <c r="Y56" s="50"/>
      <c r="Z56" s="50"/>
    </row>
    <row r="57" spans="1:26" ht="15.75" customHeight="1">
      <c r="A57" s="1111"/>
      <c r="B57" s="141" t="s">
        <v>324</v>
      </c>
      <c r="C57" s="1489" t="s">
        <v>808</v>
      </c>
      <c r="D57" s="1064"/>
      <c r="E57" s="1064"/>
      <c r="F57" s="1064"/>
      <c r="G57" s="1064"/>
      <c r="H57" s="1064"/>
      <c r="I57" s="1064"/>
      <c r="J57" s="1064"/>
      <c r="K57" s="1064"/>
      <c r="L57" s="1064"/>
      <c r="M57" s="1095"/>
      <c r="N57" s="50"/>
      <c r="O57" s="50"/>
      <c r="P57" s="50"/>
      <c r="Q57" s="50"/>
      <c r="R57" s="50"/>
      <c r="S57" s="50"/>
      <c r="T57" s="50"/>
      <c r="U57" s="50"/>
      <c r="V57" s="50"/>
      <c r="W57" s="50"/>
      <c r="X57" s="50"/>
      <c r="Y57" s="50"/>
      <c r="Z57" s="50"/>
    </row>
    <row r="58" spans="1:26" ht="15.75" customHeight="1">
      <c r="A58" s="1112"/>
      <c r="B58" s="141" t="s">
        <v>325</v>
      </c>
      <c r="C58" s="1216"/>
      <c r="D58" s="1064"/>
      <c r="E58" s="1064"/>
      <c r="F58" s="1064"/>
      <c r="G58" s="1064"/>
      <c r="H58" s="1064"/>
      <c r="I58" s="1064"/>
      <c r="J58" s="1064"/>
      <c r="K58" s="1064"/>
      <c r="L58" s="1064"/>
      <c r="M58" s="1095"/>
      <c r="N58" s="50"/>
      <c r="O58" s="50"/>
      <c r="P58" s="50"/>
      <c r="Q58" s="50"/>
      <c r="R58" s="50"/>
      <c r="S58" s="50"/>
      <c r="T58" s="50"/>
      <c r="U58" s="50"/>
      <c r="V58" s="50"/>
      <c r="W58" s="50"/>
      <c r="X58" s="50"/>
      <c r="Y58" s="50"/>
      <c r="Z58" s="50"/>
    </row>
    <row r="59" spans="1:26" ht="15.75" customHeight="1">
      <c r="A59" s="1212" t="s">
        <v>326</v>
      </c>
      <c r="B59" s="143" t="s">
        <v>542</v>
      </c>
      <c r="C59" s="1216" t="s">
        <v>809</v>
      </c>
      <c r="D59" s="1064"/>
      <c r="E59" s="1064"/>
      <c r="F59" s="1064"/>
      <c r="G59" s="1064"/>
      <c r="H59" s="1064"/>
      <c r="I59" s="1064"/>
      <c r="J59" s="1064"/>
      <c r="K59" s="1064"/>
      <c r="L59" s="1064"/>
      <c r="M59" s="1095"/>
      <c r="N59" s="50"/>
      <c r="O59" s="50"/>
      <c r="P59" s="50"/>
      <c r="Q59" s="50"/>
      <c r="R59" s="50"/>
      <c r="S59" s="50"/>
      <c r="T59" s="50"/>
      <c r="U59" s="50"/>
      <c r="V59" s="50"/>
      <c r="W59" s="50"/>
      <c r="X59" s="50"/>
      <c r="Y59" s="50"/>
      <c r="Z59" s="50"/>
    </row>
    <row r="60" spans="1:26" ht="30" customHeight="1">
      <c r="A60" s="1111"/>
      <c r="B60" s="143" t="s">
        <v>329</v>
      </c>
      <c r="C60" s="1216" t="s">
        <v>810</v>
      </c>
      <c r="D60" s="1064"/>
      <c r="E60" s="1064"/>
      <c r="F60" s="1064"/>
      <c r="G60" s="1064"/>
      <c r="H60" s="1064"/>
      <c r="I60" s="1064"/>
      <c r="J60" s="1064"/>
      <c r="K60" s="1064"/>
      <c r="L60" s="1064"/>
      <c r="M60" s="1095"/>
      <c r="N60" s="50"/>
      <c r="O60" s="50"/>
      <c r="P60" s="50"/>
      <c r="Q60" s="50"/>
      <c r="R60" s="50"/>
      <c r="S60" s="50"/>
      <c r="T60" s="50"/>
      <c r="U60" s="50"/>
      <c r="V60" s="50"/>
      <c r="W60" s="50"/>
      <c r="X60" s="50"/>
      <c r="Y60" s="50"/>
      <c r="Z60" s="50"/>
    </row>
    <row r="61" spans="1:26" ht="30" customHeight="1">
      <c r="A61" s="1113"/>
      <c r="B61" s="144" t="s">
        <v>52</v>
      </c>
      <c r="C61" s="1216" t="s">
        <v>811</v>
      </c>
      <c r="D61" s="1064"/>
      <c r="E61" s="1064"/>
      <c r="F61" s="1064"/>
      <c r="G61" s="1064"/>
      <c r="H61" s="1064"/>
      <c r="I61" s="1064"/>
      <c r="J61" s="1064"/>
      <c r="K61" s="1064"/>
      <c r="L61" s="1064"/>
      <c r="M61" s="1095"/>
      <c r="N61" s="50"/>
      <c r="O61" s="50"/>
      <c r="P61" s="50"/>
      <c r="Q61" s="50"/>
      <c r="R61" s="50"/>
      <c r="S61" s="50"/>
      <c r="T61" s="50"/>
      <c r="U61" s="50"/>
      <c r="V61" s="50"/>
      <c r="W61" s="50"/>
      <c r="X61" s="50"/>
      <c r="Y61" s="50"/>
      <c r="Z61" s="50"/>
    </row>
    <row r="62" spans="1:26" ht="15.75" customHeight="1">
      <c r="A62" s="145" t="s">
        <v>331</v>
      </c>
      <c r="B62" s="146"/>
      <c r="C62" s="1099" t="s">
        <v>543</v>
      </c>
      <c r="D62" s="1100"/>
      <c r="E62" s="1100"/>
      <c r="F62" s="1100"/>
      <c r="G62" s="1100"/>
      <c r="H62" s="1100"/>
      <c r="I62" s="1100"/>
      <c r="J62" s="1100"/>
      <c r="K62" s="1100"/>
      <c r="L62" s="1100"/>
      <c r="M62" s="1101"/>
      <c r="N62" s="50"/>
      <c r="O62" s="50"/>
      <c r="P62" s="50"/>
      <c r="Q62" s="50"/>
      <c r="R62" s="50"/>
      <c r="S62" s="50"/>
      <c r="T62" s="50"/>
      <c r="U62" s="50"/>
      <c r="V62" s="50"/>
      <c r="W62" s="50"/>
      <c r="X62" s="50"/>
      <c r="Y62" s="50"/>
      <c r="Z62" s="50"/>
    </row>
    <row r="63" spans="1:26" ht="15.75" customHeight="1">
      <c r="A63" s="50"/>
      <c r="B63" s="147"/>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5.75" customHeight="1">
      <c r="A64" s="50"/>
      <c r="B64" s="147"/>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5.75" customHeight="1">
      <c r="A65" s="50"/>
      <c r="B65" s="147"/>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5.75" customHeight="1">
      <c r="A66" s="50"/>
      <c r="B66" s="147"/>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5.75" customHeight="1">
      <c r="A67" s="50"/>
      <c r="B67" s="147"/>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c r="A68" s="50"/>
      <c r="B68" s="147"/>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5.75" customHeight="1">
      <c r="A69" s="50"/>
      <c r="B69" s="147"/>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c r="A70" s="50"/>
      <c r="B70" s="147"/>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c r="A71" s="50"/>
      <c r="B71" s="147"/>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c r="A72" s="50"/>
      <c r="B72" s="147"/>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c r="A73" s="50"/>
      <c r="B73" s="147"/>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c r="A74" s="50"/>
      <c r="B74" s="147"/>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c r="A75" s="50"/>
      <c r="B75" s="147"/>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c r="A76" s="50"/>
      <c r="B76" s="147"/>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c r="A77" s="50"/>
      <c r="B77" s="147"/>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c r="A78" s="50"/>
      <c r="B78" s="147"/>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c r="A79" s="50"/>
      <c r="B79" s="147"/>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c r="A80" s="50"/>
      <c r="B80" s="147"/>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c r="A81" s="50"/>
      <c r="B81" s="147"/>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c r="A82" s="50"/>
      <c r="B82" s="147"/>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c r="A83" s="50"/>
      <c r="B83" s="147"/>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c r="A84" s="50"/>
      <c r="B84" s="147"/>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c r="A85" s="50"/>
      <c r="B85" s="147"/>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c r="A86" s="50"/>
      <c r="B86" s="147"/>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c r="A87" s="50"/>
      <c r="B87" s="147"/>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c r="A88" s="50"/>
      <c r="B88" s="147"/>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c r="A89" s="50"/>
      <c r="B89" s="147"/>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c r="A90" s="50"/>
      <c r="B90" s="147"/>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c r="A91" s="50"/>
      <c r="B91" s="147"/>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c r="A92" s="50"/>
      <c r="B92" s="147"/>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c r="A93" s="50"/>
      <c r="B93" s="147"/>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c r="A94" s="50"/>
      <c r="B94" s="147"/>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c r="A95" s="50"/>
      <c r="B95" s="147"/>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c r="A96" s="50"/>
      <c r="B96" s="147"/>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c r="A97" s="50"/>
      <c r="B97" s="147"/>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c r="A98" s="50"/>
      <c r="B98" s="147"/>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c r="A99" s="50"/>
      <c r="B99" s="147"/>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c r="A100" s="50"/>
      <c r="B100" s="14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c r="A101" s="50"/>
      <c r="B101" s="14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c r="A102" s="50"/>
      <c r="B102" s="14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c r="A103" s="50"/>
      <c r="B103" s="14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c r="A104" s="50"/>
      <c r="B104" s="14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c r="A105" s="50"/>
      <c r="B105" s="14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c r="A106" s="50"/>
      <c r="B106" s="14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c r="A107" s="50"/>
      <c r="B107" s="14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c r="A108" s="50"/>
      <c r="B108" s="14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c r="A109" s="50"/>
      <c r="B109" s="14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c r="A110" s="50"/>
      <c r="B110" s="14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c r="A111" s="50"/>
      <c r="B111" s="14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c r="A112" s="50"/>
      <c r="B112" s="14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c r="A113" s="50"/>
      <c r="B113" s="14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c r="A114" s="50"/>
      <c r="B114" s="14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c r="A115" s="50"/>
      <c r="B115" s="14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c r="A116" s="50"/>
      <c r="B116" s="14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c r="A117" s="50"/>
      <c r="B117" s="14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c r="A118" s="50"/>
      <c r="B118" s="14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c r="A119" s="50"/>
      <c r="B119" s="14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c r="A120" s="50"/>
      <c r="B120" s="14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c r="A121" s="50"/>
      <c r="B121" s="14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c r="A122" s="50"/>
      <c r="B122" s="14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c r="A123" s="50"/>
      <c r="B123" s="14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c r="A124" s="50"/>
      <c r="B124" s="14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c r="A125" s="50"/>
      <c r="B125" s="14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c r="A126" s="50"/>
      <c r="B126" s="14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c r="A127" s="50"/>
      <c r="B127" s="14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c r="A128" s="50"/>
      <c r="B128" s="14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c r="A129" s="50"/>
      <c r="B129" s="14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c r="A130" s="50"/>
      <c r="B130" s="14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c r="A131" s="50"/>
      <c r="B131" s="14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c r="A132" s="50"/>
      <c r="B132" s="14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c r="A133" s="50"/>
      <c r="B133" s="14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c r="A134" s="50"/>
      <c r="B134" s="14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c r="A135" s="50"/>
      <c r="B135" s="14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c r="A136" s="50"/>
      <c r="B136" s="14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c r="A137" s="50"/>
      <c r="B137" s="14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c r="A138" s="50"/>
      <c r="B138" s="14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c r="A139" s="50"/>
      <c r="B139" s="14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c r="A140" s="50"/>
      <c r="B140" s="14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c r="A141" s="50"/>
      <c r="B141" s="14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c r="A142" s="50"/>
      <c r="B142" s="14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c r="A143" s="50"/>
      <c r="B143" s="14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c r="A144" s="50"/>
      <c r="B144" s="14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c r="A145" s="50"/>
      <c r="B145" s="14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c r="A146" s="50"/>
      <c r="B146" s="14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c r="A147" s="50"/>
      <c r="B147" s="14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c r="A148" s="50"/>
      <c r="B148" s="14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c r="A149" s="50"/>
      <c r="B149" s="14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c r="A150" s="50"/>
      <c r="B150" s="14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c r="A151" s="50"/>
      <c r="B151" s="14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c r="A152" s="50"/>
      <c r="B152" s="14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c r="A153" s="50"/>
      <c r="B153" s="14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c r="A154" s="50"/>
      <c r="B154" s="14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c r="A155" s="50"/>
      <c r="B155" s="14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c r="A156" s="50"/>
      <c r="B156" s="14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c r="A157" s="50"/>
      <c r="B157" s="14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c r="A158" s="50"/>
      <c r="B158" s="14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c r="A159" s="50"/>
      <c r="B159" s="14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c r="A160" s="50"/>
      <c r="B160" s="14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c r="A161" s="50"/>
      <c r="B161" s="14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c r="A162" s="50"/>
      <c r="B162" s="14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c r="A163" s="50"/>
      <c r="B163" s="14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c r="A164" s="50"/>
      <c r="B164" s="14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c r="A165" s="50"/>
      <c r="B165" s="14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c r="A166" s="50"/>
      <c r="B166" s="14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c r="A167" s="50"/>
      <c r="B167" s="14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c r="A168" s="50"/>
      <c r="B168" s="14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c r="A169" s="50"/>
      <c r="B169" s="14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c r="A170" s="50"/>
      <c r="B170" s="14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c r="A171" s="50"/>
      <c r="B171" s="14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c r="A172" s="50"/>
      <c r="B172" s="14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c r="A173" s="50"/>
      <c r="B173" s="14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c r="A174" s="50"/>
      <c r="B174" s="14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c r="A175" s="50"/>
      <c r="B175" s="14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c r="A176" s="50"/>
      <c r="B176" s="14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c r="A177" s="50"/>
      <c r="B177" s="14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c r="A178" s="50"/>
      <c r="B178" s="14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c r="A179" s="50"/>
      <c r="B179" s="14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c r="A180" s="50"/>
      <c r="B180" s="14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c r="A181" s="50"/>
      <c r="B181" s="14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c r="A182" s="50"/>
      <c r="B182" s="14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c r="A183" s="50"/>
      <c r="B183" s="14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c r="A184" s="50"/>
      <c r="B184" s="14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c r="A185" s="50"/>
      <c r="B185" s="14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c r="A186" s="50"/>
      <c r="B186" s="14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c r="A187" s="50"/>
      <c r="B187" s="14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c r="A188" s="50"/>
      <c r="B188" s="14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c r="A189" s="50"/>
      <c r="B189" s="14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c r="A190" s="50"/>
      <c r="B190" s="14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c r="A191" s="50"/>
      <c r="B191" s="14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c r="A192" s="50"/>
      <c r="B192" s="14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c r="A193" s="50"/>
      <c r="B193" s="14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c r="A194" s="50"/>
      <c r="B194" s="14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c r="A195" s="50"/>
      <c r="B195" s="14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c r="A196" s="50"/>
      <c r="B196" s="14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c r="A197" s="50"/>
      <c r="B197" s="14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c r="A198" s="50"/>
      <c r="B198" s="14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c r="A199" s="50"/>
      <c r="B199" s="14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c r="A200" s="50"/>
      <c r="B200" s="14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c r="A201" s="50"/>
      <c r="B201" s="14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c r="A202" s="50"/>
      <c r="B202" s="14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c r="A203" s="50"/>
      <c r="B203" s="14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c r="A204" s="50"/>
      <c r="B204" s="14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c r="A205" s="50"/>
      <c r="B205" s="14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c r="A206" s="50"/>
      <c r="B206" s="14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c r="A207" s="50"/>
      <c r="B207" s="14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c r="A208" s="50"/>
      <c r="B208" s="14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c r="A209" s="50"/>
      <c r="B209" s="14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c r="A210" s="50"/>
      <c r="B210" s="14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c r="A211" s="50"/>
      <c r="B211" s="14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c r="A212" s="50"/>
      <c r="B212" s="14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c r="A213" s="50"/>
      <c r="B213" s="14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c r="A214" s="50"/>
      <c r="B214" s="14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c r="A215" s="50"/>
      <c r="B215" s="14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c r="A216" s="50"/>
      <c r="B216" s="14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c r="A217" s="50"/>
      <c r="B217" s="14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c r="A218" s="50"/>
      <c r="B218" s="14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c r="A219" s="50"/>
      <c r="B219" s="14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c r="A220" s="50"/>
      <c r="B220" s="14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c r="A221" s="50"/>
      <c r="B221" s="14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c r="A222" s="50"/>
      <c r="B222" s="14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c r="A223" s="50"/>
      <c r="B223" s="14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c r="A224" s="50"/>
      <c r="B224" s="14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c r="A225" s="50"/>
      <c r="B225" s="14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c r="A226" s="50"/>
      <c r="B226" s="14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c r="A227" s="50"/>
      <c r="B227" s="147"/>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c r="A228" s="50"/>
      <c r="B228" s="147"/>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c r="A229" s="50"/>
      <c r="B229" s="147"/>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c r="A230" s="50"/>
      <c r="B230" s="147"/>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c r="A231" s="50"/>
      <c r="B231" s="147"/>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c r="A232" s="50"/>
      <c r="B232" s="147"/>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c r="A233" s="50"/>
      <c r="B233" s="147"/>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c r="A234" s="50"/>
      <c r="B234" s="147"/>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c r="A235" s="50"/>
      <c r="B235" s="147"/>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c r="A236" s="50"/>
      <c r="B236" s="147"/>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c r="A237" s="50"/>
      <c r="B237" s="147"/>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c r="A238" s="50"/>
      <c r="B238" s="147"/>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c r="A239" s="50"/>
      <c r="B239" s="147"/>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c r="A240" s="50"/>
      <c r="B240" s="147"/>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c r="A241" s="50"/>
      <c r="B241" s="147"/>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c r="A242" s="50"/>
      <c r="B242" s="147"/>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c r="A243" s="50"/>
      <c r="B243" s="147"/>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c r="A244" s="50"/>
      <c r="B244" s="147"/>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c r="A245" s="50"/>
      <c r="B245" s="147"/>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c r="A246" s="50"/>
      <c r="B246" s="147"/>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c r="A247" s="50"/>
      <c r="B247" s="147"/>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c r="A248" s="50"/>
      <c r="B248" s="147"/>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c r="A249" s="50"/>
      <c r="B249" s="147"/>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c r="A250" s="50"/>
      <c r="B250" s="147"/>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c r="A251" s="50"/>
      <c r="B251" s="147"/>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c r="A252" s="50"/>
      <c r="B252" s="147"/>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c r="A253" s="50"/>
      <c r="B253" s="147"/>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c r="A254" s="50"/>
      <c r="B254" s="147"/>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c r="A255" s="50"/>
      <c r="B255" s="147"/>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c r="A256" s="50"/>
      <c r="B256" s="147"/>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c r="A257" s="50"/>
      <c r="B257" s="147"/>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c r="A258" s="50"/>
      <c r="B258" s="147"/>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c r="A259" s="50"/>
      <c r="B259" s="147"/>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c r="A260" s="50"/>
      <c r="B260" s="147"/>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c r="A261" s="50"/>
      <c r="B261" s="147"/>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c r="A262" s="50"/>
      <c r="B262" s="147"/>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c r="A263" s="50"/>
      <c r="B263" s="147"/>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c r="A264" s="50"/>
      <c r="B264" s="147"/>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c r="A265" s="50"/>
      <c r="B265" s="147"/>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c r="A266" s="50"/>
      <c r="B266" s="147"/>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c r="A267" s="50"/>
      <c r="B267" s="147"/>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c r="A268" s="50"/>
      <c r="B268" s="147"/>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c r="A269" s="50"/>
      <c r="B269" s="147"/>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c r="A270" s="50"/>
      <c r="B270" s="147"/>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c r="A271" s="50"/>
      <c r="B271" s="147"/>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c r="A272" s="50"/>
      <c r="B272" s="147"/>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c r="A273" s="50"/>
      <c r="B273" s="147"/>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c r="A274" s="50"/>
      <c r="B274" s="147"/>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c r="A275" s="50"/>
      <c r="B275" s="147"/>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c r="A276" s="50"/>
      <c r="B276" s="147"/>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c r="A277" s="50"/>
      <c r="B277" s="147"/>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c r="A278" s="50"/>
      <c r="B278" s="147"/>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c r="A279" s="50"/>
      <c r="B279" s="147"/>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c r="A280" s="50"/>
      <c r="B280" s="147"/>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c r="A281" s="50"/>
      <c r="B281" s="147"/>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c r="A282" s="50"/>
      <c r="B282" s="147"/>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c r="A283" s="50"/>
      <c r="B283" s="147"/>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c r="A284" s="50"/>
      <c r="B284" s="147"/>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c r="A285" s="50"/>
      <c r="B285" s="147"/>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c r="A286" s="50"/>
      <c r="B286" s="147"/>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c r="A287" s="50"/>
      <c r="B287" s="147"/>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c r="A288" s="50"/>
      <c r="B288" s="147"/>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c r="A289" s="50"/>
      <c r="B289" s="147"/>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c r="A290" s="50"/>
      <c r="B290" s="147"/>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c r="A291" s="50"/>
      <c r="B291" s="147"/>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c r="A292" s="50"/>
      <c r="B292" s="147"/>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c r="A293" s="50"/>
      <c r="B293" s="147"/>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c r="A294" s="50"/>
      <c r="B294" s="147"/>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c r="A295" s="50"/>
      <c r="B295" s="147"/>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c r="A296" s="50"/>
      <c r="B296" s="147"/>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c r="A297" s="50"/>
      <c r="B297" s="147"/>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c r="A298" s="50"/>
      <c r="B298" s="147"/>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c r="A299" s="50"/>
      <c r="B299" s="147"/>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c r="A300" s="50"/>
      <c r="B300" s="147"/>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c r="A301" s="50"/>
      <c r="B301" s="147"/>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c r="A302" s="50"/>
      <c r="B302" s="147"/>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c r="A303" s="50"/>
      <c r="B303" s="147"/>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c r="A304" s="50"/>
      <c r="B304" s="147"/>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c r="A305" s="50"/>
      <c r="B305" s="147"/>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c r="A306" s="50"/>
      <c r="B306" s="147"/>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c r="A307" s="50"/>
      <c r="B307" s="147"/>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c r="A308" s="50"/>
      <c r="B308" s="147"/>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c r="A309" s="50"/>
      <c r="B309" s="147"/>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c r="A310" s="50"/>
      <c r="B310" s="147"/>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c r="A311" s="50"/>
      <c r="B311" s="147"/>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5.75" customHeight="1">
      <c r="A312" s="50"/>
      <c r="B312" s="147"/>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5.75" customHeight="1">
      <c r="A313" s="50"/>
      <c r="B313" s="147"/>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5.75" customHeight="1">
      <c r="A314" s="50"/>
      <c r="B314" s="147"/>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5.75" customHeight="1">
      <c r="A315" s="50"/>
      <c r="B315" s="147"/>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5.75" customHeight="1">
      <c r="A316" s="50"/>
      <c r="B316" s="147"/>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5.75" customHeight="1">
      <c r="A317" s="50"/>
      <c r="B317" s="147"/>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5.75" customHeight="1">
      <c r="A318" s="50"/>
      <c r="B318" s="147"/>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5.75" customHeight="1">
      <c r="A319" s="50"/>
      <c r="B319" s="147"/>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5.75" customHeight="1">
      <c r="A320" s="50"/>
      <c r="B320" s="147"/>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5.75" customHeight="1">
      <c r="A321" s="50"/>
      <c r="B321" s="147"/>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5.75" customHeight="1">
      <c r="A322" s="50"/>
      <c r="B322" s="147"/>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5.75" customHeight="1">
      <c r="A323" s="50"/>
      <c r="B323" s="147"/>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5.75" customHeight="1">
      <c r="A324" s="50"/>
      <c r="B324" s="147"/>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5.75" customHeight="1">
      <c r="A325" s="50"/>
      <c r="B325" s="147"/>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5.75" customHeight="1">
      <c r="A326" s="50"/>
      <c r="B326" s="147"/>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5.75" customHeight="1">
      <c r="A327" s="50"/>
      <c r="B327" s="147"/>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5.75" customHeight="1">
      <c r="A328" s="50"/>
      <c r="B328" s="147"/>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5.75" customHeight="1">
      <c r="A329" s="50"/>
      <c r="B329" s="147"/>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5.75" customHeight="1">
      <c r="A330" s="50"/>
      <c r="B330" s="147"/>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5.75" customHeight="1">
      <c r="A331" s="50"/>
      <c r="B331" s="147"/>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5.75" customHeight="1">
      <c r="A332" s="50"/>
      <c r="B332" s="147"/>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5.75" customHeight="1">
      <c r="A333" s="50"/>
      <c r="B333" s="147"/>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5.75" customHeight="1">
      <c r="A334" s="50"/>
      <c r="B334" s="147"/>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5.75" customHeight="1">
      <c r="A335" s="50"/>
      <c r="B335" s="147"/>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5.75" customHeight="1">
      <c r="A336" s="50"/>
      <c r="B336" s="147"/>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5.75" customHeight="1">
      <c r="A337" s="50"/>
      <c r="B337" s="147"/>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5.75" customHeight="1">
      <c r="A338" s="50"/>
      <c r="B338" s="147"/>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5.75" customHeight="1">
      <c r="A339" s="50"/>
      <c r="B339" s="147"/>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5.75" customHeight="1">
      <c r="A340" s="50"/>
      <c r="B340" s="147"/>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5.75" customHeight="1">
      <c r="A341" s="50"/>
      <c r="B341" s="147"/>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5.75" customHeight="1">
      <c r="A342" s="50"/>
      <c r="B342" s="147"/>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5.75" customHeight="1">
      <c r="A343" s="50"/>
      <c r="B343" s="147"/>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5.75" customHeight="1">
      <c r="A344" s="50"/>
      <c r="B344" s="147"/>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5.75" customHeight="1">
      <c r="A345" s="50"/>
      <c r="B345" s="147"/>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5.75" customHeight="1">
      <c r="A346" s="50"/>
      <c r="B346" s="147"/>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5.75" customHeight="1">
      <c r="A347" s="50"/>
      <c r="B347" s="147"/>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5.75" customHeight="1">
      <c r="A348" s="50"/>
      <c r="B348" s="147"/>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5.75" customHeight="1">
      <c r="A349" s="50"/>
      <c r="B349" s="147"/>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5.75" customHeight="1">
      <c r="A350" s="50"/>
      <c r="B350" s="147"/>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5.75" customHeight="1">
      <c r="A351" s="50"/>
      <c r="B351" s="147"/>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5.75" customHeight="1">
      <c r="A352" s="50"/>
      <c r="B352" s="147"/>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5.75" customHeight="1">
      <c r="A353" s="50"/>
      <c r="B353" s="147"/>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5.75" customHeight="1">
      <c r="A354" s="50"/>
      <c r="B354" s="147"/>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5.75" customHeight="1">
      <c r="A355" s="50"/>
      <c r="B355" s="147"/>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5.75" customHeight="1">
      <c r="A356" s="50"/>
      <c r="B356" s="147"/>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5.75" customHeight="1">
      <c r="A357" s="50"/>
      <c r="B357" s="147"/>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5.75" customHeight="1">
      <c r="A358" s="50"/>
      <c r="B358" s="147"/>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5.75" customHeight="1">
      <c r="A359" s="50"/>
      <c r="B359" s="147"/>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5.75" customHeight="1">
      <c r="A360" s="50"/>
      <c r="B360" s="147"/>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5.75" customHeight="1">
      <c r="A361" s="50"/>
      <c r="B361" s="147"/>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5.75" customHeight="1">
      <c r="A362" s="50"/>
      <c r="B362" s="147"/>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5.75" customHeight="1">
      <c r="A363" s="50"/>
      <c r="B363" s="147"/>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5.75" customHeight="1">
      <c r="A364" s="50"/>
      <c r="B364" s="147"/>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5.75" customHeight="1">
      <c r="A365" s="50"/>
      <c r="B365" s="147"/>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5.75" customHeight="1">
      <c r="A366" s="50"/>
      <c r="B366" s="147"/>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5.75" customHeight="1">
      <c r="A367" s="50"/>
      <c r="B367" s="147"/>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5.75" customHeight="1">
      <c r="A368" s="50"/>
      <c r="B368" s="147"/>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5.75" customHeight="1">
      <c r="A369" s="50"/>
      <c r="B369" s="147"/>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5.75" customHeight="1">
      <c r="A370" s="50"/>
      <c r="B370" s="147"/>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5.75" customHeight="1">
      <c r="A371" s="50"/>
      <c r="B371" s="147"/>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5.75" customHeight="1">
      <c r="A372" s="50"/>
      <c r="B372" s="147"/>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5.75" customHeight="1">
      <c r="A373" s="50"/>
      <c r="B373" s="147"/>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5.75" customHeight="1">
      <c r="A374" s="50"/>
      <c r="B374" s="147"/>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5.75" customHeight="1">
      <c r="A375" s="50"/>
      <c r="B375" s="147"/>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5.75" customHeight="1">
      <c r="A376" s="50"/>
      <c r="B376" s="147"/>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5.75" customHeight="1">
      <c r="A377" s="50"/>
      <c r="B377" s="147"/>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5.75" customHeight="1">
      <c r="A378" s="50"/>
      <c r="B378" s="147"/>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5.75" customHeight="1">
      <c r="A379" s="50"/>
      <c r="B379" s="147"/>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5.75" customHeight="1">
      <c r="A380" s="50"/>
      <c r="B380" s="147"/>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5.75" customHeight="1">
      <c r="A381" s="50"/>
      <c r="B381" s="147"/>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5.75" customHeight="1">
      <c r="A382" s="50"/>
      <c r="B382" s="147"/>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5.75" customHeight="1">
      <c r="A383" s="50"/>
      <c r="B383" s="147"/>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5.75" customHeight="1">
      <c r="A384" s="50"/>
      <c r="B384" s="147"/>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5.75" customHeight="1">
      <c r="A385" s="50"/>
      <c r="B385" s="147"/>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5.75" customHeight="1">
      <c r="A386" s="50"/>
      <c r="B386" s="147"/>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5.75" customHeight="1">
      <c r="A387" s="50"/>
      <c r="B387" s="147"/>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5.75" customHeight="1">
      <c r="A388" s="50"/>
      <c r="B388" s="147"/>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5.75" customHeight="1">
      <c r="A389" s="50"/>
      <c r="B389" s="147"/>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5.75" customHeight="1">
      <c r="A390" s="50"/>
      <c r="B390" s="147"/>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5.75" customHeight="1">
      <c r="A391" s="50"/>
      <c r="B391" s="147"/>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5.75" customHeight="1">
      <c r="A392" s="50"/>
      <c r="B392" s="147"/>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5.75" customHeight="1">
      <c r="A393" s="50"/>
      <c r="B393" s="147"/>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5.75" customHeight="1">
      <c r="A394" s="50"/>
      <c r="B394" s="147"/>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5.75" customHeight="1">
      <c r="A395" s="50"/>
      <c r="B395" s="147"/>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5.75" customHeight="1">
      <c r="A396" s="50"/>
      <c r="B396" s="147"/>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5.75" customHeight="1">
      <c r="A397" s="50"/>
      <c r="B397" s="147"/>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5.75" customHeight="1">
      <c r="A398" s="50"/>
      <c r="B398" s="147"/>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5.75" customHeight="1">
      <c r="A399" s="50"/>
      <c r="B399" s="147"/>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5.75" customHeight="1">
      <c r="A400" s="50"/>
      <c r="B400" s="147"/>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5.75" customHeight="1">
      <c r="A401" s="50"/>
      <c r="B401" s="147"/>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5.75" customHeight="1">
      <c r="A402" s="50"/>
      <c r="B402" s="147"/>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5.75" customHeight="1">
      <c r="A403" s="50"/>
      <c r="B403" s="147"/>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5.75" customHeight="1">
      <c r="A404" s="50"/>
      <c r="B404" s="147"/>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5.75" customHeight="1">
      <c r="A405" s="50"/>
      <c r="B405" s="147"/>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5.75" customHeight="1">
      <c r="A406" s="50"/>
      <c r="B406" s="147"/>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5.75" customHeight="1">
      <c r="A407" s="50"/>
      <c r="B407" s="147"/>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5.75" customHeight="1">
      <c r="A408" s="50"/>
      <c r="B408" s="147"/>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5.75" customHeight="1">
      <c r="A409" s="50"/>
      <c r="B409" s="147"/>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5.75" customHeight="1">
      <c r="A410" s="50"/>
      <c r="B410" s="147"/>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5.75" customHeight="1">
      <c r="A411" s="50"/>
      <c r="B411" s="147"/>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5.75" customHeight="1">
      <c r="A412" s="50"/>
      <c r="B412" s="147"/>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5.75" customHeight="1">
      <c r="A413" s="50"/>
      <c r="B413" s="147"/>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5.75" customHeight="1">
      <c r="A414" s="50"/>
      <c r="B414" s="147"/>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5.75" customHeight="1">
      <c r="A415" s="50"/>
      <c r="B415" s="147"/>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5.75" customHeight="1">
      <c r="A416" s="50"/>
      <c r="B416" s="147"/>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5.75" customHeight="1">
      <c r="A417" s="50"/>
      <c r="B417" s="147"/>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5.75" customHeight="1">
      <c r="A418" s="50"/>
      <c r="B418" s="147"/>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5.75" customHeight="1">
      <c r="A419" s="50"/>
      <c r="B419" s="147"/>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5.75" customHeight="1">
      <c r="A420" s="50"/>
      <c r="B420" s="147"/>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5.75" customHeight="1">
      <c r="A421" s="50"/>
      <c r="B421" s="147"/>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5.75" customHeight="1">
      <c r="A422" s="50"/>
      <c r="B422" s="147"/>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5.75" customHeight="1">
      <c r="A423" s="50"/>
      <c r="B423" s="147"/>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5.75" customHeight="1">
      <c r="A424" s="50"/>
      <c r="B424" s="147"/>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5.75" customHeight="1">
      <c r="A425" s="50"/>
      <c r="B425" s="147"/>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5.75" customHeight="1">
      <c r="A426" s="50"/>
      <c r="B426" s="147"/>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5.75" customHeight="1">
      <c r="A427" s="50"/>
      <c r="B427" s="147"/>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5.75" customHeight="1">
      <c r="A428" s="50"/>
      <c r="B428" s="147"/>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5.75" customHeight="1">
      <c r="A429" s="50"/>
      <c r="B429" s="147"/>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5.75" customHeight="1">
      <c r="A430" s="50"/>
      <c r="B430" s="147"/>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5.75" customHeight="1">
      <c r="A431" s="50"/>
      <c r="B431" s="147"/>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5.75" customHeight="1">
      <c r="A432" s="50"/>
      <c r="B432" s="147"/>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5.75" customHeight="1">
      <c r="A433" s="50"/>
      <c r="B433" s="147"/>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5.75" customHeight="1">
      <c r="A434" s="50"/>
      <c r="B434" s="147"/>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5.75" customHeight="1">
      <c r="A435" s="50"/>
      <c r="B435" s="147"/>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5.75" customHeight="1">
      <c r="A436" s="50"/>
      <c r="B436" s="147"/>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5.75" customHeight="1">
      <c r="A437" s="50"/>
      <c r="B437" s="147"/>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5.75" customHeight="1">
      <c r="A438" s="50"/>
      <c r="B438" s="147"/>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5.75" customHeight="1">
      <c r="A439" s="50"/>
      <c r="B439" s="147"/>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5.75" customHeight="1">
      <c r="A440" s="50"/>
      <c r="B440" s="147"/>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5.75" customHeight="1">
      <c r="A441" s="50"/>
      <c r="B441" s="147"/>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5.75" customHeight="1">
      <c r="A442" s="50"/>
      <c r="B442" s="147"/>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5.75" customHeight="1">
      <c r="A443" s="50"/>
      <c r="B443" s="147"/>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5.75" customHeight="1">
      <c r="A444" s="50"/>
      <c r="B444" s="147"/>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5.75" customHeight="1">
      <c r="A445" s="50"/>
      <c r="B445" s="147"/>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5.75" customHeight="1">
      <c r="A446" s="50"/>
      <c r="B446" s="147"/>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5.75" customHeight="1">
      <c r="A447" s="50"/>
      <c r="B447" s="147"/>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5.75" customHeight="1">
      <c r="A448" s="50"/>
      <c r="B448" s="147"/>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5.75" customHeight="1">
      <c r="A449" s="50"/>
      <c r="B449" s="147"/>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5.75" customHeight="1">
      <c r="A450" s="50"/>
      <c r="B450" s="147"/>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5.75" customHeight="1">
      <c r="A451" s="50"/>
      <c r="B451" s="147"/>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5.75" customHeight="1">
      <c r="A452" s="50"/>
      <c r="B452" s="147"/>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5.75" customHeight="1">
      <c r="A453" s="50"/>
      <c r="B453" s="147"/>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5.75" customHeight="1">
      <c r="A454" s="50"/>
      <c r="B454" s="147"/>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5.75" customHeight="1">
      <c r="A455" s="50"/>
      <c r="B455" s="147"/>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5.75" customHeight="1">
      <c r="A456" s="50"/>
      <c r="B456" s="147"/>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5.75" customHeight="1">
      <c r="A457" s="50"/>
      <c r="B457" s="147"/>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5.75" customHeight="1">
      <c r="A458" s="50"/>
      <c r="B458" s="147"/>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5.75" customHeight="1">
      <c r="A459" s="50"/>
      <c r="B459" s="147"/>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5.75" customHeight="1">
      <c r="A460" s="50"/>
      <c r="B460" s="147"/>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5.75" customHeight="1">
      <c r="A461" s="50"/>
      <c r="B461" s="147"/>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5.75" customHeight="1">
      <c r="A462" s="50"/>
      <c r="B462" s="147"/>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5.75" customHeight="1">
      <c r="A463" s="50"/>
      <c r="B463" s="147"/>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5.75" customHeight="1">
      <c r="A464" s="50"/>
      <c r="B464" s="147"/>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5.75" customHeight="1">
      <c r="A465" s="50"/>
      <c r="B465" s="147"/>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5.75" customHeight="1">
      <c r="A466" s="50"/>
      <c r="B466" s="147"/>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5.75" customHeight="1">
      <c r="A467" s="50"/>
      <c r="B467" s="147"/>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5.75" customHeight="1">
      <c r="A468" s="50"/>
      <c r="B468" s="147"/>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5.75" customHeight="1">
      <c r="A469" s="50"/>
      <c r="B469" s="147"/>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5.75" customHeight="1">
      <c r="A470" s="50"/>
      <c r="B470" s="147"/>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5.75" customHeight="1">
      <c r="A471" s="50"/>
      <c r="B471" s="147"/>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5.75" customHeight="1">
      <c r="A472" s="50"/>
      <c r="B472" s="147"/>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5.75" customHeight="1">
      <c r="A473" s="50"/>
      <c r="B473" s="147"/>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5.75" customHeight="1">
      <c r="A474" s="50"/>
      <c r="B474" s="147"/>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5.75" customHeight="1">
      <c r="A475" s="50"/>
      <c r="B475" s="147"/>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5.75" customHeight="1">
      <c r="A476" s="50"/>
      <c r="B476" s="147"/>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5.75" customHeight="1">
      <c r="A477" s="50"/>
      <c r="B477" s="147"/>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5.75" customHeight="1">
      <c r="A478" s="50"/>
      <c r="B478" s="147"/>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5.75" customHeight="1">
      <c r="A479" s="50"/>
      <c r="B479" s="147"/>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5.75" customHeight="1">
      <c r="A480" s="50"/>
      <c r="B480" s="147"/>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5.75" customHeight="1">
      <c r="A481" s="50"/>
      <c r="B481" s="147"/>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5.75" customHeight="1">
      <c r="A482" s="50"/>
      <c r="B482" s="147"/>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5.75" customHeight="1">
      <c r="A483" s="50"/>
      <c r="B483" s="147"/>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5.75" customHeight="1">
      <c r="A484" s="50"/>
      <c r="B484" s="147"/>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5.75" customHeight="1">
      <c r="A485" s="50"/>
      <c r="B485" s="147"/>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5.75" customHeight="1">
      <c r="A486" s="50"/>
      <c r="B486" s="147"/>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5.75" customHeight="1">
      <c r="A487" s="50"/>
      <c r="B487" s="147"/>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5.75" customHeight="1">
      <c r="A488" s="50"/>
      <c r="B488" s="147"/>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5.75" customHeight="1">
      <c r="A489" s="50"/>
      <c r="B489" s="147"/>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5.75" customHeight="1">
      <c r="A490" s="50"/>
      <c r="B490" s="147"/>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5.75" customHeight="1">
      <c r="A491" s="50"/>
      <c r="B491" s="147"/>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5.75" customHeight="1">
      <c r="A492" s="50"/>
      <c r="B492" s="147"/>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5.75" customHeight="1">
      <c r="A493" s="50"/>
      <c r="B493" s="147"/>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5.75" customHeight="1">
      <c r="A494" s="50"/>
      <c r="B494" s="147"/>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5.75" customHeight="1">
      <c r="A495" s="50"/>
      <c r="B495" s="147"/>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5.75" customHeight="1">
      <c r="A496" s="50"/>
      <c r="B496" s="147"/>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5.75" customHeight="1">
      <c r="A497" s="50"/>
      <c r="B497" s="147"/>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5.75" customHeight="1">
      <c r="A498" s="50"/>
      <c r="B498" s="147"/>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5.75" customHeight="1">
      <c r="A499" s="50"/>
      <c r="B499" s="147"/>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5.75" customHeight="1">
      <c r="A500" s="50"/>
      <c r="B500" s="147"/>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5.75" customHeight="1">
      <c r="A501" s="50"/>
      <c r="B501" s="147"/>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5.75" customHeight="1">
      <c r="A502" s="50"/>
      <c r="B502" s="147"/>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5.75" customHeight="1">
      <c r="A503" s="50"/>
      <c r="B503" s="147"/>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5.75" customHeight="1">
      <c r="A504" s="50"/>
      <c r="B504" s="147"/>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5.75" customHeight="1">
      <c r="A505" s="50"/>
      <c r="B505" s="147"/>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5.75" customHeight="1">
      <c r="A506" s="50"/>
      <c r="B506" s="147"/>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5.75" customHeight="1">
      <c r="A507" s="50"/>
      <c r="B507" s="147"/>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5.75" customHeight="1">
      <c r="A508" s="50"/>
      <c r="B508" s="147"/>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5.75" customHeight="1">
      <c r="A509" s="50"/>
      <c r="B509" s="147"/>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5.75" customHeight="1">
      <c r="A510" s="50"/>
      <c r="B510" s="147"/>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5.75" customHeight="1">
      <c r="A511" s="50"/>
      <c r="B511" s="147"/>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5.75" customHeight="1">
      <c r="A512" s="50"/>
      <c r="B512" s="147"/>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5.75" customHeight="1">
      <c r="A513" s="50"/>
      <c r="B513" s="147"/>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5.75" customHeight="1">
      <c r="A514" s="50"/>
      <c r="B514" s="147"/>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5.75" customHeight="1">
      <c r="A515" s="50"/>
      <c r="B515" s="147"/>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5.75" customHeight="1">
      <c r="A516" s="50"/>
      <c r="B516" s="147"/>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5.75" customHeight="1">
      <c r="A517" s="50"/>
      <c r="B517" s="147"/>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5.75" customHeight="1">
      <c r="A518" s="50"/>
      <c r="B518" s="147"/>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5.75" customHeight="1">
      <c r="A519" s="50"/>
      <c r="B519" s="147"/>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5.75" customHeight="1">
      <c r="A520" s="50"/>
      <c r="B520" s="147"/>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5.75" customHeight="1">
      <c r="A521" s="50"/>
      <c r="B521" s="147"/>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5.75" customHeight="1">
      <c r="A522" s="50"/>
      <c r="B522" s="147"/>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5.75" customHeight="1">
      <c r="A523" s="50"/>
      <c r="B523" s="147"/>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5.75" customHeight="1">
      <c r="A524" s="50"/>
      <c r="B524" s="147"/>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5.75" customHeight="1">
      <c r="A525" s="50"/>
      <c r="B525" s="147"/>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5.75" customHeight="1">
      <c r="A526" s="50"/>
      <c r="B526" s="147"/>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5.75" customHeight="1">
      <c r="A527" s="50"/>
      <c r="B527" s="147"/>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5.75" customHeight="1">
      <c r="A528" s="50"/>
      <c r="B528" s="147"/>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5.75" customHeight="1">
      <c r="A529" s="50"/>
      <c r="B529" s="147"/>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5.75" customHeight="1">
      <c r="A530" s="50"/>
      <c r="B530" s="147"/>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5.75" customHeight="1">
      <c r="A531" s="50"/>
      <c r="B531" s="147"/>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5.75" customHeight="1">
      <c r="A532" s="50"/>
      <c r="B532" s="147"/>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5.75" customHeight="1">
      <c r="A533" s="50"/>
      <c r="B533" s="147"/>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5.75" customHeight="1">
      <c r="A534" s="50"/>
      <c r="B534" s="147"/>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5.75" customHeight="1">
      <c r="A535" s="50"/>
      <c r="B535" s="147"/>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5.75" customHeight="1">
      <c r="A536" s="50"/>
      <c r="B536" s="147"/>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5.75" customHeight="1">
      <c r="A537" s="50"/>
      <c r="B537" s="147"/>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5.75" customHeight="1">
      <c r="A538" s="50"/>
      <c r="B538" s="147"/>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5.75" customHeight="1">
      <c r="A539" s="50"/>
      <c r="B539" s="147"/>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5.75" customHeight="1">
      <c r="A540" s="50"/>
      <c r="B540" s="147"/>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5.75" customHeight="1">
      <c r="A541" s="50"/>
      <c r="B541" s="147"/>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5.75" customHeight="1">
      <c r="A542" s="50"/>
      <c r="B542" s="147"/>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5.75" customHeight="1">
      <c r="A543" s="50"/>
      <c r="B543" s="147"/>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5.75" customHeight="1">
      <c r="A544" s="50"/>
      <c r="B544" s="147"/>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5.75" customHeight="1">
      <c r="A545" s="50"/>
      <c r="B545" s="147"/>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5.75" customHeight="1">
      <c r="A546" s="50"/>
      <c r="B546" s="147"/>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5.75" customHeight="1">
      <c r="A547" s="50"/>
      <c r="B547" s="147"/>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5.75" customHeight="1">
      <c r="A548" s="50"/>
      <c r="B548" s="147"/>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5.75" customHeight="1">
      <c r="A549" s="50"/>
      <c r="B549" s="147"/>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5.75" customHeight="1">
      <c r="A550" s="50"/>
      <c r="B550" s="147"/>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5.75" customHeight="1">
      <c r="A551" s="50"/>
      <c r="B551" s="147"/>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5.75" customHeight="1">
      <c r="A552" s="50"/>
      <c r="B552" s="147"/>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5.75" customHeight="1">
      <c r="A553" s="50"/>
      <c r="B553" s="147"/>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5.75" customHeight="1">
      <c r="A554" s="50"/>
      <c r="B554" s="147"/>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5.75" customHeight="1">
      <c r="A555" s="50"/>
      <c r="B555" s="147"/>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5.75" customHeight="1">
      <c r="A556" s="50"/>
      <c r="B556" s="147"/>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5.75" customHeight="1">
      <c r="A557" s="50"/>
      <c r="B557" s="147"/>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5.75" customHeight="1">
      <c r="A558" s="50"/>
      <c r="B558" s="147"/>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5.75" customHeight="1">
      <c r="A559" s="50"/>
      <c r="B559" s="147"/>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5.75" customHeight="1">
      <c r="A560" s="50"/>
      <c r="B560" s="147"/>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5.75" customHeight="1">
      <c r="A561" s="50"/>
      <c r="B561" s="147"/>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5.75" customHeight="1">
      <c r="A562" s="50"/>
      <c r="B562" s="147"/>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5.75" customHeight="1">
      <c r="A563" s="50"/>
      <c r="B563" s="147"/>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5.75" customHeight="1">
      <c r="A564" s="50"/>
      <c r="B564" s="147"/>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5.75" customHeight="1">
      <c r="A565" s="50"/>
      <c r="B565" s="147"/>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5.75" customHeight="1">
      <c r="A566" s="50"/>
      <c r="B566" s="147"/>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5.75" customHeight="1">
      <c r="A567" s="50"/>
      <c r="B567" s="147"/>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5.75" customHeight="1">
      <c r="A568" s="50"/>
      <c r="B568" s="147"/>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5.75" customHeight="1">
      <c r="A569" s="50"/>
      <c r="B569" s="147"/>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5.75" customHeight="1">
      <c r="A570" s="50"/>
      <c r="B570" s="147"/>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5.75" customHeight="1">
      <c r="A571" s="50"/>
      <c r="B571" s="147"/>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5.75" customHeight="1">
      <c r="A572" s="50"/>
      <c r="B572" s="147"/>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5.75" customHeight="1">
      <c r="A573" s="50"/>
      <c r="B573" s="147"/>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5.75" customHeight="1">
      <c r="A574" s="50"/>
      <c r="B574" s="147"/>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5.75" customHeight="1">
      <c r="A575" s="50"/>
      <c r="B575" s="147"/>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5.75" customHeight="1">
      <c r="A576" s="50"/>
      <c r="B576" s="147"/>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5.75" customHeight="1">
      <c r="A577" s="50"/>
      <c r="B577" s="147"/>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5.75" customHeight="1">
      <c r="A578" s="50"/>
      <c r="B578" s="147"/>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5.75" customHeight="1">
      <c r="A579" s="50"/>
      <c r="B579" s="147"/>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5.75" customHeight="1">
      <c r="A580" s="50"/>
      <c r="B580" s="147"/>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5.75" customHeight="1">
      <c r="A581" s="50"/>
      <c r="B581" s="147"/>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5.75" customHeight="1">
      <c r="A582" s="50"/>
      <c r="B582" s="147"/>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5.75" customHeight="1">
      <c r="A583" s="50"/>
      <c r="B583" s="147"/>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5.75" customHeight="1">
      <c r="A584" s="50"/>
      <c r="B584" s="147"/>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5.75" customHeight="1">
      <c r="A585" s="50"/>
      <c r="B585" s="147"/>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5.75" customHeight="1">
      <c r="A586" s="50"/>
      <c r="B586" s="147"/>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5.75" customHeight="1">
      <c r="A587" s="50"/>
      <c r="B587" s="147"/>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5.75" customHeight="1">
      <c r="A588" s="50"/>
      <c r="B588" s="147"/>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5.75" customHeight="1">
      <c r="A589" s="50"/>
      <c r="B589" s="147"/>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5.75" customHeight="1">
      <c r="A590" s="50"/>
      <c r="B590" s="147"/>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5.75" customHeight="1">
      <c r="A591" s="50"/>
      <c r="B591" s="147"/>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5.75" customHeight="1">
      <c r="A592" s="50"/>
      <c r="B592" s="147"/>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5.75" customHeight="1">
      <c r="A593" s="50"/>
      <c r="B593" s="147"/>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5.75" customHeight="1">
      <c r="A594" s="50"/>
      <c r="B594" s="147"/>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5.75" customHeight="1">
      <c r="A595" s="50"/>
      <c r="B595" s="147"/>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5.75" customHeight="1">
      <c r="A596" s="50"/>
      <c r="B596" s="147"/>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5.75" customHeight="1">
      <c r="A597" s="50"/>
      <c r="B597" s="147"/>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5.75" customHeight="1">
      <c r="A598" s="50"/>
      <c r="B598" s="147"/>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5.75" customHeight="1">
      <c r="A599" s="50"/>
      <c r="B599" s="147"/>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5.75" customHeight="1">
      <c r="A600" s="50"/>
      <c r="B600" s="147"/>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5.75" customHeight="1">
      <c r="A601" s="50"/>
      <c r="B601" s="147"/>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5.75" customHeight="1">
      <c r="A602" s="50"/>
      <c r="B602" s="147"/>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5.75" customHeight="1">
      <c r="A603" s="50"/>
      <c r="B603" s="147"/>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5.75" customHeight="1">
      <c r="A604" s="50"/>
      <c r="B604" s="147"/>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5.75" customHeight="1">
      <c r="A605" s="50"/>
      <c r="B605" s="147"/>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5.75" customHeight="1">
      <c r="A606" s="50"/>
      <c r="B606" s="147"/>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5.75" customHeight="1">
      <c r="A607" s="50"/>
      <c r="B607" s="147"/>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5.75" customHeight="1">
      <c r="A608" s="50"/>
      <c r="B608" s="147"/>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5.75" customHeight="1">
      <c r="A609" s="50"/>
      <c r="B609" s="147"/>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5.75" customHeight="1">
      <c r="A610" s="50"/>
      <c r="B610" s="147"/>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5.75" customHeight="1">
      <c r="A611" s="50"/>
      <c r="B611" s="147"/>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5.75" customHeight="1">
      <c r="A612" s="50"/>
      <c r="B612" s="147"/>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5.75" customHeight="1">
      <c r="A613" s="50"/>
      <c r="B613" s="147"/>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5.75" customHeight="1">
      <c r="A614" s="50"/>
      <c r="B614" s="147"/>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5.75" customHeight="1">
      <c r="A615" s="50"/>
      <c r="B615" s="147"/>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5.75" customHeight="1">
      <c r="A616" s="50"/>
      <c r="B616" s="147"/>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5.75" customHeight="1">
      <c r="A617" s="50"/>
      <c r="B617" s="147"/>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5.75" customHeight="1">
      <c r="A618" s="50"/>
      <c r="B618" s="147"/>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5.75" customHeight="1">
      <c r="A619" s="50"/>
      <c r="B619" s="147"/>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5.75" customHeight="1">
      <c r="A620" s="50"/>
      <c r="B620" s="147"/>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5.75" customHeight="1">
      <c r="A621" s="50"/>
      <c r="B621" s="147"/>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5.75" customHeight="1">
      <c r="A622" s="50"/>
      <c r="B622" s="147"/>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5.75" customHeight="1">
      <c r="A623" s="50"/>
      <c r="B623" s="147"/>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5.75" customHeight="1">
      <c r="A624" s="50"/>
      <c r="B624" s="147"/>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5.75" customHeight="1">
      <c r="A625" s="50"/>
      <c r="B625" s="147"/>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5.75" customHeight="1">
      <c r="A626" s="50"/>
      <c r="B626" s="147"/>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5.75" customHeight="1">
      <c r="A627" s="50"/>
      <c r="B627" s="147"/>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5.75" customHeight="1">
      <c r="A628" s="50"/>
      <c r="B628" s="147"/>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5.75" customHeight="1">
      <c r="A629" s="50"/>
      <c r="B629" s="147"/>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5.75" customHeight="1">
      <c r="A630" s="50"/>
      <c r="B630" s="147"/>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5.75" customHeight="1">
      <c r="A631" s="50"/>
      <c r="B631" s="147"/>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5.75" customHeight="1">
      <c r="A632" s="50"/>
      <c r="B632" s="147"/>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5.75" customHeight="1">
      <c r="A633" s="50"/>
      <c r="B633" s="147"/>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5.75" customHeight="1">
      <c r="A634" s="50"/>
      <c r="B634" s="147"/>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5.75" customHeight="1">
      <c r="A635" s="50"/>
      <c r="B635" s="147"/>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5.75" customHeight="1">
      <c r="A636" s="50"/>
      <c r="B636" s="147"/>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5.75" customHeight="1">
      <c r="A637" s="50"/>
      <c r="B637" s="147"/>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5.75" customHeight="1">
      <c r="A638" s="50"/>
      <c r="B638" s="147"/>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5.75" customHeight="1">
      <c r="A639" s="50"/>
      <c r="B639" s="147"/>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5.75" customHeight="1">
      <c r="A640" s="50"/>
      <c r="B640" s="147"/>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5.75" customHeight="1">
      <c r="A641" s="50"/>
      <c r="B641" s="147"/>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5.75" customHeight="1">
      <c r="A642" s="50"/>
      <c r="B642" s="147"/>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5.75" customHeight="1">
      <c r="A643" s="50"/>
      <c r="B643" s="147"/>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5.75" customHeight="1">
      <c r="A644" s="50"/>
      <c r="B644" s="147"/>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5.75" customHeight="1">
      <c r="A645" s="50"/>
      <c r="B645" s="147"/>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5.75" customHeight="1">
      <c r="A646" s="50"/>
      <c r="B646" s="147"/>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5.75" customHeight="1">
      <c r="A647" s="50"/>
      <c r="B647" s="147"/>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5.75" customHeight="1">
      <c r="A648" s="50"/>
      <c r="B648" s="147"/>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5.75" customHeight="1">
      <c r="A649" s="50"/>
      <c r="B649" s="147"/>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5.75" customHeight="1">
      <c r="A650" s="50"/>
      <c r="B650" s="147"/>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5.75" customHeight="1">
      <c r="A651" s="50"/>
      <c r="B651" s="147"/>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5.75" customHeight="1">
      <c r="A652" s="50"/>
      <c r="B652" s="147"/>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5.75" customHeight="1">
      <c r="A653" s="50"/>
      <c r="B653" s="147"/>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5.75" customHeight="1">
      <c r="A654" s="50"/>
      <c r="B654" s="147"/>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5.75" customHeight="1">
      <c r="A655" s="50"/>
      <c r="B655" s="147"/>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5.75" customHeight="1">
      <c r="A656" s="50"/>
      <c r="B656" s="147"/>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5.75" customHeight="1">
      <c r="A657" s="50"/>
      <c r="B657" s="147"/>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5.75" customHeight="1">
      <c r="A658" s="50"/>
      <c r="B658" s="147"/>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5.75" customHeight="1">
      <c r="A659" s="50"/>
      <c r="B659" s="147"/>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5.75" customHeight="1">
      <c r="A660" s="50"/>
      <c r="B660" s="147"/>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5.75" customHeight="1">
      <c r="A661" s="50"/>
      <c r="B661" s="147"/>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5.75" customHeight="1">
      <c r="A662" s="50"/>
      <c r="B662" s="147"/>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5.75" customHeight="1">
      <c r="A663" s="50"/>
      <c r="B663" s="147"/>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5.75" customHeight="1">
      <c r="A664" s="50"/>
      <c r="B664" s="147"/>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5.75" customHeight="1">
      <c r="A665" s="50"/>
      <c r="B665" s="147"/>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5.75" customHeight="1">
      <c r="A666" s="50"/>
      <c r="B666" s="147"/>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5.75" customHeight="1">
      <c r="A667" s="50"/>
      <c r="B667" s="147"/>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5.75" customHeight="1">
      <c r="A668" s="50"/>
      <c r="B668" s="147"/>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5.75" customHeight="1">
      <c r="A669" s="50"/>
      <c r="B669" s="147"/>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5.75" customHeight="1">
      <c r="A670" s="50"/>
      <c r="B670" s="147"/>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5.75" customHeight="1">
      <c r="A671" s="50"/>
      <c r="B671" s="147"/>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5.75" customHeight="1">
      <c r="A672" s="50"/>
      <c r="B672" s="147"/>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5.75" customHeight="1">
      <c r="A673" s="50"/>
      <c r="B673" s="147"/>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5.75" customHeight="1">
      <c r="A674" s="50"/>
      <c r="B674" s="147"/>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5.75" customHeight="1">
      <c r="A675" s="50"/>
      <c r="B675" s="147"/>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5.75" customHeight="1">
      <c r="A676" s="50"/>
      <c r="B676" s="147"/>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5.75" customHeight="1">
      <c r="A677" s="50"/>
      <c r="B677" s="147"/>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5.75" customHeight="1">
      <c r="A678" s="50"/>
      <c r="B678" s="147"/>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5.75" customHeight="1">
      <c r="A679" s="50"/>
      <c r="B679" s="147"/>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5.75" customHeight="1">
      <c r="A680" s="50"/>
      <c r="B680" s="147"/>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5.75" customHeight="1">
      <c r="A681" s="50"/>
      <c r="B681" s="147"/>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5.75" customHeight="1">
      <c r="A682" s="50"/>
      <c r="B682" s="147"/>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5.75" customHeight="1">
      <c r="A683" s="50"/>
      <c r="B683" s="147"/>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5.75" customHeight="1">
      <c r="A684" s="50"/>
      <c r="B684" s="147"/>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5.75" customHeight="1">
      <c r="A685" s="50"/>
      <c r="B685" s="147"/>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5.75" customHeight="1">
      <c r="A686" s="50"/>
      <c r="B686" s="147"/>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5.75" customHeight="1">
      <c r="A687" s="50"/>
      <c r="B687" s="147"/>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5.75" customHeight="1">
      <c r="A688" s="50"/>
      <c r="B688" s="147"/>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5.75" customHeight="1">
      <c r="A689" s="50"/>
      <c r="B689" s="147"/>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5.75" customHeight="1">
      <c r="A690" s="50"/>
      <c r="B690" s="147"/>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5.75" customHeight="1">
      <c r="A691" s="50"/>
      <c r="B691" s="147"/>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5.75" customHeight="1">
      <c r="A692" s="50"/>
      <c r="B692" s="147"/>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5.75" customHeight="1">
      <c r="A693" s="50"/>
      <c r="B693" s="147"/>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5.75" customHeight="1">
      <c r="A694" s="50"/>
      <c r="B694" s="147"/>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5.75" customHeight="1">
      <c r="A695" s="50"/>
      <c r="B695" s="147"/>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5.75" customHeight="1">
      <c r="A696" s="50"/>
      <c r="B696" s="147"/>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5.75" customHeight="1">
      <c r="A697" s="50"/>
      <c r="B697" s="147"/>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5.75" customHeight="1">
      <c r="A698" s="50"/>
      <c r="B698" s="147"/>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5.75" customHeight="1">
      <c r="A699" s="50"/>
      <c r="B699" s="147"/>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5.75" customHeight="1">
      <c r="A700" s="50"/>
      <c r="B700" s="147"/>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5.75" customHeight="1">
      <c r="A701" s="50"/>
      <c r="B701" s="147"/>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5.75" customHeight="1">
      <c r="A702" s="50"/>
      <c r="B702" s="147"/>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5.75" customHeight="1">
      <c r="A703" s="50"/>
      <c r="B703" s="147"/>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5.75" customHeight="1">
      <c r="A704" s="50"/>
      <c r="B704" s="147"/>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5.75" customHeight="1">
      <c r="A705" s="50"/>
      <c r="B705" s="147"/>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5.75" customHeight="1">
      <c r="A706" s="50"/>
      <c r="B706" s="147"/>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5.75" customHeight="1">
      <c r="A707" s="50"/>
      <c r="B707" s="147"/>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5.75" customHeight="1">
      <c r="A708" s="50"/>
      <c r="B708" s="147"/>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5.75" customHeight="1">
      <c r="A709" s="50"/>
      <c r="B709" s="147"/>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5.75" customHeight="1">
      <c r="A710" s="50"/>
      <c r="B710" s="147"/>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5.75" customHeight="1">
      <c r="A711" s="50"/>
      <c r="B711" s="147"/>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5.75" customHeight="1">
      <c r="A712" s="50"/>
      <c r="B712" s="147"/>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5.75" customHeight="1">
      <c r="A713" s="50"/>
      <c r="B713" s="147"/>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5.75" customHeight="1">
      <c r="A714" s="50"/>
      <c r="B714" s="147"/>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5.75" customHeight="1">
      <c r="A715" s="50"/>
      <c r="B715" s="147"/>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5.75" customHeight="1">
      <c r="A716" s="50"/>
      <c r="B716" s="147"/>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5.75" customHeight="1">
      <c r="A717" s="50"/>
      <c r="B717" s="147"/>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5.75" customHeight="1">
      <c r="A718" s="50"/>
      <c r="B718" s="147"/>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5.75" customHeight="1">
      <c r="A719" s="50"/>
      <c r="B719" s="147"/>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5.75" customHeight="1">
      <c r="A720" s="50"/>
      <c r="B720" s="147"/>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5.75" customHeight="1">
      <c r="A721" s="50"/>
      <c r="B721" s="147"/>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5.75" customHeight="1">
      <c r="A722" s="50"/>
      <c r="B722" s="147"/>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5.75" customHeight="1">
      <c r="A723" s="50"/>
      <c r="B723" s="147"/>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5.75" customHeight="1">
      <c r="A724" s="50"/>
      <c r="B724" s="147"/>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5.75" customHeight="1">
      <c r="A725" s="50"/>
      <c r="B725" s="147"/>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5.75" customHeight="1">
      <c r="A726" s="50"/>
      <c r="B726" s="147"/>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5.75" customHeight="1">
      <c r="A727" s="50"/>
      <c r="B727" s="147"/>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5.75" customHeight="1">
      <c r="A728" s="50"/>
      <c r="B728" s="147"/>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5.75" customHeight="1">
      <c r="A729" s="50"/>
      <c r="B729" s="147"/>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5.75" customHeight="1">
      <c r="A730" s="50"/>
      <c r="B730" s="147"/>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5.75" customHeight="1">
      <c r="A731" s="50"/>
      <c r="B731" s="147"/>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5.75" customHeight="1">
      <c r="A732" s="50"/>
      <c r="B732" s="147"/>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5.75" customHeight="1">
      <c r="A733" s="50"/>
      <c r="B733" s="147"/>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5.75" customHeight="1">
      <c r="A734" s="50"/>
      <c r="B734" s="147"/>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5.75" customHeight="1">
      <c r="A735" s="50"/>
      <c r="B735" s="147"/>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5.75" customHeight="1">
      <c r="A736" s="50"/>
      <c r="B736" s="147"/>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5.75" customHeight="1">
      <c r="A737" s="50"/>
      <c r="B737" s="147"/>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5.75" customHeight="1">
      <c r="A738" s="50"/>
      <c r="B738" s="147"/>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5.75" customHeight="1">
      <c r="A739" s="50"/>
      <c r="B739" s="147"/>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5.75" customHeight="1">
      <c r="A740" s="50"/>
      <c r="B740" s="147"/>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5.75" customHeight="1">
      <c r="A741" s="50"/>
      <c r="B741" s="147"/>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5.75" customHeight="1">
      <c r="A742" s="50"/>
      <c r="B742" s="147"/>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5.75" customHeight="1">
      <c r="A743" s="50"/>
      <c r="B743" s="147"/>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5.75" customHeight="1">
      <c r="A744" s="50"/>
      <c r="B744" s="147"/>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5.75" customHeight="1">
      <c r="A745" s="50"/>
      <c r="B745" s="147"/>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5.75" customHeight="1">
      <c r="A746" s="50"/>
      <c r="B746" s="147"/>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5.75" customHeight="1">
      <c r="A747" s="50"/>
      <c r="B747" s="147"/>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5.75" customHeight="1">
      <c r="A748" s="50"/>
      <c r="B748" s="147"/>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5.75" customHeight="1">
      <c r="A749" s="50"/>
      <c r="B749" s="147"/>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5.75" customHeight="1">
      <c r="A750" s="50"/>
      <c r="B750" s="147"/>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5.75" customHeight="1">
      <c r="A751" s="50"/>
      <c r="B751" s="147"/>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5.75" customHeight="1">
      <c r="A752" s="50"/>
      <c r="B752" s="147"/>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5.75" customHeight="1">
      <c r="A753" s="50"/>
      <c r="B753" s="147"/>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5.75" customHeight="1">
      <c r="A754" s="50"/>
      <c r="B754" s="147"/>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5.75" customHeight="1">
      <c r="A755" s="50"/>
      <c r="B755" s="147"/>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5.75" customHeight="1">
      <c r="A756" s="50"/>
      <c r="B756" s="147"/>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5.75" customHeight="1">
      <c r="A757" s="50"/>
      <c r="B757" s="147"/>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5.75" customHeight="1">
      <c r="A758" s="50"/>
      <c r="B758" s="147"/>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5.75" customHeight="1">
      <c r="A759" s="50"/>
      <c r="B759" s="147"/>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5.75" customHeight="1">
      <c r="A760" s="50"/>
      <c r="B760" s="147"/>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5.75" customHeight="1">
      <c r="A761" s="50"/>
      <c r="B761" s="147"/>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5.75" customHeight="1">
      <c r="A762" s="50"/>
      <c r="B762" s="147"/>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5.75" customHeight="1">
      <c r="A763" s="50"/>
      <c r="B763" s="147"/>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5.75" customHeight="1">
      <c r="A764" s="50"/>
      <c r="B764" s="147"/>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5.75" customHeight="1">
      <c r="A765" s="50"/>
      <c r="B765" s="147"/>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5.75" customHeight="1">
      <c r="A766" s="50"/>
      <c r="B766" s="147"/>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5.75" customHeight="1">
      <c r="A767" s="50"/>
      <c r="B767" s="147"/>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5.75" customHeight="1">
      <c r="A768" s="50"/>
      <c r="B768" s="147"/>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5.75" customHeight="1">
      <c r="A769" s="50"/>
      <c r="B769" s="147"/>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5.75" customHeight="1">
      <c r="A770" s="50"/>
      <c r="B770" s="147"/>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5.75" customHeight="1">
      <c r="A771" s="50"/>
      <c r="B771" s="147"/>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5.75" customHeight="1">
      <c r="A772" s="50"/>
      <c r="B772" s="147"/>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5.75" customHeight="1">
      <c r="A773" s="50"/>
      <c r="B773" s="147"/>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5.75" customHeight="1">
      <c r="A774" s="50"/>
      <c r="B774" s="147"/>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5.75" customHeight="1">
      <c r="A775" s="50"/>
      <c r="B775" s="147"/>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5.75" customHeight="1">
      <c r="A776" s="50"/>
      <c r="B776" s="147"/>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5.75" customHeight="1">
      <c r="A777" s="50"/>
      <c r="B777" s="147"/>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5.75" customHeight="1">
      <c r="A778" s="50"/>
      <c r="B778" s="147"/>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5.75" customHeight="1">
      <c r="A779" s="50"/>
      <c r="B779" s="147"/>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5.75" customHeight="1">
      <c r="A780" s="50"/>
      <c r="B780" s="147"/>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5.75" customHeight="1">
      <c r="A781" s="50"/>
      <c r="B781" s="147"/>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5.75" customHeight="1">
      <c r="A782" s="50"/>
      <c r="B782" s="147"/>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5.75" customHeight="1">
      <c r="A783" s="50"/>
      <c r="B783" s="147"/>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5.75" customHeight="1">
      <c r="A784" s="50"/>
      <c r="B784" s="147"/>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5.75" customHeight="1">
      <c r="A785" s="50"/>
      <c r="B785" s="147"/>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5.75" customHeight="1">
      <c r="A786" s="50"/>
      <c r="B786" s="147"/>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5.75" customHeight="1">
      <c r="A787" s="50"/>
      <c r="B787" s="147"/>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5.75" customHeight="1">
      <c r="A788" s="50"/>
      <c r="B788" s="147"/>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5.75" customHeight="1">
      <c r="A789" s="50"/>
      <c r="B789" s="147"/>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5.75" customHeight="1">
      <c r="A790" s="50"/>
      <c r="B790" s="147"/>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5.75" customHeight="1">
      <c r="A791" s="50"/>
      <c r="B791" s="147"/>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5.75" customHeight="1">
      <c r="A792" s="50"/>
      <c r="B792" s="147"/>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5.75" customHeight="1">
      <c r="A793" s="50"/>
      <c r="B793" s="147"/>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5.75" customHeight="1">
      <c r="A794" s="50"/>
      <c r="B794" s="147"/>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5.75" customHeight="1">
      <c r="A795" s="50"/>
      <c r="B795" s="147"/>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5.75" customHeight="1">
      <c r="A796" s="50"/>
      <c r="B796" s="147"/>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5.75" customHeight="1">
      <c r="A797" s="50"/>
      <c r="B797" s="147"/>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5.75" customHeight="1">
      <c r="A798" s="50"/>
      <c r="B798" s="147"/>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5.75" customHeight="1">
      <c r="A799" s="50"/>
      <c r="B799" s="147"/>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5.75" customHeight="1">
      <c r="A800" s="50"/>
      <c r="B800" s="147"/>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5.75" customHeight="1">
      <c r="A801" s="50"/>
      <c r="B801" s="147"/>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5.75" customHeight="1">
      <c r="A802" s="50"/>
      <c r="B802" s="147"/>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5.75" customHeight="1">
      <c r="A803" s="50"/>
      <c r="B803" s="147"/>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5.75" customHeight="1">
      <c r="A804" s="50"/>
      <c r="B804" s="147"/>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5.75" customHeight="1">
      <c r="A805" s="50"/>
      <c r="B805" s="147"/>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5.75" customHeight="1">
      <c r="A806" s="50"/>
      <c r="B806" s="147"/>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5.75" customHeight="1">
      <c r="A807" s="50"/>
      <c r="B807" s="147"/>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5.75" customHeight="1">
      <c r="A808" s="50"/>
      <c r="B808" s="147"/>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5.75" customHeight="1">
      <c r="A809" s="50"/>
      <c r="B809" s="147"/>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5.75" customHeight="1">
      <c r="A810" s="50"/>
      <c r="B810" s="147"/>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5.75" customHeight="1">
      <c r="A811" s="50"/>
      <c r="B811" s="147"/>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5.75" customHeight="1">
      <c r="A812" s="50"/>
      <c r="B812" s="147"/>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5.75" customHeight="1">
      <c r="A813" s="50"/>
      <c r="B813" s="147"/>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5.75" customHeight="1">
      <c r="A814" s="50"/>
      <c r="B814" s="147"/>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5.75" customHeight="1">
      <c r="A815" s="50"/>
      <c r="B815" s="147"/>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5.75" customHeight="1">
      <c r="A816" s="50"/>
      <c r="B816" s="147"/>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5.75" customHeight="1">
      <c r="A817" s="50"/>
      <c r="B817" s="147"/>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5.75" customHeight="1">
      <c r="A818" s="50"/>
      <c r="B818" s="147"/>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5.75" customHeight="1">
      <c r="A819" s="50"/>
      <c r="B819" s="147"/>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5.75" customHeight="1">
      <c r="A820" s="50"/>
      <c r="B820" s="147"/>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5.75" customHeight="1">
      <c r="A821" s="50"/>
      <c r="B821" s="147"/>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5.75" customHeight="1">
      <c r="A822" s="50"/>
      <c r="B822" s="147"/>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5.75" customHeight="1">
      <c r="A823" s="50"/>
      <c r="B823" s="147"/>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5.75" customHeight="1">
      <c r="A824" s="50"/>
      <c r="B824" s="147"/>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5.75" customHeight="1">
      <c r="A825" s="50"/>
      <c r="B825" s="147"/>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5.75" customHeight="1">
      <c r="A826" s="50"/>
      <c r="B826" s="147"/>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5.75" customHeight="1">
      <c r="A827" s="50"/>
      <c r="B827" s="147"/>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5.75" customHeight="1">
      <c r="A828" s="50"/>
      <c r="B828" s="147"/>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5.75" customHeight="1">
      <c r="A829" s="50"/>
      <c r="B829" s="147"/>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5.75" customHeight="1">
      <c r="A830" s="50"/>
      <c r="B830" s="147"/>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5.75" customHeight="1">
      <c r="A831" s="50"/>
      <c r="B831" s="147"/>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5.75" customHeight="1">
      <c r="A832" s="50"/>
      <c r="B832" s="147"/>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5.75" customHeight="1">
      <c r="A833" s="50"/>
      <c r="B833" s="147"/>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5.75" customHeight="1">
      <c r="A834" s="50"/>
      <c r="B834" s="147"/>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5.75" customHeight="1">
      <c r="A835" s="50"/>
      <c r="B835" s="147"/>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5.75" customHeight="1">
      <c r="A836" s="50"/>
      <c r="B836" s="147"/>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5.75" customHeight="1">
      <c r="A837" s="50"/>
      <c r="B837" s="147"/>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5.75" customHeight="1">
      <c r="A838" s="50"/>
      <c r="B838" s="147"/>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5.75" customHeight="1">
      <c r="A839" s="50"/>
      <c r="B839" s="147"/>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5.75" customHeight="1">
      <c r="A840" s="50"/>
      <c r="B840" s="147"/>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5.75" customHeight="1">
      <c r="A841" s="50"/>
      <c r="B841" s="147"/>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5.75" customHeight="1">
      <c r="A842" s="50"/>
      <c r="B842" s="147"/>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5.75" customHeight="1">
      <c r="A843" s="50"/>
      <c r="B843" s="147"/>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5.75" customHeight="1">
      <c r="A844" s="50"/>
      <c r="B844" s="147"/>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5.75" customHeight="1">
      <c r="A845" s="50"/>
      <c r="B845" s="147"/>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5.75" customHeight="1">
      <c r="A846" s="50"/>
      <c r="B846" s="147"/>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5.75" customHeight="1">
      <c r="A847" s="50"/>
      <c r="B847" s="147"/>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5.75" customHeight="1">
      <c r="A848" s="50"/>
      <c r="B848" s="147"/>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5.75" customHeight="1">
      <c r="A849" s="50"/>
      <c r="B849" s="147"/>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5.75" customHeight="1">
      <c r="A850" s="50"/>
      <c r="B850" s="147"/>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5.75" customHeight="1">
      <c r="A851" s="50"/>
      <c r="B851" s="147"/>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5.75" customHeight="1">
      <c r="A852" s="50"/>
      <c r="B852" s="147"/>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5.75" customHeight="1">
      <c r="A853" s="50"/>
      <c r="B853" s="147"/>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5.75" customHeight="1">
      <c r="A854" s="50"/>
      <c r="B854" s="147"/>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5.75" customHeight="1">
      <c r="A855" s="50"/>
      <c r="B855" s="147"/>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5.75" customHeight="1">
      <c r="A856" s="50"/>
      <c r="B856" s="147"/>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5.75" customHeight="1">
      <c r="A857" s="50"/>
      <c r="B857" s="147"/>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5.75" customHeight="1">
      <c r="A858" s="50"/>
      <c r="B858" s="147"/>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5.75" customHeight="1">
      <c r="A859" s="50"/>
      <c r="B859" s="147"/>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5.75" customHeight="1">
      <c r="A860" s="50"/>
      <c r="B860" s="147"/>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5.75" customHeight="1">
      <c r="A861" s="50"/>
      <c r="B861" s="147"/>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5.75" customHeight="1">
      <c r="A862" s="50"/>
      <c r="B862" s="147"/>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5.75" customHeight="1">
      <c r="A863" s="50"/>
      <c r="B863" s="147"/>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5.75" customHeight="1">
      <c r="A864" s="50"/>
      <c r="B864" s="147"/>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5.75" customHeight="1">
      <c r="A865" s="50"/>
      <c r="B865" s="147"/>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5.75" customHeight="1">
      <c r="A866" s="50"/>
      <c r="B866" s="147"/>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5.75" customHeight="1">
      <c r="A867" s="50"/>
      <c r="B867" s="147"/>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5.75" customHeight="1">
      <c r="A868" s="50"/>
      <c r="B868" s="147"/>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5.75" customHeight="1">
      <c r="A869" s="50"/>
      <c r="B869" s="147"/>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5.75" customHeight="1">
      <c r="A870" s="50"/>
      <c r="B870" s="147"/>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5.75" customHeight="1">
      <c r="A871" s="50"/>
      <c r="B871" s="147"/>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5.75" customHeight="1">
      <c r="A872" s="50"/>
      <c r="B872" s="147"/>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5.75" customHeight="1">
      <c r="A873" s="50"/>
      <c r="B873" s="147"/>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5.75" customHeight="1">
      <c r="A874" s="50"/>
      <c r="B874" s="147"/>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5.75" customHeight="1">
      <c r="A875" s="50"/>
      <c r="B875" s="147"/>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5.75" customHeight="1">
      <c r="A876" s="50"/>
      <c r="B876" s="147"/>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5.75" customHeight="1">
      <c r="A877" s="50"/>
      <c r="B877" s="147"/>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5.75" customHeight="1">
      <c r="A878" s="50"/>
      <c r="B878" s="147"/>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5.75" customHeight="1">
      <c r="A879" s="50"/>
      <c r="B879" s="147"/>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5.75" customHeight="1">
      <c r="A880" s="50"/>
      <c r="B880" s="147"/>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5.75" customHeight="1">
      <c r="A881" s="50"/>
      <c r="B881" s="147"/>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5.75" customHeight="1">
      <c r="A882" s="50"/>
      <c r="B882" s="147"/>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5.75" customHeight="1">
      <c r="A883" s="50"/>
      <c r="B883" s="147"/>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5.75" customHeight="1">
      <c r="A884" s="50"/>
      <c r="B884" s="147"/>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5.75" customHeight="1">
      <c r="A885" s="50"/>
      <c r="B885" s="147"/>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5.75" customHeight="1">
      <c r="A886" s="50"/>
      <c r="B886" s="147"/>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5.75" customHeight="1">
      <c r="A887" s="50"/>
      <c r="B887" s="147"/>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5.75" customHeight="1">
      <c r="A888" s="50"/>
      <c r="B888" s="147"/>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5.75" customHeight="1">
      <c r="A889" s="50"/>
      <c r="B889" s="147"/>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5.75" customHeight="1">
      <c r="A890" s="50"/>
      <c r="B890" s="147"/>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5.75" customHeight="1">
      <c r="A891" s="50"/>
      <c r="B891" s="147"/>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5.75" customHeight="1">
      <c r="A892" s="50"/>
      <c r="B892" s="147"/>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5.75" customHeight="1">
      <c r="A893" s="50"/>
      <c r="B893" s="147"/>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5.75" customHeight="1">
      <c r="A894" s="50"/>
      <c r="B894" s="147"/>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5.75" customHeight="1">
      <c r="A895" s="50"/>
      <c r="B895" s="147"/>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5.75" customHeight="1">
      <c r="A896" s="50"/>
      <c r="B896" s="147"/>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5.75" customHeight="1">
      <c r="A897" s="50"/>
      <c r="B897" s="147"/>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5.75" customHeight="1">
      <c r="A898" s="50"/>
      <c r="B898" s="147"/>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5.75" customHeight="1">
      <c r="A899" s="50"/>
      <c r="B899" s="147"/>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5.75" customHeight="1">
      <c r="A900" s="50"/>
      <c r="B900" s="147"/>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5.75" customHeight="1">
      <c r="A901" s="50"/>
      <c r="B901" s="147"/>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5.75" customHeight="1">
      <c r="A902" s="50"/>
      <c r="B902" s="147"/>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5.75" customHeight="1">
      <c r="A903" s="50"/>
      <c r="B903" s="147"/>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5.75" customHeight="1">
      <c r="A904" s="50"/>
      <c r="B904" s="147"/>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5.75" customHeight="1">
      <c r="A905" s="50"/>
      <c r="B905" s="147"/>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5.75" customHeight="1">
      <c r="A906" s="50"/>
      <c r="B906" s="147"/>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5.75" customHeight="1">
      <c r="A907" s="50"/>
      <c r="B907" s="147"/>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5.75" customHeight="1">
      <c r="A908" s="50"/>
      <c r="B908" s="147"/>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5.75" customHeight="1">
      <c r="A909" s="50"/>
      <c r="B909" s="147"/>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5.75" customHeight="1">
      <c r="A910" s="50"/>
      <c r="B910" s="147"/>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5.75" customHeight="1">
      <c r="A911" s="50"/>
      <c r="B911" s="147"/>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5.75" customHeight="1">
      <c r="A912" s="50"/>
      <c r="B912" s="147"/>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5.75" customHeight="1">
      <c r="A913" s="50"/>
      <c r="B913" s="147"/>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5.75" customHeight="1">
      <c r="A914" s="50"/>
      <c r="B914" s="147"/>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5.75" customHeight="1">
      <c r="A915" s="50"/>
      <c r="B915" s="147"/>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5.75" customHeight="1">
      <c r="A916" s="50"/>
      <c r="B916" s="147"/>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5.75" customHeight="1">
      <c r="A917" s="50"/>
      <c r="B917" s="147"/>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5.75" customHeight="1">
      <c r="A918" s="50"/>
      <c r="B918" s="147"/>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5.75" customHeight="1">
      <c r="A919" s="50"/>
      <c r="B919" s="147"/>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5.75" customHeight="1">
      <c r="A920" s="50"/>
      <c r="B920" s="147"/>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5.75" customHeight="1">
      <c r="A921" s="50"/>
      <c r="B921" s="147"/>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5.75" customHeight="1">
      <c r="A922" s="50"/>
      <c r="B922" s="147"/>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5.75" customHeight="1">
      <c r="A923" s="50"/>
      <c r="B923" s="147"/>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5.75" customHeight="1">
      <c r="A924" s="50"/>
      <c r="B924" s="147"/>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5.75" customHeight="1">
      <c r="A925" s="50"/>
      <c r="B925" s="147"/>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5.75" customHeight="1">
      <c r="A926" s="50"/>
      <c r="B926" s="147"/>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5.75" customHeight="1">
      <c r="A927" s="50"/>
      <c r="B927" s="147"/>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5.75" customHeight="1">
      <c r="A928" s="50"/>
      <c r="B928" s="147"/>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5.75" customHeight="1">
      <c r="A929" s="50"/>
      <c r="B929" s="147"/>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5.75" customHeight="1">
      <c r="A930" s="50"/>
      <c r="B930" s="147"/>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5.75" customHeight="1">
      <c r="A931" s="50"/>
      <c r="B931" s="147"/>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5.75" customHeight="1">
      <c r="A932" s="50"/>
      <c r="B932" s="147"/>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5.75" customHeight="1">
      <c r="A933" s="50"/>
      <c r="B933" s="147"/>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5.75" customHeight="1">
      <c r="A934" s="50"/>
      <c r="B934" s="147"/>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5.75" customHeight="1">
      <c r="A935" s="50"/>
      <c r="B935" s="147"/>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5.75" customHeight="1">
      <c r="A936" s="50"/>
      <c r="B936" s="147"/>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5.75" customHeight="1">
      <c r="A937" s="50"/>
      <c r="B937" s="147"/>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5.75" customHeight="1">
      <c r="A938" s="50"/>
      <c r="B938" s="147"/>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5.75" customHeight="1">
      <c r="A939" s="50"/>
      <c r="B939" s="147"/>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5.75" customHeight="1">
      <c r="A940" s="50"/>
      <c r="B940" s="147"/>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5.75" customHeight="1">
      <c r="A941" s="50"/>
      <c r="B941" s="147"/>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5.75" customHeight="1">
      <c r="A942" s="50"/>
      <c r="B942" s="147"/>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5.75" customHeight="1">
      <c r="A943" s="50"/>
      <c r="B943" s="147"/>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5.75" customHeight="1">
      <c r="A944" s="50"/>
      <c r="B944" s="147"/>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5.75" customHeight="1">
      <c r="A945" s="50"/>
      <c r="B945" s="147"/>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5.75" customHeight="1">
      <c r="A946" s="50"/>
      <c r="B946" s="147"/>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5.75" customHeight="1">
      <c r="A947" s="50"/>
      <c r="B947" s="147"/>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5.75" customHeight="1">
      <c r="A948" s="50"/>
      <c r="B948" s="147"/>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5.75" customHeight="1">
      <c r="A949" s="50"/>
      <c r="B949" s="147"/>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5.75" customHeight="1">
      <c r="A950" s="50"/>
      <c r="B950" s="147"/>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5.75" customHeight="1">
      <c r="A951" s="50"/>
      <c r="B951" s="147"/>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5.75" customHeight="1">
      <c r="A952" s="50"/>
      <c r="B952" s="147"/>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5.75" customHeight="1">
      <c r="A953" s="50"/>
      <c r="B953" s="147"/>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5.75" customHeight="1">
      <c r="A954" s="50"/>
      <c r="B954" s="147"/>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5.75" customHeight="1">
      <c r="A955" s="50"/>
      <c r="B955" s="147"/>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5.75" customHeight="1">
      <c r="A956" s="50"/>
      <c r="B956" s="147"/>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5.75" customHeight="1">
      <c r="A957" s="50"/>
      <c r="B957" s="147"/>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5.75" customHeight="1">
      <c r="A958" s="50"/>
      <c r="B958" s="147"/>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5.75" customHeight="1">
      <c r="A959" s="50"/>
      <c r="B959" s="147"/>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5.75" customHeight="1">
      <c r="A960" s="50"/>
      <c r="B960" s="147"/>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5.75" customHeight="1">
      <c r="A961" s="50"/>
      <c r="B961" s="147"/>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5.75" customHeight="1">
      <c r="A962" s="50"/>
      <c r="B962" s="147"/>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5.75" customHeight="1">
      <c r="A963" s="50"/>
      <c r="B963" s="147"/>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5.75" customHeight="1">
      <c r="A964" s="50"/>
      <c r="B964" s="147"/>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5.75" customHeight="1">
      <c r="A965" s="50"/>
      <c r="B965" s="147"/>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5.75" customHeight="1">
      <c r="A966" s="50"/>
      <c r="B966" s="147"/>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5.75" customHeight="1">
      <c r="A967" s="50"/>
      <c r="B967" s="147"/>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5.75" customHeight="1">
      <c r="A968" s="50"/>
      <c r="B968" s="147"/>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5.75" customHeight="1">
      <c r="A969" s="50"/>
      <c r="B969" s="147"/>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5.75" customHeight="1">
      <c r="A970" s="50"/>
      <c r="B970" s="147"/>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5.75" customHeight="1">
      <c r="A971" s="50"/>
      <c r="B971" s="147"/>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5.75" customHeight="1">
      <c r="A972" s="50"/>
      <c r="B972" s="147"/>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5.75" customHeight="1">
      <c r="A973" s="50"/>
      <c r="B973" s="147"/>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5.75" customHeight="1">
      <c r="A974" s="50"/>
      <c r="B974" s="147"/>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5.75" customHeight="1">
      <c r="A975" s="50"/>
      <c r="B975" s="147"/>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5.75" customHeight="1">
      <c r="A976" s="50"/>
      <c r="B976" s="147"/>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5.75" customHeight="1">
      <c r="A977" s="50"/>
      <c r="B977" s="147"/>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5.75" customHeight="1">
      <c r="A978" s="50"/>
      <c r="B978" s="147"/>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5.75" customHeight="1">
      <c r="A979" s="50"/>
      <c r="B979" s="147"/>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5.75" customHeight="1">
      <c r="A980" s="50"/>
      <c r="B980" s="147"/>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5.75" customHeight="1">
      <c r="A981" s="50"/>
      <c r="B981" s="147"/>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5.75" customHeight="1">
      <c r="A982" s="50"/>
      <c r="B982" s="147"/>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5.75" customHeight="1">
      <c r="A983" s="50"/>
      <c r="B983" s="147"/>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5.75" customHeight="1">
      <c r="A984" s="50"/>
      <c r="B984" s="147"/>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5.75" customHeight="1">
      <c r="A985" s="50"/>
      <c r="B985" s="147"/>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5.75" customHeight="1">
      <c r="A986" s="50"/>
      <c r="B986" s="147"/>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5.75" customHeight="1">
      <c r="A987" s="50"/>
      <c r="B987" s="147"/>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5.75" customHeight="1">
      <c r="A988" s="50"/>
      <c r="B988" s="147"/>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5.75" customHeight="1">
      <c r="A989" s="50"/>
      <c r="B989" s="147"/>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5.75" customHeight="1">
      <c r="A990" s="50"/>
      <c r="B990" s="147"/>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5.75" customHeight="1">
      <c r="A991" s="50"/>
      <c r="B991" s="147"/>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5.75" customHeight="1">
      <c r="A992" s="50"/>
      <c r="B992" s="147"/>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5.75" customHeight="1">
      <c r="A993" s="50"/>
      <c r="B993" s="147"/>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5.75" customHeight="1">
      <c r="A994" s="50"/>
      <c r="B994" s="147"/>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5.75" customHeight="1">
      <c r="A995" s="50"/>
      <c r="B995" s="147"/>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5.75" customHeight="1">
      <c r="A996" s="50"/>
      <c r="B996" s="147"/>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5.75" customHeight="1">
      <c r="A997" s="50"/>
      <c r="B997" s="147"/>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5.75" customHeight="1">
      <c r="A998" s="50"/>
      <c r="B998" s="147"/>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5.75" customHeight="1">
      <c r="A999" s="50"/>
      <c r="B999" s="147"/>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5.75" customHeight="1">
      <c r="A1000" s="50"/>
      <c r="B1000" s="147"/>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69">
    <mergeCell ref="C62:M62"/>
    <mergeCell ref="C53:M53"/>
    <mergeCell ref="C54:M54"/>
    <mergeCell ref="C55:M55"/>
    <mergeCell ref="C56:M56"/>
    <mergeCell ref="C57:M57"/>
    <mergeCell ref="C58:M58"/>
    <mergeCell ref="C59:M59"/>
    <mergeCell ref="D37:E37"/>
    <mergeCell ref="A59:A61"/>
    <mergeCell ref="A2:A15"/>
    <mergeCell ref="B14:B15"/>
    <mergeCell ref="B18:B24"/>
    <mergeCell ref="B25:B28"/>
    <mergeCell ref="B32:B34"/>
    <mergeCell ref="B35:B44"/>
    <mergeCell ref="B45:B48"/>
    <mergeCell ref="B8:B10"/>
    <mergeCell ref="A16:A52"/>
    <mergeCell ref="A53:A58"/>
    <mergeCell ref="C60:M60"/>
    <mergeCell ref="C61:M61"/>
    <mergeCell ref="F41:G41"/>
    <mergeCell ref="H41:I41"/>
    <mergeCell ref="C52:M52"/>
    <mergeCell ref="D39:E39"/>
    <mergeCell ref="F39:G39"/>
    <mergeCell ref="H39:I39"/>
    <mergeCell ref="J39:K39"/>
    <mergeCell ref="L39:M39"/>
    <mergeCell ref="D41:E41"/>
    <mergeCell ref="J41:K41"/>
    <mergeCell ref="C15:M15"/>
    <mergeCell ref="C16:M16"/>
    <mergeCell ref="C17:M17"/>
    <mergeCell ref="C51:M51"/>
    <mergeCell ref="F43:G43"/>
    <mergeCell ref="H43:I43"/>
    <mergeCell ref="F46:F47"/>
    <mergeCell ref="G46:J47"/>
    <mergeCell ref="L46:M47"/>
    <mergeCell ref="C49:M49"/>
    <mergeCell ref="C50:M50"/>
    <mergeCell ref="J37:K37"/>
    <mergeCell ref="L37:M37"/>
    <mergeCell ref="J30:L31"/>
    <mergeCell ref="F37:G37"/>
    <mergeCell ref="H37:I37"/>
    <mergeCell ref="G5:K5"/>
    <mergeCell ref="D6:H6"/>
    <mergeCell ref="C9:D9"/>
    <mergeCell ref="C10:D10"/>
    <mergeCell ref="C14:D14"/>
    <mergeCell ref="F14:M14"/>
    <mergeCell ref="C13:M13"/>
    <mergeCell ref="C7:D7"/>
    <mergeCell ref="I7:M7"/>
    <mergeCell ref="C11:M11"/>
    <mergeCell ref="C12:M12"/>
    <mergeCell ref="F9:G9"/>
    <mergeCell ref="I9:J9"/>
    <mergeCell ref="F10:G10"/>
    <mergeCell ref="I10:J10"/>
    <mergeCell ref="B1:M1"/>
    <mergeCell ref="C2:M2"/>
    <mergeCell ref="C3:M3"/>
    <mergeCell ref="C4:G4"/>
    <mergeCell ref="H4:I4"/>
    <mergeCell ref="J4:M4"/>
  </mergeCells>
  <dataValidations count="1">
    <dataValidation type="list" allowBlank="1" showErrorMessage="1" sqref="I7">
      <formula1>INDIRECT($C$7)</formula1>
    </dataValidation>
  </dataValidations>
  <hyperlinks>
    <hyperlink ref="C57" r:id="rId1" display="catalina.villa@transmilenio.gov.co"/>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Z1000"/>
  <sheetViews>
    <sheetView workbookViewId="0">
      <selection activeCell="H7" sqref="H7"/>
    </sheetView>
  </sheetViews>
  <sheetFormatPr baseColWidth="10" defaultColWidth="14.42578125" defaultRowHeight="15" customHeight="1"/>
  <cols>
    <col min="1" max="1" width="27.28515625" customWidth="1"/>
    <col min="2" max="2" width="29.42578125" customWidth="1"/>
    <col min="3" max="26" width="11.42578125" customWidth="1"/>
  </cols>
  <sheetData>
    <row r="1" spans="1:26" ht="28.5" customHeight="1">
      <c r="A1" s="275"/>
      <c r="B1" s="1495" t="s">
        <v>946</v>
      </c>
      <c r="C1" s="1247"/>
      <c r="D1" s="1247"/>
      <c r="E1" s="1247"/>
      <c r="F1" s="1247"/>
      <c r="G1" s="1247"/>
      <c r="H1" s="1247"/>
      <c r="I1" s="1247"/>
      <c r="J1" s="1247"/>
      <c r="K1" s="1247"/>
      <c r="L1" s="1247"/>
      <c r="M1" s="1248"/>
      <c r="N1" s="276"/>
      <c r="O1" s="276"/>
      <c r="P1" s="276"/>
      <c r="Q1" s="276"/>
      <c r="R1" s="276"/>
      <c r="S1" s="276"/>
      <c r="T1" s="276"/>
      <c r="U1" s="276"/>
      <c r="V1" s="276"/>
      <c r="W1" s="276"/>
      <c r="X1" s="276"/>
      <c r="Y1" s="276"/>
      <c r="Z1" s="276"/>
    </row>
    <row r="2" spans="1:26" ht="35.25" customHeight="1">
      <c r="A2" s="1278" t="s">
        <v>263</v>
      </c>
      <c r="B2" s="219" t="s">
        <v>264</v>
      </c>
      <c r="C2" s="1496" t="s">
        <v>544</v>
      </c>
      <c r="D2" s="1250"/>
      <c r="E2" s="1250"/>
      <c r="F2" s="1250"/>
      <c r="G2" s="1250"/>
      <c r="H2" s="1250"/>
      <c r="I2" s="1250"/>
      <c r="J2" s="1250"/>
      <c r="K2" s="1250"/>
      <c r="L2" s="1250"/>
      <c r="M2" s="1251"/>
      <c r="N2" s="276"/>
      <c r="O2" s="276"/>
      <c r="P2" s="276"/>
      <c r="Q2" s="276"/>
      <c r="R2" s="276"/>
      <c r="S2" s="276"/>
      <c r="T2" s="276"/>
      <c r="U2" s="276"/>
      <c r="V2" s="276"/>
      <c r="W2" s="276"/>
      <c r="X2" s="276"/>
      <c r="Y2" s="276"/>
      <c r="Z2" s="276"/>
    </row>
    <row r="3" spans="1:26" ht="71.25" customHeight="1">
      <c r="A3" s="1257"/>
      <c r="B3" s="220" t="s">
        <v>338</v>
      </c>
      <c r="C3" s="1497" t="s">
        <v>545</v>
      </c>
      <c r="D3" s="1203"/>
      <c r="E3" s="1203"/>
      <c r="F3" s="1203"/>
      <c r="G3" s="1203"/>
      <c r="H3" s="1203"/>
      <c r="I3" s="1203"/>
      <c r="J3" s="1203"/>
      <c r="K3" s="1203"/>
      <c r="L3" s="1203"/>
      <c r="M3" s="1244"/>
      <c r="N3" s="276"/>
      <c r="O3" s="276"/>
      <c r="P3" s="276"/>
      <c r="Q3" s="276"/>
      <c r="R3" s="276"/>
      <c r="S3" s="276"/>
      <c r="T3" s="276"/>
      <c r="U3" s="276"/>
      <c r="V3" s="276"/>
      <c r="W3" s="276"/>
      <c r="X3" s="276"/>
      <c r="Y3" s="276"/>
      <c r="Z3" s="276"/>
    </row>
    <row r="4" spans="1:26" ht="15.75">
      <c r="A4" s="1257"/>
      <c r="B4" s="220" t="s">
        <v>97</v>
      </c>
      <c r="C4" s="1490">
        <v>3</v>
      </c>
      <c r="D4" s="1203"/>
      <c r="E4" s="1204"/>
      <c r="F4" s="1498" t="s">
        <v>98</v>
      </c>
      <c r="G4" s="1204"/>
      <c r="H4" s="1316">
        <v>3</v>
      </c>
      <c r="I4" s="1203"/>
      <c r="J4" s="1203"/>
      <c r="K4" s="1203"/>
      <c r="L4" s="1203"/>
      <c r="M4" s="1244"/>
      <c r="N4" s="276"/>
      <c r="O4" s="276"/>
      <c r="P4" s="276"/>
      <c r="Q4" s="276"/>
      <c r="R4" s="276"/>
      <c r="S4" s="276"/>
      <c r="T4" s="276"/>
      <c r="U4" s="276"/>
      <c r="V4" s="276"/>
      <c r="W4" s="276"/>
      <c r="X4" s="276"/>
      <c r="Y4" s="276"/>
      <c r="Z4" s="276"/>
    </row>
    <row r="5" spans="1:26" ht="15.75">
      <c r="A5" s="1257"/>
      <c r="B5" s="220" t="s">
        <v>267</v>
      </c>
      <c r="C5" s="1490" t="s">
        <v>546</v>
      </c>
      <c r="D5" s="1203"/>
      <c r="E5" s="1203"/>
      <c r="F5" s="1203"/>
      <c r="G5" s="1203"/>
      <c r="H5" s="1203"/>
      <c r="I5" s="1203"/>
      <c r="J5" s="1203"/>
      <c r="K5" s="1203"/>
      <c r="L5" s="1203"/>
      <c r="M5" s="1244"/>
      <c r="N5" s="276"/>
      <c r="O5" s="276"/>
      <c r="P5" s="276"/>
      <c r="Q5" s="276"/>
      <c r="R5" s="276"/>
      <c r="S5" s="276"/>
      <c r="T5" s="276"/>
      <c r="U5" s="276"/>
      <c r="V5" s="276"/>
      <c r="W5" s="276"/>
      <c r="X5" s="276"/>
      <c r="Y5" s="276"/>
      <c r="Z5" s="276"/>
    </row>
    <row r="6" spans="1:26" ht="15.75">
      <c r="A6" s="1257"/>
      <c r="B6" s="220" t="s">
        <v>268</v>
      </c>
      <c r="C6" s="1490" t="s">
        <v>547</v>
      </c>
      <c r="D6" s="1203"/>
      <c r="E6" s="1203"/>
      <c r="F6" s="1203"/>
      <c r="G6" s="1203"/>
      <c r="H6" s="1203"/>
      <c r="I6" s="1203"/>
      <c r="J6" s="1203"/>
      <c r="K6" s="1203"/>
      <c r="L6" s="1203"/>
      <c r="M6" s="1244"/>
      <c r="N6" s="276"/>
      <c r="O6" s="276"/>
      <c r="P6" s="276"/>
      <c r="Q6" s="276"/>
      <c r="R6" s="276"/>
      <c r="S6" s="276"/>
      <c r="T6" s="276"/>
      <c r="U6" s="276"/>
      <c r="V6" s="276"/>
      <c r="W6" s="276"/>
      <c r="X6" s="276"/>
      <c r="Y6" s="276"/>
      <c r="Z6" s="276"/>
    </row>
    <row r="7" spans="1:26" ht="15.75">
      <c r="A7" s="1257"/>
      <c r="B7" s="220" t="s">
        <v>269</v>
      </c>
      <c r="C7" s="1490" t="s">
        <v>69</v>
      </c>
      <c r="D7" s="1203"/>
      <c r="E7" s="1203"/>
      <c r="F7" s="1203"/>
      <c r="G7" s="1204"/>
      <c r="H7" s="277" t="s">
        <v>52</v>
      </c>
      <c r="I7" s="1315" t="s">
        <v>548</v>
      </c>
      <c r="J7" s="1203"/>
      <c r="K7" s="1203"/>
      <c r="L7" s="1203"/>
      <c r="M7" s="1244"/>
      <c r="N7" s="276"/>
      <c r="O7" s="276"/>
      <c r="P7" s="276"/>
      <c r="Q7" s="276"/>
      <c r="R7" s="276"/>
      <c r="S7" s="276"/>
      <c r="T7" s="276"/>
      <c r="U7" s="276"/>
      <c r="V7" s="276"/>
      <c r="W7" s="276"/>
      <c r="X7" s="276"/>
      <c r="Y7" s="276"/>
      <c r="Z7" s="276"/>
    </row>
    <row r="8" spans="1:26">
      <c r="A8" s="1257"/>
      <c r="B8" s="1256" t="s">
        <v>270</v>
      </c>
      <c r="C8" s="1491" t="s">
        <v>549</v>
      </c>
      <c r="D8" s="1260"/>
      <c r="E8" s="1260"/>
      <c r="F8" s="1260"/>
      <c r="G8" s="1260"/>
      <c r="H8" s="1260"/>
      <c r="I8" s="1260"/>
      <c r="J8" s="1260"/>
      <c r="K8" s="1260"/>
      <c r="L8" s="1260"/>
      <c r="M8" s="1261"/>
      <c r="N8" s="276"/>
      <c r="O8" s="276"/>
      <c r="P8" s="276"/>
      <c r="Q8" s="276"/>
      <c r="R8" s="276"/>
      <c r="S8" s="276"/>
      <c r="T8" s="276"/>
      <c r="U8" s="276"/>
      <c r="V8" s="276"/>
      <c r="W8" s="276"/>
      <c r="X8" s="276"/>
      <c r="Y8" s="276"/>
      <c r="Z8" s="276"/>
    </row>
    <row r="9" spans="1:26">
      <c r="A9" s="1257"/>
      <c r="B9" s="1257"/>
      <c r="C9" s="1262"/>
      <c r="D9" s="1263"/>
      <c r="E9" s="1263"/>
      <c r="F9" s="1263"/>
      <c r="G9" s="1263"/>
      <c r="H9" s="1263"/>
      <c r="I9" s="1263"/>
      <c r="J9" s="1263"/>
      <c r="K9" s="1263"/>
      <c r="L9" s="1263"/>
      <c r="M9" s="1264"/>
      <c r="N9" s="276"/>
      <c r="O9" s="276"/>
      <c r="P9" s="276"/>
      <c r="Q9" s="276"/>
      <c r="R9" s="276"/>
      <c r="S9" s="276"/>
      <c r="T9" s="276"/>
      <c r="U9" s="276"/>
      <c r="V9" s="276"/>
      <c r="W9" s="276"/>
      <c r="X9" s="276"/>
      <c r="Y9" s="276"/>
      <c r="Z9" s="276"/>
    </row>
    <row r="10" spans="1:26">
      <c r="A10" s="1257"/>
      <c r="B10" s="1258"/>
      <c r="C10" s="1265"/>
      <c r="D10" s="1266"/>
      <c r="E10" s="1266"/>
      <c r="F10" s="1266"/>
      <c r="G10" s="1266"/>
      <c r="H10" s="1266"/>
      <c r="I10" s="1266"/>
      <c r="J10" s="1266"/>
      <c r="K10" s="1266"/>
      <c r="L10" s="1266"/>
      <c r="M10" s="1267"/>
      <c r="N10" s="276"/>
      <c r="O10" s="276"/>
      <c r="P10" s="276"/>
      <c r="Q10" s="276"/>
      <c r="R10" s="276"/>
      <c r="S10" s="276"/>
      <c r="T10" s="276"/>
      <c r="U10" s="276"/>
      <c r="V10" s="276"/>
      <c r="W10" s="276"/>
      <c r="X10" s="276"/>
      <c r="Y10" s="276"/>
      <c r="Z10" s="276"/>
    </row>
    <row r="11" spans="1:26" ht="60.75" customHeight="1">
      <c r="A11" s="1257"/>
      <c r="B11" s="220" t="s">
        <v>273</v>
      </c>
      <c r="C11" s="1490" t="s">
        <v>550</v>
      </c>
      <c r="D11" s="1203"/>
      <c r="E11" s="1203"/>
      <c r="F11" s="1203"/>
      <c r="G11" s="1203"/>
      <c r="H11" s="1203"/>
      <c r="I11" s="1203"/>
      <c r="J11" s="1203"/>
      <c r="K11" s="1203"/>
      <c r="L11" s="1203"/>
      <c r="M11" s="1244"/>
      <c r="N11" s="276"/>
      <c r="O11" s="276"/>
      <c r="P11" s="276"/>
      <c r="Q11" s="276"/>
      <c r="R11" s="276"/>
      <c r="S11" s="276"/>
      <c r="T11" s="276"/>
      <c r="U11" s="276"/>
      <c r="V11" s="276"/>
      <c r="W11" s="276"/>
      <c r="X11" s="276"/>
      <c r="Y11" s="276"/>
      <c r="Z11" s="276"/>
    </row>
    <row r="12" spans="1:26" ht="129" customHeight="1">
      <c r="A12" s="1257"/>
      <c r="B12" s="220" t="s">
        <v>348</v>
      </c>
      <c r="C12" s="1274" t="s">
        <v>551</v>
      </c>
      <c r="D12" s="1203"/>
      <c r="E12" s="1203"/>
      <c r="F12" s="1203"/>
      <c r="G12" s="1203"/>
      <c r="H12" s="1203"/>
      <c r="I12" s="1203"/>
      <c r="J12" s="1203"/>
      <c r="K12" s="1203"/>
      <c r="L12" s="1203"/>
      <c r="M12" s="1244"/>
      <c r="N12" s="276"/>
      <c r="O12" s="276"/>
      <c r="P12" s="276"/>
      <c r="Q12" s="276"/>
      <c r="R12" s="276"/>
      <c r="S12" s="276"/>
      <c r="T12" s="276"/>
      <c r="U12" s="276"/>
      <c r="V12" s="276"/>
      <c r="W12" s="276"/>
      <c r="X12" s="276"/>
      <c r="Y12" s="276"/>
      <c r="Z12" s="276"/>
    </row>
    <row r="13" spans="1:26" ht="47.25">
      <c r="A13" s="1257"/>
      <c r="B13" s="220" t="s">
        <v>349</v>
      </c>
      <c r="C13" s="1490" t="s">
        <v>383</v>
      </c>
      <c r="D13" s="1203"/>
      <c r="E13" s="1203"/>
      <c r="F13" s="1203"/>
      <c r="G13" s="1203"/>
      <c r="H13" s="1203"/>
      <c r="I13" s="1203"/>
      <c r="J13" s="1203"/>
      <c r="K13" s="1203"/>
      <c r="L13" s="1203"/>
      <c r="M13" s="1244"/>
      <c r="N13" s="276"/>
      <c r="O13" s="276"/>
      <c r="P13" s="276"/>
      <c r="Q13" s="276"/>
      <c r="R13" s="276"/>
      <c r="S13" s="276"/>
      <c r="T13" s="276"/>
      <c r="U13" s="276"/>
      <c r="V13" s="276"/>
      <c r="W13" s="276"/>
      <c r="X13" s="276"/>
      <c r="Y13" s="276"/>
      <c r="Z13" s="276"/>
    </row>
    <row r="14" spans="1:26" ht="63" customHeight="1">
      <c r="A14" s="1279"/>
      <c r="B14" s="222" t="s">
        <v>351</v>
      </c>
      <c r="C14" s="1492" t="s">
        <v>552</v>
      </c>
      <c r="D14" s="1244"/>
      <c r="E14" s="278" t="s">
        <v>353</v>
      </c>
      <c r="F14" s="1316" t="s">
        <v>173</v>
      </c>
      <c r="G14" s="1203"/>
      <c r="H14" s="1203"/>
      <c r="I14" s="1203"/>
      <c r="J14" s="1203"/>
      <c r="K14" s="1203"/>
      <c r="L14" s="1203"/>
      <c r="M14" s="1244"/>
      <c r="N14" s="276"/>
      <c r="O14" s="276"/>
      <c r="P14" s="276"/>
      <c r="Q14" s="276"/>
      <c r="R14" s="276"/>
      <c r="S14" s="276"/>
      <c r="T14" s="276"/>
      <c r="U14" s="276"/>
      <c r="V14" s="276"/>
      <c r="W14" s="276"/>
      <c r="X14" s="276"/>
      <c r="Y14" s="276"/>
      <c r="Z14" s="276"/>
    </row>
    <row r="15" spans="1:26" ht="15.75">
      <c r="A15" s="1278" t="s">
        <v>275</v>
      </c>
      <c r="B15" s="251" t="s">
        <v>91</v>
      </c>
      <c r="C15" s="1493" t="s">
        <v>180</v>
      </c>
      <c r="D15" s="1203"/>
      <c r="E15" s="1203"/>
      <c r="F15" s="1203"/>
      <c r="G15" s="1203"/>
      <c r="H15" s="1203"/>
      <c r="I15" s="1203"/>
      <c r="J15" s="1203"/>
      <c r="K15" s="1203"/>
      <c r="L15" s="1203"/>
      <c r="M15" s="1244"/>
      <c r="N15" s="276"/>
      <c r="O15" s="276"/>
      <c r="P15" s="276"/>
      <c r="Q15" s="276"/>
      <c r="R15" s="276"/>
      <c r="S15" s="276"/>
      <c r="T15" s="276"/>
      <c r="U15" s="276"/>
      <c r="V15" s="276"/>
      <c r="W15" s="276"/>
      <c r="X15" s="276"/>
      <c r="Y15" s="276"/>
      <c r="Z15" s="276"/>
    </row>
    <row r="16" spans="1:26" ht="41.25" customHeight="1">
      <c r="A16" s="1257"/>
      <c r="B16" s="252" t="s">
        <v>356</v>
      </c>
      <c r="C16" s="1492" t="s">
        <v>553</v>
      </c>
      <c r="D16" s="1203"/>
      <c r="E16" s="1203"/>
      <c r="F16" s="1203"/>
      <c r="G16" s="1203"/>
      <c r="H16" s="1203"/>
      <c r="I16" s="1203"/>
      <c r="J16" s="1203"/>
      <c r="K16" s="1203"/>
      <c r="L16" s="1203"/>
      <c r="M16" s="1244"/>
      <c r="N16" s="276"/>
      <c r="O16" s="276"/>
      <c r="P16" s="276"/>
      <c r="Q16" s="276"/>
      <c r="R16" s="276"/>
      <c r="S16" s="276"/>
      <c r="T16" s="276"/>
      <c r="U16" s="276"/>
      <c r="V16" s="276"/>
      <c r="W16" s="276"/>
      <c r="X16" s="276"/>
      <c r="Y16" s="276"/>
      <c r="Z16" s="276"/>
    </row>
    <row r="17" spans="1:26">
      <c r="A17" s="1257"/>
      <c r="B17" s="1302" t="s">
        <v>276</v>
      </c>
      <c r="C17" s="276"/>
      <c r="D17" s="276"/>
      <c r="E17" s="276"/>
      <c r="F17" s="276"/>
      <c r="G17" s="276"/>
      <c r="H17" s="276"/>
      <c r="I17" s="276"/>
      <c r="J17" s="276"/>
      <c r="K17" s="276"/>
      <c r="L17" s="276"/>
      <c r="M17" s="279"/>
      <c r="N17" s="276"/>
      <c r="O17" s="276"/>
      <c r="P17" s="276"/>
      <c r="Q17" s="276"/>
      <c r="R17" s="276"/>
      <c r="S17" s="276"/>
      <c r="T17" s="276"/>
      <c r="U17" s="276"/>
      <c r="V17" s="276"/>
      <c r="W17" s="276"/>
      <c r="X17" s="276"/>
      <c r="Y17" s="276"/>
      <c r="Z17" s="276"/>
    </row>
    <row r="18" spans="1:26">
      <c r="A18" s="1257"/>
      <c r="B18" s="1257"/>
      <c r="C18" s="276"/>
      <c r="D18" s="280"/>
      <c r="E18" s="276"/>
      <c r="F18" s="280"/>
      <c r="G18" s="276"/>
      <c r="H18" s="280"/>
      <c r="I18" s="276"/>
      <c r="J18" s="280"/>
      <c r="K18" s="276"/>
      <c r="L18" s="276"/>
      <c r="M18" s="279"/>
      <c r="N18" s="276"/>
      <c r="O18" s="276"/>
      <c r="P18" s="276"/>
      <c r="Q18" s="276"/>
      <c r="R18" s="276"/>
      <c r="S18" s="276"/>
      <c r="T18" s="276"/>
      <c r="U18" s="276"/>
      <c r="V18" s="276"/>
      <c r="W18" s="276"/>
      <c r="X18" s="276"/>
      <c r="Y18" s="276"/>
      <c r="Z18" s="276"/>
    </row>
    <row r="19" spans="1:26" ht="15.75">
      <c r="A19" s="1257"/>
      <c r="B19" s="1257"/>
      <c r="C19" s="281" t="s">
        <v>277</v>
      </c>
      <c r="D19" s="273"/>
      <c r="E19" s="281" t="s">
        <v>278</v>
      </c>
      <c r="F19" s="273"/>
      <c r="G19" s="281" t="s">
        <v>279</v>
      </c>
      <c r="H19" s="273"/>
      <c r="I19" s="281" t="s">
        <v>280</v>
      </c>
      <c r="J19" s="282" t="s">
        <v>287</v>
      </c>
      <c r="K19" s="283"/>
      <c r="L19" s="283"/>
      <c r="M19" s="279"/>
      <c r="N19" s="276"/>
      <c r="O19" s="276"/>
      <c r="P19" s="276"/>
      <c r="Q19" s="276"/>
      <c r="R19" s="276"/>
      <c r="S19" s="276"/>
      <c r="T19" s="276"/>
      <c r="U19" s="276"/>
      <c r="V19" s="276"/>
      <c r="W19" s="276"/>
      <c r="X19" s="276"/>
      <c r="Y19" s="276"/>
      <c r="Z19" s="276"/>
    </row>
    <row r="20" spans="1:26" ht="15.75">
      <c r="A20" s="1257"/>
      <c r="B20" s="1257"/>
      <c r="C20" s="281" t="s">
        <v>281</v>
      </c>
      <c r="D20" s="273"/>
      <c r="E20" s="281" t="s">
        <v>282</v>
      </c>
      <c r="F20" s="273"/>
      <c r="G20" s="281" t="s">
        <v>283</v>
      </c>
      <c r="H20" s="273"/>
      <c r="I20" s="283"/>
      <c r="J20" s="276"/>
      <c r="K20" s="283"/>
      <c r="L20" s="283"/>
      <c r="M20" s="279"/>
      <c r="N20" s="276"/>
      <c r="O20" s="276"/>
      <c r="P20" s="276"/>
      <c r="Q20" s="276"/>
      <c r="R20" s="276"/>
      <c r="S20" s="276"/>
      <c r="T20" s="276"/>
      <c r="U20" s="276"/>
      <c r="V20" s="276"/>
      <c r="W20" s="276"/>
      <c r="X20" s="276"/>
      <c r="Y20" s="276"/>
      <c r="Z20" s="276"/>
    </row>
    <row r="21" spans="1:26" ht="15.75" customHeight="1">
      <c r="A21" s="1257"/>
      <c r="B21" s="1257"/>
      <c r="C21" s="281" t="s">
        <v>284</v>
      </c>
      <c r="D21" s="273"/>
      <c r="E21" s="281" t="s">
        <v>285</v>
      </c>
      <c r="F21" s="273"/>
      <c r="G21" s="283"/>
      <c r="H21" s="276"/>
      <c r="I21" s="283"/>
      <c r="J21" s="276"/>
      <c r="K21" s="283"/>
      <c r="L21" s="283"/>
      <c r="M21" s="279"/>
      <c r="N21" s="276"/>
      <c r="O21" s="276"/>
      <c r="P21" s="276"/>
      <c r="Q21" s="276"/>
      <c r="R21" s="276"/>
      <c r="S21" s="276"/>
      <c r="T21" s="276"/>
      <c r="U21" s="276"/>
      <c r="V21" s="276"/>
      <c r="W21" s="276"/>
      <c r="X21" s="276"/>
      <c r="Y21" s="276"/>
      <c r="Z21" s="276"/>
    </row>
    <row r="22" spans="1:26" ht="15.75" customHeight="1">
      <c r="A22" s="1257"/>
      <c r="B22" s="1257"/>
      <c r="C22" s="281" t="s">
        <v>286</v>
      </c>
      <c r="D22" s="273"/>
      <c r="E22" s="283" t="s">
        <v>288</v>
      </c>
      <c r="F22" s="280"/>
      <c r="G22" s="280"/>
      <c r="H22" s="280"/>
      <c r="I22" s="280"/>
      <c r="J22" s="280"/>
      <c r="K22" s="280"/>
      <c r="L22" s="280"/>
      <c r="M22" s="284"/>
      <c r="N22" s="276"/>
      <c r="O22" s="276"/>
      <c r="P22" s="276"/>
      <c r="Q22" s="276"/>
      <c r="R22" s="276"/>
      <c r="S22" s="276"/>
      <c r="T22" s="276"/>
      <c r="U22" s="276"/>
      <c r="V22" s="276"/>
      <c r="W22" s="276"/>
      <c r="X22" s="276"/>
      <c r="Y22" s="276"/>
      <c r="Z22" s="276"/>
    </row>
    <row r="23" spans="1:26" ht="15.75" customHeight="1">
      <c r="A23" s="1257"/>
      <c r="B23" s="1258"/>
      <c r="C23" s="280"/>
      <c r="D23" s="280"/>
      <c r="E23" s="280"/>
      <c r="F23" s="280"/>
      <c r="G23" s="280"/>
      <c r="H23" s="280"/>
      <c r="I23" s="280"/>
      <c r="J23" s="280"/>
      <c r="K23" s="280"/>
      <c r="L23" s="280"/>
      <c r="M23" s="284"/>
      <c r="N23" s="276"/>
      <c r="O23" s="276"/>
      <c r="P23" s="276"/>
      <c r="Q23" s="276"/>
      <c r="R23" s="276"/>
      <c r="S23" s="276"/>
      <c r="T23" s="276"/>
      <c r="U23" s="276"/>
      <c r="V23" s="276"/>
      <c r="W23" s="276"/>
      <c r="X23" s="276"/>
      <c r="Y23" s="276"/>
      <c r="Z23" s="276"/>
    </row>
    <row r="24" spans="1:26" ht="15.75" customHeight="1">
      <c r="A24" s="1257"/>
      <c r="B24" s="1302" t="s">
        <v>290</v>
      </c>
      <c r="C24" s="276"/>
      <c r="D24" s="280"/>
      <c r="E24" s="276"/>
      <c r="F24" s="276"/>
      <c r="G24" s="280"/>
      <c r="H24" s="276"/>
      <c r="I24" s="276"/>
      <c r="J24" s="280"/>
      <c r="K24" s="276"/>
      <c r="L24" s="276"/>
      <c r="M24" s="279"/>
      <c r="N24" s="276"/>
      <c r="O24" s="276"/>
      <c r="P24" s="276"/>
      <c r="Q24" s="276"/>
      <c r="R24" s="276"/>
      <c r="S24" s="276"/>
      <c r="T24" s="276"/>
      <c r="U24" s="276"/>
      <c r="V24" s="276"/>
      <c r="W24" s="276"/>
      <c r="X24" s="276"/>
      <c r="Y24" s="276"/>
      <c r="Z24" s="276"/>
    </row>
    <row r="25" spans="1:26" ht="15.75" customHeight="1">
      <c r="A25" s="1257"/>
      <c r="B25" s="1257"/>
      <c r="C25" s="281" t="s">
        <v>291</v>
      </c>
      <c r="D25" s="282"/>
      <c r="E25" s="276"/>
      <c r="F25" s="281" t="s">
        <v>292</v>
      </c>
      <c r="G25" s="273"/>
      <c r="H25" s="276"/>
      <c r="I25" s="281" t="s">
        <v>201</v>
      </c>
      <c r="J25" s="282" t="s">
        <v>309</v>
      </c>
      <c r="K25" s="276"/>
      <c r="L25" s="276"/>
      <c r="M25" s="279"/>
      <c r="N25" s="276"/>
      <c r="O25" s="276"/>
      <c r="P25" s="276"/>
      <c r="Q25" s="276"/>
      <c r="R25" s="276"/>
      <c r="S25" s="276"/>
      <c r="T25" s="276"/>
      <c r="U25" s="276"/>
      <c r="V25" s="276"/>
      <c r="W25" s="276"/>
      <c r="X25" s="276"/>
      <c r="Y25" s="276"/>
      <c r="Z25" s="276"/>
    </row>
    <row r="26" spans="1:26" ht="15.75" customHeight="1">
      <c r="A26" s="1257"/>
      <c r="B26" s="1257"/>
      <c r="C26" s="281" t="s">
        <v>293</v>
      </c>
      <c r="D26" s="273"/>
      <c r="E26" s="276"/>
      <c r="F26" s="281" t="s">
        <v>193</v>
      </c>
      <c r="G26" s="273"/>
      <c r="H26" s="276"/>
      <c r="I26" s="276"/>
      <c r="J26" s="276"/>
      <c r="K26" s="276"/>
      <c r="L26" s="276"/>
      <c r="M26" s="279"/>
      <c r="N26" s="276"/>
      <c r="O26" s="276"/>
      <c r="P26" s="276"/>
      <c r="Q26" s="276"/>
      <c r="R26" s="276"/>
      <c r="S26" s="276"/>
      <c r="T26" s="276"/>
      <c r="U26" s="276"/>
      <c r="V26" s="276"/>
      <c r="W26" s="276"/>
      <c r="X26" s="276"/>
      <c r="Y26" s="276"/>
      <c r="Z26" s="276"/>
    </row>
    <row r="27" spans="1:26" ht="15.75" customHeight="1">
      <c r="A27" s="1257"/>
      <c r="B27" s="1258"/>
      <c r="C27" s="280"/>
      <c r="D27" s="280"/>
      <c r="E27" s="280"/>
      <c r="F27" s="280"/>
      <c r="G27" s="280"/>
      <c r="H27" s="280"/>
      <c r="I27" s="280"/>
      <c r="J27" s="280"/>
      <c r="K27" s="280"/>
      <c r="L27" s="280"/>
      <c r="M27" s="284"/>
      <c r="N27" s="276"/>
      <c r="O27" s="276"/>
      <c r="P27" s="276"/>
      <c r="Q27" s="276"/>
      <c r="R27" s="276"/>
      <c r="S27" s="276"/>
      <c r="T27" s="276"/>
      <c r="U27" s="276"/>
      <c r="V27" s="276"/>
      <c r="W27" s="276"/>
      <c r="X27" s="276"/>
      <c r="Y27" s="276"/>
      <c r="Z27" s="276"/>
    </row>
    <row r="28" spans="1:26" ht="15.75" customHeight="1">
      <c r="A28" s="1257"/>
      <c r="B28" s="1303" t="s">
        <v>294</v>
      </c>
      <c r="C28" s="276"/>
      <c r="D28" s="280"/>
      <c r="E28" s="276"/>
      <c r="F28" s="276"/>
      <c r="G28" s="280"/>
      <c r="H28" s="276"/>
      <c r="I28" s="276"/>
      <c r="J28" s="280"/>
      <c r="K28" s="280"/>
      <c r="L28" s="280"/>
      <c r="M28" s="279"/>
      <c r="N28" s="276"/>
      <c r="O28" s="276"/>
      <c r="P28" s="276"/>
      <c r="Q28" s="276"/>
      <c r="R28" s="276"/>
      <c r="S28" s="276"/>
      <c r="T28" s="276"/>
      <c r="U28" s="276"/>
      <c r="V28" s="276"/>
      <c r="W28" s="276"/>
      <c r="X28" s="276"/>
      <c r="Y28" s="276"/>
      <c r="Z28" s="276"/>
    </row>
    <row r="29" spans="1:26" ht="15.75" customHeight="1">
      <c r="A29" s="1257"/>
      <c r="B29" s="1257"/>
      <c r="C29" s="281" t="s">
        <v>295</v>
      </c>
      <c r="D29" s="285">
        <v>165</v>
      </c>
      <c r="E29" s="276"/>
      <c r="F29" s="281" t="s">
        <v>296</v>
      </c>
      <c r="G29" s="299">
        <v>44926</v>
      </c>
      <c r="H29" s="276"/>
      <c r="I29" s="281" t="s">
        <v>297</v>
      </c>
      <c r="J29" s="1499" t="s">
        <v>554</v>
      </c>
      <c r="K29" s="1260"/>
      <c r="L29" s="1294"/>
      <c r="M29" s="279"/>
      <c r="N29" s="276"/>
      <c r="O29" s="276"/>
      <c r="P29" s="276"/>
      <c r="Q29" s="276"/>
      <c r="R29" s="276"/>
      <c r="S29" s="276"/>
      <c r="T29" s="276"/>
      <c r="U29" s="276"/>
      <c r="V29" s="276"/>
      <c r="W29" s="276"/>
      <c r="X29" s="276"/>
      <c r="Y29" s="276"/>
      <c r="Z29" s="276"/>
    </row>
    <row r="30" spans="1:26" ht="15.75" customHeight="1">
      <c r="A30" s="1257"/>
      <c r="B30" s="1258"/>
      <c r="C30" s="280"/>
      <c r="D30" s="280"/>
      <c r="E30" s="280"/>
      <c r="F30" s="280"/>
      <c r="G30" s="280"/>
      <c r="H30" s="280"/>
      <c r="I30" s="280"/>
      <c r="J30" s="280"/>
      <c r="K30" s="280"/>
      <c r="L30" s="280"/>
      <c r="M30" s="284"/>
      <c r="N30" s="276"/>
      <c r="O30" s="276"/>
      <c r="P30" s="276"/>
      <c r="Q30" s="276"/>
      <c r="R30" s="276"/>
      <c r="S30" s="276"/>
      <c r="T30" s="276"/>
      <c r="U30" s="276"/>
      <c r="V30" s="276"/>
      <c r="W30" s="276"/>
      <c r="X30" s="276"/>
      <c r="Y30" s="276"/>
      <c r="Z30" s="276"/>
    </row>
    <row r="31" spans="1:26" ht="15.75" customHeight="1">
      <c r="A31" s="1257"/>
      <c r="B31" s="1302" t="s">
        <v>299</v>
      </c>
      <c r="C31" s="276"/>
      <c r="D31" s="280"/>
      <c r="E31" s="276"/>
      <c r="F31" s="276"/>
      <c r="G31" s="280"/>
      <c r="H31" s="276"/>
      <c r="I31" s="276"/>
      <c r="J31" s="276"/>
      <c r="K31" s="276"/>
      <c r="L31" s="276"/>
      <c r="M31" s="279"/>
      <c r="N31" s="276"/>
      <c r="O31" s="276"/>
      <c r="P31" s="276"/>
      <c r="Q31" s="276"/>
      <c r="R31" s="276"/>
      <c r="S31" s="276"/>
      <c r="T31" s="276"/>
      <c r="U31" s="276"/>
      <c r="V31" s="276"/>
      <c r="W31" s="276"/>
      <c r="X31" s="276"/>
      <c r="Y31" s="276"/>
      <c r="Z31" s="276"/>
    </row>
    <row r="32" spans="1:26" ht="15.75" customHeight="1">
      <c r="A32" s="1257"/>
      <c r="B32" s="1257"/>
      <c r="C32" s="287" t="s">
        <v>300</v>
      </c>
      <c r="D32" s="273">
        <v>2023</v>
      </c>
      <c r="E32" s="276"/>
      <c r="F32" s="288" t="s">
        <v>301</v>
      </c>
      <c r="G32" s="273">
        <v>2038</v>
      </c>
      <c r="H32" s="276"/>
      <c r="I32" s="283"/>
      <c r="J32" s="276"/>
      <c r="K32" s="276"/>
      <c r="L32" s="276"/>
      <c r="M32" s="279"/>
      <c r="N32" s="276"/>
      <c r="O32" s="276"/>
      <c r="P32" s="276"/>
      <c r="Q32" s="276"/>
      <c r="R32" s="276"/>
      <c r="S32" s="276"/>
      <c r="T32" s="276"/>
      <c r="U32" s="276"/>
      <c r="V32" s="276"/>
      <c r="W32" s="276"/>
      <c r="X32" s="276"/>
      <c r="Y32" s="276"/>
      <c r="Z32" s="276"/>
    </row>
    <row r="33" spans="1:26" ht="15.75" customHeight="1">
      <c r="A33" s="1257"/>
      <c r="B33" s="1258"/>
      <c r="C33" s="280"/>
      <c r="D33" s="280"/>
      <c r="E33" s="280"/>
      <c r="F33" s="280"/>
      <c r="G33" s="280"/>
      <c r="H33" s="280"/>
      <c r="I33" s="280"/>
      <c r="J33" s="280"/>
      <c r="K33" s="280"/>
      <c r="L33" s="280"/>
      <c r="M33" s="284"/>
      <c r="N33" s="276"/>
      <c r="O33" s="276"/>
      <c r="P33" s="276"/>
      <c r="Q33" s="276"/>
      <c r="R33" s="276"/>
      <c r="S33" s="276"/>
      <c r="T33" s="276"/>
      <c r="U33" s="276"/>
      <c r="V33" s="276"/>
      <c r="W33" s="276"/>
      <c r="X33" s="276"/>
      <c r="Y33" s="276"/>
      <c r="Z33" s="276"/>
    </row>
    <row r="34" spans="1:26" ht="15.75" customHeight="1">
      <c r="A34" s="1257"/>
      <c r="B34" s="1302" t="s">
        <v>303</v>
      </c>
      <c r="C34" s="276"/>
      <c r="D34" s="276"/>
      <c r="E34" s="276"/>
      <c r="F34" s="276"/>
      <c r="G34" s="276"/>
      <c r="H34" s="276"/>
      <c r="I34" s="276"/>
      <c r="J34" s="276"/>
      <c r="K34" s="276"/>
      <c r="L34" s="276"/>
      <c r="M34" s="279"/>
      <c r="N34" s="276"/>
      <c r="O34" s="276"/>
      <c r="P34" s="276"/>
      <c r="Q34" s="276"/>
      <c r="R34" s="276"/>
      <c r="S34" s="276"/>
      <c r="T34" s="276"/>
      <c r="U34" s="276"/>
      <c r="V34" s="276"/>
      <c r="W34" s="276"/>
      <c r="X34" s="276"/>
      <c r="Y34" s="276"/>
      <c r="Z34" s="276"/>
    </row>
    <row r="35" spans="1:26" ht="15.75" customHeight="1">
      <c r="A35" s="1257"/>
      <c r="B35" s="1257"/>
      <c r="C35" s="283"/>
      <c r="D35" s="280" t="s">
        <v>461</v>
      </c>
      <c r="E35" s="280"/>
      <c r="F35" s="280" t="s">
        <v>462</v>
      </c>
      <c r="G35" s="280"/>
      <c r="H35" s="280" t="s">
        <v>463</v>
      </c>
      <c r="I35" s="280"/>
      <c r="J35" s="280" t="s">
        <v>464</v>
      </c>
      <c r="K35" s="280"/>
      <c r="L35" s="280" t="s">
        <v>465</v>
      </c>
      <c r="M35" s="284"/>
      <c r="N35" s="276"/>
      <c r="O35" s="276"/>
      <c r="P35" s="276"/>
      <c r="Q35" s="276"/>
      <c r="R35" s="276"/>
      <c r="S35" s="276"/>
      <c r="T35" s="276"/>
      <c r="U35" s="276"/>
      <c r="V35" s="276"/>
      <c r="W35" s="276"/>
      <c r="X35" s="276"/>
      <c r="Y35" s="276"/>
      <c r="Z35" s="276"/>
    </row>
    <row r="36" spans="1:26" ht="15.75" customHeight="1">
      <c r="A36" s="1257"/>
      <c r="B36" s="1257"/>
      <c r="C36" s="281"/>
      <c r="D36" s="1494">
        <v>180</v>
      </c>
      <c r="E36" s="1204"/>
      <c r="F36" s="1494">
        <f>+D36+15</f>
        <v>195</v>
      </c>
      <c r="G36" s="1204"/>
      <c r="H36" s="1494">
        <f>+F36+15</f>
        <v>210</v>
      </c>
      <c r="I36" s="1204"/>
      <c r="J36" s="1494">
        <f>+H36+15</f>
        <v>225</v>
      </c>
      <c r="K36" s="1204"/>
      <c r="L36" s="1494">
        <f>+J36+15</f>
        <v>240</v>
      </c>
      <c r="M36" s="1204"/>
      <c r="N36" s="276"/>
      <c r="O36" s="276"/>
      <c r="P36" s="276"/>
      <c r="Q36" s="276"/>
      <c r="R36" s="276"/>
      <c r="S36" s="276"/>
      <c r="T36" s="276"/>
      <c r="U36" s="276"/>
      <c r="V36" s="276"/>
      <c r="W36" s="276"/>
      <c r="X36" s="276"/>
      <c r="Y36" s="276"/>
      <c r="Z36" s="276"/>
    </row>
    <row r="37" spans="1:26" ht="15.75" customHeight="1">
      <c r="A37" s="1257"/>
      <c r="B37" s="1257"/>
      <c r="C37" s="283"/>
      <c r="D37" s="280" t="s">
        <v>466</v>
      </c>
      <c r="E37" s="280"/>
      <c r="F37" s="280" t="s">
        <v>467</v>
      </c>
      <c r="G37" s="280"/>
      <c r="H37" s="280" t="s">
        <v>468</v>
      </c>
      <c r="I37" s="280"/>
      <c r="J37" s="280" t="s">
        <v>469</v>
      </c>
      <c r="K37" s="280"/>
      <c r="L37" s="280" t="s">
        <v>470</v>
      </c>
      <c r="M37" s="284"/>
      <c r="N37" s="276"/>
      <c r="O37" s="276"/>
      <c r="P37" s="276"/>
      <c r="Q37" s="276"/>
      <c r="R37" s="276"/>
      <c r="S37" s="276"/>
      <c r="T37" s="276"/>
      <c r="U37" s="276"/>
      <c r="V37" s="276"/>
      <c r="W37" s="276"/>
      <c r="X37" s="276"/>
      <c r="Y37" s="276"/>
      <c r="Z37" s="276"/>
    </row>
    <row r="38" spans="1:26" ht="15.75" customHeight="1">
      <c r="A38" s="1257"/>
      <c r="B38" s="1257"/>
      <c r="C38" s="281"/>
      <c r="D38" s="1494">
        <f>+L36+15</f>
        <v>255</v>
      </c>
      <c r="E38" s="1204"/>
      <c r="F38" s="1494">
        <f>+D38+15</f>
        <v>270</v>
      </c>
      <c r="G38" s="1204"/>
      <c r="H38" s="1494">
        <f>+F38+15</f>
        <v>285</v>
      </c>
      <c r="I38" s="1204"/>
      <c r="J38" s="1494">
        <f>+H38+15</f>
        <v>300</v>
      </c>
      <c r="K38" s="1204"/>
      <c r="L38" s="1494">
        <f>+J38+15</f>
        <v>315</v>
      </c>
      <c r="M38" s="1204"/>
      <c r="N38" s="276"/>
      <c r="O38" s="276"/>
      <c r="P38" s="276"/>
      <c r="Q38" s="276"/>
      <c r="R38" s="276"/>
      <c r="S38" s="276"/>
      <c r="T38" s="276"/>
      <c r="U38" s="276"/>
      <c r="V38" s="276"/>
      <c r="W38" s="276"/>
      <c r="X38" s="276"/>
      <c r="Y38" s="276"/>
      <c r="Z38" s="276"/>
    </row>
    <row r="39" spans="1:26" ht="15.75" customHeight="1">
      <c r="A39" s="1257"/>
      <c r="B39" s="1257"/>
      <c r="C39" s="283"/>
      <c r="D39" s="280" t="s">
        <v>471</v>
      </c>
      <c r="E39" s="280"/>
      <c r="F39" s="280" t="s">
        <v>472</v>
      </c>
      <c r="G39" s="280"/>
      <c r="H39" s="280" t="s">
        <v>473</v>
      </c>
      <c r="I39" s="280"/>
      <c r="J39" s="280" t="s">
        <v>474</v>
      </c>
      <c r="K39" s="280"/>
      <c r="L39" s="280" t="s">
        <v>475</v>
      </c>
      <c r="M39" s="284"/>
      <c r="N39" s="276"/>
      <c r="O39" s="276"/>
      <c r="P39" s="276"/>
      <c r="Q39" s="276"/>
      <c r="R39" s="276"/>
      <c r="S39" s="276"/>
      <c r="T39" s="276"/>
      <c r="U39" s="276"/>
      <c r="V39" s="276"/>
      <c r="W39" s="276"/>
      <c r="X39" s="276"/>
      <c r="Y39" s="276"/>
      <c r="Z39" s="276"/>
    </row>
    <row r="40" spans="1:26" ht="15.75" customHeight="1">
      <c r="A40" s="1257"/>
      <c r="B40" s="1257"/>
      <c r="C40" s="281"/>
      <c r="D40" s="1494">
        <f>+L38+15</f>
        <v>330</v>
      </c>
      <c r="E40" s="1204"/>
      <c r="F40" s="1494">
        <f>+D40+15</f>
        <v>345</v>
      </c>
      <c r="G40" s="1204"/>
      <c r="H40" s="1494">
        <f>+F40+15</f>
        <v>360</v>
      </c>
      <c r="I40" s="1204"/>
      <c r="J40" s="1494">
        <f>+H40+15</f>
        <v>375</v>
      </c>
      <c r="K40" s="1204"/>
      <c r="L40" s="1494">
        <f>+J40+15</f>
        <v>390</v>
      </c>
      <c r="M40" s="1204"/>
      <c r="N40" s="276"/>
      <c r="O40" s="276"/>
      <c r="P40" s="276"/>
      <c r="Q40" s="276"/>
      <c r="R40" s="276"/>
      <c r="S40" s="276"/>
      <c r="T40" s="276"/>
      <c r="U40" s="276"/>
      <c r="V40" s="276"/>
      <c r="W40" s="276"/>
      <c r="X40" s="276"/>
      <c r="Y40" s="276"/>
      <c r="Z40" s="276"/>
    </row>
    <row r="41" spans="1:26" ht="15.75" customHeight="1">
      <c r="A41" s="1257"/>
      <c r="B41" s="1257"/>
      <c r="C41" s="283"/>
      <c r="D41" s="289" t="s">
        <v>476</v>
      </c>
      <c r="E41" s="280"/>
      <c r="F41" s="289" t="s">
        <v>304</v>
      </c>
      <c r="G41" s="280"/>
      <c r="H41" s="276"/>
      <c r="I41" s="276"/>
      <c r="J41" s="276"/>
      <c r="K41" s="276"/>
      <c r="L41" s="276"/>
      <c r="M41" s="279"/>
      <c r="N41" s="276"/>
      <c r="O41" s="276"/>
      <c r="P41" s="276"/>
      <c r="Q41" s="276"/>
      <c r="R41" s="276"/>
      <c r="S41" s="276"/>
      <c r="T41" s="276"/>
      <c r="U41" s="276"/>
      <c r="V41" s="276"/>
      <c r="W41" s="276"/>
      <c r="X41" s="276"/>
      <c r="Y41" s="276"/>
      <c r="Z41" s="276"/>
    </row>
    <row r="42" spans="1:26" ht="15.75" customHeight="1">
      <c r="A42" s="1257"/>
      <c r="B42" s="1257"/>
      <c r="C42" s="281"/>
      <c r="D42" s="1494">
        <f>+L40+15</f>
        <v>405</v>
      </c>
      <c r="E42" s="1204"/>
      <c r="F42" s="1494">
        <v>405</v>
      </c>
      <c r="G42" s="1204"/>
      <c r="H42" s="1502"/>
      <c r="I42" s="1290"/>
      <c r="J42" s="276"/>
      <c r="K42" s="276"/>
      <c r="L42" s="276"/>
      <c r="M42" s="279"/>
      <c r="N42" s="276"/>
      <c r="O42" s="276"/>
      <c r="P42" s="276"/>
      <c r="Q42" s="276"/>
      <c r="R42" s="276"/>
      <c r="S42" s="276"/>
      <c r="T42" s="276"/>
      <c r="U42" s="276"/>
      <c r="V42" s="276"/>
      <c r="W42" s="276"/>
      <c r="X42" s="276"/>
      <c r="Y42" s="276"/>
      <c r="Z42" s="276"/>
    </row>
    <row r="43" spans="1:26" ht="15.75" customHeight="1">
      <c r="A43" s="1257"/>
      <c r="B43" s="1258"/>
      <c r="C43" s="280"/>
      <c r="D43" s="289"/>
      <c r="E43" s="280"/>
      <c r="F43" s="289"/>
      <c r="G43" s="280"/>
      <c r="H43" s="280"/>
      <c r="I43" s="280"/>
      <c r="J43" s="280"/>
      <c r="K43" s="280"/>
      <c r="L43" s="280"/>
      <c r="M43" s="284"/>
      <c r="N43" s="276"/>
      <c r="O43" s="276"/>
      <c r="P43" s="276"/>
      <c r="Q43" s="276"/>
      <c r="R43" s="276"/>
      <c r="S43" s="276"/>
      <c r="T43" s="276"/>
      <c r="U43" s="276"/>
      <c r="V43" s="276"/>
      <c r="W43" s="276"/>
      <c r="X43" s="276"/>
      <c r="Y43" s="276"/>
      <c r="Z43" s="276"/>
    </row>
    <row r="44" spans="1:26" ht="15.75" customHeight="1">
      <c r="A44" s="1257"/>
      <c r="B44" s="1256" t="s">
        <v>305</v>
      </c>
      <c r="C44" s="276"/>
      <c r="D44" s="276"/>
      <c r="E44" s="276"/>
      <c r="F44" s="276"/>
      <c r="G44" s="280"/>
      <c r="H44" s="280"/>
      <c r="I44" s="280"/>
      <c r="J44" s="280"/>
      <c r="K44" s="276"/>
      <c r="L44" s="280"/>
      <c r="M44" s="284"/>
      <c r="N44" s="276"/>
      <c r="O44" s="276"/>
      <c r="P44" s="276"/>
      <c r="Q44" s="276"/>
      <c r="R44" s="276"/>
      <c r="S44" s="276"/>
      <c r="T44" s="276"/>
      <c r="U44" s="276"/>
      <c r="V44" s="276"/>
      <c r="W44" s="276"/>
      <c r="X44" s="276"/>
      <c r="Y44" s="276"/>
      <c r="Z44" s="276"/>
    </row>
    <row r="45" spans="1:26" ht="15.75" customHeight="1">
      <c r="A45" s="1257"/>
      <c r="B45" s="1257"/>
      <c r="C45" s="276"/>
      <c r="D45" s="289" t="s">
        <v>306</v>
      </c>
      <c r="E45" s="289" t="s">
        <v>163</v>
      </c>
      <c r="F45" s="1503" t="s">
        <v>307</v>
      </c>
      <c r="G45" s="1505" t="s">
        <v>393</v>
      </c>
      <c r="H45" s="1260"/>
      <c r="I45" s="1260"/>
      <c r="J45" s="1294"/>
      <c r="K45" s="290" t="s">
        <v>308</v>
      </c>
      <c r="L45" s="1505"/>
      <c r="M45" s="1261"/>
      <c r="N45" s="276"/>
      <c r="O45" s="276"/>
      <c r="P45" s="276"/>
      <c r="Q45" s="276"/>
      <c r="R45" s="276"/>
      <c r="S45" s="276"/>
      <c r="T45" s="276"/>
      <c r="U45" s="276"/>
      <c r="V45" s="276"/>
      <c r="W45" s="276"/>
      <c r="X45" s="276"/>
      <c r="Y45" s="276"/>
      <c r="Z45" s="276"/>
    </row>
    <row r="46" spans="1:26" ht="15.75" customHeight="1">
      <c r="A46" s="1257"/>
      <c r="B46" s="1257"/>
      <c r="C46" s="288"/>
      <c r="D46" s="282" t="s">
        <v>287</v>
      </c>
      <c r="E46" s="273"/>
      <c r="F46" s="1504"/>
      <c r="G46" s="1295"/>
      <c r="H46" s="1266"/>
      <c r="I46" s="1266"/>
      <c r="J46" s="1296"/>
      <c r="K46" s="288"/>
      <c r="L46" s="1295"/>
      <c r="M46" s="1267"/>
      <c r="N46" s="276"/>
      <c r="O46" s="276"/>
      <c r="P46" s="276"/>
      <c r="Q46" s="276"/>
      <c r="R46" s="276"/>
      <c r="S46" s="276"/>
      <c r="T46" s="276"/>
      <c r="U46" s="276"/>
      <c r="V46" s="276"/>
      <c r="W46" s="276"/>
      <c r="X46" s="276"/>
      <c r="Y46" s="276"/>
      <c r="Z46" s="276"/>
    </row>
    <row r="47" spans="1:26" ht="15.75" customHeight="1">
      <c r="A47" s="1257"/>
      <c r="B47" s="1258"/>
      <c r="C47" s="280"/>
      <c r="D47" s="280"/>
      <c r="E47" s="280"/>
      <c r="F47" s="280"/>
      <c r="G47" s="280"/>
      <c r="H47" s="280"/>
      <c r="I47" s="280"/>
      <c r="J47" s="280"/>
      <c r="K47" s="280"/>
      <c r="L47" s="280"/>
      <c r="M47" s="284"/>
      <c r="N47" s="276"/>
      <c r="O47" s="276"/>
      <c r="P47" s="276"/>
      <c r="Q47" s="276"/>
      <c r="R47" s="276"/>
      <c r="S47" s="276"/>
      <c r="T47" s="276"/>
      <c r="U47" s="276"/>
      <c r="V47" s="276"/>
      <c r="W47" s="276"/>
      <c r="X47" s="276"/>
      <c r="Y47" s="276"/>
      <c r="Z47" s="276"/>
    </row>
    <row r="48" spans="1:26" ht="48.75" customHeight="1">
      <c r="A48" s="1257"/>
      <c r="B48" s="220" t="s">
        <v>310</v>
      </c>
      <c r="C48" s="1490" t="s">
        <v>555</v>
      </c>
      <c r="D48" s="1203"/>
      <c r="E48" s="1203"/>
      <c r="F48" s="1203"/>
      <c r="G48" s="1203"/>
      <c r="H48" s="1203"/>
      <c r="I48" s="1203"/>
      <c r="J48" s="1203"/>
      <c r="K48" s="1203"/>
      <c r="L48" s="1203"/>
      <c r="M48" s="1244"/>
      <c r="N48" s="276"/>
      <c r="O48" s="276"/>
      <c r="P48" s="276"/>
      <c r="Q48" s="276"/>
      <c r="R48" s="276"/>
      <c r="S48" s="276"/>
      <c r="T48" s="276"/>
      <c r="U48" s="276"/>
      <c r="V48" s="276"/>
      <c r="W48" s="276"/>
      <c r="X48" s="276"/>
      <c r="Y48" s="276"/>
      <c r="Z48" s="276"/>
    </row>
    <row r="49" spans="1:26" ht="15.75" customHeight="1">
      <c r="A49" s="1257"/>
      <c r="B49" s="219" t="s">
        <v>478</v>
      </c>
      <c r="C49" s="1490" t="s">
        <v>556</v>
      </c>
      <c r="D49" s="1203"/>
      <c r="E49" s="1203"/>
      <c r="F49" s="1203"/>
      <c r="G49" s="1203"/>
      <c r="H49" s="1203"/>
      <c r="I49" s="1203"/>
      <c r="J49" s="1203"/>
      <c r="K49" s="1203"/>
      <c r="L49" s="1203"/>
      <c r="M49" s="1244"/>
      <c r="N49" s="276"/>
      <c r="O49" s="276"/>
      <c r="P49" s="276"/>
      <c r="Q49" s="276"/>
      <c r="R49" s="276"/>
      <c r="S49" s="276"/>
      <c r="T49" s="276"/>
      <c r="U49" s="276"/>
      <c r="V49" s="276"/>
      <c r="W49" s="276"/>
      <c r="X49" s="276"/>
      <c r="Y49" s="276"/>
      <c r="Z49" s="276"/>
    </row>
    <row r="50" spans="1:26" ht="15.75" customHeight="1">
      <c r="A50" s="1257"/>
      <c r="B50" s="219" t="s">
        <v>314</v>
      </c>
      <c r="C50" s="1490">
        <v>0</v>
      </c>
      <c r="D50" s="1203"/>
      <c r="E50" s="1203"/>
      <c r="F50" s="1203"/>
      <c r="G50" s="1203"/>
      <c r="H50" s="1203"/>
      <c r="I50" s="1203"/>
      <c r="J50" s="1203"/>
      <c r="K50" s="1203"/>
      <c r="L50" s="1203"/>
      <c r="M50" s="1244"/>
      <c r="N50" s="276"/>
      <c r="O50" s="276"/>
      <c r="P50" s="276"/>
      <c r="Q50" s="276"/>
      <c r="R50" s="276"/>
      <c r="S50" s="276"/>
      <c r="T50" s="276"/>
      <c r="U50" s="276"/>
      <c r="V50" s="276"/>
      <c r="W50" s="276"/>
      <c r="X50" s="276"/>
      <c r="Y50" s="276"/>
      <c r="Z50" s="276"/>
    </row>
    <row r="51" spans="1:26" ht="15.75" customHeight="1">
      <c r="A51" s="1258"/>
      <c r="B51" s="219" t="s">
        <v>316</v>
      </c>
      <c r="C51" s="1490"/>
      <c r="D51" s="1203"/>
      <c r="E51" s="1203"/>
      <c r="F51" s="1203"/>
      <c r="G51" s="1203"/>
      <c r="H51" s="1203"/>
      <c r="I51" s="1203"/>
      <c r="J51" s="1203"/>
      <c r="K51" s="1203"/>
      <c r="L51" s="1203"/>
      <c r="M51" s="1244"/>
      <c r="N51" s="276"/>
      <c r="O51" s="276"/>
      <c r="P51" s="276"/>
      <c r="Q51" s="276"/>
      <c r="R51" s="276"/>
      <c r="S51" s="276"/>
      <c r="T51" s="276"/>
      <c r="U51" s="276"/>
      <c r="V51" s="276"/>
      <c r="W51" s="276"/>
      <c r="X51" s="276"/>
      <c r="Y51" s="276"/>
      <c r="Z51" s="276"/>
    </row>
    <row r="52" spans="1:26" ht="15.75" customHeight="1">
      <c r="A52" s="1278" t="s">
        <v>317</v>
      </c>
      <c r="B52" s="271" t="s">
        <v>318</v>
      </c>
      <c r="C52" s="1492" t="s">
        <v>184</v>
      </c>
      <c r="D52" s="1203"/>
      <c r="E52" s="1203"/>
      <c r="F52" s="1203"/>
      <c r="G52" s="1203"/>
      <c r="H52" s="1203"/>
      <c r="I52" s="1203"/>
      <c r="J52" s="1203"/>
      <c r="K52" s="1203"/>
      <c r="L52" s="1203"/>
      <c r="M52" s="1244"/>
      <c r="N52" s="276"/>
      <c r="O52" s="276"/>
      <c r="P52" s="276"/>
      <c r="Q52" s="276"/>
      <c r="R52" s="276"/>
      <c r="S52" s="276"/>
      <c r="T52" s="276"/>
      <c r="U52" s="276"/>
      <c r="V52" s="276"/>
      <c r="W52" s="276"/>
      <c r="X52" s="276"/>
      <c r="Y52" s="276"/>
      <c r="Z52" s="276"/>
    </row>
    <row r="53" spans="1:26" ht="15.75" customHeight="1">
      <c r="A53" s="1257"/>
      <c r="B53" s="271" t="s">
        <v>320</v>
      </c>
      <c r="C53" s="1492" t="s">
        <v>557</v>
      </c>
      <c r="D53" s="1203"/>
      <c r="E53" s="1203"/>
      <c r="F53" s="1203"/>
      <c r="G53" s="1203"/>
      <c r="H53" s="1203"/>
      <c r="I53" s="1203"/>
      <c r="J53" s="1203"/>
      <c r="K53" s="1203"/>
      <c r="L53" s="1203"/>
      <c r="M53" s="1244"/>
      <c r="N53" s="276"/>
      <c r="O53" s="276"/>
      <c r="P53" s="276"/>
      <c r="Q53" s="276"/>
      <c r="R53" s="276"/>
      <c r="S53" s="276"/>
      <c r="T53" s="276"/>
      <c r="U53" s="276"/>
      <c r="V53" s="276"/>
      <c r="W53" s="276"/>
      <c r="X53" s="276"/>
      <c r="Y53" s="276"/>
      <c r="Z53" s="276"/>
    </row>
    <row r="54" spans="1:26" ht="15.75" customHeight="1">
      <c r="A54" s="1257"/>
      <c r="B54" s="271" t="s">
        <v>322</v>
      </c>
      <c r="C54" s="1492" t="s">
        <v>182</v>
      </c>
      <c r="D54" s="1203"/>
      <c r="E54" s="1203"/>
      <c r="F54" s="1203"/>
      <c r="G54" s="1203"/>
      <c r="H54" s="1203"/>
      <c r="I54" s="1203"/>
      <c r="J54" s="1203"/>
      <c r="K54" s="1203"/>
      <c r="L54" s="1203"/>
      <c r="M54" s="1244"/>
      <c r="N54" s="276"/>
      <c r="O54" s="276"/>
      <c r="P54" s="276"/>
      <c r="Q54" s="276"/>
      <c r="R54" s="276"/>
      <c r="S54" s="276"/>
      <c r="T54" s="276"/>
      <c r="U54" s="276"/>
      <c r="V54" s="276"/>
      <c r="W54" s="276"/>
      <c r="X54" s="276"/>
      <c r="Y54" s="276"/>
      <c r="Z54" s="276"/>
    </row>
    <row r="55" spans="1:26" ht="15.75" customHeight="1">
      <c r="A55" s="1257"/>
      <c r="B55" s="271" t="s">
        <v>323</v>
      </c>
      <c r="C55" s="1492" t="s">
        <v>183</v>
      </c>
      <c r="D55" s="1203"/>
      <c r="E55" s="1203"/>
      <c r="F55" s="1203"/>
      <c r="G55" s="1203"/>
      <c r="H55" s="1203"/>
      <c r="I55" s="1203"/>
      <c r="J55" s="1203"/>
      <c r="K55" s="1203"/>
      <c r="L55" s="1203"/>
      <c r="M55" s="1244"/>
      <c r="N55" s="276"/>
      <c r="O55" s="276"/>
      <c r="P55" s="276"/>
      <c r="Q55" s="276"/>
      <c r="R55" s="276"/>
      <c r="S55" s="276"/>
      <c r="T55" s="276"/>
      <c r="U55" s="276"/>
      <c r="V55" s="276"/>
      <c r="W55" s="276"/>
      <c r="X55" s="276"/>
      <c r="Y55" s="276"/>
      <c r="Z55" s="276"/>
    </row>
    <row r="56" spans="1:26" ht="15.75" customHeight="1">
      <c r="A56" s="1257"/>
      <c r="B56" s="271" t="s">
        <v>324</v>
      </c>
      <c r="C56" s="1500" t="s">
        <v>186</v>
      </c>
      <c r="D56" s="1203"/>
      <c r="E56" s="1203"/>
      <c r="F56" s="1203"/>
      <c r="G56" s="1203"/>
      <c r="H56" s="1203"/>
      <c r="I56" s="1203"/>
      <c r="J56" s="1203"/>
      <c r="K56" s="1203"/>
      <c r="L56" s="1203"/>
      <c r="M56" s="1244"/>
      <c r="N56" s="276"/>
      <c r="O56" s="276"/>
      <c r="P56" s="276"/>
      <c r="Q56" s="276"/>
      <c r="R56" s="276"/>
      <c r="S56" s="276"/>
      <c r="T56" s="276"/>
      <c r="U56" s="276"/>
      <c r="V56" s="276"/>
      <c r="W56" s="276"/>
      <c r="X56" s="276"/>
      <c r="Y56" s="276"/>
      <c r="Z56" s="276"/>
    </row>
    <row r="57" spans="1:26" ht="15.75" customHeight="1">
      <c r="A57" s="1282"/>
      <c r="B57" s="271" t="s">
        <v>325</v>
      </c>
      <c r="C57" s="1492"/>
      <c r="D57" s="1203"/>
      <c r="E57" s="1203"/>
      <c r="F57" s="1203"/>
      <c r="G57" s="1203"/>
      <c r="H57" s="1203"/>
      <c r="I57" s="1203"/>
      <c r="J57" s="1203"/>
      <c r="K57" s="1203"/>
      <c r="L57" s="1203"/>
      <c r="M57" s="1244"/>
      <c r="N57" s="276"/>
      <c r="O57" s="276"/>
      <c r="P57" s="276"/>
      <c r="Q57" s="276"/>
      <c r="R57" s="276"/>
      <c r="S57" s="276"/>
      <c r="T57" s="276"/>
      <c r="U57" s="276"/>
      <c r="V57" s="276"/>
      <c r="W57" s="276"/>
      <c r="X57" s="276"/>
      <c r="Y57" s="276"/>
      <c r="Z57" s="276"/>
    </row>
    <row r="58" spans="1:26" ht="15.75" customHeight="1">
      <c r="A58" s="1283" t="s">
        <v>326</v>
      </c>
      <c r="B58" s="271" t="s">
        <v>327</v>
      </c>
      <c r="C58" s="1492" t="s">
        <v>558</v>
      </c>
      <c r="D58" s="1203"/>
      <c r="E58" s="1203"/>
      <c r="F58" s="1203"/>
      <c r="G58" s="1203"/>
      <c r="H58" s="1203"/>
      <c r="I58" s="1203"/>
      <c r="J58" s="1203"/>
      <c r="K58" s="1203"/>
      <c r="L58" s="1203"/>
      <c r="M58" s="1244"/>
      <c r="N58" s="276"/>
      <c r="O58" s="276"/>
      <c r="P58" s="276"/>
      <c r="Q58" s="276"/>
      <c r="R58" s="276"/>
      <c r="S58" s="276"/>
      <c r="T58" s="276"/>
      <c r="U58" s="276"/>
      <c r="V58" s="276"/>
      <c r="W58" s="276"/>
      <c r="X58" s="276"/>
      <c r="Y58" s="276"/>
      <c r="Z58" s="276"/>
    </row>
    <row r="59" spans="1:26" ht="15.75" customHeight="1">
      <c r="A59" s="1257"/>
      <c r="B59" s="271" t="s">
        <v>329</v>
      </c>
      <c r="C59" s="1492" t="s">
        <v>519</v>
      </c>
      <c r="D59" s="1203"/>
      <c r="E59" s="1203"/>
      <c r="F59" s="1203"/>
      <c r="G59" s="1203"/>
      <c r="H59" s="1203"/>
      <c r="I59" s="1203"/>
      <c r="J59" s="1203"/>
      <c r="K59" s="1203"/>
      <c r="L59" s="1203"/>
      <c r="M59" s="1244"/>
      <c r="N59" s="276"/>
      <c r="O59" s="276"/>
      <c r="P59" s="276"/>
      <c r="Q59" s="276"/>
      <c r="R59" s="276"/>
      <c r="S59" s="276"/>
      <c r="T59" s="276"/>
      <c r="U59" s="276"/>
      <c r="V59" s="276"/>
      <c r="W59" s="276"/>
      <c r="X59" s="276"/>
      <c r="Y59" s="276"/>
      <c r="Z59" s="276"/>
    </row>
    <row r="60" spans="1:26" ht="15.75" customHeight="1">
      <c r="A60" s="1258"/>
      <c r="B60" s="272" t="s">
        <v>52</v>
      </c>
      <c r="C60" s="1492" t="s">
        <v>66</v>
      </c>
      <c r="D60" s="1203"/>
      <c r="E60" s="1203"/>
      <c r="F60" s="1203"/>
      <c r="G60" s="1203"/>
      <c r="H60" s="1203"/>
      <c r="I60" s="1203"/>
      <c r="J60" s="1203"/>
      <c r="K60" s="1203"/>
      <c r="L60" s="1203"/>
      <c r="M60" s="1244"/>
      <c r="N60" s="276"/>
      <c r="O60" s="276"/>
      <c r="P60" s="276"/>
      <c r="Q60" s="276"/>
      <c r="R60" s="276"/>
      <c r="S60" s="276"/>
      <c r="T60" s="276"/>
      <c r="U60" s="276"/>
      <c r="V60" s="276"/>
      <c r="W60" s="276"/>
      <c r="X60" s="276"/>
      <c r="Y60" s="276"/>
      <c r="Z60" s="276"/>
    </row>
    <row r="61" spans="1:26" ht="15.75" customHeight="1">
      <c r="A61" s="250" t="s">
        <v>331</v>
      </c>
      <c r="B61" s="1501"/>
      <c r="C61" s="1287"/>
      <c r="D61" s="1287"/>
      <c r="E61" s="1287"/>
      <c r="F61" s="1287"/>
      <c r="G61" s="1287"/>
      <c r="H61" s="1287"/>
      <c r="I61" s="1287"/>
      <c r="J61" s="1287"/>
      <c r="K61" s="1287"/>
      <c r="L61" s="1287"/>
      <c r="M61" s="1288"/>
      <c r="N61" s="276"/>
      <c r="O61" s="276"/>
      <c r="P61" s="276"/>
      <c r="Q61" s="276"/>
      <c r="R61" s="276"/>
      <c r="S61" s="276"/>
      <c r="T61" s="276"/>
      <c r="U61" s="276"/>
      <c r="V61" s="276"/>
      <c r="W61" s="276"/>
      <c r="X61" s="276"/>
      <c r="Y61" s="276"/>
      <c r="Z61" s="276"/>
    </row>
    <row r="62" spans="1:26" ht="15.75" customHeight="1">
      <c r="A62" s="276"/>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row>
    <row r="63" spans="1:26" ht="15.75" customHeight="1">
      <c r="A63" s="276"/>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row>
    <row r="64" spans="1:26" ht="15.75" customHeight="1">
      <c r="A64" s="276"/>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row>
    <row r="65" spans="1:26" ht="15.75" customHeight="1">
      <c r="A65" s="276"/>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row>
    <row r="66" spans="1:26" ht="15.75" customHeight="1">
      <c r="A66" s="276"/>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row>
    <row r="67" spans="1:26" ht="15.75" customHeight="1">
      <c r="A67" s="276"/>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row>
    <row r="68" spans="1:26" ht="15.75" customHeight="1">
      <c r="A68" s="276"/>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row>
    <row r="69" spans="1:26" ht="15.75" customHeight="1">
      <c r="A69" s="276"/>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row>
    <row r="70" spans="1:26" ht="15.75" customHeight="1">
      <c r="A70" s="276"/>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row>
    <row r="71" spans="1:26" ht="15.75" customHeight="1">
      <c r="A71" s="276"/>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row>
    <row r="72" spans="1:26" ht="15.75" customHeight="1">
      <c r="A72" s="276"/>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row>
    <row r="73" spans="1:26" ht="15.75" customHeight="1">
      <c r="A73" s="276"/>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row>
    <row r="74" spans="1:26" ht="15.75" customHeight="1">
      <c r="A74" s="276"/>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row>
    <row r="75" spans="1:26" ht="15.75" customHeight="1">
      <c r="A75" s="276"/>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row>
    <row r="76" spans="1:26" ht="15.75" customHeight="1">
      <c r="A76" s="276"/>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row>
    <row r="77" spans="1:26" ht="15.75" customHeight="1">
      <c r="A77" s="276"/>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row>
    <row r="78" spans="1:26" ht="15.75" customHeight="1">
      <c r="A78" s="276"/>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row>
    <row r="79" spans="1:26" ht="15.75" customHeight="1">
      <c r="A79" s="276"/>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row>
    <row r="80" spans="1:26" ht="15.75" customHeight="1">
      <c r="A80" s="276"/>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row>
    <row r="81" spans="1:26" ht="15.75" customHeight="1">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row>
    <row r="82" spans="1:26" ht="15.75" customHeight="1">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row>
    <row r="83" spans="1:26" ht="15.75" customHeight="1">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row>
    <row r="84" spans="1:26" ht="15.75" customHeight="1">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row>
    <row r="85" spans="1:26" ht="15.75" customHeight="1">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row>
    <row r="86" spans="1:26" ht="15.75" customHeight="1">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row>
    <row r="87" spans="1:26" ht="15.75" customHeight="1">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row>
    <row r="88" spans="1:26" ht="15.75" customHeight="1">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row>
    <row r="89" spans="1:26" ht="15.75" customHeight="1">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row>
    <row r="90" spans="1:26" ht="15.75" customHeight="1">
      <c r="A90" s="276"/>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row>
    <row r="91" spans="1:26" ht="15.75" customHeight="1">
      <c r="A91" s="276"/>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row>
    <row r="92" spans="1:26" ht="15.75" customHeight="1">
      <c r="A92" s="276"/>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row>
    <row r="93" spans="1:26" ht="15.75" customHeight="1">
      <c r="A93" s="276"/>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row>
    <row r="94" spans="1:26" ht="15.75" customHeight="1">
      <c r="A94" s="276"/>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row>
    <row r="95" spans="1:26" ht="15.75" customHeight="1">
      <c r="A95" s="276"/>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row>
    <row r="96" spans="1:26" ht="15.75" customHeight="1">
      <c r="A96" s="276"/>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row>
    <row r="97" spans="1:26" ht="15.75" customHeight="1">
      <c r="A97" s="276"/>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row>
    <row r="98" spans="1:26" ht="15.75" customHeight="1">
      <c r="A98" s="276"/>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row>
    <row r="99" spans="1:26" ht="15.75" customHeight="1">
      <c r="A99" s="276"/>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row>
    <row r="100" spans="1:26" ht="15.75" customHeight="1">
      <c r="A100" s="276"/>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row>
    <row r="101" spans="1:26" ht="15.75" customHeight="1">
      <c r="A101" s="276"/>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row>
    <row r="102" spans="1:26" ht="15.75" customHeight="1">
      <c r="A102" s="276"/>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row>
    <row r="103" spans="1:26" ht="15.75" customHeight="1">
      <c r="A103" s="276"/>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row>
    <row r="104" spans="1:26" ht="15.75" customHeight="1">
      <c r="A104" s="276"/>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row>
    <row r="105" spans="1:26" ht="15.75" customHeight="1">
      <c r="A105" s="276"/>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row>
    <row r="106" spans="1:26" ht="15.75" customHeight="1">
      <c r="A106" s="276"/>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row>
    <row r="107" spans="1:26" ht="15.75" customHeight="1">
      <c r="A107" s="276"/>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row>
    <row r="108" spans="1:26" ht="15.75" customHeight="1">
      <c r="A108" s="276"/>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row>
    <row r="109" spans="1:26" ht="15.75" customHeight="1">
      <c r="A109" s="276"/>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row>
    <row r="110" spans="1:26" ht="15.75" customHeight="1">
      <c r="A110" s="276"/>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row>
    <row r="111" spans="1:26" ht="15.75" customHeight="1">
      <c r="A111" s="276"/>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row>
    <row r="112" spans="1:26" ht="15.75" customHeight="1">
      <c r="A112" s="276"/>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row>
    <row r="113" spans="1:26" ht="15.75" customHeight="1">
      <c r="A113" s="276"/>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row>
    <row r="114" spans="1:26" ht="15.75" customHeight="1">
      <c r="A114" s="276"/>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row>
    <row r="115" spans="1:26" ht="15.75" customHeight="1">
      <c r="A115" s="276"/>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row>
    <row r="116" spans="1:26" ht="15.75" customHeight="1">
      <c r="A116" s="276"/>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row>
    <row r="117" spans="1:26" ht="15.75" customHeight="1">
      <c r="A117" s="276"/>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row>
    <row r="118" spans="1:26" ht="15.75" customHeight="1">
      <c r="A118" s="276"/>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row>
    <row r="119" spans="1:26" ht="15.75" customHeight="1">
      <c r="A119" s="276"/>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row>
    <row r="120" spans="1:26" ht="15.75" customHeight="1">
      <c r="A120" s="276"/>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row>
    <row r="121" spans="1:26" ht="15.75" customHeight="1">
      <c r="A121" s="276"/>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row>
    <row r="122" spans="1:26" ht="15.75" customHeight="1">
      <c r="A122" s="276"/>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row>
    <row r="123" spans="1:26" ht="15.75" customHeight="1">
      <c r="A123" s="276"/>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row>
    <row r="124" spans="1:26" ht="15.75" customHeight="1">
      <c r="A124" s="276"/>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row>
    <row r="125" spans="1:26" ht="15.75" customHeight="1">
      <c r="A125" s="276"/>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row>
    <row r="126" spans="1:26" ht="15.75" customHeight="1">
      <c r="A126" s="276"/>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row>
    <row r="127" spans="1:26" ht="15.75" customHeight="1">
      <c r="A127" s="276"/>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row>
    <row r="128" spans="1:26" ht="15.75" customHeight="1">
      <c r="A128" s="276"/>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row>
    <row r="129" spans="1:26" ht="15.75" customHeight="1">
      <c r="A129" s="276"/>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row>
    <row r="130" spans="1:26" ht="15.75" customHeight="1">
      <c r="A130" s="276"/>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row>
    <row r="131" spans="1:26" ht="15.75" customHeight="1">
      <c r="A131" s="276"/>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row>
    <row r="132" spans="1:26" ht="15.75" customHeight="1">
      <c r="A132" s="276"/>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row>
    <row r="133" spans="1:26" ht="15.75" customHeight="1">
      <c r="A133" s="276"/>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row>
    <row r="134" spans="1:26" ht="15.75" customHeight="1">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row>
    <row r="135" spans="1:26" ht="15.75" customHeight="1">
      <c r="A135" s="276"/>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row>
    <row r="136" spans="1:26" ht="15.75" customHeight="1">
      <c r="A136" s="276"/>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row>
    <row r="137" spans="1:26" ht="15.75" customHeight="1">
      <c r="A137" s="276"/>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row>
    <row r="138" spans="1:26" ht="15.75" customHeight="1">
      <c r="A138" s="276"/>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row>
    <row r="139" spans="1:26" ht="15.75" customHeight="1">
      <c r="A139" s="276"/>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row>
    <row r="140" spans="1:26" ht="15.75" customHeight="1">
      <c r="A140" s="276"/>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row>
    <row r="141" spans="1:26" ht="15.75" customHeight="1">
      <c r="A141" s="276"/>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row>
    <row r="142" spans="1:26" ht="15.75" customHeight="1">
      <c r="A142" s="276"/>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row>
    <row r="143" spans="1:26" ht="15.75" customHeight="1">
      <c r="A143" s="276"/>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row>
    <row r="144" spans="1:26" ht="15.75" customHeight="1">
      <c r="A144" s="276"/>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row>
    <row r="145" spans="1:26" ht="15.75" customHeight="1">
      <c r="A145" s="276"/>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row>
    <row r="146" spans="1:26" ht="15.75" customHeight="1">
      <c r="A146" s="276"/>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row>
    <row r="147" spans="1:26" ht="15.75" customHeight="1">
      <c r="A147" s="276"/>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row>
    <row r="148" spans="1:26" ht="15.75" customHeight="1">
      <c r="A148" s="276"/>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row>
    <row r="149" spans="1:26" ht="15.75" customHeight="1">
      <c r="A149" s="276"/>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row>
    <row r="150" spans="1:26" ht="15.75" customHeight="1">
      <c r="A150" s="276"/>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row>
    <row r="151" spans="1:26" ht="15.75" customHeight="1">
      <c r="A151" s="276"/>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row>
    <row r="152" spans="1:26" ht="15.75" customHeight="1">
      <c r="A152" s="276"/>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row>
    <row r="153" spans="1:26" ht="15.75" customHeight="1">
      <c r="A153" s="276"/>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row>
    <row r="154" spans="1:26" ht="15.75" customHeight="1">
      <c r="A154" s="276"/>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row>
    <row r="155" spans="1:26" ht="15.75" customHeight="1">
      <c r="A155" s="276"/>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row>
    <row r="156" spans="1:26" ht="15.75" customHeight="1">
      <c r="A156" s="276"/>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row>
    <row r="157" spans="1:26" ht="15.75" customHeight="1">
      <c r="A157" s="276"/>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row>
    <row r="158" spans="1:26" ht="15.75" customHeight="1">
      <c r="A158" s="276"/>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row>
    <row r="159" spans="1:26" ht="15.75" customHeight="1">
      <c r="A159" s="276"/>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row>
    <row r="160" spans="1:26" ht="15.75" customHeight="1">
      <c r="A160" s="276"/>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row>
    <row r="161" spans="1:26" ht="15.75" customHeight="1">
      <c r="A161" s="276"/>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row>
    <row r="162" spans="1:26" ht="15.75" customHeight="1">
      <c r="A162" s="276"/>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row>
    <row r="163" spans="1:26" ht="15.75" customHeight="1">
      <c r="A163" s="276"/>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row>
    <row r="164" spans="1:26" ht="15.75" customHeight="1">
      <c r="A164" s="276"/>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row>
    <row r="165" spans="1:26" ht="15.75" customHeight="1">
      <c r="A165" s="276"/>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row>
    <row r="166" spans="1:26" ht="15.75" customHeight="1">
      <c r="A166" s="276"/>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row>
    <row r="167" spans="1:26" ht="15.75" customHeight="1">
      <c r="A167" s="276"/>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row>
    <row r="168" spans="1:26" ht="15.75" customHeight="1">
      <c r="A168" s="276"/>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row>
    <row r="169" spans="1:26" ht="15.75" customHeight="1">
      <c r="A169" s="276"/>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row>
    <row r="170" spans="1:26" ht="15.75" customHeight="1">
      <c r="A170" s="276"/>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row>
    <row r="171" spans="1:26" ht="15.75" customHeight="1">
      <c r="A171" s="276"/>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row>
    <row r="172" spans="1:26" ht="15.75" customHeight="1">
      <c r="A172" s="276"/>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row>
    <row r="173" spans="1:26" ht="15.75" customHeight="1">
      <c r="A173" s="276"/>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row>
    <row r="174" spans="1:26" ht="15.75" customHeight="1">
      <c r="A174" s="276"/>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row>
    <row r="175" spans="1:26" ht="15.75" customHeight="1">
      <c r="A175" s="276"/>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row>
    <row r="176" spans="1:26" ht="15.75" customHeight="1">
      <c r="A176" s="276"/>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row>
    <row r="177" spans="1:26" ht="15.75" customHeight="1">
      <c r="A177" s="276"/>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row>
    <row r="178" spans="1:26" ht="15.75" customHeight="1">
      <c r="A178" s="276"/>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row>
    <row r="179" spans="1:26" ht="15.75" customHeight="1">
      <c r="A179" s="276"/>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row>
    <row r="180" spans="1:26" ht="15.75" customHeight="1">
      <c r="A180" s="276"/>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row>
    <row r="181" spans="1:26" ht="15.75" customHeight="1">
      <c r="A181" s="276"/>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row>
    <row r="182" spans="1:26" ht="15.75" customHeight="1">
      <c r="A182" s="276"/>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row>
    <row r="183" spans="1:26" ht="15.75" customHeight="1">
      <c r="A183" s="276"/>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row>
    <row r="184" spans="1:26" ht="15.75" customHeight="1">
      <c r="A184" s="276"/>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row>
    <row r="185" spans="1:26" ht="15.75" customHeight="1">
      <c r="A185" s="276"/>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row>
    <row r="186" spans="1:26" ht="15.75" customHeight="1">
      <c r="A186" s="276"/>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row>
    <row r="187" spans="1:26" ht="15.75" customHeight="1">
      <c r="A187" s="276"/>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row>
    <row r="188" spans="1:26" ht="15.75" customHeight="1">
      <c r="A188" s="276"/>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row>
    <row r="189" spans="1:26" ht="15.75" customHeight="1">
      <c r="A189" s="276"/>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row>
    <row r="190" spans="1:26" ht="15.75" customHeight="1">
      <c r="A190" s="276"/>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row>
    <row r="191" spans="1:26" ht="15.75" customHeight="1">
      <c r="A191" s="276"/>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row>
    <row r="192" spans="1:26" ht="15.75" customHeight="1">
      <c r="A192" s="276"/>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row>
    <row r="193" spans="1:26" ht="15.75" customHeight="1">
      <c r="A193" s="276"/>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row>
    <row r="194" spans="1:26" ht="15.75" customHeight="1">
      <c r="A194" s="276"/>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row>
    <row r="195" spans="1:26" ht="15.75" customHeight="1">
      <c r="A195" s="276"/>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row>
    <row r="196" spans="1:26" ht="15.75" customHeight="1">
      <c r="A196" s="276"/>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row>
    <row r="197" spans="1:26" ht="15.75" customHeight="1">
      <c r="A197" s="276"/>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row>
    <row r="198" spans="1:26" ht="15.75" customHeight="1">
      <c r="A198" s="276"/>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row>
    <row r="199" spans="1:26" ht="15.75" customHeight="1">
      <c r="A199" s="276"/>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row>
    <row r="200" spans="1:26" ht="15.75" customHeight="1">
      <c r="A200" s="276"/>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row>
    <row r="201" spans="1:26" ht="15.75" customHeight="1">
      <c r="A201" s="276"/>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row>
    <row r="202" spans="1:26" ht="15.75" customHeight="1">
      <c r="A202" s="276"/>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row>
    <row r="203" spans="1:26" ht="15.75" customHeight="1">
      <c r="A203" s="276"/>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row>
    <row r="204" spans="1:26" ht="15.75" customHeight="1">
      <c r="A204" s="276"/>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row>
    <row r="205" spans="1:26" ht="15.75" customHeight="1">
      <c r="A205" s="276"/>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row>
    <row r="206" spans="1:26" ht="15.75" customHeight="1">
      <c r="A206" s="276"/>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row>
    <row r="207" spans="1:26" ht="15.75" customHeight="1">
      <c r="A207" s="276"/>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row>
    <row r="208" spans="1:26" ht="15.75" customHeight="1">
      <c r="A208" s="276"/>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row>
    <row r="209" spans="1:26" ht="15.75" customHeight="1">
      <c r="A209" s="276"/>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row>
    <row r="210" spans="1:26" ht="15.75" customHeight="1">
      <c r="A210" s="276"/>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row>
    <row r="211" spans="1:26" ht="15.75" customHeight="1">
      <c r="A211" s="276"/>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row>
    <row r="212" spans="1:26" ht="15.75" customHeight="1">
      <c r="A212" s="276"/>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row>
    <row r="213" spans="1:26" ht="15.75" customHeight="1">
      <c r="A213" s="276"/>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row>
    <row r="214" spans="1:26" ht="15.75" customHeight="1">
      <c r="A214" s="276"/>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row>
    <row r="215" spans="1:26" ht="15.75" customHeight="1">
      <c r="A215" s="276"/>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row>
    <row r="216" spans="1:26" ht="15.75" customHeight="1">
      <c r="A216" s="276"/>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row>
    <row r="217" spans="1:26" ht="15.75" customHeight="1">
      <c r="A217" s="276"/>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row>
    <row r="218" spans="1:26" ht="15.75" customHeight="1">
      <c r="A218" s="276"/>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row>
    <row r="219" spans="1:26" ht="15.75" customHeight="1">
      <c r="A219" s="276"/>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row>
    <row r="220" spans="1:26" ht="15.75" customHeight="1">
      <c r="A220" s="276"/>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row>
    <row r="221" spans="1:26" ht="15.75" customHeight="1">
      <c r="A221" s="276"/>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row>
    <row r="222" spans="1:26" ht="15.75" customHeight="1">
      <c r="A222" s="276"/>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row>
    <row r="223" spans="1:26" ht="15.75" customHeight="1">
      <c r="A223" s="276"/>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row>
    <row r="224" spans="1:26" ht="15.75" customHeight="1">
      <c r="A224" s="276"/>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row>
    <row r="225" spans="1:26" ht="15.75" customHeight="1">
      <c r="A225" s="276"/>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row>
    <row r="226" spans="1:26" ht="15.75" customHeight="1">
      <c r="A226" s="276"/>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row>
    <row r="227" spans="1:26" ht="15.75" customHeight="1">
      <c r="A227" s="276"/>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row>
    <row r="228" spans="1:26" ht="15.75" customHeight="1">
      <c r="A228" s="276"/>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row>
    <row r="229" spans="1:26" ht="15.75" customHeight="1">
      <c r="A229" s="276"/>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row>
    <row r="230" spans="1:26" ht="15.75" customHeight="1">
      <c r="A230" s="276"/>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row>
    <row r="231" spans="1:26" ht="15.75" customHeight="1">
      <c r="A231" s="276"/>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row>
    <row r="232" spans="1:26" ht="15.75" customHeight="1">
      <c r="A232" s="276"/>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row>
    <row r="233" spans="1:26" ht="15.75" customHeight="1">
      <c r="A233" s="276"/>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row>
    <row r="234" spans="1:26" ht="15.75" customHeight="1">
      <c r="A234" s="276"/>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row>
    <row r="235" spans="1:26" ht="15.75" customHeight="1">
      <c r="A235" s="276"/>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row>
    <row r="236" spans="1:26" ht="15.75" customHeight="1">
      <c r="A236" s="276"/>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row>
    <row r="237" spans="1:26" ht="15.75" customHeight="1">
      <c r="A237" s="276"/>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row>
    <row r="238" spans="1:26" ht="15.75" customHeight="1">
      <c r="A238" s="276"/>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row>
    <row r="239" spans="1:26" ht="15.75" customHeight="1">
      <c r="A239" s="276"/>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row>
    <row r="240" spans="1:26" ht="15.75" customHeight="1">
      <c r="A240" s="276"/>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row>
    <row r="241" spans="1:26" ht="15.75" customHeight="1">
      <c r="A241" s="276"/>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row>
    <row r="242" spans="1:26" ht="15.75" customHeight="1">
      <c r="A242" s="276"/>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row>
    <row r="243" spans="1:26" ht="15.75" customHeight="1">
      <c r="A243" s="276"/>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row>
    <row r="244" spans="1:26" ht="15.75" customHeight="1">
      <c r="A244" s="276"/>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row>
    <row r="245" spans="1:26" ht="15.75" customHeight="1">
      <c r="A245" s="276"/>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row>
    <row r="246" spans="1:26" ht="15.75" customHeight="1">
      <c r="A246" s="276"/>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row>
    <row r="247" spans="1:26" ht="15.75" customHeight="1">
      <c r="A247" s="276"/>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row>
    <row r="248" spans="1:26" ht="15.75" customHeight="1">
      <c r="A248" s="276"/>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row>
    <row r="249" spans="1:26" ht="15.75" customHeight="1">
      <c r="A249" s="276"/>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row>
    <row r="250" spans="1:26" ht="15.75" customHeight="1">
      <c r="A250" s="276"/>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row>
    <row r="251" spans="1:26" ht="15.75" customHeight="1">
      <c r="A251" s="276"/>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row>
    <row r="252" spans="1:26" ht="15.75" customHeight="1">
      <c r="A252" s="276"/>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row>
    <row r="253" spans="1:26" ht="15.75" customHeight="1">
      <c r="A253" s="276"/>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row>
    <row r="254" spans="1:26" ht="15.75" customHeight="1">
      <c r="A254" s="276"/>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row>
    <row r="255" spans="1:26" ht="15.75" customHeight="1">
      <c r="A255" s="276"/>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row>
    <row r="256" spans="1:26" ht="15.75" customHeight="1">
      <c r="A256" s="276"/>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row>
    <row r="257" spans="1:26" ht="15.75" customHeight="1">
      <c r="A257" s="276"/>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row>
    <row r="258" spans="1:26" ht="15.75" customHeight="1">
      <c r="A258" s="276"/>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row>
    <row r="259" spans="1:26" ht="15.75" customHeight="1">
      <c r="A259" s="276"/>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row>
    <row r="260" spans="1:26" ht="15.75" customHeight="1">
      <c r="A260" s="276"/>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row>
    <row r="261" spans="1:26" ht="15.75" customHeight="1">
      <c r="A261" s="276"/>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row>
    <row r="262" spans="1:26" ht="15.75" customHeight="1">
      <c r="A262" s="291"/>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row>
    <row r="263" spans="1:26" ht="15.75" customHeight="1">
      <c r="A263" s="291"/>
      <c r="B263" s="291"/>
      <c r="C263" s="291"/>
      <c r="D263" s="291"/>
      <c r="E263" s="291"/>
      <c r="F263" s="291"/>
      <c r="G263" s="291"/>
      <c r="H263" s="291"/>
      <c r="I263" s="291"/>
      <c r="J263" s="291"/>
      <c r="K263" s="291"/>
      <c r="L263" s="291"/>
      <c r="M263" s="291"/>
      <c r="N263" s="291"/>
      <c r="O263" s="291"/>
      <c r="P263" s="291"/>
      <c r="Q263" s="291"/>
      <c r="R263" s="291"/>
      <c r="S263" s="291"/>
      <c r="T263" s="291"/>
      <c r="U263" s="291"/>
      <c r="V263" s="291"/>
      <c r="W263" s="291"/>
      <c r="X263" s="291"/>
      <c r="Y263" s="291"/>
      <c r="Z263" s="291"/>
    </row>
    <row r="264" spans="1:26" ht="15.75" customHeight="1">
      <c r="A264" s="291"/>
      <c r="B264" s="291"/>
      <c r="C264" s="291"/>
      <c r="D264" s="291"/>
      <c r="E264" s="291"/>
      <c r="F264" s="291"/>
      <c r="G264" s="291"/>
      <c r="H264" s="291"/>
      <c r="I264" s="291"/>
      <c r="J264" s="291"/>
      <c r="K264" s="291"/>
      <c r="L264" s="291"/>
      <c r="M264" s="291"/>
      <c r="N264" s="291"/>
      <c r="O264" s="291"/>
      <c r="P264" s="291"/>
      <c r="Q264" s="291"/>
      <c r="R264" s="291"/>
      <c r="S264" s="291"/>
      <c r="T264" s="291"/>
      <c r="U264" s="291"/>
      <c r="V264" s="291"/>
      <c r="W264" s="291"/>
      <c r="X264" s="291"/>
      <c r="Y264" s="291"/>
      <c r="Z264" s="291"/>
    </row>
    <row r="265" spans="1:26" ht="15.75" customHeight="1">
      <c r="A265" s="291"/>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row>
    <row r="266" spans="1:26" ht="15.75" customHeight="1">
      <c r="A266" s="291"/>
      <c r="B266" s="291"/>
      <c r="C266" s="291"/>
      <c r="D266" s="291"/>
      <c r="E266" s="291"/>
      <c r="F266" s="291"/>
      <c r="G266" s="291"/>
      <c r="H266" s="291"/>
      <c r="I266" s="291"/>
      <c r="J266" s="291"/>
      <c r="K266" s="291"/>
      <c r="L266" s="291"/>
      <c r="M266" s="291"/>
      <c r="N266" s="291"/>
      <c r="O266" s="291"/>
      <c r="P266" s="291"/>
      <c r="Q266" s="291"/>
      <c r="R266" s="291"/>
      <c r="S266" s="291"/>
      <c r="T266" s="291"/>
      <c r="U266" s="291"/>
      <c r="V266" s="291"/>
      <c r="W266" s="291"/>
      <c r="X266" s="291"/>
      <c r="Y266" s="291"/>
      <c r="Z266" s="291"/>
    </row>
    <row r="267" spans="1:26" ht="15.75" customHeight="1">
      <c r="A267" s="291"/>
      <c r="B267" s="291"/>
      <c r="C267" s="291"/>
      <c r="D267" s="291"/>
      <c r="E267" s="291"/>
      <c r="F267" s="291"/>
      <c r="G267" s="291"/>
      <c r="H267" s="291"/>
      <c r="I267" s="291"/>
      <c r="J267" s="291"/>
      <c r="K267" s="291"/>
      <c r="L267" s="291"/>
      <c r="M267" s="291"/>
      <c r="N267" s="291"/>
      <c r="O267" s="291"/>
      <c r="P267" s="291"/>
      <c r="Q267" s="291"/>
      <c r="R267" s="291"/>
      <c r="S267" s="291"/>
      <c r="T267" s="291"/>
      <c r="U267" s="291"/>
      <c r="V267" s="291"/>
      <c r="W267" s="291"/>
      <c r="X267" s="291"/>
      <c r="Y267" s="291"/>
      <c r="Z267" s="291"/>
    </row>
    <row r="268" spans="1:26" ht="15.75" customHeight="1">
      <c r="A268" s="291"/>
      <c r="B268" s="291"/>
      <c r="C268" s="291"/>
      <c r="D268" s="291"/>
      <c r="E268" s="291"/>
      <c r="F268" s="291"/>
      <c r="G268" s="291"/>
      <c r="H268" s="291"/>
      <c r="I268" s="291"/>
      <c r="J268" s="291"/>
      <c r="K268" s="291"/>
      <c r="L268" s="291"/>
      <c r="M268" s="291"/>
      <c r="N268" s="291"/>
      <c r="O268" s="291"/>
      <c r="P268" s="291"/>
      <c r="Q268" s="291"/>
      <c r="R268" s="291"/>
      <c r="S268" s="291"/>
      <c r="T268" s="291"/>
      <c r="U268" s="291"/>
      <c r="V268" s="291"/>
      <c r="W268" s="291"/>
      <c r="X268" s="291"/>
      <c r="Y268" s="291"/>
      <c r="Z268" s="291"/>
    </row>
    <row r="269" spans="1:26" ht="15.75" customHeight="1">
      <c r="A269" s="291"/>
      <c r="B269" s="291"/>
      <c r="C269" s="291"/>
      <c r="D269" s="291"/>
      <c r="E269" s="291"/>
      <c r="F269" s="291"/>
      <c r="G269" s="291"/>
      <c r="H269" s="291"/>
      <c r="I269" s="291"/>
      <c r="J269" s="291"/>
      <c r="K269" s="291"/>
      <c r="L269" s="291"/>
      <c r="M269" s="291"/>
      <c r="N269" s="291"/>
      <c r="O269" s="291"/>
      <c r="P269" s="291"/>
      <c r="Q269" s="291"/>
      <c r="R269" s="291"/>
      <c r="S269" s="291"/>
      <c r="T269" s="291"/>
      <c r="U269" s="291"/>
      <c r="V269" s="291"/>
      <c r="W269" s="291"/>
      <c r="X269" s="291"/>
      <c r="Y269" s="291"/>
      <c r="Z269" s="291"/>
    </row>
    <row r="270" spans="1:26" ht="15.75" customHeight="1">
      <c r="A270" s="291"/>
      <c r="B270" s="291"/>
      <c r="C270" s="291"/>
      <c r="D270" s="291"/>
      <c r="E270" s="291"/>
      <c r="F270" s="291"/>
      <c r="G270" s="291"/>
      <c r="H270" s="291"/>
      <c r="I270" s="291"/>
      <c r="J270" s="291"/>
      <c r="K270" s="291"/>
      <c r="L270" s="291"/>
      <c r="M270" s="291"/>
      <c r="N270" s="291"/>
      <c r="O270" s="291"/>
      <c r="P270" s="291"/>
      <c r="Q270" s="291"/>
      <c r="R270" s="291"/>
      <c r="S270" s="291"/>
      <c r="T270" s="291"/>
      <c r="U270" s="291"/>
      <c r="V270" s="291"/>
      <c r="W270" s="291"/>
      <c r="X270" s="291"/>
      <c r="Y270" s="291"/>
      <c r="Z270" s="291"/>
    </row>
    <row r="271" spans="1:26" ht="15.75" customHeight="1">
      <c r="A271" s="291"/>
      <c r="B271" s="291"/>
      <c r="C271" s="291"/>
      <c r="D271" s="291"/>
      <c r="E271" s="291"/>
      <c r="F271" s="291"/>
      <c r="G271" s="291"/>
      <c r="H271" s="291"/>
      <c r="I271" s="291"/>
      <c r="J271" s="291"/>
      <c r="K271" s="291"/>
      <c r="L271" s="291"/>
      <c r="M271" s="291"/>
      <c r="N271" s="291"/>
      <c r="O271" s="291"/>
      <c r="P271" s="291"/>
      <c r="Q271" s="291"/>
      <c r="R271" s="291"/>
      <c r="S271" s="291"/>
      <c r="T271" s="291"/>
      <c r="U271" s="291"/>
      <c r="V271" s="291"/>
      <c r="W271" s="291"/>
      <c r="X271" s="291"/>
      <c r="Y271" s="291"/>
      <c r="Z271" s="291"/>
    </row>
    <row r="272" spans="1:26" ht="15.75" customHeight="1">
      <c r="A272" s="291"/>
      <c r="B272" s="291"/>
      <c r="C272" s="291"/>
      <c r="D272" s="291"/>
      <c r="E272" s="291"/>
      <c r="F272" s="291"/>
      <c r="G272" s="291"/>
      <c r="H272" s="291"/>
      <c r="I272" s="291"/>
      <c r="J272" s="291"/>
      <c r="K272" s="291"/>
      <c r="L272" s="291"/>
      <c r="M272" s="291"/>
      <c r="N272" s="291"/>
      <c r="O272" s="291"/>
      <c r="P272" s="291"/>
      <c r="Q272" s="291"/>
      <c r="R272" s="291"/>
      <c r="S272" s="291"/>
      <c r="T272" s="291"/>
      <c r="U272" s="291"/>
      <c r="V272" s="291"/>
      <c r="W272" s="291"/>
      <c r="X272" s="291"/>
      <c r="Y272" s="291"/>
      <c r="Z272" s="291"/>
    </row>
    <row r="273" spans="1:26" ht="15.75" customHeight="1">
      <c r="A273" s="291"/>
      <c r="B273" s="291"/>
      <c r="C273" s="291"/>
      <c r="D273" s="291"/>
      <c r="E273" s="291"/>
      <c r="F273" s="291"/>
      <c r="G273" s="291"/>
      <c r="H273" s="291"/>
      <c r="I273" s="291"/>
      <c r="J273" s="291"/>
      <c r="K273" s="291"/>
      <c r="L273" s="291"/>
      <c r="M273" s="291"/>
      <c r="N273" s="291"/>
      <c r="O273" s="291"/>
      <c r="P273" s="291"/>
      <c r="Q273" s="291"/>
      <c r="R273" s="291"/>
      <c r="S273" s="291"/>
      <c r="T273" s="291"/>
      <c r="U273" s="291"/>
      <c r="V273" s="291"/>
      <c r="W273" s="291"/>
      <c r="X273" s="291"/>
      <c r="Y273" s="291"/>
      <c r="Z273" s="291"/>
    </row>
    <row r="274" spans="1:26" ht="15.75" customHeight="1">
      <c r="A274" s="291"/>
      <c r="B274" s="291"/>
      <c r="C274" s="291"/>
      <c r="D274" s="291"/>
      <c r="E274" s="291"/>
      <c r="F274" s="291"/>
      <c r="G274" s="291"/>
      <c r="H274" s="291"/>
      <c r="I274" s="291"/>
      <c r="J274" s="291"/>
      <c r="K274" s="291"/>
      <c r="L274" s="291"/>
      <c r="M274" s="291"/>
      <c r="N274" s="291"/>
      <c r="O274" s="291"/>
      <c r="P274" s="291"/>
      <c r="Q274" s="291"/>
      <c r="R274" s="291"/>
      <c r="S274" s="291"/>
      <c r="T274" s="291"/>
      <c r="U274" s="291"/>
      <c r="V274" s="291"/>
      <c r="W274" s="291"/>
      <c r="X274" s="291"/>
      <c r="Y274" s="291"/>
      <c r="Z274" s="291"/>
    </row>
    <row r="275" spans="1:26" ht="15.75" customHeight="1">
      <c r="A275" s="291"/>
      <c r="B275" s="291"/>
      <c r="C275" s="291"/>
      <c r="D275" s="291"/>
      <c r="E275" s="291"/>
      <c r="F275" s="291"/>
      <c r="G275" s="291"/>
      <c r="H275" s="291"/>
      <c r="I275" s="291"/>
      <c r="J275" s="291"/>
      <c r="K275" s="291"/>
      <c r="L275" s="291"/>
      <c r="M275" s="291"/>
      <c r="N275" s="291"/>
      <c r="O275" s="291"/>
      <c r="P275" s="291"/>
      <c r="Q275" s="291"/>
      <c r="R275" s="291"/>
      <c r="S275" s="291"/>
      <c r="T275" s="291"/>
      <c r="U275" s="291"/>
      <c r="V275" s="291"/>
      <c r="W275" s="291"/>
      <c r="X275" s="291"/>
      <c r="Y275" s="291"/>
      <c r="Z275" s="291"/>
    </row>
    <row r="276" spans="1:26" ht="15.75" customHeight="1">
      <c r="A276" s="291"/>
      <c r="B276" s="291"/>
      <c r="C276" s="291"/>
      <c r="D276" s="291"/>
      <c r="E276" s="291"/>
      <c r="F276" s="291"/>
      <c r="G276" s="291"/>
      <c r="H276" s="291"/>
      <c r="I276" s="291"/>
      <c r="J276" s="291"/>
      <c r="K276" s="291"/>
      <c r="L276" s="291"/>
      <c r="M276" s="291"/>
      <c r="N276" s="291"/>
      <c r="O276" s="291"/>
      <c r="P276" s="291"/>
      <c r="Q276" s="291"/>
      <c r="R276" s="291"/>
      <c r="S276" s="291"/>
      <c r="T276" s="291"/>
      <c r="U276" s="291"/>
      <c r="V276" s="291"/>
      <c r="W276" s="291"/>
      <c r="X276" s="291"/>
      <c r="Y276" s="291"/>
      <c r="Z276" s="291"/>
    </row>
    <row r="277" spans="1:26" ht="15.75" customHeight="1">
      <c r="A277" s="291"/>
      <c r="B277" s="291"/>
      <c r="C277" s="291"/>
      <c r="D277" s="291"/>
      <c r="E277" s="291"/>
      <c r="F277" s="291"/>
      <c r="G277" s="291"/>
      <c r="H277" s="291"/>
      <c r="I277" s="291"/>
      <c r="J277" s="291"/>
      <c r="K277" s="291"/>
      <c r="L277" s="291"/>
      <c r="M277" s="291"/>
      <c r="N277" s="291"/>
      <c r="O277" s="291"/>
      <c r="P277" s="291"/>
      <c r="Q277" s="291"/>
      <c r="R277" s="291"/>
      <c r="S277" s="291"/>
      <c r="T277" s="291"/>
      <c r="U277" s="291"/>
      <c r="V277" s="291"/>
      <c r="W277" s="291"/>
      <c r="X277" s="291"/>
      <c r="Y277" s="291"/>
      <c r="Z277" s="291"/>
    </row>
    <row r="278" spans="1:26" ht="15.75" customHeight="1">
      <c r="A278" s="291"/>
      <c r="B278" s="291"/>
      <c r="C278" s="291"/>
      <c r="D278" s="291"/>
      <c r="E278" s="291"/>
      <c r="F278" s="291"/>
      <c r="G278" s="291"/>
      <c r="H278" s="291"/>
      <c r="I278" s="291"/>
      <c r="J278" s="291"/>
      <c r="K278" s="291"/>
      <c r="L278" s="291"/>
      <c r="M278" s="291"/>
      <c r="N278" s="291"/>
      <c r="O278" s="291"/>
      <c r="P278" s="291"/>
      <c r="Q278" s="291"/>
      <c r="R278" s="291"/>
      <c r="S278" s="291"/>
      <c r="T278" s="291"/>
      <c r="U278" s="291"/>
      <c r="V278" s="291"/>
      <c r="W278" s="291"/>
      <c r="X278" s="291"/>
      <c r="Y278" s="291"/>
      <c r="Z278" s="291"/>
    </row>
    <row r="279" spans="1:26" ht="15.75" customHeight="1">
      <c r="A279" s="291"/>
      <c r="B279" s="291"/>
      <c r="C279" s="291"/>
      <c r="D279" s="291"/>
      <c r="E279" s="291"/>
      <c r="F279" s="291"/>
      <c r="G279" s="291"/>
      <c r="H279" s="291"/>
      <c r="I279" s="291"/>
      <c r="J279" s="291"/>
      <c r="K279" s="291"/>
      <c r="L279" s="291"/>
      <c r="M279" s="291"/>
      <c r="N279" s="291"/>
      <c r="O279" s="291"/>
      <c r="P279" s="291"/>
      <c r="Q279" s="291"/>
      <c r="R279" s="291"/>
      <c r="S279" s="291"/>
      <c r="T279" s="291"/>
      <c r="U279" s="291"/>
      <c r="V279" s="291"/>
      <c r="W279" s="291"/>
      <c r="X279" s="291"/>
      <c r="Y279" s="291"/>
      <c r="Z279" s="291"/>
    </row>
    <row r="280" spans="1:26" ht="15.75" customHeight="1">
      <c r="A280" s="291"/>
      <c r="B280" s="291"/>
      <c r="C280" s="291"/>
      <c r="D280" s="291"/>
      <c r="E280" s="291"/>
      <c r="F280" s="291"/>
      <c r="G280" s="291"/>
      <c r="H280" s="291"/>
      <c r="I280" s="291"/>
      <c r="J280" s="291"/>
      <c r="K280" s="291"/>
      <c r="L280" s="291"/>
      <c r="M280" s="291"/>
      <c r="N280" s="291"/>
      <c r="O280" s="291"/>
      <c r="P280" s="291"/>
      <c r="Q280" s="291"/>
      <c r="R280" s="291"/>
      <c r="S280" s="291"/>
      <c r="T280" s="291"/>
      <c r="U280" s="291"/>
      <c r="V280" s="291"/>
      <c r="W280" s="291"/>
      <c r="X280" s="291"/>
      <c r="Y280" s="291"/>
      <c r="Z280" s="291"/>
    </row>
    <row r="281" spans="1:26" ht="15.75" customHeight="1">
      <c r="A281" s="291"/>
      <c r="B281" s="291"/>
      <c r="C281" s="291"/>
      <c r="D281" s="291"/>
      <c r="E281" s="291"/>
      <c r="F281" s="291"/>
      <c r="G281" s="291"/>
      <c r="H281" s="291"/>
      <c r="I281" s="291"/>
      <c r="J281" s="291"/>
      <c r="K281" s="291"/>
      <c r="L281" s="291"/>
      <c r="M281" s="291"/>
      <c r="N281" s="291"/>
      <c r="O281" s="291"/>
      <c r="P281" s="291"/>
      <c r="Q281" s="291"/>
      <c r="R281" s="291"/>
      <c r="S281" s="291"/>
      <c r="T281" s="291"/>
      <c r="U281" s="291"/>
      <c r="V281" s="291"/>
      <c r="W281" s="291"/>
      <c r="X281" s="291"/>
      <c r="Y281" s="291"/>
      <c r="Z281" s="291"/>
    </row>
    <row r="282" spans="1:26" ht="15.75" customHeight="1">
      <c r="A282" s="291"/>
      <c r="B282" s="291"/>
      <c r="C282" s="291"/>
      <c r="D282" s="291"/>
      <c r="E282" s="291"/>
      <c r="F282" s="291"/>
      <c r="G282" s="291"/>
      <c r="H282" s="291"/>
      <c r="I282" s="291"/>
      <c r="J282" s="291"/>
      <c r="K282" s="291"/>
      <c r="L282" s="291"/>
      <c r="M282" s="291"/>
      <c r="N282" s="291"/>
      <c r="O282" s="291"/>
      <c r="P282" s="291"/>
      <c r="Q282" s="291"/>
      <c r="R282" s="291"/>
      <c r="S282" s="291"/>
      <c r="T282" s="291"/>
      <c r="U282" s="291"/>
      <c r="V282" s="291"/>
      <c r="W282" s="291"/>
      <c r="X282" s="291"/>
      <c r="Y282" s="291"/>
      <c r="Z282" s="291"/>
    </row>
    <row r="283" spans="1:26" ht="15.75" customHeight="1">
      <c r="A283" s="291"/>
      <c r="B283" s="291"/>
      <c r="C283" s="291"/>
      <c r="D283" s="291"/>
      <c r="E283" s="291"/>
      <c r="F283" s="291"/>
      <c r="G283" s="291"/>
      <c r="H283" s="291"/>
      <c r="I283" s="291"/>
      <c r="J283" s="291"/>
      <c r="K283" s="291"/>
      <c r="L283" s="291"/>
      <c r="M283" s="291"/>
      <c r="N283" s="291"/>
      <c r="O283" s="291"/>
      <c r="P283" s="291"/>
      <c r="Q283" s="291"/>
      <c r="R283" s="291"/>
      <c r="S283" s="291"/>
      <c r="T283" s="291"/>
      <c r="U283" s="291"/>
      <c r="V283" s="291"/>
      <c r="W283" s="291"/>
      <c r="X283" s="291"/>
      <c r="Y283" s="291"/>
      <c r="Z283" s="291"/>
    </row>
    <row r="284" spans="1:26" ht="15.75" customHeight="1">
      <c r="A284" s="291"/>
      <c r="B284" s="291"/>
      <c r="C284" s="291"/>
      <c r="D284" s="291"/>
      <c r="E284" s="291"/>
      <c r="F284" s="291"/>
      <c r="G284" s="291"/>
      <c r="H284" s="291"/>
      <c r="I284" s="291"/>
      <c r="J284" s="291"/>
      <c r="K284" s="291"/>
      <c r="L284" s="291"/>
      <c r="M284" s="291"/>
      <c r="N284" s="291"/>
      <c r="O284" s="291"/>
      <c r="P284" s="291"/>
      <c r="Q284" s="291"/>
      <c r="R284" s="291"/>
      <c r="S284" s="291"/>
      <c r="T284" s="291"/>
      <c r="U284" s="291"/>
      <c r="V284" s="291"/>
      <c r="W284" s="291"/>
      <c r="X284" s="291"/>
      <c r="Y284" s="291"/>
      <c r="Z284" s="291"/>
    </row>
    <row r="285" spans="1:26" ht="15.75" customHeight="1">
      <c r="A285" s="291"/>
      <c r="B285" s="291"/>
      <c r="C285" s="291"/>
      <c r="D285" s="291"/>
      <c r="E285" s="291"/>
      <c r="F285" s="291"/>
      <c r="G285" s="291"/>
      <c r="H285" s="291"/>
      <c r="I285" s="291"/>
      <c r="J285" s="291"/>
      <c r="K285" s="291"/>
      <c r="L285" s="291"/>
      <c r="M285" s="291"/>
      <c r="N285" s="291"/>
      <c r="O285" s="291"/>
      <c r="P285" s="291"/>
      <c r="Q285" s="291"/>
      <c r="R285" s="291"/>
      <c r="S285" s="291"/>
      <c r="T285" s="291"/>
      <c r="U285" s="291"/>
      <c r="V285" s="291"/>
      <c r="W285" s="291"/>
      <c r="X285" s="291"/>
      <c r="Y285" s="291"/>
      <c r="Z285" s="291"/>
    </row>
    <row r="286" spans="1:26" ht="15.75" customHeight="1">
      <c r="A286" s="291"/>
      <c r="B286" s="291"/>
      <c r="C286" s="291"/>
      <c r="D286" s="291"/>
      <c r="E286" s="291"/>
      <c r="F286" s="291"/>
      <c r="G286" s="291"/>
      <c r="H286" s="291"/>
      <c r="I286" s="291"/>
      <c r="J286" s="291"/>
      <c r="K286" s="291"/>
      <c r="L286" s="291"/>
      <c r="M286" s="291"/>
      <c r="N286" s="291"/>
      <c r="O286" s="291"/>
      <c r="P286" s="291"/>
      <c r="Q286" s="291"/>
      <c r="R286" s="291"/>
      <c r="S286" s="291"/>
      <c r="T286" s="291"/>
      <c r="U286" s="291"/>
      <c r="V286" s="291"/>
      <c r="W286" s="291"/>
      <c r="X286" s="291"/>
      <c r="Y286" s="291"/>
      <c r="Z286" s="291"/>
    </row>
    <row r="287" spans="1:26" ht="15.75" customHeight="1">
      <c r="A287" s="291"/>
      <c r="B287" s="291"/>
      <c r="C287" s="291"/>
      <c r="D287" s="291"/>
      <c r="E287" s="291"/>
      <c r="F287" s="291"/>
      <c r="G287" s="291"/>
      <c r="H287" s="291"/>
      <c r="I287" s="291"/>
      <c r="J287" s="291"/>
      <c r="K287" s="291"/>
      <c r="L287" s="291"/>
      <c r="M287" s="291"/>
      <c r="N287" s="291"/>
      <c r="O287" s="291"/>
      <c r="P287" s="291"/>
      <c r="Q287" s="291"/>
      <c r="R287" s="291"/>
      <c r="S287" s="291"/>
      <c r="T287" s="291"/>
      <c r="U287" s="291"/>
      <c r="V287" s="291"/>
      <c r="W287" s="291"/>
      <c r="X287" s="291"/>
      <c r="Y287" s="291"/>
      <c r="Z287" s="291"/>
    </row>
    <row r="288" spans="1:26" ht="15.75" customHeight="1">
      <c r="A288" s="291"/>
      <c r="B288" s="291"/>
      <c r="C288" s="291"/>
      <c r="D288" s="291"/>
      <c r="E288" s="291"/>
      <c r="F288" s="291"/>
      <c r="G288" s="291"/>
      <c r="H288" s="291"/>
      <c r="I288" s="291"/>
      <c r="J288" s="291"/>
      <c r="K288" s="291"/>
      <c r="L288" s="291"/>
      <c r="M288" s="291"/>
      <c r="N288" s="291"/>
      <c r="O288" s="291"/>
      <c r="P288" s="291"/>
      <c r="Q288" s="291"/>
      <c r="R288" s="291"/>
      <c r="S288" s="291"/>
      <c r="T288" s="291"/>
      <c r="U288" s="291"/>
      <c r="V288" s="291"/>
      <c r="W288" s="291"/>
      <c r="X288" s="291"/>
      <c r="Y288" s="291"/>
      <c r="Z288" s="291"/>
    </row>
    <row r="289" spans="1:26" ht="15.75" customHeight="1">
      <c r="A289" s="291"/>
      <c r="B289" s="291"/>
      <c r="C289" s="291"/>
      <c r="D289" s="291"/>
      <c r="E289" s="291"/>
      <c r="F289" s="291"/>
      <c r="G289" s="291"/>
      <c r="H289" s="291"/>
      <c r="I289" s="291"/>
      <c r="J289" s="291"/>
      <c r="K289" s="291"/>
      <c r="L289" s="291"/>
      <c r="M289" s="291"/>
      <c r="N289" s="291"/>
      <c r="O289" s="291"/>
      <c r="P289" s="291"/>
      <c r="Q289" s="291"/>
      <c r="R289" s="291"/>
      <c r="S289" s="291"/>
      <c r="T289" s="291"/>
      <c r="U289" s="291"/>
      <c r="V289" s="291"/>
      <c r="W289" s="291"/>
      <c r="X289" s="291"/>
      <c r="Y289" s="291"/>
      <c r="Z289" s="291"/>
    </row>
    <row r="290" spans="1:26" ht="15.75" customHeight="1">
      <c r="A290" s="291"/>
      <c r="B290" s="291"/>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291"/>
      <c r="Z290" s="291"/>
    </row>
    <row r="291" spans="1:26" ht="15.75" customHeight="1">
      <c r="A291" s="291"/>
      <c r="B291" s="291"/>
      <c r="C291" s="291"/>
      <c r="D291" s="291"/>
      <c r="E291" s="291"/>
      <c r="F291" s="291"/>
      <c r="G291" s="291"/>
      <c r="H291" s="291"/>
      <c r="I291" s="291"/>
      <c r="J291" s="291"/>
      <c r="K291" s="291"/>
      <c r="L291" s="291"/>
      <c r="M291" s="291"/>
      <c r="N291" s="291"/>
      <c r="O291" s="291"/>
      <c r="P291" s="291"/>
      <c r="Q291" s="291"/>
      <c r="R291" s="291"/>
      <c r="S291" s="291"/>
      <c r="T291" s="291"/>
      <c r="U291" s="291"/>
      <c r="V291" s="291"/>
      <c r="W291" s="291"/>
      <c r="X291" s="291"/>
      <c r="Y291" s="291"/>
      <c r="Z291" s="291"/>
    </row>
    <row r="292" spans="1:26" ht="15.75" customHeight="1">
      <c r="A292" s="291"/>
      <c r="B292" s="291"/>
      <c r="C292" s="291"/>
      <c r="D292" s="291"/>
      <c r="E292" s="291"/>
      <c r="F292" s="291"/>
      <c r="G292" s="291"/>
      <c r="H292" s="291"/>
      <c r="I292" s="291"/>
      <c r="J292" s="291"/>
      <c r="K292" s="291"/>
      <c r="L292" s="291"/>
      <c r="M292" s="291"/>
      <c r="N292" s="291"/>
      <c r="O292" s="291"/>
      <c r="P292" s="291"/>
      <c r="Q292" s="291"/>
      <c r="R292" s="291"/>
      <c r="S292" s="291"/>
      <c r="T292" s="291"/>
      <c r="U292" s="291"/>
      <c r="V292" s="291"/>
      <c r="W292" s="291"/>
      <c r="X292" s="291"/>
      <c r="Y292" s="291"/>
      <c r="Z292" s="291"/>
    </row>
    <row r="293" spans="1:26" ht="15.75" customHeight="1">
      <c r="A293" s="291"/>
      <c r="B293" s="291"/>
      <c r="C293" s="291"/>
      <c r="D293" s="291"/>
      <c r="E293" s="291"/>
      <c r="F293" s="291"/>
      <c r="G293" s="291"/>
      <c r="H293" s="291"/>
      <c r="I293" s="291"/>
      <c r="J293" s="291"/>
      <c r="K293" s="291"/>
      <c r="L293" s="291"/>
      <c r="M293" s="291"/>
      <c r="N293" s="291"/>
      <c r="O293" s="291"/>
      <c r="P293" s="291"/>
      <c r="Q293" s="291"/>
      <c r="R293" s="291"/>
      <c r="S293" s="291"/>
      <c r="T293" s="291"/>
      <c r="U293" s="291"/>
      <c r="V293" s="291"/>
      <c r="W293" s="291"/>
      <c r="X293" s="291"/>
      <c r="Y293" s="291"/>
      <c r="Z293" s="291"/>
    </row>
    <row r="294" spans="1:26" ht="15.75" customHeight="1">
      <c r="A294" s="291"/>
      <c r="B294" s="291"/>
      <c r="C294" s="291"/>
      <c r="D294" s="291"/>
      <c r="E294" s="291"/>
      <c r="F294" s="291"/>
      <c r="G294" s="291"/>
      <c r="H294" s="291"/>
      <c r="I294" s="291"/>
      <c r="J294" s="291"/>
      <c r="K294" s="291"/>
      <c r="L294" s="291"/>
      <c r="M294" s="291"/>
      <c r="N294" s="291"/>
      <c r="O294" s="291"/>
      <c r="P294" s="291"/>
      <c r="Q294" s="291"/>
      <c r="R294" s="291"/>
      <c r="S294" s="291"/>
      <c r="T294" s="291"/>
      <c r="U294" s="291"/>
      <c r="V294" s="291"/>
      <c r="W294" s="291"/>
      <c r="X294" s="291"/>
      <c r="Y294" s="291"/>
      <c r="Z294" s="291"/>
    </row>
    <row r="295" spans="1:26" ht="15.75" customHeight="1">
      <c r="A295" s="291"/>
      <c r="B295" s="291"/>
      <c r="C295" s="291"/>
      <c r="D295" s="291"/>
      <c r="E295" s="291"/>
      <c r="F295" s="291"/>
      <c r="G295" s="291"/>
      <c r="H295" s="291"/>
      <c r="I295" s="291"/>
      <c r="J295" s="291"/>
      <c r="K295" s="291"/>
      <c r="L295" s="291"/>
      <c r="M295" s="291"/>
      <c r="N295" s="291"/>
      <c r="O295" s="291"/>
      <c r="P295" s="291"/>
      <c r="Q295" s="291"/>
      <c r="R295" s="291"/>
      <c r="S295" s="291"/>
      <c r="T295" s="291"/>
      <c r="U295" s="291"/>
      <c r="V295" s="291"/>
      <c r="W295" s="291"/>
      <c r="X295" s="291"/>
      <c r="Y295" s="291"/>
      <c r="Z295" s="291"/>
    </row>
    <row r="296" spans="1:26" ht="15.75" customHeight="1">
      <c r="A296" s="291"/>
      <c r="B296" s="291"/>
      <c r="C296" s="291"/>
      <c r="D296" s="291"/>
      <c r="E296" s="291"/>
      <c r="F296" s="291"/>
      <c r="G296" s="291"/>
      <c r="H296" s="291"/>
      <c r="I296" s="291"/>
      <c r="J296" s="291"/>
      <c r="K296" s="291"/>
      <c r="L296" s="291"/>
      <c r="M296" s="291"/>
      <c r="N296" s="291"/>
      <c r="O296" s="291"/>
      <c r="P296" s="291"/>
      <c r="Q296" s="291"/>
      <c r="R296" s="291"/>
      <c r="S296" s="291"/>
      <c r="T296" s="291"/>
      <c r="U296" s="291"/>
      <c r="V296" s="291"/>
      <c r="W296" s="291"/>
      <c r="X296" s="291"/>
      <c r="Y296" s="291"/>
      <c r="Z296" s="291"/>
    </row>
    <row r="297" spans="1:26" ht="15.75" customHeight="1">
      <c r="A297" s="291"/>
      <c r="B297" s="291"/>
      <c r="C297" s="291"/>
      <c r="D297" s="291"/>
      <c r="E297" s="291"/>
      <c r="F297" s="291"/>
      <c r="G297" s="291"/>
      <c r="H297" s="291"/>
      <c r="I297" s="291"/>
      <c r="J297" s="291"/>
      <c r="K297" s="291"/>
      <c r="L297" s="291"/>
      <c r="M297" s="291"/>
      <c r="N297" s="291"/>
      <c r="O297" s="291"/>
      <c r="P297" s="291"/>
      <c r="Q297" s="291"/>
      <c r="R297" s="291"/>
      <c r="S297" s="291"/>
      <c r="T297" s="291"/>
      <c r="U297" s="291"/>
      <c r="V297" s="291"/>
      <c r="W297" s="291"/>
      <c r="X297" s="291"/>
      <c r="Y297" s="291"/>
      <c r="Z297" s="291"/>
    </row>
    <row r="298" spans="1:26" ht="15.75" customHeight="1">
      <c r="A298" s="291"/>
      <c r="B298" s="291"/>
      <c r="C298" s="291"/>
      <c r="D298" s="291"/>
      <c r="E298" s="291"/>
      <c r="F298" s="291"/>
      <c r="G298" s="291"/>
      <c r="H298" s="291"/>
      <c r="I298" s="291"/>
      <c r="J298" s="291"/>
      <c r="K298" s="291"/>
      <c r="L298" s="291"/>
      <c r="M298" s="291"/>
      <c r="N298" s="291"/>
      <c r="O298" s="291"/>
      <c r="P298" s="291"/>
      <c r="Q298" s="291"/>
      <c r="R298" s="291"/>
      <c r="S298" s="291"/>
      <c r="T298" s="291"/>
      <c r="U298" s="291"/>
      <c r="V298" s="291"/>
      <c r="W298" s="291"/>
      <c r="X298" s="291"/>
      <c r="Y298" s="291"/>
      <c r="Z298" s="291"/>
    </row>
    <row r="299" spans="1:26" ht="15.75" customHeight="1">
      <c r="A299" s="291"/>
      <c r="B299" s="291"/>
      <c r="C299" s="291"/>
      <c r="D299" s="291"/>
      <c r="E299" s="291"/>
      <c r="F299" s="291"/>
      <c r="G299" s="291"/>
      <c r="H299" s="291"/>
      <c r="I299" s="291"/>
      <c r="J299" s="291"/>
      <c r="K299" s="291"/>
      <c r="L299" s="291"/>
      <c r="M299" s="291"/>
      <c r="N299" s="291"/>
      <c r="O299" s="291"/>
      <c r="P299" s="291"/>
      <c r="Q299" s="291"/>
      <c r="R299" s="291"/>
      <c r="S299" s="291"/>
      <c r="T299" s="291"/>
      <c r="U299" s="291"/>
      <c r="V299" s="291"/>
      <c r="W299" s="291"/>
      <c r="X299" s="291"/>
      <c r="Y299" s="291"/>
      <c r="Z299" s="291"/>
    </row>
    <row r="300" spans="1:26" ht="15.75" customHeight="1">
      <c r="A300" s="291"/>
      <c r="B300" s="291"/>
      <c r="C300" s="291"/>
      <c r="D300" s="291"/>
      <c r="E300" s="291"/>
      <c r="F300" s="291"/>
      <c r="G300" s="291"/>
      <c r="H300" s="291"/>
      <c r="I300" s="291"/>
      <c r="J300" s="291"/>
      <c r="K300" s="291"/>
      <c r="L300" s="291"/>
      <c r="M300" s="291"/>
      <c r="N300" s="291"/>
      <c r="O300" s="291"/>
      <c r="P300" s="291"/>
      <c r="Q300" s="291"/>
      <c r="R300" s="291"/>
      <c r="S300" s="291"/>
      <c r="T300" s="291"/>
      <c r="U300" s="291"/>
      <c r="V300" s="291"/>
      <c r="W300" s="291"/>
      <c r="X300" s="291"/>
      <c r="Y300" s="291"/>
      <c r="Z300" s="291"/>
    </row>
    <row r="301" spans="1:26" ht="15.75" customHeight="1">
      <c r="A301" s="291"/>
      <c r="B301" s="291"/>
      <c r="C301" s="291"/>
      <c r="D301" s="291"/>
      <c r="E301" s="291"/>
      <c r="F301" s="291"/>
      <c r="G301" s="291"/>
      <c r="H301" s="291"/>
      <c r="I301" s="291"/>
      <c r="J301" s="291"/>
      <c r="K301" s="291"/>
      <c r="L301" s="291"/>
      <c r="M301" s="291"/>
      <c r="N301" s="291"/>
      <c r="O301" s="291"/>
      <c r="P301" s="291"/>
      <c r="Q301" s="291"/>
      <c r="R301" s="291"/>
      <c r="S301" s="291"/>
      <c r="T301" s="291"/>
      <c r="U301" s="291"/>
      <c r="V301" s="291"/>
      <c r="W301" s="291"/>
      <c r="X301" s="291"/>
      <c r="Y301" s="291"/>
      <c r="Z301" s="291"/>
    </row>
    <row r="302" spans="1:26" ht="15.75" customHeight="1">
      <c r="A302" s="291"/>
      <c r="B302" s="291"/>
      <c r="C302" s="291"/>
      <c r="D302" s="291"/>
      <c r="E302" s="291"/>
      <c r="F302" s="291"/>
      <c r="G302" s="291"/>
      <c r="H302" s="291"/>
      <c r="I302" s="291"/>
      <c r="J302" s="291"/>
      <c r="K302" s="291"/>
      <c r="L302" s="291"/>
      <c r="M302" s="291"/>
      <c r="N302" s="291"/>
      <c r="O302" s="291"/>
      <c r="P302" s="291"/>
      <c r="Q302" s="291"/>
      <c r="R302" s="291"/>
      <c r="S302" s="291"/>
      <c r="T302" s="291"/>
      <c r="U302" s="291"/>
      <c r="V302" s="291"/>
      <c r="W302" s="291"/>
      <c r="X302" s="291"/>
      <c r="Y302" s="291"/>
      <c r="Z302" s="291"/>
    </row>
    <row r="303" spans="1:26" ht="15.75" customHeight="1">
      <c r="A303" s="291"/>
      <c r="B303" s="291"/>
      <c r="C303" s="291"/>
      <c r="D303" s="291"/>
      <c r="E303" s="291"/>
      <c r="F303" s="291"/>
      <c r="G303" s="291"/>
      <c r="H303" s="291"/>
      <c r="I303" s="291"/>
      <c r="J303" s="291"/>
      <c r="K303" s="291"/>
      <c r="L303" s="291"/>
      <c r="M303" s="291"/>
      <c r="N303" s="291"/>
      <c r="O303" s="291"/>
      <c r="P303" s="291"/>
      <c r="Q303" s="291"/>
      <c r="R303" s="291"/>
      <c r="S303" s="291"/>
      <c r="T303" s="291"/>
      <c r="U303" s="291"/>
      <c r="V303" s="291"/>
      <c r="W303" s="291"/>
      <c r="X303" s="291"/>
      <c r="Y303" s="291"/>
      <c r="Z303" s="291"/>
    </row>
    <row r="304" spans="1:26" ht="15.75" customHeight="1">
      <c r="A304" s="291"/>
      <c r="B304" s="291"/>
      <c r="C304" s="291"/>
      <c r="D304" s="291"/>
      <c r="E304" s="291"/>
      <c r="F304" s="291"/>
      <c r="G304" s="291"/>
      <c r="H304" s="291"/>
      <c r="I304" s="291"/>
      <c r="J304" s="291"/>
      <c r="K304" s="291"/>
      <c r="L304" s="291"/>
      <c r="M304" s="291"/>
      <c r="N304" s="291"/>
      <c r="O304" s="291"/>
      <c r="P304" s="291"/>
      <c r="Q304" s="291"/>
      <c r="R304" s="291"/>
      <c r="S304" s="291"/>
      <c r="T304" s="291"/>
      <c r="U304" s="291"/>
      <c r="V304" s="291"/>
      <c r="W304" s="291"/>
      <c r="X304" s="291"/>
      <c r="Y304" s="291"/>
      <c r="Z304" s="291"/>
    </row>
    <row r="305" spans="1:26" ht="15.75" customHeight="1">
      <c r="A305" s="291"/>
      <c r="B305" s="291"/>
      <c r="C305" s="291"/>
      <c r="D305" s="291"/>
      <c r="E305" s="291"/>
      <c r="F305" s="291"/>
      <c r="G305" s="291"/>
      <c r="H305" s="291"/>
      <c r="I305" s="291"/>
      <c r="J305" s="291"/>
      <c r="K305" s="291"/>
      <c r="L305" s="291"/>
      <c r="M305" s="291"/>
      <c r="N305" s="291"/>
      <c r="O305" s="291"/>
      <c r="P305" s="291"/>
      <c r="Q305" s="291"/>
      <c r="R305" s="291"/>
      <c r="S305" s="291"/>
      <c r="T305" s="291"/>
      <c r="U305" s="291"/>
      <c r="V305" s="291"/>
      <c r="W305" s="291"/>
      <c r="X305" s="291"/>
      <c r="Y305" s="291"/>
      <c r="Z305" s="291"/>
    </row>
    <row r="306" spans="1:26" ht="15.75" customHeight="1">
      <c r="A306" s="291"/>
      <c r="B306" s="291"/>
      <c r="C306" s="291"/>
      <c r="D306" s="291"/>
      <c r="E306" s="291"/>
      <c r="F306" s="291"/>
      <c r="G306" s="291"/>
      <c r="H306" s="291"/>
      <c r="I306" s="291"/>
      <c r="J306" s="291"/>
      <c r="K306" s="291"/>
      <c r="L306" s="291"/>
      <c r="M306" s="291"/>
      <c r="N306" s="291"/>
      <c r="O306" s="291"/>
      <c r="P306" s="291"/>
      <c r="Q306" s="291"/>
      <c r="R306" s="291"/>
      <c r="S306" s="291"/>
      <c r="T306" s="291"/>
      <c r="U306" s="291"/>
      <c r="V306" s="291"/>
      <c r="W306" s="291"/>
      <c r="X306" s="291"/>
      <c r="Y306" s="291"/>
      <c r="Z306" s="291"/>
    </row>
    <row r="307" spans="1:26" ht="15.75" customHeight="1">
      <c r="A307" s="291"/>
      <c r="B307" s="291"/>
      <c r="C307" s="291"/>
      <c r="D307" s="291"/>
      <c r="E307" s="291"/>
      <c r="F307" s="291"/>
      <c r="G307" s="291"/>
      <c r="H307" s="291"/>
      <c r="I307" s="291"/>
      <c r="J307" s="291"/>
      <c r="K307" s="291"/>
      <c r="L307" s="291"/>
      <c r="M307" s="291"/>
      <c r="N307" s="291"/>
      <c r="O307" s="291"/>
      <c r="P307" s="291"/>
      <c r="Q307" s="291"/>
      <c r="R307" s="291"/>
      <c r="S307" s="291"/>
      <c r="T307" s="291"/>
      <c r="U307" s="291"/>
      <c r="V307" s="291"/>
      <c r="W307" s="291"/>
      <c r="X307" s="291"/>
      <c r="Y307" s="291"/>
      <c r="Z307" s="291"/>
    </row>
    <row r="308" spans="1:26" ht="15.75" customHeight="1">
      <c r="A308" s="291"/>
      <c r="B308" s="291"/>
      <c r="C308" s="291"/>
      <c r="D308" s="291"/>
      <c r="E308" s="291"/>
      <c r="F308" s="291"/>
      <c r="G308" s="291"/>
      <c r="H308" s="291"/>
      <c r="I308" s="291"/>
      <c r="J308" s="291"/>
      <c r="K308" s="291"/>
      <c r="L308" s="291"/>
      <c r="M308" s="291"/>
      <c r="N308" s="291"/>
      <c r="O308" s="291"/>
      <c r="P308" s="291"/>
      <c r="Q308" s="291"/>
      <c r="R308" s="291"/>
      <c r="S308" s="291"/>
      <c r="T308" s="291"/>
      <c r="U308" s="291"/>
      <c r="V308" s="291"/>
      <c r="W308" s="291"/>
      <c r="X308" s="291"/>
      <c r="Y308" s="291"/>
      <c r="Z308" s="291"/>
    </row>
    <row r="309" spans="1:26" ht="15.75" customHeight="1">
      <c r="A309" s="291"/>
      <c r="B309" s="291"/>
      <c r="C309" s="291"/>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291"/>
      <c r="Z309" s="291"/>
    </row>
    <row r="310" spans="1:26" ht="15.75" customHeight="1">
      <c r="A310" s="291"/>
      <c r="B310" s="291"/>
      <c r="C310" s="291"/>
      <c r="D310" s="291"/>
      <c r="E310" s="291"/>
      <c r="F310" s="291"/>
      <c r="G310" s="291"/>
      <c r="H310" s="291"/>
      <c r="I310" s="291"/>
      <c r="J310" s="291"/>
      <c r="K310" s="291"/>
      <c r="L310" s="291"/>
      <c r="M310" s="291"/>
      <c r="N310" s="291"/>
      <c r="O310" s="291"/>
      <c r="P310" s="291"/>
      <c r="Q310" s="291"/>
      <c r="R310" s="291"/>
      <c r="S310" s="291"/>
      <c r="T310" s="291"/>
      <c r="U310" s="291"/>
      <c r="V310" s="291"/>
      <c r="W310" s="291"/>
      <c r="X310" s="291"/>
      <c r="Y310" s="291"/>
      <c r="Z310" s="291"/>
    </row>
    <row r="311" spans="1:26" ht="15.75" customHeight="1">
      <c r="A311" s="291"/>
      <c r="B311" s="291"/>
      <c r="C311" s="291"/>
      <c r="D311" s="291"/>
      <c r="E311" s="291"/>
      <c r="F311" s="291"/>
      <c r="G311" s="291"/>
      <c r="H311" s="291"/>
      <c r="I311" s="291"/>
      <c r="J311" s="291"/>
      <c r="K311" s="291"/>
      <c r="L311" s="291"/>
      <c r="M311" s="291"/>
      <c r="N311" s="291"/>
      <c r="O311" s="291"/>
      <c r="P311" s="291"/>
      <c r="Q311" s="291"/>
      <c r="R311" s="291"/>
      <c r="S311" s="291"/>
      <c r="T311" s="291"/>
      <c r="U311" s="291"/>
      <c r="V311" s="291"/>
      <c r="W311" s="291"/>
      <c r="X311" s="291"/>
      <c r="Y311" s="291"/>
      <c r="Z311" s="291"/>
    </row>
    <row r="312" spans="1:26" ht="15.75" customHeight="1">
      <c r="A312" s="291"/>
      <c r="B312" s="291"/>
      <c r="C312" s="291"/>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291"/>
      <c r="Z312" s="291"/>
    </row>
    <row r="313" spans="1:26" ht="15.75" customHeight="1">
      <c r="A313" s="291"/>
      <c r="B313" s="291"/>
      <c r="C313" s="291"/>
      <c r="D313" s="291"/>
      <c r="E313" s="291"/>
      <c r="F313" s="291"/>
      <c r="G313" s="291"/>
      <c r="H313" s="291"/>
      <c r="I313" s="291"/>
      <c r="J313" s="291"/>
      <c r="K313" s="291"/>
      <c r="L313" s="291"/>
      <c r="M313" s="291"/>
      <c r="N313" s="291"/>
      <c r="O313" s="291"/>
      <c r="P313" s="291"/>
      <c r="Q313" s="291"/>
      <c r="R313" s="291"/>
      <c r="S313" s="291"/>
      <c r="T313" s="291"/>
      <c r="U313" s="291"/>
      <c r="V313" s="291"/>
      <c r="W313" s="291"/>
      <c r="X313" s="291"/>
      <c r="Y313" s="291"/>
      <c r="Z313" s="291"/>
    </row>
    <row r="314" spans="1:26" ht="15.75" customHeight="1">
      <c r="A314" s="291"/>
      <c r="B314" s="291"/>
      <c r="C314" s="291"/>
      <c r="D314" s="291"/>
      <c r="E314" s="291"/>
      <c r="F314" s="291"/>
      <c r="G314" s="291"/>
      <c r="H314" s="291"/>
      <c r="I314" s="291"/>
      <c r="J314" s="291"/>
      <c r="K314" s="291"/>
      <c r="L314" s="291"/>
      <c r="M314" s="291"/>
      <c r="N314" s="291"/>
      <c r="O314" s="291"/>
      <c r="P314" s="291"/>
      <c r="Q314" s="291"/>
      <c r="R314" s="291"/>
      <c r="S314" s="291"/>
      <c r="T314" s="291"/>
      <c r="U314" s="291"/>
      <c r="V314" s="291"/>
      <c r="W314" s="291"/>
      <c r="X314" s="291"/>
      <c r="Y314" s="291"/>
      <c r="Z314" s="291"/>
    </row>
    <row r="315" spans="1:26" ht="15.75" customHeight="1">
      <c r="A315" s="291"/>
      <c r="B315" s="291"/>
      <c r="C315" s="291"/>
      <c r="D315" s="291"/>
      <c r="E315" s="291"/>
      <c r="F315" s="291"/>
      <c r="G315" s="291"/>
      <c r="H315" s="291"/>
      <c r="I315" s="291"/>
      <c r="J315" s="291"/>
      <c r="K315" s="291"/>
      <c r="L315" s="291"/>
      <c r="M315" s="291"/>
      <c r="N315" s="291"/>
      <c r="O315" s="291"/>
      <c r="P315" s="291"/>
      <c r="Q315" s="291"/>
      <c r="R315" s="291"/>
      <c r="S315" s="291"/>
      <c r="T315" s="291"/>
      <c r="U315" s="291"/>
      <c r="V315" s="291"/>
      <c r="W315" s="291"/>
      <c r="X315" s="291"/>
      <c r="Y315" s="291"/>
      <c r="Z315" s="291"/>
    </row>
    <row r="316" spans="1:26" ht="15.75" customHeight="1">
      <c r="A316" s="291"/>
      <c r="B316" s="291"/>
      <c r="C316" s="291"/>
      <c r="D316" s="291"/>
      <c r="E316" s="291"/>
      <c r="F316" s="291"/>
      <c r="G316" s="291"/>
      <c r="H316" s="291"/>
      <c r="I316" s="291"/>
      <c r="J316" s="291"/>
      <c r="K316" s="291"/>
      <c r="L316" s="291"/>
      <c r="M316" s="291"/>
      <c r="N316" s="291"/>
      <c r="O316" s="291"/>
      <c r="P316" s="291"/>
      <c r="Q316" s="291"/>
      <c r="R316" s="291"/>
      <c r="S316" s="291"/>
      <c r="T316" s="291"/>
      <c r="U316" s="291"/>
      <c r="V316" s="291"/>
      <c r="W316" s="291"/>
      <c r="X316" s="291"/>
      <c r="Y316" s="291"/>
      <c r="Z316" s="291"/>
    </row>
    <row r="317" spans="1:26" ht="15.75" customHeight="1">
      <c r="A317" s="291"/>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row>
    <row r="318" spans="1:26" ht="15.75" customHeight="1">
      <c r="A318" s="291"/>
      <c r="B318" s="291"/>
      <c r="C318" s="291"/>
      <c r="D318" s="291"/>
      <c r="E318" s="291"/>
      <c r="F318" s="291"/>
      <c r="G318" s="291"/>
      <c r="H318" s="291"/>
      <c r="I318" s="291"/>
      <c r="J318" s="291"/>
      <c r="K318" s="291"/>
      <c r="L318" s="291"/>
      <c r="M318" s="291"/>
      <c r="N318" s="291"/>
      <c r="O318" s="291"/>
      <c r="P318" s="291"/>
      <c r="Q318" s="291"/>
      <c r="R318" s="291"/>
      <c r="S318" s="291"/>
      <c r="T318" s="291"/>
      <c r="U318" s="291"/>
      <c r="V318" s="291"/>
      <c r="W318" s="291"/>
      <c r="X318" s="291"/>
      <c r="Y318" s="291"/>
      <c r="Z318" s="291"/>
    </row>
    <row r="319" spans="1:26" ht="15.75" customHeight="1">
      <c r="A319" s="291"/>
      <c r="B319" s="291"/>
      <c r="C319" s="291"/>
      <c r="D319" s="291"/>
      <c r="E319" s="291"/>
      <c r="F319" s="291"/>
      <c r="G319" s="291"/>
      <c r="H319" s="291"/>
      <c r="I319" s="291"/>
      <c r="J319" s="291"/>
      <c r="K319" s="291"/>
      <c r="L319" s="291"/>
      <c r="M319" s="291"/>
      <c r="N319" s="291"/>
      <c r="O319" s="291"/>
      <c r="P319" s="291"/>
      <c r="Q319" s="291"/>
      <c r="R319" s="291"/>
      <c r="S319" s="291"/>
      <c r="T319" s="291"/>
      <c r="U319" s="291"/>
      <c r="V319" s="291"/>
      <c r="W319" s="291"/>
      <c r="X319" s="291"/>
      <c r="Y319" s="291"/>
      <c r="Z319" s="291"/>
    </row>
    <row r="320" spans="1:26" ht="15.75" customHeight="1">
      <c r="A320" s="291"/>
      <c r="B320" s="291"/>
      <c r="C320" s="291"/>
      <c r="D320" s="291"/>
      <c r="E320" s="291"/>
      <c r="F320" s="291"/>
      <c r="G320" s="291"/>
      <c r="H320" s="291"/>
      <c r="I320" s="291"/>
      <c r="J320" s="291"/>
      <c r="K320" s="291"/>
      <c r="L320" s="291"/>
      <c r="M320" s="291"/>
      <c r="N320" s="291"/>
      <c r="O320" s="291"/>
      <c r="P320" s="291"/>
      <c r="Q320" s="291"/>
      <c r="R320" s="291"/>
      <c r="S320" s="291"/>
      <c r="T320" s="291"/>
      <c r="U320" s="291"/>
      <c r="V320" s="291"/>
      <c r="W320" s="291"/>
      <c r="X320" s="291"/>
      <c r="Y320" s="291"/>
      <c r="Z320" s="291"/>
    </row>
    <row r="321" spans="1:26" ht="15.75" customHeight="1">
      <c r="A321" s="291"/>
      <c r="B321" s="291"/>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291"/>
      <c r="Z321" s="291"/>
    </row>
    <row r="322" spans="1:26" ht="15.75" customHeight="1">
      <c r="A322" s="291"/>
      <c r="B322" s="291"/>
      <c r="C322" s="291"/>
      <c r="D322" s="291"/>
      <c r="E322" s="291"/>
      <c r="F322" s="291"/>
      <c r="G322" s="291"/>
      <c r="H322" s="291"/>
      <c r="I322" s="291"/>
      <c r="J322" s="291"/>
      <c r="K322" s="291"/>
      <c r="L322" s="291"/>
      <c r="M322" s="291"/>
      <c r="N322" s="291"/>
      <c r="O322" s="291"/>
      <c r="P322" s="291"/>
      <c r="Q322" s="291"/>
      <c r="R322" s="291"/>
      <c r="S322" s="291"/>
      <c r="T322" s="291"/>
      <c r="U322" s="291"/>
      <c r="V322" s="291"/>
      <c r="W322" s="291"/>
      <c r="X322" s="291"/>
      <c r="Y322" s="291"/>
      <c r="Z322" s="291"/>
    </row>
    <row r="323" spans="1:26" ht="15.75" customHeight="1">
      <c r="A323" s="291"/>
      <c r="B323" s="291"/>
      <c r="C323" s="291"/>
      <c r="D323" s="291"/>
      <c r="E323" s="291"/>
      <c r="F323" s="291"/>
      <c r="G323" s="291"/>
      <c r="H323" s="291"/>
      <c r="I323" s="291"/>
      <c r="J323" s="291"/>
      <c r="K323" s="291"/>
      <c r="L323" s="291"/>
      <c r="M323" s="291"/>
      <c r="N323" s="291"/>
      <c r="O323" s="291"/>
      <c r="P323" s="291"/>
      <c r="Q323" s="291"/>
      <c r="R323" s="291"/>
      <c r="S323" s="291"/>
      <c r="T323" s="291"/>
      <c r="U323" s="291"/>
      <c r="V323" s="291"/>
      <c r="W323" s="291"/>
      <c r="X323" s="291"/>
      <c r="Y323" s="291"/>
      <c r="Z323" s="291"/>
    </row>
    <row r="324" spans="1:26" ht="15.75" customHeight="1">
      <c r="A324" s="291"/>
      <c r="B324" s="291"/>
      <c r="C324" s="291"/>
      <c r="D324" s="291"/>
      <c r="E324" s="291"/>
      <c r="F324" s="291"/>
      <c r="G324" s="291"/>
      <c r="H324" s="291"/>
      <c r="I324" s="291"/>
      <c r="J324" s="291"/>
      <c r="K324" s="291"/>
      <c r="L324" s="291"/>
      <c r="M324" s="291"/>
      <c r="N324" s="291"/>
      <c r="O324" s="291"/>
      <c r="P324" s="291"/>
      <c r="Q324" s="291"/>
      <c r="R324" s="291"/>
      <c r="S324" s="291"/>
      <c r="T324" s="291"/>
      <c r="U324" s="291"/>
      <c r="V324" s="291"/>
      <c r="W324" s="291"/>
      <c r="X324" s="291"/>
      <c r="Y324" s="291"/>
      <c r="Z324" s="291"/>
    </row>
    <row r="325" spans="1:26" ht="15.75" customHeight="1">
      <c r="A325" s="291"/>
      <c r="B325" s="291"/>
      <c r="C325" s="291"/>
      <c r="D325" s="291"/>
      <c r="E325" s="291"/>
      <c r="F325" s="291"/>
      <c r="G325" s="291"/>
      <c r="H325" s="291"/>
      <c r="I325" s="291"/>
      <c r="J325" s="291"/>
      <c r="K325" s="291"/>
      <c r="L325" s="291"/>
      <c r="M325" s="291"/>
      <c r="N325" s="291"/>
      <c r="O325" s="291"/>
      <c r="P325" s="291"/>
      <c r="Q325" s="291"/>
      <c r="R325" s="291"/>
      <c r="S325" s="291"/>
      <c r="T325" s="291"/>
      <c r="U325" s="291"/>
      <c r="V325" s="291"/>
      <c r="W325" s="291"/>
      <c r="X325" s="291"/>
      <c r="Y325" s="291"/>
      <c r="Z325" s="291"/>
    </row>
    <row r="326" spans="1:26" ht="15.75" customHeight="1">
      <c r="A326" s="291"/>
      <c r="B326" s="291"/>
      <c r="C326" s="291"/>
      <c r="D326" s="291"/>
      <c r="E326" s="291"/>
      <c r="F326" s="291"/>
      <c r="G326" s="291"/>
      <c r="H326" s="291"/>
      <c r="I326" s="291"/>
      <c r="J326" s="291"/>
      <c r="K326" s="291"/>
      <c r="L326" s="291"/>
      <c r="M326" s="291"/>
      <c r="N326" s="291"/>
      <c r="O326" s="291"/>
      <c r="P326" s="291"/>
      <c r="Q326" s="291"/>
      <c r="R326" s="291"/>
      <c r="S326" s="291"/>
      <c r="T326" s="291"/>
      <c r="U326" s="291"/>
      <c r="V326" s="291"/>
      <c r="W326" s="291"/>
      <c r="X326" s="291"/>
      <c r="Y326" s="291"/>
      <c r="Z326" s="291"/>
    </row>
    <row r="327" spans="1:26" ht="15.75" customHeight="1">
      <c r="A327" s="291"/>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row>
    <row r="328" spans="1:26" ht="15.75" customHeight="1">
      <c r="A328" s="291"/>
      <c r="B328" s="291"/>
      <c r="C328" s="291"/>
      <c r="D328" s="291"/>
      <c r="E328" s="291"/>
      <c r="F328" s="291"/>
      <c r="G328" s="291"/>
      <c r="H328" s="291"/>
      <c r="I328" s="291"/>
      <c r="J328" s="291"/>
      <c r="K328" s="291"/>
      <c r="L328" s="291"/>
      <c r="M328" s="291"/>
      <c r="N328" s="291"/>
      <c r="O328" s="291"/>
      <c r="P328" s="291"/>
      <c r="Q328" s="291"/>
      <c r="R328" s="291"/>
      <c r="S328" s="291"/>
      <c r="T328" s="291"/>
      <c r="U328" s="291"/>
      <c r="V328" s="291"/>
      <c r="W328" s="291"/>
      <c r="X328" s="291"/>
      <c r="Y328" s="291"/>
      <c r="Z328" s="291"/>
    </row>
    <row r="329" spans="1:26" ht="15.75" customHeight="1">
      <c r="A329" s="291"/>
      <c r="B329" s="291"/>
      <c r="C329" s="291"/>
      <c r="D329" s="291"/>
      <c r="E329" s="291"/>
      <c r="F329" s="291"/>
      <c r="G329" s="291"/>
      <c r="H329" s="291"/>
      <c r="I329" s="291"/>
      <c r="J329" s="291"/>
      <c r="K329" s="291"/>
      <c r="L329" s="291"/>
      <c r="M329" s="291"/>
      <c r="N329" s="291"/>
      <c r="O329" s="291"/>
      <c r="P329" s="291"/>
      <c r="Q329" s="291"/>
      <c r="R329" s="291"/>
      <c r="S329" s="291"/>
      <c r="T329" s="291"/>
      <c r="U329" s="291"/>
      <c r="V329" s="291"/>
      <c r="W329" s="291"/>
      <c r="X329" s="291"/>
      <c r="Y329" s="291"/>
      <c r="Z329" s="291"/>
    </row>
    <row r="330" spans="1:26" ht="15.75" customHeight="1">
      <c r="A330" s="291"/>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row>
    <row r="331" spans="1:26" ht="15.75" customHeight="1">
      <c r="A331" s="291"/>
      <c r="B331" s="291"/>
      <c r="C331" s="291"/>
      <c r="D331" s="291"/>
      <c r="E331" s="291"/>
      <c r="F331" s="291"/>
      <c r="G331" s="291"/>
      <c r="H331" s="291"/>
      <c r="I331" s="291"/>
      <c r="J331" s="291"/>
      <c r="K331" s="291"/>
      <c r="L331" s="291"/>
      <c r="M331" s="291"/>
      <c r="N331" s="291"/>
      <c r="O331" s="291"/>
      <c r="P331" s="291"/>
      <c r="Q331" s="291"/>
      <c r="R331" s="291"/>
      <c r="S331" s="291"/>
      <c r="T331" s="291"/>
      <c r="U331" s="291"/>
      <c r="V331" s="291"/>
      <c r="W331" s="291"/>
      <c r="X331" s="291"/>
      <c r="Y331" s="291"/>
      <c r="Z331" s="291"/>
    </row>
    <row r="332" spans="1:26" ht="15.75" customHeight="1">
      <c r="A332" s="291"/>
      <c r="B332" s="291"/>
      <c r="C332" s="291"/>
      <c r="D332" s="291"/>
      <c r="E332" s="291"/>
      <c r="F332" s="291"/>
      <c r="G332" s="291"/>
      <c r="H332" s="291"/>
      <c r="I332" s="291"/>
      <c r="J332" s="291"/>
      <c r="K332" s="291"/>
      <c r="L332" s="291"/>
      <c r="M332" s="291"/>
      <c r="N332" s="291"/>
      <c r="O332" s="291"/>
      <c r="P332" s="291"/>
      <c r="Q332" s="291"/>
      <c r="R332" s="291"/>
      <c r="S332" s="291"/>
      <c r="T332" s="291"/>
      <c r="U332" s="291"/>
      <c r="V332" s="291"/>
      <c r="W332" s="291"/>
      <c r="X332" s="291"/>
      <c r="Y332" s="291"/>
      <c r="Z332" s="291"/>
    </row>
    <row r="333" spans="1:26" ht="15.75" customHeight="1">
      <c r="A333" s="291"/>
      <c r="B333" s="291"/>
      <c r="C333" s="291"/>
      <c r="D333" s="291"/>
      <c r="E333" s="291"/>
      <c r="F333" s="291"/>
      <c r="G333" s="291"/>
      <c r="H333" s="291"/>
      <c r="I333" s="291"/>
      <c r="J333" s="291"/>
      <c r="K333" s="291"/>
      <c r="L333" s="291"/>
      <c r="M333" s="291"/>
      <c r="N333" s="291"/>
      <c r="O333" s="291"/>
      <c r="P333" s="291"/>
      <c r="Q333" s="291"/>
      <c r="R333" s="291"/>
      <c r="S333" s="291"/>
      <c r="T333" s="291"/>
      <c r="U333" s="291"/>
      <c r="V333" s="291"/>
      <c r="W333" s="291"/>
      <c r="X333" s="291"/>
      <c r="Y333" s="291"/>
      <c r="Z333" s="291"/>
    </row>
    <row r="334" spans="1:26" ht="15.75" customHeight="1">
      <c r="A334" s="291"/>
      <c r="B334" s="291"/>
      <c r="C334" s="291"/>
      <c r="D334" s="291"/>
      <c r="E334" s="291"/>
      <c r="F334" s="291"/>
      <c r="G334" s="291"/>
      <c r="H334" s="291"/>
      <c r="I334" s="291"/>
      <c r="J334" s="291"/>
      <c r="K334" s="291"/>
      <c r="L334" s="291"/>
      <c r="M334" s="291"/>
      <c r="N334" s="291"/>
      <c r="O334" s="291"/>
      <c r="P334" s="291"/>
      <c r="Q334" s="291"/>
      <c r="R334" s="291"/>
      <c r="S334" s="291"/>
      <c r="T334" s="291"/>
      <c r="U334" s="291"/>
      <c r="V334" s="291"/>
      <c r="W334" s="291"/>
      <c r="X334" s="291"/>
      <c r="Y334" s="291"/>
      <c r="Z334" s="291"/>
    </row>
    <row r="335" spans="1:26" ht="15.75" customHeight="1">
      <c r="A335" s="291"/>
      <c r="B335" s="291"/>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c r="Z335" s="291"/>
    </row>
    <row r="336" spans="1:26" ht="15.75" customHeight="1">
      <c r="A336" s="291"/>
      <c r="B336" s="291"/>
      <c r="C336" s="291"/>
      <c r="D336" s="291"/>
      <c r="E336" s="291"/>
      <c r="F336" s="291"/>
      <c r="G336" s="291"/>
      <c r="H336" s="291"/>
      <c r="I336" s="291"/>
      <c r="J336" s="291"/>
      <c r="K336" s="291"/>
      <c r="L336" s="291"/>
      <c r="M336" s="291"/>
      <c r="N336" s="291"/>
      <c r="O336" s="291"/>
      <c r="P336" s="291"/>
      <c r="Q336" s="291"/>
      <c r="R336" s="291"/>
      <c r="S336" s="291"/>
      <c r="T336" s="291"/>
      <c r="U336" s="291"/>
      <c r="V336" s="291"/>
      <c r="W336" s="291"/>
      <c r="X336" s="291"/>
      <c r="Y336" s="291"/>
      <c r="Z336" s="291"/>
    </row>
    <row r="337" spans="1:26" ht="15.75" customHeight="1">
      <c r="A337" s="291"/>
      <c r="B337" s="291"/>
      <c r="C337" s="291"/>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291"/>
      <c r="Z337" s="291"/>
    </row>
    <row r="338" spans="1:26" ht="15.75" customHeight="1">
      <c r="A338" s="291"/>
      <c r="B338" s="291"/>
      <c r="C338" s="291"/>
      <c r="D338" s="291"/>
      <c r="E338" s="291"/>
      <c r="F338" s="291"/>
      <c r="G338" s="291"/>
      <c r="H338" s="291"/>
      <c r="I338" s="291"/>
      <c r="J338" s="291"/>
      <c r="K338" s="291"/>
      <c r="L338" s="291"/>
      <c r="M338" s="291"/>
      <c r="N338" s="291"/>
      <c r="O338" s="291"/>
      <c r="P338" s="291"/>
      <c r="Q338" s="291"/>
      <c r="R338" s="291"/>
      <c r="S338" s="291"/>
      <c r="T338" s="291"/>
      <c r="U338" s="291"/>
      <c r="V338" s="291"/>
      <c r="W338" s="291"/>
      <c r="X338" s="291"/>
      <c r="Y338" s="291"/>
      <c r="Z338" s="291"/>
    </row>
    <row r="339" spans="1:26" ht="15.75" customHeight="1">
      <c r="A339" s="291"/>
      <c r="B339" s="291"/>
      <c r="C339" s="291"/>
      <c r="D339" s="291"/>
      <c r="E339" s="291"/>
      <c r="F339" s="291"/>
      <c r="G339" s="291"/>
      <c r="H339" s="291"/>
      <c r="I339" s="291"/>
      <c r="J339" s="291"/>
      <c r="K339" s="291"/>
      <c r="L339" s="291"/>
      <c r="M339" s="291"/>
      <c r="N339" s="291"/>
      <c r="O339" s="291"/>
      <c r="P339" s="291"/>
      <c r="Q339" s="291"/>
      <c r="R339" s="291"/>
      <c r="S339" s="291"/>
      <c r="T339" s="291"/>
      <c r="U339" s="291"/>
      <c r="V339" s="291"/>
      <c r="W339" s="291"/>
      <c r="X339" s="291"/>
      <c r="Y339" s="291"/>
      <c r="Z339" s="291"/>
    </row>
    <row r="340" spans="1:26" ht="15.75" customHeight="1">
      <c r="A340" s="291"/>
      <c r="B340" s="291"/>
      <c r="C340" s="291"/>
      <c r="D340" s="291"/>
      <c r="E340" s="291"/>
      <c r="F340" s="291"/>
      <c r="G340" s="291"/>
      <c r="H340" s="291"/>
      <c r="I340" s="291"/>
      <c r="J340" s="291"/>
      <c r="K340" s="291"/>
      <c r="L340" s="291"/>
      <c r="M340" s="291"/>
      <c r="N340" s="291"/>
      <c r="O340" s="291"/>
      <c r="P340" s="291"/>
      <c r="Q340" s="291"/>
      <c r="R340" s="291"/>
      <c r="S340" s="291"/>
      <c r="T340" s="291"/>
      <c r="U340" s="291"/>
      <c r="V340" s="291"/>
      <c r="W340" s="291"/>
      <c r="X340" s="291"/>
      <c r="Y340" s="291"/>
      <c r="Z340" s="291"/>
    </row>
    <row r="341" spans="1:26" ht="15.75" customHeight="1">
      <c r="A341" s="291"/>
      <c r="B341" s="291"/>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291"/>
      <c r="Z341" s="291"/>
    </row>
    <row r="342" spans="1:26" ht="15.75" customHeight="1">
      <c r="A342" s="291"/>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row>
    <row r="343" spans="1:26" ht="15.75" customHeight="1">
      <c r="A343" s="291"/>
      <c r="B343" s="291"/>
      <c r="C343" s="291"/>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291"/>
      <c r="Z343" s="291"/>
    </row>
    <row r="344" spans="1:26" ht="15.75" customHeight="1">
      <c r="A344" s="291"/>
      <c r="B344" s="291"/>
      <c r="C344" s="291"/>
      <c r="D344" s="291"/>
      <c r="E344" s="291"/>
      <c r="F344" s="291"/>
      <c r="G344" s="291"/>
      <c r="H344" s="291"/>
      <c r="I344" s="291"/>
      <c r="J344" s="291"/>
      <c r="K344" s="291"/>
      <c r="L344" s="291"/>
      <c r="M344" s="291"/>
      <c r="N344" s="291"/>
      <c r="O344" s="291"/>
      <c r="P344" s="291"/>
      <c r="Q344" s="291"/>
      <c r="R344" s="291"/>
      <c r="S344" s="291"/>
      <c r="T344" s="291"/>
      <c r="U344" s="291"/>
      <c r="V344" s="291"/>
      <c r="W344" s="291"/>
      <c r="X344" s="291"/>
      <c r="Y344" s="291"/>
      <c r="Z344" s="291"/>
    </row>
    <row r="345" spans="1:26" ht="15.75" customHeight="1">
      <c r="A345" s="291"/>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row>
    <row r="346" spans="1:26" ht="15.75" customHeight="1">
      <c r="A346" s="291"/>
      <c r="B346" s="291"/>
      <c r="C346" s="291"/>
      <c r="D346" s="291"/>
      <c r="E346" s="291"/>
      <c r="F346" s="291"/>
      <c r="G346" s="291"/>
      <c r="H346" s="291"/>
      <c r="I346" s="291"/>
      <c r="J346" s="291"/>
      <c r="K346" s="291"/>
      <c r="L346" s="291"/>
      <c r="M346" s="291"/>
      <c r="N346" s="291"/>
      <c r="O346" s="291"/>
      <c r="P346" s="291"/>
      <c r="Q346" s="291"/>
      <c r="R346" s="291"/>
      <c r="S346" s="291"/>
      <c r="T346" s="291"/>
      <c r="U346" s="291"/>
      <c r="V346" s="291"/>
      <c r="W346" s="291"/>
      <c r="X346" s="291"/>
      <c r="Y346" s="291"/>
      <c r="Z346" s="291"/>
    </row>
    <row r="347" spans="1:26" ht="15.75" customHeight="1">
      <c r="A347" s="291"/>
      <c r="B347" s="291"/>
      <c r="C347" s="291"/>
      <c r="D347" s="291"/>
      <c r="E347" s="291"/>
      <c r="F347" s="291"/>
      <c r="G347" s="291"/>
      <c r="H347" s="291"/>
      <c r="I347" s="291"/>
      <c r="J347" s="291"/>
      <c r="K347" s="291"/>
      <c r="L347" s="291"/>
      <c r="M347" s="291"/>
      <c r="N347" s="291"/>
      <c r="O347" s="291"/>
      <c r="P347" s="291"/>
      <c r="Q347" s="291"/>
      <c r="R347" s="291"/>
      <c r="S347" s="291"/>
      <c r="T347" s="291"/>
      <c r="U347" s="291"/>
      <c r="V347" s="291"/>
      <c r="W347" s="291"/>
      <c r="X347" s="291"/>
      <c r="Y347" s="291"/>
      <c r="Z347" s="291"/>
    </row>
    <row r="348" spans="1:26" ht="15.75" customHeight="1">
      <c r="A348" s="291"/>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row>
    <row r="349" spans="1:26" ht="15.75" customHeight="1">
      <c r="A349" s="291"/>
      <c r="B349" s="291"/>
      <c r="C349" s="291"/>
      <c r="D349" s="291"/>
      <c r="E349" s="291"/>
      <c r="F349" s="291"/>
      <c r="G349" s="291"/>
      <c r="H349" s="291"/>
      <c r="I349" s="291"/>
      <c r="J349" s="291"/>
      <c r="K349" s="291"/>
      <c r="L349" s="291"/>
      <c r="M349" s="291"/>
      <c r="N349" s="291"/>
      <c r="O349" s="291"/>
      <c r="P349" s="291"/>
      <c r="Q349" s="291"/>
      <c r="R349" s="291"/>
      <c r="S349" s="291"/>
      <c r="T349" s="291"/>
      <c r="U349" s="291"/>
      <c r="V349" s="291"/>
      <c r="W349" s="291"/>
      <c r="X349" s="291"/>
      <c r="Y349" s="291"/>
      <c r="Z349" s="291"/>
    </row>
    <row r="350" spans="1:26" ht="15.75" customHeight="1">
      <c r="A350" s="291"/>
      <c r="B350" s="291"/>
      <c r="C350" s="291"/>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291"/>
      <c r="Z350" s="291"/>
    </row>
    <row r="351" spans="1:26" ht="15.75" customHeight="1">
      <c r="A351" s="291"/>
      <c r="B351" s="291"/>
      <c r="C351" s="291"/>
      <c r="D351" s="291"/>
      <c r="E351" s="291"/>
      <c r="F351" s="291"/>
      <c r="G351" s="291"/>
      <c r="H351" s="291"/>
      <c r="I351" s="291"/>
      <c r="J351" s="291"/>
      <c r="K351" s="291"/>
      <c r="L351" s="291"/>
      <c r="M351" s="291"/>
      <c r="N351" s="291"/>
      <c r="O351" s="291"/>
      <c r="P351" s="291"/>
      <c r="Q351" s="291"/>
      <c r="R351" s="291"/>
      <c r="S351" s="291"/>
      <c r="T351" s="291"/>
      <c r="U351" s="291"/>
      <c r="V351" s="291"/>
      <c r="W351" s="291"/>
      <c r="X351" s="291"/>
      <c r="Y351" s="291"/>
      <c r="Z351" s="291"/>
    </row>
    <row r="352" spans="1:26" ht="15.75" customHeight="1">
      <c r="A352" s="291"/>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row>
    <row r="353" spans="1:26" ht="15.75" customHeight="1">
      <c r="A353" s="291"/>
      <c r="B353" s="291"/>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291"/>
      <c r="Z353" s="291"/>
    </row>
    <row r="354" spans="1:26" ht="15.75" customHeight="1">
      <c r="A354" s="291"/>
      <c r="B354" s="291"/>
      <c r="C354" s="291"/>
      <c r="D354" s="291"/>
      <c r="E354" s="291"/>
      <c r="F354" s="291"/>
      <c r="G354" s="291"/>
      <c r="H354" s="291"/>
      <c r="I354" s="291"/>
      <c r="J354" s="291"/>
      <c r="K354" s="291"/>
      <c r="L354" s="291"/>
      <c r="M354" s="291"/>
      <c r="N354" s="291"/>
      <c r="O354" s="291"/>
      <c r="P354" s="291"/>
      <c r="Q354" s="291"/>
      <c r="R354" s="291"/>
      <c r="S354" s="291"/>
      <c r="T354" s="291"/>
      <c r="U354" s="291"/>
      <c r="V354" s="291"/>
      <c r="W354" s="291"/>
      <c r="X354" s="291"/>
      <c r="Y354" s="291"/>
      <c r="Z354" s="291"/>
    </row>
    <row r="355" spans="1:26" ht="15.75" customHeight="1">
      <c r="A355" s="291"/>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row>
    <row r="356" spans="1:26" ht="15.75" customHeight="1">
      <c r="A356" s="291"/>
      <c r="B356" s="291"/>
      <c r="C356" s="291"/>
      <c r="D356" s="291"/>
      <c r="E356" s="291"/>
      <c r="F356" s="291"/>
      <c r="G356" s="291"/>
      <c r="H356" s="291"/>
      <c r="I356" s="291"/>
      <c r="J356" s="291"/>
      <c r="K356" s="291"/>
      <c r="L356" s="291"/>
      <c r="M356" s="291"/>
      <c r="N356" s="291"/>
      <c r="O356" s="291"/>
      <c r="P356" s="291"/>
      <c r="Q356" s="291"/>
      <c r="R356" s="291"/>
      <c r="S356" s="291"/>
      <c r="T356" s="291"/>
      <c r="U356" s="291"/>
      <c r="V356" s="291"/>
      <c r="W356" s="291"/>
      <c r="X356" s="291"/>
      <c r="Y356" s="291"/>
      <c r="Z356" s="291"/>
    </row>
    <row r="357" spans="1:26" ht="15.75" customHeight="1">
      <c r="A357" s="291"/>
      <c r="B357" s="291"/>
      <c r="C357" s="291"/>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291"/>
      <c r="Z357" s="291"/>
    </row>
    <row r="358" spans="1:26" ht="15.75" customHeight="1">
      <c r="A358" s="291"/>
      <c r="B358" s="291"/>
      <c r="C358" s="291"/>
      <c r="D358" s="291"/>
      <c r="E358" s="291"/>
      <c r="F358" s="291"/>
      <c r="G358" s="291"/>
      <c r="H358" s="291"/>
      <c r="I358" s="291"/>
      <c r="J358" s="291"/>
      <c r="K358" s="291"/>
      <c r="L358" s="291"/>
      <c r="M358" s="291"/>
      <c r="N358" s="291"/>
      <c r="O358" s="291"/>
      <c r="P358" s="291"/>
      <c r="Q358" s="291"/>
      <c r="R358" s="291"/>
      <c r="S358" s="291"/>
      <c r="T358" s="291"/>
      <c r="U358" s="291"/>
      <c r="V358" s="291"/>
      <c r="W358" s="291"/>
      <c r="X358" s="291"/>
      <c r="Y358" s="291"/>
      <c r="Z358" s="291"/>
    </row>
    <row r="359" spans="1:26" ht="15.75" customHeight="1">
      <c r="A359" s="291"/>
      <c r="B359" s="291"/>
      <c r="C359" s="291"/>
      <c r="D359" s="291"/>
      <c r="E359" s="291"/>
      <c r="F359" s="291"/>
      <c r="G359" s="291"/>
      <c r="H359" s="291"/>
      <c r="I359" s="291"/>
      <c r="J359" s="291"/>
      <c r="K359" s="291"/>
      <c r="L359" s="291"/>
      <c r="M359" s="291"/>
      <c r="N359" s="291"/>
      <c r="O359" s="291"/>
      <c r="P359" s="291"/>
      <c r="Q359" s="291"/>
      <c r="R359" s="291"/>
      <c r="S359" s="291"/>
      <c r="T359" s="291"/>
      <c r="U359" s="291"/>
      <c r="V359" s="291"/>
      <c r="W359" s="291"/>
      <c r="X359" s="291"/>
      <c r="Y359" s="291"/>
      <c r="Z359" s="291"/>
    </row>
    <row r="360" spans="1:26" ht="15.75" customHeight="1">
      <c r="A360" s="291"/>
      <c r="B360" s="291"/>
      <c r="C360" s="291"/>
      <c r="D360" s="291"/>
      <c r="E360" s="291"/>
      <c r="F360" s="291"/>
      <c r="G360" s="291"/>
      <c r="H360" s="291"/>
      <c r="I360" s="291"/>
      <c r="J360" s="291"/>
      <c r="K360" s="291"/>
      <c r="L360" s="291"/>
      <c r="M360" s="291"/>
      <c r="N360" s="291"/>
      <c r="O360" s="291"/>
      <c r="P360" s="291"/>
      <c r="Q360" s="291"/>
      <c r="R360" s="291"/>
      <c r="S360" s="291"/>
      <c r="T360" s="291"/>
      <c r="U360" s="291"/>
      <c r="V360" s="291"/>
      <c r="W360" s="291"/>
      <c r="X360" s="291"/>
      <c r="Y360" s="291"/>
      <c r="Z360" s="291"/>
    </row>
    <row r="361" spans="1:26" ht="15.75" customHeight="1">
      <c r="A361" s="291"/>
      <c r="B361" s="291"/>
      <c r="C361" s="291"/>
      <c r="D361" s="291"/>
      <c r="E361" s="291"/>
      <c r="F361" s="291"/>
      <c r="G361" s="291"/>
      <c r="H361" s="291"/>
      <c r="I361" s="291"/>
      <c r="J361" s="291"/>
      <c r="K361" s="291"/>
      <c r="L361" s="291"/>
      <c r="M361" s="291"/>
      <c r="N361" s="291"/>
      <c r="O361" s="291"/>
      <c r="P361" s="291"/>
      <c r="Q361" s="291"/>
      <c r="R361" s="291"/>
      <c r="S361" s="291"/>
      <c r="T361" s="291"/>
      <c r="U361" s="291"/>
      <c r="V361" s="291"/>
      <c r="W361" s="291"/>
      <c r="X361" s="291"/>
      <c r="Y361" s="291"/>
      <c r="Z361" s="291"/>
    </row>
    <row r="362" spans="1:26" ht="15.75" customHeight="1">
      <c r="A362" s="291"/>
      <c r="B362" s="291"/>
      <c r="C362" s="291"/>
      <c r="D362" s="291"/>
      <c r="E362" s="291"/>
      <c r="F362" s="291"/>
      <c r="G362" s="291"/>
      <c r="H362" s="291"/>
      <c r="I362" s="291"/>
      <c r="J362" s="291"/>
      <c r="K362" s="291"/>
      <c r="L362" s="291"/>
      <c r="M362" s="291"/>
      <c r="N362" s="291"/>
      <c r="O362" s="291"/>
      <c r="P362" s="291"/>
      <c r="Q362" s="291"/>
      <c r="R362" s="291"/>
      <c r="S362" s="291"/>
      <c r="T362" s="291"/>
      <c r="U362" s="291"/>
      <c r="V362" s="291"/>
      <c r="W362" s="291"/>
      <c r="X362" s="291"/>
      <c r="Y362" s="291"/>
      <c r="Z362" s="291"/>
    </row>
    <row r="363" spans="1:26" ht="15.75" customHeight="1">
      <c r="A363" s="291"/>
      <c r="B363" s="291"/>
      <c r="C363" s="291"/>
      <c r="D363" s="291"/>
      <c r="E363" s="291"/>
      <c r="F363" s="291"/>
      <c r="G363" s="291"/>
      <c r="H363" s="291"/>
      <c r="I363" s="291"/>
      <c r="J363" s="291"/>
      <c r="K363" s="291"/>
      <c r="L363" s="291"/>
      <c r="M363" s="291"/>
      <c r="N363" s="291"/>
      <c r="O363" s="291"/>
      <c r="P363" s="291"/>
      <c r="Q363" s="291"/>
      <c r="R363" s="291"/>
      <c r="S363" s="291"/>
      <c r="T363" s="291"/>
      <c r="U363" s="291"/>
      <c r="V363" s="291"/>
      <c r="W363" s="291"/>
      <c r="X363" s="291"/>
      <c r="Y363" s="291"/>
      <c r="Z363" s="291"/>
    </row>
    <row r="364" spans="1:26" ht="15.75" customHeight="1">
      <c r="A364" s="291"/>
      <c r="B364" s="291"/>
      <c r="C364" s="291"/>
      <c r="D364" s="291"/>
      <c r="E364" s="291"/>
      <c r="F364" s="291"/>
      <c r="G364" s="291"/>
      <c r="H364" s="291"/>
      <c r="I364" s="291"/>
      <c r="J364" s="291"/>
      <c r="K364" s="291"/>
      <c r="L364" s="291"/>
      <c r="M364" s="291"/>
      <c r="N364" s="291"/>
      <c r="O364" s="291"/>
      <c r="P364" s="291"/>
      <c r="Q364" s="291"/>
      <c r="R364" s="291"/>
      <c r="S364" s="291"/>
      <c r="T364" s="291"/>
      <c r="U364" s="291"/>
      <c r="V364" s="291"/>
      <c r="W364" s="291"/>
      <c r="X364" s="291"/>
      <c r="Y364" s="291"/>
      <c r="Z364" s="291"/>
    </row>
    <row r="365" spans="1:26" ht="15.75" customHeight="1">
      <c r="A365" s="291"/>
      <c r="B365" s="291"/>
      <c r="C365" s="291"/>
      <c r="D365" s="291"/>
      <c r="E365" s="291"/>
      <c r="F365" s="291"/>
      <c r="G365" s="291"/>
      <c r="H365" s="291"/>
      <c r="I365" s="291"/>
      <c r="J365" s="291"/>
      <c r="K365" s="291"/>
      <c r="L365" s="291"/>
      <c r="M365" s="291"/>
      <c r="N365" s="291"/>
      <c r="O365" s="291"/>
      <c r="P365" s="291"/>
      <c r="Q365" s="291"/>
      <c r="R365" s="291"/>
      <c r="S365" s="291"/>
      <c r="T365" s="291"/>
      <c r="U365" s="291"/>
      <c r="V365" s="291"/>
      <c r="W365" s="291"/>
      <c r="X365" s="291"/>
      <c r="Y365" s="291"/>
      <c r="Z365" s="291"/>
    </row>
    <row r="366" spans="1:26" ht="15.75" customHeight="1">
      <c r="A366" s="291"/>
      <c r="B366" s="291"/>
      <c r="C366" s="291"/>
      <c r="D366" s="291"/>
      <c r="E366" s="291"/>
      <c r="F366" s="291"/>
      <c r="G366" s="291"/>
      <c r="H366" s="291"/>
      <c r="I366" s="291"/>
      <c r="J366" s="291"/>
      <c r="K366" s="291"/>
      <c r="L366" s="291"/>
      <c r="M366" s="291"/>
      <c r="N366" s="291"/>
      <c r="O366" s="291"/>
      <c r="P366" s="291"/>
      <c r="Q366" s="291"/>
      <c r="R366" s="291"/>
      <c r="S366" s="291"/>
      <c r="T366" s="291"/>
      <c r="U366" s="291"/>
      <c r="V366" s="291"/>
      <c r="W366" s="291"/>
      <c r="X366" s="291"/>
      <c r="Y366" s="291"/>
      <c r="Z366" s="291"/>
    </row>
    <row r="367" spans="1:26" ht="15.75" customHeight="1">
      <c r="A367" s="291"/>
      <c r="B367" s="291"/>
      <c r="C367" s="291"/>
      <c r="D367" s="291"/>
      <c r="E367" s="291"/>
      <c r="F367" s="291"/>
      <c r="G367" s="291"/>
      <c r="H367" s="291"/>
      <c r="I367" s="291"/>
      <c r="J367" s="291"/>
      <c r="K367" s="291"/>
      <c r="L367" s="291"/>
      <c r="M367" s="291"/>
      <c r="N367" s="291"/>
      <c r="O367" s="291"/>
      <c r="P367" s="291"/>
      <c r="Q367" s="291"/>
      <c r="R367" s="291"/>
      <c r="S367" s="291"/>
      <c r="T367" s="291"/>
      <c r="U367" s="291"/>
      <c r="V367" s="291"/>
      <c r="W367" s="291"/>
      <c r="X367" s="291"/>
      <c r="Y367" s="291"/>
      <c r="Z367" s="291"/>
    </row>
    <row r="368" spans="1:26" ht="15.75" customHeight="1">
      <c r="A368" s="291"/>
      <c r="B368" s="291"/>
      <c r="C368" s="291"/>
      <c r="D368" s="291"/>
      <c r="E368" s="291"/>
      <c r="F368" s="291"/>
      <c r="G368" s="291"/>
      <c r="H368" s="291"/>
      <c r="I368" s="291"/>
      <c r="J368" s="291"/>
      <c r="K368" s="291"/>
      <c r="L368" s="291"/>
      <c r="M368" s="291"/>
      <c r="N368" s="291"/>
      <c r="O368" s="291"/>
      <c r="P368" s="291"/>
      <c r="Q368" s="291"/>
      <c r="R368" s="291"/>
      <c r="S368" s="291"/>
      <c r="T368" s="291"/>
      <c r="U368" s="291"/>
      <c r="V368" s="291"/>
      <c r="W368" s="291"/>
      <c r="X368" s="291"/>
      <c r="Y368" s="291"/>
      <c r="Z368" s="291"/>
    </row>
    <row r="369" spans="1:26" ht="15.75" customHeight="1">
      <c r="A369" s="291"/>
      <c r="B369" s="291"/>
      <c r="C369" s="291"/>
      <c r="D369" s="291"/>
      <c r="E369" s="291"/>
      <c r="F369" s="291"/>
      <c r="G369" s="291"/>
      <c r="H369" s="291"/>
      <c r="I369" s="291"/>
      <c r="J369" s="291"/>
      <c r="K369" s="291"/>
      <c r="L369" s="291"/>
      <c r="M369" s="291"/>
      <c r="N369" s="291"/>
      <c r="O369" s="291"/>
      <c r="P369" s="291"/>
      <c r="Q369" s="291"/>
      <c r="R369" s="291"/>
      <c r="S369" s="291"/>
      <c r="T369" s="291"/>
      <c r="U369" s="291"/>
      <c r="V369" s="291"/>
      <c r="W369" s="291"/>
      <c r="X369" s="291"/>
      <c r="Y369" s="291"/>
      <c r="Z369" s="291"/>
    </row>
    <row r="370" spans="1:26" ht="15.75" customHeight="1">
      <c r="A370" s="291"/>
      <c r="B370" s="291"/>
      <c r="C370" s="291"/>
      <c r="D370" s="291"/>
      <c r="E370" s="291"/>
      <c r="F370" s="291"/>
      <c r="G370" s="291"/>
      <c r="H370" s="291"/>
      <c r="I370" s="291"/>
      <c r="J370" s="291"/>
      <c r="K370" s="291"/>
      <c r="L370" s="291"/>
      <c r="M370" s="291"/>
      <c r="N370" s="291"/>
      <c r="O370" s="291"/>
      <c r="P370" s="291"/>
      <c r="Q370" s="291"/>
      <c r="R370" s="291"/>
      <c r="S370" s="291"/>
      <c r="T370" s="291"/>
      <c r="U370" s="291"/>
      <c r="V370" s="291"/>
      <c r="W370" s="291"/>
      <c r="X370" s="291"/>
      <c r="Y370" s="291"/>
      <c r="Z370" s="291"/>
    </row>
    <row r="371" spans="1:26" ht="15.75" customHeight="1">
      <c r="A371" s="291"/>
      <c r="B371" s="291"/>
      <c r="C371" s="291"/>
      <c r="D371" s="291"/>
      <c r="E371" s="291"/>
      <c r="F371" s="291"/>
      <c r="G371" s="291"/>
      <c r="H371" s="291"/>
      <c r="I371" s="291"/>
      <c r="J371" s="291"/>
      <c r="K371" s="291"/>
      <c r="L371" s="291"/>
      <c r="M371" s="291"/>
      <c r="N371" s="291"/>
      <c r="O371" s="291"/>
      <c r="P371" s="291"/>
      <c r="Q371" s="291"/>
      <c r="R371" s="291"/>
      <c r="S371" s="291"/>
      <c r="T371" s="291"/>
      <c r="U371" s="291"/>
      <c r="V371" s="291"/>
      <c r="W371" s="291"/>
      <c r="X371" s="291"/>
      <c r="Y371" s="291"/>
      <c r="Z371" s="291"/>
    </row>
    <row r="372" spans="1:26" ht="15.75" customHeight="1">
      <c r="A372" s="291"/>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row>
    <row r="373" spans="1:26" ht="15.75" customHeight="1">
      <c r="A373" s="291"/>
      <c r="B373" s="291"/>
      <c r="C373" s="291"/>
      <c r="D373" s="291"/>
      <c r="E373" s="291"/>
      <c r="F373" s="291"/>
      <c r="G373" s="291"/>
      <c r="H373" s="291"/>
      <c r="I373" s="291"/>
      <c r="J373" s="291"/>
      <c r="K373" s="291"/>
      <c r="L373" s="291"/>
      <c r="M373" s="291"/>
      <c r="N373" s="291"/>
      <c r="O373" s="291"/>
      <c r="P373" s="291"/>
      <c r="Q373" s="291"/>
      <c r="R373" s="291"/>
      <c r="S373" s="291"/>
      <c r="T373" s="291"/>
      <c r="U373" s="291"/>
      <c r="V373" s="291"/>
      <c r="W373" s="291"/>
      <c r="X373" s="291"/>
      <c r="Y373" s="291"/>
      <c r="Z373" s="291"/>
    </row>
    <row r="374" spans="1:26" ht="15.75" customHeight="1">
      <c r="A374" s="291"/>
      <c r="B374" s="291"/>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291"/>
      <c r="Z374" s="291"/>
    </row>
    <row r="375" spans="1:26" ht="15.75" customHeight="1">
      <c r="A375" s="291"/>
      <c r="B375" s="291"/>
      <c r="C375" s="291"/>
      <c r="D375" s="291"/>
      <c r="E375" s="291"/>
      <c r="F375" s="291"/>
      <c r="G375" s="291"/>
      <c r="H375" s="291"/>
      <c r="I375" s="291"/>
      <c r="J375" s="291"/>
      <c r="K375" s="291"/>
      <c r="L375" s="291"/>
      <c r="M375" s="291"/>
      <c r="N375" s="291"/>
      <c r="O375" s="291"/>
      <c r="P375" s="291"/>
      <c r="Q375" s="291"/>
      <c r="R375" s="291"/>
      <c r="S375" s="291"/>
      <c r="T375" s="291"/>
      <c r="U375" s="291"/>
      <c r="V375" s="291"/>
      <c r="W375" s="291"/>
      <c r="X375" s="291"/>
      <c r="Y375" s="291"/>
      <c r="Z375" s="291"/>
    </row>
    <row r="376" spans="1:26" ht="15.75" customHeight="1">
      <c r="A376" s="291"/>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c r="Z376" s="291"/>
    </row>
    <row r="377" spans="1:26" ht="15.75" customHeight="1">
      <c r="A377" s="291"/>
      <c r="B377" s="291"/>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291"/>
      <c r="Z377" s="291"/>
    </row>
    <row r="378" spans="1:26" ht="15.75" customHeight="1">
      <c r="A378" s="291"/>
      <c r="B378" s="291"/>
      <c r="C378" s="291"/>
      <c r="D378" s="291"/>
      <c r="E378" s="291"/>
      <c r="F378" s="291"/>
      <c r="G378" s="291"/>
      <c r="H378" s="291"/>
      <c r="I378" s="291"/>
      <c r="J378" s="291"/>
      <c r="K378" s="291"/>
      <c r="L378" s="291"/>
      <c r="M378" s="291"/>
      <c r="N378" s="291"/>
      <c r="O378" s="291"/>
      <c r="P378" s="291"/>
      <c r="Q378" s="291"/>
      <c r="R378" s="291"/>
      <c r="S378" s="291"/>
      <c r="T378" s="291"/>
      <c r="U378" s="291"/>
      <c r="V378" s="291"/>
      <c r="W378" s="291"/>
      <c r="X378" s="291"/>
      <c r="Y378" s="291"/>
      <c r="Z378" s="291"/>
    </row>
    <row r="379" spans="1:26" ht="15.75" customHeight="1">
      <c r="A379" s="291"/>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row>
    <row r="380" spans="1:26" ht="15.75" customHeight="1">
      <c r="A380" s="291"/>
      <c r="B380" s="291"/>
      <c r="C380" s="291"/>
      <c r="D380" s="291"/>
      <c r="E380" s="291"/>
      <c r="F380" s="291"/>
      <c r="G380" s="291"/>
      <c r="H380" s="291"/>
      <c r="I380" s="291"/>
      <c r="J380" s="291"/>
      <c r="K380" s="291"/>
      <c r="L380" s="291"/>
      <c r="M380" s="291"/>
      <c r="N380" s="291"/>
      <c r="O380" s="291"/>
      <c r="P380" s="291"/>
      <c r="Q380" s="291"/>
      <c r="R380" s="291"/>
      <c r="S380" s="291"/>
      <c r="T380" s="291"/>
      <c r="U380" s="291"/>
      <c r="V380" s="291"/>
      <c r="W380" s="291"/>
      <c r="X380" s="291"/>
      <c r="Y380" s="291"/>
      <c r="Z380" s="291"/>
    </row>
    <row r="381" spans="1:26" ht="15.75" customHeight="1">
      <c r="A381" s="291"/>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c r="Z381" s="291"/>
    </row>
    <row r="382" spans="1:26" ht="15.75" customHeight="1">
      <c r="A382" s="291"/>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row>
    <row r="383" spans="1:26" ht="15.75" customHeight="1">
      <c r="A383" s="291"/>
      <c r="B383" s="291"/>
      <c r="C383" s="291"/>
      <c r="D383" s="291"/>
      <c r="E383" s="291"/>
      <c r="F383" s="291"/>
      <c r="G383" s="291"/>
      <c r="H383" s="291"/>
      <c r="I383" s="291"/>
      <c r="J383" s="291"/>
      <c r="K383" s="291"/>
      <c r="L383" s="291"/>
      <c r="M383" s="291"/>
      <c r="N383" s="291"/>
      <c r="O383" s="291"/>
      <c r="P383" s="291"/>
      <c r="Q383" s="291"/>
      <c r="R383" s="291"/>
      <c r="S383" s="291"/>
      <c r="T383" s="291"/>
      <c r="U383" s="291"/>
      <c r="V383" s="291"/>
      <c r="W383" s="291"/>
      <c r="X383" s="291"/>
      <c r="Y383" s="291"/>
      <c r="Z383" s="291"/>
    </row>
    <row r="384" spans="1:26" ht="15.75" customHeight="1">
      <c r="A384" s="291"/>
      <c r="B384" s="291"/>
      <c r="C384" s="291"/>
      <c r="D384" s="291"/>
      <c r="E384" s="291"/>
      <c r="F384" s="291"/>
      <c r="G384" s="291"/>
      <c r="H384" s="291"/>
      <c r="I384" s="291"/>
      <c r="J384" s="291"/>
      <c r="K384" s="291"/>
      <c r="L384" s="291"/>
      <c r="M384" s="291"/>
      <c r="N384" s="291"/>
      <c r="O384" s="291"/>
      <c r="P384" s="291"/>
      <c r="Q384" s="291"/>
      <c r="R384" s="291"/>
      <c r="S384" s="291"/>
      <c r="T384" s="291"/>
      <c r="U384" s="291"/>
      <c r="V384" s="291"/>
      <c r="W384" s="291"/>
      <c r="X384" s="291"/>
      <c r="Y384" s="291"/>
      <c r="Z384" s="291"/>
    </row>
    <row r="385" spans="1:26" ht="15.75" customHeight="1">
      <c r="A385" s="291"/>
      <c r="B385" s="291"/>
      <c r="C385" s="291"/>
      <c r="D385" s="291"/>
      <c r="E385" s="291"/>
      <c r="F385" s="291"/>
      <c r="G385" s="291"/>
      <c r="H385" s="291"/>
      <c r="I385" s="291"/>
      <c r="J385" s="291"/>
      <c r="K385" s="291"/>
      <c r="L385" s="291"/>
      <c r="M385" s="291"/>
      <c r="N385" s="291"/>
      <c r="O385" s="291"/>
      <c r="P385" s="291"/>
      <c r="Q385" s="291"/>
      <c r="R385" s="291"/>
      <c r="S385" s="291"/>
      <c r="T385" s="291"/>
      <c r="U385" s="291"/>
      <c r="V385" s="291"/>
      <c r="W385" s="291"/>
      <c r="X385" s="291"/>
      <c r="Y385" s="291"/>
      <c r="Z385" s="291"/>
    </row>
    <row r="386" spans="1:26" ht="15.75" customHeight="1">
      <c r="A386" s="291"/>
      <c r="B386" s="291"/>
      <c r="C386" s="291"/>
      <c r="D386" s="291"/>
      <c r="E386" s="291"/>
      <c r="F386" s="291"/>
      <c r="G386" s="291"/>
      <c r="H386" s="291"/>
      <c r="I386" s="291"/>
      <c r="J386" s="291"/>
      <c r="K386" s="291"/>
      <c r="L386" s="291"/>
      <c r="M386" s="291"/>
      <c r="N386" s="291"/>
      <c r="O386" s="291"/>
      <c r="P386" s="291"/>
      <c r="Q386" s="291"/>
      <c r="R386" s="291"/>
      <c r="S386" s="291"/>
      <c r="T386" s="291"/>
      <c r="U386" s="291"/>
      <c r="V386" s="291"/>
      <c r="W386" s="291"/>
      <c r="X386" s="291"/>
      <c r="Y386" s="291"/>
      <c r="Z386" s="291"/>
    </row>
    <row r="387" spans="1:26" ht="15.75" customHeight="1">
      <c r="A387" s="291"/>
      <c r="B387" s="291"/>
      <c r="C387" s="291"/>
      <c r="D387" s="291"/>
      <c r="E387" s="291"/>
      <c r="F387" s="291"/>
      <c r="G387" s="291"/>
      <c r="H387" s="291"/>
      <c r="I387" s="291"/>
      <c r="J387" s="291"/>
      <c r="K387" s="291"/>
      <c r="L387" s="291"/>
      <c r="M387" s="291"/>
      <c r="N387" s="291"/>
      <c r="O387" s="291"/>
      <c r="P387" s="291"/>
      <c r="Q387" s="291"/>
      <c r="R387" s="291"/>
      <c r="S387" s="291"/>
      <c r="T387" s="291"/>
      <c r="U387" s="291"/>
      <c r="V387" s="291"/>
      <c r="W387" s="291"/>
      <c r="X387" s="291"/>
      <c r="Y387" s="291"/>
      <c r="Z387" s="291"/>
    </row>
    <row r="388" spans="1:26" ht="15.75" customHeight="1">
      <c r="A388" s="291"/>
      <c r="B388" s="291"/>
      <c r="C388" s="291"/>
      <c r="D388" s="291"/>
      <c r="E388" s="291"/>
      <c r="F388" s="291"/>
      <c r="G388" s="291"/>
      <c r="H388" s="291"/>
      <c r="I388" s="291"/>
      <c r="J388" s="291"/>
      <c r="K388" s="291"/>
      <c r="L388" s="291"/>
      <c r="M388" s="291"/>
      <c r="N388" s="291"/>
      <c r="O388" s="291"/>
      <c r="P388" s="291"/>
      <c r="Q388" s="291"/>
      <c r="R388" s="291"/>
      <c r="S388" s="291"/>
      <c r="T388" s="291"/>
      <c r="U388" s="291"/>
      <c r="V388" s="291"/>
      <c r="W388" s="291"/>
      <c r="X388" s="291"/>
      <c r="Y388" s="291"/>
      <c r="Z388" s="291"/>
    </row>
    <row r="389" spans="1:26" ht="15.75" customHeight="1">
      <c r="A389" s="291"/>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row>
    <row r="390" spans="1:26" ht="15.75" customHeight="1">
      <c r="A390" s="291"/>
      <c r="B390" s="291"/>
      <c r="C390" s="291"/>
      <c r="D390" s="291"/>
      <c r="E390" s="291"/>
      <c r="F390" s="291"/>
      <c r="G390" s="291"/>
      <c r="H390" s="291"/>
      <c r="I390" s="291"/>
      <c r="J390" s="291"/>
      <c r="K390" s="291"/>
      <c r="L390" s="291"/>
      <c r="M390" s="291"/>
      <c r="N390" s="291"/>
      <c r="O390" s="291"/>
      <c r="P390" s="291"/>
      <c r="Q390" s="291"/>
      <c r="R390" s="291"/>
      <c r="S390" s="291"/>
      <c r="T390" s="291"/>
      <c r="U390" s="291"/>
      <c r="V390" s="291"/>
      <c r="W390" s="291"/>
      <c r="X390" s="291"/>
      <c r="Y390" s="291"/>
      <c r="Z390" s="291"/>
    </row>
    <row r="391" spans="1:26" ht="15.75" customHeight="1">
      <c r="A391" s="291"/>
      <c r="B391" s="291"/>
      <c r="C391" s="291"/>
      <c r="D391" s="291"/>
      <c r="E391" s="291"/>
      <c r="F391" s="291"/>
      <c r="G391" s="291"/>
      <c r="H391" s="291"/>
      <c r="I391" s="291"/>
      <c r="J391" s="291"/>
      <c r="K391" s="291"/>
      <c r="L391" s="291"/>
      <c r="M391" s="291"/>
      <c r="N391" s="291"/>
      <c r="O391" s="291"/>
      <c r="P391" s="291"/>
      <c r="Q391" s="291"/>
      <c r="R391" s="291"/>
      <c r="S391" s="291"/>
      <c r="T391" s="291"/>
      <c r="U391" s="291"/>
      <c r="V391" s="291"/>
      <c r="W391" s="291"/>
      <c r="X391" s="291"/>
      <c r="Y391" s="291"/>
      <c r="Z391" s="291"/>
    </row>
    <row r="392" spans="1:26" ht="15.75" customHeight="1">
      <c r="A392" s="291"/>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row>
    <row r="393" spans="1:26" ht="15.75" customHeight="1">
      <c r="A393" s="291"/>
      <c r="B393" s="291"/>
      <c r="C393" s="291"/>
      <c r="D393" s="291"/>
      <c r="E393" s="291"/>
      <c r="F393" s="291"/>
      <c r="G393" s="291"/>
      <c r="H393" s="291"/>
      <c r="I393" s="291"/>
      <c r="J393" s="291"/>
      <c r="K393" s="291"/>
      <c r="L393" s="291"/>
      <c r="M393" s="291"/>
      <c r="N393" s="291"/>
      <c r="O393" s="291"/>
      <c r="P393" s="291"/>
      <c r="Q393" s="291"/>
      <c r="R393" s="291"/>
      <c r="S393" s="291"/>
      <c r="T393" s="291"/>
      <c r="U393" s="291"/>
      <c r="V393" s="291"/>
      <c r="W393" s="291"/>
      <c r="X393" s="291"/>
      <c r="Y393" s="291"/>
      <c r="Z393" s="291"/>
    </row>
    <row r="394" spans="1:26" ht="15.75" customHeight="1">
      <c r="A394" s="291"/>
      <c r="B394" s="291"/>
      <c r="C394" s="291"/>
      <c r="D394" s="291"/>
      <c r="E394" s="291"/>
      <c r="F394" s="291"/>
      <c r="G394" s="291"/>
      <c r="H394" s="291"/>
      <c r="I394" s="291"/>
      <c r="J394" s="291"/>
      <c r="K394" s="291"/>
      <c r="L394" s="291"/>
      <c r="M394" s="291"/>
      <c r="N394" s="291"/>
      <c r="O394" s="291"/>
      <c r="P394" s="291"/>
      <c r="Q394" s="291"/>
      <c r="R394" s="291"/>
      <c r="S394" s="291"/>
      <c r="T394" s="291"/>
      <c r="U394" s="291"/>
      <c r="V394" s="291"/>
      <c r="W394" s="291"/>
      <c r="X394" s="291"/>
      <c r="Y394" s="291"/>
      <c r="Z394" s="291"/>
    </row>
    <row r="395" spans="1:26" ht="15.75" customHeight="1">
      <c r="A395" s="291"/>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row>
    <row r="396" spans="1:26" ht="15.75" customHeight="1">
      <c r="A396" s="291"/>
      <c r="B396" s="291"/>
      <c r="C396" s="291"/>
      <c r="D396" s="291"/>
      <c r="E396" s="291"/>
      <c r="F396" s="291"/>
      <c r="G396" s="291"/>
      <c r="H396" s="291"/>
      <c r="I396" s="291"/>
      <c r="J396" s="291"/>
      <c r="K396" s="291"/>
      <c r="L396" s="291"/>
      <c r="M396" s="291"/>
      <c r="N396" s="291"/>
      <c r="O396" s="291"/>
      <c r="P396" s="291"/>
      <c r="Q396" s="291"/>
      <c r="R396" s="291"/>
      <c r="S396" s="291"/>
      <c r="T396" s="291"/>
      <c r="U396" s="291"/>
      <c r="V396" s="291"/>
      <c r="W396" s="291"/>
      <c r="X396" s="291"/>
      <c r="Y396" s="291"/>
      <c r="Z396" s="291"/>
    </row>
    <row r="397" spans="1:26" ht="15.75" customHeight="1">
      <c r="A397" s="291"/>
      <c r="B397" s="291"/>
      <c r="C397" s="291"/>
      <c r="D397" s="291"/>
      <c r="E397" s="291"/>
      <c r="F397" s="291"/>
      <c r="G397" s="291"/>
      <c r="H397" s="291"/>
      <c r="I397" s="291"/>
      <c r="J397" s="291"/>
      <c r="K397" s="291"/>
      <c r="L397" s="291"/>
      <c r="M397" s="291"/>
      <c r="N397" s="291"/>
      <c r="O397" s="291"/>
      <c r="P397" s="291"/>
      <c r="Q397" s="291"/>
      <c r="R397" s="291"/>
      <c r="S397" s="291"/>
      <c r="T397" s="291"/>
      <c r="U397" s="291"/>
      <c r="V397" s="291"/>
      <c r="W397" s="291"/>
      <c r="X397" s="291"/>
      <c r="Y397" s="291"/>
      <c r="Z397" s="291"/>
    </row>
    <row r="398" spans="1:26" ht="15.75" customHeight="1">
      <c r="A398" s="291"/>
      <c r="B398" s="291"/>
      <c r="C398" s="291"/>
      <c r="D398" s="291"/>
      <c r="E398" s="291"/>
      <c r="F398" s="291"/>
      <c r="G398" s="291"/>
      <c r="H398" s="291"/>
      <c r="I398" s="291"/>
      <c r="J398" s="291"/>
      <c r="K398" s="291"/>
      <c r="L398" s="291"/>
      <c r="M398" s="291"/>
      <c r="N398" s="291"/>
      <c r="O398" s="291"/>
      <c r="P398" s="291"/>
      <c r="Q398" s="291"/>
      <c r="R398" s="291"/>
      <c r="S398" s="291"/>
      <c r="T398" s="291"/>
      <c r="U398" s="291"/>
      <c r="V398" s="291"/>
      <c r="W398" s="291"/>
      <c r="X398" s="291"/>
      <c r="Y398" s="291"/>
      <c r="Z398" s="291"/>
    </row>
    <row r="399" spans="1:26" ht="15.75" customHeight="1">
      <c r="A399" s="291"/>
      <c r="B399" s="291"/>
      <c r="C399" s="291"/>
      <c r="D399" s="291"/>
      <c r="E399" s="291"/>
      <c r="F399" s="291"/>
      <c r="G399" s="291"/>
      <c r="H399" s="291"/>
      <c r="I399" s="291"/>
      <c r="J399" s="291"/>
      <c r="K399" s="291"/>
      <c r="L399" s="291"/>
      <c r="M399" s="291"/>
      <c r="N399" s="291"/>
      <c r="O399" s="291"/>
      <c r="P399" s="291"/>
      <c r="Q399" s="291"/>
      <c r="R399" s="291"/>
      <c r="S399" s="291"/>
      <c r="T399" s="291"/>
      <c r="U399" s="291"/>
      <c r="V399" s="291"/>
      <c r="W399" s="291"/>
      <c r="X399" s="291"/>
      <c r="Y399" s="291"/>
      <c r="Z399" s="291"/>
    </row>
    <row r="400" spans="1:26" ht="15.75" customHeight="1">
      <c r="A400" s="291"/>
      <c r="B400" s="291"/>
      <c r="C400" s="291"/>
      <c r="D400" s="291"/>
      <c r="E400" s="291"/>
      <c r="F400" s="291"/>
      <c r="G400" s="291"/>
      <c r="H400" s="291"/>
      <c r="I400" s="291"/>
      <c r="J400" s="291"/>
      <c r="K400" s="291"/>
      <c r="L400" s="291"/>
      <c r="M400" s="291"/>
      <c r="N400" s="291"/>
      <c r="O400" s="291"/>
      <c r="P400" s="291"/>
      <c r="Q400" s="291"/>
      <c r="R400" s="291"/>
      <c r="S400" s="291"/>
      <c r="T400" s="291"/>
      <c r="U400" s="291"/>
      <c r="V400" s="291"/>
      <c r="W400" s="291"/>
      <c r="X400" s="291"/>
      <c r="Y400" s="291"/>
      <c r="Z400" s="291"/>
    </row>
    <row r="401" spans="1:26" ht="15.75" customHeight="1">
      <c r="A401" s="291"/>
      <c r="B401" s="291"/>
      <c r="C401" s="291"/>
      <c r="D401" s="291"/>
      <c r="E401" s="291"/>
      <c r="F401" s="291"/>
      <c r="G401" s="291"/>
      <c r="H401" s="291"/>
      <c r="I401" s="291"/>
      <c r="J401" s="291"/>
      <c r="K401" s="291"/>
      <c r="L401" s="291"/>
      <c r="M401" s="291"/>
      <c r="N401" s="291"/>
      <c r="O401" s="291"/>
      <c r="P401" s="291"/>
      <c r="Q401" s="291"/>
      <c r="R401" s="291"/>
      <c r="S401" s="291"/>
      <c r="T401" s="291"/>
      <c r="U401" s="291"/>
      <c r="V401" s="291"/>
      <c r="W401" s="291"/>
      <c r="X401" s="291"/>
      <c r="Y401" s="291"/>
      <c r="Z401" s="291"/>
    </row>
    <row r="402" spans="1:26" ht="15.75" customHeight="1">
      <c r="A402" s="291"/>
      <c r="B402" s="291"/>
      <c r="C402" s="291"/>
      <c r="D402" s="291"/>
      <c r="E402" s="291"/>
      <c r="F402" s="291"/>
      <c r="G402" s="291"/>
      <c r="H402" s="291"/>
      <c r="I402" s="291"/>
      <c r="J402" s="291"/>
      <c r="K402" s="291"/>
      <c r="L402" s="291"/>
      <c r="M402" s="291"/>
      <c r="N402" s="291"/>
      <c r="O402" s="291"/>
      <c r="P402" s="291"/>
      <c r="Q402" s="291"/>
      <c r="R402" s="291"/>
      <c r="S402" s="291"/>
      <c r="T402" s="291"/>
      <c r="U402" s="291"/>
      <c r="V402" s="291"/>
      <c r="W402" s="291"/>
      <c r="X402" s="291"/>
      <c r="Y402" s="291"/>
      <c r="Z402" s="291"/>
    </row>
    <row r="403" spans="1:26" ht="15.75" customHeight="1">
      <c r="A403" s="291"/>
      <c r="B403" s="291"/>
      <c r="C403" s="291"/>
      <c r="D403" s="291"/>
      <c r="E403" s="291"/>
      <c r="F403" s="291"/>
      <c r="G403" s="291"/>
      <c r="H403" s="291"/>
      <c r="I403" s="291"/>
      <c r="J403" s="291"/>
      <c r="K403" s="291"/>
      <c r="L403" s="291"/>
      <c r="M403" s="291"/>
      <c r="N403" s="291"/>
      <c r="O403" s="291"/>
      <c r="P403" s="291"/>
      <c r="Q403" s="291"/>
      <c r="R403" s="291"/>
      <c r="S403" s="291"/>
      <c r="T403" s="291"/>
      <c r="U403" s="291"/>
      <c r="V403" s="291"/>
      <c r="W403" s="291"/>
      <c r="X403" s="291"/>
      <c r="Y403" s="291"/>
      <c r="Z403" s="291"/>
    </row>
    <row r="404" spans="1:26" ht="15.75" customHeight="1">
      <c r="A404" s="291"/>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row>
    <row r="405" spans="1:26" ht="15.75" customHeight="1">
      <c r="A405" s="291"/>
      <c r="B405" s="291"/>
      <c r="C405" s="291"/>
      <c r="D405" s="291"/>
      <c r="E405" s="291"/>
      <c r="F405" s="291"/>
      <c r="G405" s="291"/>
      <c r="H405" s="291"/>
      <c r="I405" s="291"/>
      <c r="J405" s="291"/>
      <c r="K405" s="291"/>
      <c r="L405" s="291"/>
      <c r="M405" s="291"/>
      <c r="N405" s="291"/>
      <c r="O405" s="291"/>
      <c r="P405" s="291"/>
      <c r="Q405" s="291"/>
      <c r="R405" s="291"/>
      <c r="S405" s="291"/>
      <c r="T405" s="291"/>
      <c r="U405" s="291"/>
      <c r="V405" s="291"/>
      <c r="W405" s="291"/>
      <c r="X405" s="291"/>
      <c r="Y405" s="291"/>
      <c r="Z405" s="291"/>
    </row>
    <row r="406" spans="1:26" ht="15.75" customHeight="1">
      <c r="A406" s="291"/>
      <c r="B406" s="291"/>
      <c r="C406" s="291"/>
      <c r="D406" s="291"/>
      <c r="E406" s="291"/>
      <c r="F406" s="291"/>
      <c r="G406" s="291"/>
      <c r="H406" s="291"/>
      <c r="I406" s="291"/>
      <c r="J406" s="291"/>
      <c r="K406" s="291"/>
      <c r="L406" s="291"/>
      <c r="M406" s="291"/>
      <c r="N406" s="291"/>
      <c r="O406" s="291"/>
      <c r="P406" s="291"/>
      <c r="Q406" s="291"/>
      <c r="R406" s="291"/>
      <c r="S406" s="291"/>
      <c r="T406" s="291"/>
      <c r="U406" s="291"/>
      <c r="V406" s="291"/>
      <c r="W406" s="291"/>
      <c r="X406" s="291"/>
      <c r="Y406" s="291"/>
      <c r="Z406" s="291"/>
    </row>
    <row r="407" spans="1:26" ht="15.75" customHeight="1">
      <c r="A407" s="291"/>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row>
    <row r="408" spans="1:26" ht="15.75" customHeight="1">
      <c r="A408" s="291"/>
      <c r="B408" s="291"/>
      <c r="C408" s="291"/>
      <c r="D408" s="291"/>
      <c r="E408" s="291"/>
      <c r="F408" s="291"/>
      <c r="G408" s="291"/>
      <c r="H408" s="291"/>
      <c r="I408" s="291"/>
      <c r="J408" s="291"/>
      <c r="K408" s="291"/>
      <c r="L408" s="291"/>
      <c r="M408" s="291"/>
      <c r="N408" s="291"/>
      <c r="O408" s="291"/>
      <c r="P408" s="291"/>
      <c r="Q408" s="291"/>
      <c r="R408" s="291"/>
      <c r="S408" s="291"/>
      <c r="T408" s="291"/>
      <c r="U408" s="291"/>
      <c r="V408" s="291"/>
      <c r="W408" s="291"/>
      <c r="X408" s="291"/>
      <c r="Y408" s="291"/>
      <c r="Z408" s="291"/>
    </row>
    <row r="409" spans="1:26" ht="15.75" customHeight="1">
      <c r="A409" s="291"/>
      <c r="B409" s="291"/>
      <c r="C409" s="291"/>
      <c r="D409" s="291"/>
      <c r="E409" s="291"/>
      <c r="F409" s="291"/>
      <c r="G409" s="291"/>
      <c r="H409" s="291"/>
      <c r="I409" s="291"/>
      <c r="J409" s="291"/>
      <c r="K409" s="291"/>
      <c r="L409" s="291"/>
      <c r="M409" s="291"/>
      <c r="N409" s="291"/>
      <c r="O409" s="291"/>
      <c r="P409" s="291"/>
      <c r="Q409" s="291"/>
      <c r="R409" s="291"/>
      <c r="S409" s="291"/>
      <c r="T409" s="291"/>
      <c r="U409" s="291"/>
      <c r="V409" s="291"/>
      <c r="W409" s="291"/>
      <c r="X409" s="291"/>
      <c r="Y409" s="291"/>
      <c r="Z409" s="291"/>
    </row>
    <row r="410" spans="1:26" ht="15.75" customHeight="1">
      <c r="A410" s="291"/>
      <c r="B410" s="291"/>
      <c r="C410" s="291"/>
      <c r="D410" s="291"/>
      <c r="E410" s="291"/>
      <c r="F410" s="291"/>
      <c r="G410" s="291"/>
      <c r="H410" s="291"/>
      <c r="I410" s="291"/>
      <c r="J410" s="291"/>
      <c r="K410" s="291"/>
      <c r="L410" s="291"/>
      <c r="M410" s="291"/>
      <c r="N410" s="291"/>
      <c r="O410" s="291"/>
      <c r="P410" s="291"/>
      <c r="Q410" s="291"/>
      <c r="R410" s="291"/>
      <c r="S410" s="291"/>
      <c r="T410" s="291"/>
      <c r="U410" s="291"/>
      <c r="V410" s="291"/>
      <c r="W410" s="291"/>
      <c r="X410" s="291"/>
      <c r="Y410" s="291"/>
      <c r="Z410" s="291"/>
    </row>
    <row r="411" spans="1:26" ht="15.75" customHeight="1">
      <c r="A411" s="291"/>
      <c r="B411" s="291"/>
      <c r="C411" s="291"/>
      <c r="D411" s="291"/>
      <c r="E411" s="291"/>
      <c r="F411" s="291"/>
      <c r="G411" s="291"/>
      <c r="H411" s="291"/>
      <c r="I411" s="291"/>
      <c r="J411" s="291"/>
      <c r="K411" s="291"/>
      <c r="L411" s="291"/>
      <c r="M411" s="291"/>
      <c r="N411" s="291"/>
      <c r="O411" s="291"/>
      <c r="P411" s="291"/>
      <c r="Q411" s="291"/>
      <c r="R411" s="291"/>
      <c r="S411" s="291"/>
      <c r="T411" s="291"/>
      <c r="U411" s="291"/>
      <c r="V411" s="291"/>
      <c r="W411" s="291"/>
      <c r="X411" s="291"/>
      <c r="Y411" s="291"/>
      <c r="Z411" s="291"/>
    </row>
    <row r="412" spans="1:26" ht="15.75" customHeight="1">
      <c r="A412" s="291"/>
      <c r="B412" s="291"/>
      <c r="C412" s="291"/>
      <c r="D412" s="291"/>
      <c r="E412" s="291"/>
      <c r="F412" s="291"/>
      <c r="G412" s="291"/>
      <c r="H412" s="291"/>
      <c r="I412" s="291"/>
      <c r="J412" s="291"/>
      <c r="K412" s="291"/>
      <c r="L412" s="291"/>
      <c r="M412" s="291"/>
      <c r="N412" s="291"/>
      <c r="O412" s="291"/>
      <c r="P412" s="291"/>
      <c r="Q412" s="291"/>
      <c r="R412" s="291"/>
      <c r="S412" s="291"/>
      <c r="T412" s="291"/>
      <c r="U412" s="291"/>
      <c r="V412" s="291"/>
      <c r="W412" s="291"/>
      <c r="X412" s="291"/>
      <c r="Y412" s="291"/>
      <c r="Z412" s="291"/>
    </row>
    <row r="413" spans="1:26" ht="15.75" customHeight="1">
      <c r="A413" s="291"/>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row>
    <row r="414" spans="1:26" ht="15.75" customHeight="1">
      <c r="A414" s="291"/>
      <c r="B414" s="291"/>
      <c r="C414" s="291"/>
      <c r="D414" s="291"/>
      <c r="E414" s="291"/>
      <c r="F414" s="291"/>
      <c r="G414" s="291"/>
      <c r="H414" s="291"/>
      <c r="I414" s="291"/>
      <c r="J414" s="291"/>
      <c r="K414" s="291"/>
      <c r="L414" s="291"/>
      <c r="M414" s="291"/>
      <c r="N414" s="291"/>
      <c r="O414" s="291"/>
      <c r="P414" s="291"/>
      <c r="Q414" s="291"/>
      <c r="R414" s="291"/>
      <c r="S414" s="291"/>
      <c r="T414" s="291"/>
      <c r="U414" s="291"/>
      <c r="V414" s="291"/>
      <c r="W414" s="291"/>
      <c r="X414" s="291"/>
      <c r="Y414" s="291"/>
      <c r="Z414" s="291"/>
    </row>
    <row r="415" spans="1:26" ht="15.75" customHeight="1">
      <c r="A415" s="291"/>
      <c r="B415" s="291"/>
      <c r="C415" s="291"/>
      <c r="D415" s="291"/>
      <c r="E415" s="291"/>
      <c r="F415" s="291"/>
      <c r="G415" s="291"/>
      <c r="H415" s="291"/>
      <c r="I415" s="291"/>
      <c r="J415" s="291"/>
      <c r="K415" s="291"/>
      <c r="L415" s="291"/>
      <c r="M415" s="291"/>
      <c r="N415" s="291"/>
      <c r="O415" s="291"/>
      <c r="P415" s="291"/>
      <c r="Q415" s="291"/>
      <c r="R415" s="291"/>
      <c r="S415" s="291"/>
      <c r="T415" s="291"/>
      <c r="U415" s="291"/>
      <c r="V415" s="291"/>
      <c r="W415" s="291"/>
      <c r="X415" s="291"/>
      <c r="Y415" s="291"/>
      <c r="Z415" s="291"/>
    </row>
    <row r="416" spans="1:26" ht="15.75" customHeight="1">
      <c r="A416" s="291"/>
      <c r="B416" s="291"/>
      <c r="C416" s="291"/>
      <c r="D416" s="291"/>
      <c r="E416" s="291"/>
      <c r="F416" s="291"/>
      <c r="G416" s="291"/>
      <c r="H416" s="291"/>
      <c r="I416" s="291"/>
      <c r="J416" s="291"/>
      <c r="K416" s="291"/>
      <c r="L416" s="291"/>
      <c r="M416" s="291"/>
      <c r="N416" s="291"/>
      <c r="O416" s="291"/>
      <c r="P416" s="291"/>
      <c r="Q416" s="291"/>
      <c r="R416" s="291"/>
      <c r="S416" s="291"/>
      <c r="T416" s="291"/>
      <c r="U416" s="291"/>
      <c r="V416" s="291"/>
      <c r="W416" s="291"/>
      <c r="X416" s="291"/>
      <c r="Y416" s="291"/>
      <c r="Z416" s="291"/>
    </row>
    <row r="417" spans="1:26" ht="15.75" customHeight="1">
      <c r="A417" s="291"/>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row>
    <row r="418" spans="1:26" ht="15.75" customHeight="1">
      <c r="A418" s="291"/>
      <c r="B418" s="291"/>
      <c r="C418" s="291"/>
      <c r="D418" s="291"/>
      <c r="E418" s="291"/>
      <c r="F418" s="291"/>
      <c r="G418" s="291"/>
      <c r="H418" s="291"/>
      <c r="I418" s="291"/>
      <c r="J418" s="291"/>
      <c r="K418" s="291"/>
      <c r="L418" s="291"/>
      <c r="M418" s="291"/>
      <c r="N418" s="291"/>
      <c r="O418" s="291"/>
      <c r="P418" s="291"/>
      <c r="Q418" s="291"/>
      <c r="R418" s="291"/>
      <c r="S418" s="291"/>
      <c r="T418" s="291"/>
      <c r="U418" s="291"/>
      <c r="V418" s="291"/>
      <c r="W418" s="291"/>
      <c r="X418" s="291"/>
      <c r="Y418" s="291"/>
      <c r="Z418" s="291"/>
    </row>
    <row r="419" spans="1:26" ht="15.75" customHeight="1">
      <c r="A419" s="291"/>
      <c r="B419" s="291"/>
      <c r="C419" s="291"/>
      <c r="D419" s="291"/>
      <c r="E419" s="291"/>
      <c r="F419" s="291"/>
      <c r="G419" s="291"/>
      <c r="H419" s="291"/>
      <c r="I419" s="291"/>
      <c r="J419" s="291"/>
      <c r="K419" s="291"/>
      <c r="L419" s="291"/>
      <c r="M419" s="291"/>
      <c r="N419" s="291"/>
      <c r="O419" s="291"/>
      <c r="P419" s="291"/>
      <c r="Q419" s="291"/>
      <c r="R419" s="291"/>
      <c r="S419" s="291"/>
      <c r="T419" s="291"/>
      <c r="U419" s="291"/>
      <c r="V419" s="291"/>
      <c r="W419" s="291"/>
      <c r="X419" s="291"/>
      <c r="Y419" s="291"/>
      <c r="Z419" s="291"/>
    </row>
    <row r="420" spans="1:26" ht="15.75" customHeight="1">
      <c r="A420" s="291"/>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row>
    <row r="421" spans="1:26" ht="15.75" customHeight="1">
      <c r="A421" s="291"/>
      <c r="B421" s="291"/>
      <c r="C421" s="291"/>
      <c r="D421" s="291"/>
      <c r="E421" s="291"/>
      <c r="F421" s="291"/>
      <c r="G421" s="291"/>
      <c r="H421" s="291"/>
      <c r="I421" s="291"/>
      <c r="J421" s="291"/>
      <c r="K421" s="291"/>
      <c r="L421" s="291"/>
      <c r="M421" s="291"/>
      <c r="N421" s="291"/>
      <c r="O421" s="291"/>
      <c r="P421" s="291"/>
      <c r="Q421" s="291"/>
      <c r="R421" s="291"/>
      <c r="S421" s="291"/>
      <c r="T421" s="291"/>
      <c r="U421" s="291"/>
      <c r="V421" s="291"/>
      <c r="W421" s="291"/>
      <c r="X421" s="291"/>
      <c r="Y421" s="291"/>
      <c r="Z421" s="291"/>
    </row>
    <row r="422" spans="1:26" ht="15.75" customHeight="1">
      <c r="A422" s="291"/>
      <c r="B422" s="291"/>
      <c r="C422" s="291"/>
      <c r="D422" s="291"/>
      <c r="E422" s="291"/>
      <c r="F422" s="291"/>
      <c r="G422" s="291"/>
      <c r="H422" s="291"/>
      <c r="I422" s="291"/>
      <c r="J422" s="291"/>
      <c r="K422" s="291"/>
      <c r="L422" s="291"/>
      <c r="M422" s="291"/>
      <c r="N422" s="291"/>
      <c r="O422" s="291"/>
      <c r="P422" s="291"/>
      <c r="Q422" s="291"/>
      <c r="R422" s="291"/>
      <c r="S422" s="291"/>
      <c r="T422" s="291"/>
      <c r="U422" s="291"/>
      <c r="V422" s="291"/>
      <c r="W422" s="291"/>
      <c r="X422" s="291"/>
      <c r="Y422" s="291"/>
      <c r="Z422" s="291"/>
    </row>
    <row r="423" spans="1:26" ht="15.75" customHeight="1">
      <c r="A423" s="291"/>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row>
    <row r="424" spans="1:26" ht="15.75" customHeight="1">
      <c r="A424" s="291"/>
      <c r="B424" s="291"/>
      <c r="C424" s="291"/>
      <c r="D424" s="291"/>
      <c r="E424" s="291"/>
      <c r="F424" s="291"/>
      <c r="G424" s="291"/>
      <c r="H424" s="291"/>
      <c r="I424" s="291"/>
      <c r="J424" s="291"/>
      <c r="K424" s="291"/>
      <c r="L424" s="291"/>
      <c r="M424" s="291"/>
      <c r="N424" s="291"/>
      <c r="O424" s="291"/>
      <c r="P424" s="291"/>
      <c r="Q424" s="291"/>
      <c r="R424" s="291"/>
      <c r="S424" s="291"/>
      <c r="T424" s="291"/>
      <c r="U424" s="291"/>
      <c r="V424" s="291"/>
      <c r="W424" s="291"/>
      <c r="X424" s="291"/>
      <c r="Y424" s="291"/>
      <c r="Z424" s="291"/>
    </row>
    <row r="425" spans="1:26" ht="15.75" customHeight="1">
      <c r="A425" s="291"/>
      <c r="B425" s="291"/>
      <c r="C425" s="291"/>
      <c r="D425" s="291"/>
      <c r="E425" s="291"/>
      <c r="F425" s="291"/>
      <c r="G425" s="291"/>
      <c r="H425" s="291"/>
      <c r="I425" s="291"/>
      <c r="J425" s="291"/>
      <c r="K425" s="291"/>
      <c r="L425" s="291"/>
      <c r="M425" s="291"/>
      <c r="N425" s="291"/>
      <c r="O425" s="291"/>
      <c r="P425" s="291"/>
      <c r="Q425" s="291"/>
      <c r="R425" s="291"/>
      <c r="S425" s="291"/>
      <c r="T425" s="291"/>
      <c r="U425" s="291"/>
      <c r="V425" s="291"/>
      <c r="W425" s="291"/>
      <c r="X425" s="291"/>
      <c r="Y425" s="291"/>
      <c r="Z425" s="291"/>
    </row>
    <row r="426" spans="1:26" ht="15.75" customHeight="1">
      <c r="A426" s="291"/>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row>
    <row r="427" spans="1:26" ht="15.75" customHeight="1">
      <c r="A427" s="291"/>
      <c r="B427" s="291"/>
      <c r="C427" s="291"/>
      <c r="D427" s="291"/>
      <c r="E427" s="291"/>
      <c r="F427" s="291"/>
      <c r="G427" s="291"/>
      <c r="H427" s="291"/>
      <c r="I427" s="291"/>
      <c r="J427" s="291"/>
      <c r="K427" s="291"/>
      <c r="L427" s="291"/>
      <c r="M427" s="291"/>
      <c r="N427" s="291"/>
      <c r="O427" s="291"/>
      <c r="P427" s="291"/>
      <c r="Q427" s="291"/>
      <c r="R427" s="291"/>
      <c r="S427" s="291"/>
      <c r="T427" s="291"/>
      <c r="U427" s="291"/>
      <c r="V427" s="291"/>
      <c r="W427" s="291"/>
      <c r="X427" s="291"/>
      <c r="Y427" s="291"/>
      <c r="Z427" s="291"/>
    </row>
    <row r="428" spans="1:26" ht="15.75" customHeight="1">
      <c r="A428" s="291"/>
      <c r="B428" s="291"/>
      <c r="C428" s="291"/>
      <c r="D428" s="291"/>
      <c r="E428" s="291"/>
      <c r="F428" s="291"/>
      <c r="G428" s="291"/>
      <c r="H428" s="291"/>
      <c r="I428" s="291"/>
      <c r="J428" s="291"/>
      <c r="K428" s="291"/>
      <c r="L428" s="291"/>
      <c r="M428" s="291"/>
      <c r="N428" s="291"/>
      <c r="O428" s="291"/>
      <c r="P428" s="291"/>
      <c r="Q428" s="291"/>
      <c r="R428" s="291"/>
      <c r="S428" s="291"/>
      <c r="T428" s="291"/>
      <c r="U428" s="291"/>
      <c r="V428" s="291"/>
      <c r="W428" s="291"/>
      <c r="X428" s="291"/>
      <c r="Y428" s="291"/>
      <c r="Z428" s="291"/>
    </row>
    <row r="429" spans="1:26" ht="15.75" customHeight="1">
      <c r="A429" s="291"/>
      <c r="B429" s="291"/>
      <c r="C429" s="291"/>
      <c r="D429" s="291"/>
      <c r="E429" s="291"/>
      <c r="F429" s="291"/>
      <c r="G429" s="291"/>
      <c r="H429" s="291"/>
      <c r="I429" s="291"/>
      <c r="J429" s="291"/>
      <c r="K429" s="291"/>
      <c r="L429" s="291"/>
      <c r="M429" s="291"/>
      <c r="N429" s="291"/>
      <c r="O429" s="291"/>
      <c r="P429" s="291"/>
      <c r="Q429" s="291"/>
      <c r="R429" s="291"/>
      <c r="S429" s="291"/>
      <c r="T429" s="291"/>
      <c r="U429" s="291"/>
      <c r="V429" s="291"/>
      <c r="W429" s="291"/>
      <c r="X429" s="291"/>
      <c r="Y429" s="291"/>
      <c r="Z429" s="291"/>
    </row>
    <row r="430" spans="1:26" ht="15.75" customHeight="1">
      <c r="A430" s="291"/>
      <c r="B430" s="291"/>
      <c r="C430" s="291"/>
      <c r="D430" s="291"/>
      <c r="E430" s="291"/>
      <c r="F430" s="291"/>
      <c r="G430" s="291"/>
      <c r="H430" s="291"/>
      <c r="I430" s="291"/>
      <c r="J430" s="291"/>
      <c r="K430" s="291"/>
      <c r="L430" s="291"/>
      <c r="M430" s="291"/>
      <c r="N430" s="291"/>
      <c r="O430" s="291"/>
      <c r="P430" s="291"/>
      <c r="Q430" s="291"/>
      <c r="R430" s="291"/>
      <c r="S430" s="291"/>
      <c r="T430" s="291"/>
      <c r="U430" s="291"/>
      <c r="V430" s="291"/>
      <c r="W430" s="291"/>
      <c r="X430" s="291"/>
      <c r="Y430" s="291"/>
      <c r="Z430" s="291"/>
    </row>
    <row r="431" spans="1:26" ht="15.75" customHeight="1">
      <c r="A431" s="291"/>
      <c r="B431" s="291"/>
      <c r="C431" s="291"/>
      <c r="D431" s="291"/>
      <c r="E431" s="291"/>
      <c r="F431" s="291"/>
      <c r="G431" s="291"/>
      <c r="H431" s="291"/>
      <c r="I431" s="291"/>
      <c r="J431" s="291"/>
      <c r="K431" s="291"/>
      <c r="L431" s="291"/>
      <c r="M431" s="291"/>
      <c r="N431" s="291"/>
      <c r="O431" s="291"/>
      <c r="P431" s="291"/>
      <c r="Q431" s="291"/>
      <c r="R431" s="291"/>
      <c r="S431" s="291"/>
      <c r="T431" s="291"/>
      <c r="U431" s="291"/>
      <c r="V431" s="291"/>
      <c r="W431" s="291"/>
      <c r="X431" s="291"/>
      <c r="Y431" s="291"/>
      <c r="Z431" s="291"/>
    </row>
    <row r="432" spans="1:26" ht="15.75" customHeight="1">
      <c r="A432" s="291"/>
      <c r="B432" s="291"/>
      <c r="C432" s="291"/>
      <c r="D432" s="291"/>
      <c r="E432" s="291"/>
      <c r="F432" s="291"/>
      <c r="G432" s="291"/>
      <c r="H432" s="291"/>
      <c r="I432" s="291"/>
      <c r="J432" s="291"/>
      <c r="K432" s="291"/>
      <c r="L432" s="291"/>
      <c r="M432" s="291"/>
      <c r="N432" s="291"/>
      <c r="O432" s="291"/>
      <c r="P432" s="291"/>
      <c r="Q432" s="291"/>
      <c r="R432" s="291"/>
      <c r="S432" s="291"/>
      <c r="T432" s="291"/>
      <c r="U432" s="291"/>
      <c r="V432" s="291"/>
      <c r="W432" s="291"/>
      <c r="X432" s="291"/>
      <c r="Y432" s="291"/>
      <c r="Z432" s="291"/>
    </row>
    <row r="433" spans="1:26" ht="15.75" customHeight="1">
      <c r="A433" s="291"/>
      <c r="B433" s="291"/>
      <c r="C433" s="291"/>
      <c r="D433" s="291"/>
      <c r="E433" s="291"/>
      <c r="F433" s="291"/>
      <c r="G433" s="291"/>
      <c r="H433" s="291"/>
      <c r="I433" s="291"/>
      <c r="J433" s="291"/>
      <c r="K433" s="291"/>
      <c r="L433" s="291"/>
      <c r="M433" s="291"/>
      <c r="N433" s="291"/>
      <c r="O433" s="291"/>
      <c r="P433" s="291"/>
      <c r="Q433" s="291"/>
      <c r="R433" s="291"/>
      <c r="S433" s="291"/>
      <c r="T433" s="291"/>
      <c r="U433" s="291"/>
      <c r="V433" s="291"/>
      <c r="W433" s="291"/>
      <c r="X433" s="291"/>
      <c r="Y433" s="291"/>
      <c r="Z433" s="291"/>
    </row>
    <row r="434" spans="1:26" ht="15.75" customHeight="1">
      <c r="A434" s="291"/>
      <c r="B434" s="291"/>
      <c r="C434" s="291"/>
      <c r="D434" s="291"/>
      <c r="E434" s="291"/>
      <c r="F434" s="291"/>
      <c r="G434" s="291"/>
      <c r="H434" s="291"/>
      <c r="I434" s="291"/>
      <c r="J434" s="291"/>
      <c r="K434" s="291"/>
      <c r="L434" s="291"/>
      <c r="M434" s="291"/>
      <c r="N434" s="291"/>
      <c r="O434" s="291"/>
      <c r="P434" s="291"/>
      <c r="Q434" s="291"/>
      <c r="R434" s="291"/>
      <c r="S434" s="291"/>
      <c r="T434" s="291"/>
      <c r="U434" s="291"/>
      <c r="V434" s="291"/>
      <c r="W434" s="291"/>
      <c r="X434" s="291"/>
      <c r="Y434" s="291"/>
      <c r="Z434" s="291"/>
    </row>
    <row r="435" spans="1:26" ht="15.75" customHeight="1">
      <c r="A435" s="291"/>
      <c r="B435" s="291"/>
      <c r="C435" s="291"/>
      <c r="D435" s="291"/>
      <c r="E435" s="291"/>
      <c r="F435" s="291"/>
      <c r="G435" s="291"/>
      <c r="H435" s="291"/>
      <c r="I435" s="291"/>
      <c r="J435" s="291"/>
      <c r="K435" s="291"/>
      <c r="L435" s="291"/>
      <c r="M435" s="291"/>
      <c r="N435" s="291"/>
      <c r="O435" s="291"/>
      <c r="P435" s="291"/>
      <c r="Q435" s="291"/>
      <c r="R435" s="291"/>
      <c r="S435" s="291"/>
      <c r="T435" s="291"/>
      <c r="U435" s="291"/>
      <c r="V435" s="291"/>
      <c r="W435" s="291"/>
      <c r="X435" s="291"/>
      <c r="Y435" s="291"/>
      <c r="Z435" s="291"/>
    </row>
    <row r="436" spans="1:26" ht="15.75" customHeight="1">
      <c r="A436" s="291"/>
      <c r="B436" s="291"/>
      <c r="C436" s="291"/>
      <c r="D436" s="291"/>
      <c r="E436" s="291"/>
      <c r="F436" s="291"/>
      <c r="G436" s="291"/>
      <c r="H436" s="291"/>
      <c r="I436" s="291"/>
      <c r="J436" s="291"/>
      <c r="K436" s="291"/>
      <c r="L436" s="291"/>
      <c r="M436" s="291"/>
      <c r="N436" s="291"/>
      <c r="O436" s="291"/>
      <c r="P436" s="291"/>
      <c r="Q436" s="291"/>
      <c r="R436" s="291"/>
      <c r="S436" s="291"/>
      <c r="T436" s="291"/>
      <c r="U436" s="291"/>
      <c r="V436" s="291"/>
      <c r="W436" s="291"/>
      <c r="X436" s="291"/>
      <c r="Y436" s="291"/>
      <c r="Z436" s="291"/>
    </row>
    <row r="437" spans="1:26" ht="15.75" customHeight="1">
      <c r="A437" s="291"/>
      <c r="B437" s="291"/>
      <c r="C437" s="291"/>
      <c r="D437" s="291"/>
      <c r="E437" s="291"/>
      <c r="F437" s="291"/>
      <c r="G437" s="291"/>
      <c r="H437" s="291"/>
      <c r="I437" s="291"/>
      <c r="J437" s="291"/>
      <c r="K437" s="291"/>
      <c r="L437" s="291"/>
      <c r="M437" s="291"/>
      <c r="N437" s="291"/>
      <c r="O437" s="291"/>
      <c r="P437" s="291"/>
      <c r="Q437" s="291"/>
      <c r="R437" s="291"/>
      <c r="S437" s="291"/>
      <c r="T437" s="291"/>
      <c r="U437" s="291"/>
      <c r="V437" s="291"/>
      <c r="W437" s="291"/>
      <c r="X437" s="291"/>
      <c r="Y437" s="291"/>
      <c r="Z437" s="291"/>
    </row>
    <row r="438" spans="1:26" ht="15.75" customHeight="1">
      <c r="A438" s="291"/>
      <c r="B438" s="291"/>
      <c r="C438" s="291"/>
      <c r="D438" s="291"/>
      <c r="E438" s="291"/>
      <c r="F438" s="291"/>
      <c r="G438" s="291"/>
      <c r="H438" s="291"/>
      <c r="I438" s="291"/>
      <c r="J438" s="291"/>
      <c r="K438" s="291"/>
      <c r="L438" s="291"/>
      <c r="M438" s="291"/>
      <c r="N438" s="291"/>
      <c r="O438" s="291"/>
      <c r="P438" s="291"/>
      <c r="Q438" s="291"/>
      <c r="R438" s="291"/>
      <c r="S438" s="291"/>
      <c r="T438" s="291"/>
      <c r="U438" s="291"/>
      <c r="V438" s="291"/>
      <c r="W438" s="291"/>
      <c r="X438" s="291"/>
      <c r="Y438" s="291"/>
      <c r="Z438" s="291"/>
    </row>
    <row r="439" spans="1:26" ht="15.75" customHeight="1">
      <c r="A439" s="291"/>
      <c r="B439" s="291"/>
      <c r="C439" s="291"/>
      <c r="D439" s="291"/>
      <c r="E439" s="291"/>
      <c r="F439" s="291"/>
      <c r="G439" s="291"/>
      <c r="H439" s="291"/>
      <c r="I439" s="291"/>
      <c r="J439" s="291"/>
      <c r="K439" s="291"/>
      <c r="L439" s="291"/>
      <c r="M439" s="291"/>
      <c r="N439" s="291"/>
      <c r="O439" s="291"/>
      <c r="P439" s="291"/>
      <c r="Q439" s="291"/>
      <c r="R439" s="291"/>
      <c r="S439" s="291"/>
      <c r="T439" s="291"/>
      <c r="U439" s="291"/>
      <c r="V439" s="291"/>
      <c r="W439" s="291"/>
      <c r="X439" s="291"/>
      <c r="Y439" s="291"/>
      <c r="Z439" s="291"/>
    </row>
    <row r="440" spans="1:26" ht="15.75" customHeight="1">
      <c r="A440" s="291"/>
      <c r="B440" s="291"/>
      <c r="C440" s="291"/>
      <c r="D440" s="291"/>
      <c r="E440" s="291"/>
      <c r="F440" s="291"/>
      <c r="G440" s="291"/>
      <c r="H440" s="291"/>
      <c r="I440" s="291"/>
      <c r="J440" s="291"/>
      <c r="K440" s="291"/>
      <c r="L440" s="291"/>
      <c r="M440" s="291"/>
      <c r="N440" s="291"/>
      <c r="O440" s="291"/>
      <c r="P440" s="291"/>
      <c r="Q440" s="291"/>
      <c r="R440" s="291"/>
      <c r="S440" s="291"/>
      <c r="T440" s="291"/>
      <c r="U440" s="291"/>
      <c r="V440" s="291"/>
      <c r="W440" s="291"/>
      <c r="X440" s="291"/>
      <c r="Y440" s="291"/>
      <c r="Z440" s="291"/>
    </row>
    <row r="441" spans="1:26" ht="15.75" customHeight="1">
      <c r="A441" s="291"/>
      <c r="B441" s="291"/>
      <c r="C441" s="291"/>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291"/>
      <c r="Z441" s="291"/>
    </row>
    <row r="442" spans="1:26" ht="15.75" customHeight="1">
      <c r="A442" s="291"/>
      <c r="B442" s="291"/>
      <c r="C442" s="291"/>
      <c r="D442" s="291"/>
      <c r="E442" s="291"/>
      <c r="F442" s="291"/>
      <c r="G442" s="291"/>
      <c r="H442" s="291"/>
      <c r="I442" s="291"/>
      <c r="J442" s="291"/>
      <c r="K442" s="291"/>
      <c r="L442" s="291"/>
      <c r="M442" s="291"/>
      <c r="N442" s="291"/>
      <c r="O442" s="291"/>
      <c r="P442" s="291"/>
      <c r="Q442" s="291"/>
      <c r="R442" s="291"/>
      <c r="S442" s="291"/>
      <c r="T442" s="291"/>
      <c r="U442" s="291"/>
      <c r="V442" s="291"/>
      <c r="W442" s="291"/>
      <c r="X442" s="291"/>
      <c r="Y442" s="291"/>
      <c r="Z442" s="291"/>
    </row>
    <row r="443" spans="1:26" ht="15.75" customHeight="1">
      <c r="A443" s="291"/>
      <c r="B443" s="291"/>
      <c r="C443" s="291"/>
      <c r="D443" s="291"/>
      <c r="E443" s="291"/>
      <c r="F443" s="291"/>
      <c r="G443" s="291"/>
      <c r="H443" s="291"/>
      <c r="I443" s="291"/>
      <c r="J443" s="291"/>
      <c r="K443" s="291"/>
      <c r="L443" s="291"/>
      <c r="M443" s="291"/>
      <c r="N443" s="291"/>
      <c r="O443" s="291"/>
      <c r="P443" s="291"/>
      <c r="Q443" s="291"/>
      <c r="R443" s="291"/>
      <c r="S443" s="291"/>
      <c r="T443" s="291"/>
      <c r="U443" s="291"/>
      <c r="V443" s="291"/>
      <c r="W443" s="291"/>
      <c r="X443" s="291"/>
      <c r="Y443" s="291"/>
      <c r="Z443" s="291"/>
    </row>
    <row r="444" spans="1:26" ht="15.75" customHeight="1">
      <c r="A444" s="291"/>
      <c r="B444" s="291"/>
      <c r="C444" s="291"/>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291"/>
      <c r="Z444" s="291"/>
    </row>
    <row r="445" spans="1:26" ht="15.75" customHeight="1">
      <c r="A445" s="291"/>
      <c r="B445" s="291"/>
      <c r="C445" s="291"/>
      <c r="D445" s="291"/>
      <c r="E445" s="291"/>
      <c r="F445" s="291"/>
      <c r="G445" s="291"/>
      <c r="H445" s="291"/>
      <c r="I445" s="291"/>
      <c r="J445" s="291"/>
      <c r="K445" s="291"/>
      <c r="L445" s="291"/>
      <c r="M445" s="291"/>
      <c r="N445" s="291"/>
      <c r="O445" s="291"/>
      <c r="P445" s="291"/>
      <c r="Q445" s="291"/>
      <c r="R445" s="291"/>
      <c r="S445" s="291"/>
      <c r="T445" s="291"/>
      <c r="U445" s="291"/>
      <c r="V445" s="291"/>
      <c r="W445" s="291"/>
      <c r="X445" s="291"/>
      <c r="Y445" s="291"/>
      <c r="Z445" s="291"/>
    </row>
    <row r="446" spans="1:26" ht="15.75" customHeight="1">
      <c r="A446" s="291"/>
      <c r="B446" s="291"/>
      <c r="C446" s="291"/>
      <c r="D446" s="291"/>
      <c r="E446" s="291"/>
      <c r="F446" s="291"/>
      <c r="G446" s="291"/>
      <c r="H446" s="291"/>
      <c r="I446" s="291"/>
      <c r="J446" s="291"/>
      <c r="K446" s="291"/>
      <c r="L446" s="291"/>
      <c r="M446" s="291"/>
      <c r="N446" s="291"/>
      <c r="O446" s="291"/>
      <c r="P446" s="291"/>
      <c r="Q446" s="291"/>
      <c r="R446" s="291"/>
      <c r="S446" s="291"/>
      <c r="T446" s="291"/>
      <c r="U446" s="291"/>
      <c r="V446" s="291"/>
      <c r="W446" s="291"/>
      <c r="X446" s="291"/>
      <c r="Y446" s="291"/>
      <c r="Z446" s="291"/>
    </row>
    <row r="447" spans="1:26" ht="15.75" customHeight="1">
      <c r="A447" s="291"/>
      <c r="B447" s="291"/>
      <c r="C447" s="291"/>
      <c r="D447" s="291"/>
      <c r="E447" s="291"/>
      <c r="F447" s="291"/>
      <c r="G447" s="291"/>
      <c r="H447" s="291"/>
      <c r="I447" s="291"/>
      <c r="J447" s="291"/>
      <c r="K447" s="291"/>
      <c r="L447" s="291"/>
      <c r="M447" s="291"/>
      <c r="N447" s="291"/>
      <c r="O447" s="291"/>
      <c r="P447" s="291"/>
      <c r="Q447" s="291"/>
      <c r="R447" s="291"/>
      <c r="S447" s="291"/>
      <c r="T447" s="291"/>
      <c r="U447" s="291"/>
      <c r="V447" s="291"/>
      <c r="W447" s="291"/>
      <c r="X447" s="291"/>
      <c r="Y447" s="291"/>
      <c r="Z447" s="291"/>
    </row>
    <row r="448" spans="1:26" ht="15.75" customHeight="1">
      <c r="A448" s="291"/>
      <c r="B448" s="291"/>
      <c r="C448" s="291"/>
      <c r="D448" s="291"/>
      <c r="E448" s="291"/>
      <c r="F448" s="291"/>
      <c r="G448" s="291"/>
      <c r="H448" s="291"/>
      <c r="I448" s="291"/>
      <c r="J448" s="291"/>
      <c r="K448" s="291"/>
      <c r="L448" s="291"/>
      <c r="M448" s="291"/>
      <c r="N448" s="291"/>
      <c r="O448" s="291"/>
      <c r="P448" s="291"/>
      <c r="Q448" s="291"/>
      <c r="R448" s="291"/>
      <c r="S448" s="291"/>
      <c r="T448" s="291"/>
      <c r="U448" s="291"/>
      <c r="V448" s="291"/>
      <c r="W448" s="291"/>
      <c r="X448" s="291"/>
      <c r="Y448" s="291"/>
      <c r="Z448" s="291"/>
    </row>
    <row r="449" spans="1:26" ht="15.75" customHeight="1">
      <c r="A449" s="291"/>
      <c r="B449" s="291"/>
      <c r="C449" s="291"/>
      <c r="D449" s="291"/>
      <c r="E449" s="291"/>
      <c r="F449" s="291"/>
      <c r="G449" s="291"/>
      <c r="H449" s="291"/>
      <c r="I449" s="291"/>
      <c r="J449" s="291"/>
      <c r="K449" s="291"/>
      <c r="L449" s="291"/>
      <c r="M449" s="291"/>
      <c r="N449" s="291"/>
      <c r="O449" s="291"/>
      <c r="P449" s="291"/>
      <c r="Q449" s="291"/>
      <c r="R449" s="291"/>
      <c r="S449" s="291"/>
      <c r="T449" s="291"/>
      <c r="U449" s="291"/>
      <c r="V449" s="291"/>
      <c r="W449" s="291"/>
      <c r="X449" s="291"/>
      <c r="Y449" s="291"/>
      <c r="Z449" s="291"/>
    </row>
    <row r="450" spans="1:26" ht="15.75" customHeight="1">
      <c r="A450" s="291"/>
      <c r="B450" s="291"/>
      <c r="C450" s="291"/>
      <c r="D450" s="291"/>
      <c r="E450" s="291"/>
      <c r="F450" s="291"/>
      <c r="G450" s="291"/>
      <c r="H450" s="291"/>
      <c r="I450" s="291"/>
      <c r="J450" s="291"/>
      <c r="K450" s="291"/>
      <c r="L450" s="291"/>
      <c r="M450" s="291"/>
      <c r="N450" s="291"/>
      <c r="O450" s="291"/>
      <c r="P450" s="291"/>
      <c r="Q450" s="291"/>
      <c r="R450" s="291"/>
      <c r="S450" s="291"/>
      <c r="T450" s="291"/>
      <c r="U450" s="291"/>
      <c r="V450" s="291"/>
      <c r="W450" s="291"/>
      <c r="X450" s="291"/>
      <c r="Y450" s="291"/>
      <c r="Z450" s="291"/>
    </row>
    <row r="451" spans="1:26" ht="15.75" customHeight="1">
      <c r="A451" s="291"/>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c r="Z451" s="291"/>
    </row>
    <row r="452" spans="1:26" ht="15.75" customHeight="1">
      <c r="A452" s="291"/>
      <c r="B452" s="291"/>
      <c r="C452" s="291"/>
      <c r="D452" s="291"/>
      <c r="E452" s="291"/>
      <c r="F452" s="291"/>
      <c r="G452" s="291"/>
      <c r="H452" s="291"/>
      <c r="I452" s="291"/>
      <c r="J452" s="291"/>
      <c r="K452" s="291"/>
      <c r="L452" s="291"/>
      <c r="M452" s="291"/>
      <c r="N452" s="291"/>
      <c r="O452" s="291"/>
      <c r="P452" s="291"/>
      <c r="Q452" s="291"/>
      <c r="R452" s="291"/>
      <c r="S452" s="291"/>
      <c r="T452" s="291"/>
      <c r="U452" s="291"/>
      <c r="V452" s="291"/>
      <c r="W452" s="291"/>
      <c r="X452" s="291"/>
      <c r="Y452" s="291"/>
      <c r="Z452" s="291"/>
    </row>
    <row r="453" spans="1:26" ht="15.75" customHeight="1">
      <c r="A453" s="291"/>
      <c r="B453" s="291"/>
      <c r="C453" s="291"/>
      <c r="D453" s="291"/>
      <c r="E453" s="291"/>
      <c r="F453" s="291"/>
      <c r="G453" s="291"/>
      <c r="H453" s="291"/>
      <c r="I453" s="291"/>
      <c r="J453" s="291"/>
      <c r="K453" s="291"/>
      <c r="L453" s="291"/>
      <c r="M453" s="291"/>
      <c r="N453" s="291"/>
      <c r="O453" s="291"/>
      <c r="P453" s="291"/>
      <c r="Q453" s="291"/>
      <c r="R453" s="291"/>
      <c r="S453" s="291"/>
      <c r="T453" s="291"/>
      <c r="U453" s="291"/>
      <c r="V453" s="291"/>
      <c r="W453" s="291"/>
      <c r="X453" s="291"/>
      <c r="Y453" s="291"/>
      <c r="Z453" s="291"/>
    </row>
    <row r="454" spans="1:26" ht="15.75" customHeight="1">
      <c r="A454" s="291"/>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row>
    <row r="455" spans="1:26" ht="15.75" customHeight="1">
      <c r="A455" s="291"/>
      <c r="B455" s="291"/>
      <c r="C455" s="291"/>
      <c r="D455" s="291"/>
      <c r="E455" s="291"/>
      <c r="F455" s="291"/>
      <c r="G455" s="291"/>
      <c r="H455" s="291"/>
      <c r="I455" s="291"/>
      <c r="J455" s="291"/>
      <c r="K455" s="291"/>
      <c r="L455" s="291"/>
      <c r="M455" s="291"/>
      <c r="N455" s="291"/>
      <c r="O455" s="291"/>
      <c r="P455" s="291"/>
      <c r="Q455" s="291"/>
      <c r="R455" s="291"/>
      <c r="S455" s="291"/>
      <c r="T455" s="291"/>
      <c r="U455" s="291"/>
      <c r="V455" s="291"/>
      <c r="W455" s="291"/>
      <c r="X455" s="291"/>
      <c r="Y455" s="291"/>
      <c r="Z455" s="291"/>
    </row>
    <row r="456" spans="1:26" ht="15.75" customHeight="1">
      <c r="A456" s="291"/>
      <c r="B456" s="291"/>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291"/>
      <c r="Z456" s="291"/>
    </row>
    <row r="457" spans="1:26" ht="15.75" customHeight="1">
      <c r="A457" s="291"/>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row>
    <row r="458" spans="1:26" ht="15.75" customHeight="1">
      <c r="A458" s="291"/>
      <c r="B458" s="291"/>
      <c r="C458" s="291"/>
      <c r="D458" s="291"/>
      <c r="E458" s="291"/>
      <c r="F458" s="291"/>
      <c r="G458" s="291"/>
      <c r="H458" s="291"/>
      <c r="I458" s="291"/>
      <c r="J458" s="291"/>
      <c r="K458" s="291"/>
      <c r="L458" s="291"/>
      <c r="M458" s="291"/>
      <c r="N458" s="291"/>
      <c r="O458" s="291"/>
      <c r="P458" s="291"/>
      <c r="Q458" s="291"/>
      <c r="R458" s="291"/>
      <c r="S458" s="291"/>
      <c r="T458" s="291"/>
      <c r="U458" s="291"/>
      <c r="V458" s="291"/>
      <c r="W458" s="291"/>
      <c r="X458" s="291"/>
      <c r="Y458" s="291"/>
      <c r="Z458" s="291"/>
    </row>
    <row r="459" spans="1:26" ht="15.75" customHeight="1">
      <c r="A459" s="291"/>
      <c r="B459" s="291"/>
      <c r="C459" s="291"/>
      <c r="D459" s="291"/>
      <c r="E459" s="291"/>
      <c r="F459" s="291"/>
      <c r="G459" s="291"/>
      <c r="H459" s="291"/>
      <c r="I459" s="291"/>
      <c r="J459" s="291"/>
      <c r="K459" s="291"/>
      <c r="L459" s="291"/>
      <c r="M459" s="291"/>
      <c r="N459" s="291"/>
      <c r="O459" s="291"/>
      <c r="P459" s="291"/>
      <c r="Q459" s="291"/>
      <c r="R459" s="291"/>
      <c r="S459" s="291"/>
      <c r="T459" s="291"/>
      <c r="U459" s="291"/>
      <c r="V459" s="291"/>
      <c r="W459" s="291"/>
      <c r="X459" s="291"/>
      <c r="Y459" s="291"/>
      <c r="Z459" s="291"/>
    </row>
    <row r="460" spans="1:26" ht="15.75" customHeight="1">
      <c r="A460" s="291"/>
      <c r="B460" s="291"/>
      <c r="C460" s="291"/>
      <c r="D460" s="291"/>
      <c r="E460" s="291"/>
      <c r="F460" s="291"/>
      <c r="G460" s="291"/>
      <c r="H460" s="291"/>
      <c r="I460" s="291"/>
      <c r="J460" s="291"/>
      <c r="K460" s="291"/>
      <c r="L460" s="291"/>
      <c r="M460" s="291"/>
      <c r="N460" s="291"/>
      <c r="O460" s="291"/>
      <c r="P460" s="291"/>
      <c r="Q460" s="291"/>
      <c r="R460" s="291"/>
      <c r="S460" s="291"/>
      <c r="T460" s="291"/>
      <c r="U460" s="291"/>
      <c r="V460" s="291"/>
      <c r="W460" s="291"/>
      <c r="X460" s="291"/>
      <c r="Y460" s="291"/>
      <c r="Z460" s="291"/>
    </row>
    <row r="461" spans="1:26" ht="15.75" customHeight="1">
      <c r="A461" s="291"/>
      <c r="B461" s="291"/>
      <c r="C461" s="291"/>
      <c r="D461" s="291"/>
      <c r="E461" s="291"/>
      <c r="F461" s="291"/>
      <c r="G461" s="291"/>
      <c r="H461" s="291"/>
      <c r="I461" s="291"/>
      <c r="J461" s="291"/>
      <c r="K461" s="291"/>
      <c r="L461" s="291"/>
      <c r="M461" s="291"/>
      <c r="N461" s="291"/>
      <c r="O461" s="291"/>
      <c r="P461" s="291"/>
      <c r="Q461" s="291"/>
      <c r="R461" s="291"/>
      <c r="S461" s="291"/>
      <c r="T461" s="291"/>
      <c r="U461" s="291"/>
      <c r="V461" s="291"/>
      <c r="W461" s="291"/>
      <c r="X461" s="291"/>
      <c r="Y461" s="291"/>
      <c r="Z461" s="291"/>
    </row>
    <row r="462" spans="1:26" ht="15.75" customHeight="1">
      <c r="A462" s="291"/>
      <c r="B462" s="29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291"/>
      <c r="Z462" s="291"/>
    </row>
    <row r="463" spans="1:26" ht="15.75" customHeight="1">
      <c r="A463" s="291"/>
      <c r="B463" s="291"/>
      <c r="C463" s="291"/>
      <c r="D463" s="291"/>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row>
    <row r="464" spans="1:26" ht="15.75" customHeight="1">
      <c r="A464" s="291"/>
      <c r="B464" s="291"/>
      <c r="C464" s="291"/>
      <c r="D464" s="291"/>
      <c r="E464" s="291"/>
      <c r="F464" s="291"/>
      <c r="G464" s="291"/>
      <c r="H464" s="291"/>
      <c r="I464" s="291"/>
      <c r="J464" s="291"/>
      <c r="K464" s="291"/>
      <c r="L464" s="291"/>
      <c r="M464" s="291"/>
      <c r="N464" s="291"/>
      <c r="O464" s="291"/>
      <c r="P464" s="291"/>
      <c r="Q464" s="291"/>
      <c r="R464" s="291"/>
      <c r="S464" s="291"/>
      <c r="T464" s="291"/>
      <c r="U464" s="291"/>
      <c r="V464" s="291"/>
      <c r="W464" s="291"/>
      <c r="X464" s="291"/>
      <c r="Y464" s="291"/>
      <c r="Z464" s="291"/>
    </row>
    <row r="465" spans="1:26" ht="15.75" customHeight="1">
      <c r="A465" s="291"/>
      <c r="B465" s="291"/>
      <c r="C465" s="291"/>
      <c r="D465" s="291"/>
      <c r="E465" s="291"/>
      <c r="F465" s="291"/>
      <c r="G465" s="291"/>
      <c r="H465" s="291"/>
      <c r="I465" s="291"/>
      <c r="J465" s="291"/>
      <c r="K465" s="291"/>
      <c r="L465" s="291"/>
      <c r="M465" s="291"/>
      <c r="N465" s="291"/>
      <c r="O465" s="291"/>
      <c r="P465" s="291"/>
      <c r="Q465" s="291"/>
      <c r="R465" s="291"/>
      <c r="S465" s="291"/>
      <c r="T465" s="291"/>
      <c r="U465" s="291"/>
      <c r="V465" s="291"/>
      <c r="W465" s="291"/>
      <c r="X465" s="291"/>
      <c r="Y465" s="291"/>
      <c r="Z465" s="291"/>
    </row>
    <row r="466" spans="1:26" ht="15.75" customHeight="1">
      <c r="A466" s="291"/>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row>
    <row r="467" spans="1:26" ht="15.75" customHeight="1">
      <c r="A467" s="291"/>
      <c r="B467" s="291"/>
      <c r="C467" s="291"/>
      <c r="D467" s="291"/>
      <c r="E467" s="291"/>
      <c r="F467" s="291"/>
      <c r="G467" s="291"/>
      <c r="H467" s="291"/>
      <c r="I467" s="291"/>
      <c r="J467" s="291"/>
      <c r="K467" s="291"/>
      <c r="L467" s="291"/>
      <c r="M467" s="291"/>
      <c r="N467" s="291"/>
      <c r="O467" s="291"/>
      <c r="P467" s="291"/>
      <c r="Q467" s="291"/>
      <c r="R467" s="291"/>
      <c r="S467" s="291"/>
      <c r="T467" s="291"/>
      <c r="U467" s="291"/>
      <c r="V467" s="291"/>
      <c r="W467" s="291"/>
      <c r="X467" s="291"/>
      <c r="Y467" s="291"/>
      <c r="Z467" s="291"/>
    </row>
    <row r="468" spans="1:26" ht="15.75" customHeight="1">
      <c r="A468" s="291"/>
      <c r="B468" s="291"/>
      <c r="C468" s="291"/>
      <c r="D468" s="291"/>
      <c r="E468" s="291"/>
      <c r="F468" s="291"/>
      <c r="G468" s="291"/>
      <c r="H468" s="291"/>
      <c r="I468" s="291"/>
      <c r="J468" s="291"/>
      <c r="K468" s="291"/>
      <c r="L468" s="291"/>
      <c r="M468" s="291"/>
      <c r="N468" s="291"/>
      <c r="O468" s="291"/>
      <c r="P468" s="291"/>
      <c r="Q468" s="291"/>
      <c r="R468" s="291"/>
      <c r="S468" s="291"/>
      <c r="T468" s="291"/>
      <c r="U468" s="291"/>
      <c r="V468" s="291"/>
      <c r="W468" s="291"/>
      <c r="X468" s="291"/>
      <c r="Y468" s="291"/>
      <c r="Z468" s="291"/>
    </row>
    <row r="469" spans="1:26" ht="15.75" customHeight="1">
      <c r="A469" s="291"/>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row>
    <row r="470" spans="1:26" ht="15.75" customHeight="1">
      <c r="A470" s="291"/>
      <c r="B470" s="291"/>
      <c r="C470" s="291"/>
      <c r="D470" s="291"/>
      <c r="E470" s="291"/>
      <c r="F470" s="291"/>
      <c r="G470" s="291"/>
      <c r="H470" s="291"/>
      <c r="I470" s="291"/>
      <c r="J470" s="291"/>
      <c r="K470" s="291"/>
      <c r="L470" s="291"/>
      <c r="M470" s="291"/>
      <c r="N470" s="291"/>
      <c r="O470" s="291"/>
      <c r="P470" s="291"/>
      <c r="Q470" s="291"/>
      <c r="R470" s="291"/>
      <c r="S470" s="291"/>
      <c r="T470" s="291"/>
      <c r="U470" s="291"/>
      <c r="V470" s="291"/>
      <c r="W470" s="291"/>
      <c r="X470" s="291"/>
      <c r="Y470" s="291"/>
      <c r="Z470" s="291"/>
    </row>
    <row r="471" spans="1:26" ht="15.75" customHeight="1">
      <c r="A471" s="291"/>
      <c r="B471" s="291"/>
      <c r="C471" s="291"/>
      <c r="D471" s="291"/>
      <c r="E471" s="291"/>
      <c r="F471" s="291"/>
      <c r="G471" s="291"/>
      <c r="H471" s="291"/>
      <c r="I471" s="291"/>
      <c r="J471" s="291"/>
      <c r="K471" s="291"/>
      <c r="L471" s="291"/>
      <c r="M471" s="291"/>
      <c r="N471" s="291"/>
      <c r="O471" s="291"/>
      <c r="P471" s="291"/>
      <c r="Q471" s="291"/>
      <c r="R471" s="291"/>
      <c r="S471" s="291"/>
      <c r="T471" s="291"/>
      <c r="U471" s="291"/>
      <c r="V471" s="291"/>
      <c r="W471" s="291"/>
      <c r="X471" s="291"/>
      <c r="Y471" s="291"/>
      <c r="Z471" s="291"/>
    </row>
    <row r="472" spans="1:26" ht="15.75" customHeight="1">
      <c r="A472" s="291"/>
      <c r="B472" s="291"/>
      <c r="C472" s="291"/>
      <c r="D472" s="291"/>
      <c r="E472" s="291"/>
      <c r="F472" s="291"/>
      <c r="G472" s="291"/>
      <c r="H472" s="291"/>
      <c r="I472" s="291"/>
      <c r="J472" s="291"/>
      <c r="K472" s="291"/>
      <c r="L472" s="291"/>
      <c r="M472" s="291"/>
      <c r="N472" s="291"/>
      <c r="O472" s="291"/>
      <c r="P472" s="291"/>
      <c r="Q472" s="291"/>
      <c r="R472" s="291"/>
      <c r="S472" s="291"/>
      <c r="T472" s="291"/>
      <c r="U472" s="291"/>
      <c r="V472" s="291"/>
      <c r="W472" s="291"/>
      <c r="X472" s="291"/>
      <c r="Y472" s="291"/>
      <c r="Z472" s="291"/>
    </row>
    <row r="473" spans="1:26" ht="15.75" customHeight="1">
      <c r="A473" s="291"/>
      <c r="B473" s="291"/>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291"/>
      <c r="Z473" s="291"/>
    </row>
    <row r="474" spans="1:26" ht="15.75" customHeight="1">
      <c r="A474" s="291"/>
      <c r="B474" s="291"/>
      <c r="C474" s="291"/>
      <c r="D474" s="291"/>
      <c r="E474" s="291"/>
      <c r="F474" s="291"/>
      <c r="G474" s="291"/>
      <c r="H474" s="291"/>
      <c r="I474" s="291"/>
      <c r="J474" s="291"/>
      <c r="K474" s="291"/>
      <c r="L474" s="291"/>
      <c r="M474" s="291"/>
      <c r="N474" s="291"/>
      <c r="O474" s="291"/>
      <c r="P474" s="291"/>
      <c r="Q474" s="291"/>
      <c r="R474" s="291"/>
      <c r="S474" s="291"/>
      <c r="T474" s="291"/>
      <c r="U474" s="291"/>
      <c r="V474" s="291"/>
      <c r="W474" s="291"/>
      <c r="X474" s="291"/>
      <c r="Y474" s="291"/>
      <c r="Z474" s="291"/>
    </row>
    <row r="475" spans="1:26" ht="15.75" customHeight="1">
      <c r="A475" s="291"/>
      <c r="B475" s="291"/>
      <c r="C475" s="291"/>
      <c r="D475" s="291"/>
      <c r="E475" s="291"/>
      <c r="F475" s="291"/>
      <c r="G475" s="291"/>
      <c r="H475" s="291"/>
      <c r="I475" s="291"/>
      <c r="J475" s="291"/>
      <c r="K475" s="291"/>
      <c r="L475" s="291"/>
      <c r="M475" s="291"/>
      <c r="N475" s="291"/>
      <c r="O475" s="291"/>
      <c r="P475" s="291"/>
      <c r="Q475" s="291"/>
      <c r="R475" s="291"/>
      <c r="S475" s="291"/>
      <c r="T475" s="291"/>
      <c r="U475" s="291"/>
      <c r="V475" s="291"/>
      <c r="W475" s="291"/>
      <c r="X475" s="291"/>
      <c r="Y475" s="291"/>
      <c r="Z475" s="291"/>
    </row>
    <row r="476" spans="1:26" ht="15.75" customHeight="1">
      <c r="A476" s="291"/>
      <c r="B476" s="291"/>
      <c r="C476" s="291"/>
      <c r="D476" s="291"/>
      <c r="E476" s="291"/>
      <c r="F476" s="291"/>
      <c r="G476" s="291"/>
      <c r="H476" s="291"/>
      <c r="I476" s="291"/>
      <c r="J476" s="291"/>
      <c r="K476" s="291"/>
      <c r="L476" s="291"/>
      <c r="M476" s="291"/>
      <c r="N476" s="291"/>
      <c r="O476" s="291"/>
      <c r="P476" s="291"/>
      <c r="Q476" s="291"/>
      <c r="R476" s="291"/>
      <c r="S476" s="291"/>
      <c r="T476" s="291"/>
      <c r="U476" s="291"/>
      <c r="V476" s="291"/>
      <c r="W476" s="291"/>
      <c r="X476" s="291"/>
      <c r="Y476" s="291"/>
      <c r="Z476" s="291"/>
    </row>
    <row r="477" spans="1:26" ht="15.75" customHeight="1">
      <c r="A477" s="291"/>
      <c r="B477" s="291"/>
      <c r="C477" s="291"/>
      <c r="D477" s="291"/>
      <c r="E477" s="291"/>
      <c r="F477" s="291"/>
      <c r="G477" s="291"/>
      <c r="H477" s="291"/>
      <c r="I477" s="291"/>
      <c r="J477" s="291"/>
      <c r="K477" s="291"/>
      <c r="L477" s="291"/>
      <c r="M477" s="291"/>
      <c r="N477" s="291"/>
      <c r="O477" s="291"/>
      <c r="P477" s="291"/>
      <c r="Q477" s="291"/>
      <c r="R477" s="291"/>
      <c r="S477" s="291"/>
      <c r="T477" s="291"/>
      <c r="U477" s="291"/>
      <c r="V477" s="291"/>
      <c r="W477" s="291"/>
      <c r="X477" s="291"/>
      <c r="Y477" s="291"/>
      <c r="Z477" s="291"/>
    </row>
    <row r="478" spans="1:26" ht="15.75" customHeight="1">
      <c r="A478" s="291"/>
      <c r="B478" s="291"/>
      <c r="C478" s="291"/>
      <c r="D478" s="291"/>
      <c r="E478" s="291"/>
      <c r="F478" s="291"/>
      <c r="G478" s="291"/>
      <c r="H478" s="291"/>
      <c r="I478" s="291"/>
      <c r="J478" s="291"/>
      <c r="K478" s="291"/>
      <c r="L478" s="291"/>
      <c r="M478" s="291"/>
      <c r="N478" s="291"/>
      <c r="O478" s="291"/>
      <c r="P478" s="291"/>
      <c r="Q478" s="291"/>
      <c r="R478" s="291"/>
      <c r="S478" s="291"/>
      <c r="T478" s="291"/>
      <c r="U478" s="291"/>
      <c r="V478" s="291"/>
      <c r="W478" s="291"/>
      <c r="X478" s="291"/>
      <c r="Y478" s="291"/>
      <c r="Z478" s="291"/>
    </row>
    <row r="479" spans="1:26" ht="15.75" customHeight="1">
      <c r="A479" s="291"/>
      <c r="B479" s="291"/>
      <c r="C479" s="291"/>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291"/>
      <c r="Z479" s="291"/>
    </row>
    <row r="480" spans="1:26" ht="15.75" customHeight="1">
      <c r="A480" s="291"/>
      <c r="B480" s="291"/>
      <c r="C480" s="291"/>
      <c r="D480" s="291"/>
      <c r="E480" s="291"/>
      <c r="F480" s="291"/>
      <c r="G480" s="291"/>
      <c r="H480" s="291"/>
      <c r="I480" s="291"/>
      <c r="J480" s="291"/>
      <c r="K480" s="291"/>
      <c r="L480" s="291"/>
      <c r="M480" s="291"/>
      <c r="N480" s="291"/>
      <c r="O480" s="291"/>
      <c r="P480" s="291"/>
      <c r="Q480" s="291"/>
      <c r="R480" s="291"/>
      <c r="S480" s="291"/>
      <c r="T480" s="291"/>
      <c r="U480" s="291"/>
      <c r="V480" s="291"/>
      <c r="W480" s="291"/>
      <c r="X480" s="291"/>
      <c r="Y480" s="291"/>
      <c r="Z480" s="291"/>
    </row>
    <row r="481" spans="1:26" ht="15.75" customHeight="1">
      <c r="A481" s="291"/>
      <c r="B481" s="291"/>
      <c r="C481" s="291"/>
      <c r="D481" s="291"/>
      <c r="E481" s="291"/>
      <c r="F481" s="291"/>
      <c r="G481" s="291"/>
      <c r="H481" s="291"/>
      <c r="I481" s="291"/>
      <c r="J481" s="291"/>
      <c r="K481" s="291"/>
      <c r="L481" s="291"/>
      <c r="M481" s="291"/>
      <c r="N481" s="291"/>
      <c r="O481" s="291"/>
      <c r="P481" s="291"/>
      <c r="Q481" s="291"/>
      <c r="R481" s="291"/>
      <c r="S481" s="291"/>
      <c r="T481" s="291"/>
      <c r="U481" s="291"/>
      <c r="V481" s="291"/>
      <c r="W481" s="291"/>
      <c r="X481" s="291"/>
      <c r="Y481" s="291"/>
      <c r="Z481" s="291"/>
    </row>
    <row r="482" spans="1:26" ht="15.75" customHeight="1">
      <c r="A482" s="291"/>
      <c r="B482" s="291"/>
      <c r="C482" s="291"/>
      <c r="D482" s="291"/>
      <c r="E482" s="291"/>
      <c r="F482" s="291"/>
      <c r="G482" s="291"/>
      <c r="H482" s="291"/>
      <c r="I482" s="291"/>
      <c r="J482" s="291"/>
      <c r="K482" s="291"/>
      <c r="L482" s="291"/>
      <c r="M482" s="291"/>
      <c r="N482" s="291"/>
      <c r="O482" s="291"/>
      <c r="P482" s="291"/>
      <c r="Q482" s="291"/>
      <c r="R482" s="291"/>
      <c r="S482" s="291"/>
      <c r="T482" s="291"/>
      <c r="U482" s="291"/>
      <c r="V482" s="291"/>
      <c r="W482" s="291"/>
      <c r="X482" s="291"/>
      <c r="Y482" s="291"/>
      <c r="Z482" s="291"/>
    </row>
    <row r="483" spans="1:26" ht="15.75" customHeight="1">
      <c r="A483" s="291"/>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row>
    <row r="484" spans="1:26" ht="15.75" customHeight="1">
      <c r="A484" s="291"/>
      <c r="B484" s="291"/>
      <c r="C484" s="291"/>
      <c r="D484" s="291"/>
      <c r="E484" s="291"/>
      <c r="F484" s="291"/>
      <c r="G484" s="291"/>
      <c r="H484" s="291"/>
      <c r="I484" s="291"/>
      <c r="J484" s="291"/>
      <c r="K484" s="291"/>
      <c r="L484" s="291"/>
      <c r="M484" s="291"/>
      <c r="N484" s="291"/>
      <c r="O484" s="291"/>
      <c r="P484" s="291"/>
      <c r="Q484" s="291"/>
      <c r="R484" s="291"/>
      <c r="S484" s="291"/>
      <c r="T484" s="291"/>
      <c r="U484" s="291"/>
      <c r="V484" s="291"/>
      <c r="W484" s="291"/>
      <c r="X484" s="291"/>
      <c r="Y484" s="291"/>
      <c r="Z484" s="291"/>
    </row>
    <row r="485" spans="1:26" ht="15.75" customHeight="1">
      <c r="A485" s="291"/>
      <c r="B485" s="291"/>
      <c r="C485" s="291"/>
      <c r="D485" s="291"/>
      <c r="E485" s="291"/>
      <c r="F485" s="291"/>
      <c r="G485" s="291"/>
      <c r="H485" s="291"/>
      <c r="I485" s="291"/>
      <c r="J485" s="291"/>
      <c r="K485" s="291"/>
      <c r="L485" s="291"/>
      <c r="M485" s="291"/>
      <c r="N485" s="291"/>
      <c r="O485" s="291"/>
      <c r="P485" s="291"/>
      <c r="Q485" s="291"/>
      <c r="R485" s="291"/>
      <c r="S485" s="291"/>
      <c r="T485" s="291"/>
      <c r="U485" s="291"/>
      <c r="V485" s="291"/>
      <c r="W485" s="291"/>
      <c r="X485" s="291"/>
      <c r="Y485" s="291"/>
      <c r="Z485" s="291"/>
    </row>
    <row r="486" spans="1:26" ht="15.75" customHeight="1">
      <c r="A486" s="291"/>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row>
    <row r="487" spans="1:26" ht="15.75" customHeight="1">
      <c r="A487" s="291"/>
      <c r="B487" s="291"/>
      <c r="C487" s="291"/>
      <c r="D487" s="291"/>
      <c r="E487" s="291"/>
      <c r="F487" s="291"/>
      <c r="G487" s="291"/>
      <c r="H487" s="291"/>
      <c r="I487" s="291"/>
      <c r="J487" s="291"/>
      <c r="K487" s="291"/>
      <c r="L487" s="291"/>
      <c r="M487" s="291"/>
      <c r="N487" s="291"/>
      <c r="O487" s="291"/>
      <c r="P487" s="291"/>
      <c r="Q487" s="291"/>
      <c r="R487" s="291"/>
      <c r="S487" s="291"/>
      <c r="T487" s="291"/>
      <c r="U487" s="291"/>
      <c r="V487" s="291"/>
      <c r="W487" s="291"/>
      <c r="X487" s="291"/>
      <c r="Y487" s="291"/>
      <c r="Z487" s="291"/>
    </row>
    <row r="488" spans="1:26" ht="15.75" customHeight="1">
      <c r="A488" s="291"/>
      <c r="B488" s="291"/>
      <c r="C488" s="291"/>
      <c r="D488" s="291"/>
      <c r="E488" s="291"/>
      <c r="F488" s="291"/>
      <c r="G488" s="291"/>
      <c r="H488" s="291"/>
      <c r="I488" s="291"/>
      <c r="J488" s="291"/>
      <c r="K488" s="291"/>
      <c r="L488" s="291"/>
      <c r="M488" s="291"/>
      <c r="N488" s="291"/>
      <c r="O488" s="291"/>
      <c r="P488" s="291"/>
      <c r="Q488" s="291"/>
      <c r="R488" s="291"/>
      <c r="S488" s="291"/>
      <c r="T488" s="291"/>
      <c r="U488" s="291"/>
      <c r="V488" s="291"/>
      <c r="W488" s="291"/>
      <c r="X488" s="291"/>
      <c r="Y488" s="291"/>
      <c r="Z488" s="291"/>
    </row>
    <row r="489" spans="1:26" ht="15.75" customHeight="1">
      <c r="A489" s="291"/>
      <c r="B489" s="291"/>
      <c r="C489" s="291"/>
      <c r="D489" s="291"/>
      <c r="E489" s="291"/>
      <c r="F489" s="291"/>
      <c r="G489" s="291"/>
      <c r="H489" s="291"/>
      <c r="I489" s="291"/>
      <c r="J489" s="291"/>
      <c r="K489" s="291"/>
      <c r="L489" s="291"/>
      <c r="M489" s="291"/>
      <c r="N489" s="291"/>
      <c r="O489" s="291"/>
      <c r="P489" s="291"/>
      <c r="Q489" s="291"/>
      <c r="R489" s="291"/>
      <c r="S489" s="291"/>
      <c r="T489" s="291"/>
      <c r="U489" s="291"/>
      <c r="V489" s="291"/>
      <c r="W489" s="291"/>
      <c r="X489" s="291"/>
      <c r="Y489" s="291"/>
      <c r="Z489" s="291"/>
    </row>
    <row r="490" spans="1:26" ht="15.75" customHeight="1">
      <c r="A490" s="291"/>
      <c r="B490" s="291"/>
      <c r="C490" s="291"/>
      <c r="D490" s="291"/>
      <c r="E490" s="291"/>
      <c r="F490" s="291"/>
      <c r="G490" s="291"/>
      <c r="H490" s="291"/>
      <c r="I490" s="291"/>
      <c r="J490" s="291"/>
      <c r="K490" s="291"/>
      <c r="L490" s="291"/>
      <c r="M490" s="291"/>
      <c r="N490" s="291"/>
      <c r="O490" s="291"/>
      <c r="P490" s="291"/>
      <c r="Q490" s="291"/>
      <c r="R490" s="291"/>
      <c r="S490" s="291"/>
      <c r="T490" s="291"/>
      <c r="U490" s="291"/>
      <c r="V490" s="291"/>
      <c r="W490" s="291"/>
      <c r="X490" s="291"/>
      <c r="Y490" s="291"/>
      <c r="Z490" s="291"/>
    </row>
    <row r="491" spans="1:26" ht="15.75" customHeight="1">
      <c r="A491" s="291"/>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row>
    <row r="492" spans="1:26" ht="15.75" customHeight="1">
      <c r="A492" s="291"/>
      <c r="B492" s="291"/>
      <c r="C492" s="291"/>
      <c r="D492" s="291"/>
      <c r="E492" s="291"/>
      <c r="F492" s="291"/>
      <c r="G492" s="291"/>
      <c r="H492" s="291"/>
      <c r="I492" s="291"/>
      <c r="J492" s="291"/>
      <c r="K492" s="291"/>
      <c r="L492" s="291"/>
      <c r="M492" s="291"/>
      <c r="N492" s="291"/>
      <c r="O492" s="291"/>
      <c r="P492" s="291"/>
      <c r="Q492" s="291"/>
      <c r="R492" s="291"/>
      <c r="S492" s="291"/>
      <c r="T492" s="291"/>
      <c r="U492" s="291"/>
      <c r="V492" s="291"/>
      <c r="W492" s="291"/>
      <c r="X492" s="291"/>
      <c r="Y492" s="291"/>
      <c r="Z492" s="291"/>
    </row>
    <row r="493" spans="1:26" ht="15.75" customHeight="1">
      <c r="A493" s="291"/>
      <c r="B493" s="291"/>
      <c r="C493" s="291"/>
      <c r="D493" s="291"/>
      <c r="E493" s="291"/>
      <c r="F493" s="291"/>
      <c r="G493" s="291"/>
      <c r="H493" s="291"/>
      <c r="I493" s="291"/>
      <c r="J493" s="291"/>
      <c r="K493" s="291"/>
      <c r="L493" s="291"/>
      <c r="M493" s="291"/>
      <c r="N493" s="291"/>
      <c r="O493" s="291"/>
      <c r="P493" s="291"/>
      <c r="Q493" s="291"/>
      <c r="R493" s="291"/>
      <c r="S493" s="291"/>
      <c r="T493" s="291"/>
      <c r="U493" s="291"/>
      <c r="V493" s="291"/>
      <c r="W493" s="291"/>
      <c r="X493" s="291"/>
      <c r="Y493" s="291"/>
      <c r="Z493" s="291"/>
    </row>
    <row r="494" spans="1:26" ht="15.75" customHeight="1">
      <c r="A494" s="291"/>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row>
    <row r="495" spans="1:26" ht="15.75" customHeight="1">
      <c r="A495" s="291"/>
      <c r="B495" s="291"/>
      <c r="C495" s="291"/>
      <c r="D495" s="291"/>
      <c r="E495" s="291"/>
      <c r="F495" s="291"/>
      <c r="G495" s="291"/>
      <c r="H495" s="291"/>
      <c r="I495" s="291"/>
      <c r="J495" s="291"/>
      <c r="K495" s="291"/>
      <c r="L495" s="291"/>
      <c r="M495" s="291"/>
      <c r="N495" s="291"/>
      <c r="O495" s="291"/>
      <c r="P495" s="291"/>
      <c r="Q495" s="291"/>
      <c r="R495" s="291"/>
      <c r="S495" s="291"/>
      <c r="T495" s="291"/>
      <c r="U495" s="291"/>
      <c r="V495" s="291"/>
      <c r="W495" s="291"/>
      <c r="X495" s="291"/>
      <c r="Y495" s="291"/>
      <c r="Z495" s="291"/>
    </row>
    <row r="496" spans="1:26" ht="15.75" customHeight="1">
      <c r="A496" s="291"/>
      <c r="B496" s="291"/>
      <c r="C496" s="291"/>
      <c r="D496" s="291"/>
      <c r="E496" s="291"/>
      <c r="F496" s="291"/>
      <c r="G496" s="291"/>
      <c r="H496" s="291"/>
      <c r="I496" s="291"/>
      <c r="J496" s="291"/>
      <c r="K496" s="291"/>
      <c r="L496" s="291"/>
      <c r="M496" s="291"/>
      <c r="N496" s="291"/>
      <c r="O496" s="291"/>
      <c r="P496" s="291"/>
      <c r="Q496" s="291"/>
      <c r="R496" s="291"/>
      <c r="S496" s="291"/>
      <c r="T496" s="291"/>
      <c r="U496" s="291"/>
      <c r="V496" s="291"/>
      <c r="W496" s="291"/>
      <c r="X496" s="291"/>
      <c r="Y496" s="291"/>
      <c r="Z496" s="291"/>
    </row>
    <row r="497" spans="1:26" ht="15.75" customHeight="1">
      <c r="A497" s="291"/>
      <c r="B497" s="291"/>
      <c r="C497" s="291"/>
      <c r="D497" s="291"/>
      <c r="E497" s="291"/>
      <c r="F497" s="291"/>
      <c r="G497" s="291"/>
      <c r="H497" s="291"/>
      <c r="I497" s="291"/>
      <c r="J497" s="291"/>
      <c r="K497" s="291"/>
      <c r="L497" s="291"/>
      <c r="M497" s="291"/>
      <c r="N497" s="291"/>
      <c r="O497" s="291"/>
      <c r="P497" s="291"/>
      <c r="Q497" s="291"/>
      <c r="R497" s="291"/>
      <c r="S497" s="291"/>
      <c r="T497" s="291"/>
      <c r="U497" s="291"/>
      <c r="V497" s="291"/>
      <c r="W497" s="291"/>
      <c r="X497" s="291"/>
      <c r="Y497" s="291"/>
      <c r="Z497" s="291"/>
    </row>
    <row r="498" spans="1:26" ht="15.75" customHeight="1">
      <c r="A498" s="291"/>
      <c r="B498" s="291"/>
      <c r="C498" s="291"/>
      <c r="D498" s="291"/>
      <c r="E498" s="291"/>
      <c r="F498" s="291"/>
      <c r="G498" s="291"/>
      <c r="H498" s="291"/>
      <c r="I498" s="291"/>
      <c r="J498" s="291"/>
      <c r="K498" s="291"/>
      <c r="L498" s="291"/>
      <c r="M498" s="291"/>
      <c r="N498" s="291"/>
      <c r="O498" s="291"/>
      <c r="P498" s="291"/>
      <c r="Q498" s="291"/>
      <c r="R498" s="291"/>
      <c r="S498" s="291"/>
      <c r="T498" s="291"/>
      <c r="U498" s="291"/>
      <c r="V498" s="291"/>
      <c r="W498" s="291"/>
      <c r="X498" s="291"/>
      <c r="Y498" s="291"/>
      <c r="Z498" s="291"/>
    </row>
    <row r="499" spans="1:26" ht="15.75" customHeight="1">
      <c r="A499" s="291"/>
      <c r="B499" s="291"/>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291"/>
      <c r="Z499" s="291"/>
    </row>
    <row r="500" spans="1:26" ht="15.75" customHeight="1">
      <c r="A500" s="291"/>
      <c r="B500" s="291"/>
      <c r="C500" s="291"/>
      <c r="D500" s="291"/>
      <c r="E500" s="291"/>
      <c r="F500" s="291"/>
      <c r="G500" s="291"/>
      <c r="H500" s="291"/>
      <c r="I500" s="291"/>
      <c r="J500" s="291"/>
      <c r="K500" s="291"/>
      <c r="L500" s="291"/>
      <c r="M500" s="291"/>
      <c r="N500" s="291"/>
      <c r="O500" s="291"/>
      <c r="P500" s="291"/>
      <c r="Q500" s="291"/>
      <c r="R500" s="291"/>
      <c r="S500" s="291"/>
      <c r="T500" s="291"/>
      <c r="U500" s="291"/>
      <c r="V500" s="291"/>
      <c r="W500" s="291"/>
      <c r="X500" s="291"/>
      <c r="Y500" s="291"/>
      <c r="Z500" s="291"/>
    </row>
    <row r="501" spans="1:26" ht="15.75" customHeight="1">
      <c r="A501" s="291"/>
      <c r="B501" s="29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291"/>
      <c r="Z501" s="291"/>
    </row>
    <row r="502" spans="1:26" ht="15.75" customHeight="1">
      <c r="A502" s="291"/>
      <c r="B502" s="291"/>
      <c r="C502" s="291"/>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291"/>
      <c r="Z502" s="291"/>
    </row>
    <row r="503" spans="1:26" ht="15.75" customHeight="1">
      <c r="A503" s="291"/>
      <c r="B503" s="291"/>
      <c r="C503" s="291"/>
      <c r="D503" s="291"/>
      <c r="E503" s="291"/>
      <c r="F503" s="291"/>
      <c r="G503" s="291"/>
      <c r="H503" s="291"/>
      <c r="I503" s="291"/>
      <c r="J503" s="291"/>
      <c r="K503" s="291"/>
      <c r="L503" s="291"/>
      <c r="M503" s="291"/>
      <c r="N503" s="291"/>
      <c r="O503" s="291"/>
      <c r="P503" s="291"/>
      <c r="Q503" s="291"/>
      <c r="R503" s="291"/>
      <c r="S503" s="291"/>
      <c r="T503" s="291"/>
      <c r="U503" s="291"/>
      <c r="V503" s="291"/>
      <c r="W503" s="291"/>
      <c r="X503" s="291"/>
      <c r="Y503" s="291"/>
      <c r="Z503" s="291"/>
    </row>
    <row r="504" spans="1:26" ht="15.75" customHeight="1">
      <c r="A504" s="291"/>
      <c r="B504" s="291"/>
      <c r="C504" s="291"/>
      <c r="D504" s="291"/>
      <c r="E504" s="291"/>
      <c r="F504" s="291"/>
      <c r="G504" s="291"/>
      <c r="H504" s="291"/>
      <c r="I504" s="291"/>
      <c r="J504" s="291"/>
      <c r="K504" s="291"/>
      <c r="L504" s="291"/>
      <c r="M504" s="291"/>
      <c r="N504" s="291"/>
      <c r="O504" s="291"/>
      <c r="P504" s="291"/>
      <c r="Q504" s="291"/>
      <c r="R504" s="291"/>
      <c r="S504" s="291"/>
      <c r="T504" s="291"/>
      <c r="U504" s="291"/>
      <c r="V504" s="291"/>
      <c r="W504" s="291"/>
      <c r="X504" s="291"/>
      <c r="Y504" s="291"/>
      <c r="Z504" s="291"/>
    </row>
    <row r="505" spans="1:26" ht="15.75" customHeight="1">
      <c r="A505" s="291"/>
      <c r="B505" s="291"/>
      <c r="C505" s="291"/>
      <c r="D505" s="291"/>
      <c r="E505" s="291"/>
      <c r="F505" s="291"/>
      <c r="G505" s="291"/>
      <c r="H505" s="291"/>
      <c r="I505" s="291"/>
      <c r="J505" s="291"/>
      <c r="K505" s="291"/>
      <c r="L505" s="291"/>
      <c r="M505" s="291"/>
      <c r="N505" s="291"/>
      <c r="O505" s="291"/>
      <c r="P505" s="291"/>
      <c r="Q505" s="291"/>
      <c r="R505" s="291"/>
      <c r="S505" s="291"/>
      <c r="T505" s="291"/>
      <c r="U505" s="291"/>
      <c r="V505" s="291"/>
      <c r="W505" s="291"/>
      <c r="X505" s="291"/>
      <c r="Y505" s="291"/>
      <c r="Z505" s="291"/>
    </row>
    <row r="506" spans="1:26" ht="15.75" customHeight="1">
      <c r="A506" s="291"/>
      <c r="B506" s="291"/>
      <c r="C506" s="291"/>
      <c r="D506" s="291"/>
      <c r="E506" s="291"/>
      <c r="F506" s="291"/>
      <c r="G506" s="291"/>
      <c r="H506" s="291"/>
      <c r="I506" s="291"/>
      <c r="J506" s="291"/>
      <c r="K506" s="291"/>
      <c r="L506" s="291"/>
      <c r="M506" s="291"/>
      <c r="N506" s="291"/>
      <c r="O506" s="291"/>
      <c r="P506" s="291"/>
      <c r="Q506" s="291"/>
      <c r="R506" s="291"/>
      <c r="S506" s="291"/>
      <c r="T506" s="291"/>
      <c r="U506" s="291"/>
      <c r="V506" s="291"/>
      <c r="W506" s="291"/>
      <c r="X506" s="291"/>
      <c r="Y506" s="291"/>
      <c r="Z506" s="291"/>
    </row>
    <row r="507" spans="1:26" ht="15.75" customHeight="1">
      <c r="A507" s="291"/>
      <c r="B507" s="291"/>
      <c r="C507" s="291"/>
      <c r="D507" s="291"/>
      <c r="E507" s="291"/>
      <c r="F507" s="291"/>
      <c r="G507" s="291"/>
      <c r="H507" s="291"/>
      <c r="I507" s="291"/>
      <c r="J507" s="291"/>
      <c r="K507" s="291"/>
      <c r="L507" s="291"/>
      <c r="M507" s="291"/>
      <c r="N507" s="291"/>
      <c r="O507" s="291"/>
      <c r="P507" s="291"/>
      <c r="Q507" s="291"/>
      <c r="R507" s="291"/>
      <c r="S507" s="291"/>
      <c r="T507" s="291"/>
      <c r="U507" s="291"/>
      <c r="V507" s="291"/>
      <c r="W507" s="291"/>
      <c r="X507" s="291"/>
      <c r="Y507" s="291"/>
      <c r="Z507" s="291"/>
    </row>
    <row r="508" spans="1:26" ht="15.75" customHeight="1">
      <c r="A508" s="291"/>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row>
    <row r="509" spans="1:26" ht="15.75" customHeight="1">
      <c r="A509" s="291"/>
      <c r="B509" s="291"/>
      <c r="C509" s="291"/>
      <c r="D509" s="291"/>
      <c r="E509" s="291"/>
      <c r="F509" s="291"/>
      <c r="G509" s="291"/>
      <c r="H509" s="291"/>
      <c r="I509" s="291"/>
      <c r="J509" s="291"/>
      <c r="K509" s="291"/>
      <c r="L509" s="291"/>
      <c r="M509" s="291"/>
      <c r="N509" s="291"/>
      <c r="O509" s="291"/>
      <c r="P509" s="291"/>
      <c r="Q509" s="291"/>
      <c r="R509" s="291"/>
      <c r="S509" s="291"/>
      <c r="T509" s="291"/>
      <c r="U509" s="291"/>
      <c r="V509" s="291"/>
      <c r="W509" s="291"/>
      <c r="X509" s="291"/>
      <c r="Y509" s="291"/>
      <c r="Z509" s="291"/>
    </row>
    <row r="510" spans="1:26" ht="15.75" customHeight="1">
      <c r="A510" s="291"/>
      <c r="B510" s="291"/>
      <c r="C510" s="291"/>
      <c r="D510" s="291"/>
      <c r="E510" s="291"/>
      <c r="F510" s="291"/>
      <c r="G510" s="291"/>
      <c r="H510" s="291"/>
      <c r="I510" s="291"/>
      <c r="J510" s="291"/>
      <c r="K510" s="291"/>
      <c r="L510" s="291"/>
      <c r="M510" s="291"/>
      <c r="N510" s="291"/>
      <c r="O510" s="291"/>
      <c r="P510" s="291"/>
      <c r="Q510" s="291"/>
      <c r="R510" s="291"/>
      <c r="S510" s="291"/>
      <c r="T510" s="291"/>
      <c r="U510" s="291"/>
      <c r="V510" s="291"/>
      <c r="W510" s="291"/>
      <c r="X510" s="291"/>
      <c r="Y510" s="291"/>
      <c r="Z510" s="291"/>
    </row>
    <row r="511" spans="1:26" ht="15.75" customHeight="1">
      <c r="A511" s="291"/>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row>
    <row r="512" spans="1:26" ht="15.75" customHeight="1">
      <c r="A512" s="291"/>
      <c r="B512" s="291"/>
      <c r="C512" s="291"/>
      <c r="D512" s="291"/>
      <c r="E512" s="291"/>
      <c r="F512" s="291"/>
      <c r="G512" s="291"/>
      <c r="H512" s="291"/>
      <c r="I512" s="291"/>
      <c r="J512" s="291"/>
      <c r="K512" s="291"/>
      <c r="L512" s="291"/>
      <c r="M512" s="291"/>
      <c r="N512" s="291"/>
      <c r="O512" s="291"/>
      <c r="P512" s="291"/>
      <c r="Q512" s="291"/>
      <c r="R512" s="291"/>
      <c r="S512" s="291"/>
      <c r="T512" s="291"/>
      <c r="U512" s="291"/>
      <c r="V512" s="291"/>
      <c r="W512" s="291"/>
      <c r="X512" s="291"/>
      <c r="Y512" s="291"/>
      <c r="Z512" s="291"/>
    </row>
    <row r="513" spans="1:26" ht="15.75" customHeight="1">
      <c r="A513" s="291"/>
      <c r="B513" s="291"/>
      <c r="C513" s="291"/>
      <c r="D513" s="291"/>
      <c r="E513" s="291"/>
      <c r="F513" s="291"/>
      <c r="G513" s="291"/>
      <c r="H513" s="291"/>
      <c r="I513" s="291"/>
      <c r="J513" s="291"/>
      <c r="K513" s="291"/>
      <c r="L513" s="291"/>
      <c r="M513" s="291"/>
      <c r="N513" s="291"/>
      <c r="O513" s="291"/>
      <c r="P513" s="291"/>
      <c r="Q513" s="291"/>
      <c r="R513" s="291"/>
      <c r="S513" s="291"/>
      <c r="T513" s="291"/>
      <c r="U513" s="291"/>
      <c r="V513" s="291"/>
      <c r="W513" s="291"/>
      <c r="X513" s="291"/>
      <c r="Y513" s="291"/>
      <c r="Z513" s="291"/>
    </row>
    <row r="514" spans="1:26" ht="15.75" customHeight="1">
      <c r="A514" s="291"/>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row>
    <row r="515" spans="1:26" ht="15.75" customHeight="1">
      <c r="A515" s="291"/>
      <c r="B515" s="291"/>
      <c r="C515" s="291"/>
      <c r="D515" s="291"/>
      <c r="E515" s="291"/>
      <c r="F515" s="291"/>
      <c r="G515" s="291"/>
      <c r="H515" s="291"/>
      <c r="I515" s="291"/>
      <c r="J515" s="291"/>
      <c r="K515" s="291"/>
      <c r="L515" s="291"/>
      <c r="M515" s="291"/>
      <c r="N515" s="291"/>
      <c r="O515" s="291"/>
      <c r="P515" s="291"/>
      <c r="Q515" s="291"/>
      <c r="R515" s="291"/>
      <c r="S515" s="291"/>
      <c r="T515" s="291"/>
      <c r="U515" s="291"/>
      <c r="V515" s="291"/>
      <c r="W515" s="291"/>
      <c r="X515" s="291"/>
      <c r="Y515" s="291"/>
      <c r="Z515" s="291"/>
    </row>
    <row r="516" spans="1:26" ht="15.75" customHeight="1">
      <c r="A516" s="291"/>
      <c r="B516" s="291"/>
      <c r="C516" s="291"/>
      <c r="D516" s="291"/>
      <c r="E516" s="291"/>
      <c r="F516" s="291"/>
      <c r="G516" s="291"/>
      <c r="H516" s="291"/>
      <c r="I516" s="291"/>
      <c r="J516" s="291"/>
      <c r="K516" s="291"/>
      <c r="L516" s="291"/>
      <c r="M516" s="291"/>
      <c r="N516" s="291"/>
      <c r="O516" s="291"/>
      <c r="P516" s="291"/>
      <c r="Q516" s="291"/>
      <c r="R516" s="291"/>
      <c r="S516" s="291"/>
      <c r="T516" s="291"/>
      <c r="U516" s="291"/>
      <c r="V516" s="291"/>
      <c r="W516" s="291"/>
      <c r="X516" s="291"/>
      <c r="Y516" s="291"/>
      <c r="Z516" s="291"/>
    </row>
    <row r="517" spans="1:26" ht="15.75" customHeight="1">
      <c r="A517" s="291"/>
      <c r="B517" s="291"/>
      <c r="C517" s="291"/>
      <c r="D517" s="291"/>
      <c r="E517" s="291"/>
      <c r="F517" s="291"/>
      <c r="G517" s="291"/>
      <c r="H517" s="291"/>
      <c r="I517" s="291"/>
      <c r="J517" s="291"/>
      <c r="K517" s="291"/>
      <c r="L517" s="291"/>
      <c r="M517" s="291"/>
      <c r="N517" s="291"/>
      <c r="O517" s="291"/>
      <c r="P517" s="291"/>
      <c r="Q517" s="291"/>
      <c r="R517" s="291"/>
      <c r="S517" s="291"/>
      <c r="T517" s="291"/>
      <c r="U517" s="291"/>
      <c r="V517" s="291"/>
      <c r="W517" s="291"/>
      <c r="X517" s="291"/>
      <c r="Y517" s="291"/>
      <c r="Z517" s="291"/>
    </row>
    <row r="518" spans="1:26" ht="15.75" customHeight="1">
      <c r="A518" s="291"/>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row>
    <row r="519" spans="1:26" ht="15.75" customHeight="1">
      <c r="A519" s="291"/>
      <c r="B519" s="291"/>
      <c r="C519" s="291"/>
      <c r="D519" s="291"/>
      <c r="E519" s="291"/>
      <c r="F519" s="291"/>
      <c r="G519" s="291"/>
      <c r="H519" s="291"/>
      <c r="I519" s="291"/>
      <c r="J519" s="291"/>
      <c r="K519" s="291"/>
      <c r="L519" s="291"/>
      <c r="M519" s="291"/>
      <c r="N519" s="291"/>
      <c r="O519" s="291"/>
      <c r="P519" s="291"/>
      <c r="Q519" s="291"/>
      <c r="R519" s="291"/>
      <c r="S519" s="291"/>
      <c r="T519" s="291"/>
      <c r="U519" s="291"/>
      <c r="V519" s="291"/>
      <c r="W519" s="291"/>
      <c r="X519" s="291"/>
      <c r="Y519" s="291"/>
      <c r="Z519" s="291"/>
    </row>
    <row r="520" spans="1:26" ht="15.75" customHeight="1">
      <c r="A520" s="291"/>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c r="Z520" s="291"/>
    </row>
    <row r="521" spans="1:26" ht="15.75" customHeight="1">
      <c r="A521" s="291"/>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row>
    <row r="522" spans="1:26" ht="15.75" customHeight="1">
      <c r="A522" s="291"/>
      <c r="B522" s="291"/>
      <c r="C522" s="291"/>
      <c r="D522" s="291"/>
      <c r="E522" s="291"/>
      <c r="F522" s="291"/>
      <c r="G522" s="291"/>
      <c r="H522" s="291"/>
      <c r="I522" s="291"/>
      <c r="J522" s="291"/>
      <c r="K522" s="291"/>
      <c r="L522" s="291"/>
      <c r="M522" s="291"/>
      <c r="N522" s="291"/>
      <c r="O522" s="291"/>
      <c r="P522" s="291"/>
      <c r="Q522" s="291"/>
      <c r="R522" s="291"/>
      <c r="S522" s="291"/>
      <c r="T522" s="291"/>
      <c r="U522" s="291"/>
      <c r="V522" s="291"/>
      <c r="W522" s="291"/>
      <c r="X522" s="291"/>
      <c r="Y522" s="291"/>
      <c r="Z522" s="291"/>
    </row>
    <row r="523" spans="1:26" ht="15.75" customHeight="1">
      <c r="A523" s="291"/>
      <c r="B523" s="291"/>
      <c r="C523" s="291"/>
      <c r="D523" s="291"/>
      <c r="E523" s="291"/>
      <c r="F523" s="291"/>
      <c r="G523" s="291"/>
      <c r="H523" s="291"/>
      <c r="I523" s="291"/>
      <c r="J523" s="291"/>
      <c r="K523" s="291"/>
      <c r="L523" s="291"/>
      <c r="M523" s="291"/>
      <c r="N523" s="291"/>
      <c r="O523" s="291"/>
      <c r="P523" s="291"/>
      <c r="Q523" s="291"/>
      <c r="R523" s="291"/>
      <c r="S523" s="291"/>
      <c r="T523" s="291"/>
      <c r="U523" s="291"/>
      <c r="V523" s="291"/>
      <c r="W523" s="291"/>
      <c r="X523" s="291"/>
      <c r="Y523" s="291"/>
      <c r="Z523" s="291"/>
    </row>
    <row r="524" spans="1:26" ht="15.75" customHeight="1">
      <c r="A524" s="291"/>
      <c r="B524" s="291"/>
      <c r="C524" s="291"/>
      <c r="D524" s="291"/>
      <c r="E524" s="291"/>
      <c r="F524" s="291"/>
      <c r="G524" s="291"/>
      <c r="H524" s="291"/>
      <c r="I524" s="291"/>
      <c r="J524" s="291"/>
      <c r="K524" s="291"/>
      <c r="L524" s="291"/>
      <c r="M524" s="291"/>
      <c r="N524" s="291"/>
      <c r="O524" s="291"/>
      <c r="P524" s="291"/>
      <c r="Q524" s="291"/>
      <c r="R524" s="291"/>
      <c r="S524" s="291"/>
      <c r="T524" s="291"/>
      <c r="U524" s="291"/>
      <c r="V524" s="291"/>
      <c r="W524" s="291"/>
      <c r="X524" s="291"/>
      <c r="Y524" s="291"/>
      <c r="Z524" s="291"/>
    </row>
    <row r="525" spans="1:26" ht="15.75" customHeight="1">
      <c r="A525" s="291"/>
      <c r="B525" s="291"/>
      <c r="C525" s="291"/>
      <c r="D525" s="291"/>
      <c r="E525" s="291"/>
      <c r="F525" s="291"/>
      <c r="G525" s="291"/>
      <c r="H525" s="291"/>
      <c r="I525" s="291"/>
      <c r="J525" s="291"/>
      <c r="K525" s="291"/>
      <c r="L525" s="291"/>
      <c r="M525" s="291"/>
      <c r="N525" s="291"/>
      <c r="O525" s="291"/>
      <c r="P525" s="291"/>
      <c r="Q525" s="291"/>
      <c r="R525" s="291"/>
      <c r="S525" s="291"/>
      <c r="T525" s="291"/>
      <c r="U525" s="291"/>
      <c r="V525" s="291"/>
      <c r="W525" s="291"/>
      <c r="X525" s="291"/>
      <c r="Y525" s="291"/>
      <c r="Z525" s="291"/>
    </row>
    <row r="526" spans="1:26" ht="15.75" customHeight="1">
      <c r="A526" s="291"/>
      <c r="B526" s="291"/>
      <c r="C526" s="291"/>
      <c r="D526" s="291"/>
      <c r="E526" s="291"/>
      <c r="F526" s="291"/>
      <c r="G526" s="291"/>
      <c r="H526" s="291"/>
      <c r="I526" s="291"/>
      <c r="J526" s="291"/>
      <c r="K526" s="291"/>
      <c r="L526" s="291"/>
      <c r="M526" s="291"/>
      <c r="N526" s="291"/>
      <c r="O526" s="291"/>
      <c r="P526" s="291"/>
      <c r="Q526" s="291"/>
      <c r="R526" s="291"/>
      <c r="S526" s="291"/>
      <c r="T526" s="291"/>
      <c r="U526" s="291"/>
      <c r="V526" s="291"/>
      <c r="W526" s="291"/>
      <c r="X526" s="291"/>
      <c r="Y526" s="291"/>
      <c r="Z526" s="291"/>
    </row>
    <row r="527" spans="1:26" ht="15.75" customHeight="1">
      <c r="A527" s="291"/>
      <c r="B527" s="291"/>
      <c r="C527" s="291"/>
      <c r="D527" s="291"/>
      <c r="E527" s="291"/>
      <c r="F527" s="291"/>
      <c r="G527" s="291"/>
      <c r="H527" s="291"/>
      <c r="I527" s="291"/>
      <c r="J527" s="291"/>
      <c r="K527" s="291"/>
      <c r="L527" s="291"/>
      <c r="M527" s="291"/>
      <c r="N527" s="291"/>
      <c r="O527" s="291"/>
      <c r="P527" s="291"/>
      <c r="Q527" s="291"/>
      <c r="R527" s="291"/>
      <c r="S527" s="291"/>
      <c r="T527" s="291"/>
      <c r="U527" s="291"/>
      <c r="V527" s="291"/>
      <c r="W527" s="291"/>
      <c r="X527" s="291"/>
      <c r="Y527" s="291"/>
      <c r="Z527" s="291"/>
    </row>
    <row r="528" spans="1:26" ht="15.75" customHeight="1">
      <c r="A528" s="291"/>
      <c r="B528" s="291"/>
      <c r="C528" s="291"/>
      <c r="D528" s="291"/>
      <c r="E528" s="291"/>
      <c r="F528" s="291"/>
      <c r="G528" s="291"/>
      <c r="H528" s="291"/>
      <c r="I528" s="291"/>
      <c r="J528" s="291"/>
      <c r="K528" s="291"/>
      <c r="L528" s="291"/>
      <c r="M528" s="291"/>
      <c r="N528" s="291"/>
      <c r="O528" s="291"/>
      <c r="P528" s="291"/>
      <c r="Q528" s="291"/>
      <c r="R528" s="291"/>
      <c r="S528" s="291"/>
      <c r="T528" s="291"/>
      <c r="U528" s="291"/>
      <c r="V528" s="291"/>
      <c r="W528" s="291"/>
      <c r="X528" s="291"/>
      <c r="Y528" s="291"/>
      <c r="Z528" s="291"/>
    </row>
    <row r="529" spans="1:26" ht="15.75" customHeight="1">
      <c r="A529" s="291"/>
      <c r="B529" s="291"/>
      <c r="C529" s="291"/>
      <c r="D529" s="291"/>
      <c r="E529" s="291"/>
      <c r="F529" s="291"/>
      <c r="G529" s="291"/>
      <c r="H529" s="291"/>
      <c r="I529" s="291"/>
      <c r="J529" s="291"/>
      <c r="K529" s="291"/>
      <c r="L529" s="291"/>
      <c r="M529" s="291"/>
      <c r="N529" s="291"/>
      <c r="O529" s="291"/>
      <c r="P529" s="291"/>
      <c r="Q529" s="291"/>
      <c r="R529" s="291"/>
      <c r="S529" s="291"/>
      <c r="T529" s="291"/>
      <c r="U529" s="291"/>
      <c r="V529" s="291"/>
      <c r="W529" s="291"/>
      <c r="X529" s="291"/>
      <c r="Y529" s="291"/>
      <c r="Z529" s="291"/>
    </row>
    <row r="530" spans="1:26" ht="15.75" customHeight="1">
      <c r="A530" s="291"/>
      <c r="B530" s="291"/>
      <c r="C530" s="291"/>
      <c r="D530" s="291"/>
      <c r="E530" s="291"/>
      <c r="F530" s="291"/>
      <c r="G530" s="291"/>
      <c r="H530" s="291"/>
      <c r="I530" s="291"/>
      <c r="J530" s="291"/>
      <c r="K530" s="291"/>
      <c r="L530" s="291"/>
      <c r="M530" s="291"/>
      <c r="N530" s="291"/>
      <c r="O530" s="291"/>
      <c r="P530" s="291"/>
      <c r="Q530" s="291"/>
      <c r="R530" s="291"/>
      <c r="S530" s="291"/>
      <c r="T530" s="291"/>
      <c r="U530" s="291"/>
      <c r="V530" s="291"/>
      <c r="W530" s="291"/>
      <c r="X530" s="291"/>
      <c r="Y530" s="291"/>
      <c r="Z530" s="291"/>
    </row>
    <row r="531" spans="1:26" ht="15.75" customHeight="1">
      <c r="A531" s="291"/>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row>
    <row r="532" spans="1:26" ht="15.75" customHeight="1">
      <c r="A532" s="291"/>
      <c r="B532" s="291"/>
      <c r="C532" s="291"/>
      <c r="D532" s="291"/>
      <c r="E532" s="291"/>
      <c r="F532" s="291"/>
      <c r="G532" s="291"/>
      <c r="H532" s="291"/>
      <c r="I532" s="291"/>
      <c r="J532" s="291"/>
      <c r="K532" s="291"/>
      <c r="L532" s="291"/>
      <c r="M532" s="291"/>
      <c r="N532" s="291"/>
      <c r="O532" s="291"/>
      <c r="P532" s="291"/>
      <c r="Q532" s="291"/>
      <c r="R532" s="291"/>
      <c r="S532" s="291"/>
      <c r="T532" s="291"/>
      <c r="U532" s="291"/>
      <c r="V532" s="291"/>
      <c r="W532" s="291"/>
      <c r="X532" s="291"/>
      <c r="Y532" s="291"/>
      <c r="Z532" s="291"/>
    </row>
    <row r="533" spans="1:26" ht="15.75" customHeight="1">
      <c r="A533" s="291"/>
      <c r="B533" s="291"/>
      <c r="C533" s="291"/>
      <c r="D533" s="291"/>
      <c r="E533" s="291"/>
      <c r="F533" s="291"/>
      <c r="G533" s="291"/>
      <c r="H533" s="291"/>
      <c r="I533" s="291"/>
      <c r="J533" s="291"/>
      <c r="K533" s="291"/>
      <c r="L533" s="291"/>
      <c r="M533" s="291"/>
      <c r="N533" s="291"/>
      <c r="O533" s="291"/>
      <c r="P533" s="291"/>
      <c r="Q533" s="291"/>
      <c r="R533" s="291"/>
      <c r="S533" s="291"/>
      <c r="T533" s="291"/>
      <c r="U533" s="291"/>
      <c r="V533" s="291"/>
      <c r="W533" s="291"/>
      <c r="X533" s="291"/>
      <c r="Y533" s="291"/>
      <c r="Z533" s="291"/>
    </row>
    <row r="534" spans="1:26" ht="15.75" customHeight="1">
      <c r="A534" s="291"/>
      <c r="B534" s="291"/>
      <c r="C534" s="291"/>
      <c r="D534" s="291"/>
      <c r="E534" s="291"/>
      <c r="F534" s="291"/>
      <c r="G534" s="291"/>
      <c r="H534" s="291"/>
      <c r="I534" s="291"/>
      <c r="J534" s="291"/>
      <c r="K534" s="291"/>
      <c r="L534" s="291"/>
      <c r="M534" s="291"/>
      <c r="N534" s="291"/>
      <c r="O534" s="291"/>
      <c r="P534" s="291"/>
      <c r="Q534" s="291"/>
      <c r="R534" s="291"/>
      <c r="S534" s="291"/>
      <c r="T534" s="291"/>
      <c r="U534" s="291"/>
      <c r="V534" s="291"/>
      <c r="W534" s="291"/>
      <c r="X534" s="291"/>
      <c r="Y534" s="291"/>
      <c r="Z534" s="291"/>
    </row>
    <row r="535" spans="1:26" ht="15.75" customHeight="1">
      <c r="A535" s="291"/>
      <c r="B535" s="291"/>
      <c r="C535" s="291"/>
      <c r="D535" s="291"/>
      <c r="E535" s="291"/>
      <c r="F535" s="291"/>
      <c r="G535" s="291"/>
      <c r="H535" s="291"/>
      <c r="I535" s="291"/>
      <c r="J535" s="291"/>
      <c r="K535" s="291"/>
      <c r="L535" s="291"/>
      <c r="M535" s="291"/>
      <c r="N535" s="291"/>
      <c r="O535" s="291"/>
      <c r="P535" s="291"/>
      <c r="Q535" s="291"/>
      <c r="R535" s="291"/>
      <c r="S535" s="291"/>
      <c r="T535" s="291"/>
      <c r="U535" s="291"/>
      <c r="V535" s="291"/>
      <c r="W535" s="291"/>
      <c r="X535" s="291"/>
      <c r="Y535" s="291"/>
      <c r="Z535" s="291"/>
    </row>
    <row r="536" spans="1:26" ht="15.75" customHeight="1">
      <c r="A536" s="291"/>
      <c r="B536" s="291"/>
      <c r="C536" s="291"/>
      <c r="D536" s="291"/>
      <c r="E536" s="291"/>
      <c r="F536" s="291"/>
      <c r="G536" s="291"/>
      <c r="H536" s="291"/>
      <c r="I536" s="291"/>
      <c r="J536" s="291"/>
      <c r="K536" s="291"/>
      <c r="L536" s="291"/>
      <c r="M536" s="291"/>
      <c r="N536" s="291"/>
      <c r="O536" s="291"/>
      <c r="P536" s="291"/>
      <c r="Q536" s="291"/>
      <c r="R536" s="291"/>
      <c r="S536" s="291"/>
      <c r="T536" s="291"/>
      <c r="U536" s="291"/>
      <c r="V536" s="291"/>
      <c r="W536" s="291"/>
      <c r="X536" s="291"/>
      <c r="Y536" s="291"/>
      <c r="Z536" s="291"/>
    </row>
    <row r="537" spans="1:26" ht="15.75" customHeight="1">
      <c r="A537" s="291"/>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row>
    <row r="538" spans="1:26" ht="15.75" customHeight="1">
      <c r="A538" s="291"/>
      <c r="B538" s="291"/>
      <c r="C538" s="291"/>
      <c r="D538" s="291"/>
      <c r="E538" s="291"/>
      <c r="F538" s="291"/>
      <c r="G538" s="291"/>
      <c r="H538" s="291"/>
      <c r="I538" s="291"/>
      <c r="J538" s="291"/>
      <c r="K538" s="291"/>
      <c r="L538" s="291"/>
      <c r="M538" s="291"/>
      <c r="N538" s="291"/>
      <c r="O538" s="291"/>
      <c r="P538" s="291"/>
      <c r="Q538" s="291"/>
      <c r="R538" s="291"/>
      <c r="S538" s="291"/>
      <c r="T538" s="291"/>
      <c r="U538" s="291"/>
      <c r="V538" s="291"/>
      <c r="W538" s="291"/>
      <c r="X538" s="291"/>
      <c r="Y538" s="291"/>
      <c r="Z538" s="291"/>
    </row>
    <row r="539" spans="1:26" ht="15.75" customHeight="1">
      <c r="A539" s="291"/>
      <c r="B539" s="291"/>
      <c r="C539" s="291"/>
      <c r="D539" s="291"/>
      <c r="E539" s="291"/>
      <c r="F539" s="291"/>
      <c r="G539" s="291"/>
      <c r="H539" s="291"/>
      <c r="I539" s="291"/>
      <c r="J539" s="291"/>
      <c r="K539" s="291"/>
      <c r="L539" s="291"/>
      <c r="M539" s="291"/>
      <c r="N539" s="291"/>
      <c r="O539" s="291"/>
      <c r="P539" s="291"/>
      <c r="Q539" s="291"/>
      <c r="R539" s="291"/>
      <c r="S539" s="291"/>
      <c r="T539" s="291"/>
      <c r="U539" s="291"/>
      <c r="V539" s="291"/>
      <c r="W539" s="291"/>
      <c r="X539" s="291"/>
      <c r="Y539" s="291"/>
      <c r="Z539" s="291"/>
    </row>
    <row r="540" spans="1:26" ht="15.75" customHeight="1">
      <c r="A540" s="291"/>
      <c r="B540" s="291"/>
      <c r="C540" s="291"/>
      <c r="D540" s="291"/>
      <c r="E540" s="291"/>
      <c r="F540" s="291"/>
      <c r="G540" s="291"/>
      <c r="H540" s="291"/>
      <c r="I540" s="291"/>
      <c r="J540" s="291"/>
      <c r="K540" s="291"/>
      <c r="L540" s="291"/>
      <c r="M540" s="291"/>
      <c r="N540" s="291"/>
      <c r="O540" s="291"/>
      <c r="P540" s="291"/>
      <c r="Q540" s="291"/>
      <c r="R540" s="291"/>
      <c r="S540" s="291"/>
      <c r="T540" s="291"/>
      <c r="U540" s="291"/>
      <c r="V540" s="291"/>
      <c r="W540" s="291"/>
      <c r="X540" s="291"/>
      <c r="Y540" s="291"/>
      <c r="Z540" s="291"/>
    </row>
    <row r="541" spans="1:26" ht="15.75" customHeight="1">
      <c r="A541" s="291"/>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row>
    <row r="542" spans="1:26" ht="15.75" customHeight="1">
      <c r="A542" s="291"/>
      <c r="B542" s="291"/>
      <c r="C542" s="291"/>
      <c r="D542" s="291"/>
      <c r="E542" s="291"/>
      <c r="F542" s="291"/>
      <c r="G542" s="291"/>
      <c r="H542" s="291"/>
      <c r="I542" s="291"/>
      <c r="J542" s="291"/>
      <c r="K542" s="291"/>
      <c r="L542" s="291"/>
      <c r="M542" s="291"/>
      <c r="N542" s="291"/>
      <c r="O542" s="291"/>
      <c r="P542" s="291"/>
      <c r="Q542" s="291"/>
      <c r="R542" s="291"/>
      <c r="S542" s="291"/>
      <c r="T542" s="291"/>
      <c r="U542" s="291"/>
      <c r="V542" s="291"/>
      <c r="W542" s="291"/>
      <c r="X542" s="291"/>
      <c r="Y542" s="291"/>
      <c r="Z542" s="291"/>
    </row>
    <row r="543" spans="1:26" ht="15.75" customHeight="1">
      <c r="A543" s="291"/>
      <c r="B543" s="291"/>
      <c r="C543" s="291"/>
      <c r="D543" s="291"/>
      <c r="E543" s="291"/>
      <c r="F543" s="291"/>
      <c r="G543" s="291"/>
      <c r="H543" s="291"/>
      <c r="I543" s="291"/>
      <c r="J543" s="291"/>
      <c r="K543" s="291"/>
      <c r="L543" s="291"/>
      <c r="M543" s="291"/>
      <c r="N543" s="291"/>
      <c r="O543" s="291"/>
      <c r="P543" s="291"/>
      <c r="Q543" s="291"/>
      <c r="R543" s="291"/>
      <c r="S543" s="291"/>
      <c r="T543" s="291"/>
      <c r="U543" s="291"/>
      <c r="V543" s="291"/>
      <c r="W543" s="291"/>
      <c r="X543" s="291"/>
      <c r="Y543" s="291"/>
      <c r="Z543" s="291"/>
    </row>
    <row r="544" spans="1:26" ht="15.75" customHeight="1">
      <c r="A544" s="291"/>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row>
    <row r="545" spans="1:26" ht="15.75" customHeight="1">
      <c r="A545" s="291"/>
      <c r="B545" s="291"/>
      <c r="C545" s="291"/>
      <c r="D545" s="291"/>
      <c r="E545" s="291"/>
      <c r="F545" s="291"/>
      <c r="G545" s="291"/>
      <c r="H545" s="291"/>
      <c r="I545" s="291"/>
      <c r="J545" s="291"/>
      <c r="K545" s="291"/>
      <c r="L545" s="291"/>
      <c r="M545" s="291"/>
      <c r="N545" s="291"/>
      <c r="O545" s="291"/>
      <c r="P545" s="291"/>
      <c r="Q545" s="291"/>
      <c r="R545" s="291"/>
      <c r="S545" s="291"/>
      <c r="T545" s="291"/>
      <c r="U545" s="291"/>
      <c r="V545" s="291"/>
      <c r="W545" s="291"/>
      <c r="X545" s="291"/>
      <c r="Y545" s="291"/>
      <c r="Z545" s="291"/>
    </row>
    <row r="546" spans="1:26" ht="15.75" customHeight="1">
      <c r="A546" s="291"/>
      <c r="B546" s="291"/>
      <c r="C546" s="291"/>
      <c r="D546" s="291"/>
      <c r="E546" s="291"/>
      <c r="F546" s="291"/>
      <c r="G546" s="291"/>
      <c r="H546" s="291"/>
      <c r="I546" s="291"/>
      <c r="J546" s="291"/>
      <c r="K546" s="291"/>
      <c r="L546" s="291"/>
      <c r="M546" s="291"/>
      <c r="N546" s="291"/>
      <c r="O546" s="291"/>
      <c r="P546" s="291"/>
      <c r="Q546" s="291"/>
      <c r="R546" s="291"/>
      <c r="S546" s="291"/>
      <c r="T546" s="291"/>
      <c r="U546" s="291"/>
      <c r="V546" s="291"/>
      <c r="W546" s="291"/>
      <c r="X546" s="291"/>
      <c r="Y546" s="291"/>
      <c r="Z546" s="291"/>
    </row>
    <row r="547" spans="1:26" ht="15.75" customHeight="1">
      <c r="A547" s="291"/>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row>
    <row r="548" spans="1:26" ht="15.75" customHeight="1">
      <c r="A548" s="291"/>
      <c r="B548" s="291"/>
      <c r="C548" s="291"/>
      <c r="D548" s="291"/>
      <c r="E548" s="291"/>
      <c r="F548" s="291"/>
      <c r="G548" s="291"/>
      <c r="H548" s="291"/>
      <c r="I548" s="291"/>
      <c r="J548" s="291"/>
      <c r="K548" s="291"/>
      <c r="L548" s="291"/>
      <c r="M548" s="291"/>
      <c r="N548" s="291"/>
      <c r="O548" s="291"/>
      <c r="P548" s="291"/>
      <c r="Q548" s="291"/>
      <c r="R548" s="291"/>
      <c r="S548" s="291"/>
      <c r="T548" s="291"/>
      <c r="U548" s="291"/>
      <c r="V548" s="291"/>
      <c r="W548" s="291"/>
      <c r="X548" s="291"/>
      <c r="Y548" s="291"/>
      <c r="Z548" s="291"/>
    </row>
    <row r="549" spans="1:26" ht="15.75" customHeight="1">
      <c r="A549" s="291"/>
      <c r="B549" s="291"/>
      <c r="C549" s="291"/>
      <c r="D549" s="291"/>
      <c r="E549" s="291"/>
      <c r="F549" s="291"/>
      <c r="G549" s="291"/>
      <c r="H549" s="291"/>
      <c r="I549" s="291"/>
      <c r="J549" s="291"/>
      <c r="K549" s="291"/>
      <c r="L549" s="291"/>
      <c r="M549" s="291"/>
      <c r="N549" s="291"/>
      <c r="O549" s="291"/>
      <c r="P549" s="291"/>
      <c r="Q549" s="291"/>
      <c r="R549" s="291"/>
      <c r="S549" s="291"/>
      <c r="T549" s="291"/>
      <c r="U549" s="291"/>
      <c r="V549" s="291"/>
      <c r="W549" s="291"/>
      <c r="X549" s="291"/>
      <c r="Y549" s="291"/>
      <c r="Z549" s="291"/>
    </row>
    <row r="550" spans="1:26" ht="15.75" customHeight="1">
      <c r="A550" s="291"/>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row>
    <row r="551" spans="1:26" ht="15.75" customHeight="1">
      <c r="A551" s="291"/>
      <c r="B551" s="291"/>
      <c r="C551" s="291"/>
      <c r="D551" s="291"/>
      <c r="E551" s="291"/>
      <c r="F551" s="291"/>
      <c r="G551" s="291"/>
      <c r="H551" s="291"/>
      <c r="I551" s="291"/>
      <c r="J551" s="291"/>
      <c r="K551" s="291"/>
      <c r="L551" s="291"/>
      <c r="M551" s="291"/>
      <c r="N551" s="291"/>
      <c r="O551" s="291"/>
      <c r="P551" s="291"/>
      <c r="Q551" s="291"/>
      <c r="R551" s="291"/>
      <c r="S551" s="291"/>
      <c r="T551" s="291"/>
      <c r="U551" s="291"/>
      <c r="V551" s="291"/>
      <c r="W551" s="291"/>
      <c r="X551" s="291"/>
      <c r="Y551" s="291"/>
      <c r="Z551" s="291"/>
    </row>
    <row r="552" spans="1:26" ht="15.75" customHeight="1">
      <c r="A552" s="291"/>
      <c r="B552" s="291"/>
      <c r="C552" s="291"/>
      <c r="D552" s="291"/>
      <c r="E552" s="291"/>
      <c r="F552" s="291"/>
      <c r="G552" s="291"/>
      <c r="H552" s="291"/>
      <c r="I552" s="291"/>
      <c r="J552" s="291"/>
      <c r="K552" s="291"/>
      <c r="L552" s="291"/>
      <c r="M552" s="291"/>
      <c r="N552" s="291"/>
      <c r="O552" s="291"/>
      <c r="P552" s="291"/>
      <c r="Q552" s="291"/>
      <c r="R552" s="291"/>
      <c r="S552" s="291"/>
      <c r="T552" s="291"/>
      <c r="U552" s="291"/>
      <c r="V552" s="291"/>
      <c r="W552" s="291"/>
      <c r="X552" s="291"/>
      <c r="Y552" s="291"/>
      <c r="Z552" s="291"/>
    </row>
    <row r="553" spans="1:26" ht="15.75" customHeight="1">
      <c r="A553" s="291"/>
      <c r="B553" s="291"/>
      <c r="C553" s="291"/>
      <c r="D553" s="291"/>
      <c r="E553" s="291"/>
      <c r="F553" s="291"/>
      <c r="G553" s="291"/>
      <c r="H553" s="291"/>
      <c r="I553" s="291"/>
      <c r="J553" s="291"/>
      <c r="K553" s="291"/>
      <c r="L553" s="291"/>
      <c r="M553" s="291"/>
      <c r="N553" s="291"/>
      <c r="O553" s="291"/>
      <c r="P553" s="291"/>
      <c r="Q553" s="291"/>
      <c r="R553" s="291"/>
      <c r="S553" s="291"/>
      <c r="T553" s="291"/>
      <c r="U553" s="291"/>
      <c r="V553" s="291"/>
      <c r="W553" s="291"/>
      <c r="X553" s="291"/>
      <c r="Y553" s="291"/>
      <c r="Z553" s="291"/>
    </row>
    <row r="554" spans="1:26" ht="15.75" customHeight="1">
      <c r="A554" s="291"/>
      <c r="B554" s="291"/>
      <c r="C554" s="291"/>
      <c r="D554" s="291"/>
      <c r="E554" s="291"/>
      <c r="F554" s="291"/>
      <c r="G554" s="291"/>
      <c r="H554" s="291"/>
      <c r="I554" s="291"/>
      <c r="J554" s="291"/>
      <c r="K554" s="291"/>
      <c r="L554" s="291"/>
      <c r="M554" s="291"/>
      <c r="N554" s="291"/>
      <c r="O554" s="291"/>
      <c r="P554" s="291"/>
      <c r="Q554" s="291"/>
      <c r="R554" s="291"/>
      <c r="S554" s="291"/>
      <c r="T554" s="291"/>
      <c r="U554" s="291"/>
      <c r="V554" s="291"/>
      <c r="W554" s="291"/>
      <c r="X554" s="291"/>
      <c r="Y554" s="291"/>
      <c r="Z554" s="291"/>
    </row>
    <row r="555" spans="1:26" ht="15.75" customHeight="1">
      <c r="A555" s="291"/>
      <c r="B555" s="291"/>
      <c r="C555" s="291"/>
      <c r="D555" s="291"/>
      <c r="E555" s="291"/>
      <c r="F555" s="291"/>
      <c r="G555" s="291"/>
      <c r="H555" s="291"/>
      <c r="I555" s="291"/>
      <c r="J555" s="291"/>
      <c r="K555" s="291"/>
      <c r="L555" s="291"/>
      <c r="M555" s="291"/>
      <c r="N555" s="291"/>
      <c r="O555" s="291"/>
      <c r="P555" s="291"/>
      <c r="Q555" s="291"/>
      <c r="R555" s="291"/>
      <c r="S555" s="291"/>
      <c r="T555" s="291"/>
      <c r="U555" s="291"/>
      <c r="V555" s="291"/>
      <c r="W555" s="291"/>
      <c r="X555" s="291"/>
      <c r="Y555" s="291"/>
      <c r="Z555" s="291"/>
    </row>
    <row r="556" spans="1:26" ht="15.75" customHeight="1">
      <c r="A556" s="291"/>
      <c r="B556" s="291"/>
      <c r="C556" s="291"/>
      <c r="D556" s="291"/>
      <c r="E556" s="291"/>
      <c r="F556" s="291"/>
      <c r="G556" s="291"/>
      <c r="H556" s="291"/>
      <c r="I556" s="291"/>
      <c r="J556" s="291"/>
      <c r="K556" s="291"/>
      <c r="L556" s="291"/>
      <c r="M556" s="291"/>
      <c r="N556" s="291"/>
      <c r="O556" s="291"/>
      <c r="P556" s="291"/>
      <c r="Q556" s="291"/>
      <c r="R556" s="291"/>
      <c r="S556" s="291"/>
      <c r="T556" s="291"/>
      <c r="U556" s="291"/>
      <c r="V556" s="291"/>
      <c r="W556" s="291"/>
      <c r="X556" s="291"/>
      <c r="Y556" s="291"/>
      <c r="Z556" s="291"/>
    </row>
    <row r="557" spans="1:26" ht="15.75" customHeight="1">
      <c r="A557" s="291"/>
      <c r="B557" s="291"/>
      <c r="C557" s="291"/>
      <c r="D557" s="291"/>
      <c r="E557" s="291"/>
      <c r="F557" s="291"/>
      <c r="G557" s="291"/>
      <c r="H557" s="291"/>
      <c r="I557" s="291"/>
      <c r="J557" s="291"/>
      <c r="K557" s="291"/>
      <c r="L557" s="291"/>
      <c r="M557" s="291"/>
      <c r="N557" s="291"/>
      <c r="O557" s="291"/>
      <c r="P557" s="291"/>
      <c r="Q557" s="291"/>
      <c r="R557" s="291"/>
      <c r="S557" s="291"/>
      <c r="T557" s="291"/>
      <c r="U557" s="291"/>
      <c r="V557" s="291"/>
      <c r="W557" s="291"/>
      <c r="X557" s="291"/>
      <c r="Y557" s="291"/>
      <c r="Z557" s="291"/>
    </row>
    <row r="558" spans="1:26" ht="15.75" customHeight="1">
      <c r="A558" s="291"/>
      <c r="B558" s="291"/>
      <c r="C558" s="291"/>
      <c r="D558" s="291"/>
      <c r="E558" s="291"/>
      <c r="F558" s="291"/>
      <c r="G558" s="291"/>
      <c r="H558" s="291"/>
      <c r="I558" s="291"/>
      <c r="J558" s="291"/>
      <c r="K558" s="291"/>
      <c r="L558" s="291"/>
      <c r="M558" s="291"/>
      <c r="N558" s="291"/>
      <c r="O558" s="291"/>
      <c r="P558" s="291"/>
      <c r="Q558" s="291"/>
      <c r="R558" s="291"/>
      <c r="S558" s="291"/>
      <c r="T558" s="291"/>
      <c r="U558" s="291"/>
      <c r="V558" s="291"/>
      <c r="W558" s="291"/>
      <c r="X558" s="291"/>
      <c r="Y558" s="291"/>
      <c r="Z558" s="291"/>
    </row>
    <row r="559" spans="1:26" ht="15.75" customHeight="1">
      <c r="A559" s="291"/>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row>
    <row r="560" spans="1:26" ht="15.75" customHeight="1">
      <c r="A560" s="291"/>
      <c r="B560" s="291"/>
      <c r="C560" s="291"/>
      <c r="D560" s="291"/>
      <c r="E560" s="291"/>
      <c r="F560" s="291"/>
      <c r="G560" s="291"/>
      <c r="H560" s="291"/>
      <c r="I560" s="291"/>
      <c r="J560" s="291"/>
      <c r="K560" s="291"/>
      <c r="L560" s="291"/>
      <c r="M560" s="291"/>
      <c r="N560" s="291"/>
      <c r="O560" s="291"/>
      <c r="P560" s="291"/>
      <c r="Q560" s="291"/>
      <c r="R560" s="291"/>
      <c r="S560" s="291"/>
      <c r="T560" s="291"/>
      <c r="U560" s="291"/>
      <c r="V560" s="291"/>
      <c r="W560" s="291"/>
      <c r="X560" s="291"/>
      <c r="Y560" s="291"/>
      <c r="Z560" s="291"/>
    </row>
    <row r="561" spans="1:26" ht="15.75" customHeight="1">
      <c r="A561" s="291"/>
      <c r="B561" s="291"/>
      <c r="C561" s="291"/>
      <c r="D561" s="291"/>
      <c r="E561" s="291"/>
      <c r="F561" s="291"/>
      <c r="G561" s="291"/>
      <c r="H561" s="291"/>
      <c r="I561" s="291"/>
      <c r="J561" s="291"/>
      <c r="K561" s="291"/>
      <c r="L561" s="291"/>
      <c r="M561" s="291"/>
      <c r="N561" s="291"/>
      <c r="O561" s="291"/>
      <c r="P561" s="291"/>
      <c r="Q561" s="291"/>
      <c r="R561" s="291"/>
      <c r="S561" s="291"/>
      <c r="T561" s="291"/>
      <c r="U561" s="291"/>
      <c r="V561" s="291"/>
      <c r="W561" s="291"/>
      <c r="X561" s="291"/>
      <c r="Y561" s="291"/>
      <c r="Z561" s="291"/>
    </row>
    <row r="562" spans="1:26" ht="15.75" customHeight="1">
      <c r="A562" s="291"/>
      <c r="B562" s="291"/>
      <c r="C562" s="291"/>
      <c r="D562" s="291"/>
      <c r="E562" s="291"/>
      <c r="F562" s="291"/>
      <c r="G562" s="291"/>
      <c r="H562" s="291"/>
      <c r="I562" s="291"/>
      <c r="J562" s="291"/>
      <c r="K562" s="291"/>
      <c r="L562" s="291"/>
      <c r="M562" s="291"/>
      <c r="N562" s="291"/>
      <c r="O562" s="291"/>
      <c r="P562" s="291"/>
      <c r="Q562" s="291"/>
      <c r="R562" s="291"/>
      <c r="S562" s="291"/>
      <c r="T562" s="291"/>
      <c r="U562" s="291"/>
      <c r="V562" s="291"/>
      <c r="W562" s="291"/>
      <c r="X562" s="291"/>
      <c r="Y562" s="291"/>
      <c r="Z562" s="291"/>
    </row>
    <row r="563" spans="1:26" ht="15.75" customHeight="1">
      <c r="A563" s="291"/>
      <c r="B563" s="291"/>
      <c r="C563" s="291"/>
      <c r="D563" s="291"/>
      <c r="E563" s="291"/>
      <c r="F563" s="291"/>
      <c r="G563" s="291"/>
      <c r="H563" s="291"/>
      <c r="I563" s="291"/>
      <c r="J563" s="291"/>
      <c r="K563" s="291"/>
      <c r="L563" s="291"/>
      <c r="M563" s="291"/>
      <c r="N563" s="291"/>
      <c r="O563" s="291"/>
      <c r="P563" s="291"/>
      <c r="Q563" s="291"/>
      <c r="R563" s="291"/>
      <c r="S563" s="291"/>
      <c r="T563" s="291"/>
      <c r="U563" s="291"/>
      <c r="V563" s="291"/>
      <c r="W563" s="291"/>
      <c r="X563" s="291"/>
      <c r="Y563" s="291"/>
      <c r="Z563" s="291"/>
    </row>
    <row r="564" spans="1:26" ht="15.75" customHeight="1">
      <c r="A564" s="291"/>
      <c r="B564" s="291"/>
      <c r="C564" s="291"/>
      <c r="D564" s="291"/>
      <c r="E564" s="291"/>
      <c r="F564" s="291"/>
      <c r="G564" s="291"/>
      <c r="H564" s="291"/>
      <c r="I564" s="291"/>
      <c r="J564" s="291"/>
      <c r="K564" s="291"/>
      <c r="L564" s="291"/>
      <c r="M564" s="291"/>
      <c r="N564" s="291"/>
      <c r="O564" s="291"/>
      <c r="P564" s="291"/>
      <c r="Q564" s="291"/>
      <c r="R564" s="291"/>
      <c r="S564" s="291"/>
      <c r="T564" s="291"/>
      <c r="U564" s="291"/>
      <c r="V564" s="291"/>
      <c r="W564" s="291"/>
      <c r="X564" s="291"/>
      <c r="Y564" s="291"/>
      <c r="Z564" s="291"/>
    </row>
    <row r="565" spans="1:26" ht="15.75" customHeight="1">
      <c r="A565" s="291"/>
      <c r="B565" s="291"/>
      <c r="C565" s="291"/>
      <c r="D565" s="291"/>
      <c r="E565" s="291"/>
      <c r="F565" s="291"/>
      <c r="G565" s="291"/>
      <c r="H565" s="291"/>
      <c r="I565" s="291"/>
      <c r="J565" s="291"/>
      <c r="K565" s="291"/>
      <c r="L565" s="291"/>
      <c r="M565" s="291"/>
      <c r="N565" s="291"/>
      <c r="O565" s="291"/>
      <c r="P565" s="291"/>
      <c r="Q565" s="291"/>
      <c r="R565" s="291"/>
      <c r="S565" s="291"/>
      <c r="T565" s="291"/>
      <c r="U565" s="291"/>
      <c r="V565" s="291"/>
      <c r="W565" s="291"/>
      <c r="X565" s="291"/>
      <c r="Y565" s="291"/>
      <c r="Z565" s="291"/>
    </row>
    <row r="566" spans="1:26" ht="15.75" customHeight="1">
      <c r="A566" s="291"/>
      <c r="B566" s="291"/>
      <c r="C566" s="291"/>
      <c r="D566" s="291"/>
      <c r="E566" s="291"/>
      <c r="F566" s="291"/>
      <c r="G566" s="291"/>
      <c r="H566" s="291"/>
      <c r="I566" s="291"/>
      <c r="J566" s="291"/>
      <c r="K566" s="291"/>
      <c r="L566" s="291"/>
      <c r="M566" s="291"/>
      <c r="N566" s="291"/>
      <c r="O566" s="291"/>
      <c r="P566" s="291"/>
      <c r="Q566" s="291"/>
      <c r="R566" s="291"/>
      <c r="S566" s="291"/>
      <c r="T566" s="291"/>
      <c r="U566" s="291"/>
      <c r="V566" s="291"/>
      <c r="W566" s="291"/>
      <c r="X566" s="291"/>
      <c r="Y566" s="291"/>
      <c r="Z566" s="291"/>
    </row>
    <row r="567" spans="1:26" ht="15.75" customHeight="1">
      <c r="A567" s="291"/>
      <c r="B567" s="291"/>
      <c r="C567" s="291"/>
      <c r="D567" s="291"/>
      <c r="E567" s="291"/>
      <c r="F567" s="291"/>
      <c r="G567" s="291"/>
      <c r="H567" s="291"/>
      <c r="I567" s="291"/>
      <c r="J567" s="291"/>
      <c r="K567" s="291"/>
      <c r="L567" s="291"/>
      <c r="M567" s="291"/>
      <c r="N567" s="291"/>
      <c r="O567" s="291"/>
      <c r="P567" s="291"/>
      <c r="Q567" s="291"/>
      <c r="R567" s="291"/>
      <c r="S567" s="291"/>
      <c r="T567" s="291"/>
      <c r="U567" s="291"/>
      <c r="V567" s="291"/>
      <c r="W567" s="291"/>
      <c r="X567" s="291"/>
      <c r="Y567" s="291"/>
      <c r="Z567" s="291"/>
    </row>
    <row r="568" spans="1:26" ht="15.75" customHeight="1">
      <c r="A568" s="291"/>
      <c r="B568" s="291"/>
      <c r="C568" s="291"/>
      <c r="D568" s="291"/>
      <c r="E568" s="291"/>
      <c r="F568" s="291"/>
      <c r="G568" s="291"/>
      <c r="H568" s="291"/>
      <c r="I568" s="291"/>
      <c r="J568" s="291"/>
      <c r="K568" s="291"/>
      <c r="L568" s="291"/>
      <c r="M568" s="291"/>
      <c r="N568" s="291"/>
      <c r="O568" s="291"/>
      <c r="P568" s="291"/>
      <c r="Q568" s="291"/>
      <c r="R568" s="291"/>
      <c r="S568" s="291"/>
      <c r="T568" s="291"/>
      <c r="U568" s="291"/>
      <c r="V568" s="291"/>
      <c r="W568" s="291"/>
      <c r="X568" s="291"/>
      <c r="Y568" s="291"/>
      <c r="Z568" s="291"/>
    </row>
    <row r="569" spans="1:26" ht="15.75" customHeight="1">
      <c r="A569" s="291"/>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row>
    <row r="570" spans="1:26" ht="15.75" customHeight="1">
      <c r="A570" s="291"/>
      <c r="B570" s="291"/>
      <c r="C570" s="291"/>
      <c r="D570" s="291"/>
      <c r="E570" s="291"/>
      <c r="F570" s="291"/>
      <c r="G570" s="291"/>
      <c r="H570" s="291"/>
      <c r="I570" s="291"/>
      <c r="J570" s="291"/>
      <c r="K570" s="291"/>
      <c r="L570" s="291"/>
      <c r="M570" s="291"/>
      <c r="N570" s="291"/>
      <c r="O570" s="291"/>
      <c r="P570" s="291"/>
      <c r="Q570" s="291"/>
      <c r="R570" s="291"/>
      <c r="S570" s="291"/>
      <c r="T570" s="291"/>
      <c r="U570" s="291"/>
      <c r="V570" s="291"/>
      <c r="W570" s="291"/>
      <c r="X570" s="291"/>
      <c r="Y570" s="291"/>
      <c r="Z570" s="291"/>
    </row>
    <row r="571" spans="1:26" ht="15.75" customHeight="1">
      <c r="A571" s="291"/>
      <c r="B571" s="291"/>
      <c r="C571" s="291"/>
      <c r="D571" s="291"/>
      <c r="E571" s="291"/>
      <c r="F571" s="291"/>
      <c r="G571" s="291"/>
      <c r="H571" s="291"/>
      <c r="I571" s="291"/>
      <c r="J571" s="291"/>
      <c r="K571" s="291"/>
      <c r="L571" s="291"/>
      <c r="M571" s="291"/>
      <c r="N571" s="291"/>
      <c r="O571" s="291"/>
      <c r="P571" s="291"/>
      <c r="Q571" s="291"/>
      <c r="R571" s="291"/>
      <c r="S571" s="291"/>
      <c r="T571" s="291"/>
      <c r="U571" s="291"/>
      <c r="V571" s="291"/>
      <c r="W571" s="291"/>
      <c r="X571" s="291"/>
      <c r="Y571" s="291"/>
      <c r="Z571" s="291"/>
    </row>
    <row r="572" spans="1:26" ht="15.75" customHeight="1">
      <c r="A572" s="291"/>
      <c r="B572" s="291"/>
      <c r="C572" s="291"/>
      <c r="D572" s="291"/>
      <c r="E572" s="291"/>
      <c r="F572" s="291"/>
      <c r="G572" s="291"/>
      <c r="H572" s="291"/>
      <c r="I572" s="291"/>
      <c r="J572" s="291"/>
      <c r="K572" s="291"/>
      <c r="L572" s="291"/>
      <c r="M572" s="291"/>
      <c r="N572" s="291"/>
      <c r="O572" s="291"/>
      <c r="P572" s="291"/>
      <c r="Q572" s="291"/>
      <c r="R572" s="291"/>
      <c r="S572" s="291"/>
      <c r="T572" s="291"/>
      <c r="U572" s="291"/>
      <c r="V572" s="291"/>
      <c r="W572" s="291"/>
      <c r="X572" s="291"/>
      <c r="Y572" s="291"/>
      <c r="Z572" s="291"/>
    </row>
    <row r="573" spans="1:26" ht="15.75" customHeight="1">
      <c r="A573" s="291"/>
      <c r="B573" s="291"/>
      <c r="C573" s="291"/>
      <c r="D573" s="291"/>
      <c r="E573" s="291"/>
      <c r="F573" s="291"/>
      <c r="G573" s="291"/>
      <c r="H573" s="291"/>
      <c r="I573" s="291"/>
      <c r="J573" s="291"/>
      <c r="K573" s="291"/>
      <c r="L573" s="291"/>
      <c r="M573" s="291"/>
      <c r="N573" s="291"/>
      <c r="O573" s="291"/>
      <c r="P573" s="291"/>
      <c r="Q573" s="291"/>
      <c r="R573" s="291"/>
      <c r="S573" s="291"/>
      <c r="T573" s="291"/>
      <c r="U573" s="291"/>
      <c r="V573" s="291"/>
      <c r="W573" s="291"/>
      <c r="X573" s="291"/>
      <c r="Y573" s="291"/>
      <c r="Z573" s="291"/>
    </row>
    <row r="574" spans="1:26" ht="15.75" customHeight="1">
      <c r="A574" s="291"/>
      <c r="B574" s="291"/>
      <c r="C574" s="291"/>
      <c r="D574" s="291"/>
      <c r="E574" s="291"/>
      <c r="F574" s="291"/>
      <c r="G574" s="291"/>
      <c r="H574" s="291"/>
      <c r="I574" s="291"/>
      <c r="J574" s="291"/>
      <c r="K574" s="291"/>
      <c r="L574" s="291"/>
      <c r="M574" s="291"/>
      <c r="N574" s="291"/>
      <c r="O574" s="291"/>
      <c r="P574" s="291"/>
      <c r="Q574" s="291"/>
      <c r="R574" s="291"/>
      <c r="S574" s="291"/>
      <c r="T574" s="291"/>
      <c r="U574" s="291"/>
      <c r="V574" s="291"/>
      <c r="W574" s="291"/>
      <c r="X574" s="291"/>
      <c r="Y574" s="291"/>
      <c r="Z574" s="291"/>
    </row>
    <row r="575" spans="1:26" ht="15.75" customHeight="1">
      <c r="A575" s="291"/>
      <c r="B575" s="291"/>
      <c r="C575" s="291"/>
      <c r="D575" s="291"/>
      <c r="E575" s="291"/>
      <c r="F575" s="291"/>
      <c r="G575" s="291"/>
      <c r="H575" s="291"/>
      <c r="I575" s="291"/>
      <c r="J575" s="291"/>
      <c r="K575" s="291"/>
      <c r="L575" s="291"/>
      <c r="M575" s="291"/>
      <c r="N575" s="291"/>
      <c r="O575" s="291"/>
      <c r="P575" s="291"/>
      <c r="Q575" s="291"/>
      <c r="R575" s="291"/>
      <c r="S575" s="291"/>
      <c r="T575" s="291"/>
      <c r="U575" s="291"/>
      <c r="V575" s="291"/>
      <c r="W575" s="291"/>
      <c r="X575" s="291"/>
      <c r="Y575" s="291"/>
      <c r="Z575" s="291"/>
    </row>
    <row r="576" spans="1:26" ht="15.75" customHeight="1">
      <c r="A576" s="291"/>
      <c r="B576" s="291"/>
      <c r="C576" s="291"/>
      <c r="D576" s="291"/>
      <c r="E576" s="291"/>
      <c r="F576" s="291"/>
      <c r="G576" s="291"/>
      <c r="H576" s="291"/>
      <c r="I576" s="291"/>
      <c r="J576" s="291"/>
      <c r="K576" s="291"/>
      <c r="L576" s="291"/>
      <c r="M576" s="291"/>
      <c r="N576" s="291"/>
      <c r="O576" s="291"/>
      <c r="P576" s="291"/>
      <c r="Q576" s="291"/>
      <c r="R576" s="291"/>
      <c r="S576" s="291"/>
      <c r="T576" s="291"/>
      <c r="U576" s="291"/>
      <c r="V576" s="291"/>
      <c r="W576" s="291"/>
      <c r="X576" s="291"/>
      <c r="Y576" s="291"/>
      <c r="Z576" s="291"/>
    </row>
    <row r="577" spans="1:26" ht="15.75" customHeight="1">
      <c r="A577" s="291"/>
      <c r="B577" s="291"/>
      <c r="C577" s="291"/>
      <c r="D577" s="291"/>
      <c r="E577" s="291"/>
      <c r="F577" s="291"/>
      <c r="G577" s="291"/>
      <c r="H577" s="291"/>
      <c r="I577" s="291"/>
      <c r="J577" s="291"/>
      <c r="K577" s="291"/>
      <c r="L577" s="291"/>
      <c r="M577" s="291"/>
      <c r="N577" s="291"/>
      <c r="O577" s="291"/>
      <c r="P577" s="291"/>
      <c r="Q577" s="291"/>
      <c r="R577" s="291"/>
      <c r="S577" s="291"/>
      <c r="T577" s="291"/>
      <c r="U577" s="291"/>
      <c r="V577" s="291"/>
      <c r="W577" s="291"/>
      <c r="X577" s="291"/>
      <c r="Y577" s="291"/>
      <c r="Z577" s="291"/>
    </row>
    <row r="578" spans="1:26" ht="15.75" customHeight="1">
      <c r="A578" s="291"/>
      <c r="B578" s="291"/>
      <c r="C578" s="291"/>
      <c r="D578" s="291"/>
      <c r="E578" s="291"/>
      <c r="F578" s="291"/>
      <c r="G578" s="291"/>
      <c r="H578" s="291"/>
      <c r="I578" s="291"/>
      <c r="J578" s="291"/>
      <c r="K578" s="291"/>
      <c r="L578" s="291"/>
      <c r="M578" s="291"/>
      <c r="N578" s="291"/>
      <c r="O578" s="291"/>
      <c r="P578" s="291"/>
      <c r="Q578" s="291"/>
      <c r="R578" s="291"/>
      <c r="S578" s="291"/>
      <c r="T578" s="291"/>
      <c r="U578" s="291"/>
      <c r="V578" s="291"/>
      <c r="W578" s="291"/>
      <c r="X578" s="291"/>
      <c r="Y578" s="291"/>
      <c r="Z578" s="291"/>
    </row>
    <row r="579" spans="1:26" ht="15.75" customHeight="1">
      <c r="A579" s="291"/>
      <c r="B579" s="291"/>
      <c r="C579" s="291"/>
      <c r="D579" s="291"/>
      <c r="E579" s="291"/>
      <c r="F579" s="291"/>
      <c r="G579" s="291"/>
      <c r="H579" s="291"/>
      <c r="I579" s="291"/>
      <c r="J579" s="291"/>
      <c r="K579" s="291"/>
      <c r="L579" s="291"/>
      <c r="M579" s="291"/>
      <c r="N579" s="291"/>
      <c r="O579" s="291"/>
      <c r="P579" s="291"/>
      <c r="Q579" s="291"/>
      <c r="R579" s="291"/>
      <c r="S579" s="291"/>
      <c r="T579" s="291"/>
      <c r="U579" s="291"/>
      <c r="V579" s="291"/>
      <c r="W579" s="291"/>
      <c r="X579" s="291"/>
      <c r="Y579" s="291"/>
      <c r="Z579" s="291"/>
    </row>
    <row r="580" spans="1:26" ht="15.75" customHeight="1">
      <c r="A580" s="291"/>
      <c r="B580" s="291"/>
      <c r="C580" s="291"/>
      <c r="D580" s="291"/>
      <c r="E580" s="291"/>
      <c r="F580" s="291"/>
      <c r="G580" s="291"/>
      <c r="H580" s="291"/>
      <c r="I580" s="291"/>
      <c r="J580" s="291"/>
      <c r="K580" s="291"/>
      <c r="L580" s="291"/>
      <c r="M580" s="291"/>
      <c r="N580" s="291"/>
      <c r="O580" s="291"/>
      <c r="P580" s="291"/>
      <c r="Q580" s="291"/>
      <c r="R580" s="291"/>
      <c r="S580" s="291"/>
      <c r="T580" s="291"/>
      <c r="U580" s="291"/>
      <c r="V580" s="291"/>
      <c r="W580" s="291"/>
      <c r="X580" s="291"/>
      <c r="Y580" s="291"/>
      <c r="Z580" s="291"/>
    </row>
    <row r="581" spans="1:26" ht="15.75" customHeight="1">
      <c r="A581" s="291"/>
      <c r="B581" s="291"/>
      <c r="C581" s="291"/>
      <c r="D581" s="291"/>
      <c r="E581" s="291"/>
      <c r="F581" s="291"/>
      <c r="G581" s="291"/>
      <c r="H581" s="291"/>
      <c r="I581" s="291"/>
      <c r="J581" s="291"/>
      <c r="K581" s="291"/>
      <c r="L581" s="291"/>
      <c r="M581" s="291"/>
      <c r="N581" s="291"/>
      <c r="O581" s="291"/>
      <c r="P581" s="291"/>
      <c r="Q581" s="291"/>
      <c r="R581" s="291"/>
      <c r="S581" s="291"/>
      <c r="T581" s="291"/>
      <c r="U581" s="291"/>
      <c r="V581" s="291"/>
      <c r="W581" s="291"/>
      <c r="X581" s="291"/>
      <c r="Y581" s="291"/>
      <c r="Z581" s="291"/>
    </row>
    <row r="582" spans="1:26" ht="15.75" customHeight="1">
      <c r="A582" s="291"/>
      <c r="B582" s="291"/>
      <c r="C582" s="291"/>
      <c r="D582" s="291"/>
      <c r="E582" s="291"/>
      <c r="F582" s="291"/>
      <c r="G582" s="291"/>
      <c r="H582" s="291"/>
      <c r="I582" s="291"/>
      <c r="J582" s="291"/>
      <c r="K582" s="291"/>
      <c r="L582" s="291"/>
      <c r="M582" s="291"/>
      <c r="N582" s="291"/>
      <c r="O582" s="291"/>
      <c r="P582" s="291"/>
      <c r="Q582" s="291"/>
      <c r="R582" s="291"/>
      <c r="S582" s="291"/>
      <c r="T582" s="291"/>
      <c r="U582" s="291"/>
      <c r="V582" s="291"/>
      <c r="W582" s="291"/>
      <c r="X582" s="291"/>
      <c r="Y582" s="291"/>
      <c r="Z582" s="291"/>
    </row>
    <row r="583" spans="1:26" ht="15.75" customHeight="1">
      <c r="A583" s="291"/>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row>
    <row r="584" spans="1:26" ht="15.75" customHeight="1">
      <c r="A584" s="291"/>
      <c r="B584" s="291"/>
      <c r="C584" s="291"/>
      <c r="D584" s="291"/>
      <c r="E584" s="291"/>
      <c r="F584" s="291"/>
      <c r="G584" s="291"/>
      <c r="H584" s="291"/>
      <c r="I584" s="291"/>
      <c r="J584" s="291"/>
      <c r="K584" s="291"/>
      <c r="L584" s="291"/>
      <c r="M584" s="291"/>
      <c r="N584" s="291"/>
      <c r="O584" s="291"/>
      <c r="P584" s="291"/>
      <c r="Q584" s="291"/>
      <c r="R584" s="291"/>
      <c r="S584" s="291"/>
      <c r="T584" s="291"/>
      <c r="U584" s="291"/>
      <c r="V584" s="291"/>
      <c r="W584" s="291"/>
      <c r="X584" s="291"/>
      <c r="Y584" s="291"/>
      <c r="Z584" s="291"/>
    </row>
    <row r="585" spans="1:26" ht="15.75" customHeight="1">
      <c r="A585" s="291"/>
      <c r="B585" s="291"/>
      <c r="C585" s="291"/>
      <c r="D585" s="291"/>
      <c r="E585" s="291"/>
      <c r="F585" s="291"/>
      <c r="G585" s="291"/>
      <c r="H585" s="291"/>
      <c r="I585" s="291"/>
      <c r="J585" s="291"/>
      <c r="K585" s="291"/>
      <c r="L585" s="291"/>
      <c r="M585" s="291"/>
      <c r="N585" s="291"/>
      <c r="O585" s="291"/>
      <c r="P585" s="291"/>
      <c r="Q585" s="291"/>
      <c r="R585" s="291"/>
      <c r="S585" s="291"/>
      <c r="T585" s="291"/>
      <c r="U585" s="291"/>
      <c r="V585" s="291"/>
      <c r="W585" s="291"/>
      <c r="X585" s="291"/>
      <c r="Y585" s="291"/>
      <c r="Z585" s="291"/>
    </row>
    <row r="586" spans="1:26" ht="15.75" customHeight="1">
      <c r="A586" s="291"/>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row>
    <row r="587" spans="1:26" ht="15.75" customHeight="1">
      <c r="A587" s="291"/>
      <c r="B587" s="291"/>
      <c r="C587" s="291"/>
      <c r="D587" s="291"/>
      <c r="E587" s="291"/>
      <c r="F587" s="291"/>
      <c r="G587" s="291"/>
      <c r="H587" s="291"/>
      <c r="I587" s="291"/>
      <c r="J587" s="291"/>
      <c r="K587" s="291"/>
      <c r="L587" s="291"/>
      <c r="M587" s="291"/>
      <c r="N587" s="291"/>
      <c r="O587" s="291"/>
      <c r="P587" s="291"/>
      <c r="Q587" s="291"/>
      <c r="R587" s="291"/>
      <c r="S587" s="291"/>
      <c r="T587" s="291"/>
      <c r="U587" s="291"/>
      <c r="V587" s="291"/>
      <c r="W587" s="291"/>
      <c r="X587" s="291"/>
      <c r="Y587" s="291"/>
      <c r="Z587" s="291"/>
    </row>
    <row r="588" spans="1:26" ht="15.75" customHeight="1">
      <c r="A588" s="291"/>
      <c r="B588" s="291"/>
      <c r="C588" s="291"/>
      <c r="D588" s="291"/>
      <c r="E588" s="291"/>
      <c r="F588" s="291"/>
      <c r="G588" s="291"/>
      <c r="H588" s="291"/>
      <c r="I588" s="291"/>
      <c r="J588" s="291"/>
      <c r="K588" s="291"/>
      <c r="L588" s="291"/>
      <c r="M588" s="291"/>
      <c r="N588" s="291"/>
      <c r="O588" s="291"/>
      <c r="P588" s="291"/>
      <c r="Q588" s="291"/>
      <c r="R588" s="291"/>
      <c r="S588" s="291"/>
      <c r="T588" s="291"/>
      <c r="U588" s="291"/>
      <c r="V588" s="291"/>
      <c r="W588" s="291"/>
      <c r="X588" s="291"/>
      <c r="Y588" s="291"/>
      <c r="Z588" s="291"/>
    </row>
    <row r="589" spans="1:26" ht="15.75" customHeight="1">
      <c r="A589" s="291"/>
      <c r="B589" s="291"/>
      <c r="C589" s="291"/>
      <c r="D589" s="291"/>
      <c r="E589" s="291"/>
      <c r="F589" s="291"/>
      <c r="G589" s="291"/>
      <c r="H589" s="291"/>
      <c r="I589" s="291"/>
      <c r="J589" s="291"/>
      <c r="K589" s="291"/>
      <c r="L589" s="291"/>
      <c r="M589" s="291"/>
      <c r="N589" s="291"/>
      <c r="O589" s="291"/>
      <c r="P589" s="291"/>
      <c r="Q589" s="291"/>
      <c r="R589" s="291"/>
      <c r="S589" s="291"/>
      <c r="T589" s="291"/>
      <c r="U589" s="291"/>
      <c r="V589" s="291"/>
      <c r="W589" s="291"/>
      <c r="X589" s="291"/>
      <c r="Y589" s="291"/>
      <c r="Z589" s="291"/>
    </row>
    <row r="590" spans="1:26" ht="15.75" customHeight="1">
      <c r="A590" s="291"/>
      <c r="B590" s="291"/>
      <c r="C590" s="291"/>
      <c r="D590" s="291"/>
      <c r="E590" s="291"/>
      <c r="F590" s="291"/>
      <c r="G590" s="291"/>
      <c r="H590" s="291"/>
      <c r="I590" s="291"/>
      <c r="J590" s="291"/>
      <c r="K590" s="291"/>
      <c r="L590" s="291"/>
      <c r="M590" s="291"/>
      <c r="N590" s="291"/>
      <c r="O590" s="291"/>
      <c r="P590" s="291"/>
      <c r="Q590" s="291"/>
      <c r="R590" s="291"/>
      <c r="S590" s="291"/>
      <c r="T590" s="291"/>
      <c r="U590" s="291"/>
      <c r="V590" s="291"/>
      <c r="W590" s="291"/>
      <c r="X590" s="291"/>
      <c r="Y590" s="291"/>
      <c r="Z590" s="291"/>
    </row>
    <row r="591" spans="1:26" ht="15.75" customHeight="1">
      <c r="A591" s="291"/>
      <c r="B591" s="291"/>
      <c r="C591" s="291"/>
      <c r="D591" s="291"/>
      <c r="E591" s="291"/>
      <c r="F591" s="291"/>
      <c r="G591" s="291"/>
      <c r="H591" s="291"/>
      <c r="I591" s="291"/>
      <c r="J591" s="291"/>
      <c r="K591" s="291"/>
      <c r="L591" s="291"/>
      <c r="M591" s="291"/>
      <c r="N591" s="291"/>
      <c r="O591" s="291"/>
      <c r="P591" s="291"/>
      <c r="Q591" s="291"/>
      <c r="R591" s="291"/>
      <c r="S591" s="291"/>
      <c r="T591" s="291"/>
      <c r="U591" s="291"/>
      <c r="V591" s="291"/>
      <c r="W591" s="291"/>
      <c r="X591" s="291"/>
      <c r="Y591" s="291"/>
      <c r="Z591" s="291"/>
    </row>
    <row r="592" spans="1:26" ht="15.75" customHeight="1">
      <c r="A592" s="291"/>
      <c r="B592" s="291"/>
      <c r="C592" s="291"/>
      <c r="D592" s="291"/>
      <c r="E592" s="291"/>
      <c r="F592" s="291"/>
      <c r="G592" s="291"/>
      <c r="H592" s="291"/>
      <c r="I592" s="291"/>
      <c r="J592" s="291"/>
      <c r="K592" s="291"/>
      <c r="L592" s="291"/>
      <c r="M592" s="291"/>
      <c r="N592" s="291"/>
      <c r="O592" s="291"/>
      <c r="P592" s="291"/>
      <c r="Q592" s="291"/>
      <c r="R592" s="291"/>
      <c r="S592" s="291"/>
      <c r="T592" s="291"/>
      <c r="U592" s="291"/>
      <c r="V592" s="291"/>
      <c r="W592" s="291"/>
      <c r="X592" s="291"/>
      <c r="Y592" s="291"/>
      <c r="Z592" s="291"/>
    </row>
    <row r="593" spans="1:26" ht="15.75" customHeight="1">
      <c r="A593" s="291"/>
      <c r="B593" s="291"/>
      <c r="C593" s="291"/>
      <c r="D593" s="291"/>
      <c r="E593" s="291"/>
      <c r="F593" s="291"/>
      <c r="G593" s="291"/>
      <c r="H593" s="291"/>
      <c r="I593" s="291"/>
      <c r="J593" s="291"/>
      <c r="K593" s="291"/>
      <c r="L593" s="291"/>
      <c r="M593" s="291"/>
      <c r="N593" s="291"/>
      <c r="O593" s="291"/>
      <c r="P593" s="291"/>
      <c r="Q593" s="291"/>
      <c r="R593" s="291"/>
      <c r="S593" s="291"/>
      <c r="T593" s="291"/>
      <c r="U593" s="291"/>
      <c r="V593" s="291"/>
      <c r="W593" s="291"/>
      <c r="X593" s="291"/>
      <c r="Y593" s="291"/>
      <c r="Z593" s="291"/>
    </row>
    <row r="594" spans="1:26" ht="15.75" customHeight="1">
      <c r="A594" s="291"/>
      <c r="B594" s="291"/>
      <c r="C594" s="291"/>
      <c r="D594" s="291"/>
      <c r="E594" s="291"/>
      <c r="F594" s="291"/>
      <c r="G594" s="291"/>
      <c r="H594" s="291"/>
      <c r="I594" s="291"/>
      <c r="J594" s="291"/>
      <c r="K594" s="291"/>
      <c r="L594" s="291"/>
      <c r="M594" s="291"/>
      <c r="N594" s="291"/>
      <c r="O594" s="291"/>
      <c r="P594" s="291"/>
      <c r="Q594" s="291"/>
      <c r="R594" s="291"/>
      <c r="S594" s="291"/>
      <c r="T594" s="291"/>
      <c r="U594" s="291"/>
      <c r="V594" s="291"/>
      <c r="W594" s="291"/>
      <c r="X594" s="291"/>
      <c r="Y594" s="291"/>
      <c r="Z594" s="291"/>
    </row>
    <row r="595" spans="1:26" ht="15.75" customHeight="1">
      <c r="A595" s="291"/>
      <c r="B595" s="291"/>
      <c r="C595" s="291"/>
      <c r="D595" s="291"/>
      <c r="E595" s="291"/>
      <c r="F595" s="291"/>
      <c r="G595" s="291"/>
      <c r="H595" s="291"/>
      <c r="I595" s="291"/>
      <c r="J595" s="291"/>
      <c r="K595" s="291"/>
      <c r="L595" s="291"/>
      <c r="M595" s="291"/>
      <c r="N595" s="291"/>
      <c r="O595" s="291"/>
      <c r="P595" s="291"/>
      <c r="Q595" s="291"/>
      <c r="R595" s="291"/>
      <c r="S595" s="291"/>
      <c r="T595" s="291"/>
      <c r="U595" s="291"/>
      <c r="V595" s="291"/>
      <c r="W595" s="291"/>
      <c r="X595" s="291"/>
      <c r="Y595" s="291"/>
      <c r="Z595" s="291"/>
    </row>
    <row r="596" spans="1:26" ht="15.75" customHeight="1">
      <c r="A596" s="291"/>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row>
    <row r="597" spans="1:26" ht="15.75" customHeight="1">
      <c r="A597" s="291"/>
      <c r="B597" s="291"/>
      <c r="C597" s="291"/>
      <c r="D597" s="291"/>
      <c r="E597" s="291"/>
      <c r="F597" s="291"/>
      <c r="G597" s="291"/>
      <c r="H597" s="291"/>
      <c r="I597" s="291"/>
      <c r="J597" s="291"/>
      <c r="K597" s="291"/>
      <c r="L597" s="291"/>
      <c r="M597" s="291"/>
      <c r="N597" s="291"/>
      <c r="O597" s="291"/>
      <c r="P597" s="291"/>
      <c r="Q597" s="291"/>
      <c r="R597" s="291"/>
      <c r="S597" s="291"/>
      <c r="T597" s="291"/>
      <c r="U597" s="291"/>
      <c r="V597" s="291"/>
      <c r="W597" s="291"/>
      <c r="X597" s="291"/>
      <c r="Y597" s="291"/>
      <c r="Z597" s="291"/>
    </row>
    <row r="598" spans="1:26" ht="15.75" customHeight="1">
      <c r="A598" s="291"/>
      <c r="B598" s="291"/>
      <c r="C598" s="291"/>
      <c r="D598" s="291"/>
      <c r="E598" s="291"/>
      <c r="F598" s="291"/>
      <c r="G598" s="291"/>
      <c r="H598" s="291"/>
      <c r="I598" s="291"/>
      <c r="J598" s="291"/>
      <c r="K598" s="291"/>
      <c r="L598" s="291"/>
      <c r="M598" s="291"/>
      <c r="N598" s="291"/>
      <c r="O598" s="291"/>
      <c r="P598" s="291"/>
      <c r="Q598" s="291"/>
      <c r="R598" s="291"/>
      <c r="S598" s="291"/>
      <c r="T598" s="291"/>
      <c r="U598" s="291"/>
      <c r="V598" s="291"/>
      <c r="W598" s="291"/>
      <c r="X598" s="291"/>
      <c r="Y598" s="291"/>
      <c r="Z598" s="291"/>
    </row>
    <row r="599" spans="1:26" ht="15.75" customHeight="1">
      <c r="A599" s="291"/>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row>
    <row r="600" spans="1:26" ht="15.75" customHeight="1">
      <c r="A600" s="291"/>
      <c r="B600" s="291"/>
      <c r="C600" s="291"/>
      <c r="D600" s="291"/>
      <c r="E600" s="291"/>
      <c r="F600" s="291"/>
      <c r="G600" s="291"/>
      <c r="H600" s="291"/>
      <c r="I600" s="291"/>
      <c r="J600" s="291"/>
      <c r="K600" s="291"/>
      <c r="L600" s="291"/>
      <c r="M600" s="291"/>
      <c r="N600" s="291"/>
      <c r="O600" s="291"/>
      <c r="P600" s="291"/>
      <c r="Q600" s="291"/>
      <c r="R600" s="291"/>
      <c r="S600" s="291"/>
      <c r="T600" s="291"/>
      <c r="U600" s="291"/>
      <c r="V600" s="291"/>
      <c r="W600" s="291"/>
      <c r="X600" s="291"/>
      <c r="Y600" s="291"/>
      <c r="Z600" s="291"/>
    </row>
    <row r="601" spans="1:26" ht="15.75" customHeight="1">
      <c r="A601" s="291"/>
      <c r="B601" s="291"/>
      <c r="C601" s="291"/>
      <c r="D601" s="291"/>
      <c r="E601" s="291"/>
      <c r="F601" s="291"/>
      <c r="G601" s="291"/>
      <c r="H601" s="291"/>
      <c r="I601" s="291"/>
      <c r="J601" s="291"/>
      <c r="K601" s="291"/>
      <c r="L601" s="291"/>
      <c r="M601" s="291"/>
      <c r="N601" s="291"/>
      <c r="O601" s="291"/>
      <c r="P601" s="291"/>
      <c r="Q601" s="291"/>
      <c r="R601" s="291"/>
      <c r="S601" s="291"/>
      <c r="T601" s="291"/>
      <c r="U601" s="291"/>
      <c r="V601" s="291"/>
      <c r="W601" s="291"/>
      <c r="X601" s="291"/>
      <c r="Y601" s="291"/>
      <c r="Z601" s="291"/>
    </row>
    <row r="602" spans="1:26" ht="15.75" customHeight="1">
      <c r="A602" s="291"/>
      <c r="B602" s="291"/>
      <c r="C602" s="291"/>
      <c r="D602" s="291"/>
      <c r="E602" s="291"/>
      <c r="F602" s="291"/>
      <c r="G602" s="291"/>
      <c r="H602" s="291"/>
      <c r="I602" s="291"/>
      <c r="J602" s="291"/>
      <c r="K602" s="291"/>
      <c r="L602" s="291"/>
      <c r="M602" s="291"/>
      <c r="N602" s="291"/>
      <c r="O602" s="291"/>
      <c r="P602" s="291"/>
      <c r="Q602" s="291"/>
      <c r="R602" s="291"/>
      <c r="S602" s="291"/>
      <c r="T602" s="291"/>
      <c r="U602" s="291"/>
      <c r="V602" s="291"/>
      <c r="W602" s="291"/>
      <c r="X602" s="291"/>
      <c r="Y602" s="291"/>
      <c r="Z602" s="291"/>
    </row>
    <row r="603" spans="1:26" ht="15.75" customHeight="1">
      <c r="A603" s="291"/>
      <c r="B603" s="291"/>
      <c r="C603" s="291"/>
      <c r="D603" s="291"/>
      <c r="E603" s="291"/>
      <c r="F603" s="291"/>
      <c r="G603" s="291"/>
      <c r="H603" s="291"/>
      <c r="I603" s="291"/>
      <c r="J603" s="291"/>
      <c r="K603" s="291"/>
      <c r="L603" s="291"/>
      <c r="M603" s="291"/>
      <c r="N603" s="291"/>
      <c r="O603" s="291"/>
      <c r="P603" s="291"/>
      <c r="Q603" s="291"/>
      <c r="R603" s="291"/>
      <c r="S603" s="291"/>
      <c r="T603" s="291"/>
      <c r="U603" s="291"/>
      <c r="V603" s="291"/>
      <c r="W603" s="291"/>
      <c r="X603" s="291"/>
      <c r="Y603" s="291"/>
      <c r="Z603" s="291"/>
    </row>
    <row r="604" spans="1:26" ht="15.75" customHeight="1">
      <c r="A604" s="291"/>
      <c r="B604" s="291"/>
      <c r="C604" s="291"/>
      <c r="D604" s="291"/>
      <c r="E604" s="291"/>
      <c r="F604" s="291"/>
      <c r="G604" s="291"/>
      <c r="H604" s="291"/>
      <c r="I604" s="291"/>
      <c r="J604" s="291"/>
      <c r="K604" s="291"/>
      <c r="L604" s="291"/>
      <c r="M604" s="291"/>
      <c r="N604" s="291"/>
      <c r="O604" s="291"/>
      <c r="P604" s="291"/>
      <c r="Q604" s="291"/>
      <c r="R604" s="291"/>
      <c r="S604" s="291"/>
      <c r="T604" s="291"/>
      <c r="U604" s="291"/>
      <c r="V604" s="291"/>
      <c r="W604" s="291"/>
      <c r="X604" s="291"/>
      <c r="Y604" s="291"/>
      <c r="Z604" s="291"/>
    </row>
    <row r="605" spans="1:26" ht="15.75" customHeight="1">
      <c r="A605" s="291"/>
      <c r="B605" s="291"/>
      <c r="C605" s="291"/>
      <c r="D605" s="291"/>
      <c r="E605" s="291"/>
      <c r="F605" s="291"/>
      <c r="G605" s="291"/>
      <c r="H605" s="291"/>
      <c r="I605" s="291"/>
      <c r="J605" s="291"/>
      <c r="K605" s="291"/>
      <c r="L605" s="291"/>
      <c r="M605" s="291"/>
      <c r="N605" s="291"/>
      <c r="O605" s="291"/>
      <c r="P605" s="291"/>
      <c r="Q605" s="291"/>
      <c r="R605" s="291"/>
      <c r="S605" s="291"/>
      <c r="T605" s="291"/>
      <c r="U605" s="291"/>
      <c r="V605" s="291"/>
      <c r="W605" s="291"/>
      <c r="X605" s="291"/>
      <c r="Y605" s="291"/>
      <c r="Z605" s="291"/>
    </row>
    <row r="606" spans="1:26" ht="15.75" customHeight="1">
      <c r="A606" s="291"/>
      <c r="B606" s="291"/>
      <c r="C606" s="291"/>
      <c r="D606" s="291"/>
      <c r="E606" s="291"/>
      <c r="F606" s="291"/>
      <c r="G606" s="291"/>
      <c r="H606" s="291"/>
      <c r="I606" s="291"/>
      <c r="J606" s="291"/>
      <c r="K606" s="291"/>
      <c r="L606" s="291"/>
      <c r="M606" s="291"/>
      <c r="N606" s="291"/>
      <c r="O606" s="291"/>
      <c r="P606" s="291"/>
      <c r="Q606" s="291"/>
      <c r="R606" s="291"/>
      <c r="S606" s="291"/>
      <c r="T606" s="291"/>
      <c r="U606" s="291"/>
      <c r="V606" s="291"/>
      <c r="W606" s="291"/>
      <c r="X606" s="291"/>
      <c r="Y606" s="291"/>
      <c r="Z606" s="291"/>
    </row>
    <row r="607" spans="1:26" ht="15.75" customHeight="1">
      <c r="A607" s="291"/>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row>
    <row r="608" spans="1:26" ht="15.75" customHeight="1">
      <c r="A608" s="291"/>
      <c r="B608" s="291"/>
      <c r="C608" s="291"/>
      <c r="D608" s="291"/>
      <c r="E608" s="291"/>
      <c r="F608" s="291"/>
      <c r="G608" s="291"/>
      <c r="H608" s="291"/>
      <c r="I608" s="291"/>
      <c r="J608" s="291"/>
      <c r="K608" s="291"/>
      <c r="L608" s="291"/>
      <c r="M608" s="291"/>
      <c r="N608" s="291"/>
      <c r="O608" s="291"/>
      <c r="P608" s="291"/>
      <c r="Q608" s="291"/>
      <c r="R608" s="291"/>
      <c r="S608" s="291"/>
      <c r="T608" s="291"/>
      <c r="U608" s="291"/>
      <c r="V608" s="291"/>
      <c r="W608" s="291"/>
      <c r="X608" s="291"/>
      <c r="Y608" s="291"/>
      <c r="Z608" s="291"/>
    </row>
    <row r="609" spans="1:26" ht="15.75" customHeight="1">
      <c r="A609" s="291"/>
      <c r="B609" s="291"/>
      <c r="C609" s="291"/>
      <c r="D609" s="291"/>
      <c r="E609" s="291"/>
      <c r="F609" s="291"/>
      <c r="G609" s="291"/>
      <c r="H609" s="291"/>
      <c r="I609" s="291"/>
      <c r="J609" s="291"/>
      <c r="K609" s="291"/>
      <c r="L609" s="291"/>
      <c r="M609" s="291"/>
      <c r="N609" s="291"/>
      <c r="O609" s="291"/>
      <c r="P609" s="291"/>
      <c r="Q609" s="291"/>
      <c r="R609" s="291"/>
      <c r="S609" s="291"/>
      <c r="T609" s="291"/>
      <c r="U609" s="291"/>
      <c r="V609" s="291"/>
      <c r="W609" s="291"/>
      <c r="X609" s="291"/>
      <c r="Y609" s="291"/>
      <c r="Z609" s="291"/>
    </row>
    <row r="610" spans="1:26" ht="15.75" customHeight="1">
      <c r="A610" s="291"/>
      <c r="B610" s="291"/>
      <c r="C610" s="291"/>
      <c r="D610" s="291"/>
      <c r="E610" s="291"/>
      <c r="F610" s="291"/>
      <c r="G610" s="291"/>
      <c r="H610" s="291"/>
      <c r="I610" s="291"/>
      <c r="J610" s="291"/>
      <c r="K610" s="291"/>
      <c r="L610" s="291"/>
      <c r="M610" s="291"/>
      <c r="N610" s="291"/>
      <c r="O610" s="291"/>
      <c r="P610" s="291"/>
      <c r="Q610" s="291"/>
      <c r="R610" s="291"/>
      <c r="S610" s="291"/>
      <c r="T610" s="291"/>
      <c r="U610" s="291"/>
      <c r="V610" s="291"/>
      <c r="W610" s="291"/>
      <c r="X610" s="291"/>
      <c r="Y610" s="291"/>
      <c r="Z610" s="291"/>
    </row>
    <row r="611" spans="1:26" ht="15.75" customHeight="1">
      <c r="A611" s="291"/>
      <c r="B611" s="291"/>
      <c r="C611" s="291"/>
      <c r="D611" s="291"/>
      <c r="E611" s="291"/>
      <c r="F611" s="291"/>
      <c r="G611" s="291"/>
      <c r="H611" s="291"/>
      <c r="I611" s="291"/>
      <c r="J611" s="291"/>
      <c r="K611" s="291"/>
      <c r="L611" s="291"/>
      <c r="M611" s="291"/>
      <c r="N611" s="291"/>
      <c r="O611" s="291"/>
      <c r="P611" s="291"/>
      <c r="Q611" s="291"/>
      <c r="R611" s="291"/>
      <c r="S611" s="291"/>
      <c r="T611" s="291"/>
      <c r="U611" s="291"/>
      <c r="V611" s="291"/>
      <c r="W611" s="291"/>
      <c r="X611" s="291"/>
      <c r="Y611" s="291"/>
      <c r="Z611" s="291"/>
    </row>
    <row r="612" spans="1:26" ht="15.75" customHeight="1">
      <c r="A612" s="291"/>
      <c r="B612" s="291"/>
      <c r="C612" s="291"/>
      <c r="D612" s="291"/>
      <c r="E612" s="291"/>
      <c r="F612" s="291"/>
      <c r="G612" s="291"/>
      <c r="H612" s="291"/>
      <c r="I612" s="291"/>
      <c r="J612" s="291"/>
      <c r="K612" s="291"/>
      <c r="L612" s="291"/>
      <c r="M612" s="291"/>
      <c r="N612" s="291"/>
      <c r="O612" s="291"/>
      <c r="P612" s="291"/>
      <c r="Q612" s="291"/>
      <c r="R612" s="291"/>
      <c r="S612" s="291"/>
      <c r="T612" s="291"/>
      <c r="U612" s="291"/>
      <c r="V612" s="291"/>
      <c r="W612" s="291"/>
      <c r="X612" s="291"/>
      <c r="Y612" s="291"/>
      <c r="Z612" s="291"/>
    </row>
    <row r="613" spans="1:26" ht="15.75" customHeight="1">
      <c r="A613" s="291"/>
      <c r="B613" s="291"/>
      <c r="C613" s="291"/>
      <c r="D613" s="291"/>
      <c r="E613" s="291"/>
      <c r="F613" s="291"/>
      <c r="G613" s="291"/>
      <c r="H613" s="291"/>
      <c r="I613" s="291"/>
      <c r="J613" s="291"/>
      <c r="K613" s="291"/>
      <c r="L613" s="291"/>
      <c r="M613" s="291"/>
      <c r="N613" s="291"/>
      <c r="O613" s="291"/>
      <c r="P613" s="291"/>
      <c r="Q613" s="291"/>
      <c r="R613" s="291"/>
      <c r="S613" s="291"/>
      <c r="T613" s="291"/>
      <c r="U613" s="291"/>
      <c r="V613" s="291"/>
      <c r="W613" s="291"/>
      <c r="X613" s="291"/>
      <c r="Y613" s="291"/>
      <c r="Z613" s="291"/>
    </row>
    <row r="614" spans="1:26" ht="15.75" customHeight="1">
      <c r="A614" s="291"/>
      <c r="B614" s="291"/>
      <c r="C614" s="291"/>
      <c r="D614" s="291"/>
      <c r="E614" s="291"/>
      <c r="F614" s="291"/>
      <c r="G614" s="291"/>
      <c r="H614" s="291"/>
      <c r="I614" s="291"/>
      <c r="J614" s="291"/>
      <c r="K614" s="291"/>
      <c r="L614" s="291"/>
      <c r="M614" s="291"/>
      <c r="N614" s="291"/>
      <c r="O614" s="291"/>
      <c r="P614" s="291"/>
      <c r="Q614" s="291"/>
      <c r="R614" s="291"/>
      <c r="S614" s="291"/>
      <c r="T614" s="291"/>
      <c r="U614" s="291"/>
      <c r="V614" s="291"/>
      <c r="W614" s="291"/>
      <c r="X614" s="291"/>
      <c r="Y614" s="291"/>
      <c r="Z614" s="291"/>
    </row>
    <row r="615" spans="1:26" ht="15.75" customHeight="1">
      <c r="A615" s="291"/>
      <c r="B615" s="291"/>
      <c r="C615" s="291"/>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291"/>
      <c r="Z615" s="291"/>
    </row>
    <row r="616" spans="1:26" ht="15.75" customHeight="1">
      <c r="A616" s="291"/>
      <c r="B616" s="291"/>
      <c r="C616" s="291"/>
      <c r="D616" s="291"/>
      <c r="E616" s="291"/>
      <c r="F616" s="291"/>
      <c r="G616" s="291"/>
      <c r="H616" s="291"/>
      <c r="I616" s="291"/>
      <c r="J616" s="291"/>
      <c r="K616" s="291"/>
      <c r="L616" s="291"/>
      <c r="M616" s="291"/>
      <c r="N616" s="291"/>
      <c r="O616" s="291"/>
      <c r="P616" s="291"/>
      <c r="Q616" s="291"/>
      <c r="R616" s="291"/>
      <c r="S616" s="291"/>
      <c r="T616" s="291"/>
      <c r="U616" s="291"/>
      <c r="V616" s="291"/>
      <c r="W616" s="291"/>
      <c r="X616" s="291"/>
      <c r="Y616" s="291"/>
      <c r="Z616" s="291"/>
    </row>
    <row r="617" spans="1:26" ht="15.75" customHeight="1">
      <c r="A617" s="291"/>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row>
    <row r="618" spans="1:26" ht="15.75" customHeight="1">
      <c r="A618" s="291"/>
      <c r="B618" s="291"/>
      <c r="C618" s="291"/>
      <c r="D618" s="291"/>
      <c r="E618" s="291"/>
      <c r="F618" s="291"/>
      <c r="G618" s="291"/>
      <c r="H618" s="291"/>
      <c r="I618" s="291"/>
      <c r="J618" s="291"/>
      <c r="K618" s="291"/>
      <c r="L618" s="291"/>
      <c r="M618" s="291"/>
      <c r="N618" s="291"/>
      <c r="O618" s="291"/>
      <c r="P618" s="291"/>
      <c r="Q618" s="291"/>
      <c r="R618" s="291"/>
      <c r="S618" s="291"/>
      <c r="T618" s="291"/>
      <c r="U618" s="291"/>
      <c r="V618" s="291"/>
      <c r="W618" s="291"/>
      <c r="X618" s="291"/>
      <c r="Y618" s="291"/>
      <c r="Z618" s="291"/>
    </row>
    <row r="619" spans="1:26" ht="15.75" customHeight="1">
      <c r="A619" s="291"/>
      <c r="B619" s="291"/>
      <c r="C619" s="291"/>
      <c r="D619" s="291"/>
      <c r="E619" s="291"/>
      <c r="F619" s="291"/>
      <c r="G619" s="291"/>
      <c r="H619" s="291"/>
      <c r="I619" s="291"/>
      <c r="J619" s="291"/>
      <c r="K619" s="291"/>
      <c r="L619" s="291"/>
      <c r="M619" s="291"/>
      <c r="N619" s="291"/>
      <c r="O619" s="291"/>
      <c r="P619" s="291"/>
      <c r="Q619" s="291"/>
      <c r="R619" s="291"/>
      <c r="S619" s="291"/>
      <c r="T619" s="291"/>
      <c r="U619" s="291"/>
      <c r="V619" s="291"/>
      <c r="W619" s="291"/>
      <c r="X619" s="291"/>
      <c r="Y619" s="291"/>
      <c r="Z619" s="291"/>
    </row>
    <row r="620" spans="1:26" ht="15.75" customHeight="1">
      <c r="A620" s="291"/>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row>
    <row r="621" spans="1:26" ht="15.75" customHeight="1">
      <c r="A621" s="291"/>
      <c r="B621" s="291"/>
      <c r="C621" s="291"/>
      <c r="D621" s="291"/>
      <c r="E621" s="291"/>
      <c r="F621" s="291"/>
      <c r="G621" s="291"/>
      <c r="H621" s="291"/>
      <c r="I621" s="291"/>
      <c r="J621" s="291"/>
      <c r="K621" s="291"/>
      <c r="L621" s="291"/>
      <c r="M621" s="291"/>
      <c r="N621" s="291"/>
      <c r="O621" s="291"/>
      <c r="P621" s="291"/>
      <c r="Q621" s="291"/>
      <c r="R621" s="291"/>
      <c r="S621" s="291"/>
      <c r="T621" s="291"/>
      <c r="U621" s="291"/>
      <c r="V621" s="291"/>
      <c r="W621" s="291"/>
      <c r="X621" s="291"/>
      <c r="Y621" s="291"/>
      <c r="Z621" s="291"/>
    </row>
    <row r="622" spans="1:26" ht="15.75" customHeight="1">
      <c r="A622" s="291"/>
      <c r="B622" s="291"/>
      <c r="C622" s="291"/>
      <c r="D622" s="291"/>
      <c r="E622" s="291"/>
      <c r="F622" s="291"/>
      <c r="G622" s="291"/>
      <c r="H622" s="291"/>
      <c r="I622" s="291"/>
      <c r="J622" s="291"/>
      <c r="K622" s="291"/>
      <c r="L622" s="291"/>
      <c r="M622" s="291"/>
      <c r="N622" s="291"/>
      <c r="O622" s="291"/>
      <c r="P622" s="291"/>
      <c r="Q622" s="291"/>
      <c r="R622" s="291"/>
      <c r="S622" s="291"/>
      <c r="T622" s="291"/>
      <c r="U622" s="291"/>
      <c r="V622" s="291"/>
      <c r="W622" s="291"/>
      <c r="X622" s="291"/>
      <c r="Y622" s="291"/>
      <c r="Z622" s="291"/>
    </row>
    <row r="623" spans="1:26" ht="15.75" customHeight="1">
      <c r="A623" s="291"/>
      <c r="B623" s="291"/>
      <c r="C623" s="291"/>
      <c r="D623" s="291"/>
      <c r="E623" s="291"/>
      <c r="F623" s="291"/>
      <c r="G623" s="291"/>
      <c r="H623" s="291"/>
      <c r="I623" s="291"/>
      <c r="J623" s="291"/>
      <c r="K623" s="291"/>
      <c r="L623" s="291"/>
      <c r="M623" s="291"/>
      <c r="N623" s="291"/>
      <c r="O623" s="291"/>
      <c r="P623" s="291"/>
      <c r="Q623" s="291"/>
      <c r="R623" s="291"/>
      <c r="S623" s="291"/>
      <c r="T623" s="291"/>
      <c r="U623" s="291"/>
      <c r="V623" s="291"/>
      <c r="W623" s="291"/>
      <c r="X623" s="291"/>
      <c r="Y623" s="291"/>
      <c r="Z623" s="291"/>
    </row>
    <row r="624" spans="1:26" ht="15.75" customHeight="1">
      <c r="A624" s="291"/>
      <c r="B624" s="291"/>
      <c r="C624" s="291"/>
      <c r="D624" s="291"/>
      <c r="E624" s="291"/>
      <c r="F624" s="291"/>
      <c r="G624" s="291"/>
      <c r="H624" s="291"/>
      <c r="I624" s="291"/>
      <c r="J624" s="291"/>
      <c r="K624" s="291"/>
      <c r="L624" s="291"/>
      <c r="M624" s="291"/>
      <c r="N624" s="291"/>
      <c r="O624" s="291"/>
      <c r="P624" s="291"/>
      <c r="Q624" s="291"/>
      <c r="R624" s="291"/>
      <c r="S624" s="291"/>
      <c r="T624" s="291"/>
      <c r="U624" s="291"/>
      <c r="V624" s="291"/>
      <c r="W624" s="291"/>
      <c r="X624" s="291"/>
      <c r="Y624" s="291"/>
      <c r="Z624" s="291"/>
    </row>
    <row r="625" spans="1:26" ht="15.75" customHeight="1">
      <c r="A625" s="291"/>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row>
    <row r="626" spans="1:26" ht="15.75" customHeight="1">
      <c r="A626" s="291"/>
      <c r="B626" s="291"/>
      <c r="C626" s="291"/>
      <c r="D626" s="291"/>
      <c r="E626" s="291"/>
      <c r="F626" s="291"/>
      <c r="G626" s="291"/>
      <c r="H626" s="291"/>
      <c r="I626" s="291"/>
      <c r="J626" s="291"/>
      <c r="K626" s="291"/>
      <c r="L626" s="291"/>
      <c r="M626" s="291"/>
      <c r="N626" s="291"/>
      <c r="O626" s="291"/>
      <c r="P626" s="291"/>
      <c r="Q626" s="291"/>
      <c r="R626" s="291"/>
      <c r="S626" s="291"/>
      <c r="T626" s="291"/>
      <c r="U626" s="291"/>
      <c r="V626" s="291"/>
      <c r="W626" s="291"/>
      <c r="X626" s="291"/>
      <c r="Y626" s="291"/>
      <c r="Z626" s="291"/>
    </row>
    <row r="627" spans="1:26" ht="15.75" customHeight="1">
      <c r="A627" s="291"/>
      <c r="B627" s="291"/>
      <c r="C627" s="291"/>
      <c r="D627" s="291"/>
      <c r="E627" s="291"/>
      <c r="F627" s="291"/>
      <c r="G627" s="291"/>
      <c r="H627" s="291"/>
      <c r="I627" s="291"/>
      <c r="J627" s="291"/>
      <c r="K627" s="291"/>
      <c r="L627" s="291"/>
      <c r="M627" s="291"/>
      <c r="N627" s="291"/>
      <c r="O627" s="291"/>
      <c r="P627" s="291"/>
      <c r="Q627" s="291"/>
      <c r="R627" s="291"/>
      <c r="S627" s="291"/>
      <c r="T627" s="291"/>
      <c r="U627" s="291"/>
      <c r="V627" s="291"/>
      <c r="W627" s="291"/>
      <c r="X627" s="291"/>
      <c r="Y627" s="291"/>
      <c r="Z627" s="291"/>
    </row>
    <row r="628" spans="1:26" ht="15.75" customHeight="1">
      <c r="A628" s="291"/>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row>
    <row r="629" spans="1:26" ht="15.75" customHeight="1">
      <c r="A629" s="291"/>
      <c r="B629" s="291"/>
      <c r="C629" s="291"/>
      <c r="D629" s="291"/>
      <c r="E629" s="291"/>
      <c r="F629" s="291"/>
      <c r="G629" s="291"/>
      <c r="H629" s="291"/>
      <c r="I629" s="291"/>
      <c r="J629" s="291"/>
      <c r="K629" s="291"/>
      <c r="L629" s="291"/>
      <c r="M629" s="291"/>
      <c r="N629" s="291"/>
      <c r="O629" s="291"/>
      <c r="P629" s="291"/>
      <c r="Q629" s="291"/>
      <c r="R629" s="291"/>
      <c r="S629" s="291"/>
      <c r="T629" s="291"/>
      <c r="U629" s="291"/>
      <c r="V629" s="291"/>
      <c r="W629" s="291"/>
      <c r="X629" s="291"/>
      <c r="Y629" s="291"/>
      <c r="Z629" s="291"/>
    </row>
    <row r="630" spans="1:26" ht="15.75" customHeight="1">
      <c r="A630" s="291"/>
      <c r="B630" s="291"/>
      <c r="C630" s="291"/>
      <c r="D630" s="291"/>
      <c r="E630" s="291"/>
      <c r="F630" s="291"/>
      <c r="G630" s="291"/>
      <c r="H630" s="291"/>
      <c r="I630" s="291"/>
      <c r="J630" s="291"/>
      <c r="K630" s="291"/>
      <c r="L630" s="291"/>
      <c r="M630" s="291"/>
      <c r="N630" s="291"/>
      <c r="O630" s="291"/>
      <c r="P630" s="291"/>
      <c r="Q630" s="291"/>
      <c r="R630" s="291"/>
      <c r="S630" s="291"/>
      <c r="T630" s="291"/>
      <c r="U630" s="291"/>
      <c r="V630" s="291"/>
      <c r="W630" s="291"/>
      <c r="X630" s="291"/>
      <c r="Y630" s="291"/>
      <c r="Z630" s="291"/>
    </row>
    <row r="631" spans="1:26" ht="15.75" customHeight="1">
      <c r="A631" s="291"/>
      <c r="B631" s="291"/>
      <c r="C631" s="291"/>
      <c r="D631" s="291"/>
      <c r="E631" s="291"/>
      <c r="F631" s="291"/>
      <c r="G631" s="291"/>
      <c r="H631" s="291"/>
      <c r="I631" s="291"/>
      <c r="J631" s="291"/>
      <c r="K631" s="291"/>
      <c r="L631" s="291"/>
      <c r="M631" s="291"/>
      <c r="N631" s="291"/>
      <c r="O631" s="291"/>
      <c r="P631" s="291"/>
      <c r="Q631" s="291"/>
      <c r="R631" s="291"/>
      <c r="S631" s="291"/>
      <c r="T631" s="291"/>
      <c r="U631" s="291"/>
      <c r="V631" s="291"/>
      <c r="W631" s="291"/>
      <c r="X631" s="291"/>
      <c r="Y631" s="291"/>
      <c r="Z631" s="291"/>
    </row>
    <row r="632" spans="1:26" ht="15.75" customHeight="1">
      <c r="A632" s="291"/>
      <c r="B632" s="291"/>
      <c r="C632" s="291"/>
      <c r="D632" s="291"/>
      <c r="E632" s="291"/>
      <c r="F632" s="291"/>
      <c r="G632" s="291"/>
      <c r="H632" s="291"/>
      <c r="I632" s="291"/>
      <c r="J632" s="291"/>
      <c r="K632" s="291"/>
      <c r="L632" s="291"/>
      <c r="M632" s="291"/>
      <c r="N632" s="291"/>
      <c r="O632" s="291"/>
      <c r="P632" s="291"/>
      <c r="Q632" s="291"/>
      <c r="R632" s="291"/>
      <c r="S632" s="291"/>
      <c r="T632" s="291"/>
      <c r="U632" s="291"/>
      <c r="V632" s="291"/>
      <c r="W632" s="291"/>
      <c r="X632" s="291"/>
      <c r="Y632" s="291"/>
      <c r="Z632" s="291"/>
    </row>
    <row r="633" spans="1:26" ht="15.75" customHeight="1">
      <c r="A633" s="291"/>
      <c r="B633" s="291"/>
      <c r="C633" s="291"/>
      <c r="D633" s="291"/>
      <c r="E633" s="291"/>
      <c r="F633" s="291"/>
      <c r="G633" s="291"/>
      <c r="H633" s="291"/>
      <c r="I633" s="291"/>
      <c r="J633" s="291"/>
      <c r="K633" s="291"/>
      <c r="L633" s="291"/>
      <c r="M633" s="291"/>
      <c r="N633" s="291"/>
      <c r="O633" s="291"/>
      <c r="P633" s="291"/>
      <c r="Q633" s="291"/>
      <c r="R633" s="291"/>
      <c r="S633" s="291"/>
      <c r="T633" s="291"/>
      <c r="U633" s="291"/>
      <c r="V633" s="291"/>
      <c r="W633" s="291"/>
      <c r="X633" s="291"/>
      <c r="Y633" s="291"/>
      <c r="Z633" s="291"/>
    </row>
    <row r="634" spans="1:26" ht="15.75" customHeight="1">
      <c r="A634" s="291"/>
      <c r="B634" s="291"/>
      <c r="C634" s="291"/>
      <c r="D634" s="291"/>
      <c r="E634" s="291"/>
      <c r="F634" s="291"/>
      <c r="G634" s="291"/>
      <c r="H634" s="291"/>
      <c r="I634" s="291"/>
      <c r="J634" s="291"/>
      <c r="K634" s="291"/>
      <c r="L634" s="291"/>
      <c r="M634" s="291"/>
      <c r="N634" s="291"/>
      <c r="O634" s="291"/>
      <c r="P634" s="291"/>
      <c r="Q634" s="291"/>
      <c r="R634" s="291"/>
      <c r="S634" s="291"/>
      <c r="T634" s="291"/>
      <c r="U634" s="291"/>
      <c r="V634" s="291"/>
      <c r="W634" s="291"/>
      <c r="X634" s="291"/>
      <c r="Y634" s="291"/>
      <c r="Z634" s="291"/>
    </row>
    <row r="635" spans="1:26" ht="15.75" customHeight="1">
      <c r="A635" s="291"/>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row>
    <row r="636" spans="1:26" ht="15.75" customHeight="1">
      <c r="A636" s="291"/>
      <c r="B636" s="291"/>
      <c r="C636" s="291"/>
      <c r="D636" s="291"/>
      <c r="E636" s="291"/>
      <c r="F636" s="291"/>
      <c r="G636" s="291"/>
      <c r="H636" s="291"/>
      <c r="I636" s="291"/>
      <c r="J636" s="291"/>
      <c r="K636" s="291"/>
      <c r="L636" s="291"/>
      <c r="M636" s="291"/>
      <c r="N636" s="291"/>
      <c r="O636" s="291"/>
      <c r="P636" s="291"/>
      <c r="Q636" s="291"/>
      <c r="R636" s="291"/>
      <c r="S636" s="291"/>
      <c r="T636" s="291"/>
      <c r="U636" s="291"/>
      <c r="V636" s="291"/>
      <c r="W636" s="291"/>
      <c r="X636" s="291"/>
      <c r="Y636" s="291"/>
      <c r="Z636" s="291"/>
    </row>
    <row r="637" spans="1:26" ht="15.75" customHeight="1">
      <c r="A637" s="291"/>
      <c r="B637" s="291"/>
      <c r="C637" s="291"/>
      <c r="D637" s="291"/>
      <c r="E637" s="291"/>
      <c r="F637" s="291"/>
      <c r="G637" s="291"/>
      <c r="H637" s="291"/>
      <c r="I637" s="291"/>
      <c r="J637" s="291"/>
      <c r="K637" s="291"/>
      <c r="L637" s="291"/>
      <c r="M637" s="291"/>
      <c r="N637" s="291"/>
      <c r="O637" s="291"/>
      <c r="P637" s="291"/>
      <c r="Q637" s="291"/>
      <c r="R637" s="291"/>
      <c r="S637" s="291"/>
      <c r="T637" s="291"/>
      <c r="U637" s="291"/>
      <c r="V637" s="291"/>
      <c r="W637" s="291"/>
      <c r="X637" s="291"/>
      <c r="Y637" s="291"/>
      <c r="Z637" s="291"/>
    </row>
    <row r="638" spans="1:26" ht="15.75" customHeight="1">
      <c r="A638" s="291"/>
      <c r="B638" s="291"/>
      <c r="C638" s="291"/>
      <c r="D638" s="291"/>
      <c r="E638" s="291"/>
      <c r="F638" s="291"/>
      <c r="G638" s="291"/>
      <c r="H638" s="291"/>
      <c r="I638" s="291"/>
      <c r="J638" s="291"/>
      <c r="K638" s="291"/>
      <c r="L638" s="291"/>
      <c r="M638" s="291"/>
      <c r="N638" s="291"/>
      <c r="O638" s="291"/>
      <c r="P638" s="291"/>
      <c r="Q638" s="291"/>
      <c r="R638" s="291"/>
      <c r="S638" s="291"/>
      <c r="T638" s="291"/>
      <c r="U638" s="291"/>
      <c r="V638" s="291"/>
      <c r="W638" s="291"/>
      <c r="X638" s="291"/>
      <c r="Y638" s="291"/>
      <c r="Z638" s="291"/>
    </row>
    <row r="639" spans="1:26" ht="15.75" customHeight="1">
      <c r="A639" s="291"/>
      <c r="B639" s="291"/>
      <c r="C639" s="291"/>
      <c r="D639" s="291"/>
      <c r="E639" s="291"/>
      <c r="F639" s="291"/>
      <c r="G639" s="291"/>
      <c r="H639" s="291"/>
      <c r="I639" s="291"/>
      <c r="J639" s="291"/>
      <c r="K639" s="291"/>
      <c r="L639" s="291"/>
      <c r="M639" s="291"/>
      <c r="N639" s="291"/>
      <c r="O639" s="291"/>
      <c r="P639" s="291"/>
      <c r="Q639" s="291"/>
      <c r="R639" s="291"/>
      <c r="S639" s="291"/>
      <c r="T639" s="291"/>
      <c r="U639" s="291"/>
      <c r="V639" s="291"/>
      <c r="W639" s="291"/>
      <c r="X639" s="291"/>
      <c r="Y639" s="291"/>
      <c r="Z639" s="291"/>
    </row>
    <row r="640" spans="1:26" ht="15.75" customHeight="1">
      <c r="A640" s="291"/>
      <c r="B640" s="291"/>
      <c r="C640" s="291"/>
      <c r="D640" s="291"/>
      <c r="E640" s="291"/>
      <c r="F640" s="291"/>
      <c r="G640" s="291"/>
      <c r="H640" s="291"/>
      <c r="I640" s="291"/>
      <c r="J640" s="291"/>
      <c r="K640" s="291"/>
      <c r="L640" s="291"/>
      <c r="M640" s="291"/>
      <c r="N640" s="291"/>
      <c r="O640" s="291"/>
      <c r="P640" s="291"/>
      <c r="Q640" s="291"/>
      <c r="R640" s="291"/>
      <c r="S640" s="291"/>
      <c r="T640" s="291"/>
      <c r="U640" s="291"/>
      <c r="V640" s="291"/>
      <c r="W640" s="291"/>
      <c r="X640" s="291"/>
      <c r="Y640" s="291"/>
      <c r="Z640" s="291"/>
    </row>
    <row r="641" spans="1:26" ht="15.75" customHeight="1">
      <c r="A641" s="291"/>
      <c r="B641" s="291"/>
      <c r="C641" s="291"/>
      <c r="D641" s="291"/>
      <c r="E641" s="291"/>
      <c r="F641" s="291"/>
      <c r="G641" s="291"/>
      <c r="H641" s="291"/>
      <c r="I641" s="291"/>
      <c r="J641" s="291"/>
      <c r="K641" s="291"/>
      <c r="L641" s="291"/>
      <c r="M641" s="291"/>
      <c r="N641" s="291"/>
      <c r="O641" s="291"/>
      <c r="P641" s="291"/>
      <c r="Q641" s="291"/>
      <c r="R641" s="291"/>
      <c r="S641" s="291"/>
      <c r="T641" s="291"/>
      <c r="U641" s="291"/>
      <c r="V641" s="291"/>
      <c r="W641" s="291"/>
      <c r="X641" s="291"/>
      <c r="Y641" s="291"/>
      <c r="Z641" s="291"/>
    </row>
    <row r="642" spans="1:26" ht="15.75" customHeight="1">
      <c r="A642" s="291"/>
      <c r="B642" s="291"/>
      <c r="C642" s="291"/>
      <c r="D642" s="291"/>
      <c r="E642" s="291"/>
      <c r="F642" s="291"/>
      <c r="G642" s="291"/>
      <c r="H642" s="291"/>
      <c r="I642" s="291"/>
      <c r="J642" s="291"/>
      <c r="K642" s="291"/>
      <c r="L642" s="291"/>
      <c r="M642" s="291"/>
      <c r="N642" s="291"/>
      <c r="O642" s="291"/>
      <c r="P642" s="291"/>
      <c r="Q642" s="291"/>
      <c r="R642" s="291"/>
      <c r="S642" s="291"/>
      <c r="T642" s="291"/>
      <c r="U642" s="291"/>
      <c r="V642" s="291"/>
      <c r="W642" s="291"/>
      <c r="X642" s="291"/>
      <c r="Y642" s="291"/>
      <c r="Z642" s="291"/>
    </row>
    <row r="643" spans="1:26" ht="15.75" customHeight="1">
      <c r="A643" s="291"/>
      <c r="B643" s="291"/>
      <c r="C643" s="291"/>
      <c r="D643" s="291"/>
      <c r="E643" s="291"/>
      <c r="F643" s="291"/>
      <c r="G643" s="291"/>
      <c r="H643" s="291"/>
      <c r="I643" s="291"/>
      <c r="J643" s="291"/>
      <c r="K643" s="291"/>
      <c r="L643" s="291"/>
      <c r="M643" s="291"/>
      <c r="N643" s="291"/>
      <c r="O643" s="291"/>
      <c r="P643" s="291"/>
      <c r="Q643" s="291"/>
      <c r="R643" s="291"/>
      <c r="S643" s="291"/>
      <c r="T643" s="291"/>
      <c r="U643" s="291"/>
      <c r="V643" s="291"/>
      <c r="W643" s="291"/>
      <c r="X643" s="291"/>
      <c r="Y643" s="291"/>
      <c r="Z643" s="291"/>
    </row>
    <row r="644" spans="1:26" ht="15.75" customHeight="1">
      <c r="A644" s="291"/>
      <c r="B644" s="291"/>
      <c r="C644" s="291"/>
      <c r="D644" s="291"/>
      <c r="E644" s="291"/>
      <c r="F644" s="291"/>
      <c r="G644" s="291"/>
      <c r="H644" s="291"/>
      <c r="I644" s="291"/>
      <c r="J644" s="291"/>
      <c r="K644" s="291"/>
      <c r="L644" s="291"/>
      <c r="M644" s="291"/>
      <c r="N644" s="291"/>
      <c r="O644" s="291"/>
      <c r="P644" s="291"/>
      <c r="Q644" s="291"/>
      <c r="R644" s="291"/>
      <c r="S644" s="291"/>
      <c r="T644" s="291"/>
      <c r="U644" s="291"/>
      <c r="V644" s="291"/>
      <c r="W644" s="291"/>
      <c r="X644" s="291"/>
      <c r="Y644" s="291"/>
      <c r="Z644" s="291"/>
    </row>
    <row r="645" spans="1:26" ht="15.75" customHeight="1">
      <c r="A645" s="291"/>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row>
    <row r="646" spans="1:26" ht="15.75" customHeight="1">
      <c r="A646" s="291"/>
      <c r="B646" s="291"/>
      <c r="C646" s="291"/>
      <c r="D646" s="291"/>
      <c r="E646" s="291"/>
      <c r="F646" s="291"/>
      <c r="G646" s="291"/>
      <c r="H646" s="291"/>
      <c r="I646" s="291"/>
      <c r="J646" s="291"/>
      <c r="K646" s="291"/>
      <c r="L646" s="291"/>
      <c r="M646" s="291"/>
      <c r="N646" s="291"/>
      <c r="O646" s="291"/>
      <c r="P646" s="291"/>
      <c r="Q646" s="291"/>
      <c r="R646" s="291"/>
      <c r="S646" s="291"/>
      <c r="T646" s="291"/>
      <c r="U646" s="291"/>
      <c r="V646" s="291"/>
      <c r="W646" s="291"/>
      <c r="X646" s="291"/>
      <c r="Y646" s="291"/>
      <c r="Z646" s="291"/>
    </row>
    <row r="647" spans="1:26" ht="15.75" customHeight="1">
      <c r="A647" s="291"/>
      <c r="B647" s="291"/>
      <c r="C647" s="291"/>
      <c r="D647" s="291"/>
      <c r="E647" s="291"/>
      <c r="F647" s="291"/>
      <c r="G647" s="291"/>
      <c r="H647" s="291"/>
      <c r="I647" s="291"/>
      <c r="J647" s="291"/>
      <c r="K647" s="291"/>
      <c r="L647" s="291"/>
      <c r="M647" s="291"/>
      <c r="N647" s="291"/>
      <c r="O647" s="291"/>
      <c r="P647" s="291"/>
      <c r="Q647" s="291"/>
      <c r="R647" s="291"/>
      <c r="S647" s="291"/>
      <c r="T647" s="291"/>
      <c r="U647" s="291"/>
      <c r="V647" s="291"/>
      <c r="W647" s="291"/>
      <c r="X647" s="291"/>
      <c r="Y647" s="291"/>
      <c r="Z647" s="291"/>
    </row>
    <row r="648" spans="1:26" ht="15.75" customHeight="1">
      <c r="A648" s="291"/>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row>
    <row r="649" spans="1:26" ht="15.75" customHeight="1">
      <c r="A649" s="291"/>
      <c r="B649" s="291"/>
      <c r="C649" s="291"/>
      <c r="D649" s="291"/>
      <c r="E649" s="291"/>
      <c r="F649" s="291"/>
      <c r="G649" s="291"/>
      <c r="H649" s="291"/>
      <c r="I649" s="291"/>
      <c r="J649" s="291"/>
      <c r="K649" s="291"/>
      <c r="L649" s="291"/>
      <c r="M649" s="291"/>
      <c r="N649" s="291"/>
      <c r="O649" s="291"/>
      <c r="P649" s="291"/>
      <c r="Q649" s="291"/>
      <c r="R649" s="291"/>
      <c r="S649" s="291"/>
      <c r="T649" s="291"/>
      <c r="U649" s="291"/>
      <c r="V649" s="291"/>
      <c r="W649" s="291"/>
      <c r="X649" s="291"/>
      <c r="Y649" s="291"/>
      <c r="Z649" s="291"/>
    </row>
    <row r="650" spans="1:26" ht="15.75" customHeight="1">
      <c r="A650" s="291"/>
      <c r="B650" s="291"/>
      <c r="C650" s="291"/>
      <c r="D650" s="291"/>
      <c r="E650" s="291"/>
      <c r="F650" s="291"/>
      <c r="G650" s="291"/>
      <c r="H650" s="291"/>
      <c r="I650" s="291"/>
      <c r="J650" s="291"/>
      <c r="K650" s="291"/>
      <c r="L650" s="291"/>
      <c r="M650" s="291"/>
      <c r="N650" s="291"/>
      <c r="O650" s="291"/>
      <c r="P650" s="291"/>
      <c r="Q650" s="291"/>
      <c r="R650" s="291"/>
      <c r="S650" s="291"/>
      <c r="T650" s="291"/>
      <c r="U650" s="291"/>
      <c r="V650" s="291"/>
      <c r="W650" s="291"/>
      <c r="X650" s="291"/>
      <c r="Y650" s="291"/>
      <c r="Z650" s="291"/>
    </row>
    <row r="651" spans="1:26" ht="15.75" customHeight="1">
      <c r="A651" s="291"/>
      <c r="B651" s="291"/>
      <c r="C651" s="291"/>
      <c r="D651" s="291"/>
      <c r="E651" s="291"/>
      <c r="F651" s="291"/>
      <c r="G651" s="291"/>
      <c r="H651" s="291"/>
      <c r="I651" s="291"/>
      <c r="J651" s="291"/>
      <c r="K651" s="291"/>
      <c r="L651" s="291"/>
      <c r="M651" s="291"/>
      <c r="N651" s="291"/>
      <c r="O651" s="291"/>
      <c r="P651" s="291"/>
      <c r="Q651" s="291"/>
      <c r="R651" s="291"/>
      <c r="S651" s="291"/>
      <c r="T651" s="291"/>
      <c r="U651" s="291"/>
      <c r="V651" s="291"/>
      <c r="W651" s="291"/>
      <c r="X651" s="291"/>
      <c r="Y651" s="291"/>
      <c r="Z651" s="291"/>
    </row>
    <row r="652" spans="1:26" ht="15.75" customHeight="1">
      <c r="A652" s="291"/>
      <c r="B652" s="291"/>
      <c r="C652" s="291"/>
      <c r="D652" s="291"/>
      <c r="E652" s="291"/>
      <c r="F652" s="291"/>
      <c r="G652" s="291"/>
      <c r="H652" s="291"/>
      <c r="I652" s="291"/>
      <c r="J652" s="291"/>
      <c r="K652" s="291"/>
      <c r="L652" s="291"/>
      <c r="M652" s="291"/>
      <c r="N652" s="291"/>
      <c r="O652" s="291"/>
      <c r="P652" s="291"/>
      <c r="Q652" s="291"/>
      <c r="R652" s="291"/>
      <c r="S652" s="291"/>
      <c r="T652" s="291"/>
      <c r="U652" s="291"/>
      <c r="V652" s="291"/>
      <c r="W652" s="291"/>
      <c r="X652" s="291"/>
      <c r="Y652" s="291"/>
      <c r="Z652" s="291"/>
    </row>
    <row r="653" spans="1:26" ht="15.75" customHeight="1">
      <c r="A653" s="291"/>
      <c r="B653" s="291"/>
      <c r="C653" s="291"/>
      <c r="D653" s="291"/>
      <c r="E653" s="291"/>
      <c r="F653" s="291"/>
      <c r="G653" s="291"/>
      <c r="H653" s="291"/>
      <c r="I653" s="291"/>
      <c r="J653" s="291"/>
      <c r="K653" s="291"/>
      <c r="L653" s="291"/>
      <c r="M653" s="291"/>
      <c r="N653" s="291"/>
      <c r="O653" s="291"/>
      <c r="P653" s="291"/>
      <c r="Q653" s="291"/>
      <c r="R653" s="291"/>
      <c r="S653" s="291"/>
      <c r="T653" s="291"/>
      <c r="U653" s="291"/>
      <c r="V653" s="291"/>
      <c r="W653" s="291"/>
      <c r="X653" s="291"/>
      <c r="Y653" s="291"/>
      <c r="Z653" s="291"/>
    </row>
    <row r="654" spans="1:26" ht="15.75" customHeight="1">
      <c r="A654" s="291"/>
      <c r="B654" s="291"/>
      <c r="C654" s="291"/>
      <c r="D654" s="291"/>
      <c r="E654" s="291"/>
      <c r="F654" s="291"/>
      <c r="G654" s="291"/>
      <c r="H654" s="291"/>
      <c r="I654" s="291"/>
      <c r="J654" s="291"/>
      <c r="K654" s="291"/>
      <c r="L654" s="291"/>
      <c r="M654" s="291"/>
      <c r="N654" s="291"/>
      <c r="O654" s="291"/>
      <c r="P654" s="291"/>
      <c r="Q654" s="291"/>
      <c r="R654" s="291"/>
      <c r="S654" s="291"/>
      <c r="T654" s="291"/>
      <c r="U654" s="291"/>
      <c r="V654" s="291"/>
      <c r="W654" s="291"/>
      <c r="X654" s="291"/>
      <c r="Y654" s="291"/>
      <c r="Z654" s="291"/>
    </row>
    <row r="655" spans="1:26" ht="15.75" customHeight="1">
      <c r="A655" s="291"/>
      <c r="B655" s="291"/>
      <c r="C655" s="291"/>
      <c r="D655" s="291"/>
      <c r="E655" s="291"/>
      <c r="F655" s="291"/>
      <c r="G655" s="291"/>
      <c r="H655" s="291"/>
      <c r="I655" s="291"/>
      <c r="J655" s="291"/>
      <c r="K655" s="291"/>
      <c r="L655" s="291"/>
      <c r="M655" s="291"/>
      <c r="N655" s="291"/>
      <c r="O655" s="291"/>
      <c r="P655" s="291"/>
      <c r="Q655" s="291"/>
      <c r="R655" s="291"/>
      <c r="S655" s="291"/>
      <c r="T655" s="291"/>
      <c r="U655" s="291"/>
      <c r="V655" s="291"/>
      <c r="W655" s="291"/>
      <c r="X655" s="291"/>
      <c r="Y655" s="291"/>
      <c r="Z655" s="291"/>
    </row>
    <row r="656" spans="1:26" ht="15.75" customHeight="1">
      <c r="A656" s="291"/>
      <c r="B656" s="291"/>
      <c r="C656" s="291"/>
      <c r="D656" s="291"/>
      <c r="E656" s="291"/>
      <c r="F656" s="291"/>
      <c r="G656" s="291"/>
      <c r="H656" s="291"/>
      <c r="I656" s="291"/>
      <c r="J656" s="291"/>
      <c r="K656" s="291"/>
      <c r="L656" s="291"/>
      <c r="M656" s="291"/>
      <c r="N656" s="291"/>
      <c r="O656" s="291"/>
      <c r="P656" s="291"/>
      <c r="Q656" s="291"/>
      <c r="R656" s="291"/>
      <c r="S656" s="291"/>
      <c r="T656" s="291"/>
      <c r="U656" s="291"/>
      <c r="V656" s="291"/>
      <c r="W656" s="291"/>
      <c r="X656" s="291"/>
      <c r="Y656" s="291"/>
      <c r="Z656" s="291"/>
    </row>
    <row r="657" spans="1:26" ht="15.75" customHeight="1">
      <c r="A657" s="291"/>
      <c r="B657" s="291"/>
      <c r="C657" s="291"/>
      <c r="D657" s="291"/>
      <c r="E657" s="291"/>
      <c r="F657" s="291"/>
      <c r="G657" s="291"/>
      <c r="H657" s="291"/>
      <c r="I657" s="291"/>
      <c r="J657" s="291"/>
      <c r="K657" s="291"/>
      <c r="L657" s="291"/>
      <c r="M657" s="291"/>
      <c r="N657" s="291"/>
      <c r="O657" s="291"/>
      <c r="P657" s="291"/>
      <c r="Q657" s="291"/>
      <c r="R657" s="291"/>
      <c r="S657" s="291"/>
      <c r="T657" s="291"/>
      <c r="U657" s="291"/>
      <c r="V657" s="291"/>
      <c r="W657" s="291"/>
      <c r="X657" s="291"/>
      <c r="Y657" s="291"/>
      <c r="Z657" s="291"/>
    </row>
    <row r="658" spans="1:26" ht="15.75" customHeight="1">
      <c r="A658" s="291"/>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row>
    <row r="659" spans="1:26" ht="15.75" customHeight="1">
      <c r="A659" s="291"/>
      <c r="B659" s="291"/>
      <c r="C659" s="291"/>
      <c r="D659" s="291"/>
      <c r="E659" s="291"/>
      <c r="F659" s="291"/>
      <c r="G659" s="291"/>
      <c r="H659" s="291"/>
      <c r="I659" s="291"/>
      <c r="J659" s="291"/>
      <c r="K659" s="291"/>
      <c r="L659" s="291"/>
      <c r="M659" s="291"/>
      <c r="N659" s="291"/>
      <c r="O659" s="291"/>
      <c r="P659" s="291"/>
      <c r="Q659" s="291"/>
      <c r="R659" s="291"/>
      <c r="S659" s="291"/>
      <c r="T659" s="291"/>
      <c r="U659" s="291"/>
      <c r="V659" s="291"/>
      <c r="W659" s="291"/>
      <c r="X659" s="291"/>
      <c r="Y659" s="291"/>
      <c r="Z659" s="291"/>
    </row>
    <row r="660" spans="1:26" ht="15.75" customHeight="1">
      <c r="A660" s="291"/>
      <c r="B660" s="291"/>
      <c r="C660" s="291"/>
      <c r="D660" s="291"/>
      <c r="E660" s="291"/>
      <c r="F660" s="291"/>
      <c r="G660" s="291"/>
      <c r="H660" s="291"/>
      <c r="I660" s="291"/>
      <c r="J660" s="291"/>
      <c r="K660" s="291"/>
      <c r="L660" s="291"/>
      <c r="M660" s="291"/>
      <c r="N660" s="291"/>
      <c r="O660" s="291"/>
      <c r="P660" s="291"/>
      <c r="Q660" s="291"/>
      <c r="R660" s="291"/>
      <c r="S660" s="291"/>
      <c r="T660" s="291"/>
      <c r="U660" s="291"/>
      <c r="V660" s="291"/>
      <c r="W660" s="291"/>
      <c r="X660" s="291"/>
      <c r="Y660" s="291"/>
      <c r="Z660" s="291"/>
    </row>
    <row r="661" spans="1:26" ht="15.75" customHeight="1">
      <c r="A661" s="291"/>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row>
    <row r="662" spans="1:26" ht="15.75" customHeight="1">
      <c r="A662" s="291"/>
      <c r="B662" s="291"/>
      <c r="C662" s="291"/>
      <c r="D662" s="291"/>
      <c r="E662" s="291"/>
      <c r="F662" s="291"/>
      <c r="G662" s="291"/>
      <c r="H662" s="291"/>
      <c r="I662" s="291"/>
      <c r="J662" s="291"/>
      <c r="K662" s="291"/>
      <c r="L662" s="291"/>
      <c r="M662" s="291"/>
      <c r="N662" s="291"/>
      <c r="O662" s="291"/>
      <c r="P662" s="291"/>
      <c r="Q662" s="291"/>
      <c r="R662" s="291"/>
      <c r="S662" s="291"/>
      <c r="T662" s="291"/>
      <c r="U662" s="291"/>
      <c r="V662" s="291"/>
      <c r="W662" s="291"/>
      <c r="X662" s="291"/>
      <c r="Y662" s="291"/>
      <c r="Z662" s="291"/>
    </row>
    <row r="663" spans="1:26" ht="15.75" customHeight="1">
      <c r="A663" s="291"/>
      <c r="B663" s="291"/>
      <c r="C663" s="291"/>
      <c r="D663" s="291"/>
      <c r="E663" s="291"/>
      <c r="F663" s="291"/>
      <c r="G663" s="291"/>
      <c r="H663" s="291"/>
      <c r="I663" s="291"/>
      <c r="J663" s="291"/>
      <c r="K663" s="291"/>
      <c r="L663" s="291"/>
      <c r="M663" s="291"/>
      <c r="N663" s="291"/>
      <c r="O663" s="291"/>
      <c r="P663" s="291"/>
      <c r="Q663" s="291"/>
      <c r="R663" s="291"/>
      <c r="S663" s="291"/>
      <c r="T663" s="291"/>
      <c r="U663" s="291"/>
      <c r="V663" s="291"/>
      <c r="W663" s="291"/>
      <c r="X663" s="291"/>
      <c r="Y663" s="291"/>
      <c r="Z663" s="291"/>
    </row>
    <row r="664" spans="1:26" ht="15.75" customHeight="1">
      <c r="A664" s="291"/>
      <c r="B664" s="291"/>
      <c r="C664" s="291"/>
      <c r="D664" s="291"/>
      <c r="E664" s="291"/>
      <c r="F664" s="291"/>
      <c r="G664" s="291"/>
      <c r="H664" s="291"/>
      <c r="I664" s="291"/>
      <c r="J664" s="291"/>
      <c r="K664" s="291"/>
      <c r="L664" s="291"/>
      <c r="M664" s="291"/>
      <c r="N664" s="291"/>
      <c r="O664" s="291"/>
      <c r="P664" s="291"/>
      <c r="Q664" s="291"/>
      <c r="R664" s="291"/>
      <c r="S664" s="291"/>
      <c r="T664" s="291"/>
      <c r="U664" s="291"/>
      <c r="V664" s="291"/>
      <c r="W664" s="291"/>
      <c r="X664" s="291"/>
      <c r="Y664" s="291"/>
      <c r="Z664" s="291"/>
    </row>
    <row r="665" spans="1:26" ht="15.75" customHeight="1">
      <c r="A665" s="291"/>
      <c r="B665" s="291"/>
      <c r="C665" s="291"/>
      <c r="D665" s="291"/>
      <c r="E665" s="291"/>
      <c r="F665" s="291"/>
      <c r="G665" s="291"/>
      <c r="H665" s="291"/>
      <c r="I665" s="291"/>
      <c r="J665" s="291"/>
      <c r="K665" s="291"/>
      <c r="L665" s="291"/>
      <c r="M665" s="291"/>
      <c r="N665" s="291"/>
      <c r="O665" s="291"/>
      <c r="P665" s="291"/>
      <c r="Q665" s="291"/>
      <c r="R665" s="291"/>
      <c r="S665" s="291"/>
      <c r="T665" s="291"/>
      <c r="U665" s="291"/>
      <c r="V665" s="291"/>
      <c r="W665" s="291"/>
      <c r="X665" s="291"/>
      <c r="Y665" s="291"/>
      <c r="Z665" s="291"/>
    </row>
    <row r="666" spans="1:26" ht="15.75" customHeight="1">
      <c r="A666" s="291"/>
      <c r="B666" s="291"/>
      <c r="C666" s="291"/>
      <c r="D666" s="291"/>
      <c r="E666" s="291"/>
      <c r="F666" s="291"/>
      <c r="G666" s="291"/>
      <c r="H666" s="291"/>
      <c r="I666" s="291"/>
      <c r="J666" s="291"/>
      <c r="K666" s="291"/>
      <c r="L666" s="291"/>
      <c r="M666" s="291"/>
      <c r="N666" s="291"/>
      <c r="O666" s="291"/>
      <c r="P666" s="291"/>
      <c r="Q666" s="291"/>
      <c r="R666" s="291"/>
      <c r="S666" s="291"/>
      <c r="T666" s="291"/>
      <c r="U666" s="291"/>
      <c r="V666" s="291"/>
      <c r="W666" s="291"/>
      <c r="X666" s="291"/>
      <c r="Y666" s="291"/>
      <c r="Z666" s="291"/>
    </row>
    <row r="667" spans="1:26" ht="15.75" customHeight="1">
      <c r="A667" s="291"/>
      <c r="B667" s="291"/>
      <c r="C667" s="291"/>
      <c r="D667" s="291"/>
      <c r="E667" s="291"/>
      <c r="F667" s="291"/>
      <c r="G667" s="291"/>
      <c r="H667" s="291"/>
      <c r="I667" s="291"/>
      <c r="J667" s="291"/>
      <c r="K667" s="291"/>
      <c r="L667" s="291"/>
      <c r="M667" s="291"/>
      <c r="N667" s="291"/>
      <c r="O667" s="291"/>
      <c r="P667" s="291"/>
      <c r="Q667" s="291"/>
      <c r="R667" s="291"/>
      <c r="S667" s="291"/>
      <c r="T667" s="291"/>
      <c r="U667" s="291"/>
      <c r="V667" s="291"/>
      <c r="W667" s="291"/>
      <c r="X667" s="291"/>
      <c r="Y667" s="291"/>
      <c r="Z667" s="291"/>
    </row>
    <row r="668" spans="1:26" ht="15.75" customHeight="1">
      <c r="A668" s="291"/>
      <c r="B668" s="291"/>
      <c r="C668" s="291"/>
      <c r="D668" s="291"/>
      <c r="E668" s="291"/>
      <c r="F668" s="291"/>
      <c r="G668" s="291"/>
      <c r="H668" s="291"/>
      <c r="I668" s="291"/>
      <c r="J668" s="291"/>
      <c r="K668" s="291"/>
      <c r="L668" s="291"/>
      <c r="M668" s="291"/>
      <c r="N668" s="291"/>
      <c r="O668" s="291"/>
      <c r="P668" s="291"/>
      <c r="Q668" s="291"/>
      <c r="R668" s="291"/>
      <c r="S668" s="291"/>
      <c r="T668" s="291"/>
      <c r="U668" s="291"/>
      <c r="V668" s="291"/>
      <c r="W668" s="291"/>
      <c r="X668" s="291"/>
      <c r="Y668" s="291"/>
      <c r="Z668" s="291"/>
    </row>
    <row r="669" spans="1:26" ht="15.75" customHeight="1">
      <c r="A669" s="291"/>
      <c r="B669" s="291"/>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291"/>
      <c r="Z669" s="291"/>
    </row>
    <row r="670" spans="1:26" ht="15.75" customHeight="1">
      <c r="A670" s="291"/>
      <c r="B670" s="291"/>
      <c r="C670" s="291"/>
      <c r="D670" s="291"/>
      <c r="E670" s="291"/>
      <c r="F670" s="291"/>
      <c r="G670" s="291"/>
      <c r="H670" s="291"/>
      <c r="I670" s="291"/>
      <c r="J670" s="291"/>
      <c r="K670" s="291"/>
      <c r="L670" s="291"/>
      <c r="M670" s="291"/>
      <c r="N670" s="291"/>
      <c r="O670" s="291"/>
      <c r="P670" s="291"/>
      <c r="Q670" s="291"/>
      <c r="R670" s="291"/>
      <c r="S670" s="291"/>
      <c r="T670" s="291"/>
      <c r="U670" s="291"/>
      <c r="V670" s="291"/>
      <c r="W670" s="291"/>
      <c r="X670" s="291"/>
      <c r="Y670" s="291"/>
      <c r="Z670" s="291"/>
    </row>
    <row r="671" spans="1:26" ht="15.75" customHeight="1">
      <c r="A671" s="291"/>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row>
    <row r="672" spans="1:26" ht="15.75" customHeight="1">
      <c r="A672" s="291"/>
      <c r="B672" s="291"/>
      <c r="C672" s="291"/>
      <c r="D672" s="291"/>
      <c r="E672" s="291"/>
      <c r="F672" s="291"/>
      <c r="G672" s="291"/>
      <c r="H672" s="291"/>
      <c r="I672" s="291"/>
      <c r="J672" s="291"/>
      <c r="K672" s="291"/>
      <c r="L672" s="291"/>
      <c r="M672" s="291"/>
      <c r="N672" s="291"/>
      <c r="O672" s="291"/>
      <c r="P672" s="291"/>
      <c r="Q672" s="291"/>
      <c r="R672" s="291"/>
      <c r="S672" s="291"/>
      <c r="T672" s="291"/>
      <c r="U672" s="291"/>
      <c r="V672" s="291"/>
      <c r="W672" s="291"/>
      <c r="X672" s="291"/>
      <c r="Y672" s="291"/>
      <c r="Z672" s="291"/>
    </row>
    <row r="673" spans="1:26" ht="15.75" customHeight="1">
      <c r="A673" s="291"/>
      <c r="B673" s="291"/>
      <c r="C673" s="291"/>
      <c r="D673" s="291"/>
      <c r="E673" s="291"/>
      <c r="F673" s="291"/>
      <c r="G673" s="291"/>
      <c r="H673" s="291"/>
      <c r="I673" s="291"/>
      <c r="J673" s="291"/>
      <c r="K673" s="291"/>
      <c r="L673" s="291"/>
      <c r="M673" s="291"/>
      <c r="N673" s="291"/>
      <c r="O673" s="291"/>
      <c r="P673" s="291"/>
      <c r="Q673" s="291"/>
      <c r="R673" s="291"/>
      <c r="S673" s="291"/>
      <c r="T673" s="291"/>
      <c r="U673" s="291"/>
      <c r="V673" s="291"/>
      <c r="W673" s="291"/>
      <c r="X673" s="291"/>
      <c r="Y673" s="291"/>
      <c r="Z673" s="291"/>
    </row>
    <row r="674" spans="1:26" ht="15.75" customHeight="1">
      <c r="A674" s="291"/>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row>
    <row r="675" spans="1:26" ht="15.75" customHeight="1">
      <c r="A675" s="291"/>
      <c r="B675" s="291"/>
      <c r="C675" s="291"/>
      <c r="D675" s="291"/>
      <c r="E675" s="291"/>
      <c r="F675" s="291"/>
      <c r="G675" s="291"/>
      <c r="H675" s="291"/>
      <c r="I675" s="291"/>
      <c r="J675" s="291"/>
      <c r="K675" s="291"/>
      <c r="L675" s="291"/>
      <c r="M675" s="291"/>
      <c r="N675" s="291"/>
      <c r="O675" s="291"/>
      <c r="P675" s="291"/>
      <c r="Q675" s="291"/>
      <c r="R675" s="291"/>
      <c r="S675" s="291"/>
      <c r="T675" s="291"/>
      <c r="U675" s="291"/>
      <c r="V675" s="291"/>
      <c r="W675" s="291"/>
      <c r="X675" s="291"/>
      <c r="Y675" s="291"/>
      <c r="Z675" s="291"/>
    </row>
    <row r="676" spans="1:26" ht="15.75" customHeight="1">
      <c r="A676" s="291"/>
      <c r="B676" s="291"/>
      <c r="C676" s="291"/>
      <c r="D676" s="291"/>
      <c r="E676" s="291"/>
      <c r="F676" s="291"/>
      <c r="G676" s="291"/>
      <c r="H676" s="291"/>
      <c r="I676" s="291"/>
      <c r="J676" s="291"/>
      <c r="K676" s="291"/>
      <c r="L676" s="291"/>
      <c r="M676" s="291"/>
      <c r="N676" s="291"/>
      <c r="O676" s="291"/>
      <c r="P676" s="291"/>
      <c r="Q676" s="291"/>
      <c r="R676" s="291"/>
      <c r="S676" s="291"/>
      <c r="T676" s="291"/>
      <c r="U676" s="291"/>
      <c r="V676" s="291"/>
      <c r="W676" s="291"/>
      <c r="X676" s="291"/>
      <c r="Y676" s="291"/>
      <c r="Z676" s="291"/>
    </row>
    <row r="677" spans="1:26" ht="15.75" customHeight="1">
      <c r="A677" s="291"/>
      <c r="B677" s="291"/>
      <c r="C677" s="291"/>
      <c r="D677" s="291"/>
      <c r="E677" s="291"/>
      <c r="F677" s="291"/>
      <c r="G677" s="291"/>
      <c r="H677" s="291"/>
      <c r="I677" s="291"/>
      <c r="J677" s="291"/>
      <c r="K677" s="291"/>
      <c r="L677" s="291"/>
      <c r="M677" s="291"/>
      <c r="N677" s="291"/>
      <c r="O677" s="291"/>
      <c r="P677" s="291"/>
      <c r="Q677" s="291"/>
      <c r="R677" s="291"/>
      <c r="S677" s="291"/>
      <c r="T677" s="291"/>
      <c r="U677" s="291"/>
      <c r="V677" s="291"/>
      <c r="W677" s="291"/>
      <c r="X677" s="291"/>
      <c r="Y677" s="291"/>
      <c r="Z677" s="291"/>
    </row>
    <row r="678" spans="1:26" ht="15.75" customHeight="1">
      <c r="A678" s="291"/>
      <c r="B678" s="291"/>
      <c r="C678" s="291"/>
      <c r="D678" s="291"/>
      <c r="E678" s="291"/>
      <c r="F678" s="291"/>
      <c r="G678" s="291"/>
      <c r="H678" s="291"/>
      <c r="I678" s="291"/>
      <c r="J678" s="291"/>
      <c r="K678" s="291"/>
      <c r="L678" s="291"/>
      <c r="M678" s="291"/>
      <c r="N678" s="291"/>
      <c r="O678" s="291"/>
      <c r="P678" s="291"/>
      <c r="Q678" s="291"/>
      <c r="R678" s="291"/>
      <c r="S678" s="291"/>
      <c r="T678" s="291"/>
      <c r="U678" s="291"/>
      <c r="V678" s="291"/>
      <c r="W678" s="291"/>
      <c r="X678" s="291"/>
      <c r="Y678" s="291"/>
      <c r="Z678" s="291"/>
    </row>
    <row r="679" spans="1:26" ht="15.75" customHeight="1">
      <c r="A679" s="291"/>
      <c r="B679" s="291"/>
      <c r="C679" s="291"/>
      <c r="D679" s="291"/>
      <c r="E679" s="291"/>
      <c r="F679" s="291"/>
      <c r="G679" s="291"/>
      <c r="H679" s="291"/>
      <c r="I679" s="291"/>
      <c r="J679" s="291"/>
      <c r="K679" s="291"/>
      <c r="L679" s="291"/>
      <c r="M679" s="291"/>
      <c r="N679" s="291"/>
      <c r="O679" s="291"/>
      <c r="P679" s="291"/>
      <c r="Q679" s="291"/>
      <c r="R679" s="291"/>
      <c r="S679" s="291"/>
      <c r="T679" s="291"/>
      <c r="U679" s="291"/>
      <c r="V679" s="291"/>
      <c r="W679" s="291"/>
      <c r="X679" s="291"/>
      <c r="Y679" s="291"/>
      <c r="Z679" s="291"/>
    </row>
    <row r="680" spans="1:26" ht="15.75" customHeight="1">
      <c r="A680" s="291"/>
      <c r="B680" s="291"/>
      <c r="C680" s="291"/>
      <c r="D680" s="291"/>
      <c r="E680" s="291"/>
      <c r="F680" s="291"/>
      <c r="G680" s="291"/>
      <c r="H680" s="291"/>
      <c r="I680" s="291"/>
      <c r="J680" s="291"/>
      <c r="K680" s="291"/>
      <c r="L680" s="291"/>
      <c r="M680" s="291"/>
      <c r="N680" s="291"/>
      <c r="O680" s="291"/>
      <c r="P680" s="291"/>
      <c r="Q680" s="291"/>
      <c r="R680" s="291"/>
      <c r="S680" s="291"/>
      <c r="T680" s="291"/>
      <c r="U680" s="291"/>
      <c r="V680" s="291"/>
      <c r="W680" s="291"/>
      <c r="X680" s="291"/>
      <c r="Y680" s="291"/>
      <c r="Z680" s="291"/>
    </row>
    <row r="681" spans="1:26" ht="15.75" customHeight="1">
      <c r="A681" s="291"/>
      <c r="B681" s="291"/>
      <c r="C681" s="291"/>
      <c r="D681" s="291"/>
      <c r="E681" s="291"/>
      <c r="F681" s="291"/>
      <c r="G681" s="291"/>
      <c r="H681" s="291"/>
      <c r="I681" s="291"/>
      <c r="J681" s="291"/>
      <c r="K681" s="291"/>
      <c r="L681" s="291"/>
      <c r="M681" s="291"/>
      <c r="N681" s="291"/>
      <c r="O681" s="291"/>
      <c r="P681" s="291"/>
      <c r="Q681" s="291"/>
      <c r="R681" s="291"/>
      <c r="S681" s="291"/>
      <c r="T681" s="291"/>
      <c r="U681" s="291"/>
      <c r="V681" s="291"/>
      <c r="W681" s="291"/>
      <c r="X681" s="291"/>
      <c r="Y681" s="291"/>
      <c r="Z681" s="291"/>
    </row>
    <row r="682" spans="1:26" ht="15.75" customHeight="1">
      <c r="A682" s="291"/>
      <c r="B682" s="291"/>
      <c r="C682" s="291"/>
      <c r="D682" s="291"/>
      <c r="E682" s="291"/>
      <c r="F682" s="291"/>
      <c r="G682" s="291"/>
      <c r="H682" s="291"/>
      <c r="I682" s="291"/>
      <c r="J682" s="291"/>
      <c r="K682" s="291"/>
      <c r="L682" s="291"/>
      <c r="M682" s="291"/>
      <c r="N682" s="291"/>
      <c r="O682" s="291"/>
      <c r="P682" s="291"/>
      <c r="Q682" s="291"/>
      <c r="R682" s="291"/>
      <c r="S682" s="291"/>
      <c r="T682" s="291"/>
      <c r="U682" s="291"/>
      <c r="V682" s="291"/>
      <c r="W682" s="291"/>
      <c r="X682" s="291"/>
      <c r="Y682" s="291"/>
      <c r="Z682" s="291"/>
    </row>
    <row r="683" spans="1:26" ht="15.75" customHeight="1">
      <c r="A683" s="291"/>
      <c r="B683" s="291"/>
      <c r="C683" s="291"/>
      <c r="D683" s="291"/>
      <c r="E683" s="291"/>
      <c r="F683" s="291"/>
      <c r="G683" s="291"/>
      <c r="H683" s="291"/>
      <c r="I683" s="291"/>
      <c r="J683" s="291"/>
      <c r="K683" s="291"/>
      <c r="L683" s="291"/>
      <c r="M683" s="291"/>
      <c r="N683" s="291"/>
      <c r="O683" s="291"/>
      <c r="P683" s="291"/>
      <c r="Q683" s="291"/>
      <c r="R683" s="291"/>
      <c r="S683" s="291"/>
      <c r="T683" s="291"/>
      <c r="U683" s="291"/>
      <c r="V683" s="291"/>
      <c r="W683" s="291"/>
      <c r="X683" s="291"/>
      <c r="Y683" s="291"/>
      <c r="Z683" s="291"/>
    </row>
    <row r="684" spans="1:26" ht="15.75" customHeight="1">
      <c r="A684" s="291"/>
      <c r="B684" s="291"/>
      <c r="C684" s="291"/>
      <c r="D684" s="291"/>
      <c r="E684" s="291"/>
      <c r="F684" s="291"/>
      <c r="G684" s="291"/>
      <c r="H684" s="291"/>
      <c r="I684" s="291"/>
      <c r="J684" s="291"/>
      <c r="K684" s="291"/>
      <c r="L684" s="291"/>
      <c r="M684" s="291"/>
      <c r="N684" s="291"/>
      <c r="O684" s="291"/>
      <c r="P684" s="291"/>
      <c r="Q684" s="291"/>
      <c r="R684" s="291"/>
      <c r="S684" s="291"/>
      <c r="T684" s="291"/>
      <c r="U684" s="291"/>
      <c r="V684" s="291"/>
      <c r="W684" s="291"/>
      <c r="X684" s="291"/>
      <c r="Y684" s="291"/>
      <c r="Z684" s="291"/>
    </row>
    <row r="685" spans="1:26" ht="15.75" customHeight="1">
      <c r="A685" s="291"/>
      <c r="B685" s="291"/>
      <c r="C685" s="291"/>
      <c r="D685" s="291"/>
      <c r="E685" s="291"/>
      <c r="F685" s="291"/>
      <c r="G685" s="291"/>
      <c r="H685" s="291"/>
      <c r="I685" s="291"/>
      <c r="J685" s="291"/>
      <c r="K685" s="291"/>
      <c r="L685" s="291"/>
      <c r="M685" s="291"/>
      <c r="N685" s="291"/>
      <c r="O685" s="291"/>
      <c r="P685" s="291"/>
      <c r="Q685" s="291"/>
      <c r="R685" s="291"/>
      <c r="S685" s="291"/>
      <c r="T685" s="291"/>
      <c r="U685" s="291"/>
      <c r="V685" s="291"/>
      <c r="W685" s="291"/>
      <c r="X685" s="291"/>
      <c r="Y685" s="291"/>
      <c r="Z685" s="291"/>
    </row>
    <row r="686" spans="1:26" ht="15.75" customHeight="1">
      <c r="A686" s="291"/>
      <c r="B686" s="291"/>
      <c r="C686" s="291"/>
      <c r="D686" s="291"/>
      <c r="E686" s="291"/>
      <c r="F686" s="291"/>
      <c r="G686" s="291"/>
      <c r="H686" s="291"/>
      <c r="I686" s="291"/>
      <c r="J686" s="291"/>
      <c r="K686" s="291"/>
      <c r="L686" s="291"/>
      <c r="M686" s="291"/>
      <c r="N686" s="291"/>
      <c r="O686" s="291"/>
      <c r="P686" s="291"/>
      <c r="Q686" s="291"/>
      <c r="R686" s="291"/>
      <c r="S686" s="291"/>
      <c r="T686" s="291"/>
      <c r="U686" s="291"/>
      <c r="V686" s="291"/>
      <c r="W686" s="291"/>
      <c r="X686" s="291"/>
      <c r="Y686" s="291"/>
      <c r="Z686" s="291"/>
    </row>
    <row r="687" spans="1:26" ht="15.75" customHeight="1">
      <c r="A687" s="291"/>
      <c r="B687" s="291"/>
      <c r="C687" s="291"/>
      <c r="D687" s="291"/>
      <c r="E687" s="291"/>
      <c r="F687" s="291"/>
      <c r="G687" s="291"/>
      <c r="H687" s="291"/>
      <c r="I687" s="291"/>
      <c r="J687" s="291"/>
      <c r="K687" s="291"/>
      <c r="L687" s="291"/>
      <c r="M687" s="291"/>
      <c r="N687" s="291"/>
      <c r="O687" s="291"/>
      <c r="P687" s="291"/>
      <c r="Q687" s="291"/>
      <c r="R687" s="291"/>
      <c r="S687" s="291"/>
      <c r="T687" s="291"/>
      <c r="U687" s="291"/>
      <c r="V687" s="291"/>
      <c r="W687" s="291"/>
      <c r="X687" s="291"/>
      <c r="Y687" s="291"/>
      <c r="Z687" s="291"/>
    </row>
    <row r="688" spans="1:26" ht="15.75" customHeight="1">
      <c r="A688" s="291"/>
      <c r="B688" s="291"/>
      <c r="C688" s="291"/>
      <c r="D688" s="291"/>
      <c r="E688" s="291"/>
      <c r="F688" s="291"/>
      <c r="G688" s="291"/>
      <c r="H688" s="291"/>
      <c r="I688" s="291"/>
      <c r="J688" s="291"/>
      <c r="K688" s="291"/>
      <c r="L688" s="291"/>
      <c r="M688" s="291"/>
      <c r="N688" s="291"/>
      <c r="O688" s="291"/>
      <c r="P688" s="291"/>
      <c r="Q688" s="291"/>
      <c r="R688" s="291"/>
      <c r="S688" s="291"/>
      <c r="T688" s="291"/>
      <c r="U688" s="291"/>
      <c r="V688" s="291"/>
      <c r="W688" s="291"/>
      <c r="X688" s="291"/>
      <c r="Y688" s="291"/>
      <c r="Z688" s="291"/>
    </row>
    <row r="689" spans="1:26" ht="15.75" customHeight="1">
      <c r="A689" s="291"/>
      <c r="B689" s="291"/>
      <c r="C689" s="291"/>
      <c r="D689" s="291"/>
      <c r="E689" s="291"/>
      <c r="F689" s="291"/>
      <c r="G689" s="291"/>
      <c r="H689" s="291"/>
      <c r="I689" s="291"/>
      <c r="J689" s="291"/>
      <c r="K689" s="291"/>
      <c r="L689" s="291"/>
      <c r="M689" s="291"/>
      <c r="N689" s="291"/>
      <c r="O689" s="291"/>
      <c r="P689" s="291"/>
      <c r="Q689" s="291"/>
      <c r="R689" s="291"/>
      <c r="S689" s="291"/>
      <c r="T689" s="291"/>
      <c r="U689" s="291"/>
      <c r="V689" s="291"/>
      <c r="W689" s="291"/>
      <c r="X689" s="291"/>
      <c r="Y689" s="291"/>
      <c r="Z689" s="291"/>
    </row>
    <row r="690" spans="1:26" ht="15.75" customHeight="1">
      <c r="A690" s="291"/>
      <c r="B690" s="291"/>
      <c r="C690" s="291"/>
      <c r="D690" s="291"/>
      <c r="E690" s="291"/>
      <c r="F690" s="291"/>
      <c r="G690" s="291"/>
      <c r="H690" s="291"/>
      <c r="I690" s="291"/>
      <c r="J690" s="291"/>
      <c r="K690" s="291"/>
      <c r="L690" s="291"/>
      <c r="M690" s="291"/>
      <c r="N690" s="291"/>
      <c r="O690" s="291"/>
      <c r="P690" s="291"/>
      <c r="Q690" s="291"/>
      <c r="R690" s="291"/>
      <c r="S690" s="291"/>
      <c r="T690" s="291"/>
      <c r="U690" s="291"/>
      <c r="V690" s="291"/>
      <c r="W690" s="291"/>
      <c r="X690" s="291"/>
      <c r="Y690" s="291"/>
      <c r="Z690" s="291"/>
    </row>
    <row r="691" spans="1:26" ht="15.75" customHeight="1">
      <c r="A691" s="291"/>
      <c r="B691" s="291"/>
      <c r="C691" s="291"/>
      <c r="D691" s="291"/>
      <c r="E691" s="291"/>
      <c r="F691" s="291"/>
      <c r="G691" s="291"/>
      <c r="H691" s="291"/>
      <c r="I691" s="291"/>
      <c r="J691" s="291"/>
      <c r="K691" s="291"/>
      <c r="L691" s="291"/>
      <c r="M691" s="291"/>
      <c r="N691" s="291"/>
      <c r="O691" s="291"/>
      <c r="P691" s="291"/>
      <c r="Q691" s="291"/>
      <c r="R691" s="291"/>
      <c r="S691" s="291"/>
      <c r="T691" s="291"/>
      <c r="U691" s="291"/>
      <c r="V691" s="291"/>
      <c r="W691" s="291"/>
      <c r="X691" s="291"/>
      <c r="Y691" s="291"/>
      <c r="Z691" s="291"/>
    </row>
    <row r="692" spans="1:26" ht="15.75" customHeight="1">
      <c r="A692" s="291"/>
      <c r="B692" s="291"/>
      <c r="C692" s="291"/>
      <c r="D692" s="291"/>
      <c r="E692" s="291"/>
      <c r="F692" s="291"/>
      <c r="G692" s="291"/>
      <c r="H692" s="291"/>
      <c r="I692" s="291"/>
      <c r="J692" s="291"/>
      <c r="K692" s="291"/>
      <c r="L692" s="291"/>
      <c r="M692" s="291"/>
      <c r="N692" s="291"/>
      <c r="O692" s="291"/>
      <c r="P692" s="291"/>
      <c r="Q692" s="291"/>
      <c r="R692" s="291"/>
      <c r="S692" s="291"/>
      <c r="T692" s="291"/>
      <c r="U692" s="291"/>
      <c r="V692" s="291"/>
      <c r="W692" s="291"/>
      <c r="X692" s="291"/>
      <c r="Y692" s="291"/>
      <c r="Z692" s="291"/>
    </row>
    <row r="693" spans="1:26" ht="15.75" customHeight="1">
      <c r="A693" s="291"/>
      <c r="B693" s="291"/>
      <c r="C693" s="291"/>
      <c r="D693" s="291"/>
      <c r="E693" s="291"/>
      <c r="F693" s="291"/>
      <c r="G693" s="291"/>
      <c r="H693" s="291"/>
      <c r="I693" s="291"/>
      <c r="J693" s="291"/>
      <c r="K693" s="291"/>
      <c r="L693" s="291"/>
      <c r="M693" s="291"/>
      <c r="N693" s="291"/>
      <c r="O693" s="291"/>
      <c r="P693" s="291"/>
      <c r="Q693" s="291"/>
      <c r="R693" s="291"/>
      <c r="S693" s="291"/>
      <c r="T693" s="291"/>
      <c r="U693" s="291"/>
      <c r="V693" s="291"/>
      <c r="W693" s="291"/>
      <c r="X693" s="291"/>
      <c r="Y693" s="291"/>
      <c r="Z693" s="291"/>
    </row>
    <row r="694" spans="1:26" ht="15.75" customHeight="1">
      <c r="A694" s="291"/>
      <c r="B694" s="291"/>
      <c r="C694" s="291"/>
      <c r="D694" s="291"/>
      <c r="E694" s="291"/>
      <c r="F694" s="291"/>
      <c r="G694" s="291"/>
      <c r="H694" s="291"/>
      <c r="I694" s="291"/>
      <c r="J694" s="291"/>
      <c r="K694" s="291"/>
      <c r="L694" s="291"/>
      <c r="M694" s="291"/>
      <c r="N694" s="291"/>
      <c r="O694" s="291"/>
      <c r="P694" s="291"/>
      <c r="Q694" s="291"/>
      <c r="R694" s="291"/>
      <c r="S694" s="291"/>
      <c r="T694" s="291"/>
      <c r="U694" s="291"/>
      <c r="V694" s="291"/>
      <c r="W694" s="291"/>
      <c r="X694" s="291"/>
      <c r="Y694" s="291"/>
      <c r="Z694" s="291"/>
    </row>
    <row r="695" spans="1:26" ht="15.75" customHeight="1">
      <c r="A695" s="291"/>
      <c r="B695" s="291"/>
      <c r="C695" s="291"/>
      <c r="D695" s="291"/>
      <c r="E695" s="291"/>
      <c r="F695" s="291"/>
      <c r="G695" s="291"/>
      <c r="H695" s="291"/>
      <c r="I695" s="291"/>
      <c r="J695" s="291"/>
      <c r="K695" s="291"/>
      <c r="L695" s="291"/>
      <c r="M695" s="291"/>
      <c r="N695" s="291"/>
      <c r="O695" s="291"/>
      <c r="P695" s="291"/>
      <c r="Q695" s="291"/>
      <c r="R695" s="291"/>
      <c r="S695" s="291"/>
      <c r="T695" s="291"/>
      <c r="U695" s="291"/>
      <c r="V695" s="291"/>
      <c r="W695" s="291"/>
      <c r="X695" s="291"/>
      <c r="Y695" s="291"/>
      <c r="Z695" s="291"/>
    </row>
    <row r="696" spans="1:26" ht="15.75" customHeight="1">
      <c r="A696" s="291"/>
      <c r="B696" s="291"/>
      <c r="C696" s="291"/>
      <c r="D696" s="291"/>
      <c r="E696" s="291"/>
      <c r="F696" s="291"/>
      <c r="G696" s="291"/>
      <c r="H696" s="291"/>
      <c r="I696" s="291"/>
      <c r="J696" s="291"/>
      <c r="K696" s="291"/>
      <c r="L696" s="291"/>
      <c r="M696" s="291"/>
      <c r="N696" s="291"/>
      <c r="O696" s="291"/>
      <c r="P696" s="291"/>
      <c r="Q696" s="291"/>
      <c r="R696" s="291"/>
      <c r="S696" s="291"/>
      <c r="T696" s="291"/>
      <c r="U696" s="291"/>
      <c r="V696" s="291"/>
      <c r="W696" s="291"/>
      <c r="X696" s="291"/>
      <c r="Y696" s="291"/>
      <c r="Z696" s="291"/>
    </row>
    <row r="697" spans="1:26" ht="15.75" customHeight="1">
      <c r="A697" s="291"/>
      <c r="B697" s="291"/>
      <c r="C697" s="291"/>
      <c r="D697" s="291"/>
      <c r="E697" s="291"/>
      <c r="F697" s="291"/>
      <c r="G697" s="291"/>
      <c r="H697" s="291"/>
      <c r="I697" s="291"/>
      <c r="J697" s="291"/>
      <c r="K697" s="291"/>
      <c r="L697" s="291"/>
      <c r="M697" s="291"/>
      <c r="N697" s="291"/>
      <c r="O697" s="291"/>
      <c r="P697" s="291"/>
      <c r="Q697" s="291"/>
      <c r="R697" s="291"/>
      <c r="S697" s="291"/>
      <c r="T697" s="291"/>
      <c r="U697" s="291"/>
      <c r="V697" s="291"/>
      <c r="W697" s="291"/>
      <c r="X697" s="291"/>
      <c r="Y697" s="291"/>
      <c r="Z697" s="291"/>
    </row>
    <row r="698" spans="1:26" ht="15.75" customHeight="1">
      <c r="A698" s="291"/>
      <c r="B698" s="291"/>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291"/>
      <c r="Z698" s="291"/>
    </row>
    <row r="699" spans="1:26" ht="15.75" customHeight="1">
      <c r="A699" s="291"/>
      <c r="B699" s="291"/>
      <c r="C699" s="291"/>
      <c r="D699" s="291"/>
      <c r="E699" s="291"/>
      <c r="F699" s="291"/>
      <c r="G699" s="291"/>
      <c r="H699" s="291"/>
      <c r="I699" s="291"/>
      <c r="J699" s="291"/>
      <c r="K699" s="291"/>
      <c r="L699" s="291"/>
      <c r="M699" s="291"/>
      <c r="N699" s="291"/>
      <c r="O699" s="291"/>
      <c r="P699" s="291"/>
      <c r="Q699" s="291"/>
      <c r="R699" s="291"/>
      <c r="S699" s="291"/>
      <c r="T699" s="291"/>
      <c r="U699" s="291"/>
      <c r="V699" s="291"/>
      <c r="W699" s="291"/>
      <c r="X699" s="291"/>
      <c r="Y699" s="291"/>
      <c r="Z699" s="291"/>
    </row>
    <row r="700" spans="1:26" ht="15.75" customHeight="1">
      <c r="A700" s="291"/>
      <c r="B700" s="291"/>
      <c r="C700" s="291"/>
      <c r="D700" s="291"/>
      <c r="E700" s="291"/>
      <c r="F700" s="291"/>
      <c r="G700" s="291"/>
      <c r="H700" s="291"/>
      <c r="I700" s="291"/>
      <c r="J700" s="291"/>
      <c r="K700" s="291"/>
      <c r="L700" s="291"/>
      <c r="M700" s="291"/>
      <c r="N700" s="291"/>
      <c r="O700" s="291"/>
      <c r="P700" s="291"/>
      <c r="Q700" s="291"/>
      <c r="R700" s="291"/>
      <c r="S700" s="291"/>
      <c r="T700" s="291"/>
      <c r="U700" s="291"/>
      <c r="V700" s="291"/>
      <c r="W700" s="291"/>
      <c r="X700" s="291"/>
      <c r="Y700" s="291"/>
      <c r="Z700" s="291"/>
    </row>
    <row r="701" spans="1:26" ht="15.75" customHeight="1">
      <c r="A701" s="291"/>
      <c r="B701" s="291"/>
      <c r="C701" s="291"/>
      <c r="D701" s="291"/>
      <c r="E701" s="291"/>
      <c r="F701" s="291"/>
      <c r="G701" s="291"/>
      <c r="H701" s="291"/>
      <c r="I701" s="291"/>
      <c r="J701" s="291"/>
      <c r="K701" s="291"/>
      <c r="L701" s="291"/>
      <c r="M701" s="291"/>
      <c r="N701" s="291"/>
      <c r="O701" s="291"/>
      <c r="P701" s="291"/>
      <c r="Q701" s="291"/>
      <c r="R701" s="291"/>
      <c r="S701" s="291"/>
      <c r="T701" s="291"/>
      <c r="U701" s="291"/>
      <c r="V701" s="291"/>
      <c r="W701" s="291"/>
      <c r="X701" s="291"/>
      <c r="Y701" s="291"/>
      <c r="Z701" s="291"/>
    </row>
    <row r="702" spans="1:26" ht="15.75" customHeight="1">
      <c r="A702" s="291"/>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row>
    <row r="703" spans="1:26" ht="15.75" customHeight="1">
      <c r="A703" s="291"/>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row>
    <row r="704" spans="1:26" ht="15.75" customHeight="1">
      <c r="A704" s="291"/>
      <c r="B704" s="291"/>
      <c r="C704" s="291"/>
      <c r="D704" s="291"/>
      <c r="E704" s="291"/>
      <c r="F704" s="291"/>
      <c r="G704" s="291"/>
      <c r="H704" s="291"/>
      <c r="I704" s="291"/>
      <c r="J704" s="291"/>
      <c r="K704" s="291"/>
      <c r="L704" s="291"/>
      <c r="M704" s="291"/>
      <c r="N704" s="291"/>
      <c r="O704" s="291"/>
      <c r="P704" s="291"/>
      <c r="Q704" s="291"/>
      <c r="R704" s="291"/>
      <c r="S704" s="291"/>
      <c r="T704" s="291"/>
      <c r="U704" s="291"/>
      <c r="V704" s="291"/>
      <c r="W704" s="291"/>
      <c r="X704" s="291"/>
      <c r="Y704" s="291"/>
      <c r="Z704" s="291"/>
    </row>
    <row r="705" spans="1:26" ht="15.75" customHeight="1">
      <c r="A705" s="291"/>
      <c r="B705" s="291"/>
      <c r="C705" s="291"/>
      <c r="D705" s="291"/>
      <c r="E705" s="291"/>
      <c r="F705" s="291"/>
      <c r="G705" s="291"/>
      <c r="H705" s="291"/>
      <c r="I705" s="291"/>
      <c r="J705" s="291"/>
      <c r="K705" s="291"/>
      <c r="L705" s="291"/>
      <c r="M705" s="291"/>
      <c r="N705" s="291"/>
      <c r="O705" s="291"/>
      <c r="P705" s="291"/>
      <c r="Q705" s="291"/>
      <c r="R705" s="291"/>
      <c r="S705" s="291"/>
      <c r="T705" s="291"/>
      <c r="U705" s="291"/>
      <c r="V705" s="291"/>
      <c r="W705" s="291"/>
      <c r="X705" s="291"/>
      <c r="Y705" s="291"/>
      <c r="Z705" s="291"/>
    </row>
    <row r="706" spans="1:26" ht="15.75" customHeight="1">
      <c r="A706" s="291"/>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row>
    <row r="707" spans="1:26" ht="15.75" customHeight="1">
      <c r="A707" s="291"/>
      <c r="B707" s="291"/>
      <c r="C707" s="291"/>
      <c r="D707" s="291"/>
      <c r="E707" s="291"/>
      <c r="F707" s="291"/>
      <c r="G707" s="291"/>
      <c r="H707" s="291"/>
      <c r="I707" s="291"/>
      <c r="J707" s="291"/>
      <c r="K707" s="291"/>
      <c r="L707" s="291"/>
      <c r="M707" s="291"/>
      <c r="N707" s="291"/>
      <c r="O707" s="291"/>
      <c r="P707" s="291"/>
      <c r="Q707" s="291"/>
      <c r="R707" s="291"/>
      <c r="S707" s="291"/>
      <c r="T707" s="291"/>
      <c r="U707" s="291"/>
      <c r="V707" s="291"/>
      <c r="W707" s="291"/>
      <c r="X707" s="291"/>
      <c r="Y707" s="291"/>
      <c r="Z707" s="291"/>
    </row>
    <row r="708" spans="1:26" ht="15.75" customHeight="1">
      <c r="A708" s="291"/>
      <c r="B708" s="291"/>
      <c r="C708" s="291"/>
      <c r="D708" s="291"/>
      <c r="E708" s="291"/>
      <c r="F708" s="291"/>
      <c r="G708" s="291"/>
      <c r="H708" s="291"/>
      <c r="I708" s="291"/>
      <c r="J708" s="291"/>
      <c r="K708" s="291"/>
      <c r="L708" s="291"/>
      <c r="M708" s="291"/>
      <c r="N708" s="291"/>
      <c r="O708" s="291"/>
      <c r="P708" s="291"/>
      <c r="Q708" s="291"/>
      <c r="R708" s="291"/>
      <c r="S708" s="291"/>
      <c r="T708" s="291"/>
      <c r="U708" s="291"/>
      <c r="V708" s="291"/>
      <c r="W708" s="291"/>
      <c r="X708" s="291"/>
      <c r="Y708" s="291"/>
      <c r="Z708" s="291"/>
    </row>
    <row r="709" spans="1:26" ht="15.75" customHeight="1">
      <c r="A709" s="291"/>
      <c r="B709" s="291"/>
      <c r="C709" s="291"/>
      <c r="D709" s="291"/>
      <c r="E709" s="291"/>
      <c r="F709" s="291"/>
      <c r="G709" s="291"/>
      <c r="H709" s="291"/>
      <c r="I709" s="291"/>
      <c r="J709" s="291"/>
      <c r="K709" s="291"/>
      <c r="L709" s="291"/>
      <c r="M709" s="291"/>
      <c r="N709" s="291"/>
      <c r="O709" s="291"/>
      <c r="P709" s="291"/>
      <c r="Q709" s="291"/>
      <c r="R709" s="291"/>
      <c r="S709" s="291"/>
      <c r="T709" s="291"/>
      <c r="U709" s="291"/>
      <c r="V709" s="291"/>
      <c r="W709" s="291"/>
      <c r="X709" s="291"/>
      <c r="Y709" s="291"/>
      <c r="Z709" s="291"/>
    </row>
    <row r="710" spans="1:26" ht="15.75" customHeight="1">
      <c r="A710" s="291"/>
      <c r="B710" s="291"/>
      <c r="C710" s="291"/>
      <c r="D710" s="291"/>
      <c r="E710" s="291"/>
      <c r="F710" s="291"/>
      <c r="G710" s="291"/>
      <c r="H710" s="291"/>
      <c r="I710" s="291"/>
      <c r="J710" s="291"/>
      <c r="K710" s="291"/>
      <c r="L710" s="291"/>
      <c r="M710" s="291"/>
      <c r="N710" s="291"/>
      <c r="O710" s="291"/>
      <c r="P710" s="291"/>
      <c r="Q710" s="291"/>
      <c r="R710" s="291"/>
      <c r="S710" s="291"/>
      <c r="T710" s="291"/>
      <c r="U710" s="291"/>
      <c r="V710" s="291"/>
      <c r="W710" s="291"/>
      <c r="X710" s="291"/>
      <c r="Y710" s="291"/>
      <c r="Z710" s="291"/>
    </row>
    <row r="711" spans="1:26" ht="15.75" customHeight="1">
      <c r="A711" s="291"/>
      <c r="B711" s="291"/>
      <c r="C711" s="291"/>
      <c r="D711" s="291"/>
      <c r="E711" s="291"/>
      <c r="F711" s="291"/>
      <c r="G711" s="291"/>
      <c r="H711" s="291"/>
      <c r="I711" s="291"/>
      <c r="J711" s="291"/>
      <c r="K711" s="291"/>
      <c r="L711" s="291"/>
      <c r="M711" s="291"/>
      <c r="N711" s="291"/>
      <c r="O711" s="291"/>
      <c r="P711" s="291"/>
      <c r="Q711" s="291"/>
      <c r="R711" s="291"/>
      <c r="S711" s="291"/>
      <c r="T711" s="291"/>
      <c r="U711" s="291"/>
      <c r="V711" s="291"/>
      <c r="W711" s="291"/>
      <c r="X711" s="291"/>
      <c r="Y711" s="291"/>
      <c r="Z711" s="291"/>
    </row>
    <row r="712" spans="1:26" ht="15.75" customHeight="1">
      <c r="A712" s="291"/>
      <c r="B712" s="291"/>
      <c r="C712" s="291"/>
      <c r="D712" s="291"/>
      <c r="E712" s="291"/>
      <c r="F712" s="291"/>
      <c r="G712" s="291"/>
      <c r="H712" s="291"/>
      <c r="I712" s="291"/>
      <c r="J712" s="291"/>
      <c r="K712" s="291"/>
      <c r="L712" s="291"/>
      <c r="M712" s="291"/>
      <c r="N712" s="291"/>
      <c r="O712" s="291"/>
      <c r="P712" s="291"/>
      <c r="Q712" s="291"/>
      <c r="R712" s="291"/>
      <c r="S712" s="291"/>
      <c r="T712" s="291"/>
      <c r="U712" s="291"/>
      <c r="V712" s="291"/>
      <c r="W712" s="291"/>
      <c r="X712" s="291"/>
      <c r="Y712" s="291"/>
      <c r="Z712" s="291"/>
    </row>
    <row r="713" spans="1:26" ht="15.75" customHeight="1">
      <c r="A713" s="291"/>
      <c r="B713" s="291"/>
      <c r="C713" s="291"/>
      <c r="D713" s="291"/>
      <c r="E713" s="291"/>
      <c r="F713" s="291"/>
      <c r="G713" s="291"/>
      <c r="H713" s="291"/>
      <c r="I713" s="291"/>
      <c r="J713" s="291"/>
      <c r="K713" s="291"/>
      <c r="L713" s="291"/>
      <c r="M713" s="291"/>
      <c r="N713" s="291"/>
      <c r="O713" s="291"/>
      <c r="P713" s="291"/>
      <c r="Q713" s="291"/>
      <c r="R713" s="291"/>
      <c r="S713" s="291"/>
      <c r="T713" s="291"/>
      <c r="U713" s="291"/>
      <c r="V713" s="291"/>
      <c r="W713" s="291"/>
      <c r="X713" s="291"/>
      <c r="Y713" s="291"/>
      <c r="Z713" s="291"/>
    </row>
    <row r="714" spans="1:26" ht="15.75" customHeight="1">
      <c r="A714" s="291"/>
      <c r="B714" s="291"/>
      <c r="C714" s="291"/>
      <c r="D714" s="291"/>
      <c r="E714" s="291"/>
      <c r="F714" s="291"/>
      <c r="G714" s="291"/>
      <c r="H714" s="291"/>
      <c r="I714" s="291"/>
      <c r="J714" s="291"/>
      <c r="K714" s="291"/>
      <c r="L714" s="291"/>
      <c r="M714" s="291"/>
      <c r="N714" s="291"/>
      <c r="O714" s="291"/>
      <c r="P714" s="291"/>
      <c r="Q714" s="291"/>
      <c r="R714" s="291"/>
      <c r="S714" s="291"/>
      <c r="T714" s="291"/>
      <c r="U714" s="291"/>
      <c r="V714" s="291"/>
      <c r="W714" s="291"/>
      <c r="X714" s="291"/>
      <c r="Y714" s="291"/>
      <c r="Z714" s="291"/>
    </row>
    <row r="715" spans="1:26" ht="15.75" customHeight="1">
      <c r="A715" s="291"/>
      <c r="B715" s="291"/>
      <c r="C715" s="291"/>
      <c r="D715" s="291"/>
      <c r="E715" s="291"/>
      <c r="F715" s="291"/>
      <c r="G715" s="291"/>
      <c r="H715" s="291"/>
      <c r="I715" s="291"/>
      <c r="J715" s="291"/>
      <c r="K715" s="291"/>
      <c r="L715" s="291"/>
      <c r="M715" s="291"/>
      <c r="N715" s="291"/>
      <c r="O715" s="291"/>
      <c r="P715" s="291"/>
      <c r="Q715" s="291"/>
      <c r="R715" s="291"/>
      <c r="S715" s="291"/>
      <c r="T715" s="291"/>
      <c r="U715" s="291"/>
      <c r="V715" s="291"/>
      <c r="W715" s="291"/>
      <c r="X715" s="291"/>
      <c r="Y715" s="291"/>
      <c r="Z715" s="291"/>
    </row>
    <row r="716" spans="1:26" ht="15.75" customHeight="1">
      <c r="A716" s="291"/>
      <c r="B716" s="291"/>
      <c r="C716" s="291"/>
      <c r="D716" s="291"/>
      <c r="E716" s="291"/>
      <c r="F716" s="291"/>
      <c r="G716" s="291"/>
      <c r="H716" s="291"/>
      <c r="I716" s="291"/>
      <c r="J716" s="291"/>
      <c r="K716" s="291"/>
      <c r="L716" s="291"/>
      <c r="M716" s="291"/>
      <c r="N716" s="291"/>
      <c r="O716" s="291"/>
      <c r="P716" s="291"/>
      <c r="Q716" s="291"/>
      <c r="R716" s="291"/>
      <c r="S716" s="291"/>
      <c r="T716" s="291"/>
      <c r="U716" s="291"/>
      <c r="V716" s="291"/>
      <c r="W716" s="291"/>
      <c r="X716" s="291"/>
      <c r="Y716" s="291"/>
      <c r="Z716" s="291"/>
    </row>
    <row r="717" spans="1:26" ht="15.75" customHeight="1">
      <c r="A717" s="291"/>
      <c r="B717" s="291"/>
      <c r="C717" s="291"/>
      <c r="D717" s="291"/>
      <c r="E717" s="291"/>
      <c r="F717" s="291"/>
      <c r="G717" s="291"/>
      <c r="H717" s="291"/>
      <c r="I717" s="291"/>
      <c r="J717" s="291"/>
      <c r="K717" s="291"/>
      <c r="L717" s="291"/>
      <c r="M717" s="291"/>
      <c r="N717" s="291"/>
      <c r="O717" s="291"/>
      <c r="P717" s="291"/>
      <c r="Q717" s="291"/>
      <c r="R717" s="291"/>
      <c r="S717" s="291"/>
      <c r="T717" s="291"/>
      <c r="U717" s="291"/>
      <c r="V717" s="291"/>
      <c r="W717" s="291"/>
      <c r="X717" s="291"/>
      <c r="Y717" s="291"/>
      <c r="Z717" s="291"/>
    </row>
    <row r="718" spans="1:26" ht="15.75" customHeight="1">
      <c r="A718" s="291"/>
      <c r="B718" s="291"/>
      <c r="C718" s="291"/>
      <c r="D718" s="291"/>
      <c r="E718" s="291"/>
      <c r="F718" s="291"/>
      <c r="G718" s="291"/>
      <c r="H718" s="291"/>
      <c r="I718" s="291"/>
      <c r="J718" s="291"/>
      <c r="K718" s="291"/>
      <c r="L718" s="291"/>
      <c r="M718" s="291"/>
      <c r="N718" s="291"/>
      <c r="O718" s="291"/>
      <c r="P718" s="291"/>
      <c r="Q718" s="291"/>
      <c r="R718" s="291"/>
      <c r="S718" s="291"/>
      <c r="T718" s="291"/>
      <c r="U718" s="291"/>
      <c r="V718" s="291"/>
      <c r="W718" s="291"/>
      <c r="X718" s="291"/>
      <c r="Y718" s="291"/>
      <c r="Z718" s="291"/>
    </row>
    <row r="719" spans="1:26" ht="15.75" customHeight="1">
      <c r="A719" s="291"/>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c r="Z719" s="291"/>
    </row>
    <row r="720" spans="1:26" ht="15.75" customHeight="1">
      <c r="A720" s="291"/>
      <c r="B720" s="291"/>
      <c r="C720" s="291"/>
      <c r="D720" s="291"/>
      <c r="E720" s="291"/>
      <c r="F720" s="291"/>
      <c r="G720" s="291"/>
      <c r="H720" s="291"/>
      <c r="I720" s="291"/>
      <c r="J720" s="291"/>
      <c r="K720" s="291"/>
      <c r="L720" s="291"/>
      <c r="M720" s="291"/>
      <c r="N720" s="291"/>
      <c r="O720" s="291"/>
      <c r="P720" s="291"/>
      <c r="Q720" s="291"/>
      <c r="R720" s="291"/>
      <c r="S720" s="291"/>
      <c r="T720" s="291"/>
      <c r="U720" s="291"/>
      <c r="V720" s="291"/>
      <c r="W720" s="291"/>
      <c r="X720" s="291"/>
      <c r="Y720" s="291"/>
      <c r="Z720" s="291"/>
    </row>
    <row r="721" spans="1:26" ht="15.75" customHeight="1">
      <c r="A721" s="291"/>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row>
    <row r="722" spans="1:26" ht="15.75" customHeight="1">
      <c r="A722" s="291"/>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row>
    <row r="723" spans="1:26" ht="15.75" customHeight="1">
      <c r="A723" s="291"/>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row>
    <row r="724" spans="1:26" ht="15.75" customHeight="1">
      <c r="A724" s="291"/>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row>
    <row r="725" spans="1:26" ht="15.75" customHeight="1">
      <c r="A725" s="291"/>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row>
    <row r="726" spans="1:26" ht="15.75" customHeight="1">
      <c r="A726" s="291"/>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row>
    <row r="727" spans="1:26" ht="15.75" customHeight="1">
      <c r="A727" s="291"/>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row>
    <row r="728" spans="1:26" ht="15.75" customHeight="1">
      <c r="A728" s="291"/>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row>
    <row r="729" spans="1:26" ht="15.75" customHeight="1">
      <c r="A729" s="291"/>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row>
    <row r="730" spans="1:26" ht="15.75" customHeight="1">
      <c r="A730" s="291"/>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row>
    <row r="731" spans="1:26" ht="15.75" customHeight="1">
      <c r="A731" s="291"/>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row>
    <row r="732" spans="1:26" ht="15.75" customHeight="1">
      <c r="A732" s="291"/>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row>
    <row r="733" spans="1:26" ht="15.75" customHeight="1">
      <c r="A733" s="291"/>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row>
    <row r="734" spans="1:26" ht="15.75" customHeight="1">
      <c r="A734" s="291"/>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row>
    <row r="735" spans="1:26" ht="15.75" customHeight="1">
      <c r="A735" s="291"/>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row>
    <row r="736" spans="1:26" ht="15.75" customHeight="1">
      <c r="A736" s="291"/>
      <c r="B736" s="291"/>
      <c r="C736" s="291"/>
      <c r="D736" s="291"/>
      <c r="E736" s="291"/>
      <c r="F736" s="291"/>
      <c r="G736" s="291"/>
      <c r="H736" s="291"/>
      <c r="I736" s="291"/>
      <c r="J736" s="291"/>
      <c r="K736" s="291"/>
      <c r="L736" s="291"/>
      <c r="M736" s="291"/>
      <c r="N736" s="291"/>
      <c r="O736" s="291"/>
      <c r="P736" s="291"/>
      <c r="Q736" s="291"/>
      <c r="R736" s="291"/>
      <c r="S736" s="291"/>
      <c r="T736" s="291"/>
      <c r="U736" s="291"/>
      <c r="V736" s="291"/>
      <c r="W736" s="291"/>
      <c r="X736" s="291"/>
      <c r="Y736" s="291"/>
      <c r="Z736" s="291"/>
    </row>
    <row r="737" spans="1:26" ht="15.75" customHeight="1">
      <c r="A737" s="291"/>
      <c r="B737" s="291"/>
      <c r="C737" s="291"/>
      <c r="D737" s="291"/>
      <c r="E737" s="291"/>
      <c r="F737" s="291"/>
      <c r="G737" s="291"/>
      <c r="H737" s="291"/>
      <c r="I737" s="291"/>
      <c r="J737" s="291"/>
      <c r="K737" s="291"/>
      <c r="L737" s="291"/>
      <c r="M737" s="291"/>
      <c r="N737" s="291"/>
      <c r="O737" s="291"/>
      <c r="P737" s="291"/>
      <c r="Q737" s="291"/>
      <c r="R737" s="291"/>
      <c r="S737" s="291"/>
      <c r="T737" s="291"/>
      <c r="U737" s="291"/>
      <c r="V737" s="291"/>
      <c r="W737" s="291"/>
      <c r="X737" s="291"/>
      <c r="Y737" s="291"/>
      <c r="Z737" s="291"/>
    </row>
    <row r="738" spans="1:26" ht="15.75" customHeight="1">
      <c r="A738" s="291"/>
      <c r="B738" s="291"/>
      <c r="C738" s="291"/>
      <c r="D738" s="291"/>
      <c r="E738" s="291"/>
      <c r="F738" s="291"/>
      <c r="G738" s="291"/>
      <c r="H738" s="291"/>
      <c r="I738" s="291"/>
      <c r="J738" s="291"/>
      <c r="K738" s="291"/>
      <c r="L738" s="291"/>
      <c r="M738" s="291"/>
      <c r="N738" s="291"/>
      <c r="O738" s="291"/>
      <c r="P738" s="291"/>
      <c r="Q738" s="291"/>
      <c r="R738" s="291"/>
      <c r="S738" s="291"/>
      <c r="T738" s="291"/>
      <c r="U738" s="291"/>
      <c r="V738" s="291"/>
      <c r="W738" s="291"/>
      <c r="X738" s="291"/>
      <c r="Y738" s="291"/>
      <c r="Z738" s="291"/>
    </row>
    <row r="739" spans="1:26" ht="15.75" customHeight="1">
      <c r="A739" s="291"/>
      <c r="B739" s="291"/>
      <c r="C739" s="291"/>
      <c r="D739" s="291"/>
      <c r="E739" s="291"/>
      <c r="F739" s="291"/>
      <c r="G739" s="291"/>
      <c r="H739" s="291"/>
      <c r="I739" s="291"/>
      <c r="J739" s="291"/>
      <c r="K739" s="291"/>
      <c r="L739" s="291"/>
      <c r="M739" s="291"/>
      <c r="N739" s="291"/>
      <c r="O739" s="291"/>
      <c r="P739" s="291"/>
      <c r="Q739" s="291"/>
      <c r="R739" s="291"/>
      <c r="S739" s="291"/>
      <c r="T739" s="291"/>
      <c r="U739" s="291"/>
      <c r="V739" s="291"/>
      <c r="W739" s="291"/>
      <c r="X739" s="291"/>
      <c r="Y739" s="291"/>
      <c r="Z739" s="291"/>
    </row>
    <row r="740" spans="1:26" ht="15.75" customHeight="1">
      <c r="A740" s="291"/>
      <c r="B740" s="291"/>
      <c r="C740" s="291"/>
      <c r="D740" s="291"/>
      <c r="E740" s="291"/>
      <c r="F740" s="291"/>
      <c r="G740" s="291"/>
      <c r="H740" s="291"/>
      <c r="I740" s="291"/>
      <c r="J740" s="291"/>
      <c r="K740" s="291"/>
      <c r="L740" s="291"/>
      <c r="M740" s="291"/>
      <c r="N740" s="291"/>
      <c r="O740" s="291"/>
      <c r="P740" s="291"/>
      <c r="Q740" s="291"/>
      <c r="R740" s="291"/>
      <c r="S740" s="291"/>
      <c r="T740" s="291"/>
      <c r="U740" s="291"/>
      <c r="V740" s="291"/>
      <c r="W740" s="291"/>
      <c r="X740" s="291"/>
      <c r="Y740" s="291"/>
      <c r="Z740" s="291"/>
    </row>
    <row r="741" spans="1:26" ht="15.75" customHeight="1">
      <c r="A741" s="291"/>
      <c r="B741" s="291"/>
      <c r="C741" s="291"/>
      <c r="D741" s="291"/>
      <c r="E741" s="291"/>
      <c r="F741" s="291"/>
      <c r="G741" s="291"/>
      <c r="H741" s="291"/>
      <c r="I741" s="291"/>
      <c r="J741" s="291"/>
      <c r="K741" s="291"/>
      <c r="L741" s="291"/>
      <c r="M741" s="291"/>
      <c r="N741" s="291"/>
      <c r="O741" s="291"/>
      <c r="P741" s="291"/>
      <c r="Q741" s="291"/>
      <c r="R741" s="291"/>
      <c r="S741" s="291"/>
      <c r="T741" s="291"/>
      <c r="U741" s="291"/>
      <c r="V741" s="291"/>
      <c r="W741" s="291"/>
      <c r="X741" s="291"/>
      <c r="Y741" s="291"/>
      <c r="Z741" s="291"/>
    </row>
    <row r="742" spans="1:26" ht="15.75" customHeight="1">
      <c r="A742" s="291"/>
      <c r="B742" s="291"/>
      <c r="C742" s="291"/>
      <c r="D742" s="291"/>
      <c r="E742" s="291"/>
      <c r="F742" s="291"/>
      <c r="G742" s="291"/>
      <c r="H742" s="291"/>
      <c r="I742" s="291"/>
      <c r="J742" s="291"/>
      <c r="K742" s="291"/>
      <c r="L742" s="291"/>
      <c r="M742" s="291"/>
      <c r="N742" s="291"/>
      <c r="O742" s="291"/>
      <c r="P742" s="291"/>
      <c r="Q742" s="291"/>
      <c r="R742" s="291"/>
      <c r="S742" s="291"/>
      <c r="T742" s="291"/>
      <c r="U742" s="291"/>
      <c r="V742" s="291"/>
      <c r="W742" s="291"/>
      <c r="X742" s="291"/>
      <c r="Y742" s="291"/>
      <c r="Z742" s="291"/>
    </row>
    <row r="743" spans="1:26" ht="15.75" customHeight="1">
      <c r="A743" s="291"/>
      <c r="B743" s="291"/>
      <c r="C743" s="291"/>
      <c r="D743" s="291"/>
      <c r="E743" s="291"/>
      <c r="F743" s="291"/>
      <c r="G743" s="291"/>
      <c r="H743" s="291"/>
      <c r="I743" s="291"/>
      <c r="J743" s="291"/>
      <c r="K743" s="291"/>
      <c r="L743" s="291"/>
      <c r="M743" s="291"/>
      <c r="N743" s="291"/>
      <c r="O743" s="291"/>
      <c r="P743" s="291"/>
      <c r="Q743" s="291"/>
      <c r="R743" s="291"/>
      <c r="S743" s="291"/>
      <c r="T743" s="291"/>
      <c r="U743" s="291"/>
      <c r="V743" s="291"/>
      <c r="W743" s="291"/>
      <c r="X743" s="291"/>
      <c r="Y743" s="291"/>
      <c r="Z743" s="291"/>
    </row>
    <row r="744" spans="1:26" ht="15.75" customHeight="1">
      <c r="A744" s="291"/>
      <c r="B744" s="291"/>
      <c r="C744" s="291"/>
      <c r="D744" s="291"/>
      <c r="E744" s="291"/>
      <c r="F744" s="291"/>
      <c r="G744" s="291"/>
      <c r="H744" s="291"/>
      <c r="I744" s="291"/>
      <c r="J744" s="291"/>
      <c r="K744" s="291"/>
      <c r="L744" s="291"/>
      <c r="M744" s="291"/>
      <c r="N744" s="291"/>
      <c r="O744" s="291"/>
      <c r="P744" s="291"/>
      <c r="Q744" s="291"/>
      <c r="R744" s="291"/>
      <c r="S744" s="291"/>
      <c r="T744" s="291"/>
      <c r="U744" s="291"/>
      <c r="V744" s="291"/>
      <c r="W744" s="291"/>
      <c r="X744" s="291"/>
      <c r="Y744" s="291"/>
      <c r="Z744" s="291"/>
    </row>
    <row r="745" spans="1:26" ht="15.75" customHeight="1">
      <c r="A745" s="291"/>
      <c r="B745" s="291"/>
      <c r="C745" s="291"/>
      <c r="D745" s="291"/>
      <c r="E745" s="291"/>
      <c r="F745" s="291"/>
      <c r="G745" s="291"/>
      <c r="H745" s="291"/>
      <c r="I745" s="291"/>
      <c r="J745" s="291"/>
      <c r="K745" s="291"/>
      <c r="L745" s="291"/>
      <c r="M745" s="291"/>
      <c r="N745" s="291"/>
      <c r="O745" s="291"/>
      <c r="P745" s="291"/>
      <c r="Q745" s="291"/>
      <c r="R745" s="291"/>
      <c r="S745" s="291"/>
      <c r="T745" s="291"/>
      <c r="U745" s="291"/>
      <c r="V745" s="291"/>
      <c r="W745" s="291"/>
      <c r="X745" s="291"/>
      <c r="Y745" s="291"/>
      <c r="Z745" s="291"/>
    </row>
    <row r="746" spans="1:26" ht="15.75" customHeight="1">
      <c r="A746" s="291"/>
      <c r="B746" s="291"/>
      <c r="C746" s="291"/>
      <c r="D746" s="291"/>
      <c r="E746" s="291"/>
      <c r="F746" s="291"/>
      <c r="G746" s="291"/>
      <c r="H746" s="291"/>
      <c r="I746" s="291"/>
      <c r="J746" s="291"/>
      <c r="K746" s="291"/>
      <c r="L746" s="291"/>
      <c r="M746" s="291"/>
      <c r="N746" s="291"/>
      <c r="O746" s="291"/>
      <c r="P746" s="291"/>
      <c r="Q746" s="291"/>
      <c r="R746" s="291"/>
      <c r="S746" s="291"/>
      <c r="T746" s="291"/>
      <c r="U746" s="291"/>
      <c r="V746" s="291"/>
      <c r="W746" s="291"/>
      <c r="X746" s="291"/>
      <c r="Y746" s="291"/>
      <c r="Z746" s="291"/>
    </row>
    <row r="747" spans="1:26" ht="15.75" customHeight="1">
      <c r="A747" s="291"/>
      <c r="B747" s="291"/>
      <c r="C747" s="291"/>
      <c r="D747" s="291"/>
      <c r="E747" s="291"/>
      <c r="F747" s="291"/>
      <c r="G747" s="291"/>
      <c r="H747" s="291"/>
      <c r="I747" s="291"/>
      <c r="J747" s="291"/>
      <c r="K747" s="291"/>
      <c r="L747" s="291"/>
      <c r="M747" s="291"/>
      <c r="N747" s="291"/>
      <c r="O747" s="291"/>
      <c r="P747" s="291"/>
      <c r="Q747" s="291"/>
      <c r="R747" s="291"/>
      <c r="S747" s="291"/>
      <c r="T747" s="291"/>
      <c r="U747" s="291"/>
      <c r="V747" s="291"/>
      <c r="W747" s="291"/>
      <c r="X747" s="291"/>
      <c r="Y747" s="291"/>
      <c r="Z747" s="291"/>
    </row>
    <row r="748" spans="1:26" ht="15.75" customHeight="1">
      <c r="A748" s="291"/>
      <c r="B748" s="291"/>
      <c r="C748" s="291"/>
      <c r="D748" s="291"/>
      <c r="E748" s="291"/>
      <c r="F748" s="291"/>
      <c r="G748" s="291"/>
      <c r="H748" s="291"/>
      <c r="I748" s="291"/>
      <c r="J748" s="291"/>
      <c r="K748" s="291"/>
      <c r="L748" s="291"/>
      <c r="M748" s="291"/>
      <c r="N748" s="291"/>
      <c r="O748" s="291"/>
      <c r="P748" s="291"/>
      <c r="Q748" s="291"/>
      <c r="R748" s="291"/>
      <c r="S748" s="291"/>
      <c r="T748" s="291"/>
      <c r="U748" s="291"/>
      <c r="V748" s="291"/>
      <c r="W748" s="291"/>
      <c r="X748" s="291"/>
      <c r="Y748" s="291"/>
      <c r="Z748" s="291"/>
    </row>
    <row r="749" spans="1:26" ht="15.75" customHeight="1">
      <c r="A749" s="291"/>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row>
    <row r="750" spans="1:26" ht="15.75" customHeight="1">
      <c r="A750" s="291"/>
      <c r="B750" s="291"/>
      <c r="C750" s="291"/>
      <c r="D750" s="291"/>
      <c r="E750" s="291"/>
      <c r="F750" s="291"/>
      <c r="G750" s="291"/>
      <c r="H750" s="291"/>
      <c r="I750" s="291"/>
      <c r="J750" s="291"/>
      <c r="K750" s="291"/>
      <c r="L750" s="291"/>
      <c r="M750" s="291"/>
      <c r="N750" s="291"/>
      <c r="O750" s="291"/>
      <c r="P750" s="291"/>
      <c r="Q750" s="291"/>
      <c r="R750" s="291"/>
      <c r="S750" s="291"/>
      <c r="T750" s="291"/>
      <c r="U750" s="291"/>
      <c r="V750" s="291"/>
      <c r="W750" s="291"/>
      <c r="X750" s="291"/>
      <c r="Y750" s="291"/>
      <c r="Z750" s="291"/>
    </row>
    <row r="751" spans="1:26" ht="15.75" customHeight="1">
      <c r="A751" s="291"/>
      <c r="B751" s="291"/>
      <c r="C751" s="291"/>
      <c r="D751" s="291"/>
      <c r="E751" s="291"/>
      <c r="F751" s="291"/>
      <c r="G751" s="291"/>
      <c r="H751" s="291"/>
      <c r="I751" s="291"/>
      <c r="J751" s="291"/>
      <c r="K751" s="291"/>
      <c r="L751" s="291"/>
      <c r="M751" s="291"/>
      <c r="N751" s="291"/>
      <c r="O751" s="291"/>
      <c r="P751" s="291"/>
      <c r="Q751" s="291"/>
      <c r="R751" s="291"/>
      <c r="S751" s="291"/>
      <c r="T751" s="291"/>
      <c r="U751" s="291"/>
      <c r="V751" s="291"/>
      <c r="W751" s="291"/>
      <c r="X751" s="291"/>
      <c r="Y751" s="291"/>
      <c r="Z751" s="291"/>
    </row>
    <row r="752" spans="1:26" ht="15.75" customHeight="1">
      <c r="A752" s="291"/>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row>
    <row r="753" spans="1:26" ht="15.75" customHeight="1">
      <c r="A753" s="291"/>
      <c r="B753" s="291"/>
      <c r="C753" s="291"/>
      <c r="D753" s="291"/>
      <c r="E753" s="291"/>
      <c r="F753" s="291"/>
      <c r="G753" s="291"/>
      <c r="H753" s="291"/>
      <c r="I753" s="291"/>
      <c r="J753" s="291"/>
      <c r="K753" s="291"/>
      <c r="L753" s="291"/>
      <c r="M753" s="291"/>
      <c r="N753" s="291"/>
      <c r="O753" s="291"/>
      <c r="P753" s="291"/>
      <c r="Q753" s="291"/>
      <c r="R753" s="291"/>
      <c r="S753" s="291"/>
      <c r="T753" s="291"/>
      <c r="U753" s="291"/>
      <c r="V753" s="291"/>
      <c r="W753" s="291"/>
      <c r="X753" s="291"/>
      <c r="Y753" s="291"/>
      <c r="Z753" s="291"/>
    </row>
    <row r="754" spans="1:26" ht="15.75" customHeight="1">
      <c r="A754" s="291"/>
      <c r="B754" s="291"/>
      <c r="C754" s="291"/>
      <c r="D754" s="291"/>
      <c r="E754" s="291"/>
      <c r="F754" s="291"/>
      <c r="G754" s="291"/>
      <c r="H754" s="291"/>
      <c r="I754" s="291"/>
      <c r="J754" s="291"/>
      <c r="K754" s="291"/>
      <c r="L754" s="291"/>
      <c r="M754" s="291"/>
      <c r="N754" s="291"/>
      <c r="O754" s="291"/>
      <c r="P754" s="291"/>
      <c r="Q754" s="291"/>
      <c r="R754" s="291"/>
      <c r="S754" s="291"/>
      <c r="T754" s="291"/>
      <c r="U754" s="291"/>
      <c r="V754" s="291"/>
      <c r="W754" s="291"/>
      <c r="X754" s="291"/>
      <c r="Y754" s="291"/>
      <c r="Z754" s="291"/>
    </row>
    <row r="755" spans="1:26" ht="15.75" customHeight="1">
      <c r="A755" s="291"/>
      <c r="B755" s="291"/>
      <c r="C755" s="291"/>
      <c r="D755" s="291"/>
      <c r="E755" s="291"/>
      <c r="F755" s="291"/>
      <c r="G755" s="291"/>
      <c r="H755" s="291"/>
      <c r="I755" s="291"/>
      <c r="J755" s="291"/>
      <c r="K755" s="291"/>
      <c r="L755" s="291"/>
      <c r="M755" s="291"/>
      <c r="N755" s="291"/>
      <c r="O755" s="291"/>
      <c r="P755" s="291"/>
      <c r="Q755" s="291"/>
      <c r="R755" s="291"/>
      <c r="S755" s="291"/>
      <c r="T755" s="291"/>
      <c r="U755" s="291"/>
      <c r="V755" s="291"/>
      <c r="W755" s="291"/>
      <c r="X755" s="291"/>
      <c r="Y755" s="291"/>
      <c r="Z755" s="291"/>
    </row>
    <row r="756" spans="1:26" ht="15.75" customHeight="1">
      <c r="A756" s="291"/>
      <c r="B756" s="291"/>
      <c r="C756" s="291"/>
      <c r="D756" s="291"/>
      <c r="E756" s="291"/>
      <c r="F756" s="291"/>
      <c r="G756" s="291"/>
      <c r="H756" s="291"/>
      <c r="I756" s="291"/>
      <c r="J756" s="291"/>
      <c r="K756" s="291"/>
      <c r="L756" s="291"/>
      <c r="M756" s="291"/>
      <c r="N756" s="291"/>
      <c r="O756" s="291"/>
      <c r="P756" s="291"/>
      <c r="Q756" s="291"/>
      <c r="R756" s="291"/>
      <c r="S756" s="291"/>
      <c r="T756" s="291"/>
      <c r="U756" s="291"/>
      <c r="V756" s="291"/>
      <c r="W756" s="291"/>
      <c r="X756" s="291"/>
      <c r="Y756" s="291"/>
      <c r="Z756" s="291"/>
    </row>
    <row r="757" spans="1:26" ht="15.75" customHeight="1">
      <c r="A757" s="291"/>
      <c r="B757" s="291"/>
      <c r="C757" s="291"/>
      <c r="D757" s="291"/>
      <c r="E757" s="291"/>
      <c r="F757" s="291"/>
      <c r="G757" s="291"/>
      <c r="H757" s="291"/>
      <c r="I757" s="291"/>
      <c r="J757" s="291"/>
      <c r="K757" s="291"/>
      <c r="L757" s="291"/>
      <c r="M757" s="291"/>
      <c r="N757" s="291"/>
      <c r="O757" s="291"/>
      <c r="P757" s="291"/>
      <c r="Q757" s="291"/>
      <c r="R757" s="291"/>
      <c r="S757" s="291"/>
      <c r="T757" s="291"/>
      <c r="U757" s="291"/>
      <c r="V757" s="291"/>
      <c r="W757" s="291"/>
      <c r="X757" s="291"/>
      <c r="Y757" s="291"/>
      <c r="Z757" s="291"/>
    </row>
    <row r="758" spans="1:26" ht="15.75" customHeight="1">
      <c r="A758" s="291"/>
      <c r="B758" s="291"/>
      <c r="C758" s="291"/>
      <c r="D758" s="291"/>
      <c r="E758" s="291"/>
      <c r="F758" s="291"/>
      <c r="G758" s="291"/>
      <c r="H758" s="291"/>
      <c r="I758" s="291"/>
      <c r="J758" s="291"/>
      <c r="K758" s="291"/>
      <c r="L758" s="291"/>
      <c r="M758" s="291"/>
      <c r="N758" s="291"/>
      <c r="O758" s="291"/>
      <c r="P758" s="291"/>
      <c r="Q758" s="291"/>
      <c r="R758" s="291"/>
      <c r="S758" s="291"/>
      <c r="T758" s="291"/>
      <c r="U758" s="291"/>
      <c r="V758" s="291"/>
      <c r="W758" s="291"/>
      <c r="X758" s="291"/>
      <c r="Y758" s="291"/>
      <c r="Z758" s="291"/>
    </row>
    <row r="759" spans="1:26" ht="15.75" customHeight="1">
      <c r="A759" s="291"/>
      <c r="B759" s="291"/>
      <c r="C759" s="291"/>
      <c r="D759" s="291"/>
      <c r="E759" s="291"/>
      <c r="F759" s="291"/>
      <c r="G759" s="291"/>
      <c r="H759" s="291"/>
      <c r="I759" s="291"/>
      <c r="J759" s="291"/>
      <c r="K759" s="291"/>
      <c r="L759" s="291"/>
      <c r="M759" s="291"/>
      <c r="N759" s="291"/>
      <c r="O759" s="291"/>
      <c r="P759" s="291"/>
      <c r="Q759" s="291"/>
      <c r="R759" s="291"/>
      <c r="S759" s="291"/>
      <c r="T759" s="291"/>
      <c r="U759" s="291"/>
      <c r="V759" s="291"/>
      <c r="W759" s="291"/>
      <c r="X759" s="291"/>
      <c r="Y759" s="291"/>
      <c r="Z759" s="291"/>
    </row>
    <row r="760" spans="1:26" ht="15.75" customHeight="1">
      <c r="A760" s="291"/>
      <c r="B760" s="291"/>
      <c r="C760" s="291"/>
      <c r="D760" s="291"/>
      <c r="E760" s="291"/>
      <c r="F760" s="291"/>
      <c r="G760" s="291"/>
      <c r="H760" s="291"/>
      <c r="I760" s="291"/>
      <c r="J760" s="291"/>
      <c r="K760" s="291"/>
      <c r="L760" s="291"/>
      <c r="M760" s="291"/>
      <c r="N760" s="291"/>
      <c r="O760" s="291"/>
      <c r="P760" s="291"/>
      <c r="Q760" s="291"/>
      <c r="R760" s="291"/>
      <c r="S760" s="291"/>
      <c r="T760" s="291"/>
      <c r="U760" s="291"/>
      <c r="V760" s="291"/>
      <c r="W760" s="291"/>
      <c r="X760" s="291"/>
      <c r="Y760" s="291"/>
      <c r="Z760" s="291"/>
    </row>
    <row r="761" spans="1:26" ht="15.75" customHeight="1">
      <c r="A761" s="291"/>
      <c r="B761" s="291"/>
      <c r="C761" s="291"/>
      <c r="D761" s="291"/>
      <c r="E761" s="291"/>
      <c r="F761" s="291"/>
      <c r="G761" s="291"/>
      <c r="H761" s="291"/>
      <c r="I761" s="291"/>
      <c r="J761" s="291"/>
      <c r="K761" s="291"/>
      <c r="L761" s="291"/>
      <c r="M761" s="291"/>
      <c r="N761" s="291"/>
      <c r="O761" s="291"/>
      <c r="P761" s="291"/>
      <c r="Q761" s="291"/>
      <c r="R761" s="291"/>
      <c r="S761" s="291"/>
      <c r="T761" s="291"/>
      <c r="U761" s="291"/>
      <c r="V761" s="291"/>
      <c r="W761" s="291"/>
      <c r="X761" s="291"/>
      <c r="Y761" s="291"/>
      <c r="Z761" s="291"/>
    </row>
    <row r="762" spans="1:26" ht="15.75" customHeight="1">
      <c r="A762" s="291"/>
      <c r="B762" s="291"/>
      <c r="C762" s="291"/>
      <c r="D762" s="291"/>
      <c r="E762" s="291"/>
      <c r="F762" s="291"/>
      <c r="G762" s="291"/>
      <c r="H762" s="291"/>
      <c r="I762" s="291"/>
      <c r="J762" s="291"/>
      <c r="K762" s="291"/>
      <c r="L762" s="291"/>
      <c r="M762" s="291"/>
      <c r="N762" s="291"/>
      <c r="O762" s="291"/>
      <c r="P762" s="291"/>
      <c r="Q762" s="291"/>
      <c r="R762" s="291"/>
      <c r="S762" s="291"/>
      <c r="T762" s="291"/>
      <c r="U762" s="291"/>
      <c r="V762" s="291"/>
      <c r="W762" s="291"/>
      <c r="X762" s="291"/>
      <c r="Y762" s="291"/>
      <c r="Z762" s="291"/>
    </row>
    <row r="763" spans="1:26" ht="15.75" customHeight="1">
      <c r="A763" s="291"/>
      <c r="B763" s="291"/>
      <c r="C763" s="291"/>
      <c r="D763" s="291"/>
      <c r="E763" s="291"/>
      <c r="F763" s="291"/>
      <c r="G763" s="291"/>
      <c r="H763" s="291"/>
      <c r="I763" s="291"/>
      <c r="J763" s="291"/>
      <c r="K763" s="291"/>
      <c r="L763" s="291"/>
      <c r="M763" s="291"/>
      <c r="N763" s="291"/>
      <c r="O763" s="291"/>
      <c r="P763" s="291"/>
      <c r="Q763" s="291"/>
      <c r="R763" s="291"/>
      <c r="S763" s="291"/>
      <c r="T763" s="291"/>
      <c r="U763" s="291"/>
      <c r="V763" s="291"/>
      <c r="W763" s="291"/>
      <c r="X763" s="291"/>
      <c r="Y763" s="291"/>
      <c r="Z763" s="291"/>
    </row>
    <row r="764" spans="1:26" ht="15.75" customHeight="1">
      <c r="A764" s="291"/>
      <c r="B764" s="291"/>
      <c r="C764" s="291"/>
      <c r="D764" s="291"/>
      <c r="E764" s="291"/>
      <c r="F764" s="291"/>
      <c r="G764" s="291"/>
      <c r="H764" s="291"/>
      <c r="I764" s="291"/>
      <c r="J764" s="291"/>
      <c r="K764" s="291"/>
      <c r="L764" s="291"/>
      <c r="M764" s="291"/>
      <c r="N764" s="291"/>
      <c r="O764" s="291"/>
      <c r="P764" s="291"/>
      <c r="Q764" s="291"/>
      <c r="R764" s="291"/>
      <c r="S764" s="291"/>
      <c r="T764" s="291"/>
      <c r="U764" s="291"/>
      <c r="V764" s="291"/>
      <c r="W764" s="291"/>
      <c r="X764" s="291"/>
      <c r="Y764" s="291"/>
      <c r="Z764" s="291"/>
    </row>
    <row r="765" spans="1:26" ht="15.75" customHeight="1">
      <c r="A765" s="291"/>
      <c r="B765" s="291"/>
      <c r="C765" s="291"/>
      <c r="D765" s="291"/>
      <c r="E765" s="291"/>
      <c r="F765" s="291"/>
      <c r="G765" s="291"/>
      <c r="H765" s="291"/>
      <c r="I765" s="291"/>
      <c r="J765" s="291"/>
      <c r="K765" s="291"/>
      <c r="L765" s="291"/>
      <c r="M765" s="291"/>
      <c r="N765" s="291"/>
      <c r="O765" s="291"/>
      <c r="P765" s="291"/>
      <c r="Q765" s="291"/>
      <c r="R765" s="291"/>
      <c r="S765" s="291"/>
      <c r="T765" s="291"/>
      <c r="U765" s="291"/>
      <c r="V765" s="291"/>
      <c r="W765" s="291"/>
      <c r="X765" s="291"/>
      <c r="Y765" s="291"/>
      <c r="Z765" s="291"/>
    </row>
    <row r="766" spans="1:26" ht="15.75" customHeight="1">
      <c r="A766" s="291"/>
      <c r="B766" s="291"/>
      <c r="C766" s="291"/>
      <c r="D766" s="291"/>
      <c r="E766" s="291"/>
      <c r="F766" s="291"/>
      <c r="G766" s="291"/>
      <c r="H766" s="291"/>
      <c r="I766" s="291"/>
      <c r="J766" s="291"/>
      <c r="K766" s="291"/>
      <c r="L766" s="291"/>
      <c r="M766" s="291"/>
      <c r="N766" s="291"/>
      <c r="O766" s="291"/>
      <c r="P766" s="291"/>
      <c r="Q766" s="291"/>
      <c r="R766" s="291"/>
      <c r="S766" s="291"/>
      <c r="T766" s="291"/>
      <c r="U766" s="291"/>
      <c r="V766" s="291"/>
      <c r="W766" s="291"/>
      <c r="X766" s="291"/>
      <c r="Y766" s="291"/>
      <c r="Z766" s="291"/>
    </row>
    <row r="767" spans="1:26" ht="15.75" customHeight="1">
      <c r="A767" s="291"/>
      <c r="B767" s="291"/>
      <c r="C767" s="291"/>
      <c r="D767" s="291"/>
      <c r="E767" s="291"/>
      <c r="F767" s="291"/>
      <c r="G767" s="291"/>
      <c r="H767" s="291"/>
      <c r="I767" s="291"/>
      <c r="J767" s="291"/>
      <c r="K767" s="291"/>
      <c r="L767" s="291"/>
      <c r="M767" s="291"/>
      <c r="N767" s="291"/>
      <c r="O767" s="291"/>
      <c r="P767" s="291"/>
      <c r="Q767" s="291"/>
      <c r="R767" s="291"/>
      <c r="S767" s="291"/>
      <c r="T767" s="291"/>
      <c r="U767" s="291"/>
      <c r="V767" s="291"/>
      <c r="W767" s="291"/>
      <c r="X767" s="291"/>
      <c r="Y767" s="291"/>
      <c r="Z767" s="291"/>
    </row>
    <row r="768" spans="1:26" ht="15.75" customHeight="1">
      <c r="A768" s="291"/>
      <c r="B768" s="291"/>
      <c r="C768" s="291"/>
      <c r="D768" s="291"/>
      <c r="E768" s="291"/>
      <c r="F768" s="291"/>
      <c r="G768" s="291"/>
      <c r="H768" s="291"/>
      <c r="I768" s="291"/>
      <c r="J768" s="291"/>
      <c r="K768" s="291"/>
      <c r="L768" s="291"/>
      <c r="M768" s="291"/>
      <c r="N768" s="291"/>
      <c r="O768" s="291"/>
      <c r="P768" s="291"/>
      <c r="Q768" s="291"/>
      <c r="R768" s="291"/>
      <c r="S768" s="291"/>
      <c r="T768" s="291"/>
      <c r="U768" s="291"/>
      <c r="V768" s="291"/>
      <c r="W768" s="291"/>
      <c r="X768" s="291"/>
      <c r="Y768" s="291"/>
      <c r="Z768" s="291"/>
    </row>
    <row r="769" spans="1:26" ht="15.75" customHeight="1">
      <c r="A769" s="291"/>
      <c r="B769" s="291"/>
      <c r="C769" s="291"/>
      <c r="D769" s="291"/>
      <c r="E769" s="291"/>
      <c r="F769" s="291"/>
      <c r="G769" s="291"/>
      <c r="H769" s="291"/>
      <c r="I769" s="291"/>
      <c r="J769" s="291"/>
      <c r="K769" s="291"/>
      <c r="L769" s="291"/>
      <c r="M769" s="291"/>
      <c r="N769" s="291"/>
      <c r="O769" s="291"/>
      <c r="P769" s="291"/>
      <c r="Q769" s="291"/>
      <c r="R769" s="291"/>
      <c r="S769" s="291"/>
      <c r="T769" s="291"/>
      <c r="U769" s="291"/>
      <c r="V769" s="291"/>
      <c r="W769" s="291"/>
      <c r="X769" s="291"/>
      <c r="Y769" s="291"/>
      <c r="Z769" s="291"/>
    </row>
    <row r="770" spans="1:26" ht="15.75" customHeight="1">
      <c r="A770" s="291"/>
      <c r="B770" s="291"/>
      <c r="C770" s="291"/>
      <c r="D770" s="291"/>
      <c r="E770" s="291"/>
      <c r="F770" s="291"/>
      <c r="G770" s="291"/>
      <c r="H770" s="291"/>
      <c r="I770" s="291"/>
      <c r="J770" s="291"/>
      <c r="K770" s="291"/>
      <c r="L770" s="291"/>
      <c r="M770" s="291"/>
      <c r="N770" s="291"/>
      <c r="O770" s="291"/>
      <c r="P770" s="291"/>
      <c r="Q770" s="291"/>
      <c r="R770" s="291"/>
      <c r="S770" s="291"/>
      <c r="T770" s="291"/>
      <c r="U770" s="291"/>
      <c r="V770" s="291"/>
      <c r="W770" s="291"/>
      <c r="X770" s="291"/>
      <c r="Y770" s="291"/>
      <c r="Z770" s="291"/>
    </row>
    <row r="771" spans="1:26" ht="15.75" customHeight="1">
      <c r="A771" s="291"/>
      <c r="B771" s="291"/>
      <c r="C771" s="291"/>
      <c r="D771" s="291"/>
      <c r="E771" s="291"/>
      <c r="F771" s="291"/>
      <c r="G771" s="291"/>
      <c r="H771" s="291"/>
      <c r="I771" s="291"/>
      <c r="J771" s="291"/>
      <c r="K771" s="291"/>
      <c r="L771" s="291"/>
      <c r="M771" s="291"/>
      <c r="N771" s="291"/>
      <c r="O771" s="291"/>
      <c r="P771" s="291"/>
      <c r="Q771" s="291"/>
      <c r="R771" s="291"/>
      <c r="S771" s="291"/>
      <c r="T771" s="291"/>
      <c r="U771" s="291"/>
      <c r="V771" s="291"/>
      <c r="W771" s="291"/>
      <c r="X771" s="291"/>
      <c r="Y771" s="291"/>
      <c r="Z771" s="291"/>
    </row>
    <row r="772" spans="1:26" ht="15.75" customHeight="1">
      <c r="A772" s="291"/>
      <c r="B772" s="291"/>
      <c r="C772" s="291"/>
      <c r="D772" s="291"/>
      <c r="E772" s="291"/>
      <c r="F772" s="291"/>
      <c r="G772" s="291"/>
      <c r="H772" s="291"/>
      <c r="I772" s="291"/>
      <c r="J772" s="291"/>
      <c r="K772" s="291"/>
      <c r="L772" s="291"/>
      <c r="M772" s="291"/>
      <c r="N772" s="291"/>
      <c r="O772" s="291"/>
      <c r="P772" s="291"/>
      <c r="Q772" s="291"/>
      <c r="R772" s="291"/>
      <c r="S772" s="291"/>
      <c r="T772" s="291"/>
      <c r="U772" s="291"/>
      <c r="V772" s="291"/>
      <c r="W772" s="291"/>
      <c r="X772" s="291"/>
      <c r="Y772" s="291"/>
      <c r="Z772" s="291"/>
    </row>
    <row r="773" spans="1:26" ht="15.75" customHeight="1">
      <c r="A773" s="291"/>
      <c r="B773" s="291"/>
      <c r="C773" s="291"/>
      <c r="D773" s="291"/>
      <c r="E773" s="291"/>
      <c r="F773" s="291"/>
      <c r="G773" s="291"/>
      <c r="H773" s="291"/>
      <c r="I773" s="291"/>
      <c r="J773" s="291"/>
      <c r="K773" s="291"/>
      <c r="L773" s="291"/>
      <c r="M773" s="291"/>
      <c r="N773" s="291"/>
      <c r="O773" s="291"/>
      <c r="P773" s="291"/>
      <c r="Q773" s="291"/>
      <c r="R773" s="291"/>
      <c r="S773" s="291"/>
      <c r="T773" s="291"/>
      <c r="U773" s="291"/>
      <c r="V773" s="291"/>
      <c r="W773" s="291"/>
      <c r="X773" s="291"/>
      <c r="Y773" s="291"/>
      <c r="Z773" s="291"/>
    </row>
    <row r="774" spans="1:26" ht="15.75" customHeight="1">
      <c r="A774" s="291"/>
      <c r="B774" s="291"/>
      <c r="C774" s="291"/>
      <c r="D774" s="291"/>
      <c r="E774" s="291"/>
      <c r="F774" s="291"/>
      <c r="G774" s="291"/>
      <c r="H774" s="291"/>
      <c r="I774" s="291"/>
      <c r="J774" s="291"/>
      <c r="K774" s="291"/>
      <c r="L774" s="291"/>
      <c r="M774" s="291"/>
      <c r="N774" s="291"/>
      <c r="O774" s="291"/>
      <c r="P774" s="291"/>
      <c r="Q774" s="291"/>
      <c r="R774" s="291"/>
      <c r="S774" s="291"/>
      <c r="T774" s="291"/>
      <c r="U774" s="291"/>
      <c r="V774" s="291"/>
      <c r="W774" s="291"/>
      <c r="X774" s="291"/>
      <c r="Y774" s="291"/>
      <c r="Z774" s="291"/>
    </row>
    <row r="775" spans="1:26" ht="15.75" customHeight="1">
      <c r="A775" s="291"/>
      <c r="B775" s="291"/>
      <c r="C775" s="291"/>
      <c r="D775" s="291"/>
      <c r="E775" s="291"/>
      <c r="F775" s="291"/>
      <c r="G775" s="291"/>
      <c r="H775" s="291"/>
      <c r="I775" s="291"/>
      <c r="J775" s="291"/>
      <c r="K775" s="291"/>
      <c r="L775" s="291"/>
      <c r="M775" s="291"/>
      <c r="N775" s="291"/>
      <c r="O775" s="291"/>
      <c r="P775" s="291"/>
      <c r="Q775" s="291"/>
      <c r="R775" s="291"/>
      <c r="S775" s="291"/>
      <c r="T775" s="291"/>
      <c r="U775" s="291"/>
      <c r="V775" s="291"/>
      <c r="W775" s="291"/>
      <c r="X775" s="291"/>
      <c r="Y775" s="291"/>
      <c r="Z775" s="291"/>
    </row>
    <row r="776" spans="1:26" ht="15.75" customHeight="1">
      <c r="A776" s="291"/>
      <c r="B776" s="291"/>
      <c r="C776" s="291"/>
      <c r="D776" s="291"/>
      <c r="E776" s="291"/>
      <c r="F776" s="291"/>
      <c r="G776" s="291"/>
      <c r="H776" s="291"/>
      <c r="I776" s="291"/>
      <c r="J776" s="291"/>
      <c r="K776" s="291"/>
      <c r="L776" s="291"/>
      <c r="M776" s="291"/>
      <c r="N776" s="291"/>
      <c r="O776" s="291"/>
      <c r="P776" s="291"/>
      <c r="Q776" s="291"/>
      <c r="R776" s="291"/>
      <c r="S776" s="291"/>
      <c r="T776" s="291"/>
      <c r="U776" s="291"/>
      <c r="V776" s="291"/>
      <c r="W776" s="291"/>
      <c r="X776" s="291"/>
      <c r="Y776" s="291"/>
      <c r="Z776" s="291"/>
    </row>
    <row r="777" spans="1:26" ht="15.75" customHeight="1">
      <c r="A777" s="291"/>
      <c r="B777" s="291"/>
      <c r="C777" s="291"/>
      <c r="D777" s="291"/>
      <c r="E777" s="291"/>
      <c r="F777" s="291"/>
      <c r="G777" s="291"/>
      <c r="H777" s="291"/>
      <c r="I777" s="291"/>
      <c r="J777" s="291"/>
      <c r="K777" s="291"/>
      <c r="L777" s="291"/>
      <c r="M777" s="291"/>
      <c r="N777" s="291"/>
      <c r="O777" s="291"/>
      <c r="P777" s="291"/>
      <c r="Q777" s="291"/>
      <c r="R777" s="291"/>
      <c r="S777" s="291"/>
      <c r="T777" s="291"/>
      <c r="U777" s="291"/>
      <c r="V777" s="291"/>
      <c r="W777" s="291"/>
      <c r="X777" s="291"/>
      <c r="Y777" s="291"/>
      <c r="Z777" s="291"/>
    </row>
    <row r="778" spans="1:26" ht="15.75" customHeight="1">
      <c r="A778" s="291"/>
      <c r="B778" s="291"/>
      <c r="C778" s="291"/>
      <c r="D778" s="291"/>
      <c r="E778" s="291"/>
      <c r="F778" s="291"/>
      <c r="G778" s="291"/>
      <c r="H778" s="291"/>
      <c r="I778" s="291"/>
      <c r="J778" s="291"/>
      <c r="K778" s="291"/>
      <c r="L778" s="291"/>
      <c r="M778" s="291"/>
      <c r="N778" s="291"/>
      <c r="O778" s="291"/>
      <c r="P778" s="291"/>
      <c r="Q778" s="291"/>
      <c r="R778" s="291"/>
      <c r="S778" s="291"/>
      <c r="T778" s="291"/>
      <c r="U778" s="291"/>
      <c r="V778" s="291"/>
      <c r="W778" s="291"/>
      <c r="X778" s="291"/>
      <c r="Y778" s="291"/>
      <c r="Z778" s="291"/>
    </row>
    <row r="779" spans="1:26" ht="15.75" customHeight="1">
      <c r="A779" s="291"/>
      <c r="B779" s="291"/>
      <c r="C779" s="291"/>
      <c r="D779" s="291"/>
      <c r="E779" s="291"/>
      <c r="F779" s="291"/>
      <c r="G779" s="291"/>
      <c r="H779" s="291"/>
      <c r="I779" s="291"/>
      <c r="J779" s="291"/>
      <c r="K779" s="291"/>
      <c r="L779" s="291"/>
      <c r="M779" s="291"/>
      <c r="N779" s="291"/>
      <c r="O779" s="291"/>
      <c r="P779" s="291"/>
      <c r="Q779" s="291"/>
      <c r="R779" s="291"/>
      <c r="S779" s="291"/>
      <c r="T779" s="291"/>
      <c r="U779" s="291"/>
      <c r="V779" s="291"/>
      <c r="W779" s="291"/>
      <c r="X779" s="291"/>
      <c r="Y779" s="291"/>
      <c r="Z779" s="291"/>
    </row>
    <row r="780" spans="1:26" ht="15.75" customHeight="1">
      <c r="A780" s="291"/>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c r="Z780" s="291"/>
    </row>
    <row r="781" spans="1:26" ht="15.75" customHeight="1">
      <c r="A781" s="291"/>
      <c r="B781" s="291"/>
      <c r="C781" s="291"/>
      <c r="D781" s="291"/>
      <c r="E781" s="291"/>
      <c r="F781" s="291"/>
      <c r="G781" s="291"/>
      <c r="H781" s="291"/>
      <c r="I781" s="291"/>
      <c r="J781" s="291"/>
      <c r="K781" s="291"/>
      <c r="L781" s="291"/>
      <c r="M781" s="291"/>
      <c r="N781" s="291"/>
      <c r="O781" s="291"/>
      <c r="P781" s="291"/>
      <c r="Q781" s="291"/>
      <c r="R781" s="291"/>
      <c r="S781" s="291"/>
      <c r="T781" s="291"/>
      <c r="U781" s="291"/>
      <c r="V781" s="291"/>
      <c r="W781" s="291"/>
      <c r="X781" s="291"/>
      <c r="Y781" s="291"/>
      <c r="Z781" s="291"/>
    </row>
    <row r="782" spans="1:26" ht="15.75" customHeight="1">
      <c r="A782" s="291"/>
      <c r="B782" s="291"/>
      <c r="C782" s="291"/>
      <c r="D782" s="291"/>
      <c r="E782" s="291"/>
      <c r="F782" s="291"/>
      <c r="G782" s="291"/>
      <c r="H782" s="291"/>
      <c r="I782" s="291"/>
      <c r="J782" s="291"/>
      <c r="K782" s="291"/>
      <c r="L782" s="291"/>
      <c r="M782" s="291"/>
      <c r="N782" s="291"/>
      <c r="O782" s="291"/>
      <c r="P782" s="291"/>
      <c r="Q782" s="291"/>
      <c r="R782" s="291"/>
      <c r="S782" s="291"/>
      <c r="T782" s="291"/>
      <c r="U782" s="291"/>
      <c r="V782" s="291"/>
      <c r="W782" s="291"/>
      <c r="X782" s="291"/>
      <c r="Y782" s="291"/>
      <c r="Z782" s="291"/>
    </row>
    <row r="783" spans="1:26" ht="15.75" customHeight="1">
      <c r="A783" s="291"/>
      <c r="B783" s="291"/>
      <c r="C783" s="291"/>
      <c r="D783" s="291"/>
      <c r="E783" s="291"/>
      <c r="F783" s="291"/>
      <c r="G783" s="291"/>
      <c r="H783" s="291"/>
      <c r="I783" s="291"/>
      <c r="J783" s="291"/>
      <c r="K783" s="291"/>
      <c r="L783" s="291"/>
      <c r="M783" s="291"/>
      <c r="N783" s="291"/>
      <c r="O783" s="291"/>
      <c r="P783" s="291"/>
      <c r="Q783" s="291"/>
      <c r="R783" s="291"/>
      <c r="S783" s="291"/>
      <c r="T783" s="291"/>
      <c r="U783" s="291"/>
      <c r="V783" s="291"/>
      <c r="W783" s="291"/>
      <c r="X783" s="291"/>
      <c r="Y783" s="291"/>
      <c r="Z783" s="291"/>
    </row>
    <row r="784" spans="1:26" ht="15.75" customHeight="1">
      <c r="A784" s="291"/>
      <c r="B784" s="291"/>
      <c r="C784" s="291"/>
      <c r="D784" s="291"/>
      <c r="E784" s="291"/>
      <c r="F784" s="291"/>
      <c r="G784" s="291"/>
      <c r="H784" s="291"/>
      <c r="I784" s="291"/>
      <c r="J784" s="291"/>
      <c r="K784" s="291"/>
      <c r="L784" s="291"/>
      <c r="M784" s="291"/>
      <c r="N784" s="291"/>
      <c r="O784" s="291"/>
      <c r="P784" s="291"/>
      <c r="Q784" s="291"/>
      <c r="R784" s="291"/>
      <c r="S784" s="291"/>
      <c r="T784" s="291"/>
      <c r="U784" s="291"/>
      <c r="V784" s="291"/>
      <c r="W784" s="291"/>
      <c r="X784" s="291"/>
      <c r="Y784" s="291"/>
      <c r="Z784" s="291"/>
    </row>
    <row r="785" spans="1:26" ht="15.75" customHeight="1">
      <c r="A785" s="291"/>
      <c r="B785" s="291"/>
      <c r="C785" s="291"/>
      <c r="D785" s="291"/>
      <c r="E785" s="291"/>
      <c r="F785" s="291"/>
      <c r="G785" s="291"/>
      <c r="H785" s="291"/>
      <c r="I785" s="291"/>
      <c r="J785" s="291"/>
      <c r="K785" s="291"/>
      <c r="L785" s="291"/>
      <c r="M785" s="291"/>
      <c r="N785" s="291"/>
      <c r="O785" s="291"/>
      <c r="P785" s="291"/>
      <c r="Q785" s="291"/>
      <c r="R785" s="291"/>
      <c r="S785" s="291"/>
      <c r="T785" s="291"/>
      <c r="U785" s="291"/>
      <c r="V785" s="291"/>
      <c r="W785" s="291"/>
      <c r="X785" s="291"/>
      <c r="Y785" s="291"/>
      <c r="Z785" s="291"/>
    </row>
    <row r="786" spans="1:26" ht="15.75" customHeight="1">
      <c r="A786" s="291"/>
      <c r="B786" s="291"/>
      <c r="C786" s="291"/>
      <c r="D786" s="291"/>
      <c r="E786" s="291"/>
      <c r="F786" s="291"/>
      <c r="G786" s="291"/>
      <c r="H786" s="291"/>
      <c r="I786" s="291"/>
      <c r="J786" s="291"/>
      <c r="K786" s="291"/>
      <c r="L786" s="291"/>
      <c r="M786" s="291"/>
      <c r="N786" s="291"/>
      <c r="O786" s="291"/>
      <c r="P786" s="291"/>
      <c r="Q786" s="291"/>
      <c r="R786" s="291"/>
      <c r="S786" s="291"/>
      <c r="T786" s="291"/>
      <c r="U786" s="291"/>
      <c r="V786" s="291"/>
      <c r="W786" s="291"/>
      <c r="X786" s="291"/>
      <c r="Y786" s="291"/>
      <c r="Z786" s="291"/>
    </row>
    <row r="787" spans="1:26" ht="15.75" customHeight="1">
      <c r="A787" s="291"/>
      <c r="B787" s="291"/>
      <c r="C787" s="291"/>
      <c r="D787" s="291"/>
      <c r="E787" s="291"/>
      <c r="F787" s="291"/>
      <c r="G787" s="291"/>
      <c r="H787" s="291"/>
      <c r="I787" s="291"/>
      <c r="J787" s="291"/>
      <c r="K787" s="291"/>
      <c r="L787" s="291"/>
      <c r="M787" s="291"/>
      <c r="N787" s="291"/>
      <c r="O787" s="291"/>
      <c r="P787" s="291"/>
      <c r="Q787" s="291"/>
      <c r="R787" s="291"/>
      <c r="S787" s="291"/>
      <c r="T787" s="291"/>
      <c r="U787" s="291"/>
      <c r="V787" s="291"/>
      <c r="W787" s="291"/>
      <c r="X787" s="291"/>
      <c r="Y787" s="291"/>
      <c r="Z787" s="291"/>
    </row>
    <row r="788" spans="1:26" ht="15.75" customHeight="1">
      <c r="A788" s="291"/>
      <c r="B788" s="291"/>
      <c r="C788" s="291"/>
      <c r="D788" s="291"/>
      <c r="E788" s="291"/>
      <c r="F788" s="291"/>
      <c r="G788" s="291"/>
      <c r="H788" s="291"/>
      <c r="I788" s="291"/>
      <c r="J788" s="291"/>
      <c r="K788" s="291"/>
      <c r="L788" s="291"/>
      <c r="M788" s="291"/>
      <c r="N788" s="291"/>
      <c r="O788" s="291"/>
      <c r="P788" s="291"/>
      <c r="Q788" s="291"/>
      <c r="R788" s="291"/>
      <c r="S788" s="291"/>
      <c r="T788" s="291"/>
      <c r="U788" s="291"/>
      <c r="V788" s="291"/>
      <c r="W788" s="291"/>
      <c r="X788" s="291"/>
      <c r="Y788" s="291"/>
      <c r="Z788" s="291"/>
    </row>
    <row r="789" spans="1:26" ht="15.75" customHeight="1">
      <c r="A789" s="291"/>
      <c r="B789" s="291"/>
      <c r="C789" s="291"/>
      <c r="D789" s="291"/>
      <c r="E789" s="291"/>
      <c r="F789" s="291"/>
      <c r="G789" s="291"/>
      <c r="H789" s="291"/>
      <c r="I789" s="291"/>
      <c r="J789" s="291"/>
      <c r="K789" s="291"/>
      <c r="L789" s="291"/>
      <c r="M789" s="291"/>
      <c r="N789" s="291"/>
      <c r="O789" s="291"/>
      <c r="P789" s="291"/>
      <c r="Q789" s="291"/>
      <c r="R789" s="291"/>
      <c r="S789" s="291"/>
      <c r="T789" s="291"/>
      <c r="U789" s="291"/>
      <c r="V789" s="291"/>
      <c r="W789" s="291"/>
      <c r="X789" s="291"/>
      <c r="Y789" s="291"/>
      <c r="Z789" s="291"/>
    </row>
    <row r="790" spans="1:26" ht="15.75" customHeight="1">
      <c r="A790" s="291"/>
      <c r="B790" s="291"/>
      <c r="C790" s="291"/>
      <c r="D790" s="291"/>
      <c r="E790" s="291"/>
      <c r="F790" s="291"/>
      <c r="G790" s="291"/>
      <c r="H790" s="291"/>
      <c r="I790" s="291"/>
      <c r="J790" s="291"/>
      <c r="K790" s="291"/>
      <c r="L790" s="291"/>
      <c r="M790" s="291"/>
      <c r="N790" s="291"/>
      <c r="O790" s="291"/>
      <c r="P790" s="291"/>
      <c r="Q790" s="291"/>
      <c r="R790" s="291"/>
      <c r="S790" s="291"/>
      <c r="T790" s="291"/>
      <c r="U790" s="291"/>
      <c r="V790" s="291"/>
      <c r="W790" s="291"/>
      <c r="X790" s="291"/>
      <c r="Y790" s="291"/>
      <c r="Z790" s="291"/>
    </row>
    <row r="791" spans="1:26" ht="15.75" customHeight="1">
      <c r="A791" s="291"/>
      <c r="B791" s="291"/>
      <c r="C791" s="291"/>
      <c r="D791" s="291"/>
      <c r="E791" s="291"/>
      <c r="F791" s="291"/>
      <c r="G791" s="291"/>
      <c r="H791" s="291"/>
      <c r="I791" s="291"/>
      <c r="J791" s="291"/>
      <c r="K791" s="291"/>
      <c r="L791" s="291"/>
      <c r="M791" s="291"/>
      <c r="N791" s="291"/>
      <c r="O791" s="291"/>
      <c r="P791" s="291"/>
      <c r="Q791" s="291"/>
      <c r="R791" s="291"/>
      <c r="S791" s="291"/>
      <c r="T791" s="291"/>
      <c r="U791" s="291"/>
      <c r="V791" s="291"/>
      <c r="W791" s="291"/>
      <c r="X791" s="291"/>
      <c r="Y791" s="291"/>
      <c r="Z791" s="291"/>
    </row>
    <row r="792" spans="1:26" ht="15.75" customHeight="1">
      <c r="A792" s="291"/>
      <c r="B792" s="291"/>
      <c r="C792" s="291"/>
      <c r="D792" s="291"/>
      <c r="E792" s="291"/>
      <c r="F792" s="291"/>
      <c r="G792" s="291"/>
      <c r="H792" s="291"/>
      <c r="I792" s="291"/>
      <c r="J792" s="291"/>
      <c r="K792" s="291"/>
      <c r="L792" s="291"/>
      <c r="M792" s="291"/>
      <c r="N792" s="291"/>
      <c r="O792" s="291"/>
      <c r="P792" s="291"/>
      <c r="Q792" s="291"/>
      <c r="R792" s="291"/>
      <c r="S792" s="291"/>
      <c r="T792" s="291"/>
      <c r="U792" s="291"/>
      <c r="V792" s="291"/>
      <c r="W792" s="291"/>
      <c r="X792" s="291"/>
      <c r="Y792" s="291"/>
      <c r="Z792" s="291"/>
    </row>
    <row r="793" spans="1:26" ht="15.75" customHeight="1">
      <c r="A793" s="291"/>
      <c r="B793" s="291"/>
      <c r="C793" s="291"/>
      <c r="D793" s="291"/>
      <c r="E793" s="291"/>
      <c r="F793" s="291"/>
      <c r="G793" s="291"/>
      <c r="H793" s="291"/>
      <c r="I793" s="291"/>
      <c r="J793" s="291"/>
      <c r="K793" s="291"/>
      <c r="L793" s="291"/>
      <c r="M793" s="291"/>
      <c r="N793" s="291"/>
      <c r="O793" s="291"/>
      <c r="P793" s="291"/>
      <c r="Q793" s="291"/>
      <c r="R793" s="291"/>
      <c r="S793" s="291"/>
      <c r="T793" s="291"/>
      <c r="U793" s="291"/>
      <c r="V793" s="291"/>
      <c r="W793" s="291"/>
      <c r="X793" s="291"/>
      <c r="Y793" s="291"/>
      <c r="Z793" s="291"/>
    </row>
    <row r="794" spans="1:26" ht="15.75" customHeight="1">
      <c r="A794" s="291"/>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c r="Z794" s="291"/>
    </row>
    <row r="795" spans="1:26" ht="15.75" customHeight="1">
      <c r="A795" s="291"/>
      <c r="B795" s="291"/>
      <c r="C795" s="291"/>
      <c r="D795" s="291"/>
      <c r="E795" s="291"/>
      <c r="F795" s="291"/>
      <c r="G795" s="291"/>
      <c r="H795" s="291"/>
      <c r="I795" s="291"/>
      <c r="J795" s="291"/>
      <c r="K795" s="291"/>
      <c r="L795" s="291"/>
      <c r="M795" s="291"/>
      <c r="N795" s="291"/>
      <c r="O795" s="291"/>
      <c r="P795" s="291"/>
      <c r="Q795" s="291"/>
      <c r="R795" s="291"/>
      <c r="S795" s="291"/>
      <c r="T795" s="291"/>
      <c r="U795" s="291"/>
      <c r="V795" s="291"/>
      <c r="W795" s="291"/>
      <c r="X795" s="291"/>
      <c r="Y795" s="291"/>
      <c r="Z795" s="291"/>
    </row>
    <row r="796" spans="1:26" ht="15.75" customHeight="1">
      <c r="A796" s="291"/>
      <c r="B796" s="291"/>
      <c r="C796" s="291"/>
      <c r="D796" s="291"/>
      <c r="E796" s="291"/>
      <c r="F796" s="291"/>
      <c r="G796" s="291"/>
      <c r="H796" s="291"/>
      <c r="I796" s="291"/>
      <c r="J796" s="291"/>
      <c r="K796" s="291"/>
      <c r="L796" s="291"/>
      <c r="M796" s="291"/>
      <c r="N796" s="291"/>
      <c r="O796" s="291"/>
      <c r="P796" s="291"/>
      <c r="Q796" s="291"/>
      <c r="R796" s="291"/>
      <c r="S796" s="291"/>
      <c r="T796" s="291"/>
      <c r="U796" s="291"/>
      <c r="V796" s="291"/>
      <c r="W796" s="291"/>
      <c r="X796" s="291"/>
      <c r="Y796" s="291"/>
      <c r="Z796" s="291"/>
    </row>
    <row r="797" spans="1:26" ht="15.75" customHeight="1">
      <c r="A797" s="291"/>
      <c r="B797" s="291"/>
      <c r="C797" s="291"/>
      <c r="D797" s="291"/>
      <c r="E797" s="291"/>
      <c r="F797" s="291"/>
      <c r="G797" s="291"/>
      <c r="H797" s="291"/>
      <c r="I797" s="291"/>
      <c r="J797" s="291"/>
      <c r="K797" s="291"/>
      <c r="L797" s="291"/>
      <c r="M797" s="291"/>
      <c r="N797" s="291"/>
      <c r="O797" s="291"/>
      <c r="P797" s="291"/>
      <c r="Q797" s="291"/>
      <c r="R797" s="291"/>
      <c r="S797" s="291"/>
      <c r="T797" s="291"/>
      <c r="U797" s="291"/>
      <c r="V797" s="291"/>
      <c r="W797" s="291"/>
      <c r="X797" s="291"/>
      <c r="Y797" s="291"/>
      <c r="Z797" s="291"/>
    </row>
    <row r="798" spans="1:26" ht="15.75" customHeight="1">
      <c r="A798" s="291"/>
      <c r="B798" s="291"/>
      <c r="C798" s="291"/>
      <c r="D798" s="291"/>
      <c r="E798" s="291"/>
      <c r="F798" s="291"/>
      <c r="G798" s="291"/>
      <c r="H798" s="291"/>
      <c r="I798" s="291"/>
      <c r="J798" s="291"/>
      <c r="K798" s="291"/>
      <c r="L798" s="291"/>
      <c r="M798" s="291"/>
      <c r="N798" s="291"/>
      <c r="O798" s="291"/>
      <c r="P798" s="291"/>
      <c r="Q798" s="291"/>
      <c r="R798" s="291"/>
      <c r="S798" s="291"/>
      <c r="T798" s="291"/>
      <c r="U798" s="291"/>
      <c r="V798" s="291"/>
      <c r="W798" s="291"/>
      <c r="X798" s="291"/>
      <c r="Y798" s="291"/>
      <c r="Z798" s="291"/>
    </row>
    <row r="799" spans="1:26" ht="15.75" customHeight="1">
      <c r="A799" s="291"/>
      <c r="B799" s="291"/>
      <c r="C799" s="291"/>
      <c r="D799" s="291"/>
      <c r="E799" s="291"/>
      <c r="F799" s="291"/>
      <c r="G799" s="291"/>
      <c r="H799" s="291"/>
      <c r="I799" s="291"/>
      <c r="J799" s="291"/>
      <c r="K799" s="291"/>
      <c r="L799" s="291"/>
      <c r="M799" s="291"/>
      <c r="N799" s="291"/>
      <c r="O799" s="291"/>
      <c r="P799" s="291"/>
      <c r="Q799" s="291"/>
      <c r="R799" s="291"/>
      <c r="S799" s="291"/>
      <c r="T799" s="291"/>
      <c r="U799" s="291"/>
      <c r="V799" s="291"/>
      <c r="W799" s="291"/>
      <c r="X799" s="291"/>
      <c r="Y799" s="291"/>
      <c r="Z799" s="291"/>
    </row>
    <row r="800" spans="1:26" ht="15.75" customHeight="1">
      <c r="A800" s="291"/>
      <c r="B800" s="291"/>
      <c r="C800" s="291"/>
      <c r="D800" s="291"/>
      <c r="E800" s="291"/>
      <c r="F800" s="291"/>
      <c r="G800" s="291"/>
      <c r="H800" s="291"/>
      <c r="I800" s="291"/>
      <c r="J800" s="291"/>
      <c r="K800" s="291"/>
      <c r="L800" s="291"/>
      <c r="M800" s="291"/>
      <c r="N800" s="291"/>
      <c r="O800" s="291"/>
      <c r="P800" s="291"/>
      <c r="Q800" s="291"/>
      <c r="R800" s="291"/>
      <c r="S800" s="291"/>
      <c r="T800" s="291"/>
      <c r="U800" s="291"/>
      <c r="V800" s="291"/>
      <c r="W800" s="291"/>
      <c r="X800" s="291"/>
      <c r="Y800" s="291"/>
      <c r="Z800" s="291"/>
    </row>
    <row r="801" spans="1:26" ht="15.75" customHeight="1">
      <c r="A801" s="291"/>
      <c r="B801" s="291"/>
      <c r="C801" s="291"/>
      <c r="D801" s="291"/>
      <c r="E801" s="291"/>
      <c r="F801" s="291"/>
      <c r="G801" s="291"/>
      <c r="H801" s="291"/>
      <c r="I801" s="291"/>
      <c r="J801" s="291"/>
      <c r="K801" s="291"/>
      <c r="L801" s="291"/>
      <c r="M801" s="291"/>
      <c r="N801" s="291"/>
      <c r="O801" s="291"/>
      <c r="P801" s="291"/>
      <c r="Q801" s="291"/>
      <c r="R801" s="291"/>
      <c r="S801" s="291"/>
      <c r="T801" s="291"/>
      <c r="U801" s="291"/>
      <c r="V801" s="291"/>
      <c r="W801" s="291"/>
      <c r="X801" s="291"/>
      <c r="Y801" s="291"/>
      <c r="Z801" s="291"/>
    </row>
    <row r="802" spans="1:26" ht="15.75" customHeight="1">
      <c r="A802" s="291"/>
      <c r="B802" s="291"/>
      <c r="C802" s="291"/>
      <c r="D802" s="291"/>
      <c r="E802" s="291"/>
      <c r="F802" s="291"/>
      <c r="G802" s="291"/>
      <c r="H802" s="291"/>
      <c r="I802" s="291"/>
      <c r="J802" s="291"/>
      <c r="K802" s="291"/>
      <c r="L802" s="291"/>
      <c r="M802" s="291"/>
      <c r="N802" s="291"/>
      <c r="O802" s="291"/>
      <c r="P802" s="291"/>
      <c r="Q802" s="291"/>
      <c r="R802" s="291"/>
      <c r="S802" s="291"/>
      <c r="T802" s="291"/>
      <c r="U802" s="291"/>
      <c r="V802" s="291"/>
      <c r="W802" s="291"/>
      <c r="X802" s="291"/>
      <c r="Y802" s="291"/>
      <c r="Z802" s="291"/>
    </row>
    <row r="803" spans="1:26" ht="15.75" customHeight="1">
      <c r="A803" s="291"/>
      <c r="B803" s="291"/>
      <c r="C803" s="291"/>
      <c r="D803" s="291"/>
      <c r="E803" s="291"/>
      <c r="F803" s="291"/>
      <c r="G803" s="291"/>
      <c r="H803" s="291"/>
      <c r="I803" s="291"/>
      <c r="J803" s="291"/>
      <c r="K803" s="291"/>
      <c r="L803" s="291"/>
      <c r="M803" s="291"/>
      <c r="N803" s="291"/>
      <c r="O803" s="291"/>
      <c r="P803" s="291"/>
      <c r="Q803" s="291"/>
      <c r="R803" s="291"/>
      <c r="S803" s="291"/>
      <c r="T803" s="291"/>
      <c r="U803" s="291"/>
      <c r="V803" s="291"/>
      <c r="W803" s="291"/>
      <c r="X803" s="291"/>
      <c r="Y803" s="291"/>
      <c r="Z803" s="291"/>
    </row>
    <row r="804" spans="1:26" ht="15.75" customHeight="1">
      <c r="A804" s="291"/>
      <c r="B804" s="291"/>
      <c r="C804" s="291"/>
      <c r="D804" s="291"/>
      <c r="E804" s="291"/>
      <c r="F804" s="291"/>
      <c r="G804" s="291"/>
      <c r="H804" s="291"/>
      <c r="I804" s="291"/>
      <c r="J804" s="291"/>
      <c r="K804" s="291"/>
      <c r="L804" s="291"/>
      <c r="M804" s="291"/>
      <c r="N804" s="291"/>
      <c r="O804" s="291"/>
      <c r="P804" s="291"/>
      <c r="Q804" s="291"/>
      <c r="R804" s="291"/>
      <c r="S804" s="291"/>
      <c r="T804" s="291"/>
      <c r="U804" s="291"/>
      <c r="V804" s="291"/>
      <c r="W804" s="291"/>
      <c r="X804" s="291"/>
      <c r="Y804" s="291"/>
      <c r="Z804" s="291"/>
    </row>
    <row r="805" spans="1:26" ht="15.75" customHeight="1">
      <c r="A805" s="291"/>
      <c r="B805" s="291"/>
      <c r="C805" s="291"/>
      <c r="D805" s="291"/>
      <c r="E805" s="291"/>
      <c r="F805" s="291"/>
      <c r="G805" s="291"/>
      <c r="H805" s="291"/>
      <c r="I805" s="291"/>
      <c r="J805" s="291"/>
      <c r="K805" s="291"/>
      <c r="L805" s="291"/>
      <c r="M805" s="291"/>
      <c r="N805" s="291"/>
      <c r="O805" s="291"/>
      <c r="P805" s="291"/>
      <c r="Q805" s="291"/>
      <c r="R805" s="291"/>
      <c r="S805" s="291"/>
      <c r="T805" s="291"/>
      <c r="U805" s="291"/>
      <c r="V805" s="291"/>
      <c r="W805" s="291"/>
      <c r="X805" s="291"/>
      <c r="Y805" s="291"/>
      <c r="Z805" s="291"/>
    </row>
    <row r="806" spans="1:26" ht="15.75" customHeight="1">
      <c r="A806" s="291"/>
      <c r="B806" s="291"/>
      <c r="C806" s="291"/>
      <c r="D806" s="291"/>
      <c r="E806" s="291"/>
      <c r="F806" s="291"/>
      <c r="G806" s="291"/>
      <c r="H806" s="291"/>
      <c r="I806" s="291"/>
      <c r="J806" s="291"/>
      <c r="K806" s="291"/>
      <c r="L806" s="291"/>
      <c r="M806" s="291"/>
      <c r="N806" s="291"/>
      <c r="O806" s="291"/>
      <c r="P806" s="291"/>
      <c r="Q806" s="291"/>
      <c r="R806" s="291"/>
      <c r="S806" s="291"/>
      <c r="T806" s="291"/>
      <c r="U806" s="291"/>
      <c r="V806" s="291"/>
      <c r="W806" s="291"/>
      <c r="X806" s="291"/>
      <c r="Y806" s="291"/>
      <c r="Z806" s="291"/>
    </row>
    <row r="807" spans="1:26" ht="15.75" customHeight="1">
      <c r="A807" s="291"/>
      <c r="B807" s="291"/>
      <c r="C807" s="291"/>
      <c r="D807" s="291"/>
      <c r="E807" s="291"/>
      <c r="F807" s="291"/>
      <c r="G807" s="291"/>
      <c r="H807" s="291"/>
      <c r="I807" s="291"/>
      <c r="J807" s="291"/>
      <c r="K807" s="291"/>
      <c r="L807" s="291"/>
      <c r="M807" s="291"/>
      <c r="N807" s="291"/>
      <c r="O807" s="291"/>
      <c r="P807" s="291"/>
      <c r="Q807" s="291"/>
      <c r="R807" s="291"/>
      <c r="S807" s="291"/>
      <c r="T807" s="291"/>
      <c r="U807" s="291"/>
      <c r="V807" s="291"/>
      <c r="W807" s="291"/>
      <c r="X807" s="291"/>
      <c r="Y807" s="291"/>
      <c r="Z807" s="291"/>
    </row>
    <row r="808" spans="1:26" ht="15.75" customHeight="1">
      <c r="A808" s="291"/>
      <c r="B808" s="291"/>
      <c r="C808" s="291"/>
      <c r="D808" s="291"/>
      <c r="E808" s="291"/>
      <c r="F808" s="291"/>
      <c r="G808" s="291"/>
      <c r="H808" s="291"/>
      <c r="I808" s="291"/>
      <c r="J808" s="291"/>
      <c r="K808" s="291"/>
      <c r="L808" s="291"/>
      <c r="M808" s="291"/>
      <c r="N808" s="291"/>
      <c r="O808" s="291"/>
      <c r="P808" s="291"/>
      <c r="Q808" s="291"/>
      <c r="R808" s="291"/>
      <c r="S808" s="291"/>
      <c r="T808" s="291"/>
      <c r="U808" s="291"/>
      <c r="V808" s="291"/>
      <c r="W808" s="291"/>
      <c r="X808" s="291"/>
      <c r="Y808" s="291"/>
      <c r="Z808" s="291"/>
    </row>
    <row r="809" spans="1:26" ht="15.75" customHeight="1">
      <c r="A809" s="291"/>
      <c r="B809" s="291"/>
      <c r="C809" s="291"/>
      <c r="D809" s="291"/>
      <c r="E809" s="291"/>
      <c r="F809" s="291"/>
      <c r="G809" s="291"/>
      <c r="H809" s="291"/>
      <c r="I809" s="291"/>
      <c r="J809" s="291"/>
      <c r="K809" s="291"/>
      <c r="L809" s="291"/>
      <c r="M809" s="291"/>
      <c r="N809" s="291"/>
      <c r="O809" s="291"/>
      <c r="P809" s="291"/>
      <c r="Q809" s="291"/>
      <c r="R809" s="291"/>
      <c r="S809" s="291"/>
      <c r="T809" s="291"/>
      <c r="U809" s="291"/>
      <c r="V809" s="291"/>
      <c r="W809" s="291"/>
      <c r="X809" s="291"/>
      <c r="Y809" s="291"/>
      <c r="Z809" s="291"/>
    </row>
    <row r="810" spans="1:26" ht="15.75" customHeight="1">
      <c r="A810" s="291"/>
      <c r="B810" s="291"/>
      <c r="C810" s="291"/>
      <c r="D810" s="291"/>
      <c r="E810" s="291"/>
      <c r="F810" s="291"/>
      <c r="G810" s="291"/>
      <c r="H810" s="291"/>
      <c r="I810" s="291"/>
      <c r="J810" s="291"/>
      <c r="K810" s="291"/>
      <c r="L810" s="291"/>
      <c r="M810" s="291"/>
      <c r="N810" s="291"/>
      <c r="O810" s="291"/>
      <c r="P810" s="291"/>
      <c r="Q810" s="291"/>
      <c r="R810" s="291"/>
      <c r="S810" s="291"/>
      <c r="T810" s="291"/>
      <c r="U810" s="291"/>
      <c r="V810" s="291"/>
      <c r="W810" s="291"/>
      <c r="X810" s="291"/>
      <c r="Y810" s="291"/>
      <c r="Z810" s="291"/>
    </row>
    <row r="811" spans="1:26" ht="15.75" customHeight="1">
      <c r="A811" s="291"/>
      <c r="B811" s="291"/>
      <c r="C811" s="291"/>
      <c r="D811" s="291"/>
      <c r="E811" s="291"/>
      <c r="F811" s="291"/>
      <c r="G811" s="291"/>
      <c r="H811" s="291"/>
      <c r="I811" s="291"/>
      <c r="J811" s="291"/>
      <c r="K811" s="291"/>
      <c r="L811" s="291"/>
      <c r="M811" s="291"/>
      <c r="N811" s="291"/>
      <c r="O811" s="291"/>
      <c r="P811" s="291"/>
      <c r="Q811" s="291"/>
      <c r="R811" s="291"/>
      <c r="S811" s="291"/>
      <c r="T811" s="291"/>
      <c r="U811" s="291"/>
      <c r="V811" s="291"/>
      <c r="W811" s="291"/>
      <c r="X811" s="291"/>
      <c r="Y811" s="291"/>
      <c r="Z811" s="291"/>
    </row>
    <row r="812" spans="1:26" ht="15.75" customHeight="1">
      <c r="A812" s="291"/>
      <c r="B812" s="291"/>
      <c r="C812" s="291"/>
      <c r="D812" s="291"/>
      <c r="E812" s="291"/>
      <c r="F812" s="291"/>
      <c r="G812" s="291"/>
      <c r="H812" s="291"/>
      <c r="I812" s="291"/>
      <c r="J812" s="291"/>
      <c r="K812" s="291"/>
      <c r="L812" s="291"/>
      <c r="M812" s="291"/>
      <c r="N812" s="291"/>
      <c r="O812" s="291"/>
      <c r="P812" s="291"/>
      <c r="Q812" s="291"/>
      <c r="R812" s="291"/>
      <c r="S812" s="291"/>
      <c r="T812" s="291"/>
      <c r="U812" s="291"/>
      <c r="V812" s="291"/>
      <c r="W812" s="291"/>
      <c r="X812" s="291"/>
      <c r="Y812" s="291"/>
      <c r="Z812" s="291"/>
    </row>
    <row r="813" spans="1:26" ht="15.75" customHeight="1">
      <c r="A813" s="291"/>
      <c r="B813" s="291"/>
      <c r="C813" s="291"/>
      <c r="D813" s="291"/>
      <c r="E813" s="291"/>
      <c r="F813" s="291"/>
      <c r="G813" s="291"/>
      <c r="H813" s="291"/>
      <c r="I813" s="291"/>
      <c r="J813" s="291"/>
      <c r="K813" s="291"/>
      <c r="L813" s="291"/>
      <c r="M813" s="291"/>
      <c r="N813" s="291"/>
      <c r="O813" s="291"/>
      <c r="P813" s="291"/>
      <c r="Q813" s="291"/>
      <c r="R813" s="291"/>
      <c r="S813" s="291"/>
      <c r="T813" s="291"/>
      <c r="U813" s="291"/>
      <c r="V813" s="291"/>
      <c r="W813" s="291"/>
      <c r="X813" s="291"/>
      <c r="Y813" s="291"/>
      <c r="Z813" s="291"/>
    </row>
    <row r="814" spans="1:26" ht="15.75" customHeight="1">
      <c r="A814" s="291"/>
      <c r="B814" s="291"/>
      <c r="C814" s="291"/>
      <c r="D814" s="291"/>
      <c r="E814" s="291"/>
      <c r="F814" s="291"/>
      <c r="G814" s="291"/>
      <c r="H814" s="291"/>
      <c r="I814" s="291"/>
      <c r="J814" s="291"/>
      <c r="K814" s="291"/>
      <c r="L814" s="291"/>
      <c r="M814" s="291"/>
      <c r="N814" s="291"/>
      <c r="O814" s="291"/>
      <c r="P814" s="291"/>
      <c r="Q814" s="291"/>
      <c r="R814" s="291"/>
      <c r="S814" s="291"/>
      <c r="T814" s="291"/>
      <c r="U814" s="291"/>
      <c r="V814" s="291"/>
      <c r="W814" s="291"/>
      <c r="X814" s="291"/>
      <c r="Y814" s="291"/>
      <c r="Z814" s="291"/>
    </row>
    <row r="815" spans="1:26" ht="15.75" customHeight="1">
      <c r="A815" s="291"/>
      <c r="B815" s="291"/>
      <c r="C815" s="291"/>
      <c r="D815" s="291"/>
      <c r="E815" s="291"/>
      <c r="F815" s="291"/>
      <c r="G815" s="291"/>
      <c r="H815" s="291"/>
      <c r="I815" s="291"/>
      <c r="J815" s="291"/>
      <c r="K815" s="291"/>
      <c r="L815" s="291"/>
      <c r="M815" s="291"/>
      <c r="N815" s="291"/>
      <c r="O815" s="291"/>
      <c r="P815" s="291"/>
      <c r="Q815" s="291"/>
      <c r="R815" s="291"/>
      <c r="S815" s="291"/>
      <c r="T815" s="291"/>
      <c r="U815" s="291"/>
      <c r="V815" s="291"/>
      <c r="W815" s="291"/>
      <c r="X815" s="291"/>
      <c r="Y815" s="291"/>
      <c r="Z815" s="291"/>
    </row>
    <row r="816" spans="1:26" ht="15.75" customHeight="1">
      <c r="A816" s="291"/>
      <c r="B816" s="291"/>
      <c r="C816" s="291"/>
      <c r="D816" s="291"/>
      <c r="E816" s="291"/>
      <c r="F816" s="291"/>
      <c r="G816" s="291"/>
      <c r="H816" s="291"/>
      <c r="I816" s="291"/>
      <c r="J816" s="291"/>
      <c r="K816" s="291"/>
      <c r="L816" s="291"/>
      <c r="M816" s="291"/>
      <c r="N816" s="291"/>
      <c r="O816" s="291"/>
      <c r="P816" s="291"/>
      <c r="Q816" s="291"/>
      <c r="R816" s="291"/>
      <c r="S816" s="291"/>
      <c r="T816" s="291"/>
      <c r="U816" s="291"/>
      <c r="V816" s="291"/>
      <c r="W816" s="291"/>
      <c r="X816" s="291"/>
      <c r="Y816" s="291"/>
      <c r="Z816" s="291"/>
    </row>
    <row r="817" spans="1:26" ht="15.75" customHeight="1">
      <c r="A817" s="291"/>
      <c r="B817" s="291"/>
      <c r="C817" s="291"/>
      <c r="D817" s="291"/>
      <c r="E817" s="291"/>
      <c r="F817" s="291"/>
      <c r="G817" s="291"/>
      <c r="H817" s="291"/>
      <c r="I817" s="291"/>
      <c r="J817" s="291"/>
      <c r="K817" s="291"/>
      <c r="L817" s="291"/>
      <c r="M817" s="291"/>
      <c r="N817" s="291"/>
      <c r="O817" s="291"/>
      <c r="P817" s="291"/>
      <c r="Q817" s="291"/>
      <c r="R817" s="291"/>
      <c r="S817" s="291"/>
      <c r="T817" s="291"/>
      <c r="U817" s="291"/>
      <c r="V817" s="291"/>
      <c r="W817" s="291"/>
      <c r="X817" s="291"/>
      <c r="Y817" s="291"/>
      <c r="Z817" s="291"/>
    </row>
    <row r="818" spans="1:26" ht="15.75" customHeight="1">
      <c r="A818" s="291"/>
      <c r="B818" s="291"/>
      <c r="C818" s="291"/>
      <c r="D818" s="291"/>
      <c r="E818" s="291"/>
      <c r="F818" s="291"/>
      <c r="G818" s="291"/>
      <c r="H818" s="291"/>
      <c r="I818" s="291"/>
      <c r="J818" s="291"/>
      <c r="K818" s="291"/>
      <c r="L818" s="291"/>
      <c r="M818" s="291"/>
      <c r="N818" s="291"/>
      <c r="O818" s="291"/>
      <c r="P818" s="291"/>
      <c r="Q818" s="291"/>
      <c r="R818" s="291"/>
      <c r="S818" s="291"/>
      <c r="T818" s="291"/>
      <c r="U818" s="291"/>
      <c r="V818" s="291"/>
      <c r="W818" s="291"/>
      <c r="X818" s="291"/>
      <c r="Y818" s="291"/>
      <c r="Z818" s="291"/>
    </row>
    <row r="819" spans="1:26" ht="15.75" customHeight="1">
      <c r="A819" s="291"/>
      <c r="B819" s="291"/>
      <c r="C819" s="291"/>
      <c r="D819" s="291"/>
      <c r="E819" s="291"/>
      <c r="F819" s="291"/>
      <c r="G819" s="291"/>
      <c r="H819" s="291"/>
      <c r="I819" s="291"/>
      <c r="J819" s="291"/>
      <c r="K819" s="291"/>
      <c r="L819" s="291"/>
      <c r="M819" s="291"/>
      <c r="N819" s="291"/>
      <c r="O819" s="291"/>
      <c r="P819" s="291"/>
      <c r="Q819" s="291"/>
      <c r="R819" s="291"/>
      <c r="S819" s="291"/>
      <c r="T819" s="291"/>
      <c r="U819" s="291"/>
      <c r="V819" s="291"/>
      <c r="W819" s="291"/>
      <c r="X819" s="291"/>
      <c r="Y819" s="291"/>
      <c r="Z819" s="291"/>
    </row>
    <row r="820" spans="1:26" ht="15.75" customHeight="1">
      <c r="A820" s="291"/>
      <c r="B820" s="291"/>
      <c r="C820" s="291"/>
      <c r="D820" s="291"/>
      <c r="E820" s="291"/>
      <c r="F820" s="291"/>
      <c r="G820" s="291"/>
      <c r="H820" s="291"/>
      <c r="I820" s="291"/>
      <c r="J820" s="291"/>
      <c r="K820" s="291"/>
      <c r="L820" s="291"/>
      <c r="M820" s="291"/>
      <c r="N820" s="291"/>
      <c r="O820" s="291"/>
      <c r="P820" s="291"/>
      <c r="Q820" s="291"/>
      <c r="R820" s="291"/>
      <c r="S820" s="291"/>
      <c r="T820" s="291"/>
      <c r="U820" s="291"/>
      <c r="V820" s="291"/>
      <c r="W820" s="291"/>
      <c r="X820" s="291"/>
      <c r="Y820" s="291"/>
      <c r="Z820" s="291"/>
    </row>
    <row r="821" spans="1:26" ht="15.75" customHeight="1">
      <c r="A821" s="291"/>
      <c r="B821" s="291"/>
      <c r="C821" s="291"/>
      <c r="D821" s="291"/>
      <c r="E821" s="291"/>
      <c r="F821" s="291"/>
      <c r="G821" s="291"/>
      <c r="H821" s="291"/>
      <c r="I821" s="291"/>
      <c r="J821" s="291"/>
      <c r="K821" s="291"/>
      <c r="L821" s="291"/>
      <c r="M821" s="291"/>
      <c r="N821" s="291"/>
      <c r="O821" s="291"/>
      <c r="P821" s="291"/>
      <c r="Q821" s="291"/>
      <c r="R821" s="291"/>
      <c r="S821" s="291"/>
      <c r="T821" s="291"/>
      <c r="U821" s="291"/>
      <c r="V821" s="291"/>
      <c r="W821" s="291"/>
      <c r="X821" s="291"/>
      <c r="Y821" s="291"/>
      <c r="Z821" s="291"/>
    </row>
    <row r="822" spans="1:26" ht="15.75" customHeight="1">
      <c r="A822" s="291"/>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row>
    <row r="823" spans="1:26" ht="15.75" customHeight="1">
      <c r="A823" s="291"/>
      <c r="B823" s="291"/>
      <c r="C823" s="291"/>
      <c r="D823" s="291"/>
      <c r="E823" s="291"/>
      <c r="F823" s="291"/>
      <c r="G823" s="291"/>
      <c r="H823" s="291"/>
      <c r="I823" s="291"/>
      <c r="J823" s="291"/>
      <c r="K823" s="291"/>
      <c r="L823" s="291"/>
      <c r="M823" s="291"/>
      <c r="N823" s="291"/>
      <c r="O823" s="291"/>
      <c r="P823" s="291"/>
      <c r="Q823" s="291"/>
      <c r="R823" s="291"/>
      <c r="S823" s="291"/>
      <c r="T823" s="291"/>
      <c r="U823" s="291"/>
      <c r="V823" s="291"/>
      <c r="W823" s="291"/>
      <c r="X823" s="291"/>
      <c r="Y823" s="291"/>
      <c r="Z823" s="291"/>
    </row>
    <row r="824" spans="1:26" ht="15.75" customHeight="1">
      <c r="A824" s="291"/>
      <c r="B824" s="291"/>
      <c r="C824" s="291"/>
      <c r="D824" s="291"/>
      <c r="E824" s="291"/>
      <c r="F824" s="291"/>
      <c r="G824" s="291"/>
      <c r="H824" s="291"/>
      <c r="I824" s="291"/>
      <c r="J824" s="291"/>
      <c r="K824" s="291"/>
      <c r="L824" s="291"/>
      <c r="M824" s="291"/>
      <c r="N824" s="291"/>
      <c r="O824" s="291"/>
      <c r="P824" s="291"/>
      <c r="Q824" s="291"/>
      <c r="R824" s="291"/>
      <c r="S824" s="291"/>
      <c r="T824" s="291"/>
      <c r="U824" s="291"/>
      <c r="V824" s="291"/>
      <c r="W824" s="291"/>
      <c r="X824" s="291"/>
      <c r="Y824" s="291"/>
      <c r="Z824" s="291"/>
    </row>
    <row r="825" spans="1:26" ht="15.75" customHeight="1">
      <c r="A825" s="291"/>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row>
    <row r="826" spans="1:26" ht="15.75" customHeight="1">
      <c r="A826" s="291"/>
      <c r="B826" s="291"/>
      <c r="C826" s="291"/>
      <c r="D826" s="291"/>
      <c r="E826" s="291"/>
      <c r="F826" s="291"/>
      <c r="G826" s="291"/>
      <c r="H826" s="291"/>
      <c r="I826" s="291"/>
      <c r="J826" s="291"/>
      <c r="K826" s="291"/>
      <c r="L826" s="291"/>
      <c r="M826" s="291"/>
      <c r="N826" s="291"/>
      <c r="O826" s="291"/>
      <c r="P826" s="291"/>
      <c r="Q826" s="291"/>
      <c r="R826" s="291"/>
      <c r="S826" s="291"/>
      <c r="T826" s="291"/>
      <c r="U826" s="291"/>
      <c r="V826" s="291"/>
      <c r="W826" s="291"/>
      <c r="X826" s="291"/>
      <c r="Y826" s="291"/>
      <c r="Z826" s="291"/>
    </row>
    <row r="827" spans="1:26" ht="15.75" customHeight="1">
      <c r="A827" s="291"/>
      <c r="B827" s="291"/>
      <c r="C827" s="291"/>
      <c r="D827" s="291"/>
      <c r="E827" s="291"/>
      <c r="F827" s="291"/>
      <c r="G827" s="291"/>
      <c r="H827" s="291"/>
      <c r="I827" s="291"/>
      <c r="J827" s="291"/>
      <c r="K827" s="291"/>
      <c r="L827" s="291"/>
      <c r="M827" s="291"/>
      <c r="N827" s="291"/>
      <c r="O827" s="291"/>
      <c r="P827" s="291"/>
      <c r="Q827" s="291"/>
      <c r="R827" s="291"/>
      <c r="S827" s="291"/>
      <c r="T827" s="291"/>
      <c r="U827" s="291"/>
      <c r="V827" s="291"/>
      <c r="W827" s="291"/>
      <c r="X827" s="291"/>
      <c r="Y827" s="291"/>
      <c r="Z827" s="291"/>
    </row>
    <row r="828" spans="1:26" ht="15.75" customHeight="1">
      <c r="A828" s="291"/>
      <c r="B828" s="291"/>
      <c r="C828" s="291"/>
      <c r="D828" s="291"/>
      <c r="E828" s="291"/>
      <c r="F828" s="291"/>
      <c r="G828" s="291"/>
      <c r="H828" s="291"/>
      <c r="I828" s="291"/>
      <c r="J828" s="291"/>
      <c r="K828" s="291"/>
      <c r="L828" s="291"/>
      <c r="M828" s="291"/>
      <c r="N828" s="291"/>
      <c r="O828" s="291"/>
      <c r="P828" s="291"/>
      <c r="Q828" s="291"/>
      <c r="R828" s="291"/>
      <c r="S828" s="291"/>
      <c r="T828" s="291"/>
      <c r="U828" s="291"/>
      <c r="V828" s="291"/>
      <c r="W828" s="291"/>
      <c r="X828" s="291"/>
      <c r="Y828" s="291"/>
      <c r="Z828" s="291"/>
    </row>
    <row r="829" spans="1:26" ht="15.75" customHeight="1">
      <c r="A829" s="291"/>
      <c r="B829" s="291"/>
      <c r="C829" s="291"/>
      <c r="D829" s="291"/>
      <c r="E829" s="291"/>
      <c r="F829" s="291"/>
      <c r="G829" s="291"/>
      <c r="H829" s="291"/>
      <c r="I829" s="291"/>
      <c r="J829" s="291"/>
      <c r="K829" s="291"/>
      <c r="L829" s="291"/>
      <c r="M829" s="291"/>
      <c r="N829" s="291"/>
      <c r="O829" s="291"/>
      <c r="P829" s="291"/>
      <c r="Q829" s="291"/>
      <c r="R829" s="291"/>
      <c r="S829" s="291"/>
      <c r="T829" s="291"/>
      <c r="U829" s="291"/>
      <c r="V829" s="291"/>
      <c r="W829" s="291"/>
      <c r="X829" s="291"/>
      <c r="Y829" s="291"/>
      <c r="Z829" s="291"/>
    </row>
    <row r="830" spans="1:26" ht="15.75" customHeight="1">
      <c r="A830" s="291"/>
      <c r="B830" s="291"/>
      <c r="C830" s="291"/>
      <c r="D830" s="291"/>
      <c r="E830" s="291"/>
      <c r="F830" s="291"/>
      <c r="G830" s="291"/>
      <c r="H830" s="291"/>
      <c r="I830" s="291"/>
      <c r="J830" s="291"/>
      <c r="K830" s="291"/>
      <c r="L830" s="291"/>
      <c r="M830" s="291"/>
      <c r="N830" s="291"/>
      <c r="O830" s="291"/>
      <c r="P830" s="291"/>
      <c r="Q830" s="291"/>
      <c r="R830" s="291"/>
      <c r="S830" s="291"/>
      <c r="T830" s="291"/>
      <c r="U830" s="291"/>
      <c r="V830" s="291"/>
      <c r="W830" s="291"/>
      <c r="X830" s="291"/>
      <c r="Y830" s="291"/>
      <c r="Z830" s="291"/>
    </row>
    <row r="831" spans="1:26" ht="15.75" customHeight="1">
      <c r="A831" s="291"/>
      <c r="B831" s="291"/>
      <c r="C831" s="291"/>
      <c r="D831" s="291"/>
      <c r="E831" s="291"/>
      <c r="F831" s="291"/>
      <c r="G831" s="291"/>
      <c r="H831" s="291"/>
      <c r="I831" s="291"/>
      <c r="J831" s="291"/>
      <c r="K831" s="291"/>
      <c r="L831" s="291"/>
      <c r="M831" s="291"/>
      <c r="N831" s="291"/>
      <c r="O831" s="291"/>
      <c r="P831" s="291"/>
      <c r="Q831" s="291"/>
      <c r="R831" s="291"/>
      <c r="S831" s="291"/>
      <c r="T831" s="291"/>
      <c r="U831" s="291"/>
      <c r="V831" s="291"/>
      <c r="W831" s="291"/>
      <c r="X831" s="291"/>
      <c r="Y831" s="291"/>
      <c r="Z831" s="291"/>
    </row>
    <row r="832" spans="1:26" ht="15.75" customHeight="1">
      <c r="A832" s="291"/>
      <c r="B832" s="291"/>
      <c r="C832" s="291"/>
      <c r="D832" s="291"/>
      <c r="E832" s="291"/>
      <c r="F832" s="291"/>
      <c r="G832" s="291"/>
      <c r="H832" s="291"/>
      <c r="I832" s="291"/>
      <c r="J832" s="291"/>
      <c r="K832" s="291"/>
      <c r="L832" s="291"/>
      <c r="M832" s="291"/>
      <c r="N832" s="291"/>
      <c r="O832" s="291"/>
      <c r="P832" s="291"/>
      <c r="Q832" s="291"/>
      <c r="R832" s="291"/>
      <c r="S832" s="291"/>
      <c r="T832" s="291"/>
      <c r="U832" s="291"/>
      <c r="V832" s="291"/>
      <c r="W832" s="291"/>
      <c r="X832" s="291"/>
      <c r="Y832" s="291"/>
      <c r="Z832" s="291"/>
    </row>
    <row r="833" spans="1:26" ht="15.75" customHeight="1">
      <c r="A833" s="291"/>
      <c r="B833" s="291"/>
      <c r="C833" s="291"/>
      <c r="D833" s="291"/>
      <c r="E833" s="291"/>
      <c r="F833" s="291"/>
      <c r="G833" s="291"/>
      <c r="H833" s="291"/>
      <c r="I833" s="291"/>
      <c r="J833" s="291"/>
      <c r="K833" s="291"/>
      <c r="L833" s="291"/>
      <c r="M833" s="291"/>
      <c r="N833" s="291"/>
      <c r="O833" s="291"/>
      <c r="P833" s="291"/>
      <c r="Q833" s="291"/>
      <c r="R833" s="291"/>
      <c r="S833" s="291"/>
      <c r="T833" s="291"/>
      <c r="U833" s="291"/>
      <c r="V833" s="291"/>
      <c r="W833" s="291"/>
      <c r="X833" s="291"/>
      <c r="Y833" s="291"/>
      <c r="Z833" s="291"/>
    </row>
    <row r="834" spans="1:26" ht="15.75" customHeight="1">
      <c r="A834" s="291"/>
      <c r="B834" s="291"/>
      <c r="C834" s="291"/>
      <c r="D834" s="291"/>
      <c r="E834" s="291"/>
      <c r="F834" s="291"/>
      <c r="G834" s="291"/>
      <c r="H834" s="291"/>
      <c r="I834" s="291"/>
      <c r="J834" s="291"/>
      <c r="K834" s="291"/>
      <c r="L834" s="291"/>
      <c r="M834" s="291"/>
      <c r="N834" s="291"/>
      <c r="O834" s="291"/>
      <c r="P834" s="291"/>
      <c r="Q834" s="291"/>
      <c r="R834" s="291"/>
      <c r="S834" s="291"/>
      <c r="T834" s="291"/>
      <c r="U834" s="291"/>
      <c r="V834" s="291"/>
      <c r="W834" s="291"/>
      <c r="X834" s="291"/>
      <c r="Y834" s="291"/>
      <c r="Z834" s="291"/>
    </row>
    <row r="835" spans="1:26" ht="15.75" customHeight="1">
      <c r="A835" s="291"/>
      <c r="B835" s="291"/>
      <c r="C835" s="291"/>
      <c r="D835" s="291"/>
      <c r="E835" s="291"/>
      <c r="F835" s="291"/>
      <c r="G835" s="291"/>
      <c r="H835" s="291"/>
      <c r="I835" s="291"/>
      <c r="J835" s="291"/>
      <c r="K835" s="291"/>
      <c r="L835" s="291"/>
      <c r="M835" s="291"/>
      <c r="N835" s="291"/>
      <c r="O835" s="291"/>
      <c r="P835" s="291"/>
      <c r="Q835" s="291"/>
      <c r="R835" s="291"/>
      <c r="S835" s="291"/>
      <c r="T835" s="291"/>
      <c r="U835" s="291"/>
      <c r="V835" s="291"/>
      <c r="W835" s="291"/>
      <c r="X835" s="291"/>
      <c r="Y835" s="291"/>
      <c r="Z835" s="291"/>
    </row>
    <row r="836" spans="1:26" ht="15.75" customHeight="1">
      <c r="A836" s="291"/>
      <c r="B836" s="291"/>
      <c r="C836" s="291"/>
      <c r="D836" s="291"/>
      <c r="E836" s="291"/>
      <c r="F836" s="291"/>
      <c r="G836" s="291"/>
      <c r="H836" s="291"/>
      <c r="I836" s="291"/>
      <c r="J836" s="291"/>
      <c r="K836" s="291"/>
      <c r="L836" s="291"/>
      <c r="M836" s="291"/>
      <c r="N836" s="291"/>
      <c r="O836" s="291"/>
      <c r="P836" s="291"/>
      <c r="Q836" s="291"/>
      <c r="R836" s="291"/>
      <c r="S836" s="291"/>
      <c r="T836" s="291"/>
      <c r="U836" s="291"/>
      <c r="V836" s="291"/>
      <c r="W836" s="291"/>
      <c r="X836" s="291"/>
      <c r="Y836" s="291"/>
      <c r="Z836" s="291"/>
    </row>
    <row r="837" spans="1:26" ht="15.75" customHeight="1">
      <c r="A837" s="291"/>
      <c r="B837" s="291"/>
      <c r="C837" s="291"/>
      <c r="D837" s="291"/>
      <c r="E837" s="291"/>
      <c r="F837" s="291"/>
      <c r="G837" s="291"/>
      <c r="H837" s="291"/>
      <c r="I837" s="291"/>
      <c r="J837" s="291"/>
      <c r="K837" s="291"/>
      <c r="L837" s="291"/>
      <c r="M837" s="291"/>
      <c r="N837" s="291"/>
      <c r="O837" s="291"/>
      <c r="P837" s="291"/>
      <c r="Q837" s="291"/>
      <c r="R837" s="291"/>
      <c r="S837" s="291"/>
      <c r="T837" s="291"/>
      <c r="U837" s="291"/>
      <c r="V837" s="291"/>
      <c r="W837" s="291"/>
      <c r="X837" s="291"/>
      <c r="Y837" s="291"/>
      <c r="Z837" s="291"/>
    </row>
    <row r="838" spans="1:26" ht="15.75" customHeight="1">
      <c r="A838" s="291"/>
      <c r="B838" s="291"/>
      <c r="C838" s="291"/>
      <c r="D838" s="291"/>
      <c r="E838" s="291"/>
      <c r="F838" s="291"/>
      <c r="G838" s="291"/>
      <c r="H838" s="291"/>
      <c r="I838" s="291"/>
      <c r="J838" s="291"/>
      <c r="K838" s="291"/>
      <c r="L838" s="291"/>
      <c r="M838" s="291"/>
      <c r="N838" s="291"/>
      <c r="O838" s="291"/>
      <c r="P838" s="291"/>
      <c r="Q838" s="291"/>
      <c r="R838" s="291"/>
      <c r="S838" s="291"/>
      <c r="T838" s="291"/>
      <c r="U838" s="291"/>
      <c r="V838" s="291"/>
      <c r="W838" s="291"/>
      <c r="X838" s="291"/>
      <c r="Y838" s="291"/>
      <c r="Z838" s="291"/>
    </row>
    <row r="839" spans="1:26" ht="15.75" customHeight="1">
      <c r="A839" s="291"/>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row>
    <row r="840" spans="1:26" ht="15.75" customHeight="1">
      <c r="A840" s="291"/>
      <c r="B840" s="291"/>
      <c r="C840" s="291"/>
      <c r="D840" s="291"/>
      <c r="E840" s="291"/>
      <c r="F840" s="291"/>
      <c r="G840" s="291"/>
      <c r="H840" s="291"/>
      <c r="I840" s="291"/>
      <c r="J840" s="291"/>
      <c r="K840" s="291"/>
      <c r="L840" s="291"/>
      <c r="M840" s="291"/>
      <c r="N840" s="291"/>
      <c r="O840" s="291"/>
      <c r="P840" s="291"/>
      <c r="Q840" s="291"/>
      <c r="R840" s="291"/>
      <c r="S840" s="291"/>
      <c r="T840" s="291"/>
      <c r="U840" s="291"/>
      <c r="V840" s="291"/>
      <c r="W840" s="291"/>
      <c r="X840" s="291"/>
      <c r="Y840" s="291"/>
      <c r="Z840" s="291"/>
    </row>
    <row r="841" spans="1:26" ht="15.75" customHeight="1">
      <c r="A841" s="291"/>
      <c r="B841" s="291"/>
      <c r="C841" s="291"/>
      <c r="D841" s="291"/>
      <c r="E841" s="291"/>
      <c r="F841" s="291"/>
      <c r="G841" s="291"/>
      <c r="H841" s="291"/>
      <c r="I841" s="291"/>
      <c r="J841" s="291"/>
      <c r="K841" s="291"/>
      <c r="L841" s="291"/>
      <c r="M841" s="291"/>
      <c r="N841" s="291"/>
      <c r="O841" s="291"/>
      <c r="P841" s="291"/>
      <c r="Q841" s="291"/>
      <c r="R841" s="291"/>
      <c r="S841" s="291"/>
      <c r="T841" s="291"/>
      <c r="U841" s="291"/>
      <c r="V841" s="291"/>
      <c r="W841" s="291"/>
      <c r="X841" s="291"/>
      <c r="Y841" s="291"/>
      <c r="Z841" s="291"/>
    </row>
    <row r="842" spans="1:26" ht="15.75" customHeight="1">
      <c r="A842" s="291"/>
      <c r="B842" s="291"/>
      <c r="C842" s="291"/>
      <c r="D842" s="291"/>
      <c r="E842" s="291"/>
      <c r="F842" s="291"/>
      <c r="G842" s="291"/>
      <c r="H842" s="291"/>
      <c r="I842" s="291"/>
      <c r="J842" s="291"/>
      <c r="K842" s="291"/>
      <c r="L842" s="291"/>
      <c r="M842" s="291"/>
      <c r="N842" s="291"/>
      <c r="O842" s="291"/>
      <c r="P842" s="291"/>
      <c r="Q842" s="291"/>
      <c r="R842" s="291"/>
      <c r="S842" s="291"/>
      <c r="T842" s="291"/>
      <c r="U842" s="291"/>
      <c r="V842" s="291"/>
      <c r="W842" s="291"/>
      <c r="X842" s="291"/>
      <c r="Y842" s="291"/>
      <c r="Z842" s="291"/>
    </row>
    <row r="843" spans="1:26" ht="15.75" customHeight="1">
      <c r="A843" s="291"/>
      <c r="B843" s="291"/>
      <c r="C843" s="291"/>
      <c r="D843" s="291"/>
      <c r="E843" s="291"/>
      <c r="F843" s="291"/>
      <c r="G843" s="291"/>
      <c r="H843" s="291"/>
      <c r="I843" s="291"/>
      <c r="J843" s="291"/>
      <c r="K843" s="291"/>
      <c r="L843" s="291"/>
      <c r="M843" s="291"/>
      <c r="N843" s="291"/>
      <c r="O843" s="291"/>
      <c r="P843" s="291"/>
      <c r="Q843" s="291"/>
      <c r="R843" s="291"/>
      <c r="S843" s="291"/>
      <c r="T843" s="291"/>
      <c r="U843" s="291"/>
      <c r="V843" s="291"/>
      <c r="W843" s="291"/>
      <c r="X843" s="291"/>
      <c r="Y843" s="291"/>
      <c r="Z843" s="291"/>
    </row>
    <row r="844" spans="1:26" ht="15.75" customHeight="1">
      <c r="A844" s="291"/>
      <c r="B844" s="291"/>
      <c r="C844" s="291"/>
      <c r="D844" s="291"/>
      <c r="E844" s="291"/>
      <c r="F844" s="291"/>
      <c r="G844" s="291"/>
      <c r="H844" s="291"/>
      <c r="I844" s="291"/>
      <c r="J844" s="291"/>
      <c r="K844" s="291"/>
      <c r="L844" s="291"/>
      <c r="M844" s="291"/>
      <c r="N844" s="291"/>
      <c r="O844" s="291"/>
      <c r="P844" s="291"/>
      <c r="Q844" s="291"/>
      <c r="R844" s="291"/>
      <c r="S844" s="291"/>
      <c r="T844" s="291"/>
      <c r="U844" s="291"/>
      <c r="V844" s="291"/>
      <c r="W844" s="291"/>
      <c r="X844" s="291"/>
      <c r="Y844" s="291"/>
      <c r="Z844" s="291"/>
    </row>
    <row r="845" spans="1:26" ht="15.75" customHeight="1">
      <c r="A845" s="291"/>
      <c r="B845" s="291"/>
      <c r="C845" s="291"/>
      <c r="D845" s="291"/>
      <c r="E845" s="291"/>
      <c r="F845" s="291"/>
      <c r="G845" s="291"/>
      <c r="H845" s="291"/>
      <c r="I845" s="291"/>
      <c r="J845" s="291"/>
      <c r="K845" s="291"/>
      <c r="L845" s="291"/>
      <c r="M845" s="291"/>
      <c r="N845" s="291"/>
      <c r="O845" s="291"/>
      <c r="P845" s="291"/>
      <c r="Q845" s="291"/>
      <c r="R845" s="291"/>
      <c r="S845" s="291"/>
      <c r="T845" s="291"/>
      <c r="U845" s="291"/>
      <c r="V845" s="291"/>
      <c r="W845" s="291"/>
      <c r="X845" s="291"/>
      <c r="Y845" s="291"/>
      <c r="Z845" s="291"/>
    </row>
    <row r="846" spans="1:26" ht="15.75" customHeight="1">
      <c r="A846" s="291"/>
      <c r="B846" s="291"/>
      <c r="C846" s="291"/>
      <c r="D846" s="291"/>
      <c r="E846" s="291"/>
      <c r="F846" s="291"/>
      <c r="G846" s="291"/>
      <c r="H846" s="291"/>
      <c r="I846" s="291"/>
      <c r="J846" s="291"/>
      <c r="K846" s="291"/>
      <c r="L846" s="291"/>
      <c r="M846" s="291"/>
      <c r="N846" s="291"/>
      <c r="O846" s="291"/>
      <c r="P846" s="291"/>
      <c r="Q846" s="291"/>
      <c r="R846" s="291"/>
      <c r="S846" s="291"/>
      <c r="T846" s="291"/>
      <c r="U846" s="291"/>
      <c r="V846" s="291"/>
      <c r="W846" s="291"/>
      <c r="X846" s="291"/>
      <c r="Y846" s="291"/>
      <c r="Z846" s="291"/>
    </row>
    <row r="847" spans="1:26" ht="15.75" customHeight="1">
      <c r="A847" s="291"/>
      <c r="B847" s="291"/>
      <c r="C847" s="291"/>
      <c r="D847" s="291"/>
      <c r="E847" s="291"/>
      <c r="F847" s="291"/>
      <c r="G847" s="291"/>
      <c r="H847" s="291"/>
      <c r="I847" s="291"/>
      <c r="J847" s="291"/>
      <c r="K847" s="291"/>
      <c r="L847" s="291"/>
      <c r="M847" s="291"/>
      <c r="N847" s="291"/>
      <c r="O847" s="291"/>
      <c r="P847" s="291"/>
      <c r="Q847" s="291"/>
      <c r="R847" s="291"/>
      <c r="S847" s="291"/>
      <c r="T847" s="291"/>
      <c r="U847" s="291"/>
      <c r="V847" s="291"/>
      <c r="W847" s="291"/>
      <c r="X847" s="291"/>
      <c r="Y847" s="291"/>
      <c r="Z847" s="291"/>
    </row>
    <row r="848" spans="1:26" ht="15.75" customHeight="1">
      <c r="A848" s="291"/>
      <c r="B848" s="291"/>
      <c r="C848" s="291"/>
      <c r="D848" s="291"/>
      <c r="E848" s="291"/>
      <c r="F848" s="291"/>
      <c r="G848" s="291"/>
      <c r="H848" s="291"/>
      <c r="I848" s="291"/>
      <c r="J848" s="291"/>
      <c r="K848" s="291"/>
      <c r="L848" s="291"/>
      <c r="M848" s="291"/>
      <c r="N848" s="291"/>
      <c r="O848" s="291"/>
      <c r="P848" s="291"/>
      <c r="Q848" s="291"/>
      <c r="R848" s="291"/>
      <c r="S848" s="291"/>
      <c r="T848" s="291"/>
      <c r="U848" s="291"/>
      <c r="V848" s="291"/>
      <c r="W848" s="291"/>
      <c r="X848" s="291"/>
      <c r="Y848" s="291"/>
      <c r="Z848" s="291"/>
    </row>
    <row r="849" spans="1:26" ht="15.75" customHeight="1">
      <c r="A849" s="291"/>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row>
    <row r="850" spans="1:26" ht="15.75" customHeight="1">
      <c r="A850" s="291"/>
      <c r="B850" s="291"/>
      <c r="C850" s="291"/>
      <c r="D850" s="291"/>
      <c r="E850" s="291"/>
      <c r="F850" s="291"/>
      <c r="G850" s="291"/>
      <c r="H850" s="291"/>
      <c r="I850" s="291"/>
      <c r="J850" s="291"/>
      <c r="K850" s="291"/>
      <c r="L850" s="291"/>
      <c r="M850" s="291"/>
      <c r="N850" s="291"/>
      <c r="O850" s="291"/>
      <c r="P850" s="291"/>
      <c r="Q850" s="291"/>
      <c r="R850" s="291"/>
      <c r="S850" s="291"/>
      <c r="T850" s="291"/>
      <c r="U850" s="291"/>
      <c r="V850" s="291"/>
      <c r="W850" s="291"/>
      <c r="X850" s="291"/>
      <c r="Y850" s="291"/>
      <c r="Z850" s="291"/>
    </row>
    <row r="851" spans="1:26" ht="15.75" customHeight="1">
      <c r="A851" s="291"/>
      <c r="B851" s="291"/>
      <c r="C851" s="291"/>
      <c r="D851" s="291"/>
      <c r="E851" s="291"/>
      <c r="F851" s="291"/>
      <c r="G851" s="291"/>
      <c r="H851" s="291"/>
      <c r="I851" s="291"/>
      <c r="J851" s="291"/>
      <c r="K851" s="291"/>
      <c r="L851" s="291"/>
      <c r="M851" s="291"/>
      <c r="N851" s="291"/>
      <c r="O851" s="291"/>
      <c r="P851" s="291"/>
      <c r="Q851" s="291"/>
      <c r="R851" s="291"/>
      <c r="S851" s="291"/>
      <c r="T851" s="291"/>
      <c r="U851" s="291"/>
      <c r="V851" s="291"/>
      <c r="W851" s="291"/>
      <c r="X851" s="291"/>
      <c r="Y851" s="291"/>
      <c r="Z851" s="291"/>
    </row>
    <row r="852" spans="1:26" ht="15.75" customHeight="1">
      <c r="A852" s="291"/>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row>
    <row r="853" spans="1:26" ht="15.75" customHeight="1">
      <c r="A853" s="291"/>
      <c r="B853" s="291"/>
      <c r="C853" s="291"/>
      <c r="D853" s="291"/>
      <c r="E853" s="291"/>
      <c r="F853" s="291"/>
      <c r="G853" s="291"/>
      <c r="H853" s="291"/>
      <c r="I853" s="291"/>
      <c r="J853" s="291"/>
      <c r="K853" s="291"/>
      <c r="L853" s="291"/>
      <c r="M853" s="291"/>
      <c r="N853" s="291"/>
      <c r="O853" s="291"/>
      <c r="P853" s="291"/>
      <c r="Q853" s="291"/>
      <c r="R853" s="291"/>
      <c r="S853" s="291"/>
      <c r="T853" s="291"/>
      <c r="U853" s="291"/>
      <c r="V853" s="291"/>
      <c r="W853" s="291"/>
      <c r="X853" s="291"/>
      <c r="Y853" s="291"/>
      <c r="Z853" s="291"/>
    </row>
    <row r="854" spans="1:26" ht="15.75" customHeight="1">
      <c r="A854" s="291"/>
      <c r="B854" s="291"/>
      <c r="C854" s="291"/>
      <c r="D854" s="291"/>
      <c r="E854" s="291"/>
      <c r="F854" s="291"/>
      <c r="G854" s="291"/>
      <c r="H854" s="291"/>
      <c r="I854" s="291"/>
      <c r="J854" s="291"/>
      <c r="K854" s="291"/>
      <c r="L854" s="291"/>
      <c r="M854" s="291"/>
      <c r="N854" s="291"/>
      <c r="O854" s="291"/>
      <c r="P854" s="291"/>
      <c r="Q854" s="291"/>
      <c r="R854" s="291"/>
      <c r="S854" s="291"/>
      <c r="T854" s="291"/>
      <c r="U854" s="291"/>
      <c r="V854" s="291"/>
      <c r="W854" s="291"/>
      <c r="X854" s="291"/>
      <c r="Y854" s="291"/>
      <c r="Z854" s="291"/>
    </row>
    <row r="855" spans="1:26" ht="15.75" customHeight="1">
      <c r="A855" s="291"/>
      <c r="B855" s="291"/>
      <c r="C855" s="291"/>
      <c r="D855" s="291"/>
      <c r="E855" s="291"/>
      <c r="F855" s="291"/>
      <c r="G855" s="291"/>
      <c r="H855" s="291"/>
      <c r="I855" s="291"/>
      <c r="J855" s="291"/>
      <c r="K855" s="291"/>
      <c r="L855" s="291"/>
      <c r="M855" s="291"/>
      <c r="N855" s="291"/>
      <c r="O855" s="291"/>
      <c r="P855" s="291"/>
      <c r="Q855" s="291"/>
      <c r="R855" s="291"/>
      <c r="S855" s="291"/>
      <c r="T855" s="291"/>
      <c r="U855" s="291"/>
      <c r="V855" s="291"/>
      <c r="W855" s="291"/>
      <c r="X855" s="291"/>
      <c r="Y855" s="291"/>
      <c r="Z855" s="291"/>
    </row>
    <row r="856" spans="1:26" ht="15.75" customHeight="1">
      <c r="A856" s="291"/>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row>
    <row r="857" spans="1:26" ht="15.75" customHeight="1">
      <c r="A857" s="291"/>
      <c r="B857" s="291"/>
      <c r="C857" s="291"/>
      <c r="D857" s="291"/>
      <c r="E857" s="291"/>
      <c r="F857" s="291"/>
      <c r="G857" s="291"/>
      <c r="H857" s="291"/>
      <c r="I857" s="291"/>
      <c r="J857" s="291"/>
      <c r="K857" s="291"/>
      <c r="L857" s="291"/>
      <c r="M857" s="291"/>
      <c r="N857" s="291"/>
      <c r="O857" s="291"/>
      <c r="P857" s="291"/>
      <c r="Q857" s="291"/>
      <c r="R857" s="291"/>
      <c r="S857" s="291"/>
      <c r="T857" s="291"/>
      <c r="U857" s="291"/>
      <c r="V857" s="291"/>
      <c r="W857" s="291"/>
      <c r="X857" s="291"/>
      <c r="Y857" s="291"/>
      <c r="Z857" s="291"/>
    </row>
    <row r="858" spans="1:26" ht="15.75" customHeight="1">
      <c r="A858" s="291"/>
      <c r="B858" s="291"/>
      <c r="C858" s="291"/>
      <c r="D858" s="291"/>
      <c r="E858" s="291"/>
      <c r="F858" s="291"/>
      <c r="G858" s="291"/>
      <c r="H858" s="291"/>
      <c r="I858" s="291"/>
      <c r="J858" s="291"/>
      <c r="K858" s="291"/>
      <c r="L858" s="291"/>
      <c r="M858" s="291"/>
      <c r="N858" s="291"/>
      <c r="O858" s="291"/>
      <c r="P858" s="291"/>
      <c r="Q858" s="291"/>
      <c r="R858" s="291"/>
      <c r="S858" s="291"/>
      <c r="T858" s="291"/>
      <c r="U858" s="291"/>
      <c r="V858" s="291"/>
      <c r="W858" s="291"/>
      <c r="X858" s="291"/>
      <c r="Y858" s="291"/>
      <c r="Z858" s="291"/>
    </row>
    <row r="859" spans="1:26" ht="15.75" customHeight="1">
      <c r="A859" s="291"/>
      <c r="B859" s="291"/>
      <c r="C859" s="291"/>
      <c r="D859" s="291"/>
      <c r="E859" s="291"/>
      <c r="F859" s="291"/>
      <c r="G859" s="291"/>
      <c r="H859" s="291"/>
      <c r="I859" s="291"/>
      <c r="J859" s="291"/>
      <c r="K859" s="291"/>
      <c r="L859" s="291"/>
      <c r="M859" s="291"/>
      <c r="N859" s="291"/>
      <c r="O859" s="291"/>
      <c r="P859" s="291"/>
      <c r="Q859" s="291"/>
      <c r="R859" s="291"/>
      <c r="S859" s="291"/>
      <c r="T859" s="291"/>
      <c r="U859" s="291"/>
      <c r="V859" s="291"/>
      <c r="W859" s="291"/>
      <c r="X859" s="291"/>
      <c r="Y859" s="291"/>
      <c r="Z859" s="291"/>
    </row>
    <row r="860" spans="1:26" ht="15.75" customHeight="1">
      <c r="A860" s="291"/>
      <c r="B860" s="291"/>
      <c r="C860" s="291"/>
      <c r="D860" s="291"/>
      <c r="E860" s="291"/>
      <c r="F860" s="291"/>
      <c r="G860" s="291"/>
      <c r="H860" s="291"/>
      <c r="I860" s="291"/>
      <c r="J860" s="291"/>
      <c r="K860" s="291"/>
      <c r="L860" s="291"/>
      <c r="M860" s="291"/>
      <c r="N860" s="291"/>
      <c r="O860" s="291"/>
      <c r="P860" s="291"/>
      <c r="Q860" s="291"/>
      <c r="R860" s="291"/>
      <c r="S860" s="291"/>
      <c r="T860" s="291"/>
      <c r="U860" s="291"/>
      <c r="V860" s="291"/>
      <c r="W860" s="291"/>
      <c r="X860" s="291"/>
      <c r="Y860" s="291"/>
      <c r="Z860" s="291"/>
    </row>
    <row r="861" spans="1:26" ht="15.75" customHeight="1">
      <c r="A861" s="291"/>
      <c r="B861" s="291"/>
      <c r="C861" s="291"/>
      <c r="D861" s="291"/>
      <c r="E861" s="291"/>
      <c r="F861" s="291"/>
      <c r="G861" s="291"/>
      <c r="H861" s="291"/>
      <c r="I861" s="291"/>
      <c r="J861" s="291"/>
      <c r="K861" s="291"/>
      <c r="L861" s="291"/>
      <c r="M861" s="291"/>
      <c r="N861" s="291"/>
      <c r="O861" s="291"/>
      <c r="P861" s="291"/>
      <c r="Q861" s="291"/>
      <c r="R861" s="291"/>
      <c r="S861" s="291"/>
      <c r="T861" s="291"/>
      <c r="U861" s="291"/>
      <c r="V861" s="291"/>
      <c r="W861" s="291"/>
      <c r="X861" s="291"/>
      <c r="Y861" s="291"/>
      <c r="Z861" s="291"/>
    </row>
    <row r="862" spans="1:26" ht="15.75" customHeight="1">
      <c r="A862" s="291"/>
      <c r="B862" s="291"/>
      <c r="C862" s="291"/>
      <c r="D862" s="291"/>
      <c r="E862" s="291"/>
      <c r="F862" s="291"/>
      <c r="G862" s="291"/>
      <c r="H862" s="291"/>
      <c r="I862" s="291"/>
      <c r="J862" s="291"/>
      <c r="K862" s="291"/>
      <c r="L862" s="291"/>
      <c r="M862" s="291"/>
      <c r="N862" s="291"/>
      <c r="O862" s="291"/>
      <c r="P862" s="291"/>
      <c r="Q862" s="291"/>
      <c r="R862" s="291"/>
      <c r="S862" s="291"/>
      <c r="T862" s="291"/>
      <c r="U862" s="291"/>
      <c r="V862" s="291"/>
      <c r="W862" s="291"/>
      <c r="X862" s="291"/>
      <c r="Y862" s="291"/>
      <c r="Z862" s="291"/>
    </row>
    <row r="863" spans="1:26" ht="15.75" customHeight="1">
      <c r="A863" s="291"/>
      <c r="B863" s="291"/>
      <c r="C863" s="291"/>
      <c r="D863" s="291"/>
      <c r="E863" s="291"/>
      <c r="F863" s="291"/>
      <c r="G863" s="291"/>
      <c r="H863" s="291"/>
      <c r="I863" s="291"/>
      <c r="J863" s="291"/>
      <c r="K863" s="291"/>
      <c r="L863" s="291"/>
      <c r="M863" s="291"/>
      <c r="N863" s="291"/>
      <c r="O863" s="291"/>
      <c r="P863" s="291"/>
      <c r="Q863" s="291"/>
      <c r="R863" s="291"/>
      <c r="S863" s="291"/>
      <c r="T863" s="291"/>
      <c r="U863" s="291"/>
      <c r="V863" s="291"/>
      <c r="W863" s="291"/>
      <c r="X863" s="291"/>
      <c r="Y863" s="291"/>
      <c r="Z863" s="291"/>
    </row>
    <row r="864" spans="1:26" ht="15.75" customHeight="1">
      <c r="A864" s="291"/>
      <c r="B864" s="291"/>
      <c r="C864" s="291"/>
      <c r="D864" s="291"/>
      <c r="E864" s="291"/>
      <c r="F864" s="291"/>
      <c r="G864" s="291"/>
      <c r="H864" s="291"/>
      <c r="I864" s="291"/>
      <c r="J864" s="291"/>
      <c r="K864" s="291"/>
      <c r="L864" s="291"/>
      <c r="M864" s="291"/>
      <c r="N864" s="291"/>
      <c r="O864" s="291"/>
      <c r="P864" s="291"/>
      <c r="Q864" s="291"/>
      <c r="R864" s="291"/>
      <c r="S864" s="291"/>
      <c r="T864" s="291"/>
      <c r="U864" s="291"/>
      <c r="V864" s="291"/>
      <c r="W864" s="291"/>
      <c r="X864" s="291"/>
      <c r="Y864" s="291"/>
      <c r="Z864" s="291"/>
    </row>
    <row r="865" spans="1:26" ht="15.75" customHeight="1">
      <c r="A865" s="291"/>
      <c r="B865" s="291"/>
      <c r="C865" s="291"/>
      <c r="D865" s="291"/>
      <c r="E865" s="291"/>
      <c r="F865" s="291"/>
      <c r="G865" s="291"/>
      <c r="H865" s="291"/>
      <c r="I865" s="291"/>
      <c r="J865" s="291"/>
      <c r="K865" s="291"/>
      <c r="L865" s="291"/>
      <c r="M865" s="291"/>
      <c r="N865" s="291"/>
      <c r="O865" s="291"/>
      <c r="P865" s="291"/>
      <c r="Q865" s="291"/>
      <c r="R865" s="291"/>
      <c r="S865" s="291"/>
      <c r="T865" s="291"/>
      <c r="U865" s="291"/>
      <c r="V865" s="291"/>
      <c r="W865" s="291"/>
      <c r="X865" s="291"/>
      <c r="Y865" s="291"/>
      <c r="Z865" s="291"/>
    </row>
    <row r="866" spans="1:26" ht="15.75" customHeight="1">
      <c r="A866" s="291"/>
      <c r="B866" s="291"/>
      <c r="C866" s="291"/>
      <c r="D866" s="291"/>
      <c r="E866" s="291"/>
      <c r="F866" s="291"/>
      <c r="G866" s="291"/>
      <c r="H866" s="291"/>
      <c r="I866" s="291"/>
      <c r="J866" s="291"/>
      <c r="K866" s="291"/>
      <c r="L866" s="291"/>
      <c r="M866" s="291"/>
      <c r="N866" s="291"/>
      <c r="O866" s="291"/>
      <c r="P866" s="291"/>
      <c r="Q866" s="291"/>
      <c r="R866" s="291"/>
      <c r="S866" s="291"/>
      <c r="T866" s="291"/>
      <c r="U866" s="291"/>
      <c r="V866" s="291"/>
      <c r="W866" s="291"/>
      <c r="X866" s="291"/>
      <c r="Y866" s="291"/>
      <c r="Z866" s="291"/>
    </row>
    <row r="867" spans="1:26" ht="15.75" customHeight="1">
      <c r="A867" s="291"/>
      <c r="B867" s="291"/>
      <c r="C867" s="291"/>
      <c r="D867" s="291"/>
      <c r="E867" s="291"/>
      <c r="F867" s="291"/>
      <c r="G867" s="291"/>
      <c r="H867" s="291"/>
      <c r="I867" s="291"/>
      <c r="J867" s="291"/>
      <c r="K867" s="291"/>
      <c r="L867" s="291"/>
      <c r="M867" s="291"/>
      <c r="N867" s="291"/>
      <c r="O867" s="291"/>
      <c r="P867" s="291"/>
      <c r="Q867" s="291"/>
      <c r="R867" s="291"/>
      <c r="S867" s="291"/>
      <c r="T867" s="291"/>
      <c r="U867" s="291"/>
      <c r="V867" s="291"/>
      <c r="W867" s="291"/>
      <c r="X867" s="291"/>
      <c r="Y867" s="291"/>
      <c r="Z867" s="291"/>
    </row>
    <row r="868" spans="1:26" ht="15.75" customHeight="1">
      <c r="A868" s="291"/>
      <c r="B868" s="291"/>
      <c r="C868" s="291"/>
      <c r="D868" s="291"/>
      <c r="E868" s="291"/>
      <c r="F868" s="291"/>
      <c r="G868" s="291"/>
      <c r="H868" s="291"/>
      <c r="I868" s="291"/>
      <c r="J868" s="291"/>
      <c r="K868" s="291"/>
      <c r="L868" s="291"/>
      <c r="M868" s="291"/>
      <c r="N868" s="291"/>
      <c r="O868" s="291"/>
      <c r="P868" s="291"/>
      <c r="Q868" s="291"/>
      <c r="R868" s="291"/>
      <c r="S868" s="291"/>
      <c r="T868" s="291"/>
      <c r="U868" s="291"/>
      <c r="V868" s="291"/>
      <c r="W868" s="291"/>
      <c r="X868" s="291"/>
      <c r="Y868" s="291"/>
      <c r="Z868" s="291"/>
    </row>
    <row r="869" spans="1:26" ht="15.75" customHeight="1">
      <c r="A869" s="291"/>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row>
    <row r="870" spans="1:26" ht="15.75" customHeight="1">
      <c r="A870" s="291"/>
      <c r="B870" s="291"/>
      <c r="C870" s="291"/>
      <c r="D870" s="291"/>
      <c r="E870" s="291"/>
      <c r="F870" s="291"/>
      <c r="G870" s="291"/>
      <c r="H870" s="291"/>
      <c r="I870" s="291"/>
      <c r="J870" s="291"/>
      <c r="K870" s="291"/>
      <c r="L870" s="291"/>
      <c r="M870" s="291"/>
      <c r="N870" s="291"/>
      <c r="O870" s="291"/>
      <c r="P870" s="291"/>
      <c r="Q870" s="291"/>
      <c r="R870" s="291"/>
      <c r="S870" s="291"/>
      <c r="T870" s="291"/>
      <c r="U870" s="291"/>
      <c r="V870" s="291"/>
      <c r="W870" s="291"/>
      <c r="X870" s="291"/>
      <c r="Y870" s="291"/>
      <c r="Z870" s="291"/>
    </row>
    <row r="871" spans="1:26" ht="15.75" customHeight="1">
      <c r="A871" s="291"/>
      <c r="B871" s="291"/>
      <c r="C871" s="291"/>
      <c r="D871" s="291"/>
      <c r="E871" s="291"/>
      <c r="F871" s="291"/>
      <c r="G871" s="291"/>
      <c r="H871" s="291"/>
      <c r="I871" s="291"/>
      <c r="J871" s="291"/>
      <c r="K871" s="291"/>
      <c r="L871" s="291"/>
      <c r="M871" s="291"/>
      <c r="N871" s="291"/>
      <c r="O871" s="291"/>
      <c r="P871" s="291"/>
      <c r="Q871" s="291"/>
      <c r="R871" s="291"/>
      <c r="S871" s="291"/>
      <c r="T871" s="291"/>
      <c r="U871" s="291"/>
      <c r="V871" s="291"/>
      <c r="W871" s="291"/>
      <c r="X871" s="291"/>
      <c r="Y871" s="291"/>
      <c r="Z871" s="291"/>
    </row>
    <row r="872" spans="1:26" ht="15.75" customHeight="1">
      <c r="A872" s="291"/>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row>
    <row r="873" spans="1:26" ht="15.75" customHeight="1">
      <c r="A873" s="291"/>
      <c r="B873" s="291"/>
      <c r="C873" s="291"/>
      <c r="D873" s="291"/>
      <c r="E873" s="291"/>
      <c r="F873" s="291"/>
      <c r="G873" s="291"/>
      <c r="H873" s="291"/>
      <c r="I873" s="291"/>
      <c r="J873" s="291"/>
      <c r="K873" s="291"/>
      <c r="L873" s="291"/>
      <c r="M873" s="291"/>
      <c r="N873" s="291"/>
      <c r="O873" s="291"/>
      <c r="P873" s="291"/>
      <c r="Q873" s="291"/>
      <c r="R873" s="291"/>
      <c r="S873" s="291"/>
      <c r="T873" s="291"/>
      <c r="U873" s="291"/>
      <c r="V873" s="291"/>
      <c r="W873" s="291"/>
      <c r="X873" s="291"/>
      <c r="Y873" s="291"/>
      <c r="Z873" s="291"/>
    </row>
    <row r="874" spans="1:26" ht="15.75" customHeight="1">
      <c r="A874" s="291"/>
      <c r="B874" s="291"/>
      <c r="C874" s="291"/>
      <c r="D874" s="291"/>
      <c r="E874" s="291"/>
      <c r="F874" s="291"/>
      <c r="G874" s="291"/>
      <c r="H874" s="291"/>
      <c r="I874" s="291"/>
      <c r="J874" s="291"/>
      <c r="K874" s="291"/>
      <c r="L874" s="291"/>
      <c r="M874" s="291"/>
      <c r="N874" s="291"/>
      <c r="O874" s="291"/>
      <c r="P874" s="291"/>
      <c r="Q874" s="291"/>
      <c r="R874" s="291"/>
      <c r="S874" s="291"/>
      <c r="T874" s="291"/>
      <c r="U874" s="291"/>
      <c r="V874" s="291"/>
      <c r="W874" s="291"/>
      <c r="X874" s="291"/>
      <c r="Y874" s="291"/>
      <c r="Z874" s="291"/>
    </row>
    <row r="875" spans="1:26" ht="15.75" customHeight="1">
      <c r="A875" s="291"/>
      <c r="B875" s="291"/>
      <c r="C875" s="291"/>
      <c r="D875" s="291"/>
      <c r="E875" s="291"/>
      <c r="F875" s="291"/>
      <c r="G875" s="291"/>
      <c r="H875" s="291"/>
      <c r="I875" s="291"/>
      <c r="J875" s="291"/>
      <c r="K875" s="291"/>
      <c r="L875" s="291"/>
      <c r="M875" s="291"/>
      <c r="N875" s="291"/>
      <c r="O875" s="291"/>
      <c r="P875" s="291"/>
      <c r="Q875" s="291"/>
      <c r="R875" s="291"/>
      <c r="S875" s="291"/>
      <c r="T875" s="291"/>
      <c r="U875" s="291"/>
      <c r="V875" s="291"/>
      <c r="W875" s="291"/>
      <c r="X875" s="291"/>
      <c r="Y875" s="291"/>
      <c r="Z875" s="291"/>
    </row>
    <row r="876" spans="1:26" ht="15.75" customHeight="1">
      <c r="A876" s="291"/>
      <c r="B876" s="291"/>
      <c r="C876" s="291"/>
      <c r="D876" s="291"/>
      <c r="E876" s="291"/>
      <c r="F876" s="291"/>
      <c r="G876" s="291"/>
      <c r="H876" s="291"/>
      <c r="I876" s="291"/>
      <c r="J876" s="291"/>
      <c r="K876" s="291"/>
      <c r="L876" s="291"/>
      <c r="M876" s="291"/>
      <c r="N876" s="291"/>
      <c r="O876" s="291"/>
      <c r="P876" s="291"/>
      <c r="Q876" s="291"/>
      <c r="R876" s="291"/>
      <c r="S876" s="291"/>
      <c r="T876" s="291"/>
      <c r="U876" s="291"/>
      <c r="V876" s="291"/>
      <c r="W876" s="291"/>
      <c r="X876" s="291"/>
      <c r="Y876" s="291"/>
      <c r="Z876" s="291"/>
    </row>
    <row r="877" spans="1:26" ht="15.75" customHeight="1">
      <c r="A877" s="291"/>
      <c r="B877" s="291"/>
      <c r="C877" s="291"/>
      <c r="D877" s="291"/>
      <c r="E877" s="291"/>
      <c r="F877" s="291"/>
      <c r="G877" s="291"/>
      <c r="H877" s="291"/>
      <c r="I877" s="291"/>
      <c r="J877" s="291"/>
      <c r="K877" s="291"/>
      <c r="L877" s="291"/>
      <c r="M877" s="291"/>
      <c r="N877" s="291"/>
      <c r="O877" s="291"/>
      <c r="P877" s="291"/>
      <c r="Q877" s="291"/>
      <c r="R877" s="291"/>
      <c r="S877" s="291"/>
      <c r="T877" s="291"/>
      <c r="U877" s="291"/>
      <c r="V877" s="291"/>
      <c r="W877" s="291"/>
      <c r="X877" s="291"/>
      <c r="Y877" s="291"/>
      <c r="Z877" s="291"/>
    </row>
    <row r="878" spans="1:26" ht="15.75" customHeight="1">
      <c r="A878" s="291"/>
      <c r="B878" s="291"/>
      <c r="C878" s="291"/>
      <c r="D878" s="291"/>
      <c r="E878" s="291"/>
      <c r="F878" s="291"/>
      <c r="G878" s="291"/>
      <c r="H878" s="291"/>
      <c r="I878" s="291"/>
      <c r="J878" s="291"/>
      <c r="K878" s="291"/>
      <c r="L878" s="291"/>
      <c r="M878" s="291"/>
      <c r="N878" s="291"/>
      <c r="O878" s="291"/>
      <c r="P878" s="291"/>
      <c r="Q878" s="291"/>
      <c r="R878" s="291"/>
      <c r="S878" s="291"/>
      <c r="T878" s="291"/>
      <c r="U878" s="291"/>
      <c r="V878" s="291"/>
      <c r="W878" s="291"/>
      <c r="X878" s="291"/>
      <c r="Y878" s="291"/>
      <c r="Z878" s="291"/>
    </row>
    <row r="879" spans="1:26" ht="15.75" customHeight="1">
      <c r="A879" s="291"/>
      <c r="B879" s="291"/>
      <c r="C879" s="291"/>
      <c r="D879" s="291"/>
      <c r="E879" s="291"/>
      <c r="F879" s="291"/>
      <c r="G879" s="291"/>
      <c r="H879" s="291"/>
      <c r="I879" s="291"/>
      <c r="J879" s="291"/>
      <c r="K879" s="291"/>
      <c r="L879" s="291"/>
      <c r="M879" s="291"/>
      <c r="N879" s="291"/>
      <c r="O879" s="291"/>
      <c r="P879" s="291"/>
      <c r="Q879" s="291"/>
      <c r="R879" s="291"/>
      <c r="S879" s="291"/>
      <c r="T879" s="291"/>
      <c r="U879" s="291"/>
      <c r="V879" s="291"/>
      <c r="W879" s="291"/>
      <c r="X879" s="291"/>
      <c r="Y879" s="291"/>
      <c r="Z879" s="291"/>
    </row>
    <row r="880" spans="1:26" ht="15.75" customHeight="1">
      <c r="A880" s="291"/>
      <c r="B880" s="291"/>
      <c r="C880" s="291"/>
      <c r="D880" s="291"/>
      <c r="E880" s="291"/>
      <c r="F880" s="291"/>
      <c r="G880" s="291"/>
      <c r="H880" s="291"/>
      <c r="I880" s="291"/>
      <c r="J880" s="291"/>
      <c r="K880" s="291"/>
      <c r="L880" s="291"/>
      <c r="M880" s="291"/>
      <c r="N880" s="291"/>
      <c r="O880" s="291"/>
      <c r="P880" s="291"/>
      <c r="Q880" s="291"/>
      <c r="R880" s="291"/>
      <c r="S880" s="291"/>
      <c r="T880" s="291"/>
      <c r="U880" s="291"/>
      <c r="V880" s="291"/>
      <c r="W880" s="291"/>
      <c r="X880" s="291"/>
      <c r="Y880" s="291"/>
      <c r="Z880" s="291"/>
    </row>
    <row r="881" spans="1:26" ht="15.75" customHeight="1">
      <c r="A881" s="291"/>
      <c r="B881" s="291"/>
      <c r="C881" s="291"/>
      <c r="D881" s="291"/>
      <c r="E881" s="291"/>
      <c r="F881" s="291"/>
      <c r="G881" s="291"/>
      <c r="H881" s="291"/>
      <c r="I881" s="291"/>
      <c r="J881" s="291"/>
      <c r="K881" s="291"/>
      <c r="L881" s="291"/>
      <c r="M881" s="291"/>
      <c r="N881" s="291"/>
      <c r="O881" s="291"/>
      <c r="P881" s="291"/>
      <c r="Q881" s="291"/>
      <c r="R881" s="291"/>
      <c r="S881" s="291"/>
      <c r="T881" s="291"/>
      <c r="U881" s="291"/>
      <c r="V881" s="291"/>
      <c r="W881" s="291"/>
      <c r="X881" s="291"/>
      <c r="Y881" s="291"/>
      <c r="Z881" s="291"/>
    </row>
    <row r="882" spans="1:26" ht="15.75" customHeight="1">
      <c r="A882" s="291"/>
      <c r="B882" s="291"/>
      <c r="C882" s="291"/>
      <c r="D882" s="291"/>
      <c r="E882" s="291"/>
      <c r="F882" s="291"/>
      <c r="G882" s="291"/>
      <c r="H882" s="291"/>
      <c r="I882" s="291"/>
      <c r="J882" s="291"/>
      <c r="K882" s="291"/>
      <c r="L882" s="291"/>
      <c r="M882" s="291"/>
      <c r="N882" s="291"/>
      <c r="O882" s="291"/>
      <c r="P882" s="291"/>
      <c r="Q882" s="291"/>
      <c r="R882" s="291"/>
      <c r="S882" s="291"/>
      <c r="T882" s="291"/>
      <c r="U882" s="291"/>
      <c r="V882" s="291"/>
      <c r="W882" s="291"/>
      <c r="X882" s="291"/>
      <c r="Y882" s="291"/>
      <c r="Z882" s="291"/>
    </row>
    <row r="883" spans="1:26" ht="15.75" customHeight="1">
      <c r="A883" s="291"/>
      <c r="B883" s="291"/>
      <c r="C883" s="291"/>
      <c r="D883" s="291"/>
      <c r="E883" s="291"/>
      <c r="F883" s="291"/>
      <c r="G883" s="291"/>
      <c r="H883" s="291"/>
      <c r="I883" s="291"/>
      <c r="J883" s="291"/>
      <c r="K883" s="291"/>
      <c r="L883" s="291"/>
      <c r="M883" s="291"/>
      <c r="N883" s="291"/>
      <c r="O883" s="291"/>
      <c r="P883" s="291"/>
      <c r="Q883" s="291"/>
      <c r="R883" s="291"/>
      <c r="S883" s="291"/>
      <c r="T883" s="291"/>
      <c r="U883" s="291"/>
      <c r="V883" s="291"/>
      <c r="W883" s="291"/>
      <c r="X883" s="291"/>
      <c r="Y883" s="291"/>
      <c r="Z883" s="291"/>
    </row>
    <row r="884" spans="1:26" ht="15.75" customHeight="1">
      <c r="A884" s="291"/>
      <c r="B884" s="291"/>
      <c r="C884" s="291"/>
      <c r="D884" s="291"/>
      <c r="E884" s="291"/>
      <c r="F884" s="291"/>
      <c r="G884" s="291"/>
      <c r="H884" s="291"/>
      <c r="I884" s="291"/>
      <c r="J884" s="291"/>
      <c r="K884" s="291"/>
      <c r="L884" s="291"/>
      <c r="M884" s="291"/>
      <c r="N884" s="291"/>
      <c r="O884" s="291"/>
      <c r="P884" s="291"/>
      <c r="Q884" s="291"/>
      <c r="R884" s="291"/>
      <c r="S884" s="291"/>
      <c r="T884" s="291"/>
      <c r="U884" s="291"/>
      <c r="V884" s="291"/>
      <c r="W884" s="291"/>
      <c r="X884" s="291"/>
      <c r="Y884" s="291"/>
      <c r="Z884" s="291"/>
    </row>
    <row r="885" spans="1:26" ht="15.75" customHeight="1">
      <c r="A885" s="291"/>
      <c r="B885" s="291"/>
      <c r="C885" s="291"/>
      <c r="D885" s="291"/>
      <c r="E885" s="291"/>
      <c r="F885" s="291"/>
      <c r="G885" s="291"/>
      <c r="H885" s="291"/>
      <c r="I885" s="291"/>
      <c r="J885" s="291"/>
      <c r="K885" s="291"/>
      <c r="L885" s="291"/>
      <c r="M885" s="291"/>
      <c r="N885" s="291"/>
      <c r="O885" s="291"/>
      <c r="P885" s="291"/>
      <c r="Q885" s="291"/>
      <c r="R885" s="291"/>
      <c r="S885" s="291"/>
      <c r="T885" s="291"/>
      <c r="U885" s="291"/>
      <c r="V885" s="291"/>
      <c r="W885" s="291"/>
      <c r="X885" s="291"/>
      <c r="Y885" s="291"/>
      <c r="Z885" s="291"/>
    </row>
    <row r="886" spans="1:26" ht="15.75" customHeight="1">
      <c r="A886" s="291"/>
      <c r="B886" s="291"/>
      <c r="C886" s="291"/>
      <c r="D886" s="291"/>
      <c r="E886" s="291"/>
      <c r="F886" s="291"/>
      <c r="G886" s="291"/>
      <c r="H886" s="291"/>
      <c r="I886" s="291"/>
      <c r="J886" s="291"/>
      <c r="K886" s="291"/>
      <c r="L886" s="291"/>
      <c r="M886" s="291"/>
      <c r="N886" s="291"/>
      <c r="O886" s="291"/>
      <c r="P886" s="291"/>
      <c r="Q886" s="291"/>
      <c r="R886" s="291"/>
      <c r="S886" s="291"/>
      <c r="T886" s="291"/>
      <c r="U886" s="291"/>
      <c r="V886" s="291"/>
      <c r="W886" s="291"/>
      <c r="X886" s="291"/>
      <c r="Y886" s="291"/>
      <c r="Z886" s="291"/>
    </row>
    <row r="887" spans="1:26" ht="15.75" customHeight="1">
      <c r="A887" s="291"/>
      <c r="B887" s="291"/>
      <c r="C887" s="291"/>
      <c r="D887" s="291"/>
      <c r="E887" s="291"/>
      <c r="F887" s="291"/>
      <c r="G887" s="291"/>
      <c r="H887" s="291"/>
      <c r="I887" s="291"/>
      <c r="J887" s="291"/>
      <c r="K887" s="291"/>
      <c r="L887" s="291"/>
      <c r="M887" s="291"/>
      <c r="N887" s="291"/>
      <c r="O887" s="291"/>
      <c r="P887" s="291"/>
      <c r="Q887" s="291"/>
      <c r="R887" s="291"/>
      <c r="S887" s="291"/>
      <c r="T887" s="291"/>
      <c r="U887" s="291"/>
      <c r="V887" s="291"/>
      <c r="W887" s="291"/>
      <c r="X887" s="291"/>
      <c r="Y887" s="291"/>
      <c r="Z887" s="291"/>
    </row>
    <row r="888" spans="1:26" ht="15.75" customHeight="1">
      <c r="A888" s="291"/>
      <c r="B888" s="291"/>
      <c r="C888" s="291"/>
      <c r="D888" s="291"/>
      <c r="E888" s="291"/>
      <c r="F888" s="291"/>
      <c r="G888" s="291"/>
      <c r="H888" s="291"/>
      <c r="I888" s="291"/>
      <c r="J888" s="291"/>
      <c r="K888" s="291"/>
      <c r="L888" s="291"/>
      <c r="M888" s="291"/>
      <c r="N888" s="291"/>
      <c r="O888" s="291"/>
      <c r="P888" s="291"/>
      <c r="Q888" s="291"/>
      <c r="R888" s="291"/>
      <c r="S888" s="291"/>
      <c r="T888" s="291"/>
      <c r="U888" s="291"/>
      <c r="V888" s="291"/>
      <c r="W888" s="291"/>
      <c r="X888" s="291"/>
      <c r="Y888" s="291"/>
      <c r="Z888" s="291"/>
    </row>
    <row r="889" spans="1:26" ht="15.75" customHeight="1">
      <c r="A889" s="291"/>
      <c r="B889" s="291"/>
      <c r="C889" s="291"/>
      <c r="D889" s="291"/>
      <c r="E889" s="291"/>
      <c r="F889" s="291"/>
      <c r="G889" s="291"/>
      <c r="H889" s="291"/>
      <c r="I889" s="291"/>
      <c r="J889" s="291"/>
      <c r="K889" s="291"/>
      <c r="L889" s="291"/>
      <c r="M889" s="291"/>
      <c r="N889" s="291"/>
      <c r="O889" s="291"/>
      <c r="P889" s="291"/>
      <c r="Q889" s="291"/>
      <c r="R889" s="291"/>
      <c r="S889" s="291"/>
      <c r="T889" s="291"/>
      <c r="U889" s="291"/>
      <c r="V889" s="291"/>
      <c r="W889" s="291"/>
      <c r="X889" s="291"/>
      <c r="Y889" s="291"/>
      <c r="Z889" s="291"/>
    </row>
    <row r="890" spans="1:26" ht="15.75" customHeight="1">
      <c r="A890" s="291"/>
      <c r="B890" s="291"/>
      <c r="C890" s="291"/>
      <c r="D890" s="291"/>
      <c r="E890" s="291"/>
      <c r="F890" s="291"/>
      <c r="G890" s="291"/>
      <c r="H890" s="291"/>
      <c r="I890" s="291"/>
      <c r="J890" s="291"/>
      <c r="K890" s="291"/>
      <c r="L890" s="291"/>
      <c r="M890" s="291"/>
      <c r="N890" s="291"/>
      <c r="O890" s="291"/>
      <c r="P890" s="291"/>
      <c r="Q890" s="291"/>
      <c r="R890" s="291"/>
      <c r="S890" s="291"/>
      <c r="T890" s="291"/>
      <c r="U890" s="291"/>
      <c r="V890" s="291"/>
      <c r="W890" s="291"/>
      <c r="X890" s="291"/>
      <c r="Y890" s="291"/>
      <c r="Z890" s="291"/>
    </row>
    <row r="891" spans="1:26" ht="15.75" customHeight="1">
      <c r="A891" s="291"/>
      <c r="B891" s="291"/>
      <c r="C891" s="291"/>
      <c r="D891" s="291"/>
      <c r="E891" s="291"/>
      <c r="F891" s="291"/>
      <c r="G891" s="291"/>
      <c r="H891" s="291"/>
      <c r="I891" s="291"/>
      <c r="J891" s="291"/>
      <c r="K891" s="291"/>
      <c r="L891" s="291"/>
      <c r="M891" s="291"/>
      <c r="N891" s="291"/>
      <c r="O891" s="291"/>
      <c r="P891" s="291"/>
      <c r="Q891" s="291"/>
      <c r="R891" s="291"/>
      <c r="S891" s="291"/>
      <c r="T891" s="291"/>
      <c r="U891" s="291"/>
      <c r="V891" s="291"/>
      <c r="W891" s="291"/>
      <c r="X891" s="291"/>
      <c r="Y891" s="291"/>
      <c r="Z891" s="291"/>
    </row>
    <row r="892" spans="1:26" ht="15.75" customHeight="1">
      <c r="A892" s="291"/>
      <c r="B892" s="291"/>
      <c r="C892" s="291"/>
      <c r="D892" s="291"/>
      <c r="E892" s="291"/>
      <c r="F892" s="291"/>
      <c r="G892" s="291"/>
      <c r="H892" s="291"/>
      <c r="I892" s="291"/>
      <c r="J892" s="291"/>
      <c r="K892" s="291"/>
      <c r="L892" s="291"/>
      <c r="M892" s="291"/>
      <c r="N892" s="291"/>
      <c r="O892" s="291"/>
      <c r="P892" s="291"/>
      <c r="Q892" s="291"/>
      <c r="R892" s="291"/>
      <c r="S892" s="291"/>
      <c r="T892" s="291"/>
      <c r="U892" s="291"/>
      <c r="V892" s="291"/>
      <c r="W892" s="291"/>
      <c r="X892" s="291"/>
      <c r="Y892" s="291"/>
      <c r="Z892" s="291"/>
    </row>
    <row r="893" spans="1:26" ht="15.75" customHeight="1">
      <c r="A893" s="291"/>
      <c r="B893" s="291"/>
      <c r="C893" s="291"/>
      <c r="D893" s="291"/>
      <c r="E893" s="291"/>
      <c r="F893" s="291"/>
      <c r="G893" s="291"/>
      <c r="H893" s="291"/>
      <c r="I893" s="291"/>
      <c r="J893" s="291"/>
      <c r="K893" s="291"/>
      <c r="L893" s="291"/>
      <c r="M893" s="291"/>
      <c r="N893" s="291"/>
      <c r="O893" s="291"/>
      <c r="P893" s="291"/>
      <c r="Q893" s="291"/>
      <c r="R893" s="291"/>
      <c r="S893" s="291"/>
      <c r="T893" s="291"/>
      <c r="U893" s="291"/>
      <c r="V893" s="291"/>
      <c r="W893" s="291"/>
      <c r="X893" s="291"/>
      <c r="Y893" s="291"/>
      <c r="Z893" s="291"/>
    </row>
    <row r="894" spans="1:26" ht="15.75" customHeight="1">
      <c r="A894" s="291"/>
      <c r="B894" s="291"/>
      <c r="C894" s="291"/>
      <c r="D894" s="291"/>
      <c r="E894" s="291"/>
      <c r="F894" s="291"/>
      <c r="G894" s="291"/>
      <c r="H894" s="291"/>
      <c r="I894" s="291"/>
      <c r="J894" s="291"/>
      <c r="K894" s="291"/>
      <c r="L894" s="291"/>
      <c r="M894" s="291"/>
      <c r="N894" s="291"/>
      <c r="O894" s="291"/>
      <c r="P894" s="291"/>
      <c r="Q894" s="291"/>
      <c r="R894" s="291"/>
      <c r="S894" s="291"/>
      <c r="T894" s="291"/>
      <c r="U894" s="291"/>
      <c r="V894" s="291"/>
      <c r="W894" s="291"/>
      <c r="X894" s="291"/>
      <c r="Y894" s="291"/>
      <c r="Z894" s="291"/>
    </row>
    <row r="895" spans="1:26" ht="15.75" customHeight="1">
      <c r="A895" s="291"/>
      <c r="B895" s="291"/>
      <c r="C895" s="291"/>
      <c r="D895" s="291"/>
      <c r="E895" s="291"/>
      <c r="F895" s="291"/>
      <c r="G895" s="291"/>
      <c r="H895" s="291"/>
      <c r="I895" s="291"/>
      <c r="J895" s="291"/>
      <c r="K895" s="291"/>
      <c r="L895" s="291"/>
      <c r="M895" s="291"/>
      <c r="N895" s="291"/>
      <c r="O895" s="291"/>
      <c r="P895" s="291"/>
      <c r="Q895" s="291"/>
      <c r="R895" s="291"/>
      <c r="S895" s="291"/>
      <c r="T895" s="291"/>
      <c r="U895" s="291"/>
      <c r="V895" s="291"/>
      <c r="W895" s="291"/>
      <c r="X895" s="291"/>
      <c r="Y895" s="291"/>
      <c r="Z895" s="291"/>
    </row>
    <row r="896" spans="1:26" ht="15.75" customHeight="1">
      <c r="A896" s="291"/>
      <c r="B896" s="291"/>
      <c r="C896" s="291"/>
      <c r="D896" s="291"/>
      <c r="E896" s="291"/>
      <c r="F896" s="291"/>
      <c r="G896" s="291"/>
      <c r="H896" s="291"/>
      <c r="I896" s="291"/>
      <c r="J896" s="291"/>
      <c r="K896" s="291"/>
      <c r="L896" s="291"/>
      <c r="M896" s="291"/>
      <c r="N896" s="291"/>
      <c r="O896" s="291"/>
      <c r="P896" s="291"/>
      <c r="Q896" s="291"/>
      <c r="R896" s="291"/>
      <c r="S896" s="291"/>
      <c r="T896" s="291"/>
      <c r="U896" s="291"/>
      <c r="V896" s="291"/>
      <c r="W896" s="291"/>
      <c r="X896" s="291"/>
      <c r="Y896" s="291"/>
      <c r="Z896" s="291"/>
    </row>
    <row r="897" spans="1:26" ht="15.75" customHeight="1">
      <c r="A897" s="291"/>
      <c r="B897" s="291"/>
      <c r="C897" s="291"/>
      <c r="D897" s="291"/>
      <c r="E897" s="291"/>
      <c r="F897" s="291"/>
      <c r="G897" s="291"/>
      <c r="H897" s="291"/>
      <c r="I897" s="291"/>
      <c r="J897" s="291"/>
      <c r="K897" s="291"/>
      <c r="L897" s="291"/>
      <c r="M897" s="291"/>
      <c r="N897" s="291"/>
      <c r="O897" s="291"/>
      <c r="P897" s="291"/>
      <c r="Q897" s="291"/>
      <c r="R897" s="291"/>
      <c r="S897" s="291"/>
      <c r="T897" s="291"/>
      <c r="U897" s="291"/>
      <c r="V897" s="291"/>
      <c r="W897" s="291"/>
      <c r="X897" s="291"/>
      <c r="Y897" s="291"/>
      <c r="Z897" s="291"/>
    </row>
    <row r="898" spans="1:26" ht="15.75" customHeight="1">
      <c r="A898" s="291"/>
      <c r="B898" s="291"/>
      <c r="C898" s="291"/>
      <c r="D898" s="291"/>
      <c r="E898" s="291"/>
      <c r="F898" s="291"/>
      <c r="G898" s="291"/>
      <c r="H898" s="291"/>
      <c r="I898" s="291"/>
      <c r="J898" s="291"/>
      <c r="K898" s="291"/>
      <c r="L898" s="291"/>
      <c r="M898" s="291"/>
      <c r="N898" s="291"/>
      <c r="O898" s="291"/>
      <c r="P898" s="291"/>
      <c r="Q898" s="291"/>
      <c r="R898" s="291"/>
      <c r="S898" s="291"/>
      <c r="T898" s="291"/>
      <c r="U898" s="291"/>
      <c r="V898" s="291"/>
      <c r="W898" s="291"/>
      <c r="X898" s="291"/>
      <c r="Y898" s="291"/>
      <c r="Z898" s="291"/>
    </row>
    <row r="899" spans="1:26" ht="15.75" customHeight="1">
      <c r="A899" s="291"/>
      <c r="B899" s="291"/>
      <c r="C899" s="291"/>
      <c r="D899" s="291"/>
      <c r="E899" s="291"/>
      <c r="F899" s="291"/>
      <c r="G899" s="291"/>
      <c r="H899" s="291"/>
      <c r="I899" s="291"/>
      <c r="J899" s="291"/>
      <c r="K899" s="291"/>
      <c r="L899" s="291"/>
      <c r="M899" s="291"/>
      <c r="N899" s="291"/>
      <c r="O899" s="291"/>
      <c r="P899" s="291"/>
      <c r="Q899" s="291"/>
      <c r="R899" s="291"/>
      <c r="S899" s="291"/>
      <c r="T899" s="291"/>
      <c r="U899" s="291"/>
      <c r="V899" s="291"/>
      <c r="W899" s="291"/>
      <c r="X899" s="291"/>
      <c r="Y899" s="291"/>
      <c r="Z899" s="291"/>
    </row>
    <row r="900" spans="1:26" ht="15.75" customHeight="1">
      <c r="A900" s="291"/>
      <c r="B900" s="291"/>
      <c r="C900" s="291"/>
      <c r="D900" s="291"/>
      <c r="E900" s="291"/>
      <c r="F900" s="291"/>
      <c r="G900" s="291"/>
      <c r="H900" s="291"/>
      <c r="I900" s="291"/>
      <c r="J900" s="291"/>
      <c r="K900" s="291"/>
      <c r="L900" s="291"/>
      <c r="M900" s="291"/>
      <c r="N900" s="291"/>
      <c r="O900" s="291"/>
      <c r="P900" s="291"/>
      <c r="Q900" s="291"/>
      <c r="R900" s="291"/>
      <c r="S900" s="291"/>
      <c r="T900" s="291"/>
      <c r="U900" s="291"/>
      <c r="V900" s="291"/>
      <c r="W900" s="291"/>
      <c r="X900" s="291"/>
      <c r="Y900" s="291"/>
      <c r="Z900" s="291"/>
    </row>
    <row r="901" spans="1:26" ht="15.75" customHeight="1">
      <c r="A901" s="291"/>
      <c r="B901" s="291"/>
      <c r="C901" s="291"/>
      <c r="D901" s="291"/>
      <c r="E901" s="291"/>
      <c r="F901" s="291"/>
      <c r="G901" s="291"/>
      <c r="H901" s="291"/>
      <c r="I901" s="291"/>
      <c r="J901" s="291"/>
      <c r="K901" s="291"/>
      <c r="L901" s="291"/>
      <c r="M901" s="291"/>
      <c r="N901" s="291"/>
      <c r="O901" s="291"/>
      <c r="P901" s="291"/>
      <c r="Q901" s="291"/>
      <c r="R901" s="291"/>
      <c r="S901" s="291"/>
      <c r="T901" s="291"/>
      <c r="U901" s="291"/>
      <c r="V901" s="291"/>
      <c r="W901" s="291"/>
      <c r="X901" s="291"/>
      <c r="Y901" s="291"/>
      <c r="Z901" s="291"/>
    </row>
    <row r="902" spans="1:26" ht="15.75" customHeight="1">
      <c r="A902" s="291"/>
      <c r="B902" s="291"/>
      <c r="C902" s="291"/>
      <c r="D902" s="291"/>
      <c r="E902" s="291"/>
      <c r="F902" s="291"/>
      <c r="G902" s="291"/>
      <c r="H902" s="291"/>
      <c r="I902" s="291"/>
      <c r="J902" s="291"/>
      <c r="K902" s="291"/>
      <c r="L902" s="291"/>
      <c r="M902" s="291"/>
      <c r="N902" s="291"/>
      <c r="O902" s="291"/>
      <c r="P902" s="291"/>
      <c r="Q902" s="291"/>
      <c r="R902" s="291"/>
      <c r="S902" s="291"/>
      <c r="T902" s="291"/>
      <c r="U902" s="291"/>
      <c r="V902" s="291"/>
      <c r="W902" s="291"/>
      <c r="X902" s="291"/>
      <c r="Y902" s="291"/>
      <c r="Z902" s="291"/>
    </row>
    <row r="903" spans="1:26" ht="15.75" customHeight="1">
      <c r="A903" s="291"/>
      <c r="B903" s="291"/>
      <c r="C903" s="291"/>
      <c r="D903" s="291"/>
      <c r="E903" s="291"/>
      <c r="F903" s="291"/>
      <c r="G903" s="291"/>
      <c r="H903" s="291"/>
      <c r="I903" s="291"/>
      <c r="J903" s="291"/>
      <c r="K903" s="291"/>
      <c r="L903" s="291"/>
      <c r="M903" s="291"/>
      <c r="N903" s="291"/>
      <c r="O903" s="291"/>
      <c r="P903" s="291"/>
      <c r="Q903" s="291"/>
      <c r="R903" s="291"/>
      <c r="S903" s="291"/>
      <c r="T903" s="291"/>
      <c r="U903" s="291"/>
      <c r="V903" s="291"/>
      <c r="W903" s="291"/>
      <c r="X903" s="291"/>
      <c r="Y903" s="291"/>
      <c r="Z903" s="291"/>
    </row>
    <row r="904" spans="1:26" ht="15.75" customHeight="1">
      <c r="A904" s="291"/>
      <c r="B904" s="291"/>
      <c r="C904" s="291"/>
      <c r="D904" s="291"/>
      <c r="E904" s="291"/>
      <c r="F904" s="291"/>
      <c r="G904" s="291"/>
      <c r="H904" s="291"/>
      <c r="I904" s="291"/>
      <c r="J904" s="291"/>
      <c r="K904" s="291"/>
      <c r="L904" s="291"/>
      <c r="M904" s="291"/>
      <c r="N904" s="291"/>
      <c r="O904" s="291"/>
      <c r="P904" s="291"/>
      <c r="Q904" s="291"/>
      <c r="R904" s="291"/>
      <c r="S904" s="291"/>
      <c r="T904" s="291"/>
      <c r="U904" s="291"/>
      <c r="V904" s="291"/>
      <c r="W904" s="291"/>
      <c r="X904" s="291"/>
      <c r="Y904" s="291"/>
      <c r="Z904" s="291"/>
    </row>
    <row r="905" spans="1:26" ht="15.75" customHeight="1">
      <c r="A905" s="291"/>
      <c r="B905" s="291"/>
      <c r="C905" s="291"/>
      <c r="D905" s="291"/>
      <c r="E905" s="291"/>
      <c r="F905" s="291"/>
      <c r="G905" s="291"/>
      <c r="H905" s="291"/>
      <c r="I905" s="291"/>
      <c r="J905" s="291"/>
      <c r="K905" s="291"/>
      <c r="L905" s="291"/>
      <c r="M905" s="291"/>
      <c r="N905" s="291"/>
      <c r="O905" s="291"/>
      <c r="P905" s="291"/>
      <c r="Q905" s="291"/>
      <c r="R905" s="291"/>
      <c r="S905" s="291"/>
      <c r="T905" s="291"/>
      <c r="U905" s="291"/>
      <c r="V905" s="291"/>
      <c r="W905" s="291"/>
      <c r="X905" s="291"/>
      <c r="Y905" s="291"/>
      <c r="Z905" s="291"/>
    </row>
    <row r="906" spans="1:26" ht="15.75" customHeight="1">
      <c r="A906" s="291"/>
      <c r="B906" s="291"/>
      <c r="C906" s="291"/>
      <c r="D906" s="291"/>
      <c r="E906" s="291"/>
      <c r="F906" s="291"/>
      <c r="G906" s="291"/>
      <c r="H906" s="291"/>
      <c r="I906" s="291"/>
      <c r="J906" s="291"/>
      <c r="K906" s="291"/>
      <c r="L906" s="291"/>
      <c r="M906" s="291"/>
      <c r="N906" s="291"/>
      <c r="O906" s="291"/>
      <c r="P906" s="291"/>
      <c r="Q906" s="291"/>
      <c r="R906" s="291"/>
      <c r="S906" s="291"/>
      <c r="T906" s="291"/>
      <c r="U906" s="291"/>
      <c r="V906" s="291"/>
      <c r="W906" s="291"/>
      <c r="X906" s="291"/>
      <c r="Y906" s="291"/>
      <c r="Z906" s="291"/>
    </row>
    <row r="907" spans="1:26" ht="15.75" customHeight="1">
      <c r="A907" s="291"/>
      <c r="B907" s="291"/>
      <c r="C907" s="291"/>
      <c r="D907" s="291"/>
      <c r="E907" s="291"/>
      <c r="F907" s="291"/>
      <c r="G907" s="291"/>
      <c r="H907" s="291"/>
      <c r="I907" s="291"/>
      <c r="J907" s="291"/>
      <c r="K907" s="291"/>
      <c r="L907" s="291"/>
      <c r="M907" s="291"/>
      <c r="N907" s="291"/>
      <c r="O907" s="291"/>
      <c r="P907" s="291"/>
      <c r="Q907" s="291"/>
      <c r="R907" s="291"/>
      <c r="S907" s="291"/>
      <c r="T907" s="291"/>
      <c r="U907" s="291"/>
      <c r="V907" s="291"/>
      <c r="W907" s="291"/>
      <c r="X907" s="291"/>
      <c r="Y907" s="291"/>
      <c r="Z907" s="291"/>
    </row>
    <row r="908" spans="1:26" ht="15.75" customHeight="1">
      <c r="A908" s="291"/>
      <c r="B908" s="291"/>
      <c r="C908" s="291"/>
      <c r="D908" s="291"/>
      <c r="E908" s="291"/>
      <c r="F908" s="291"/>
      <c r="G908" s="291"/>
      <c r="H908" s="291"/>
      <c r="I908" s="291"/>
      <c r="J908" s="291"/>
      <c r="K908" s="291"/>
      <c r="L908" s="291"/>
      <c r="M908" s="291"/>
      <c r="N908" s="291"/>
      <c r="O908" s="291"/>
      <c r="P908" s="291"/>
      <c r="Q908" s="291"/>
      <c r="R908" s="291"/>
      <c r="S908" s="291"/>
      <c r="T908" s="291"/>
      <c r="U908" s="291"/>
      <c r="V908" s="291"/>
      <c r="W908" s="291"/>
      <c r="X908" s="291"/>
      <c r="Y908" s="291"/>
      <c r="Z908" s="291"/>
    </row>
    <row r="909" spans="1:26" ht="15.75" customHeight="1">
      <c r="A909" s="291"/>
      <c r="B909" s="291"/>
      <c r="C909" s="291"/>
      <c r="D909" s="291"/>
      <c r="E909" s="291"/>
      <c r="F909" s="291"/>
      <c r="G909" s="291"/>
      <c r="H909" s="291"/>
      <c r="I909" s="291"/>
      <c r="J909" s="291"/>
      <c r="K909" s="291"/>
      <c r="L909" s="291"/>
      <c r="M909" s="291"/>
      <c r="N909" s="291"/>
      <c r="O909" s="291"/>
      <c r="P909" s="291"/>
      <c r="Q909" s="291"/>
      <c r="R909" s="291"/>
      <c r="S909" s="291"/>
      <c r="T909" s="291"/>
      <c r="U909" s="291"/>
      <c r="V909" s="291"/>
      <c r="W909" s="291"/>
      <c r="X909" s="291"/>
      <c r="Y909" s="291"/>
      <c r="Z909" s="291"/>
    </row>
    <row r="910" spans="1:26" ht="15.75" customHeight="1">
      <c r="A910" s="291"/>
      <c r="B910" s="291"/>
      <c r="C910" s="291"/>
      <c r="D910" s="291"/>
      <c r="E910" s="291"/>
      <c r="F910" s="291"/>
      <c r="G910" s="291"/>
      <c r="H910" s="291"/>
      <c r="I910" s="291"/>
      <c r="J910" s="291"/>
      <c r="K910" s="291"/>
      <c r="L910" s="291"/>
      <c r="M910" s="291"/>
      <c r="N910" s="291"/>
      <c r="O910" s="291"/>
      <c r="P910" s="291"/>
      <c r="Q910" s="291"/>
      <c r="R910" s="291"/>
      <c r="S910" s="291"/>
      <c r="T910" s="291"/>
      <c r="U910" s="291"/>
      <c r="V910" s="291"/>
      <c r="W910" s="291"/>
      <c r="X910" s="291"/>
      <c r="Y910" s="291"/>
      <c r="Z910" s="291"/>
    </row>
    <row r="911" spans="1:26" ht="15.75" customHeight="1">
      <c r="A911" s="291"/>
      <c r="B911" s="291"/>
      <c r="C911" s="291"/>
      <c r="D911" s="291"/>
      <c r="E911" s="291"/>
      <c r="F911" s="291"/>
      <c r="G911" s="291"/>
      <c r="H911" s="291"/>
      <c r="I911" s="291"/>
      <c r="J911" s="291"/>
      <c r="K911" s="291"/>
      <c r="L911" s="291"/>
      <c r="M911" s="291"/>
      <c r="N911" s="291"/>
      <c r="O911" s="291"/>
      <c r="P911" s="291"/>
      <c r="Q911" s="291"/>
      <c r="R911" s="291"/>
      <c r="S911" s="291"/>
      <c r="T911" s="291"/>
      <c r="U911" s="291"/>
      <c r="V911" s="291"/>
      <c r="W911" s="291"/>
      <c r="X911" s="291"/>
      <c r="Y911" s="291"/>
      <c r="Z911" s="291"/>
    </row>
    <row r="912" spans="1:26" ht="15.75" customHeight="1">
      <c r="A912" s="291"/>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row>
    <row r="913" spans="1:26" ht="15.75" customHeight="1">
      <c r="A913" s="291"/>
      <c r="B913" s="291"/>
      <c r="C913" s="291"/>
      <c r="D913" s="291"/>
      <c r="E913" s="291"/>
      <c r="F913" s="291"/>
      <c r="G913" s="291"/>
      <c r="H913" s="291"/>
      <c r="I913" s="291"/>
      <c r="J913" s="291"/>
      <c r="K913" s="291"/>
      <c r="L913" s="291"/>
      <c r="M913" s="291"/>
      <c r="N913" s="291"/>
      <c r="O913" s="291"/>
      <c r="P913" s="291"/>
      <c r="Q913" s="291"/>
      <c r="R913" s="291"/>
      <c r="S913" s="291"/>
      <c r="T913" s="291"/>
      <c r="U913" s="291"/>
      <c r="V913" s="291"/>
      <c r="W913" s="291"/>
      <c r="X913" s="291"/>
      <c r="Y913" s="291"/>
      <c r="Z913" s="291"/>
    </row>
    <row r="914" spans="1:26" ht="15.75" customHeight="1">
      <c r="A914" s="291"/>
      <c r="B914" s="291"/>
      <c r="C914" s="291"/>
      <c r="D914" s="291"/>
      <c r="E914" s="291"/>
      <c r="F914" s="291"/>
      <c r="G914" s="291"/>
      <c r="H914" s="291"/>
      <c r="I914" s="291"/>
      <c r="J914" s="291"/>
      <c r="K914" s="291"/>
      <c r="L914" s="291"/>
      <c r="M914" s="291"/>
      <c r="N914" s="291"/>
      <c r="O914" s="291"/>
      <c r="P914" s="291"/>
      <c r="Q914" s="291"/>
      <c r="R914" s="291"/>
      <c r="S914" s="291"/>
      <c r="T914" s="291"/>
      <c r="U914" s="291"/>
      <c r="V914" s="291"/>
      <c r="W914" s="291"/>
      <c r="X914" s="291"/>
      <c r="Y914" s="291"/>
      <c r="Z914" s="291"/>
    </row>
    <row r="915" spans="1:26" ht="15.75" customHeight="1">
      <c r="A915" s="291"/>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row>
    <row r="916" spans="1:26" ht="15.75" customHeight="1">
      <c r="A916" s="291"/>
      <c r="B916" s="291"/>
      <c r="C916" s="291"/>
      <c r="D916" s="291"/>
      <c r="E916" s="291"/>
      <c r="F916" s="291"/>
      <c r="G916" s="291"/>
      <c r="H916" s="291"/>
      <c r="I916" s="291"/>
      <c r="J916" s="291"/>
      <c r="K916" s="291"/>
      <c r="L916" s="291"/>
      <c r="M916" s="291"/>
      <c r="N916" s="291"/>
      <c r="O916" s="291"/>
      <c r="P916" s="291"/>
      <c r="Q916" s="291"/>
      <c r="R916" s="291"/>
      <c r="S916" s="291"/>
      <c r="T916" s="291"/>
      <c r="U916" s="291"/>
      <c r="V916" s="291"/>
      <c r="W916" s="291"/>
      <c r="X916" s="291"/>
      <c r="Y916" s="291"/>
      <c r="Z916" s="291"/>
    </row>
    <row r="917" spans="1:26" ht="15.75" customHeight="1">
      <c r="A917" s="291"/>
      <c r="B917" s="291"/>
      <c r="C917" s="291"/>
      <c r="D917" s="291"/>
      <c r="E917" s="291"/>
      <c r="F917" s="291"/>
      <c r="G917" s="291"/>
      <c r="H917" s="291"/>
      <c r="I917" s="291"/>
      <c r="J917" s="291"/>
      <c r="K917" s="291"/>
      <c r="L917" s="291"/>
      <c r="M917" s="291"/>
      <c r="N917" s="291"/>
      <c r="O917" s="291"/>
      <c r="P917" s="291"/>
      <c r="Q917" s="291"/>
      <c r="R917" s="291"/>
      <c r="S917" s="291"/>
      <c r="T917" s="291"/>
      <c r="U917" s="291"/>
      <c r="V917" s="291"/>
      <c r="W917" s="291"/>
      <c r="X917" s="291"/>
      <c r="Y917" s="291"/>
      <c r="Z917" s="291"/>
    </row>
    <row r="918" spans="1:26" ht="15.75" customHeight="1">
      <c r="A918" s="291"/>
      <c r="B918" s="291"/>
      <c r="C918" s="291"/>
      <c r="D918" s="291"/>
      <c r="E918" s="291"/>
      <c r="F918" s="291"/>
      <c r="G918" s="291"/>
      <c r="H918" s="291"/>
      <c r="I918" s="291"/>
      <c r="J918" s="291"/>
      <c r="K918" s="291"/>
      <c r="L918" s="291"/>
      <c r="M918" s="291"/>
      <c r="N918" s="291"/>
      <c r="O918" s="291"/>
      <c r="P918" s="291"/>
      <c r="Q918" s="291"/>
      <c r="R918" s="291"/>
      <c r="S918" s="291"/>
      <c r="T918" s="291"/>
      <c r="U918" s="291"/>
      <c r="V918" s="291"/>
      <c r="W918" s="291"/>
      <c r="X918" s="291"/>
      <c r="Y918" s="291"/>
      <c r="Z918" s="291"/>
    </row>
    <row r="919" spans="1:26" ht="15.75" customHeight="1">
      <c r="A919" s="291"/>
      <c r="B919" s="291"/>
      <c r="C919" s="291"/>
      <c r="D919" s="291"/>
      <c r="E919" s="291"/>
      <c r="F919" s="291"/>
      <c r="G919" s="291"/>
      <c r="H919" s="291"/>
      <c r="I919" s="291"/>
      <c r="J919" s="291"/>
      <c r="K919" s="291"/>
      <c r="L919" s="291"/>
      <c r="M919" s="291"/>
      <c r="N919" s="291"/>
      <c r="O919" s="291"/>
      <c r="P919" s="291"/>
      <c r="Q919" s="291"/>
      <c r="R919" s="291"/>
      <c r="S919" s="291"/>
      <c r="T919" s="291"/>
      <c r="U919" s="291"/>
      <c r="V919" s="291"/>
      <c r="W919" s="291"/>
      <c r="X919" s="291"/>
      <c r="Y919" s="291"/>
      <c r="Z919" s="291"/>
    </row>
    <row r="920" spans="1:26" ht="15.75" customHeight="1">
      <c r="A920" s="291"/>
      <c r="B920" s="291"/>
      <c r="C920" s="291"/>
      <c r="D920" s="291"/>
      <c r="E920" s="291"/>
      <c r="F920" s="291"/>
      <c r="G920" s="291"/>
      <c r="H920" s="291"/>
      <c r="I920" s="291"/>
      <c r="J920" s="291"/>
      <c r="K920" s="291"/>
      <c r="L920" s="291"/>
      <c r="M920" s="291"/>
      <c r="N920" s="291"/>
      <c r="O920" s="291"/>
      <c r="P920" s="291"/>
      <c r="Q920" s="291"/>
      <c r="R920" s="291"/>
      <c r="S920" s="291"/>
      <c r="T920" s="291"/>
      <c r="U920" s="291"/>
      <c r="V920" s="291"/>
      <c r="W920" s="291"/>
      <c r="X920" s="291"/>
      <c r="Y920" s="291"/>
      <c r="Z920" s="291"/>
    </row>
    <row r="921" spans="1:26" ht="15.75" customHeight="1">
      <c r="A921" s="291"/>
      <c r="B921" s="291"/>
      <c r="C921" s="291"/>
      <c r="D921" s="291"/>
      <c r="E921" s="291"/>
      <c r="F921" s="291"/>
      <c r="G921" s="291"/>
      <c r="H921" s="291"/>
      <c r="I921" s="291"/>
      <c r="J921" s="291"/>
      <c r="K921" s="291"/>
      <c r="L921" s="291"/>
      <c r="M921" s="291"/>
      <c r="N921" s="291"/>
      <c r="O921" s="291"/>
      <c r="P921" s="291"/>
      <c r="Q921" s="291"/>
      <c r="R921" s="291"/>
      <c r="S921" s="291"/>
      <c r="T921" s="291"/>
      <c r="U921" s="291"/>
      <c r="V921" s="291"/>
      <c r="W921" s="291"/>
      <c r="X921" s="291"/>
      <c r="Y921" s="291"/>
      <c r="Z921" s="291"/>
    </row>
    <row r="922" spans="1:26" ht="15.75" customHeight="1">
      <c r="A922" s="291"/>
      <c r="B922" s="291"/>
      <c r="C922" s="291"/>
      <c r="D922" s="291"/>
      <c r="E922" s="291"/>
      <c r="F922" s="291"/>
      <c r="G922" s="291"/>
      <c r="H922" s="291"/>
      <c r="I922" s="291"/>
      <c r="J922" s="291"/>
      <c r="K922" s="291"/>
      <c r="L922" s="291"/>
      <c r="M922" s="291"/>
      <c r="N922" s="291"/>
      <c r="O922" s="291"/>
      <c r="P922" s="291"/>
      <c r="Q922" s="291"/>
      <c r="R922" s="291"/>
      <c r="S922" s="291"/>
      <c r="T922" s="291"/>
      <c r="U922" s="291"/>
      <c r="V922" s="291"/>
      <c r="W922" s="291"/>
      <c r="X922" s="291"/>
      <c r="Y922" s="291"/>
      <c r="Z922" s="291"/>
    </row>
    <row r="923" spans="1:26" ht="15.75" customHeight="1">
      <c r="A923" s="291"/>
      <c r="B923" s="291"/>
      <c r="C923" s="291"/>
      <c r="D923" s="291"/>
      <c r="E923" s="291"/>
      <c r="F923" s="291"/>
      <c r="G923" s="291"/>
      <c r="H923" s="291"/>
      <c r="I923" s="291"/>
      <c r="J923" s="291"/>
      <c r="K923" s="291"/>
      <c r="L923" s="291"/>
      <c r="M923" s="291"/>
      <c r="N923" s="291"/>
      <c r="O923" s="291"/>
      <c r="P923" s="291"/>
      <c r="Q923" s="291"/>
      <c r="R923" s="291"/>
      <c r="S923" s="291"/>
      <c r="T923" s="291"/>
      <c r="U923" s="291"/>
      <c r="V923" s="291"/>
      <c r="W923" s="291"/>
      <c r="X923" s="291"/>
      <c r="Y923" s="291"/>
      <c r="Z923" s="291"/>
    </row>
    <row r="924" spans="1:26" ht="15.75" customHeight="1">
      <c r="A924" s="291"/>
      <c r="B924" s="291"/>
      <c r="C924" s="291"/>
      <c r="D924" s="291"/>
      <c r="E924" s="291"/>
      <c r="F924" s="291"/>
      <c r="G924" s="291"/>
      <c r="H924" s="291"/>
      <c r="I924" s="291"/>
      <c r="J924" s="291"/>
      <c r="K924" s="291"/>
      <c r="L924" s="291"/>
      <c r="M924" s="291"/>
      <c r="N924" s="291"/>
      <c r="O924" s="291"/>
      <c r="P924" s="291"/>
      <c r="Q924" s="291"/>
      <c r="R924" s="291"/>
      <c r="S924" s="291"/>
      <c r="T924" s="291"/>
      <c r="U924" s="291"/>
      <c r="V924" s="291"/>
      <c r="W924" s="291"/>
      <c r="X924" s="291"/>
      <c r="Y924" s="291"/>
      <c r="Z924" s="291"/>
    </row>
    <row r="925" spans="1:26" ht="15.75" customHeight="1">
      <c r="A925" s="291"/>
      <c r="B925" s="291"/>
      <c r="C925" s="291"/>
      <c r="D925" s="291"/>
      <c r="E925" s="291"/>
      <c r="F925" s="291"/>
      <c r="G925" s="291"/>
      <c r="H925" s="291"/>
      <c r="I925" s="291"/>
      <c r="J925" s="291"/>
      <c r="K925" s="291"/>
      <c r="L925" s="291"/>
      <c r="M925" s="291"/>
      <c r="N925" s="291"/>
      <c r="O925" s="291"/>
      <c r="P925" s="291"/>
      <c r="Q925" s="291"/>
      <c r="R925" s="291"/>
      <c r="S925" s="291"/>
      <c r="T925" s="291"/>
      <c r="U925" s="291"/>
      <c r="V925" s="291"/>
      <c r="W925" s="291"/>
      <c r="X925" s="291"/>
      <c r="Y925" s="291"/>
      <c r="Z925" s="291"/>
    </row>
    <row r="926" spans="1:26" ht="15.75" customHeight="1">
      <c r="A926" s="291"/>
      <c r="B926" s="291"/>
      <c r="C926" s="291"/>
      <c r="D926" s="291"/>
      <c r="E926" s="291"/>
      <c r="F926" s="291"/>
      <c r="G926" s="291"/>
      <c r="H926" s="291"/>
      <c r="I926" s="291"/>
      <c r="J926" s="291"/>
      <c r="K926" s="291"/>
      <c r="L926" s="291"/>
      <c r="M926" s="291"/>
      <c r="N926" s="291"/>
      <c r="O926" s="291"/>
      <c r="P926" s="291"/>
      <c r="Q926" s="291"/>
      <c r="R926" s="291"/>
      <c r="S926" s="291"/>
      <c r="T926" s="291"/>
      <c r="U926" s="291"/>
      <c r="V926" s="291"/>
      <c r="W926" s="291"/>
      <c r="X926" s="291"/>
      <c r="Y926" s="291"/>
      <c r="Z926" s="291"/>
    </row>
    <row r="927" spans="1:26" ht="15.75" customHeight="1">
      <c r="A927" s="291"/>
      <c r="B927" s="291"/>
      <c r="C927" s="291"/>
      <c r="D927" s="291"/>
      <c r="E927" s="291"/>
      <c r="F927" s="291"/>
      <c r="G927" s="291"/>
      <c r="H927" s="291"/>
      <c r="I927" s="291"/>
      <c r="J927" s="291"/>
      <c r="K927" s="291"/>
      <c r="L927" s="291"/>
      <c r="M927" s="291"/>
      <c r="N927" s="291"/>
      <c r="O927" s="291"/>
      <c r="P927" s="291"/>
      <c r="Q927" s="291"/>
      <c r="R927" s="291"/>
      <c r="S927" s="291"/>
      <c r="T927" s="291"/>
      <c r="U927" s="291"/>
      <c r="V927" s="291"/>
      <c r="W927" s="291"/>
      <c r="X927" s="291"/>
      <c r="Y927" s="291"/>
      <c r="Z927" s="291"/>
    </row>
    <row r="928" spans="1:26" ht="15.75" customHeight="1">
      <c r="A928" s="291"/>
      <c r="B928" s="291"/>
      <c r="C928" s="291"/>
      <c r="D928" s="291"/>
      <c r="E928" s="291"/>
      <c r="F928" s="291"/>
      <c r="G928" s="291"/>
      <c r="H928" s="291"/>
      <c r="I928" s="291"/>
      <c r="J928" s="291"/>
      <c r="K928" s="291"/>
      <c r="L928" s="291"/>
      <c r="M928" s="291"/>
      <c r="N928" s="291"/>
      <c r="O928" s="291"/>
      <c r="P928" s="291"/>
      <c r="Q928" s="291"/>
      <c r="R928" s="291"/>
      <c r="S928" s="291"/>
      <c r="T928" s="291"/>
      <c r="U928" s="291"/>
      <c r="V928" s="291"/>
      <c r="W928" s="291"/>
      <c r="X928" s="291"/>
      <c r="Y928" s="291"/>
      <c r="Z928" s="291"/>
    </row>
    <row r="929" spans="1:26" ht="15.75" customHeight="1">
      <c r="A929" s="291"/>
      <c r="B929" s="291"/>
      <c r="C929" s="291"/>
      <c r="D929" s="291"/>
      <c r="E929" s="291"/>
      <c r="F929" s="291"/>
      <c r="G929" s="291"/>
      <c r="H929" s="291"/>
      <c r="I929" s="291"/>
      <c r="J929" s="291"/>
      <c r="K929" s="291"/>
      <c r="L929" s="291"/>
      <c r="M929" s="291"/>
      <c r="N929" s="291"/>
      <c r="O929" s="291"/>
      <c r="P929" s="291"/>
      <c r="Q929" s="291"/>
      <c r="R929" s="291"/>
      <c r="S929" s="291"/>
      <c r="T929" s="291"/>
      <c r="U929" s="291"/>
      <c r="V929" s="291"/>
      <c r="W929" s="291"/>
      <c r="X929" s="291"/>
      <c r="Y929" s="291"/>
      <c r="Z929" s="291"/>
    </row>
    <row r="930" spans="1:26" ht="15.75" customHeight="1">
      <c r="A930" s="291"/>
      <c r="B930" s="291"/>
      <c r="C930" s="291"/>
      <c r="D930" s="291"/>
      <c r="E930" s="291"/>
      <c r="F930" s="291"/>
      <c r="G930" s="291"/>
      <c r="H930" s="291"/>
      <c r="I930" s="291"/>
      <c r="J930" s="291"/>
      <c r="K930" s="291"/>
      <c r="L930" s="291"/>
      <c r="M930" s="291"/>
      <c r="N930" s="291"/>
      <c r="O930" s="291"/>
      <c r="P930" s="291"/>
      <c r="Q930" s="291"/>
      <c r="R930" s="291"/>
      <c r="S930" s="291"/>
      <c r="T930" s="291"/>
      <c r="U930" s="291"/>
      <c r="V930" s="291"/>
      <c r="W930" s="291"/>
      <c r="X930" s="291"/>
      <c r="Y930" s="291"/>
      <c r="Z930" s="291"/>
    </row>
    <row r="931" spans="1:26" ht="15.75" customHeight="1">
      <c r="A931" s="291"/>
      <c r="B931" s="291"/>
      <c r="C931" s="291"/>
      <c r="D931" s="291"/>
      <c r="E931" s="291"/>
      <c r="F931" s="291"/>
      <c r="G931" s="291"/>
      <c r="H931" s="291"/>
      <c r="I931" s="291"/>
      <c r="J931" s="291"/>
      <c r="K931" s="291"/>
      <c r="L931" s="291"/>
      <c r="M931" s="291"/>
      <c r="N931" s="291"/>
      <c r="O931" s="291"/>
      <c r="P931" s="291"/>
      <c r="Q931" s="291"/>
      <c r="R931" s="291"/>
      <c r="S931" s="291"/>
      <c r="T931" s="291"/>
      <c r="U931" s="291"/>
      <c r="V931" s="291"/>
      <c r="W931" s="291"/>
      <c r="X931" s="291"/>
      <c r="Y931" s="291"/>
      <c r="Z931" s="291"/>
    </row>
    <row r="932" spans="1:26" ht="15.75" customHeight="1">
      <c r="A932" s="291"/>
      <c r="B932" s="291"/>
      <c r="C932" s="291"/>
      <c r="D932" s="291"/>
      <c r="E932" s="291"/>
      <c r="F932" s="291"/>
      <c r="G932" s="291"/>
      <c r="H932" s="291"/>
      <c r="I932" s="291"/>
      <c r="J932" s="291"/>
      <c r="K932" s="291"/>
      <c r="L932" s="291"/>
      <c r="M932" s="291"/>
      <c r="N932" s="291"/>
      <c r="O932" s="291"/>
      <c r="P932" s="291"/>
      <c r="Q932" s="291"/>
      <c r="R932" s="291"/>
      <c r="S932" s="291"/>
      <c r="T932" s="291"/>
      <c r="U932" s="291"/>
      <c r="V932" s="291"/>
      <c r="W932" s="291"/>
      <c r="X932" s="291"/>
      <c r="Y932" s="291"/>
      <c r="Z932" s="291"/>
    </row>
    <row r="933" spans="1:26" ht="15.75" customHeight="1">
      <c r="A933" s="291"/>
      <c r="B933" s="291"/>
      <c r="C933" s="291"/>
      <c r="D933" s="291"/>
      <c r="E933" s="291"/>
      <c r="F933" s="291"/>
      <c r="G933" s="291"/>
      <c r="H933" s="291"/>
      <c r="I933" s="291"/>
      <c r="J933" s="291"/>
      <c r="K933" s="291"/>
      <c r="L933" s="291"/>
      <c r="M933" s="291"/>
      <c r="N933" s="291"/>
      <c r="O933" s="291"/>
      <c r="P933" s="291"/>
      <c r="Q933" s="291"/>
      <c r="R933" s="291"/>
      <c r="S933" s="291"/>
      <c r="T933" s="291"/>
      <c r="U933" s="291"/>
      <c r="V933" s="291"/>
      <c r="W933" s="291"/>
      <c r="X933" s="291"/>
      <c r="Y933" s="291"/>
      <c r="Z933" s="291"/>
    </row>
    <row r="934" spans="1:26" ht="15.75" customHeight="1">
      <c r="A934" s="291"/>
      <c r="B934" s="291"/>
      <c r="C934" s="291"/>
      <c r="D934" s="291"/>
      <c r="E934" s="291"/>
      <c r="F934" s="291"/>
      <c r="G934" s="291"/>
      <c r="H934" s="291"/>
      <c r="I934" s="291"/>
      <c r="J934" s="291"/>
      <c r="K934" s="291"/>
      <c r="L934" s="291"/>
      <c r="M934" s="291"/>
      <c r="N934" s="291"/>
      <c r="O934" s="291"/>
      <c r="P934" s="291"/>
      <c r="Q934" s="291"/>
      <c r="R934" s="291"/>
      <c r="S934" s="291"/>
      <c r="T934" s="291"/>
      <c r="U934" s="291"/>
      <c r="V934" s="291"/>
      <c r="W934" s="291"/>
      <c r="X934" s="291"/>
      <c r="Y934" s="291"/>
      <c r="Z934" s="291"/>
    </row>
    <row r="935" spans="1:26" ht="15.75" customHeight="1">
      <c r="A935" s="291"/>
      <c r="B935" s="291"/>
      <c r="C935" s="291"/>
      <c r="D935" s="291"/>
      <c r="E935" s="291"/>
      <c r="F935" s="291"/>
      <c r="G935" s="291"/>
      <c r="H935" s="291"/>
      <c r="I935" s="291"/>
      <c r="J935" s="291"/>
      <c r="K935" s="291"/>
      <c r="L935" s="291"/>
      <c r="M935" s="291"/>
      <c r="N935" s="291"/>
      <c r="O935" s="291"/>
      <c r="P935" s="291"/>
      <c r="Q935" s="291"/>
      <c r="R935" s="291"/>
      <c r="S935" s="291"/>
      <c r="T935" s="291"/>
      <c r="U935" s="291"/>
      <c r="V935" s="291"/>
      <c r="W935" s="291"/>
      <c r="X935" s="291"/>
      <c r="Y935" s="291"/>
      <c r="Z935" s="291"/>
    </row>
    <row r="936" spans="1:26" ht="15.75" customHeight="1">
      <c r="A936" s="291"/>
      <c r="B936" s="291"/>
      <c r="C936" s="291"/>
      <c r="D936" s="291"/>
      <c r="E936" s="291"/>
      <c r="F936" s="291"/>
      <c r="G936" s="291"/>
      <c r="H936" s="291"/>
      <c r="I936" s="291"/>
      <c r="J936" s="291"/>
      <c r="K936" s="291"/>
      <c r="L936" s="291"/>
      <c r="M936" s="291"/>
      <c r="N936" s="291"/>
      <c r="O936" s="291"/>
      <c r="P936" s="291"/>
      <c r="Q936" s="291"/>
      <c r="R936" s="291"/>
      <c r="S936" s="291"/>
      <c r="T936" s="291"/>
      <c r="U936" s="291"/>
      <c r="V936" s="291"/>
      <c r="W936" s="291"/>
      <c r="X936" s="291"/>
      <c r="Y936" s="291"/>
      <c r="Z936" s="291"/>
    </row>
    <row r="937" spans="1:26" ht="15.75" customHeight="1">
      <c r="A937" s="291"/>
      <c r="B937" s="291"/>
      <c r="C937" s="291"/>
      <c r="D937" s="291"/>
      <c r="E937" s="291"/>
      <c r="F937" s="291"/>
      <c r="G937" s="291"/>
      <c r="H937" s="291"/>
      <c r="I937" s="291"/>
      <c r="J937" s="291"/>
      <c r="K937" s="291"/>
      <c r="L937" s="291"/>
      <c r="M937" s="291"/>
      <c r="N937" s="291"/>
      <c r="O937" s="291"/>
      <c r="P937" s="291"/>
      <c r="Q937" s="291"/>
      <c r="R937" s="291"/>
      <c r="S937" s="291"/>
      <c r="T937" s="291"/>
      <c r="U937" s="291"/>
      <c r="V937" s="291"/>
      <c r="W937" s="291"/>
      <c r="X937" s="291"/>
      <c r="Y937" s="291"/>
      <c r="Z937" s="291"/>
    </row>
    <row r="938" spans="1:26" ht="15.75" customHeight="1">
      <c r="A938" s="291"/>
      <c r="B938" s="291"/>
      <c r="C938" s="291"/>
      <c r="D938" s="291"/>
      <c r="E938" s="291"/>
      <c r="F938" s="291"/>
      <c r="G938" s="291"/>
      <c r="H938" s="291"/>
      <c r="I938" s="291"/>
      <c r="J938" s="291"/>
      <c r="K938" s="291"/>
      <c r="L938" s="291"/>
      <c r="M938" s="291"/>
      <c r="N938" s="291"/>
      <c r="O938" s="291"/>
      <c r="P938" s="291"/>
      <c r="Q938" s="291"/>
      <c r="R938" s="291"/>
      <c r="S938" s="291"/>
      <c r="T938" s="291"/>
      <c r="U938" s="291"/>
      <c r="V938" s="291"/>
      <c r="W938" s="291"/>
      <c r="X938" s="291"/>
      <c r="Y938" s="291"/>
      <c r="Z938" s="291"/>
    </row>
    <row r="939" spans="1:26" ht="15.75" customHeight="1">
      <c r="A939" s="291"/>
      <c r="B939" s="291"/>
      <c r="C939" s="291"/>
      <c r="D939" s="291"/>
      <c r="E939" s="291"/>
      <c r="F939" s="291"/>
      <c r="G939" s="291"/>
      <c r="H939" s="291"/>
      <c r="I939" s="291"/>
      <c r="J939" s="291"/>
      <c r="K939" s="291"/>
      <c r="L939" s="291"/>
      <c r="M939" s="291"/>
      <c r="N939" s="291"/>
      <c r="O939" s="291"/>
      <c r="P939" s="291"/>
      <c r="Q939" s="291"/>
      <c r="R939" s="291"/>
      <c r="S939" s="291"/>
      <c r="T939" s="291"/>
      <c r="U939" s="291"/>
      <c r="V939" s="291"/>
      <c r="W939" s="291"/>
      <c r="X939" s="291"/>
      <c r="Y939" s="291"/>
      <c r="Z939" s="291"/>
    </row>
    <row r="940" spans="1:26" ht="15.75" customHeight="1">
      <c r="A940" s="291"/>
      <c r="B940" s="291"/>
      <c r="C940" s="291"/>
      <c r="D940" s="291"/>
      <c r="E940" s="291"/>
      <c r="F940" s="291"/>
      <c r="G940" s="291"/>
      <c r="H940" s="291"/>
      <c r="I940" s="291"/>
      <c r="J940" s="291"/>
      <c r="K940" s="291"/>
      <c r="L940" s="291"/>
      <c r="M940" s="291"/>
      <c r="N940" s="291"/>
      <c r="O940" s="291"/>
      <c r="P940" s="291"/>
      <c r="Q940" s="291"/>
      <c r="R940" s="291"/>
      <c r="S940" s="291"/>
      <c r="T940" s="291"/>
      <c r="U940" s="291"/>
      <c r="V940" s="291"/>
      <c r="W940" s="291"/>
      <c r="X940" s="291"/>
      <c r="Y940" s="291"/>
      <c r="Z940" s="291"/>
    </row>
    <row r="941" spans="1:26" ht="15.75" customHeight="1">
      <c r="A941" s="291"/>
      <c r="B941" s="291"/>
      <c r="C941" s="291"/>
      <c r="D941" s="291"/>
      <c r="E941" s="291"/>
      <c r="F941" s="291"/>
      <c r="G941" s="291"/>
      <c r="H941" s="291"/>
      <c r="I941" s="291"/>
      <c r="J941" s="291"/>
      <c r="K941" s="291"/>
      <c r="L941" s="291"/>
      <c r="M941" s="291"/>
      <c r="N941" s="291"/>
      <c r="O941" s="291"/>
      <c r="P941" s="291"/>
      <c r="Q941" s="291"/>
      <c r="R941" s="291"/>
      <c r="S941" s="291"/>
      <c r="T941" s="291"/>
      <c r="U941" s="291"/>
      <c r="V941" s="291"/>
      <c r="W941" s="291"/>
      <c r="X941" s="291"/>
      <c r="Y941" s="291"/>
      <c r="Z941" s="291"/>
    </row>
    <row r="942" spans="1:26" ht="15.75" customHeight="1">
      <c r="A942" s="291"/>
      <c r="B942" s="291"/>
      <c r="C942" s="291"/>
      <c r="D942" s="291"/>
      <c r="E942" s="291"/>
      <c r="F942" s="291"/>
      <c r="G942" s="291"/>
      <c r="H942" s="291"/>
      <c r="I942" s="291"/>
      <c r="J942" s="291"/>
      <c r="K942" s="291"/>
      <c r="L942" s="291"/>
      <c r="M942" s="291"/>
      <c r="N942" s="291"/>
      <c r="O942" s="291"/>
      <c r="P942" s="291"/>
      <c r="Q942" s="291"/>
      <c r="R942" s="291"/>
      <c r="S942" s="291"/>
      <c r="T942" s="291"/>
      <c r="U942" s="291"/>
      <c r="V942" s="291"/>
      <c r="W942" s="291"/>
      <c r="X942" s="291"/>
      <c r="Y942" s="291"/>
      <c r="Z942" s="291"/>
    </row>
    <row r="943" spans="1:26" ht="15.75" customHeight="1">
      <c r="A943" s="291"/>
      <c r="B943" s="291"/>
      <c r="C943" s="291"/>
      <c r="D943" s="291"/>
      <c r="E943" s="291"/>
      <c r="F943" s="291"/>
      <c r="G943" s="291"/>
      <c r="H943" s="291"/>
      <c r="I943" s="291"/>
      <c r="J943" s="291"/>
      <c r="K943" s="291"/>
      <c r="L943" s="291"/>
      <c r="M943" s="291"/>
      <c r="N943" s="291"/>
      <c r="O943" s="291"/>
      <c r="P943" s="291"/>
      <c r="Q943" s="291"/>
      <c r="R943" s="291"/>
      <c r="S943" s="291"/>
      <c r="T943" s="291"/>
      <c r="U943" s="291"/>
      <c r="V943" s="291"/>
      <c r="W943" s="291"/>
      <c r="X943" s="291"/>
      <c r="Y943" s="291"/>
      <c r="Z943" s="291"/>
    </row>
    <row r="944" spans="1:26" ht="15.75" customHeight="1">
      <c r="A944" s="291"/>
      <c r="B944" s="291"/>
      <c r="C944" s="291"/>
      <c r="D944" s="291"/>
      <c r="E944" s="291"/>
      <c r="F944" s="291"/>
      <c r="G944" s="291"/>
      <c r="H944" s="291"/>
      <c r="I944" s="291"/>
      <c r="J944" s="291"/>
      <c r="K944" s="291"/>
      <c r="L944" s="291"/>
      <c r="M944" s="291"/>
      <c r="N944" s="291"/>
      <c r="O944" s="291"/>
      <c r="P944" s="291"/>
      <c r="Q944" s="291"/>
      <c r="R944" s="291"/>
      <c r="S944" s="291"/>
      <c r="T944" s="291"/>
      <c r="U944" s="291"/>
      <c r="V944" s="291"/>
      <c r="W944" s="291"/>
      <c r="X944" s="291"/>
      <c r="Y944" s="291"/>
      <c r="Z944" s="291"/>
    </row>
    <row r="945" spans="1:26" ht="15.75" customHeight="1">
      <c r="A945" s="291"/>
      <c r="B945" s="291"/>
      <c r="C945" s="291"/>
      <c r="D945" s="291"/>
      <c r="E945" s="291"/>
      <c r="F945" s="291"/>
      <c r="G945" s="291"/>
      <c r="H945" s="291"/>
      <c r="I945" s="291"/>
      <c r="J945" s="291"/>
      <c r="K945" s="291"/>
      <c r="L945" s="291"/>
      <c r="M945" s="291"/>
      <c r="N945" s="291"/>
      <c r="O945" s="291"/>
      <c r="P945" s="291"/>
      <c r="Q945" s="291"/>
      <c r="R945" s="291"/>
      <c r="S945" s="291"/>
      <c r="T945" s="291"/>
      <c r="U945" s="291"/>
      <c r="V945" s="291"/>
      <c r="W945" s="291"/>
      <c r="X945" s="291"/>
      <c r="Y945" s="291"/>
      <c r="Z945" s="291"/>
    </row>
    <row r="946" spans="1:26" ht="15.75" customHeight="1">
      <c r="A946" s="291"/>
      <c r="B946" s="291"/>
      <c r="C946" s="291"/>
      <c r="D946" s="291"/>
      <c r="E946" s="291"/>
      <c r="F946" s="291"/>
      <c r="G946" s="291"/>
      <c r="H946" s="291"/>
      <c r="I946" s="291"/>
      <c r="J946" s="291"/>
      <c r="K946" s="291"/>
      <c r="L946" s="291"/>
      <c r="M946" s="291"/>
      <c r="N946" s="291"/>
      <c r="O946" s="291"/>
      <c r="P946" s="291"/>
      <c r="Q946" s="291"/>
      <c r="R946" s="291"/>
      <c r="S946" s="291"/>
      <c r="T946" s="291"/>
      <c r="U946" s="291"/>
      <c r="V946" s="291"/>
      <c r="W946" s="291"/>
      <c r="X946" s="291"/>
      <c r="Y946" s="291"/>
      <c r="Z946" s="291"/>
    </row>
    <row r="947" spans="1:26" ht="15.75" customHeight="1">
      <c r="A947" s="291"/>
      <c r="B947" s="291"/>
      <c r="C947" s="291"/>
      <c r="D947" s="291"/>
      <c r="E947" s="291"/>
      <c r="F947" s="291"/>
      <c r="G947" s="291"/>
      <c r="H947" s="291"/>
      <c r="I947" s="291"/>
      <c r="J947" s="291"/>
      <c r="K947" s="291"/>
      <c r="L947" s="291"/>
      <c r="M947" s="291"/>
      <c r="N947" s="291"/>
      <c r="O947" s="291"/>
      <c r="P947" s="291"/>
      <c r="Q947" s="291"/>
      <c r="R947" s="291"/>
      <c r="S947" s="291"/>
      <c r="T947" s="291"/>
      <c r="U947" s="291"/>
      <c r="V947" s="291"/>
      <c r="W947" s="291"/>
      <c r="X947" s="291"/>
      <c r="Y947" s="291"/>
      <c r="Z947" s="291"/>
    </row>
    <row r="948" spans="1:26" ht="15.75" customHeight="1">
      <c r="A948" s="291"/>
      <c r="B948" s="291"/>
      <c r="C948" s="291"/>
      <c r="D948" s="291"/>
      <c r="E948" s="291"/>
      <c r="F948" s="291"/>
      <c r="G948" s="291"/>
      <c r="H948" s="291"/>
      <c r="I948" s="291"/>
      <c r="J948" s="291"/>
      <c r="K948" s="291"/>
      <c r="L948" s="291"/>
      <c r="M948" s="291"/>
      <c r="N948" s="291"/>
      <c r="O948" s="291"/>
      <c r="P948" s="291"/>
      <c r="Q948" s="291"/>
      <c r="R948" s="291"/>
      <c r="S948" s="291"/>
      <c r="T948" s="291"/>
      <c r="U948" s="291"/>
      <c r="V948" s="291"/>
      <c r="W948" s="291"/>
      <c r="X948" s="291"/>
      <c r="Y948" s="291"/>
      <c r="Z948" s="291"/>
    </row>
    <row r="949" spans="1:26" ht="15.75" customHeight="1">
      <c r="A949" s="291"/>
      <c r="B949" s="291"/>
      <c r="C949" s="291"/>
      <c r="D949" s="291"/>
      <c r="E949" s="291"/>
      <c r="F949" s="291"/>
      <c r="G949" s="291"/>
      <c r="H949" s="291"/>
      <c r="I949" s="291"/>
      <c r="J949" s="291"/>
      <c r="K949" s="291"/>
      <c r="L949" s="291"/>
      <c r="M949" s="291"/>
      <c r="N949" s="291"/>
      <c r="O949" s="291"/>
      <c r="P949" s="291"/>
      <c r="Q949" s="291"/>
      <c r="R949" s="291"/>
      <c r="S949" s="291"/>
      <c r="T949" s="291"/>
      <c r="U949" s="291"/>
      <c r="V949" s="291"/>
      <c r="W949" s="291"/>
      <c r="X949" s="291"/>
      <c r="Y949" s="291"/>
      <c r="Z949" s="291"/>
    </row>
    <row r="950" spans="1:26" ht="15.75" customHeight="1">
      <c r="A950" s="291"/>
      <c r="B950" s="291"/>
      <c r="C950" s="291"/>
      <c r="D950" s="291"/>
      <c r="E950" s="291"/>
      <c r="F950" s="291"/>
      <c r="G950" s="291"/>
      <c r="H950" s="291"/>
      <c r="I950" s="291"/>
      <c r="J950" s="291"/>
      <c r="K950" s="291"/>
      <c r="L950" s="291"/>
      <c r="M950" s="291"/>
      <c r="N950" s="291"/>
      <c r="O950" s="291"/>
      <c r="P950" s="291"/>
      <c r="Q950" s="291"/>
      <c r="R950" s="291"/>
      <c r="S950" s="291"/>
      <c r="T950" s="291"/>
      <c r="U950" s="291"/>
      <c r="V950" s="291"/>
      <c r="W950" s="291"/>
      <c r="X950" s="291"/>
      <c r="Y950" s="291"/>
      <c r="Z950" s="291"/>
    </row>
    <row r="951" spans="1:26" ht="15.75" customHeight="1">
      <c r="A951" s="291"/>
      <c r="B951" s="291"/>
      <c r="C951" s="291"/>
      <c r="D951" s="291"/>
      <c r="E951" s="291"/>
      <c r="F951" s="291"/>
      <c r="G951" s="291"/>
      <c r="H951" s="291"/>
      <c r="I951" s="291"/>
      <c r="J951" s="291"/>
      <c r="K951" s="291"/>
      <c r="L951" s="291"/>
      <c r="M951" s="291"/>
      <c r="N951" s="291"/>
      <c r="O951" s="291"/>
      <c r="P951" s="291"/>
      <c r="Q951" s="291"/>
      <c r="R951" s="291"/>
      <c r="S951" s="291"/>
      <c r="T951" s="291"/>
      <c r="U951" s="291"/>
      <c r="V951" s="291"/>
      <c r="W951" s="291"/>
      <c r="X951" s="291"/>
      <c r="Y951" s="291"/>
      <c r="Z951" s="291"/>
    </row>
    <row r="952" spans="1:26" ht="15.75" customHeight="1">
      <c r="A952" s="291"/>
      <c r="B952" s="291"/>
      <c r="C952" s="291"/>
      <c r="D952" s="291"/>
      <c r="E952" s="291"/>
      <c r="F952" s="291"/>
      <c r="G952" s="291"/>
      <c r="H952" s="291"/>
      <c r="I952" s="291"/>
      <c r="J952" s="291"/>
      <c r="K952" s="291"/>
      <c r="L952" s="291"/>
      <c r="M952" s="291"/>
      <c r="N952" s="291"/>
      <c r="O952" s="291"/>
      <c r="P952" s="291"/>
      <c r="Q952" s="291"/>
      <c r="R952" s="291"/>
      <c r="S952" s="291"/>
      <c r="T952" s="291"/>
      <c r="U952" s="291"/>
      <c r="V952" s="291"/>
      <c r="W952" s="291"/>
      <c r="X952" s="291"/>
      <c r="Y952" s="291"/>
      <c r="Z952" s="291"/>
    </row>
    <row r="953" spans="1:26" ht="15.75" customHeight="1">
      <c r="A953" s="291"/>
      <c r="B953" s="291"/>
      <c r="C953" s="291"/>
      <c r="D953" s="291"/>
      <c r="E953" s="291"/>
      <c r="F953" s="291"/>
      <c r="G953" s="291"/>
      <c r="H953" s="291"/>
      <c r="I953" s="291"/>
      <c r="J953" s="291"/>
      <c r="K953" s="291"/>
      <c r="L953" s="291"/>
      <c r="M953" s="291"/>
      <c r="N953" s="291"/>
      <c r="O953" s="291"/>
      <c r="P953" s="291"/>
      <c r="Q953" s="291"/>
      <c r="R953" s="291"/>
      <c r="S953" s="291"/>
      <c r="T953" s="291"/>
      <c r="U953" s="291"/>
      <c r="V953" s="291"/>
      <c r="W953" s="291"/>
      <c r="X953" s="291"/>
      <c r="Y953" s="291"/>
      <c r="Z953" s="291"/>
    </row>
    <row r="954" spans="1:26" ht="15.75" customHeight="1">
      <c r="A954" s="291"/>
      <c r="B954" s="291"/>
      <c r="C954" s="291"/>
      <c r="D954" s="291"/>
      <c r="E954" s="291"/>
      <c r="F954" s="291"/>
      <c r="G954" s="291"/>
      <c r="H954" s="291"/>
      <c r="I954" s="291"/>
      <c r="J954" s="291"/>
      <c r="K954" s="291"/>
      <c r="L954" s="291"/>
      <c r="M954" s="291"/>
      <c r="N954" s="291"/>
      <c r="O954" s="291"/>
      <c r="P954" s="291"/>
      <c r="Q954" s="291"/>
      <c r="R954" s="291"/>
      <c r="S954" s="291"/>
      <c r="T954" s="291"/>
      <c r="U954" s="291"/>
      <c r="V954" s="291"/>
      <c r="W954" s="291"/>
      <c r="X954" s="291"/>
      <c r="Y954" s="291"/>
      <c r="Z954" s="291"/>
    </row>
    <row r="955" spans="1:26" ht="15.75" customHeight="1">
      <c r="A955" s="291"/>
      <c r="B955" s="291"/>
      <c r="C955" s="291"/>
      <c r="D955" s="291"/>
      <c r="E955" s="291"/>
      <c r="F955" s="291"/>
      <c r="G955" s="291"/>
      <c r="H955" s="291"/>
      <c r="I955" s="291"/>
      <c r="J955" s="291"/>
      <c r="K955" s="291"/>
      <c r="L955" s="291"/>
      <c r="M955" s="291"/>
      <c r="N955" s="291"/>
      <c r="O955" s="291"/>
      <c r="P955" s="291"/>
      <c r="Q955" s="291"/>
      <c r="R955" s="291"/>
      <c r="S955" s="291"/>
      <c r="T955" s="291"/>
      <c r="U955" s="291"/>
      <c r="V955" s="291"/>
      <c r="W955" s="291"/>
      <c r="X955" s="291"/>
      <c r="Y955" s="291"/>
      <c r="Z955" s="291"/>
    </row>
    <row r="956" spans="1:26" ht="15.75" customHeight="1">
      <c r="A956" s="291"/>
      <c r="B956" s="291"/>
      <c r="C956" s="291"/>
      <c r="D956" s="291"/>
      <c r="E956" s="291"/>
      <c r="F956" s="291"/>
      <c r="G956" s="291"/>
      <c r="H956" s="291"/>
      <c r="I956" s="291"/>
      <c r="J956" s="291"/>
      <c r="K956" s="291"/>
      <c r="L956" s="291"/>
      <c r="M956" s="291"/>
      <c r="N956" s="291"/>
      <c r="O956" s="291"/>
      <c r="P956" s="291"/>
      <c r="Q956" s="291"/>
      <c r="R956" s="291"/>
      <c r="S956" s="291"/>
      <c r="T956" s="291"/>
      <c r="U956" s="291"/>
      <c r="V956" s="291"/>
      <c r="W956" s="291"/>
      <c r="X956" s="291"/>
      <c r="Y956" s="291"/>
      <c r="Z956" s="291"/>
    </row>
    <row r="957" spans="1:26" ht="15.75" customHeight="1">
      <c r="A957" s="291"/>
      <c r="B957" s="291"/>
      <c r="C957" s="291"/>
      <c r="D957" s="291"/>
      <c r="E957" s="291"/>
      <c r="F957" s="291"/>
      <c r="G957" s="291"/>
      <c r="H957" s="291"/>
      <c r="I957" s="291"/>
      <c r="J957" s="291"/>
      <c r="K957" s="291"/>
      <c r="L957" s="291"/>
      <c r="M957" s="291"/>
      <c r="N957" s="291"/>
      <c r="O957" s="291"/>
      <c r="P957" s="291"/>
      <c r="Q957" s="291"/>
      <c r="R957" s="291"/>
      <c r="S957" s="291"/>
      <c r="T957" s="291"/>
      <c r="U957" s="291"/>
      <c r="V957" s="291"/>
      <c r="W957" s="291"/>
      <c r="X957" s="291"/>
      <c r="Y957" s="291"/>
      <c r="Z957" s="291"/>
    </row>
    <row r="958" spans="1:26" ht="15.75" customHeight="1">
      <c r="A958" s="291"/>
      <c r="B958" s="291"/>
      <c r="C958" s="291"/>
      <c r="D958" s="291"/>
      <c r="E958" s="291"/>
      <c r="F958" s="291"/>
      <c r="G958" s="291"/>
      <c r="H958" s="291"/>
      <c r="I958" s="291"/>
      <c r="J958" s="291"/>
      <c r="K958" s="291"/>
      <c r="L958" s="291"/>
      <c r="M958" s="291"/>
      <c r="N958" s="291"/>
      <c r="O958" s="291"/>
      <c r="P958" s="291"/>
      <c r="Q958" s="291"/>
      <c r="R958" s="291"/>
      <c r="S958" s="291"/>
      <c r="T958" s="291"/>
      <c r="U958" s="291"/>
      <c r="V958" s="291"/>
      <c r="W958" s="291"/>
      <c r="X958" s="291"/>
      <c r="Y958" s="291"/>
      <c r="Z958" s="291"/>
    </row>
    <row r="959" spans="1:26" ht="15.75" customHeight="1">
      <c r="A959" s="291"/>
      <c r="B959" s="291"/>
      <c r="C959" s="291"/>
      <c r="D959" s="291"/>
      <c r="E959" s="291"/>
      <c r="F959" s="291"/>
      <c r="G959" s="291"/>
      <c r="H959" s="291"/>
      <c r="I959" s="291"/>
      <c r="J959" s="291"/>
      <c r="K959" s="291"/>
      <c r="L959" s="291"/>
      <c r="M959" s="291"/>
      <c r="N959" s="291"/>
      <c r="O959" s="291"/>
      <c r="P959" s="291"/>
      <c r="Q959" s="291"/>
      <c r="R959" s="291"/>
      <c r="S959" s="291"/>
      <c r="T959" s="291"/>
      <c r="U959" s="291"/>
      <c r="V959" s="291"/>
      <c r="W959" s="291"/>
      <c r="X959" s="291"/>
      <c r="Y959" s="291"/>
      <c r="Z959" s="291"/>
    </row>
    <row r="960" spans="1:26" ht="15.75" customHeight="1">
      <c r="A960" s="291"/>
      <c r="B960" s="291"/>
      <c r="C960" s="291"/>
      <c r="D960" s="291"/>
      <c r="E960" s="291"/>
      <c r="F960" s="291"/>
      <c r="G960" s="291"/>
      <c r="H960" s="291"/>
      <c r="I960" s="291"/>
      <c r="J960" s="291"/>
      <c r="K960" s="291"/>
      <c r="L960" s="291"/>
      <c r="M960" s="291"/>
      <c r="N960" s="291"/>
      <c r="O960" s="291"/>
      <c r="P960" s="291"/>
      <c r="Q960" s="291"/>
      <c r="R960" s="291"/>
      <c r="S960" s="291"/>
      <c r="T960" s="291"/>
      <c r="U960" s="291"/>
      <c r="V960" s="291"/>
      <c r="W960" s="291"/>
      <c r="X960" s="291"/>
      <c r="Y960" s="291"/>
      <c r="Z960" s="291"/>
    </row>
    <row r="961" spans="1:26" ht="15.75" customHeight="1">
      <c r="A961" s="291"/>
      <c r="B961" s="291"/>
      <c r="C961" s="291"/>
      <c r="D961" s="291"/>
      <c r="E961" s="291"/>
      <c r="F961" s="291"/>
      <c r="G961" s="291"/>
      <c r="H961" s="291"/>
      <c r="I961" s="291"/>
      <c r="J961" s="291"/>
      <c r="K961" s="291"/>
      <c r="L961" s="291"/>
      <c r="M961" s="291"/>
      <c r="N961" s="291"/>
      <c r="O961" s="291"/>
      <c r="P961" s="291"/>
      <c r="Q961" s="291"/>
      <c r="R961" s="291"/>
      <c r="S961" s="291"/>
      <c r="T961" s="291"/>
      <c r="U961" s="291"/>
      <c r="V961" s="291"/>
      <c r="W961" s="291"/>
      <c r="X961" s="291"/>
      <c r="Y961" s="291"/>
      <c r="Z961" s="291"/>
    </row>
    <row r="962" spans="1:26" ht="15.75" customHeight="1">
      <c r="A962" s="291"/>
      <c r="B962" s="291"/>
      <c r="C962" s="291"/>
      <c r="D962" s="291"/>
      <c r="E962" s="291"/>
      <c r="F962" s="291"/>
      <c r="G962" s="291"/>
      <c r="H962" s="291"/>
      <c r="I962" s="291"/>
      <c r="J962" s="291"/>
      <c r="K962" s="291"/>
      <c r="L962" s="291"/>
      <c r="M962" s="291"/>
      <c r="N962" s="291"/>
      <c r="O962" s="291"/>
      <c r="P962" s="291"/>
      <c r="Q962" s="291"/>
      <c r="R962" s="291"/>
      <c r="S962" s="291"/>
      <c r="T962" s="291"/>
      <c r="U962" s="291"/>
      <c r="V962" s="291"/>
      <c r="W962" s="291"/>
      <c r="X962" s="291"/>
      <c r="Y962" s="291"/>
      <c r="Z962" s="291"/>
    </row>
    <row r="963" spans="1:26" ht="15.75" customHeight="1">
      <c r="A963" s="291"/>
      <c r="B963" s="291"/>
      <c r="C963" s="291"/>
      <c r="D963" s="291"/>
      <c r="E963" s="291"/>
      <c r="F963" s="291"/>
      <c r="G963" s="291"/>
      <c r="H963" s="291"/>
      <c r="I963" s="291"/>
      <c r="J963" s="291"/>
      <c r="K963" s="291"/>
      <c r="L963" s="291"/>
      <c r="M963" s="291"/>
      <c r="N963" s="291"/>
      <c r="O963" s="291"/>
      <c r="P963" s="291"/>
      <c r="Q963" s="291"/>
      <c r="R963" s="291"/>
      <c r="S963" s="291"/>
      <c r="T963" s="291"/>
      <c r="U963" s="291"/>
      <c r="V963" s="291"/>
      <c r="W963" s="291"/>
      <c r="X963" s="291"/>
      <c r="Y963" s="291"/>
      <c r="Z963" s="291"/>
    </row>
    <row r="964" spans="1:26" ht="15.75" customHeight="1">
      <c r="A964" s="291"/>
      <c r="B964" s="291"/>
      <c r="C964" s="291"/>
      <c r="D964" s="291"/>
      <c r="E964" s="291"/>
      <c r="F964" s="291"/>
      <c r="G964" s="291"/>
      <c r="H964" s="291"/>
      <c r="I964" s="291"/>
      <c r="J964" s="291"/>
      <c r="K964" s="291"/>
      <c r="L964" s="291"/>
      <c r="M964" s="291"/>
      <c r="N964" s="291"/>
      <c r="O964" s="291"/>
      <c r="P964" s="291"/>
      <c r="Q964" s="291"/>
      <c r="R964" s="291"/>
      <c r="S964" s="291"/>
      <c r="T964" s="291"/>
      <c r="U964" s="291"/>
      <c r="V964" s="291"/>
      <c r="W964" s="291"/>
      <c r="X964" s="291"/>
      <c r="Y964" s="291"/>
      <c r="Z964" s="291"/>
    </row>
    <row r="965" spans="1:26" ht="15.75" customHeight="1">
      <c r="A965" s="291"/>
      <c r="B965" s="291"/>
      <c r="C965" s="291"/>
      <c r="D965" s="291"/>
      <c r="E965" s="291"/>
      <c r="F965" s="291"/>
      <c r="G965" s="291"/>
      <c r="H965" s="291"/>
      <c r="I965" s="291"/>
      <c r="J965" s="291"/>
      <c r="K965" s="291"/>
      <c r="L965" s="291"/>
      <c r="M965" s="291"/>
      <c r="N965" s="291"/>
      <c r="O965" s="291"/>
      <c r="P965" s="291"/>
      <c r="Q965" s="291"/>
      <c r="R965" s="291"/>
      <c r="S965" s="291"/>
      <c r="T965" s="291"/>
      <c r="U965" s="291"/>
      <c r="V965" s="291"/>
      <c r="W965" s="291"/>
      <c r="X965" s="291"/>
      <c r="Y965" s="291"/>
      <c r="Z965" s="291"/>
    </row>
    <row r="966" spans="1:26" ht="15.75" customHeight="1">
      <c r="A966" s="291"/>
      <c r="B966" s="291"/>
      <c r="C966" s="291"/>
      <c r="D966" s="291"/>
      <c r="E966" s="291"/>
      <c r="F966" s="291"/>
      <c r="G966" s="291"/>
      <c r="H966" s="291"/>
      <c r="I966" s="291"/>
      <c r="J966" s="291"/>
      <c r="K966" s="291"/>
      <c r="L966" s="291"/>
      <c r="M966" s="291"/>
      <c r="N966" s="291"/>
      <c r="O966" s="291"/>
      <c r="P966" s="291"/>
      <c r="Q966" s="291"/>
      <c r="R966" s="291"/>
      <c r="S966" s="291"/>
      <c r="T966" s="291"/>
      <c r="U966" s="291"/>
      <c r="V966" s="291"/>
      <c r="W966" s="291"/>
      <c r="X966" s="291"/>
      <c r="Y966" s="291"/>
      <c r="Z966" s="291"/>
    </row>
    <row r="967" spans="1:26" ht="15.75" customHeight="1">
      <c r="A967" s="291"/>
      <c r="B967" s="291"/>
      <c r="C967" s="291"/>
      <c r="D967" s="291"/>
      <c r="E967" s="291"/>
      <c r="F967" s="291"/>
      <c r="G967" s="291"/>
      <c r="H967" s="291"/>
      <c r="I967" s="291"/>
      <c r="J967" s="291"/>
      <c r="K967" s="291"/>
      <c r="L967" s="291"/>
      <c r="M967" s="291"/>
      <c r="N967" s="291"/>
      <c r="O967" s="291"/>
      <c r="P967" s="291"/>
      <c r="Q967" s="291"/>
      <c r="R967" s="291"/>
      <c r="S967" s="291"/>
      <c r="T967" s="291"/>
      <c r="U967" s="291"/>
      <c r="V967" s="291"/>
      <c r="W967" s="291"/>
      <c r="X967" s="291"/>
      <c r="Y967" s="291"/>
      <c r="Z967" s="291"/>
    </row>
    <row r="968" spans="1:26" ht="15.75" customHeight="1">
      <c r="A968" s="291"/>
      <c r="B968" s="291"/>
      <c r="C968" s="291"/>
      <c r="D968" s="291"/>
      <c r="E968" s="291"/>
      <c r="F968" s="291"/>
      <c r="G968" s="291"/>
      <c r="H968" s="291"/>
      <c r="I968" s="291"/>
      <c r="J968" s="291"/>
      <c r="K968" s="291"/>
      <c r="L968" s="291"/>
      <c r="M968" s="291"/>
      <c r="N968" s="291"/>
      <c r="O968" s="291"/>
      <c r="P968" s="291"/>
      <c r="Q968" s="291"/>
      <c r="R968" s="291"/>
      <c r="S968" s="291"/>
      <c r="T968" s="291"/>
      <c r="U968" s="291"/>
      <c r="V968" s="291"/>
      <c r="W968" s="291"/>
      <c r="X968" s="291"/>
      <c r="Y968" s="291"/>
      <c r="Z968" s="291"/>
    </row>
    <row r="969" spans="1:26" ht="15.75" customHeight="1">
      <c r="A969" s="291"/>
      <c r="B969" s="291"/>
      <c r="C969" s="291"/>
      <c r="D969" s="291"/>
      <c r="E969" s="291"/>
      <c r="F969" s="291"/>
      <c r="G969" s="291"/>
      <c r="H969" s="291"/>
      <c r="I969" s="291"/>
      <c r="J969" s="291"/>
      <c r="K969" s="291"/>
      <c r="L969" s="291"/>
      <c r="M969" s="291"/>
      <c r="N969" s="291"/>
      <c r="O969" s="291"/>
      <c r="P969" s="291"/>
      <c r="Q969" s="291"/>
      <c r="R969" s="291"/>
      <c r="S969" s="291"/>
      <c r="T969" s="291"/>
      <c r="U969" s="291"/>
      <c r="V969" s="291"/>
      <c r="W969" s="291"/>
      <c r="X969" s="291"/>
      <c r="Y969" s="291"/>
      <c r="Z969" s="291"/>
    </row>
    <row r="970" spans="1:26" ht="15.75" customHeight="1">
      <c r="A970" s="291"/>
      <c r="B970" s="291"/>
      <c r="C970" s="291"/>
      <c r="D970" s="291"/>
      <c r="E970" s="291"/>
      <c r="F970" s="291"/>
      <c r="G970" s="291"/>
      <c r="H970" s="291"/>
      <c r="I970" s="291"/>
      <c r="J970" s="291"/>
      <c r="K970" s="291"/>
      <c r="L970" s="291"/>
      <c r="M970" s="291"/>
      <c r="N970" s="291"/>
      <c r="O970" s="291"/>
      <c r="P970" s="291"/>
      <c r="Q970" s="291"/>
      <c r="R970" s="291"/>
      <c r="S970" s="291"/>
      <c r="T970" s="291"/>
      <c r="U970" s="291"/>
      <c r="V970" s="291"/>
      <c r="W970" s="291"/>
      <c r="X970" s="291"/>
      <c r="Y970" s="291"/>
      <c r="Z970" s="291"/>
    </row>
    <row r="971" spans="1:26" ht="15.75" customHeight="1">
      <c r="A971" s="291"/>
      <c r="B971" s="291"/>
      <c r="C971" s="291"/>
      <c r="D971" s="291"/>
      <c r="E971" s="291"/>
      <c r="F971" s="291"/>
      <c r="G971" s="291"/>
      <c r="H971" s="291"/>
      <c r="I971" s="291"/>
      <c r="J971" s="291"/>
      <c r="K971" s="291"/>
      <c r="L971" s="291"/>
      <c r="M971" s="291"/>
      <c r="N971" s="291"/>
      <c r="O971" s="291"/>
      <c r="P971" s="291"/>
      <c r="Q971" s="291"/>
      <c r="R971" s="291"/>
      <c r="S971" s="291"/>
      <c r="T971" s="291"/>
      <c r="U971" s="291"/>
      <c r="V971" s="291"/>
      <c r="W971" s="291"/>
      <c r="X971" s="291"/>
      <c r="Y971" s="291"/>
      <c r="Z971" s="291"/>
    </row>
    <row r="972" spans="1:26" ht="15.75" customHeight="1">
      <c r="A972" s="291"/>
      <c r="B972" s="291"/>
      <c r="C972" s="291"/>
      <c r="D972" s="291"/>
      <c r="E972" s="291"/>
      <c r="F972" s="291"/>
      <c r="G972" s="291"/>
      <c r="H972" s="291"/>
      <c r="I972" s="291"/>
      <c r="J972" s="291"/>
      <c r="K972" s="291"/>
      <c r="L972" s="291"/>
      <c r="M972" s="291"/>
      <c r="N972" s="291"/>
      <c r="O972" s="291"/>
      <c r="P972" s="291"/>
      <c r="Q972" s="291"/>
      <c r="R972" s="291"/>
      <c r="S972" s="291"/>
      <c r="T972" s="291"/>
      <c r="U972" s="291"/>
      <c r="V972" s="291"/>
      <c r="W972" s="291"/>
      <c r="X972" s="291"/>
      <c r="Y972" s="291"/>
      <c r="Z972" s="291"/>
    </row>
    <row r="973" spans="1:26" ht="15.75" customHeight="1">
      <c r="A973" s="291"/>
      <c r="B973" s="291"/>
      <c r="C973" s="291"/>
      <c r="D973" s="291"/>
      <c r="E973" s="291"/>
      <c r="F973" s="291"/>
      <c r="G973" s="291"/>
      <c r="H973" s="291"/>
      <c r="I973" s="291"/>
      <c r="J973" s="291"/>
      <c r="K973" s="291"/>
      <c r="L973" s="291"/>
      <c r="M973" s="291"/>
      <c r="N973" s="291"/>
      <c r="O973" s="291"/>
      <c r="P973" s="291"/>
      <c r="Q973" s="291"/>
      <c r="R973" s="291"/>
      <c r="S973" s="291"/>
      <c r="T973" s="291"/>
      <c r="U973" s="291"/>
      <c r="V973" s="291"/>
      <c r="W973" s="291"/>
      <c r="X973" s="291"/>
      <c r="Y973" s="291"/>
      <c r="Z973" s="291"/>
    </row>
    <row r="974" spans="1:26" ht="15.75" customHeight="1">
      <c r="A974" s="291"/>
      <c r="B974" s="291"/>
      <c r="C974" s="291"/>
      <c r="D974" s="291"/>
      <c r="E974" s="291"/>
      <c r="F974" s="291"/>
      <c r="G974" s="291"/>
      <c r="H974" s="291"/>
      <c r="I974" s="291"/>
      <c r="J974" s="291"/>
      <c r="K974" s="291"/>
      <c r="L974" s="291"/>
      <c r="M974" s="291"/>
      <c r="N974" s="291"/>
      <c r="O974" s="291"/>
      <c r="P974" s="291"/>
      <c r="Q974" s="291"/>
      <c r="R974" s="291"/>
      <c r="S974" s="291"/>
      <c r="T974" s="291"/>
      <c r="U974" s="291"/>
      <c r="V974" s="291"/>
      <c r="W974" s="291"/>
      <c r="X974" s="291"/>
      <c r="Y974" s="291"/>
      <c r="Z974" s="291"/>
    </row>
    <row r="975" spans="1:26" ht="15.75" customHeight="1">
      <c r="A975" s="291"/>
      <c r="B975" s="291"/>
      <c r="C975" s="291"/>
      <c r="D975" s="291"/>
      <c r="E975" s="291"/>
      <c r="F975" s="291"/>
      <c r="G975" s="291"/>
      <c r="H975" s="291"/>
      <c r="I975" s="291"/>
      <c r="J975" s="291"/>
      <c r="K975" s="291"/>
      <c r="L975" s="291"/>
      <c r="M975" s="291"/>
      <c r="N975" s="291"/>
      <c r="O975" s="291"/>
      <c r="P975" s="291"/>
      <c r="Q975" s="291"/>
      <c r="R975" s="291"/>
      <c r="S975" s="291"/>
      <c r="T975" s="291"/>
      <c r="U975" s="291"/>
      <c r="V975" s="291"/>
      <c r="W975" s="291"/>
      <c r="X975" s="291"/>
      <c r="Y975" s="291"/>
      <c r="Z975" s="291"/>
    </row>
    <row r="976" spans="1:26" ht="15.75" customHeight="1">
      <c r="A976" s="291"/>
      <c r="B976" s="291"/>
      <c r="C976" s="291"/>
      <c r="D976" s="291"/>
      <c r="E976" s="291"/>
      <c r="F976" s="291"/>
      <c r="G976" s="291"/>
      <c r="H976" s="291"/>
      <c r="I976" s="291"/>
      <c r="J976" s="291"/>
      <c r="K976" s="291"/>
      <c r="L976" s="291"/>
      <c r="M976" s="291"/>
      <c r="N976" s="291"/>
      <c r="O976" s="291"/>
      <c r="P976" s="291"/>
      <c r="Q976" s="291"/>
      <c r="R976" s="291"/>
      <c r="S976" s="291"/>
      <c r="T976" s="291"/>
      <c r="U976" s="291"/>
      <c r="V976" s="291"/>
      <c r="W976" s="291"/>
      <c r="X976" s="291"/>
      <c r="Y976" s="291"/>
      <c r="Z976" s="291"/>
    </row>
    <row r="977" spans="1:26" ht="15.75" customHeight="1">
      <c r="A977" s="291"/>
      <c r="B977" s="291"/>
      <c r="C977" s="291"/>
      <c r="D977" s="291"/>
      <c r="E977" s="291"/>
      <c r="F977" s="291"/>
      <c r="G977" s="291"/>
      <c r="H977" s="291"/>
      <c r="I977" s="291"/>
      <c r="J977" s="291"/>
      <c r="K977" s="291"/>
      <c r="L977" s="291"/>
      <c r="M977" s="291"/>
      <c r="N977" s="291"/>
      <c r="O977" s="291"/>
      <c r="P977" s="291"/>
      <c r="Q977" s="291"/>
      <c r="R977" s="291"/>
      <c r="S977" s="291"/>
      <c r="T977" s="291"/>
      <c r="U977" s="291"/>
      <c r="V977" s="291"/>
      <c r="W977" s="291"/>
      <c r="X977" s="291"/>
      <c r="Y977" s="291"/>
      <c r="Z977" s="291"/>
    </row>
    <row r="978" spans="1:26" ht="15.75" customHeight="1">
      <c r="A978" s="291"/>
      <c r="B978" s="291"/>
      <c r="C978" s="291"/>
      <c r="D978" s="291"/>
      <c r="E978" s="291"/>
      <c r="F978" s="291"/>
      <c r="G978" s="291"/>
      <c r="H978" s="291"/>
      <c r="I978" s="291"/>
      <c r="J978" s="291"/>
      <c r="K978" s="291"/>
      <c r="L978" s="291"/>
      <c r="M978" s="291"/>
      <c r="N978" s="291"/>
      <c r="O978" s="291"/>
      <c r="P978" s="291"/>
      <c r="Q978" s="291"/>
      <c r="R978" s="291"/>
      <c r="S978" s="291"/>
      <c r="T978" s="291"/>
      <c r="U978" s="291"/>
      <c r="V978" s="291"/>
      <c r="W978" s="291"/>
      <c r="X978" s="291"/>
      <c r="Y978" s="291"/>
      <c r="Z978" s="291"/>
    </row>
    <row r="979" spans="1:26" ht="15.75" customHeight="1">
      <c r="A979" s="291"/>
      <c r="B979" s="291"/>
      <c r="C979" s="291"/>
      <c r="D979" s="291"/>
      <c r="E979" s="291"/>
      <c r="F979" s="291"/>
      <c r="G979" s="291"/>
      <c r="H979" s="291"/>
      <c r="I979" s="291"/>
      <c r="J979" s="291"/>
      <c r="K979" s="291"/>
      <c r="L979" s="291"/>
      <c r="M979" s="291"/>
      <c r="N979" s="291"/>
      <c r="O979" s="291"/>
      <c r="P979" s="291"/>
      <c r="Q979" s="291"/>
      <c r="R979" s="291"/>
      <c r="S979" s="291"/>
      <c r="T979" s="291"/>
      <c r="U979" s="291"/>
      <c r="V979" s="291"/>
      <c r="W979" s="291"/>
      <c r="X979" s="291"/>
      <c r="Y979" s="291"/>
      <c r="Z979" s="291"/>
    </row>
    <row r="980" spans="1:26" ht="15.75" customHeight="1">
      <c r="A980" s="291"/>
      <c r="B980" s="291"/>
      <c r="C980" s="291"/>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291"/>
      <c r="Z980" s="291"/>
    </row>
    <row r="981" spans="1:26" ht="15.75" customHeight="1">
      <c r="A981" s="291"/>
      <c r="B981" s="291"/>
      <c r="C981" s="291"/>
      <c r="D981" s="291"/>
      <c r="E981" s="291"/>
      <c r="F981" s="291"/>
      <c r="G981" s="291"/>
      <c r="H981" s="291"/>
      <c r="I981" s="291"/>
      <c r="J981" s="291"/>
      <c r="K981" s="291"/>
      <c r="L981" s="291"/>
      <c r="M981" s="291"/>
      <c r="N981" s="291"/>
      <c r="O981" s="291"/>
      <c r="P981" s="291"/>
      <c r="Q981" s="291"/>
      <c r="R981" s="291"/>
      <c r="S981" s="291"/>
      <c r="T981" s="291"/>
      <c r="U981" s="291"/>
      <c r="V981" s="291"/>
      <c r="W981" s="291"/>
      <c r="X981" s="291"/>
      <c r="Y981" s="291"/>
      <c r="Z981" s="291"/>
    </row>
    <row r="982" spans="1:26" ht="15.75" customHeight="1">
      <c r="A982" s="291"/>
      <c r="B982" s="291"/>
      <c r="C982" s="291"/>
      <c r="D982" s="291"/>
      <c r="E982" s="291"/>
      <c r="F982" s="291"/>
      <c r="G982" s="291"/>
      <c r="H982" s="291"/>
      <c r="I982" s="291"/>
      <c r="J982" s="291"/>
      <c r="K982" s="291"/>
      <c r="L982" s="291"/>
      <c r="M982" s="291"/>
      <c r="N982" s="291"/>
      <c r="O982" s="291"/>
      <c r="P982" s="291"/>
      <c r="Q982" s="291"/>
      <c r="R982" s="291"/>
      <c r="S982" s="291"/>
      <c r="T982" s="291"/>
      <c r="U982" s="291"/>
      <c r="V982" s="291"/>
      <c r="W982" s="291"/>
      <c r="X982" s="291"/>
      <c r="Y982" s="291"/>
      <c r="Z982" s="291"/>
    </row>
    <row r="983" spans="1:26" ht="15.75" customHeight="1">
      <c r="A983" s="291"/>
      <c r="B983" s="291"/>
      <c r="C983" s="291"/>
      <c r="D983" s="291"/>
      <c r="E983" s="291"/>
      <c r="F983" s="291"/>
      <c r="G983" s="291"/>
      <c r="H983" s="291"/>
      <c r="I983" s="291"/>
      <c r="J983" s="291"/>
      <c r="K983" s="291"/>
      <c r="L983" s="291"/>
      <c r="M983" s="291"/>
      <c r="N983" s="291"/>
      <c r="O983" s="291"/>
      <c r="P983" s="291"/>
      <c r="Q983" s="291"/>
      <c r="R983" s="291"/>
      <c r="S983" s="291"/>
      <c r="T983" s="291"/>
      <c r="U983" s="291"/>
      <c r="V983" s="291"/>
      <c r="W983" s="291"/>
      <c r="X983" s="291"/>
      <c r="Y983" s="291"/>
      <c r="Z983" s="291"/>
    </row>
    <row r="984" spans="1:26" ht="15.75" customHeight="1">
      <c r="A984" s="291"/>
      <c r="B984" s="291"/>
      <c r="C984" s="291"/>
      <c r="D984" s="291"/>
      <c r="E984" s="291"/>
      <c r="F984" s="291"/>
      <c r="G984" s="291"/>
      <c r="H984" s="291"/>
      <c r="I984" s="291"/>
      <c r="J984" s="291"/>
      <c r="K984" s="291"/>
      <c r="L984" s="291"/>
      <c r="M984" s="291"/>
      <c r="N984" s="291"/>
      <c r="O984" s="291"/>
      <c r="P984" s="291"/>
      <c r="Q984" s="291"/>
      <c r="R984" s="291"/>
      <c r="S984" s="291"/>
      <c r="T984" s="291"/>
      <c r="U984" s="291"/>
      <c r="V984" s="291"/>
      <c r="W984" s="291"/>
      <c r="X984" s="291"/>
      <c r="Y984" s="291"/>
      <c r="Z984" s="291"/>
    </row>
    <row r="985" spans="1:26" ht="15.75" customHeight="1">
      <c r="A985" s="291"/>
      <c r="B985" s="291"/>
      <c r="C985" s="291"/>
      <c r="D985" s="291"/>
      <c r="E985" s="291"/>
      <c r="F985" s="291"/>
      <c r="G985" s="291"/>
      <c r="H985" s="291"/>
      <c r="I985" s="291"/>
      <c r="J985" s="291"/>
      <c r="K985" s="291"/>
      <c r="L985" s="291"/>
      <c r="M985" s="291"/>
      <c r="N985" s="291"/>
      <c r="O985" s="291"/>
      <c r="P985" s="291"/>
      <c r="Q985" s="291"/>
      <c r="R985" s="291"/>
      <c r="S985" s="291"/>
      <c r="T985" s="291"/>
      <c r="U985" s="291"/>
      <c r="V985" s="291"/>
      <c r="W985" s="291"/>
      <c r="X985" s="291"/>
      <c r="Y985" s="291"/>
      <c r="Z985" s="291"/>
    </row>
    <row r="986" spans="1:26" ht="15.75" customHeight="1">
      <c r="A986" s="291"/>
      <c r="B986" s="291"/>
      <c r="C986" s="291"/>
      <c r="D986" s="291"/>
      <c r="E986" s="291"/>
      <c r="F986" s="291"/>
      <c r="G986" s="291"/>
      <c r="H986" s="291"/>
      <c r="I986" s="291"/>
      <c r="J986" s="291"/>
      <c r="K986" s="291"/>
      <c r="L986" s="291"/>
      <c r="M986" s="291"/>
      <c r="N986" s="291"/>
      <c r="O986" s="291"/>
      <c r="P986" s="291"/>
      <c r="Q986" s="291"/>
      <c r="R986" s="291"/>
      <c r="S986" s="291"/>
      <c r="T986" s="291"/>
      <c r="U986" s="291"/>
      <c r="V986" s="291"/>
      <c r="W986" s="291"/>
      <c r="X986" s="291"/>
      <c r="Y986" s="291"/>
      <c r="Z986" s="291"/>
    </row>
    <row r="987" spans="1:26" ht="15.75" customHeight="1">
      <c r="A987" s="291"/>
      <c r="B987" s="291"/>
      <c r="C987" s="291"/>
      <c r="D987" s="291"/>
      <c r="E987" s="291"/>
      <c r="F987" s="291"/>
      <c r="G987" s="291"/>
      <c r="H987" s="291"/>
      <c r="I987" s="291"/>
      <c r="J987" s="291"/>
      <c r="K987" s="291"/>
      <c r="L987" s="291"/>
      <c r="M987" s="291"/>
      <c r="N987" s="291"/>
      <c r="O987" s="291"/>
      <c r="P987" s="291"/>
      <c r="Q987" s="291"/>
      <c r="R987" s="291"/>
      <c r="S987" s="291"/>
      <c r="T987" s="291"/>
      <c r="U987" s="291"/>
      <c r="V987" s="291"/>
      <c r="W987" s="291"/>
      <c r="X987" s="291"/>
      <c r="Y987" s="291"/>
      <c r="Z987" s="291"/>
    </row>
    <row r="988" spans="1:26" ht="15.75" customHeight="1">
      <c r="A988" s="291"/>
      <c r="B988" s="291"/>
      <c r="C988" s="291"/>
      <c r="D988" s="291"/>
      <c r="E988" s="291"/>
      <c r="F988" s="291"/>
      <c r="G988" s="291"/>
      <c r="H988" s="291"/>
      <c r="I988" s="291"/>
      <c r="J988" s="291"/>
      <c r="K988" s="291"/>
      <c r="L988" s="291"/>
      <c r="M988" s="291"/>
      <c r="N988" s="291"/>
      <c r="O988" s="291"/>
      <c r="P988" s="291"/>
      <c r="Q988" s="291"/>
      <c r="R988" s="291"/>
      <c r="S988" s="291"/>
      <c r="T988" s="291"/>
      <c r="U988" s="291"/>
      <c r="V988" s="291"/>
      <c r="W988" s="291"/>
      <c r="X988" s="291"/>
      <c r="Y988" s="291"/>
      <c r="Z988" s="291"/>
    </row>
    <row r="989" spans="1:26" ht="15.75" customHeight="1">
      <c r="A989" s="291"/>
      <c r="B989" s="291"/>
      <c r="C989" s="291"/>
      <c r="D989" s="291"/>
      <c r="E989" s="291"/>
      <c r="F989" s="291"/>
      <c r="G989" s="291"/>
      <c r="H989" s="291"/>
      <c r="I989" s="291"/>
      <c r="J989" s="291"/>
      <c r="K989" s="291"/>
      <c r="L989" s="291"/>
      <c r="M989" s="291"/>
      <c r="N989" s="291"/>
      <c r="O989" s="291"/>
      <c r="P989" s="291"/>
      <c r="Q989" s="291"/>
      <c r="R989" s="291"/>
      <c r="S989" s="291"/>
      <c r="T989" s="291"/>
      <c r="U989" s="291"/>
      <c r="V989" s="291"/>
      <c r="W989" s="291"/>
      <c r="X989" s="291"/>
      <c r="Y989" s="291"/>
      <c r="Z989" s="291"/>
    </row>
    <row r="990" spans="1:26" ht="15.75" customHeight="1">
      <c r="A990" s="291"/>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row>
    <row r="991" spans="1:26" ht="15.75" customHeight="1">
      <c r="A991" s="291"/>
      <c r="B991" s="291"/>
      <c r="C991" s="291"/>
      <c r="D991" s="291"/>
      <c r="E991" s="291"/>
      <c r="F991" s="291"/>
      <c r="G991" s="291"/>
      <c r="H991" s="291"/>
      <c r="I991" s="291"/>
      <c r="J991" s="291"/>
      <c r="K991" s="291"/>
      <c r="L991" s="291"/>
      <c r="M991" s="291"/>
      <c r="N991" s="291"/>
      <c r="O991" s="291"/>
      <c r="P991" s="291"/>
      <c r="Q991" s="291"/>
      <c r="R991" s="291"/>
      <c r="S991" s="291"/>
      <c r="T991" s="291"/>
      <c r="U991" s="291"/>
      <c r="V991" s="291"/>
      <c r="W991" s="291"/>
      <c r="X991" s="291"/>
      <c r="Y991" s="291"/>
      <c r="Z991" s="291"/>
    </row>
    <row r="992" spans="1:26" ht="15.75" customHeight="1">
      <c r="A992" s="291"/>
      <c r="B992" s="291"/>
      <c r="C992" s="291"/>
      <c r="D992" s="291"/>
      <c r="E992" s="291"/>
      <c r="F992" s="291"/>
      <c r="G992" s="291"/>
      <c r="H992" s="291"/>
      <c r="I992" s="291"/>
      <c r="J992" s="291"/>
      <c r="K992" s="291"/>
      <c r="L992" s="291"/>
      <c r="M992" s="291"/>
      <c r="N992" s="291"/>
      <c r="O992" s="291"/>
      <c r="P992" s="291"/>
      <c r="Q992" s="291"/>
      <c r="R992" s="291"/>
      <c r="S992" s="291"/>
      <c r="T992" s="291"/>
      <c r="U992" s="291"/>
      <c r="V992" s="291"/>
      <c r="W992" s="291"/>
      <c r="X992" s="291"/>
      <c r="Y992" s="291"/>
      <c r="Z992" s="291"/>
    </row>
    <row r="993" spans="1:26" ht="15.75" customHeight="1">
      <c r="A993" s="291"/>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row>
    <row r="994" spans="1:26" ht="15.75" customHeight="1">
      <c r="A994" s="291"/>
      <c r="B994" s="291"/>
      <c r="C994" s="291"/>
      <c r="D994" s="291"/>
      <c r="E994" s="291"/>
      <c r="F994" s="291"/>
      <c r="G994" s="291"/>
      <c r="H994" s="291"/>
      <c r="I994" s="291"/>
      <c r="J994" s="291"/>
      <c r="K994" s="291"/>
      <c r="L994" s="291"/>
      <c r="M994" s="291"/>
      <c r="N994" s="291"/>
      <c r="O994" s="291"/>
      <c r="P994" s="291"/>
      <c r="Q994" s="291"/>
      <c r="R994" s="291"/>
      <c r="S994" s="291"/>
      <c r="T994" s="291"/>
      <c r="U994" s="291"/>
      <c r="V994" s="291"/>
      <c r="W994" s="291"/>
      <c r="X994" s="291"/>
      <c r="Y994" s="291"/>
      <c r="Z994" s="291"/>
    </row>
    <row r="995" spans="1:26" ht="15.75" customHeight="1">
      <c r="A995" s="291"/>
      <c r="B995" s="291"/>
      <c r="C995" s="291"/>
      <c r="D995" s="291"/>
      <c r="E995" s="291"/>
      <c r="F995" s="291"/>
      <c r="G995" s="291"/>
      <c r="H995" s="291"/>
      <c r="I995" s="291"/>
      <c r="J995" s="291"/>
      <c r="K995" s="291"/>
      <c r="L995" s="291"/>
      <c r="M995" s="291"/>
      <c r="N995" s="291"/>
      <c r="O995" s="291"/>
      <c r="P995" s="291"/>
      <c r="Q995" s="291"/>
      <c r="R995" s="291"/>
      <c r="S995" s="291"/>
      <c r="T995" s="291"/>
      <c r="U995" s="291"/>
      <c r="V995" s="291"/>
      <c r="W995" s="291"/>
      <c r="X995" s="291"/>
      <c r="Y995" s="291"/>
      <c r="Z995" s="291"/>
    </row>
    <row r="996" spans="1:26" ht="15.75" customHeight="1">
      <c r="A996" s="291"/>
      <c r="B996" s="291"/>
      <c r="C996" s="291"/>
      <c r="D996" s="291"/>
      <c r="E996" s="291"/>
      <c r="F996" s="291"/>
      <c r="G996" s="291"/>
      <c r="H996" s="291"/>
      <c r="I996" s="291"/>
      <c r="J996" s="291"/>
      <c r="K996" s="291"/>
      <c r="L996" s="291"/>
      <c r="M996" s="291"/>
      <c r="N996" s="291"/>
      <c r="O996" s="291"/>
      <c r="P996" s="291"/>
      <c r="Q996" s="291"/>
      <c r="R996" s="291"/>
      <c r="S996" s="291"/>
      <c r="T996" s="291"/>
      <c r="U996" s="291"/>
      <c r="V996" s="291"/>
      <c r="W996" s="291"/>
      <c r="X996" s="291"/>
      <c r="Y996" s="291"/>
      <c r="Z996" s="291"/>
    </row>
    <row r="997" spans="1:26" ht="15.75" customHeight="1">
      <c r="A997" s="291"/>
      <c r="B997" s="291"/>
      <c r="C997" s="291"/>
      <c r="D997" s="291"/>
      <c r="E997" s="291"/>
      <c r="F997" s="291"/>
      <c r="G997" s="291"/>
      <c r="H997" s="291"/>
      <c r="I997" s="291"/>
      <c r="J997" s="291"/>
      <c r="K997" s="291"/>
      <c r="L997" s="291"/>
      <c r="M997" s="291"/>
      <c r="N997" s="291"/>
      <c r="O997" s="291"/>
      <c r="P997" s="291"/>
      <c r="Q997" s="291"/>
      <c r="R997" s="291"/>
      <c r="S997" s="291"/>
      <c r="T997" s="291"/>
      <c r="U997" s="291"/>
      <c r="V997" s="291"/>
      <c r="W997" s="291"/>
      <c r="X997" s="291"/>
      <c r="Y997" s="291"/>
      <c r="Z997" s="291"/>
    </row>
    <row r="998" spans="1:26" ht="15.75" customHeight="1">
      <c r="A998" s="291"/>
      <c r="B998" s="291"/>
      <c r="C998" s="291"/>
      <c r="D998" s="291"/>
      <c r="E998" s="291"/>
      <c r="F998" s="291"/>
      <c r="G998" s="291"/>
      <c r="H998" s="291"/>
      <c r="I998" s="291"/>
      <c r="J998" s="291"/>
      <c r="K998" s="291"/>
      <c r="L998" s="291"/>
      <c r="M998" s="291"/>
      <c r="N998" s="291"/>
      <c r="O998" s="291"/>
      <c r="P998" s="291"/>
      <c r="Q998" s="291"/>
      <c r="R998" s="291"/>
      <c r="S998" s="291"/>
      <c r="T998" s="291"/>
      <c r="U998" s="291"/>
      <c r="V998" s="291"/>
      <c r="W998" s="291"/>
      <c r="X998" s="291"/>
      <c r="Y998" s="291"/>
      <c r="Z998" s="291"/>
    </row>
    <row r="999" spans="1:26" ht="15.75" customHeight="1">
      <c r="A999" s="291"/>
      <c r="B999" s="291"/>
      <c r="C999" s="291"/>
      <c r="D999" s="291"/>
      <c r="E999" s="291"/>
      <c r="F999" s="291"/>
      <c r="G999" s="291"/>
      <c r="H999" s="291"/>
      <c r="I999" s="291"/>
      <c r="J999" s="291"/>
      <c r="K999" s="291"/>
      <c r="L999" s="291"/>
      <c r="M999" s="291"/>
      <c r="N999" s="291"/>
      <c r="O999" s="291"/>
      <c r="P999" s="291"/>
      <c r="Q999" s="291"/>
      <c r="R999" s="291"/>
      <c r="S999" s="291"/>
      <c r="T999" s="291"/>
      <c r="U999" s="291"/>
      <c r="V999" s="291"/>
      <c r="W999" s="291"/>
      <c r="X999" s="291"/>
      <c r="Y999" s="291"/>
      <c r="Z999" s="291"/>
    </row>
    <row r="1000" spans="1:26" ht="15.75" customHeight="1">
      <c r="A1000" s="291"/>
      <c r="B1000" s="291"/>
      <c r="C1000" s="291"/>
      <c r="D1000" s="291"/>
      <c r="E1000" s="291"/>
      <c r="F1000" s="291"/>
      <c r="G1000" s="291"/>
      <c r="H1000" s="291"/>
      <c r="I1000" s="291"/>
      <c r="J1000" s="291"/>
      <c r="K1000" s="291"/>
      <c r="L1000" s="291"/>
      <c r="M1000" s="291"/>
      <c r="N1000" s="291"/>
      <c r="O1000" s="291"/>
      <c r="P1000" s="291"/>
      <c r="Q1000" s="291"/>
      <c r="R1000" s="291"/>
      <c r="S1000" s="291"/>
      <c r="T1000" s="291"/>
      <c r="U1000" s="291"/>
      <c r="V1000" s="291"/>
      <c r="W1000" s="291"/>
      <c r="X1000" s="291"/>
      <c r="Y1000" s="291"/>
      <c r="Z1000" s="291"/>
    </row>
  </sheetData>
  <mergeCells count="65">
    <mergeCell ref="C60:M60"/>
    <mergeCell ref="B61:M61"/>
    <mergeCell ref="F42:G42"/>
    <mergeCell ref="H42:I42"/>
    <mergeCell ref="F45:F46"/>
    <mergeCell ref="G45:J46"/>
    <mergeCell ref="L45:M46"/>
    <mergeCell ref="C48:M48"/>
    <mergeCell ref="C49:M49"/>
    <mergeCell ref="H40:I40"/>
    <mergeCell ref="J40:K40"/>
    <mergeCell ref="L40:M40"/>
    <mergeCell ref="D42:E42"/>
    <mergeCell ref="C59:M59"/>
    <mergeCell ref="C58:M58"/>
    <mergeCell ref="C50:M50"/>
    <mergeCell ref="C51:M51"/>
    <mergeCell ref="C52:M52"/>
    <mergeCell ref="C53:M53"/>
    <mergeCell ref="C54:M54"/>
    <mergeCell ref="C55:M55"/>
    <mergeCell ref="C56:M56"/>
    <mergeCell ref="A58:A60"/>
    <mergeCell ref="B1:M1"/>
    <mergeCell ref="C2:M2"/>
    <mergeCell ref="C3:M3"/>
    <mergeCell ref="C4:E4"/>
    <mergeCell ref="F4:G4"/>
    <mergeCell ref="C16:M16"/>
    <mergeCell ref="J29:L29"/>
    <mergeCell ref="H38:I38"/>
    <mergeCell ref="J38:K38"/>
    <mergeCell ref="D36:E36"/>
    <mergeCell ref="F36:G36"/>
    <mergeCell ref="H36:I36"/>
    <mergeCell ref="J36:K36"/>
    <mergeCell ref="L36:M36"/>
    <mergeCell ref="F38:G38"/>
    <mergeCell ref="A2:A14"/>
    <mergeCell ref="B17:B23"/>
    <mergeCell ref="B24:B27"/>
    <mergeCell ref="B28:B30"/>
    <mergeCell ref="C57:M57"/>
    <mergeCell ref="H4:M4"/>
    <mergeCell ref="C15:M15"/>
    <mergeCell ref="A15:A51"/>
    <mergeCell ref="B31:B33"/>
    <mergeCell ref="B34:B43"/>
    <mergeCell ref="B44:B47"/>
    <mergeCell ref="A52:A57"/>
    <mergeCell ref="L38:M38"/>
    <mergeCell ref="D38:E38"/>
    <mergeCell ref="D40:E40"/>
    <mergeCell ref="F40:G40"/>
    <mergeCell ref="C11:M11"/>
    <mergeCell ref="C12:M12"/>
    <mergeCell ref="C13:M13"/>
    <mergeCell ref="C14:D14"/>
    <mergeCell ref="F14:M14"/>
    <mergeCell ref="C5:M5"/>
    <mergeCell ref="C6:M6"/>
    <mergeCell ref="C7:G7"/>
    <mergeCell ref="I7:M7"/>
    <mergeCell ref="B8:B10"/>
    <mergeCell ref="C8:M10"/>
  </mergeCells>
  <hyperlinks>
    <hyperlink ref="C56" r:id="rId1"/>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selection activeCell="B1" sqref="B1:M1"/>
    </sheetView>
  </sheetViews>
  <sheetFormatPr baseColWidth="10" defaultColWidth="14.42578125" defaultRowHeight="15" customHeight="1"/>
  <cols>
    <col min="1" max="1" width="29.7109375" customWidth="1"/>
    <col min="2" max="2" width="29.42578125" customWidth="1"/>
    <col min="3" max="26" width="10.7109375" customWidth="1"/>
  </cols>
  <sheetData>
    <row r="1" spans="1:26" ht="46.5" customHeight="1">
      <c r="A1" s="300"/>
      <c r="B1" s="1513" t="s">
        <v>948</v>
      </c>
      <c r="C1" s="1287"/>
      <c r="D1" s="1287"/>
      <c r="E1" s="1287"/>
      <c r="F1" s="1287"/>
      <c r="G1" s="1287"/>
      <c r="H1" s="1287"/>
      <c r="I1" s="1287"/>
      <c r="J1" s="1287"/>
      <c r="K1" s="1287"/>
      <c r="L1" s="1287"/>
      <c r="M1" s="1514"/>
      <c r="N1" s="301"/>
      <c r="O1" s="218"/>
      <c r="P1" s="218"/>
      <c r="Q1" s="218"/>
      <c r="R1" s="218"/>
      <c r="S1" s="218"/>
      <c r="T1" s="218"/>
      <c r="U1" s="218"/>
      <c r="V1" s="218"/>
      <c r="W1" s="218"/>
      <c r="X1" s="218"/>
      <c r="Y1" s="218"/>
      <c r="Z1" s="218"/>
    </row>
    <row r="2" spans="1:26" ht="39.75" customHeight="1">
      <c r="A2" s="1507" t="s">
        <v>263</v>
      </c>
      <c r="B2" s="219" t="s">
        <v>264</v>
      </c>
      <c r="C2" s="1515" t="s">
        <v>576</v>
      </c>
      <c r="D2" s="1250"/>
      <c r="E2" s="1250"/>
      <c r="F2" s="1250"/>
      <c r="G2" s="1250"/>
      <c r="H2" s="1250"/>
      <c r="I2" s="1250"/>
      <c r="J2" s="1250"/>
      <c r="K2" s="1250"/>
      <c r="L2" s="1250"/>
      <c r="M2" s="1516"/>
      <c r="N2" s="301"/>
      <c r="O2" s="218"/>
      <c r="P2" s="218"/>
      <c r="Q2" s="218"/>
      <c r="R2" s="218"/>
      <c r="S2" s="218"/>
      <c r="T2" s="218"/>
      <c r="U2" s="218"/>
      <c r="V2" s="218"/>
      <c r="W2" s="218"/>
      <c r="X2" s="218"/>
      <c r="Y2" s="218"/>
      <c r="Z2" s="218"/>
    </row>
    <row r="3" spans="1:26" ht="47.25">
      <c r="A3" s="1508"/>
      <c r="B3" s="220" t="s">
        <v>338</v>
      </c>
      <c r="C3" s="1517" t="s">
        <v>577</v>
      </c>
      <c r="D3" s="1203"/>
      <c r="E3" s="1203"/>
      <c r="F3" s="1203"/>
      <c r="G3" s="1203"/>
      <c r="H3" s="1203"/>
      <c r="I3" s="1203"/>
      <c r="J3" s="1203"/>
      <c r="K3" s="1203"/>
      <c r="L3" s="1203"/>
      <c r="M3" s="1204"/>
      <c r="N3" s="301"/>
      <c r="O3" s="218"/>
      <c r="P3" s="218"/>
      <c r="Q3" s="218"/>
      <c r="R3" s="218"/>
      <c r="S3" s="218"/>
      <c r="T3" s="218"/>
      <c r="U3" s="218"/>
      <c r="V3" s="218"/>
      <c r="W3" s="218"/>
      <c r="X3" s="218"/>
      <c r="Y3" s="218"/>
      <c r="Z3" s="218"/>
    </row>
    <row r="4" spans="1:26" ht="36" customHeight="1">
      <c r="A4" s="1508"/>
      <c r="B4" s="220" t="s">
        <v>97</v>
      </c>
      <c r="C4" s="1253" t="s">
        <v>561</v>
      </c>
      <c r="D4" s="1203"/>
      <c r="E4" s="1204"/>
      <c r="F4" s="1254" t="s">
        <v>98</v>
      </c>
      <c r="G4" s="1204"/>
      <c r="H4" s="1243">
        <v>115</v>
      </c>
      <c r="I4" s="1203"/>
      <c r="J4" s="1203"/>
      <c r="K4" s="1203"/>
      <c r="L4" s="1203"/>
      <c r="M4" s="1204"/>
      <c r="N4" s="301"/>
      <c r="O4" s="218"/>
      <c r="P4" s="218"/>
      <c r="Q4" s="218"/>
      <c r="R4" s="218"/>
      <c r="S4" s="218"/>
      <c r="T4" s="218"/>
      <c r="U4" s="218"/>
      <c r="V4" s="218"/>
      <c r="W4" s="218"/>
      <c r="X4" s="218"/>
      <c r="Y4" s="218"/>
      <c r="Z4" s="218"/>
    </row>
    <row r="5" spans="1:26" ht="15.75">
      <c r="A5" s="1508"/>
      <c r="B5" s="220" t="s">
        <v>267</v>
      </c>
      <c r="C5" s="1253" t="s">
        <v>562</v>
      </c>
      <c r="D5" s="1203"/>
      <c r="E5" s="1203"/>
      <c r="F5" s="1203"/>
      <c r="G5" s="1203"/>
      <c r="H5" s="1203"/>
      <c r="I5" s="1203"/>
      <c r="J5" s="1203"/>
      <c r="K5" s="1203"/>
      <c r="L5" s="1203"/>
      <c r="M5" s="1204"/>
      <c r="N5" s="301"/>
      <c r="O5" s="218"/>
      <c r="P5" s="218"/>
      <c r="Q5" s="218"/>
      <c r="R5" s="218"/>
      <c r="S5" s="218"/>
      <c r="T5" s="218"/>
      <c r="U5" s="218"/>
      <c r="V5" s="218"/>
      <c r="W5" s="218"/>
      <c r="X5" s="218"/>
      <c r="Y5" s="218"/>
      <c r="Z5" s="218"/>
    </row>
    <row r="6" spans="1:26" ht="15.75">
      <c r="A6" s="1508"/>
      <c r="B6" s="220" t="s">
        <v>268</v>
      </c>
      <c r="C6" s="1253" t="s">
        <v>563</v>
      </c>
      <c r="D6" s="1203"/>
      <c r="E6" s="1203"/>
      <c r="F6" s="1203"/>
      <c r="G6" s="1203"/>
      <c r="H6" s="1203"/>
      <c r="I6" s="1203"/>
      <c r="J6" s="1203"/>
      <c r="K6" s="1203"/>
      <c r="L6" s="1203"/>
      <c r="M6" s="1204"/>
      <c r="N6" s="301"/>
      <c r="O6" s="218"/>
      <c r="P6" s="218"/>
      <c r="Q6" s="218"/>
      <c r="R6" s="218"/>
      <c r="S6" s="218"/>
      <c r="T6" s="218"/>
      <c r="U6" s="218"/>
      <c r="V6" s="218"/>
      <c r="W6" s="218"/>
      <c r="X6" s="218"/>
      <c r="Y6" s="218"/>
      <c r="Z6" s="218"/>
    </row>
    <row r="7" spans="1:26" ht="33.75" customHeight="1">
      <c r="A7" s="1508"/>
      <c r="B7" s="220" t="s">
        <v>269</v>
      </c>
      <c r="C7" s="1253" t="s">
        <v>44</v>
      </c>
      <c r="D7" s="1203"/>
      <c r="E7" s="1203"/>
      <c r="F7" s="1203"/>
      <c r="G7" s="1204"/>
      <c r="H7" s="221" t="s">
        <v>52</v>
      </c>
      <c r="I7" s="1255" t="s">
        <v>564</v>
      </c>
      <c r="J7" s="1203"/>
      <c r="K7" s="1203"/>
      <c r="L7" s="1203"/>
      <c r="M7" s="1204"/>
      <c r="N7" s="301"/>
      <c r="O7" s="218"/>
      <c r="P7" s="218"/>
      <c r="Q7" s="218"/>
      <c r="R7" s="218"/>
      <c r="S7" s="218"/>
      <c r="T7" s="218"/>
      <c r="U7" s="218"/>
      <c r="V7" s="218"/>
      <c r="W7" s="218"/>
      <c r="X7" s="218"/>
      <c r="Y7" s="218"/>
      <c r="Z7" s="218"/>
    </row>
    <row r="8" spans="1:26">
      <c r="A8" s="1508"/>
      <c r="B8" s="1256" t="s">
        <v>270</v>
      </c>
      <c r="C8" s="1259" t="s">
        <v>578</v>
      </c>
      <c r="D8" s="1260"/>
      <c r="E8" s="1260"/>
      <c r="F8" s="1260"/>
      <c r="G8" s="1260"/>
      <c r="H8" s="1260"/>
      <c r="I8" s="1260"/>
      <c r="J8" s="1260"/>
      <c r="K8" s="1260"/>
      <c r="L8" s="1260"/>
      <c r="M8" s="1294"/>
      <c r="N8" s="301"/>
      <c r="O8" s="218"/>
      <c r="P8" s="218"/>
      <c r="Q8" s="218"/>
      <c r="R8" s="218"/>
      <c r="S8" s="218"/>
      <c r="T8" s="218"/>
      <c r="U8" s="218"/>
      <c r="V8" s="218"/>
      <c r="W8" s="218"/>
      <c r="X8" s="218"/>
      <c r="Y8" s="218"/>
      <c r="Z8" s="218"/>
    </row>
    <row r="9" spans="1:26">
      <c r="A9" s="1508"/>
      <c r="B9" s="1257"/>
      <c r="C9" s="1262"/>
      <c r="D9" s="1263"/>
      <c r="E9" s="1263"/>
      <c r="F9" s="1263"/>
      <c r="G9" s="1263"/>
      <c r="H9" s="1263"/>
      <c r="I9" s="1263"/>
      <c r="J9" s="1263"/>
      <c r="K9" s="1263"/>
      <c r="L9" s="1263"/>
      <c r="M9" s="1506"/>
      <c r="N9" s="301"/>
      <c r="O9" s="218"/>
      <c r="P9" s="218"/>
      <c r="Q9" s="218"/>
      <c r="R9" s="218"/>
      <c r="S9" s="218"/>
      <c r="T9" s="218"/>
      <c r="U9" s="218"/>
      <c r="V9" s="218"/>
      <c r="W9" s="218"/>
      <c r="X9" s="218"/>
      <c r="Y9" s="218"/>
      <c r="Z9" s="218"/>
    </row>
    <row r="10" spans="1:26">
      <c r="A10" s="1508"/>
      <c r="B10" s="1258"/>
      <c r="C10" s="1265"/>
      <c r="D10" s="1266"/>
      <c r="E10" s="1266"/>
      <c r="F10" s="1266"/>
      <c r="G10" s="1266"/>
      <c r="H10" s="1266"/>
      <c r="I10" s="1266"/>
      <c r="J10" s="1266"/>
      <c r="K10" s="1266"/>
      <c r="L10" s="1266"/>
      <c r="M10" s="1296"/>
      <c r="N10" s="301"/>
      <c r="O10" s="218"/>
      <c r="P10" s="218"/>
      <c r="Q10" s="218"/>
      <c r="R10" s="218"/>
      <c r="S10" s="218"/>
      <c r="T10" s="218"/>
      <c r="U10" s="218"/>
      <c r="V10" s="218"/>
      <c r="W10" s="218"/>
      <c r="X10" s="218"/>
      <c r="Y10" s="218"/>
      <c r="Z10" s="218"/>
    </row>
    <row r="11" spans="1:26" ht="58.5" customHeight="1">
      <c r="A11" s="1508"/>
      <c r="B11" s="220" t="s">
        <v>273</v>
      </c>
      <c r="C11" s="1253" t="s">
        <v>579</v>
      </c>
      <c r="D11" s="1203"/>
      <c r="E11" s="1203"/>
      <c r="F11" s="1203"/>
      <c r="G11" s="1203"/>
      <c r="H11" s="1203"/>
      <c r="I11" s="1203"/>
      <c r="J11" s="1203"/>
      <c r="K11" s="1203"/>
      <c r="L11" s="1203"/>
      <c r="M11" s="1204"/>
      <c r="N11" s="301"/>
      <c r="O11" s="218"/>
      <c r="P11" s="218"/>
      <c r="Q11" s="218"/>
      <c r="R11" s="218"/>
      <c r="S11" s="218"/>
      <c r="T11" s="218"/>
      <c r="U11" s="218"/>
      <c r="V11" s="218"/>
      <c r="W11" s="218"/>
      <c r="X11" s="218"/>
      <c r="Y11" s="218"/>
      <c r="Z11" s="218"/>
    </row>
    <row r="12" spans="1:26" ht="156.75" customHeight="1">
      <c r="A12" s="1508"/>
      <c r="B12" s="220" t="s">
        <v>348</v>
      </c>
      <c r="C12" s="1490" t="s">
        <v>580</v>
      </c>
      <c r="D12" s="1203"/>
      <c r="E12" s="1203"/>
      <c r="F12" s="1203"/>
      <c r="G12" s="1203"/>
      <c r="H12" s="1203"/>
      <c r="I12" s="1203"/>
      <c r="J12" s="1203"/>
      <c r="K12" s="1203"/>
      <c r="L12" s="1203"/>
      <c r="M12" s="1204"/>
      <c r="N12" s="301"/>
      <c r="O12" s="218"/>
      <c r="P12" s="218"/>
      <c r="Q12" s="218"/>
      <c r="R12" s="218"/>
      <c r="S12" s="218"/>
      <c r="T12" s="218"/>
      <c r="U12" s="218"/>
      <c r="V12" s="218"/>
      <c r="W12" s="218"/>
      <c r="X12" s="218"/>
      <c r="Y12" s="218"/>
      <c r="Z12" s="218"/>
    </row>
    <row r="13" spans="1:26" ht="47.25">
      <c r="A13" s="1508"/>
      <c r="B13" s="220" t="s">
        <v>349</v>
      </c>
      <c r="C13" s="1490" t="s">
        <v>567</v>
      </c>
      <c r="D13" s="1203"/>
      <c r="E13" s="1203"/>
      <c r="F13" s="1203"/>
      <c r="G13" s="1203"/>
      <c r="H13" s="1203"/>
      <c r="I13" s="1203"/>
      <c r="J13" s="1203"/>
      <c r="K13" s="1203"/>
      <c r="L13" s="1203"/>
      <c r="M13" s="1204"/>
      <c r="N13" s="301"/>
      <c r="O13" s="218"/>
      <c r="P13" s="218"/>
      <c r="Q13" s="218"/>
      <c r="R13" s="218"/>
      <c r="S13" s="218"/>
      <c r="T13" s="218"/>
      <c r="U13" s="218"/>
      <c r="V13" s="218"/>
      <c r="W13" s="218"/>
      <c r="X13" s="218"/>
      <c r="Y13" s="218"/>
      <c r="Z13" s="218"/>
    </row>
    <row r="14" spans="1:26" ht="31.5">
      <c r="A14" s="1509"/>
      <c r="B14" s="222" t="s">
        <v>351</v>
      </c>
      <c r="C14" s="1301" t="s">
        <v>568</v>
      </c>
      <c r="D14" s="1244"/>
      <c r="E14" s="223" t="s">
        <v>353</v>
      </c>
      <c r="F14" s="1316" t="s">
        <v>191</v>
      </c>
      <c r="G14" s="1203"/>
      <c r="H14" s="1203"/>
      <c r="I14" s="1203"/>
      <c r="J14" s="1203"/>
      <c r="K14" s="1203"/>
      <c r="L14" s="1203"/>
      <c r="M14" s="1204"/>
      <c r="N14" s="301"/>
      <c r="O14" s="218"/>
      <c r="P14" s="218"/>
      <c r="Q14" s="218"/>
      <c r="R14" s="218"/>
      <c r="S14" s="218"/>
      <c r="T14" s="218"/>
      <c r="U14" s="218"/>
      <c r="V14" s="218"/>
      <c r="W14" s="218"/>
      <c r="X14" s="218"/>
      <c r="Y14" s="218"/>
      <c r="Z14" s="218"/>
    </row>
    <row r="15" spans="1:26" ht="15.75">
      <c r="A15" s="1507" t="s">
        <v>275</v>
      </c>
      <c r="B15" s="251" t="s">
        <v>91</v>
      </c>
      <c r="C15" s="1493" t="s">
        <v>200</v>
      </c>
      <c r="D15" s="1203"/>
      <c r="E15" s="1203"/>
      <c r="F15" s="1203"/>
      <c r="G15" s="1203"/>
      <c r="H15" s="1203"/>
      <c r="I15" s="1203"/>
      <c r="J15" s="1203"/>
      <c r="K15" s="1203"/>
      <c r="L15" s="1203"/>
      <c r="M15" s="1204"/>
      <c r="N15" s="301"/>
      <c r="O15" s="218"/>
      <c r="P15" s="218"/>
      <c r="Q15" s="218"/>
      <c r="R15" s="218"/>
      <c r="S15" s="218"/>
      <c r="T15" s="218"/>
      <c r="U15" s="218"/>
      <c r="V15" s="218"/>
      <c r="W15" s="218"/>
      <c r="X15" s="218"/>
      <c r="Y15" s="218"/>
      <c r="Z15" s="218"/>
    </row>
    <row r="16" spans="1:26" ht="45.75" customHeight="1">
      <c r="A16" s="1508"/>
      <c r="B16" s="252" t="s">
        <v>356</v>
      </c>
      <c r="C16" s="1492" t="s">
        <v>199</v>
      </c>
      <c r="D16" s="1203"/>
      <c r="E16" s="1203"/>
      <c r="F16" s="1203"/>
      <c r="G16" s="1203"/>
      <c r="H16" s="1203"/>
      <c r="I16" s="1203"/>
      <c r="J16" s="1203"/>
      <c r="K16" s="1203"/>
      <c r="L16" s="1203"/>
      <c r="M16" s="1204"/>
      <c r="N16" s="301"/>
      <c r="O16" s="218"/>
      <c r="P16" s="218"/>
      <c r="Q16" s="218"/>
      <c r="R16" s="218"/>
      <c r="S16" s="218"/>
      <c r="T16" s="218"/>
      <c r="U16" s="218"/>
      <c r="V16" s="218"/>
      <c r="W16" s="218"/>
      <c r="X16" s="218"/>
      <c r="Y16" s="218"/>
      <c r="Z16" s="218"/>
    </row>
    <row r="17" spans="1:26">
      <c r="A17" s="1508"/>
      <c r="B17" s="1302" t="s">
        <v>276</v>
      </c>
      <c r="C17" s="253"/>
      <c r="D17" s="253"/>
      <c r="E17" s="253"/>
      <c r="F17" s="253"/>
      <c r="G17" s="253"/>
      <c r="H17" s="253"/>
      <c r="I17" s="253"/>
      <c r="J17" s="253"/>
      <c r="K17" s="253"/>
      <c r="L17" s="253"/>
      <c r="M17" s="274"/>
      <c r="N17" s="301"/>
      <c r="O17" s="218"/>
      <c r="P17" s="218"/>
      <c r="Q17" s="218"/>
      <c r="R17" s="218"/>
      <c r="S17" s="218"/>
      <c r="T17" s="218"/>
      <c r="U17" s="218"/>
      <c r="V17" s="218"/>
      <c r="W17" s="218"/>
      <c r="X17" s="218"/>
      <c r="Y17" s="218"/>
      <c r="Z17" s="218"/>
    </row>
    <row r="18" spans="1:26">
      <c r="A18" s="1508"/>
      <c r="B18" s="1257"/>
      <c r="C18" s="253"/>
      <c r="D18" s="255"/>
      <c r="E18" s="253"/>
      <c r="F18" s="255"/>
      <c r="G18" s="253"/>
      <c r="H18" s="255"/>
      <c r="I18" s="253"/>
      <c r="J18" s="255"/>
      <c r="K18" s="253"/>
      <c r="L18" s="253"/>
      <c r="M18" s="274"/>
      <c r="N18" s="301"/>
      <c r="O18" s="218"/>
      <c r="P18" s="218"/>
      <c r="Q18" s="218"/>
      <c r="R18" s="218"/>
      <c r="S18" s="218"/>
      <c r="T18" s="218"/>
      <c r="U18" s="218"/>
      <c r="V18" s="218"/>
      <c r="W18" s="218"/>
      <c r="X18" s="218"/>
      <c r="Y18" s="218"/>
      <c r="Z18" s="218"/>
    </row>
    <row r="19" spans="1:26" ht="15.75">
      <c r="A19" s="1508"/>
      <c r="B19" s="1257"/>
      <c r="C19" s="256" t="s">
        <v>277</v>
      </c>
      <c r="D19" s="257"/>
      <c r="E19" s="256" t="s">
        <v>278</v>
      </c>
      <c r="F19" s="257"/>
      <c r="G19" s="256" t="s">
        <v>279</v>
      </c>
      <c r="H19" s="257"/>
      <c r="I19" s="256" t="s">
        <v>280</v>
      </c>
      <c r="J19" s="302" t="s">
        <v>309</v>
      </c>
      <c r="K19" s="258"/>
      <c r="L19" s="258"/>
      <c r="M19" s="274"/>
      <c r="N19" s="301"/>
      <c r="O19" s="218"/>
      <c r="P19" s="218"/>
      <c r="Q19" s="218"/>
      <c r="R19" s="218"/>
      <c r="S19" s="218"/>
      <c r="T19" s="218"/>
      <c r="U19" s="218"/>
      <c r="V19" s="218"/>
      <c r="W19" s="218"/>
      <c r="X19" s="218"/>
      <c r="Y19" s="218"/>
      <c r="Z19" s="218"/>
    </row>
    <row r="20" spans="1:26" ht="15.75">
      <c r="A20" s="1508"/>
      <c r="B20" s="1257"/>
      <c r="C20" s="256" t="s">
        <v>281</v>
      </c>
      <c r="D20" s="257"/>
      <c r="E20" s="256" t="s">
        <v>282</v>
      </c>
      <c r="F20" s="257"/>
      <c r="G20" s="256" t="s">
        <v>283</v>
      </c>
      <c r="H20" s="257"/>
      <c r="I20" s="258"/>
      <c r="J20" s="253"/>
      <c r="K20" s="258"/>
      <c r="L20" s="258"/>
      <c r="M20" s="274"/>
      <c r="N20" s="301"/>
      <c r="O20" s="218"/>
      <c r="P20" s="218"/>
      <c r="Q20" s="218"/>
      <c r="R20" s="218"/>
      <c r="S20" s="218"/>
      <c r="T20" s="218"/>
      <c r="U20" s="218"/>
      <c r="V20" s="218"/>
      <c r="W20" s="218"/>
      <c r="X20" s="218"/>
      <c r="Y20" s="218"/>
      <c r="Z20" s="218"/>
    </row>
    <row r="21" spans="1:26" ht="15.75" customHeight="1">
      <c r="A21" s="1508"/>
      <c r="B21" s="1257"/>
      <c r="C21" s="256" t="s">
        <v>284</v>
      </c>
      <c r="D21" s="257"/>
      <c r="E21" s="256" t="s">
        <v>285</v>
      </c>
      <c r="F21" s="257"/>
      <c r="G21" s="258"/>
      <c r="H21" s="253"/>
      <c r="I21" s="258"/>
      <c r="J21" s="253"/>
      <c r="K21" s="258"/>
      <c r="L21" s="258"/>
      <c r="M21" s="274"/>
      <c r="N21" s="301"/>
      <c r="O21" s="218"/>
      <c r="P21" s="218"/>
      <c r="Q21" s="218"/>
      <c r="R21" s="218"/>
      <c r="S21" s="218"/>
      <c r="T21" s="218"/>
      <c r="U21" s="218"/>
      <c r="V21" s="218"/>
      <c r="W21" s="218"/>
      <c r="X21" s="218"/>
      <c r="Y21" s="218"/>
      <c r="Z21" s="218"/>
    </row>
    <row r="22" spans="1:26" ht="15.75" customHeight="1">
      <c r="A22" s="1508"/>
      <c r="B22" s="1257"/>
      <c r="C22" s="256" t="s">
        <v>286</v>
      </c>
      <c r="D22" s="257"/>
      <c r="E22" s="258" t="s">
        <v>288</v>
      </c>
      <c r="F22" s="259"/>
      <c r="G22" s="259"/>
      <c r="H22" s="259"/>
      <c r="I22" s="259"/>
      <c r="J22" s="259"/>
      <c r="K22" s="259"/>
      <c r="L22" s="259"/>
      <c r="M22" s="264"/>
      <c r="N22" s="301"/>
      <c r="O22" s="218"/>
      <c r="P22" s="218"/>
      <c r="Q22" s="218"/>
      <c r="R22" s="218"/>
      <c r="S22" s="218"/>
      <c r="T22" s="218"/>
      <c r="U22" s="218"/>
      <c r="V22" s="218"/>
      <c r="W22" s="218"/>
      <c r="X22" s="218"/>
      <c r="Y22" s="218"/>
      <c r="Z22" s="218"/>
    </row>
    <row r="23" spans="1:26" ht="15.75" customHeight="1">
      <c r="A23" s="1508"/>
      <c r="B23" s="1258"/>
      <c r="C23" s="255"/>
      <c r="D23" s="255"/>
      <c r="E23" s="255"/>
      <c r="F23" s="255"/>
      <c r="G23" s="255"/>
      <c r="H23" s="255"/>
      <c r="I23" s="255"/>
      <c r="J23" s="255"/>
      <c r="K23" s="255"/>
      <c r="L23" s="255"/>
      <c r="M23" s="257"/>
      <c r="N23" s="301"/>
      <c r="O23" s="218"/>
      <c r="P23" s="218"/>
      <c r="Q23" s="218"/>
      <c r="R23" s="218"/>
      <c r="S23" s="218"/>
      <c r="T23" s="218"/>
      <c r="U23" s="218"/>
      <c r="V23" s="218"/>
      <c r="W23" s="218"/>
      <c r="X23" s="218"/>
      <c r="Y23" s="218"/>
      <c r="Z23" s="218"/>
    </row>
    <row r="24" spans="1:26" ht="15.75" customHeight="1">
      <c r="A24" s="1508"/>
      <c r="B24" s="1302" t="s">
        <v>290</v>
      </c>
      <c r="C24" s="253"/>
      <c r="D24" s="255"/>
      <c r="E24" s="253"/>
      <c r="F24" s="253"/>
      <c r="G24" s="255"/>
      <c r="H24" s="253"/>
      <c r="I24" s="253"/>
      <c r="J24" s="255"/>
      <c r="K24" s="253"/>
      <c r="L24" s="262"/>
      <c r="M24" s="270"/>
      <c r="N24" s="301"/>
      <c r="O24" s="218"/>
      <c r="P24" s="218"/>
      <c r="Q24" s="218"/>
      <c r="R24" s="218"/>
      <c r="S24" s="218"/>
      <c r="T24" s="218"/>
      <c r="U24" s="218"/>
      <c r="V24" s="218"/>
      <c r="W24" s="218"/>
      <c r="X24" s="218"/>
      <c r="Y24" s="218"/>
      <c r="Z24" s="218"/>
    </row>
    <row r="25" spans="1:26" ht="15.75" customHeight="1">
      <c r="A25" s="1508"/>
      <c r="B25" s="1257"/>
      <c r="C25" s="256" t="s">
        <v>291</v>
      </c>
      <c r="D25" s="257"/>
      <c r="E25" s="253"/>
      <c r="F25" s="256" t="s">
        <v>292</v>
      </c>
      <c r="G25" s="257"/>
      <c r="H25" s="253"/>
      <c r="I25" s="256" t="s">
        <v>201</v>
      </c>
      <c r="J25" s="302" t="s">
        <v>309</v>
      </c>
      <c r="K25" s="253"/>
      <c r="L25" s="262"/>
      <c r="M25" s="270"/>
      <c r="N25" s="301"/>
      <c r="O25" s="218"/>
      <c r="P25" s="218"/>
      <c r="Q25" s="218"/>
      <c r="R25" s="218"/>
      <c r="S25" s="218"/>
      <c r="T25" s="218"/>
      <c r="U25" s="218"/>
      <c r="V25" s="218"/>
      <c r="W25" s="218"/>
      <c r="X25" s="218"/>
      <c r="Y25" s="218"/>
      <c r="Z25" s="218"/>
    </row>
    <row r="26" spans="1:26" ht="15.75" customHeight="1">
      <c r="A26" s="1508"/>
      <c r="B26" s="1257"/>
      <c r="C26" s="256" t="s">
        <v>293</v>
      </c>
      <c r="D26" s="264"/>
      <c r="E26" s="262"/>
      <c r="F26" s="256" t="s">
        <v>193</v>
      </c>
      <c r="G26" s="302"/>
      <c r="H26" s="262"/>
      <c r="I26" s="262"/>
      <c r="J26" s="262"/>
      <c r="K26" s="262"/>
      <c r="L26" s="262"/>
      <c r="M26" s="270"/>
      <c r="N26" s="301"/>
      <c r="O26" s="218"/>
      <c r="P26" s="218"/>
      <c r="Q26" s="218"/>
      <c r="R26" s="218"/>
      <c r="S26" s="218"/>
      <c r="T26" s="218"/>
      <c r="U26" s="218"/>
      <c r="V26" s="218"/>
      <c r="W26" s="218"/>
      <c r="X26" s="218"/>
      <c r="Y26" s="218"/>
      <c r="Z26" s="218"/>
    </row>
    <row r="27" spans="1:26" ht="15.75" customHeight="1">
      <c r="A27" s="1508"/>
      <c r="B27" s="1258"/>
      <c r="C27" s="255"/>
      <c r="D27" s="255"/>
      <c r="E27" s="255"/>
      <c r="F27" s="255"/>
      <c r="G27" s="255"/>
      <c r="H27" s="255"/>
      <c r="I27" s="255"/>
      <c r="J27" s="255"/>
      <c r="K27" s="255"/>
      <c r="L27" s="259"/>
      <c r="M27" s="264"/>
      <c r="N27" s="301"/>
      <c r="O27" s="218"/>
      <c r="P27" s="218"/>
      <c r="Q27" s="218"/>
      <c r="R27" s="218"/>
      <c r="S27" s="218"/>
      <c r="T27" s="218"/>
      <c r="U27" s="218"/>
      <c r="V27" s="218"/>
      <c r="W27" s="218"/>
      <c r="X27" s="218"/>
      <c r="Y27" s="218"/>
      <c r="Z27" s="218"/>
    </row>
    <row r="28" spans="1:26" ht="16.5" customHeight="1">
      <c r="A28" s="1508"/>
      <c r="B28" s="1303" t="s">
        <v>294</v>
      </c>
      <c r="C28" s="253"/>
      <c r="D28" s="255"/>
      <c r="E28" s="253"/>
      <c r="F28" s="253"/>
      <c r="G28" s="255"/>
      <c r="H28" s="253"/>
      <c r="I28" s="253"/>
      <c r="J28" s="255"/>
      <c r="K28" s="255"/>
      <c r="L28" s="255"/>
      <c r="M28" s="274"/>
      <c r="N28" s="301"/>
      <c r="O28" s="218"/>
      <c r="P28" s="218"/>
      <c r="Q28" s="218"/>
      <c r="R28" s="218"/>
      <c r="S28" s="218"/>
      <c r="T28" s="218"/>
      <c r="U28" s="218"/>
      <c r="V28" s="218"/>
      <c r="W28" s="218"/>
      <c r="X28" s="218"/>
      <c r="Y28" s="218"/>
      <c r="Z28" s="218"/>
    </row>
    <row r="29" spans="1:26" ht="15.75" customHeight="1">
      <c r="A29" s="1508"/>
      <c r="B29" s="1257"/>
      <c r="C29" s="256" t="s">
        <v>295</v>
      </c>
      <c r="D29" s="273">
        <v>0</v>
      </c>
      <c r="E29" s="253"/>
      <c r="F29" s="256" t="s">
        <v>296</v>
      </c>
      <c r="G29" s="303"/>
      <c r="H29" s="253"/>
      <c r="I29" s="256" t="s">
        <v>297</v>
      </c>
      <c r="J29" s="1518" t="s">
        <v>204</v>
      </c>
      <c r="K29" s="1203"/>
      <c r="L29" s="1204"/>
      <c r="M29" s="274"/>
      <c r="N29" s="301"/>
      <c r="O29" s="218"/>
      <c r="P29" s="218"/>
      <c r="Q29" s="218"/>
      <c r="R29" s="218"/>
      <c r="S29" s="218"/>
      <c r="T29" s="218"/>
      <c r="U29" s="218"/>
      <c r="V29" s="218"/>
      <c r="W29" s="218"/>
      <c r="X29" s="218"/>
      <c r="Y29" s="218"/>
      <c r="Z29" s="218"/>
    </row>
    <row r="30" spans="1:26" ht="15.75" customHeight="1">
      <c r="A30" s="1508"/>
      <c r="B30" s="1258"/>
      <c r="C30" s="255"/>
      <c r="D30" s="255"/>
      <c r="E30" s="255"/>
      <c r="F30" s="255"/>
      <c r="G30" s="255"/>
      <c r="H30" s="255"/>
      <c r="I30" s="255"/>
      <c r="J30" s="255"/>
      <c r="K30" s="255"/>
      <c r="L30" s="255"/>
      <c r="M30" s="257"/>
      <c r="N30" s="301"/>
      <c r="O30" s="218"/>
      <c r="P30" s="218"/>
      <c r="Q30" s="218"/>
      <c r="R30" s="218"/>
      <c r="S30" s="218"/>
      <c r="T30" s="218"/>
      <c r="U30" s="218"/>
      <c r="V30" s="218"/>
      <c r="W30" s="218"/>
      <c r="X30" s="218"/>
      <c r="Y30" s="218"/>
      <c r="Z30" s="218"/>
    </row>
    <row r="31" spans="1:26" ht="15.75" customHeight="1">
      <c r="A31" s="1508"/>
      <c r="B31" s="1302" t="s">
        <v>299</v>
      </c>
      <c r="C31" s="253"/>
      <c r="D31" s="255"/>
      <c r="E31" s="253"/>
      <c r="F31" s="253"/>
      <c r="G31" s="255"/>
      <c r="H31" s="253"/>
      <c r="I31" s="253"/>
      <c r="J31" s="253"/>
      <c r="K31" s="253"/>
      <c r="L31" s="262"/>
      <c r="M31" s="270"/>
      <c r="N31" s="301"/>
      <c r="O31" s="218"/>
      <c r="P31" s="218"/>
      <c r="Q31" s="218"/>
      <c r="R31" s="218"/>
      <c r="S31" s="218"/>
      <c r="T31" s="218"/>
      <c r="U31" s="218"/>
      <c r="V31" s="218"/>
      <c r="W31" s="218"/>
      <c r="X31" s="218"/>
      <c r="Y31" s="218"/>
      <c r="Z31" s="218"/>
    </row>
    <row r="32" spans="1:26" ht="15.75" customHeight="1">
      <c r="A32" s="1508"/>
      <c r="B32" s="1257"/>
      <c r="C32" s="266" t="s">
        <v>300</v>
      </c>
      <c r="D32" s="273">
        <v>2023</v>
      </c>
      <c r="E32" s="253"/>
      <c r="F32" s="274" t="s">
        <v>301</v>
      </c>
      <c r="G32" s="273">
        <v>2024</v>
      </c>
      <c r="H32" s="276"/>
      <c r="I32" s="258"/>
      <c r="J32" s="253"/>
      <c r="K32" s="253"/>
      <c r="L32" s="262"/>
      <c r="M32" s="270"/>
      <c r="N32" s="301"/>
      <c r="O32" s="218"/>
      <c r="P32" s="218"/>
      <c r="Q32" s="218"/>
      <c r="R32" s="218"/>
      <c r="S32" s="218"/>
      <c r="T32" s="218"/>
      <c r="U32" s="218"/>
      <c r="V32" s="218"/>
      <c r="W32" s="218"/>
      <c r="X32" s="218"/>
      <c r="Y32" s="218"/>
      <c r="Z32" s="218"/>
    </row>
    <row r="33" spans="1:26" ht="15.75" customHeight="1">
      <c r="A33" s="1508"/>
      <c r="B33" s="1258"/>
      <c r="C33" s="255"/>
      <c r="D33" s="255"/>
      <c r="E33" s="255"/>
      <c r="F33" s="255"/>
      <c r="G33" s="255"/>
      <c r="H33" s="255"/>
      <c r="I33" s="255"/>
      <c r="J33" s="255"/>
      <c r="K33" s="255"/>
      <c r="L33" s="259"/>
      <c r="M33" s="264"/>
      <c r="N33" s="301"/>
      <c r="O33" s="218"/>
      <c r="P33" s="218"/>
      <c r="Q33" s="218"/>
      <c r="R33" s="218"/>
      <c r="S33" s="218"/>
      <c r="T33" s="218"/>
      <c r="U33" s="218"/>
      <c r="V33" s="218"/>
      <c r="W33" s="218"/>
      <c r="X33" s="218"/>
      <c r="Y33" s="218"/>
      <c r="Z33" s="218"/>
    </row>
    <row r="34" spans="1:26" ht="15.75" customHeight="1">
      <c r="A34" s="1508"/>
      <c r="B34" s="1302" t="s">
        <v>303</v>
      </c>
      <c r="C34" s="253"/>
      <c r="D34" s="253"/>
      <c r="E34" s="253"/>
      <c r="F34" s="253"/>
      <c r="G34" s="253"/>
      <c r="H34" s="253"/>
      <c r="I34" s="253"/>
      <c r="J34" s="253"/>
      <c r="K34" s="253"/>
      <c r="L34" s="253"/>
      <c r="M34" s="274"/>
      <c r="N34" s="301"/>
      <c r="O34" s="218"/>
      <c r="P34" s="218"/>
      <c r="Q34" s="218"/>
      <c r="R34" s="218"/>
      <c r="S34" s="218"/>
      <c r="T34" s="218"/>
      <c r="U34" s="218"/>
      <c r="V34" s="218"/>
      <c r="W34" s="218"/>
      <c r="X34" s="218"/>
      <c r="Y34" s="218"/>
      <c r="Z34" s="218"/>
    </row>
    <row r="35" spans="1:26" ht="15.75" customHeight="1">
      <c r="A35" s="1508"/>
      <c r="B35" s="1257"/>
      <c r="C35" s="258"/>
      <c r="D35" s="255" t="s">
        <v>461</v>
      </c>
      <c r="E35" s="255"/>
      <c r="F35" s="255" t="s">
        <v>462</v>
      </c>
      <c r="G35" s="255"/>
      <c r="H35" s="259" t="s">
        <v>463</v>
      </c>
      <c r="I35" s="259"/>
      <c r="J35" s="259" t="s">
        <v>464</v>
      </c>
      <c r="K35" s="255"/>
      <c r="L35" s="255" t="s">
        <v>465</v>
      </c>
      <c r="M35" s="257"/>
      <c r="N35" s="301"/>
      <c r="O35" s="218"/>
      <c r="P35" s="218"/>
      <c r="Q35" s="218"/>
      <c r="R35" s="218"/>
      <c r="S35" s="218"/>
      <c r="T35" s="218"/>
      <c r="U35" s="218"/>
      <c r="V35" s="218"/>
      <c r="W35" s="218"/>
      <c r="X35" s="218"/>
      <c r="Y35" s="218"/>
      <c r="Z35" s="218"/>
    </row>
    <row r="36" spans="1:26" ht="15.75" customHeight="1">
      <c r="A36" s="1508"/>
      <c r="B36" s="1257"/>
      <c r="C36" s="256"/>
      <c r="D36" s="1494">
        <v>24000</v>
      </c>
      <c r="E36" s="1204"/>
      <c r="F36" s="1494">
        <v>4000</v>
      </c>
      <c r="G36" s="1204"/>
      <c r="H36" s="1243"/>
      <c r="I36" s="1204"/>
      <c r="J36" s="1243"/>
      <c r="K36" s="1204"/>
      <c r="L36" s="1243"/>
      <c r="M36" s="1204"/>
      <c r="N36" s="301"/>
      <c r="O36" s="218"/>
      <c r="P36" s="218"/>
      <c r="Q36" s="218"/>
      <c r="R36" s="218"/>
      <c r="S36" s="218"/>
      <c r="T36" s="218"/>
      <c r="U36" s="218"/>
      <c r="V36" s="218"/>
      <c r="W36" s="218"/>
      <c r="X36" s="218"/>
      <c r="Y36" s="218"/>
      <c r="Z36" s="218"/>
    </row>
    <row r="37" spans="1:26" ht="15.75" customHeight="1">
      <c r="A37" s="1508"/>
      <c r="B37" s="1257"/>
      <c r="C37" s="258"/>
      <c r="D37" s="255" t="s">
        <v>466</v>
      </c>
      <c r="E37" s="255"/>
      <c r="F37" s="255" t="s">
        <v>467</v>
      </c>
      <c r="G37" s="255"/>
      <c r="H37" s="259" t="s">
        <v>468</v>
      </c>
      <c r="I37" s="259"/>
      <c r="J37" s="259" t="s">
        <v>469</v>
      </c>
      <c r="K37" s="255"/>
      <c r="L37" s="255" t="s">
        <v>470</v>
      </c>
      <c r="M37" s="257"/>
      <c r="N37" s="301"/>
      <c r="O37" s="218"/>
      <c r="P37" s="218"/>
      <c r="Q37" s="218"/>
      <c r="R37" s="218"/>
      <c r="S37" s="218"/>
      <c r="T37" s="218"/>
      <c r="U37" s="218"/>
      <c r="V37" s="218"/>
      <c r="W37" s="218"/>
      <c r="X37" s="218"/>
      <c r="Y37" s="218"/>
      <c r="Z37" s="218"/>
    </row>
    <row r="38" spans="1:26" ht="15.75" customHeight="1">
      <c r="A38" s="1508"/>
      <c r="B38" s="1257"/>
      <c r="C38" s="256"/>
      <c r="D38" s="1243">
        <v>0</v>
      </c>
      <c r="E38" s="1204"/>
      <c r="F38" s="1243">
        <v>0</v>
      </c>
      <c r="G38" s="1204"/>
      <c r="H38" s="1243">
        <v>0</v>
      </c>
      <c r="I38" s="1204"/>
      <c r="J38" s="1243">
        <v>0</v>
      </c>
      <c r="K38" s="1204"/>
      <c r="L38" s="1243">
        <v>0</v>
      </c>
      <c r="M38" s="1204"/>
      <c r="N38" s="301"/>
      <c r="O38" s="218"/>
      <c r="P38" s="218"/>
      <c r="Q38" s="218"/>
      <c r="R38" s="218"/>
      <c r="S38" s="218"/>
      <c r="T38" s="218"/>
      <c r="U38" s="218"/>
      <c r="V38" s="218"/>
      <c r="W38" s="218"/>
      <c r="X38" s="218"/>
      <c r="Y38" s="218"/>
      <c r="Z38" s="218"/>
    </row>
    <row r="39" spans="1:26" ht="15.75" customHeight="1">
      <c r="A39" s="1508"/>
      <c r="B39" s="1257"/>
      <c r="C39" s="258"/>
      <c r="D39" s="255" t="s">
        <v>471</v>
      </c>
      <c r="E39" s="255"/>
      <c r="F39" s="255" t="s">
        <v>472</v>
      </c>
      <c r="G39" s="255"/>
      <c r="H39" s="259" t="s">
        <v>473</v>
      </c>
      <c r="I39" s="259"/>
      <c r="J39" s="259" t="s">
        <v>474</v>
      </c>
      <c r="K39" s="255"/>
      <c r="L39" s="255" t="s">
        <v>475</v>
      </c>
      <c r="M39" s="257"/>
      <c r="N39" s="301"/>
      <c r="O39" s="218"/>
      <c r="P39" s="218"/>
      <c r="Q39" s="218"/>
      <c r="R39" s="218"/>
      <c r="S39" s="218"/>
      <c r="T39" s="218"/>
      <c r="U39" s="218"/>
      <c r="V39" s="218"/>
      <c r="W39" s="218"/>
      <c r="X39" s="218"/>
      <c r="Y39" s="218"/>
      <c r="Z39" s="218"/>
    </row>
    <row r="40" spans="1:26" ht="15.75" customHeight="1">
      <c r="A40" s="1508"/>
      <c r="B40" s="1257"/>
      <c r="C40" s="256"/>
      <c r="D40" s="1243">
        <v>0</v>
      </c>
      <c r="E40" s="1204"/>
      <c r="F40" s="1243">
        <v>0</v>
      </c>
      <c r="G40" s="1204"/>
      <c r="H40" s="1243">
        <v>0</v>
      </c>
      <c r="I40" s="1204"/>
      <c r="J40" s="1243">
        <v>0</v>
      </c>
      <c r="K40" s="1204"/>
      <c r="L40" s="1243">
        <v>0</v>
      </c>
      <c r="M40" s="1204"/>
      <c r="N40" s="301"/>
      <c r="O40" s="218"/>
      <c r="P40" s="218"/>
      <c r="Q40" s="301"/>
      <c r="R40" s="218"/>
      <c r="S40" s="218"/>
      <c r="T40" s="218"/>
      <c r="U40" s="218"/>
      <c r="V40" s="218"/>
      <c r="W40" s="218"/>
      <c r="X40" s="218"/>
      <c r="Y40" s="218"/>
      <c r="Z40" s="218"/>
    </row>
    <row r="41" spans="1:26" ht="15.75" customHeight="1">
      <c r="A41" s="1508"/>
      <c r="B41" s="1257"/>
      <c r="C41" s="258"/>
      <c r="D41" s="267" t="s">
        <v>476</v>
      </c>
      <c r="E41" s="255"/>
      <c r="F41" s="267" t="s">
        <v>304</v>
      </c>
      <c r="G41" s="255"/>
      <c r="H41" s="253"/>
      <c r="I41" s="253"/>
      <c r="J41" s="253"/>
      <c r="K41" s="253"/>
      <c r="L41" s="253"/>
      <c r="M41" s="274"/>
      <c r="N41" s="301"/>
      <c r="O41" s="218"/>
      <c r="P41" s="218"/>
      <c r="Q41" s="301"/>
      <c r="R41" s="218"/>
      <c r="S41" s="218"/>
      <c r="T41" s="218"/>
      <c r="U41" s="218"/>
      <c r="V41" s="218"/>
      <c r="W41" s="218"/>
      <c r="X41" s="218"/>
      <c r="Y41" s="218"/>
      <c r="Z41" s="218"/>
    </row>
    <row r="42" spans="1:26" ht="15.75" customHeight="1">
      <c r="A42" s="1508"/>
      <c r="B42" s="1257"/>
      <c r="C42" s="256"/>
      <c r="D42" s="1243">
        <v>0</v>
      </c>
      <c r="E42" s="1204"/>
      <c r="F42" s="1521">
        <f>D36+F36+H36+J36+L36+D38+F38+H38+J38+L38+D40+F40+H40+J40+L40+D42</f>
        <v>28000</v>
      </c>
      <c r="G42" s="1204"/>
      <c r="H42" s="1309"/>
      <c r="I42" s="1290"/>
      <c r="J42" s="253"/>
      <c r="K42" s="253"/>
      <c r="L42" s="253"/>
      <c r="M42" s="274"/>
      <c r="N42" s="301"/>
      <c r="O42" s="218"/>
      <c r="P42" s="218"/>
      <c r="Q42" s="301"/>
      <c r="R42" s="218"/>
      <c r="S42" s="218"/>
      <c r="T42" s="218"/>
      <c r="U42" s="218"/>
      <c r="V42" s="218"/>
      <c r="W42" s="218"/>
      <c r="X42" s="218"/>
      <c r="Y42" s="218"/>
      <c r="Z42" s="218"/>
    </row>
    <row r="43" spans="1:26" ht="15.75" customHeight="1">
      <c r="A43" s="1508"/>
      <c r="B43" s="1258"/>
      <c r="C43" s="255"/>
      <c r="D43" s="267"/>
      <c r="E43" s="255"/>
      <c r="F43" s="267"/>
      <c r="G43" s="255"/>
      <c r="H43" s="255"/>
      <c r="I43" s="255"/>
      <c r="J43" s="255"/>
      <c r="K43" s="255"/>
      <c r="L43" s="255"/>
      <c r="M43" s="257"/>
      <c r="N43" s="301"/>
      <c r="O43" s="218"/>
      <c r="P43" s="218"/>
      <c r="Q43" s="301"/>
      <c r="R43" s="218"/>
      <c r="S43" s="218"/>
      <c r="T43" s="218"/>
      <c r="U43" s="218"/>
      <c r="V43" s="218"/>
      <c r="W43" s="218"/>
      <c r="X43" s="218"/>
      <c r="Y43" s="218"/>
      <c r="Z43" s="218"/>
    </row>
    <row r="44" spans="1:26" ht="15.75" customHeight="1">
      <c r="A44" s="1508"/>
      <c r="B44" s="1302" t="s">
        <v>305</v>
      </c>
      <c r="C44" s="253"/>
      <c r="D44" s="253"/>
      <c r="E44" s="253"/>
      <c r="F44" s="253"/>
      <c r="G44" s="255"/>
      <c r="H44" s="255"/>
      <c r="I44" s="255"/>
      <c r="J44" s="255"/>
      <c r="K44" s="253"/>
      <c r="L44" s="259"/>
      <c r="M44" s="264"/>
      <c r="N44" s="301"/>
      <c r="O44" s="218"/>
      <c r="P44" s="218"/>
      <c r="Q44" s="301"/>
      <c r="R44" s="218"/>
      <c r="S44" s="218"/>
      <c r="T44" s="218"/>
      <c r="U44" s="218"/>
      <c r="V44" s="218"/>
      <c r="W44" s="218"/>
      <c r="X44" s="218"/>
      <c r="Y44" s="218"/>
      <c r="Z44" s="218"/>
    </row>
    <row r="45" spans="1:26" ht="15.75" customHeight="1">
      <c r="A45" s="1508"/>
      <c r="B45" s="1257"/>
      <c r="C45" s="262"/>
      <c r="D45" s="268" t="s">
        <v>306</v>
      </c>
      <c r="E45" s="268" t="s">
        <v>163</v>
      </c>
      <c r="F45" s="1310" t="s">
        <v>307</v>
      </c>
      <c r="G45" s="1311"/>
      <c r="H45" s="1260"/>
      <c r="I45" s="1260"/>
      <c r="J45" s="1294"/>
      <c r="K45" s="269" t="s">
        <v>308</v>
      </c>
      <c r="L45" s="1312"/>
      <c r="M45" s="1294"/>
      <c r="N45" s="301"/>
      <c r="O45" s="218"/>
      <c r="P45" s="218"/>
      <c r="Q45" s="301"/>
      <c r="R45" s="218"/>
      <c r="S45" s="218"/>
      <c r="T45" s="218"/>
      <c r="U45" s="218"/>
      <c r="V45" s="218"/>
      <c r="W45" s="218"/>
      <c r="X45" s="218"/>
      <c r="Y45" s="218"/>
      <c r="Z45" s="218"/>
    </row>
    <row r="46" spans="1:26" ht="15.75" customHeight="1">
      <c r="A46" s="1508"/>
      <c r="B46" s="1257"/>
      <c r="C46" s="270"/>
      <c r="D46" s="302"/>
      <c r="E46" s="302" t="s">
        <v>309</v>
      </c>
      <c r="F46" s="1292"/>
      <c r="G46" s="1295"/>
      <c r="H46" s="1266"/>
      <c r="I46" s="1266"/>
      <c r="J46" s="1296"/>
      <c r="K46" s="270"/>
      <c r="L46" s="1295"/>
      <c r="M46" s="1296"/>
      <c r="N46" s="301"/>
      <c r="O46" s="218"/>
      <c r="P46" s="218"/>
      <c r="Q46" s="301"/>
      <c r="R46" s="218"/>
      <c r="S46" s="218"/>
      <c r="T46" s="218"/>
      <c r="U46" s="218"/>
      <c r="V46" s="218"/>
      <c r="W46" s="218"/>
      <c r="X46" s="218"/>
      <c r="Y46" s="218"/>
      <c r="Z46" s="218"/>
    </row>
    <row r="47" spans="1:26" ht="15.75" customHeight="1">
      <c r="A47" s="1508"/>
      <c r="B47" s="1258"/>
      <c r="C47" s="259"/>
      <c r="D47" s="259"/>
      <c r="E47" s="259"/>
      <c r="F47" s="259"/>
      <c r="G47" s="259"/>
      <c r="H47" s="259"/>
      <c r="I47" s="259"/>
      <c r="J47" s="259"/>
      <c r="K47" s="259"/>
      <c r="L47" s="259"/>
      <c r="M47" s="264"/>
      <c r="N47" s="301"/>
      <c r="O47" s="218"/>
      <c r="P47" s="218"/>
      <c r="Q47" s="301"/>
      <c r="R47" s="218"/>
      <c r="S47" s="218"/>
      <c r="T47" s="218"/>
      <c r="U47" s="218"/>
      <c r="V47" s="218"/>
      <c r="W47" s="218"/>
      <c r="X47" s="218"/>
      <c r="Y47" s="218"/>
      <c r="Z47" s="218"/>
    </row>
    <row r="48" spans="1:26" ht="36.75" customHeight="1">
      <c r="A48" s="1508"/>
      <c r="B48" s="220" t="s">
        <v>310</v>
      </c>
      <c r="C48" s="1517" t="s">
        <v>581</v>
      </c>
      <c r="D48" s="1203"/>
      <c r="E48" s="1203"/>
      <c r="F48" s="1203"/>
      <c r="G48" s="1203"/>
      <c r="H48" s="1203"/>
      <c r="I48" s="1203"/>
      <c r="J48" s="1203"/>
      <c r="K48" s="1203"/>
      <c r="L48" s="1203"/>
      <c r="M48" s="1204"/>
      <c r="N48" s="301"/>
      <c r="O48" s="218"/>
      <c r="P48" s="218"/>
      <c r="Q48" s="301"/>
      <c r="R48" s="218"/>
      <c r="S48" s="218"/>
      <c r="T48" s="218"/>
      <c r="U48" s="218"/>
      <c r="V48" s="218"/>
      <c r="W48" s="218"/>
      <c r="X48" s="218"/>
      <c r="Y48" s="218"/>
      <c r="Z48" s="218"/>
    </row>
    <row r="49" spans="1:26" ht="15.75" customHeight="1">
      <c r="A49" s="1508"/>
      <c r="B49" s="219" t="s">
        <v>478</v>
      </c>
      <c r="C49" s="1517" t="s">
        <v>582</v>
      </c>
      <c r="D49" s="1203"/>
      <c r="E49" s="1203"/>
      <c r="F49" s="1203"/>
      <c r="G49" s="1203"/>
      <c r="H49" s="1203"/>
      <c r="I49" s="1203"/>
      <c r="J49" s="1203"/>
      <c r="K49" s="1203"/>
      <c r="L49" s="1203"/>
      <c r="M49" s="1204"/>
      <c r="N49" s="301"/>
      <c r="O49" s="218"/>
      <c r="P49" s="218"/>
      <c r="Q49" s="218"/>
      <c r="R49" s="218"/>
      <c r="S49" s="218"/>
      <c r="T49" s="218"/>
      <c r="U49" s="218"/>
      <c r="V49" s="218"/>
      <c r="W49" s="218"/>
      <c r="X49" s="218"/>
      <c r="Y49" s="218"/>
      <c r="Z49" s="218"/>
    </row>
    <row r="50" spans="1:26" ht="15.75" customHeight="1">
      <c r="A50" s="1508"/>
      <c r="B50" s="219" t="s">
        <v>314</v>
      </c>
      <c r="C50" s="1519" t="s">
        <v>583</v>
      </c>
      <c r="D50" s="1203"/>
      <c r="E50" s="1203"/>
      <c r="F50" s="1203"/>
      <c r="G50" s="1203"/>
      <c r="H50" s="1203"/>
      <c r="I50" s="1203"/>
      <c r="J50" s="1203"/>
      <c r="K50" s="1203"/>
      <c r="L50" s="1203"/>
      <c r="M50" s="1204"/>
      <c r="N50" s="301"/>
      <c r="O50" s="218"/>
      <c r="P50" s="218"/>
      <c r="Q50" s="218"/>
      <c r="R50" s="218"/>
      <c r="S50" s="218"/>
      <c r="T50" s="218"/>
      <c r="U50" s="218"/>
      <c r="V50" s="218"/>
      <c r="W50" s="218"/>
      <c r="X50" s="218"/>
      <c r="Y50" s="218"/>
      <c r="Z50" s="218"/>
    </row>
    <row r="51" spans="1:26" ht="15.75" customHeight="1">
      <c r="A51" s="1510"/>
      <c r="B51" s="219" t="s">
        <v>316</v>
      </c>
      <c r="C51" s="1517" t="s">
        <v>584</v>
      </c>
      <c r="D51" s="1203"/>
      <c r="E51" s="1203"/>
      <c r="F51" s="1203"/>
      <c r="G51" s="1203"/>
      <c r="H51" s="1203"/>
      <c r="I51" s="1203"/>
      <c r="J51" s="1203"/>
      <c r="K51" s="1203"/>
      <c r="L51" s="1203"/>
      <c r="M51" s="1204"/>
      <c r="N51" s="301"/>
      <c r="O51" s="218"/>
      <c r="P51" s="218"/>
      <c r="Q51" s="218"/>
      <c r="R51" s="218"/>
      <c r="S51" s="218"/>
      <c r="T51" s="218"/>
      <c r="U51" s="218"/>
      <c r="V51" s="218"/>
      <c r="W51" s="218"/>
      <c r="X51" s="218"/>
      <c r="Y51" s="218"/>
      <c r="Z51" s="218"/>
    </row>
    <row r="52" spans="1:26" ht="15.75" customHeight="1">
      <c r="A52" s="1507" t="s">
        <v>317</v>
      </c>
      <c r="B52" s="271" t="s">
        <v>318</v>
      </c>
      <c r="C52" s="1301" t="s">
        <v>196</v>
      </c>
      <c r="D52" s="1203"/>
      <c r="E52" s="1203"/>
      <c r="F52" s="1203"/>
      <c r="G52" s="1203"/>
      <c r="H52" s="1203"/>
      <c r="I52" s="1203"/>
      <c r="J52" s="1203"/>
      <c r="K52" s="1203"/>
      <c r="L52" s="1203"/>
      <c r="M52" s="1204"/>
      <c r="N52" s="301"/>
      <c r="O52" s="218"/>
      <c r="P52" s="218"/>
      <c r="Q52" s="218"/>
      <c r="R52" s="218"/>
      <c r="S52" s="218"/>
      <c r="T52" s="218"/>
      <c r="U52" s="218"/>
      <c r="V52" s="218"/>
      <c r="W52" s="218"/>
      <c r="X52" s="218"/>
      <c r="Y52" s="218"/>
      <c r="Z52" s="218"/>
    </row>
    <row r="53" spans="1:26" ht="15.75" customHeight="1">
      <c r="A53" s="1508"/>
      <c r="B53" s="271" t="s">
        <v>320</v>
      </c>
      <c r="C53" s="1301" t="s">
        <v>573</v>
      </c>
      <c r="D53" s="1203"/>
      <c r="E53" s="1203"/>
      <c r="F53" s="1203"/>
      <c r="G53" s="1203"/>
      <c r="H53" s="1203"/>
      <c r="I53" s="1203"/>
      <c r="J53" s="1203"/>
      <c r="K53" s="1203"/>
      <c r="L53" s="1203"/>
      <c r="M53" s="1204"/>
      <c r="N53" s="301"/>
      <c r="O53" s="218"/>
      <c r="P53" s="218"/>
      <c r="Q53" s="218"/>
      <c r="R53" s="218"/>
      <c r="S53" s="218"/>
      <c r="T53" s="218"/>
      <c r="U53" s="218"/>
      <c r="V53" s="218"/>
      <c r="W53" s="218"/>
      <c r="X53" s="218"/>
      <c r="Y53" s="218"/>
      <c r="Z53" s="218"/>
    </row>
    <row r="54" spans="1:26" ht="15.75" customHeight="1">
      <c r="A54" s="1508"/>
      <c r="B54" s="271" t="s">
        <v>322</v>
      </c>
      <c r="C54" s="1301" t="s">
        <v>194</v>
      </c>
      <c r="D54" s="1203"/>
      <c r="E54" s="1203"/>
      <c r="F54" s="1203"/>
      <c r="G54" s="1203"/>
      <c r="H54" s="1203"/>
      <c r="I54" s="1203"/>
      <c r="J54" s="1203"/>
      <c r="K54" s="1203"/>
      <c r="L54" s="1203"/>
      <c r="M54" s="1204"/>
      <c r="N54" s="301"/>
      <c r="O54" s="218"/>
      <c r="P54" s="218"/>
      <c r="Q54" s="218"/>
      <c r="R54" s="218"/>
      <c r="S54" s="218"/>
      <c r="T54" s="218"/>
      <c r="U54" s="218"/>
      <c r="V54" s="218"/>
      <c r="W54" s="218"/>
      <c r="X54" s="218"/>
      <c r="Y54" s="218"/>
      <c r="Z54" s="218"/>
    </row>
    <row r="55" spans="1:26" ht="15.75" customHeight="1">
      <c r="A55" s="1508"/>
      <c r="B55" s="271" t="s">
        <v>323</v>
      </c>
      <c r="C55" s="1301" t="s">
        <v>195</v>
      </c>
      <c r="D55" s="1203"/>
      <c r="E55" s="1203"/>
      <c r="F55" s="1203"/>
      <c r="G55" s="1203"/>
      <c r="H55" s="1203"/>
      <c r="I55" s="1203"/>
      <c r="J55" s="1203"/>
      <c r="K55" s="1203"/>
      <c r="L55" s="1203"/>
      <c r="M55" s="1204"/>
      <c r="N55" s="301"/>
      <c r="O55" s="218"/>
      <c r="P55" s="218"/>
      <c r="Q55" s="218"/>
      <c r="R55" s="218"/>
      <c r="S55" s="218"/>
      <c r="T55" s="218"/>
      <c r="U55" s="218"/>
      <c r="V55" s="218"/>
      <c r="W55" s="218"/>
      <c r="X55" s="218"/>
      <c r="Y55" s="218"/>
      <c r="Z55" s="218"/>
    </row>
    <row r="56" spans="1:26" ht="15.75" customHeight="1">
      <c r="A56" s="1508"/>
      <c r="B56" s="271" t="s">
        <v>324</v>
      </c>
      <c r="C56" s="1307" t="s">
        <v>197</v>
      </c>
      <c r="D56" s="1203"/>
      <c r="E56" s="1203"/>
      <c r="F56" s="1203"/>
      <c r="G56" s="1203"/>
      <c r="H56" s="1203"/>
      <c r="I56" s="1203"/>
      <c r="J56" s="1203"/>
      <c r="K56" s="1203"/>
      <c r="L56" s="1203"/>
      <c r="M56" s="1204"/>
      <c r="N56" s="301"/>
      <c r="O56" s="218"/>
      <c r="P56" s="218"/>
      <c r="Q56" s="218"/>
      <c r="R56" s="218"/>
      <c r="S56" s="218"/>
      <c r="T56" s="218"/>
      <c r="U56" s="218"/>
      <c r="V56" s="218"/>
      <c r="W56" s="218"/>
      <c r="X56" s="218"/>
      <c r="Y56" s="218"/>
      <c r="Z56" s="218"/>
    </row>
    <row r="57" spans="1:26" ht="15.75" customHeight="1">
      <c r="A57" s="1511"/>
      <c r="B57" s="271" t="s">
        <v>325</v>
      </c>
      <c r="C57" s="1252">
        <v>3002843296</v>
      </c>
      <c r="D57" s="1203"/>
      <c r="E57" s="1203"/>
      <c r="F57" s="1203"/>
      <c r="G57" s="1203"/>
      <c r="H57" s="1203"/>
      <c r="I57" s="1203"/>
      <c r="J57" s="1203"/>
      <c r="K57" s="1203"/>
      <c r="L57" s="1203"/>
      <c r="M57" s="1204"/>
      <c r="N57" s="301"/>
      <c r="O57" s="218"/>
      <c r="P57" s="218"/>
      <c r="Q57" s="218"/>
      <c r="R57" s="218"/>
      <c r="S57" s="218"/>
      <c r="T57" s="218"/>
      <c r="U57" s="218"/>
      <c r="V57" s="218"/>
      <c r="W57" s="218"/>
      <c r="X57" s="218"/>
      <c r="Y57" s="218"/>
      <c r="Z57" s="218"/>
    </row>
    <row r="58" spans="1:26" ht="23.25" customHeight="1">
      <c r="A58" s="1512" t="s">
        <v>326</v>
      </c>
      <c r="B58" s="271" t="s">
        <v>327</v>
      </c>
      <c r="C58" s="1301" t="s">
        <v>574</v>
      </c>
      <c r="D58" s="1203"/>
      <c r="E58" s="1203"/>
      <c r="F58" s="1203"/>
      <c r="G58" s="1203"/>
      <c r="H58" s="1203"/>
      <c r="I58" s="1203"/>
      <c r="J58" s="1203"/>
      <c r="K58" s="1203"/>
      <c r="L58" s="1203"/>
      <c r="M58" s="1204"/>
      <c r="N58" s="301"/>
      <c r="O58" s="218"/>
      <c r="P58" s="218"/>
      <c r="Q58" s="218"/>
      <c r="R58" s="218"/>
      <c r="S58" s="218"/>
      <c r="T58" s="218"/>
      <c r="U58" s="218"/>
      <c r="V58" s="218"/>
      <c r="W58" s="218"/>
      <c r="X58" s="218"/>
      <c r="Y58" s="218"/>
      <c r="Z58" s="218"/>
    </row>
    <row r="59" spans="1:26" ht="20.25" customHeight="1">
      <c r="A59" s="1508"/>
      <c r="B59" s="271" t="s">
        <v>329</v>
      </c>
      <c r="C59" s="1301" t="s">
        <v>575</v>
      </c>
      <c r="D59" s="1203"/>
      <c r="E59" s="1203"/>
      <c r="F59" s="1203"/>
      <c r="G59" s="1203"/>
      <c r="H59" s="1203"/>
      <c r="I59" s="1203"/>
      <c r="J59" s="1203"/>
      <c r="K59" s="1203"/>
      <c r="L59" s="1203"/>
      <c r="M59" s="1204"/>
      <c r="N59" s="301"/>
      <c r="O59" s="218"/>
      <c r="P59" s="218"/>
      <c r="Q59" s="218"/>
      <c r="R59" s="218"/>
      <c r="S59" s="218"/>
      <c r="T59" s="218"/>
      <c r="U59" s="218"/>
      <c r="V59" s="218"/>
      <c r="W59" s="218"/>
      <c r="X59" s="218"/>
      <c r="Y59" s="218"/>
      <c r="Z59" s="218"/>
    </row>
    <row r="60" spans="1:26" ht="21" customHeight="1">
      <c r="A60" s="1510"/>
      <c r="B60" s="272" t="s">
        <v>52</v>
      </c>
      <c r="C60" s="1301" t="s">
        <v>194</v>
      </c>
      <c r="D60" s="1203"/>
      <c r="E60" s="1203"/>
      <c r="F60" s="1203"/>
      <c r="G60" s="1203"/>
      <c r="H60" s="1203"/>
      <c r="I60" s="1203"/>
      <c r="J60" s="1203"/>
      <c r="K60" s="1203"/>
      <c r="L60" s="1203"/>
      <c r="M60" s="1204"/>
      <c r="N60" s="301"/>
      <c r="O60" s="218"/>
      <c r="P60" s="218"/>
      <c r="Q60" s="218"/>
      <c r="R60" s="218"/>
      <c r="S60" s="218"/>
      <c r="T60" s="218"/>
      <c r="U60" s="218"/>
      <c r="V60" s="218"/>
      <c r="W60" s="218"/>
      <c r="X60" s="218"/>
      <c r="Y60" s="218"/>
      <c r="Z60" s="218"/>
    </row>
    <row r="61" spans="1:26" ht="15.75" customHeight="1">
      <c r="A61" s="304" t="s">
        <v>331</v>
      </c>
      <c r="B61" s="1520"/>
      <c r="C61" s="1203"/>
      <c r="D61" s="1203"/>
      <c r="E61" s="1203"/>
      <c r="F61" s="1203"/>
      <c r="G61" s="1203"/>
      <c r="H61" s="1203"/>
      <c r="I61" s="1203"/>
      <c r="J61" s="1203"/>
      <c r="K61" s="1203"/>
      <c r="L61" s="1203"/>
      <c r="M61" s="1204"/>
      <c r="N61" s="301"/>
      <c r="O61" s="218"/>
      <c r="P61" s="218"/>
      <c r="Q61" s="218"/>
      <c r="R61" s="218"/>
      <c r="S61" s="218"/>
      <c r="T61" s="218"/>
      <c r="U61" s="218"/>
      <c r="V61" s="218"/>
      <c r="W61" s="218"/>
      <c r="X61" s="218"/>
      <c r="Y61" s="218"/>
      <c r="Z61" s="218"/>
    </row>
    <row r="62" spans="1:26" ht="15.75" customHeight="1">
      <c r="A62" s="305"/>
      <c r="B62" s="305"/>
      <c r="C62" s="305"/>
      <c r="D62" s="305"/>
      <c r="E62" s="305"/>
      <c r="F62" s="305"/>
      <c r="G62" s="305"/>
      <c r="H62" s="305"/>
      <c r="I62" s="305"/>
      <c r="J62" s="305"/>
      <c r="K62" s="305"/>
      <c r="L62" s="305"/>
      <c r="M62" s="305"/>
      <c r="N62" s="218"/>
      <c r="O62" s="218"/>
      <c r="P62" s="218"/>
      <c r="Q62" s="218"/>
      <c r="R62" s="218"/>
      <c r="S62" s="218"/>
      <c r="T62" s="218"/>
      <c r="U62" s="218"/>
      <c r="V62" s="218"/>
      <c r="W62" s="218"/>
      <c r="X62" s="218"/>
      <c r="Y62" s="218"/>
      <c r="Z62" s="218"/>
    </row>
    <row r="63" spans="1:26" ht="15.75" customHeight="1">
      <c r="A63" s="218"/>
      <c r="B63" s="218"/>
      <c r="C63" s="218"/>
      <c r="D63" s="218"/>
      <c r="E63" s="218"/>
      <c r="F63" s="218"/>
      <c r="G63" s="218"/>
      <c r="H63" s="218"/>
      <c r="I63" s="218"/>
      <c r="J63" s="218"/>
      <c r="K63" s="218"/>
      <c r="L63" s="218"/>
      <c r="M63" s="218"/>
      <c r="N63" s="218"/>
      <c r="O63" s="218"/>
      <c r="P63" s="218"/>
      <c r="Q63" s="218"/>
      <c r="R63" s="218"/>
      <c r="S63" s="218"/>
      <c r="T63" s="218"/>
      <c r="U63" s="218"/>
      <c r="V63" s="218"/>
      <c r="W63" s="218"/>
      <c r="X63" s="218"/>
      <c r="Y63" s="218"/>
      <c r="Z63" s="218"/>
    </row>
    <row r="64" spans="1:26" ht="15.75" customHeight="1">
      <c r="A64" s="218"/>
      <c r="B64" s="218"/>
      <c r="C64" s="218"/>
      <c r="D64" s="218"/>
      <c r="E64" s="218"/>
      <c r="F64" s="218"/>
      <c r="G64" s="218"/>
      <c r="H64" s="218"/>
      <c r="I64" s="218"/>
      <c r="J64" s="218"/>
      <c r="K64" s="218"/>
      <c r="L64" s="218"/>
      <c r="M64" s="218"/>
      <c r="N64" s="218"/>
      <c r="O64" s="218"/>
      <c r="P64" s="218"/>
      <c r="Q64" s="218"/>
      <c r="R64" s="218"/>
      <c r="S64" s="218"/>
      <c r="T64" s="218"/>
      <c r="U64" s="218"/>
      <c r="V64" s="218"/>
      <c r="W64" s="218"/>
      <c r="X64" s="218"/>
      <c r="Y64" s="218"/>
      <c r="Z64" s="218"/>
    </row>
    <row r="65" spans="1:26" ht="15.75" customHeight="1">
      <c r="A65" s="218"/>
      <c r="B65" s="218"/>
      <c r="C65" s="218"/>
      <c r="D65" s="218"/>
      <c r="E65" s="218"/>
      <c r="F65" s="218"/>
      <c r="G65" s="218"/>
      <c r="H65" s="218"/>
      <c r="I65" s="218"/>
      <c r="J65" s="218"/>
      <c r="K65" s="218"/>
      <c r="L65" s="218"/>
      <c r="M65" s="218"/>
      <c r="N65" s="218"/>
      <c r="O65" s="218"/>
      <c r="P65" s="218"/>
      <c r="Q65" s="218"/>
      <c r="R65" s="218"/>
      <c r="S65" s="218"/>
      <c r="T65" s="218"/>
      <c r="U65" s="218"/>
      <c r="V65" s="218"/>
      <c r="W65" s="218"/>
      <c r="X65" s="218"/>
      <c r="Y65" s="218"/>
      <c r="Z65" s="218"/>
    </row>
    <row r="66" spans="1:26" ht="15.75" customHeight="1">
      <c r="A66" s="218"/>
      <c r="B66" s="218"/>
      <c r="C66" s="218"/>
      <c r="D66" s="218"/>
      <c r="E66" s="218"/>
      <c r="F66" s="218"/>
      <c r="G66" s="218"/>
      <c r="H66" s="218"/>
      <c r="I66" s="218"/>
      <c r="J66" s="218"/>
      <c r="K66" s="218"/>
      <c r="L66" s="218"/>
      <c r="M66" s="218"/>
      <c r="N66" s="218"/>
      <c r="O66" s="218"/>
      <c r="P66" s="218"/>
      <c r="Q66" s="218"/>
      <c r="R66" s="218"/>
      <c r="S66" s="218"/>
      <c r="T66" s="218"/>
      <c r="U66" s="218"/>
      <c r="V66" s="218"/>
      <c r="W66" s="218"/>
      <c r="X66" s="218"/>
      <c r="Y66" s="218"/>
      <c r="Z66" s="218"/>
    </row>
    <row r="67" spans="1:26" ht="15.75" customHeight="1">
      <c r="A67" s="218"/>
      <c r="B67" s="218"/>
      <c r="C67" s="218"/>
      <c r="D67" s="218"/>
      <c r="E67" s="218"/>
      <c r="F67" s="218"/>
      <c r="G67" s="218"/>
      <c r="H67" s="218"/>
      <c r="I67" s="218"/>
      <c r="J67" s="218"/>
      <c r="K67" s="218"/>
      <c r="L67" s="218"/>
      <c r="M67" s="218"/>
      <c r="N67" s="218"/>
      <c r="O67" s="218"/>
      <c r="P67" s="218"/>
      <c r="Q67" s="218"/>
      <c r="R67" s="218"/>
      <c r="S67" s="218"/>
      <c r="T67" s="218"/>
      <c r="U67" s="218"/>
      <c r="V67" s="218"/>
      <c r="W67" s="218"/>
      <c r="X67" s="218"/>
      <c r="Y67" s="218"/>
      <c r="Z67" s="218"/>
    </row>
    <row r="68" spans="1:26" ht="15.75" customHeight="1">
      <c r="A68" s="218"/>
      <c r="B68" s="218"/>
      <c r="C68" s="218"/>
      <c r="D68" s="218"/>
      <c r="E68" s="218"/>
      <c r="F68" s="218"/>
      <c r="G68" s="218"/>
      <c r="H68" s="218"/>
      <c r="I68" s="218"/>
      <c r="J68" s="218"/>
      <c r="K68" s="218"/>
      <c r="L68" s="218"/>
      <c r="M68" s="218"/>
      <c r="N68" s="218"/>
      <c r="O68" s="218"/>
      <c r="P68" s="218"/>
      <c r="Q68" s="218"/>
      <c r="R68" s="218"/>
      <c r="S68" s="218"/>
      <c r="T68" s="218"/>
      <c r="U68" s="218"/>
      <c r="V68" s="218"/>
      <c r="W68" s="218"/>
      <c r="X68" s="218"/>
      <c r="Y68" s="218"/>
      <c r="Z68" s="218"/>
    </row>
    <row r="69" spans="1:26" ht="15.75" customHeight="1">
      <c r="A69" s="218"/>
      <c r="B69" s="218"/>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row>
    <row r="70" spans="1:26" ht="15.75" customHeight="1">
      <c r="A70" s="218"/>
      <c r="B70" s="218"/>
      <c r="C70" s="218"/>
      <c r="D70" s="218"/>
      <c r="E70" s="218"/>
      <c r="F70" s="218"/>
      <c r="G70" s="218"/>
      <c r="H70" s="218"/>
      <c r="I70" s="218"/>
      <c r="J70" s="218"/>
      <c r="K70" s="218"/>
      <c r="L70" s="218"/>
      <c r="M70" s="218"/>
      <c r="N70" s="218"/>
      <c r="O70" s="218"/>
      <c r="P70" s="218"/>
      <c r="Q70" s="218"/>
      <c r="R70" s="218"/>
      <c r="S70" s="218"/>
      <c r="T70" s="218"/>
      <c r="U70" s="218"/>
      <c r="V70" s="218"/>
      <c r="W70" s="218"/>
      <c r="X70" s="218"/>
      <c r="Y70" s="218"/>
      <c r="Z70" s="218"/>
    </row>
    <row r="71" spans="1:26" ht="15.75" customHeight="1">
      <c r="A71" s="218"/>
      <c r="B71" s="218"/>
      <c r="C71" s="218"/>
      <c r="D71" s="218"/>
      <c r="E71" s="218"/>
      <c r="F71" s="218"/>
      <c r="G71" s="218"/>
      <c r="H71" s="218"/>
      <c r="I71" s="218"/>
      <c r="J71" s="218"/>
      <c r="K71" s="218"/>
      <c r="L71" s="218"/>
      <c r="M71" s="218"/>
      <c r="N71" s="218"/>
      <c r="O71" s="218"/>
      <c r="P71" s="218"/>
      <c r="Q71" s="218"/>
      <c r="R71" s="218"/>
      <c r="S71" s="218"/>
      <c r="T71" s="218"/>
      <c r="U71" s="218"/>
      <c r="V71" s="218"/>
      <c r="W71" s="218"/>
      <c r="X71" s="218"/>
      <c r="Y71" s="218"/>
      <c r="Z71" s="218"/>
    </row>
    <row r="72" spans="1:26" ht="15.75" customHeight="1">
      <c r="A72" s="218"/>
      <c r="B72" s="218"/>
      <c r="C72" s="218"/>
      <c r="D72" s="218"/>
      <c r="E72" s="218"/>
      <c r="F72" s="218"/>
      <c r="G72" s="218"/>
      <c r="H72" s="218"/>
      <c r="I72" s="218"/>
      <c r="J72" s="218"/>
      <c r="K72" s="218"/>
      <c r="L72" s="218"/>
      <c r="M72" s="218"/>
      <c r="N72" s="218"/>
      <c r="O72" s="218"/>
      <c r="P72" s="218"/>
      <c r="Q72" s="218"/>
      <c r="R72" s="218"/>
      <c r="S72" s="218"/>
      <c r="T72" s="218"/>
      <c r="U72" s="218"/>
      <c r="V72" s="218"/>
      <c r="W72" s="218"/>
      <c r="X72" s="218"/>
      <c r="Y72" s="218"/>
      <c r="Z72" s="218"/>
    </row>
    <row r="73" spans="1:26" ht="15.75" customHeight="1">
      <c r="A73" s="218"/>
      <c r="B73" s="218"/>
      <c r="C73" s="218"/>
      <c r="D73" s="218"/>
      <c r="E73" s="218"/>
      <c r="F73" s="218"/>
      <c r="G73" s="218"/>
      <c r="H73" s="218"/>
      <c r="I73" s="218"/>
      <c r="J73" s="218"/>
      <c r="K73" s="218"/>
      <c r="L73" s="218"/>
      <c r="M73" s="218"/>
      <c r="N73" s="218"/>
      <c r="O73" s="218"/>
      <c r="P73" s="218"/>
      <c r="Q73" s="218"/>
      <c r="R73" s="218"/>
      <c r="S73" s="218"/>
      <c r="T73" s="218"/>
      <c r="U73" s="218"/>
      <c r="V73" s="218"/>
      <c r="W73" s="218"/>
      <c r="X73" s="218"/>
      <c r="Y73" s="218"/>
      <c r="Z73" s="218"/>
    </row>
    <row r="74" spans="1:26" ht="15.75" customHeight="1">
      <c r="A74" s="218"/>
      <c r="B74" s="218"/>
      <c r="C74" s="218"/>
      <c r="D74" s="218"/>
      <c r="E74" s="218"/>
      <c r="F74" s="218"/>
      <c r="G74" s="218"/>
      <c r="H74" s="218"/>
      <c r="I74" s="218"/>
      <c r="J74" s="218"/>
      <c r="K74" s="218"/>
      <c r="L74" s="218"/>
      <c r="M74" s="218"/>
      <c r="N74" s="218"/>
      <c r="O74" s="218"/>
      <c r="P74" s="218"/>
      <c r="Q74" s="218"/>
      <c r="R74" s="218"/>
      <c r="S74" s="218"/>
      <c r="T74" s="218"/>
      <c r="U74" s="218"/>
      <c r="V74" s="218"/>
      <c r="W74" s="218"/>
      <c r="X74" s="218"/>
      <c r="Y74" s="218"/>
      <c r="Z74" s="218"/>
    </row>
    <row r="75" spans="1:26" ht="15.75" customHeight="1">
      <c r="A75" s="218"/>
      <c r="B75" s="218"/>
      <c r="C75" s="218"/>
      <c r="D75" s="218"/>
      <c r="E75" s="218"/>
      <c r="F75" s="218"/>
      <c r="G75" s="218"/>
      <c r="H75" s="218"/>
      <c r="I75" s="218"/>
      <c r="J75" s="218"/>
      <c r="K75" s="218"/>
      <c r="L75" s="218"/>
      <c r="M75" s="218"/>
      <c r="N75" s="218"/>
      <c r="O75" s="218"/>
      <c r="P75" s="218"/>
      <c r="Q75" s="218"/>
      <c r="R75" s="218"/>
      <c r="S75" s="218"/>
      <c r="T75" s="218"/>
      <c r="U75" s="218"/>
      <c r="V75" s="218"/>
      <c r="W75" s="218"/>
      <c r="X75" s="218"/>
      <c r="Y75" s="218"/>
      <c r="Z75" s="218"/>
    </row>
    <row r="76" spans="1:26" ht="15.75" customHeight="1">
      <c r="A76" s="218"/>
      <c r="B76" s="218"/>
      <c r="C76" s="218"/>
      <c r="D76" s="218"/>
      <c r="E76" s="218"/>
      <c r="F76" s="218"/>
      <c r="G76" s="218"/>
      <c r="H76" s="218"/>
      <c r="I76" s="218"/>
      <c r="J76" s="218"/>
      <c r="K76" s="218"/>
      <c r="L76" s="218"/>
      <c r="M76" s="218"/>
      <c r="N76" s="218"/>
      <c r="O76" s="218"/>
      <c r="P76" s="218"/>
      <c r="Q76" s="218"/>
      <c r="R76" s="218"/>
      <c r="S76" s="218"/>
      <c r="T76" s="218"/>
      <c r="U76" s="218"/>
      <c r="V76" s="218"/>
      <c r="W76" s="218"/>
      <c r="X76" s="218"/>
      <c r="Y76" s="218"/>
      <c r="Z76" s="218"/>
    </row>
    <row r="77" spans="1:26" ht="15.75" customHeight="1">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row>
    <row r="78" spans="1:26" ht="15.75" customHeight="1">
      <c r="A78" s="218"/>
      <c r="B78" s="218"/>
      <c r="C78" s="218"/>
      <c r="D78" s="218"/>
      <c r="E78" s="218"/>
      <c r="F78" s="218"/>
      <c r="G78" s="218"/>
      <c r="H78" s="218"/>
      <c r="I78" s="218"/>
      <c r="J78" s="218"/>
      <c r="K78" s="218"/>
      <c r="L78" s="218"/>
      <c r="M78" s="218"/>
      <c r="N78" s="218"/>
      <c r="O78" s="218"/>
      <c r="P78" s="218"/>
      <c r="Q78" s="218"/>
      <c r="R78" s="218"/>
      <c r="S78" s="218"/>
      <c r="T78" s="218"/>
      <c r="U78" s="218"/>
      <c r="V78" s="218"/>
      <c r="W78" s="218"/>
      <c r="X78" s="218"/>
      <c r="Y78" s="218"/>
      <c r="Z78" s="218"/>
    </row>
    <row r="79" spans="1:26" ht="15.75" customHeight="1">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c r="Y79" s="218"/>
      <c r="Z79" s="218"/>
    </row>
    <row r="80" spans="1:26" ht="15.75" customHeight="1">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row>
    <row r="81" spans="1:26" ht="15.75" customHeight="1">
      <c r="A81" s="218"/>
      <c r="B81" s="218"/>
      <c r="C81" s="218"/>
      <c r="D81" s="218"/>
      <c r="E81" s="218"/>
      <c r="F81" s="218"/>
      <c r="G81" s="218"/>
      <c r="H81" s="218"/>
      <c r="I81" s="218"/>
      <c r="J81" s="218"/>
      <c r="K81" s="218"/>
      <c r="L81" s="218"/>
      <c r="M81" s="218"/>
      <c r="N81" s="218"/>
      <c r="O81" s="218"/>
      <c r="P81" s="218"/>
      <c r="Q81" s="218"/>
      <c r="R81" s="218"/>
      <c r="S81" s="218"/>
      <c r="T81" s="218"/>
      <c r="U81" s="218"/>
      <c r="V81" s="218"/>
      <c r="W81" s="218"/>
      <c r="X81" s="218"/>
      <c r="Y81" s="218"/>
      <c r="Z81" s="218"/>
    </row>
    <row r="82" spans="1:26" ht="15.75" customHeight="1">
      <c r="A82" s="218"/>
      <c r="B82" s="218"/>
      <c r="C82" s="218"/>
      <c r="D82" s="218"/>
      <c r="E82" s="218"/>
      <c r="F82" s="218"/>
      <c r="G82" s="218"/>
      <c r="H82" s="218"/>
      <c r="I82" s="218"/>
      <c r="J82" s="218"/>
      <c r="K82" s="218"/>
      <c r="L82" s="218"/>
      <c r="M82" s="218"/>
      <c r="N82" s="218"/>
      <c r="O82" s="218"/>
      <c r="P82" s="218"/>
      <c r="Q82" s="218"/>
      <c r="R82" s="218"/>
      <c r="S82" s="218"/>
      <c r="T82" s="218"/>
      <c r="U82" s="218"/>
      <c r="V82" s="218"/>
      <c r="W82" s="218"/>
      <c r="X82" s="218"/>
      <c r="Y82" s="218"/>
      <c r="Z82" s="218"/>
    </row>
    <row r="83" spans="1:26" ht="15.75" customHeight="1">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row>
    <row r="84" spans="1:26" ht="15.75" customHeight="1">
      <c r="A84" s="218"/>
      <c r="B84" s="218"/>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row>
    <row r="85" spans="1:26" ht="15.75" customHeight="1">
      <c r="A85" s="218"/>
      <c r="B85" s="218"/>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row>
    <row r="86" spans="1:26" ht="15.75" customHeight="1">
      <c r="A86" s="218"/>
      <c r="B86" s="218"/>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row>
    <row r="87" spans="1:26" ht="15.75" customHeight="1">
      <c r="A87" s="218"/>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row>
    <row r="88" spans="1:26" ht="15.75" customHeight="1">
      <c r="A88" s="218"/>
      <c r="B88" s="218"/>
      <c r="C88" s="218"/>
      <c r="D88" s="218"/>
      <c r="E88" s="218"/>
      <c r="F88" s="218"/>
      <c r="G88" s="218"/>
      <c r="H88" s="218"/>
      <c r="I88" s="218"/>
      <c r="J88" s="218"/>
      <c r="K88" s="218"/>
      <c r="L88" s="218"/>
      <c r="M88" s="218"/>
      <c r="N88" s="218"/>
      <c r="O88" s="218"/>
      <c r="P88" s="218"/>
      <c r="Q88" s="218"/>
      <c r="R88" s="218"/>
      <c r="S88" s="218"/>
      <c r="T88" s="218"/>
      <c r="U88" s="218"/>
      <c r="V88" s="218"/>
      <c r="W88" s="218"/>
      <c r="X88" s="218"/>
      <c r="Y88" s="218"/>
      <c r="Z88" s="218"/>
    </row>
    <row r="89" spans="1:26" ht="15.75" customHeight="1">
      <c r="A89" s="218"/>
      <c r="B89" s="218"/>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row>
    <row r="90" spans="1:26" ht="15.75" customHeight="1">
      <c r="A90" s="218"/>
      <c r="B90" s="218"/>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row>
    <row r="91" spans="1:26" ht="15.75" customHeight="1">
      <c r="A91" s="218"/>
      <c r="B91" s="218"/>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row>
    <row r="92" spans="1:26" ht="15.75" customHeight="1">
      <c r="A92" s="218"/>
      <c r="B92" s="218"/>
      <c r="C92" s="218"/>
      <c r="D92" s="218"/>
      <c r="E92" s="218"/>
      <c r="F92" s="218"/>
      <c r="G92" s="218"/>
      <c r="H92" s="218"/>
      <c r="I92" s="218"/>
      <c r="J92" s="218"/>
      <c r="K92" s="218"/>
      <c r="L92" s="218"/>
      <c r="M92" s="218"/>
      <c r="N92" s="218"/>
      <c r="O92" s="218"/>
      <c r="P92" s="218"/>
      <c r="Q92" s="218"/>
      <c r="R92" s="218"/>
      <c r="S92" s="218"/>
      <c r="T92" s="218"/>
      <c r="U92" s="218"/>
      <c r="V92" s="218"/>
      <c r="W92" s="218"/>
      <c r="X92" s="218"/>
      <c r="Y92" s="218"/>
      <c r="Z92" s="218"/>
    </row>
    <row r="93" spans="1:26" ht="15.75" customHeight="1">
      <c r="A93" s="218"/>
      <c r="B93" s="218"/>
      <c r="C93" s="218"/>
      <c r="D93" s="218"/>
      <c r="E93" s="218"/>
      <c r="F93" s="218"/>
      <c r="G93" s="218"/>
      <c r="H93" s="218"/>
      <c r="I93" s="218"/>
      <c r="J93" s="218"/>
      <c r="K93" s="218"/>
      <c r="L93" s="218"/>
      <c r="M93" s="218"/>
      <c r="N93" s="218"/>
      <c r="O93" s="218"/>
      <c r="P93" s="218"/>
      <c r="Q93" s="218"/>
      <c r="R93" s="218"/>
      <c r="S93" s="218"/>
      <c r="T93" s="218"/>
      <c r="U93" s="218"/>
      <c r="V93" s="218"/>
      <c r="W93" s="218"/>
      <c r="X93" s="218"/>
      <c r="Y93" s="218"/>
      <c r="Z93" s="218"/>
    </row>
    <row r="94" spans="1:26" ht="15.75" customHeight="1">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row>
    <row r="95" spans="1:26" ht="15.75" customHeight="1">
      <c r="A95" s="218"/>
      <c r="B95" s="218"/>
      <c r="C95" s="218"/>
      <c r="D95" s="218"/>
      <c r="E95" s="218"/>
      <c r="F95" s="218"/>
      <c r="G95" s="218"/>
      <c r="H95" s="218"/>
      <c r="I95" s="218"/>
      <c r="J95" s="218"/>
      <c r="K95" s="218"/>
      <c r="L95" s="218"/>
      <c r="M95" s="218"/>
      <c r="N95" s="218"/>
      <c r="O95" s="218"/>
      <c r="P95" s="218"/>
      <c r="Q95" s="218"/>
      <c r="R95" s="218"/>
      <c r="S95" s="218"/>
      <c r="T95" s="218"/>
      <c r="U95" s="218"/>
      <c r="V95" s="218"/>
      <c r="W95" s="218"/>
      <c r="X95" s="218"/>
      <c r="Y95" s="218"/>
      <c r="Z95" s="218"/>
    </row>
    <row r="96" spans="1:26" ht="15.75" customHeight="1">
      <c r="A96" s="218"/>
      <c r="B96" s="218"/>
      <c r="C96" s="218"/>
      <c r="D96" s="218"/>
      <c r="E96" s="218"/>
      <c r="F96" s="218"/>
      <c r="G96" s="218"/>
      <c r="H96" s="218"/>
      <c r="I96" s="218"/>
      <c r="J96" s="218"/>
      <c r="K96" s="218"/>
      <c r="L96" s="218"/>
      <c r="M96" s="218"/>
      <c r="N96" s="218"/>
      <c r="O96" s="218"/>
      <c r="P96" s="218"/>
      <c r="Q96" s="218"/>
      <c r="R96" s="218"/>
      <c r="S96" s="218"/>
      <c r="T96" s="218"/>
      <c r="U96" s="218"/>
      <c r="V96" s="218"/>
      <c r="W96" s="218"/>
      <c r="X96" s="218"/>
      <c r="Y96" s="218"/>
      <c r="Z96" s="218"/>
    </row>
    <row r="97" spans="1:26" ht="15.75" customHeight="1">
      <c r="A97" s="218"/>
      <c r="B97" s="218"/>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row>
    <row r="98" spans="1:26" ht="15.75" customHeight="1">
      <c r="A98" s="218"/>
      <c r="B98" s="218"/>
      <c r="C98" s="218"/>
      <c r="D98" s="218"/>
      <c r="E98" s="218"/>
      <c r="F98" s="218"/>
      <c r="G98" s="218"/>
      <c r="H98" s="218"/>
      <c r="I98" s="218"/>
      <c r="J98" s="218"/>
      <c r="K98" s="218"/>
      <c r="L98" s="218"/>
      <c r="M98" s="218"/>
      <c r="N98" s="218"/>
      <c r="O98" s="218"/>
      <c r="P98" s="218"/>
      <c r="Q98" s="218"/>
      <c r="R98" s="218"/>
      <c r="S98" s="218"/>
      <c r="T98" s="218"/>
      <c r="U98" s="218"/>
      <c r="V98" s="218"/>
      <c r="W98" s="218"/>
      <c r="X98" s="218"/>
      <c r="Y98" s="218"/>
      <c r="Z98" s="218"/>
    </row>
    <row r="99" spans="1:26" ht="15.75" customHeight="1">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c r="Y99" s="218"/>
      <c r="Z99" s="218"/>
    </row>
    <row r="100" spans="1:26" ht="15.75" customHeight="1">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ht="15.75" customHeight="1">
      <c r="A101" s="218"/>
      <c r="B101" s="218"/>
      <c r="C101" s="218"/>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row>
    <row r="102" spans="1:26" ht="15.75" customHeight="1">
      <c r="A102" s="218"/>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row>
    <row r="103" spans="1:26" ht="15.75" customHeight="1">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row>
    <row r="104" spans="1:26" ht="15.75" customHeight="1">
      <c r="A104" s="218"/>
      <c r="B104" s="218"/>
      <c r="C104" s="218"/>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row>
    <row r="105" spans="1:26" ht="15.75" customHeight="1">
      <c r="A105" s="218"/>
      <c r="B105" s="218"/>
      <c r="C105" s="218"/>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row>
    <row r="106" spans="1:26" ht="15.75" customHeight="1">
      <c r="A106" s="218"/>
      <c r="B106" s="218"/>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row>
    <row r="107" spans="1:26" ht="15.75" customHeight="1">
      <c r="A107" s="218"/>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row>
    <row r="108" spans="1:26" ht="15.75" customHeight="1">
      <c r="A108" s="218"/>
      <c r="B108" s="218"/>
      <c r="C108" s="218"/>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row>
    <row r="109" spans="1:26" ht="15.75" customHeight="1">
      <c r="A109" s="218"/>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row>
    <row r="110" spans="1:26" ht="15.75" customHeight="1">
      <c r="A110" s="218"/>
      <c r="B110" s="218"/>
      <c r="C110" s="218"/>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row>
    <row r="111" spans="1:26" ht="15.75" customHeight="1">
      <c r="A111" s="218"/>
      <c r="B111" s="218"/>
      <c r="C111" s="218"/>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row>
    <row r="112" spans="1:26" ht="15.75" customHeight="1">
      <c r="A112" s="218"/>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row>
    <row r="113" spans="1:26" ht="15.75" customHeight="1">
      <c r="A113" s="218"/>
      <c r="B113" s="218"/>
      <c r="C113" s="218"/>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row>
    <row r="114" spans="1:26" ht="15.75" customHeight="1">
      <c r="A114" s="218"/>
      <c r="B114" s="218"/>
      <c r="C114" s="218"/>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row>
    <row r="115" spans="1:26" ht="15.75" customHeight="1">
      <c r="A115" s="218"/>
      <c r="B115" s="218"/>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row>
    <row r="116" spans="1:26" ht="15.75" customHeight="1">
      <c r="A116" s="218"/>
      <c r="B116" s="218"/>
      <c r="C116" s="218"/>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row>
    <row r="117" spans="1:26" ht="15.75" customHeight="1">
      <c r="A117" s="218"/>
      <c r="B117" s="218"/>
      <c r="C117" s="218"/>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row>
    <row r="118" spans="1:26" ht="15.75" customHeight="1">
      <c r="A118" s="218"/>
      <c r="B118" s="218"/>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row>
    <row r="119" spans="1:26" ht="15.75" customHeight="1">
      <c r="A119" s="218"/>
      <c r="B119" s="218"/>
      <c r="C119" s="218"/>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row>
    <row r="120" spans="1:26" ht="15.75" customHeight="1">
      <c r="A120" s="218"/>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row>
    <row r="121" spans="1:26" ht="15.75" customHeight="1">
      <c r="A121" s="218"/>
      <c r="B121" s="218"/>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row>
    <row r="122" spans="1:26" ht="15.75" customHeight="1">
      <c r="A122" s="218"/>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row>
    <row r="123" spans="1:26" ht="15.75" customHeight="1">
      <c r="A123" s="218"/>
      <c r="B123" s="218"/>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row>
    <row r="124" spans="1:26" ht="15.75" customHeight="1">
      <c r="A124" s="218"/>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row>
    <row r="125" spans="1:26" ht="15.75" customHeight="1">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row>
    <row r="126" spans="1:26" ht="15.75" customHeight="1">
      <c r="A126" s="218"/>
      <c r="B126" s="218"/>
      <c r="C126" s="218"/>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row>
    <row r="127" spans="1:26" ht="15.75" customHeight="1">
      <c r="A127" s="218"/>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row>
    <row r="128" spans="1:26" ht="15.75" customHeight="1">
      <c r="A128" s="218"/>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ht="15.75" customHeight="1">
      <c r="A129" s="218"/>
      <c r="B129" s="218"/>
      <c r="C129" s="218"/>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row>
    <row r="130" spans="1:26" ht="15.75" customHeight="1">
      <c r="A130" s="218"/>
      <c r="B130" s="218"/>
      <c r="C130" s="218"/>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row>
    <row r="131" spans="1:26" ht="15.75" customHeight="1">
      <c r="A131" s="218"/>
      <c r="B131" s="218"/>
      <c r="C131" s="218"/>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row>
    <row r="132" spans="1:26" ht="15.75" customHeight="1">
      <c r="A132" s="218"/>
      <c r="B132" s="218"/>
      <c r="C132" s="218"/>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row>
    <row r="133" spans="1:26" ht="15.75" customHeight="1">
      <c r="A133" s="218"/>
      <c r="B133" s="218"/>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row>
    <row r="134" spans="1:26" ht="15.75" customHeight="1">
      <c r="A134" s="218"/>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row>
    <row r="135" spans="1:26" ht="15.75" customHeight="1">
      <c r="A135" s="218"/>
      <c r="B135" s="218"/>
      <c r="C135" s="218"/>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row>
    <row r="136" spans="1:26" ht="15.75" customHeight="1">
      <c r="A136" s="218"/>
      <c r="B136" s="218"/>
      <c r="C136" s="218"/>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row>
    <row r="137" spans="1:26" ht="15.75" customHeight="1">
      <c r="A137" s="218"/>
      <c r="B137" s="218"/>
      <c r="C137" s="218"/>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row>
    <row r="138" spans="1:26" ht="15.75" customHeight="1">
      <c r="A138" s="218"/>
      <c r="B138" s="218"/>
      <c r="C138" s="218"/>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row>
    <row r="139" spans="1:26" ht="15.75" customHeight="1">
      <c r="A139" s="218"/>
      <c r="B139" s="218"/>
      <c r="C139" s="218"/>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row>
    <row r="140" spans="1:26" ht="15.75" customHeight="1">
      <c r="A140" s="218"/>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row>
    <row r="141" spans="1:26" ht="15.75" customHeight="1">
      <c r="A141" s="218"/>
      <c r="B141" s="218"/>
      <c r="C141" s="218"/>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row>
    <row r="142" spans="1:26" ht="15.75" customHeight="1">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ht="15.75" customHeight="1">
      <c r="A143" s="218"/>
      <c r="B143" s="218"/>
      <c r="C143" s="218"/>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row>
    <row r="144" spans="1:26" ht="15.75" customHeight="1">
      <c r="A144" s="218"/>
      <c r="B144" s="218"/>
      <c r="C144" s="218"/>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row>
    <row r="145" spans="1:26" ht="15.75" customHeight="1">
      <c r="A145" s="218"/>
      <c r="B145" s="218"/>
      <c r="C145" s="218"/>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ht="15.75" customHeight="1">
      <c r="A146" s="218"/>
      <c r="B146" s="218"/>
      <c r="C146" s="218"/>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row>
    <row r="147" spans="1:26" ht="15.75" customHeight="1">
      <c r="A147" s="218"/>
      <c r="B147" s="218"/>
      <c r="C147" s="218"/>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row>
    <row r="148" spans="1:26" ht="15.75" customHeight="1">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row>
    <row r="149" spans="1:26" ht="15.75" customHeight="1">
      <c r="A149" s="218"/>
      <c r="B149" s="218"/>
      <c r="C149" s="218"/>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row>
    <row r="150" spans="1:26" ht="15.75" customHeight="1">
      <c r="A150" s="218"/>
      <c r="B150" s="218"/>
      <c r="C150" s="218"/>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row>
    <row r="151" spans="1:26" ht="15.75" customHeight="1">
      <c r="A151" s="218"/>
      <c r="B151" s="218"/>
      <c r="C151" s="218"/>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row>
    <row r="152" spans="1:26" ht="15.75" customHeight="1">
      <c r="A152" s="218"/>
      <c r="B152" s="218"/>
      <c r="C152" s="218"/>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row>
    <row r="153" spans="1:26" ht="15.75" customHeight="1">
      <c r="A153" s="218"/>
      <c r="B153" s="218"/>
      <c r="C153" s="218"/>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row>
    <row r="154" spans="1:26" ht="15.75" customHeight="1">
      <c r="A154" s="218"/>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row>
    <row r="155" spans="1:26" ht="15.75" customHeight="1">
      <c r="A155" s="218"/>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row>
    <row r="156" spans="1:26" ht="15.75" customHeight="1">
      <c r="A156" s="218"/>
      <c r="B156" s="218"/>
      <c r="C156" s="218"/>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row>
    <row r="157" spans="1:26" ht="15.75" customHeight="1">
      <c r="A157" s="218"/>
      <c r="B157" s="218"/>
      <c r="C157" s="218"/>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row>
    <row r="158" spans="1:26" ht="15.75" customHeight="1">
      <c r="A158" s="218"/>
      <c r="B158" s="218"/>
      <c r="C158" s="218"/>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row>
    <row r="159" spans="1:26" ht="15.75" customHeight="1">
      <c r="A159" s="218"/>
      <c r="B159" s="218"/>
      <c r="C159" s="218"/>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row>
    <row r="160" spans="1:26" ht="15.75" customHeight="1">
      <c r="A160" s="218"/>
      <c r="B160" s="218"/>
      <c r="C160" s="218"/>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row>
    <row r="161" spans="1:26" ht="15.75" customHeight="1">
      <c r="A161" s="218"/>
      <c r="B161" s="218"/>
      <c r="C161" s="218"/>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row>
    <row r="162" spans="1:26" ht="15.75" customHeight="1">
      <c r="A162" s="218"/>
      <c r="B162" s="218"/>
      <c r="C162" s="218"/>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row>
    <row r="163" spans="1:26" ht="15.75" customHeight="1">
      <c r="A163" s="218"/>
      <c r="B163" s="218"/>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row>
    <row r="164" spans="1:26" ht="15.75" customHeight="1">
      <c r="A164" s="218"/>
      <c r="B164" s="218"/>
      <c r="C164" s="218"/>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row>
    <row r="165" spans="1:26" ht="15.75" customHeight="1">
      <c r="A165" s="218"/>
      <c r="B165" s="218"/>
      <c r="C165" s="218"/>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row>
    <row r="166" spans="1:26" ht="15.75" customHeight="1">
      <c r="A166" s="218"/>
      <c r="B166" s="218"/>
      <c r="C166" s="218"/>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row>
    <row r="167" spans="1:26" ht="15.75" customHeight="1">
      <c r="A167" s="218"/>
      <c r="B167" s="218"/>
      <c r="C167" s="218"/>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row>
    <row r="168" spans="1:26" ht="15.75" customHeight="1">
      <c r="A168" s="218"/>
      <c r="B168" s="218"/>
      <c r="C168" s="218"/>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row>
    <row r="169" spans="1:26" ht="15.75" customHeight="1">
      <c r="A169" s="218"/>
      <c r="B169" s="218"/>
      <c r="C169" s="218"/>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row>
    <row r="170" spans="1:26" ht="15.75" customHeight="1">
      <c r="A170" s="21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row>
    <row r="171" spans="1:26" ht="15.75" customHeight="1">
      <c r="A171" s="218"/>
      <c r="B171" s="218"/>
      <c r="C171" s="218"/>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row>
    <row r="172" spans="1:26" ht="15.75" customHeight="1">
      <c r="A172" s="218"/>
      <c r="B172" s="218"/>
      <c r="C172" s="218"/>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row>
    <row r="173" spans="1:26" ht="15.75" customHeight="1">
      <c r="A173" s="218"/>
      <c r="B173" s="218"/>
      <c r="C173" s="218"/>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ht="15.75" customHeight="1">
      <c r="A174" s="218"/>
      <c r="B174" s="218"/>
      <c r="C174" s="218"/>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row>
    <row r="175" spans="1:26" ht="15.75" customHeight="1">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row>
    <row r="176" spans="1:26" ht="15.75" customHeight="1">
      <c r="A176" s="218"/>
      <c r="B176" s="218"/>
      <c r="C176" s="218"/>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row>
    <row r="177" spans="1:26" ht="15.75" customHeight="1">
      <c r="A177" s="218"/>
      <c r="B177" s="218"/>
      <c r="C177" s="218"/>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row>
    <row r="178" spans="1:26" ht="15.75" customHeight="1">
      <c r="A178" s="218"/>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row>
    <row r="179" spans="1:26" ht="15.75" customHeight="1">
      <c r="A179" s="218"/>
      <c r="B179" s="218"/>
      <c r="C179" s="218"/>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row>
    <row r="180" spans="1:26" ht="15.75" customHeight="1">
      <c r="A180" s="218"/>
      <c r="B180" s="218"/>
      <c r="C180" s="218"/>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row>
    <row r="181" spans="1:26" ht="15.75" customHeight="1">
      <c r="A181" s="218"/>
      <c r="B181" s="218"/>
      <c r="C181" s="218"/>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row>
    <row r="182" spans="1:26" ht="15.75" customHeight="1">
      <c r="A182" s="218"/>
      <c r="B182" s="218"/>
      <c r="C182" s="218"/>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row>
    <row r="183" spans="1:26" ht="15.75" customHeight="1">
      <c r="A183" s="218"/>
      <c r="B183" s="218"/>
      <c r="C183" s="218"/>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row>
    <row r="184" spans="1:26" ht="15.75" customHeight="1">
      <c r="A184" s="218"/>
      <c r="B184" s="218"/>
      <c r="C184" s="218"/>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row>
    <row r="185" spans="1:26" ht="15.75" customHeight="1">
      <c r="A185" s="218"/>
      <c r="B185" s="218"/>
      <c r="C185" s="218"/>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row>
    <row r="186" spans="1:26" ht="15.75" customHeight="1">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row>
    <row r="187" spans="1:26" ht="15.75" customHeight="1">
      <c r="A187" s="218"/>
      <c r="B187" s="218"/>
      <c r="C187" s="218"/>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ht="15.75" customHeight="1">
      <c r="A188" s="218"/>
      <c r="B188" s="218"/>
      <c r="C188" s="218"/>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row>
    <row r="189" spans="1:26" ht="15.75" customHeight="1">
      <c r="A189" s="218"/>
      <c r="B189" s="218"/>
      <c r="C189" s="218"/>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row>
    <row r="190" spans="1:26" ht="15.75" customHeight="1">
      <c r="A190" s="218"/>
      <c r="B190" s="218"/>
      <c r="C190" s="218"/>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ht="15.75" customHeight="1">
      <c r="A191" s="218"/>
      <c r="B191" s="218"/>
      <c r="C191" s="218"/>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row>
    <row r="192" spans="1:26" ht="15.75" customHeight="1">
      <c r="A192" s="218"/>
      <c r="B192" s="218"/>
      <c r="C192" s="218"/>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row>
    <row r="193" spans="1:26" ht="15.75" customHeight="1">
      <c r="A193" s="218"/>
      <c r="B193" s="218"/>
      <c r="C193" s="218"/>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row>
    <row r="194" spans="1:26" ht="15.75" customHeight="1">
      <c r="A194" s="218"/>
      <c r="B194" s="218"/>
      <c r="C194" s="218"/>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row>
    <row r="195" spans="1:26" ht="15.75" customHeight="1">
      <c r="A195" s="218"/>
      <c r="B195" s="218"/>
      <c r="C195" s="218"/>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row>
    <row r="196" spans="1:26" ht="15.75" customHeight="1">
      <c r="A196" s="218"/>
      <c r="B196" s="218"/>
      <c r="C196" s="218"/>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row>
    <row r="197" spans="1:26" ht="15.75" customHeight="1">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row>
    <row r="198" spans="1:26" ht="15.75" customHeight="1">
      <c r="A198" s="218"/>
      <c r="B198" s="218"/>
      <c r="C198" s="218"/>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row>
    <row r="199" spans="1:26" ht="15.75" customHeight="1">
      <c r="A199" s="218"/>
      <c r="B199" s="218"/>
      <c r="C199" s="218"/>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row>
    <row r="200" spans="1:26" ht="15.75" customHeight="1">
      <c r="A200" s="218"/>
      <c r="B200" s="218"/>
      <c r="C200" s="218"/>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row>
    <row r="201" spans="1:26" ht="15.75" customHeight="1">
      <c r="A201" s="218"/>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row>
    <row r="202" spans="1:26" ht="15.75" customHeight="1">
      <c r="A202" s="218"/>
      <c r="B202" s="218"/>
      <c r="C202" s="218"/>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row>
    <row r="203" spans="1:26" ht="15.75" customHeight="1">
      <c r="A203" s="218"/>
      <c r="B203" s="218"/>
      <c r="C203" s="218"/>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row>
    <row r="204" spans="1:26" ht="15.75" customHeight="1">
      <c r="A204" s="218"/>
      <c r="B204" s="218"/>
      <c r="C204" s="218"/>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row>
    <row r="205" spans="1:26" ht="15.75" customHeight="1">
      <c r="A205" s="218"/>
      <c r="B205" s="218"/>
      <c r="C205" s="218"/>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row>
    <row r="206" spans="1:26" ht="15.75" customHeight="1">
      <c r="A206" s="218"/>
      <c r="B206" s="218"/>
      <c r="C206" s="218"/>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row>
    <row r="207" spans="1:26" ht="15.75" customHeight="1">
      <c r="A207" s="218"/>
      <c r="B207" s="218"/>
      <c r="C207" s="218"/>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row>
    <row r="208" spans="1:26" ht="15.75" customHeight="1">
      <c r="A208" s="218"/>
      <c r="B208" s="218"/>
      <c r="C208" s="218"/>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row>
    <row r="209" spans="1:26" ht="15.75" customHeight="1">
      <c r="A209" s="218"/>
      <c r="B209" s="218"/>
      <c r="C209" s="218"/>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row>
    <row r="210" spans="1:26" ht="15.75" customHeight="1">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row>
    <row r="211" spans="1:26" ht="15.75" customHeight="1">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row>
    <row r="212" spans="1:26" ht="15.75" customHeight="1">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row>
    <row r="213" spans="1:26" ht="15.75" customHeight="1">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row>
    <row r="214" spans="1:26" ht="15.75" customHeight="1">
      <c r="A214" s="218"/>
      <c r="B214" s="218"/>
      <c r="C214" s="218"/>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row>
    <row r="215" spans="1:26" ht="15.75" customHeight="1">
      <c r="A215" s="218"/>
      <c r="B215" s="218"/>
      <c r="C215" s="218"/>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row>
    <row r="216" spans="1:26" ht="15.75" customHeight="1">
      <c r="A216" s="218"/>
      <c r="B216" s="218"/>
      <c r="C216" s="218"/>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row>
    <row r="217" spans="1:26" ht="15.75" customHeight="1">
      <c r="A217" s="218"/>
      <c r="B217" s="218"/>
      <c r="C217" s="218"/>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row>
    <row r="218" spans="1:26" ht="15.75" customHeight="1">
      <c r="A218" s="218"/>
      <c r="B218" s="218"/>
      <c r="C218" s="218"/>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ht="15.75" customHeight="1">
      <c r="A219" s="218"/>
      <c r="B219" s="218"/>
      <c r="C219" s="218"/>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row>
    <row r="220" spans="1:26" ht="15.75" customHeight="1">
      <c r="A220" s="218"/>
      <c r="B220" s="218"/>
      <c r="C220" s="218"/>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row>
    <row r="221" spans="1:26" ht="15.75" customHeight="1">
      <c r="A221" s="218"/>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row>
    <row r="222" spans="1:26" ht="15.75" customHeight="1">
      <c r="A222" s="218"/>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row>
    <row r="223" spans="1:26" ht="15.75" customHeight="1">
      <c r="A223" s="218"/>
      <c r="B223" s="218"/>
      <c r="C223" s="218"/>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row>
    <row r="224" spans="1:26" ht="15.75" customHeight="1">
      <c r="A224" s="218"/>
      <c r="B224" s="218"/>
      <c r="C224" s="218"/>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row>
    <row r="225" spans="1:26" ht="15.75" customHeight="1">
      <c r="A225" s="218"/>
      <c r="B225" s="218"/>
      <c r="C225" s="218"/>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row>
    <row r="226" spans="1:26" ht="15.75" customHeight="1">
      <c r="A226" s="218"/>
      <c r="B226" s="218"/>
      <c r="C226" s="218"/>
      <c r="D226" s="218"/>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row>
    <row r="227" spans="1:26" ht="15.75" customHeight="1">
      <c r="A227" s="218"/>
      <c r="B227" s="218"/>
      <c r="C227" s="218"/>
      <c r="D227" s="218"/>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row>
    <row r="228" spans="1:26" ht="15.75" customHeight="1">
      <c r="A228" s="218"/>
      <c r="B228" s="218"/>
      <c r="C228" s="218"/>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row>
    <row r="229" spans="1:26" ht="15.75" customHeight="1">
      <c r="A229" s="218"/>
      <c r="B229" s="218"/>
      <c r="C229" s="218"/>
      <c r="D229" s="218"/>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row>
    <row r="230" spans="1:26" ht="15.75" customHeight="1">
      <c r="A230" s="218"/>
      <c r="B230" s="218"/>
      <c r="C230" s="218"/>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row>
    <row r="231" spans="1:26" ht="15.75" customHeight="1">
      <c r="A231" s="218"/>
      <c r="B231" s="218"/>
      <c r="C231" s="218"/>
      <c r="D231" s="218"/>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row>
    <row r="232" spans="1:26" ht="15.75" customHeight="1">
      <c r="A232" s="218"/>
      <c r="B232" s="218"/>
      <c r="C232" s="218"/>
      <c r="D232" s="218"/>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ht="15.75" customHeight="1">
      <c r="A233" s="218"/>
      <c r="B233" s="218"/>
      <c r="C233" s="218"/>
      <c r="D233" s="218"/>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row>
    <row r="234" spans="1:26" ht="15.75" customHeight="1">
      <c r="A234" s="218"/>
      <c r="B234" s="218"/>
      <c r="C234" s="218"/>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row>
    <row r="235" spans="1:26" ht="15.75" customHeight="1">
      <c r="A235" s="218"/>
      <c r="B235" s="218"/>
      <c r="C235" s="218"/>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ht="15.75" customHeight="1">
      <c r="A236" s="218"/>
      <c r="B236" s="218"/>
      <c r="C236" s="218"/>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row>
    <row r="237" spans="1:26" ht="15.75" customHeight="1">
      <c r="A237" s="218"/>
      <c r="B237" s="218"/>
      <c r="C237" s="218"/>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row>
    <row r="238" spans="1:26" ht="15.75" customHeight="1">
      <c r="A238" s="218"/>
      <c r="B238" s="218"/>
      <c r="C238" s="218"/>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row>
    <row r="239" spans="1:26" ht="15.75" customHeight="1">
      <c r="A239" s="218"/>
      <c r="B239" s="218"/>
      <c r="C239" s="218"/>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row>
    <row r="240" spans="1:26" ht="15.75" customHeight="1">
      <c r="A240" s="218"/>
      <c r="B240" s="218"/>
      <c r="C240" s="218"/>
      <c r="D240" s="218"/>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row>
    <row r="241" spans="1:26" ht="15.75" customHeight="1">
      <c r="A241" s="218"/>
      <c r="B241" s="218"/>
      <c r="C241" s="218"/>
      <c r="D241" s="218"/>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row>
    <row r="242" spans="1:26" ht="15.75" customHeight="1">
      <c r="A242" s="218"/>
      <c r="B242" s="218"/>
      <c r="C242" s="218"/>
      <c r="D242" s="218"/>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row>
    <row r="243" spans="1:26" ht="15.75" customHeight="1">
      <c r="A243" s="218"/>
      <c r="B243" s="218"/>
      <c r="C243" s="218"/>
      <c r="D243" s="218"/>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row>
    <row r="244" spans="1:26" ht="15.75" customHeight="1">
      <c r="A244" s="218"/>
      <c r="B244" s="218"/>
      <c r="C244" s="218"/>
      <c r="D244" s="218"/>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row>
    <row r="245" spans="1:26" ht="15.75" customHeight="1">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row>
    <row r="246" spans="1:26" ht="15.75" customHeight="1">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row>
    <row r="247" spans="1:26" ht="15.75" customHeight="1">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row>
    <row r="248" spans="1:26" ht="15.75" customHeight="1">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row>
    <row r="249" spans="1:26" ht="15.75" customHeight="1">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row>
    <row r="250" spans="1:26" ht="15.75" customHeight="1">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row>
    <row r="251" spans="1:26" ht="15.75" customHeight="1">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row>
    <row r="252" spans="1:26" ht="15.75" customHeight="1">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row>
    <row r="253" spans="1:26" ht="15.75" customHeight="1">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row>
    <row r="254" spans="1:26" ht="15.75" customHeight="1">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row>
    <row r="255" spans="1:26" ht="15.75" customHeight="1">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row>
    <row r="256" spans="1:26" ht="15.75" customHeight="1">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row>
    <row r="257" spans="1:26" ht="15.75" customHeight="1">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row>
    <row r="258" spans="1:26" ht="15.75" customHeight="1">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row>
    <row r="259" spans="1:26" ht="15.75" customHeight="1">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row>
    <row r="260" spans="1:26" ht="15.75" customHeight="1">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row>
    <row r="261" spans="1:26" ht="15.75" customHeight="1">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row>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C60:M60"/>
    <mergeCell ref="B61:M61"/>
    <mergeCell ref="F42:G42"/>
    <mergeCell ref="H42:I42"/>
    <mergeCell ref="F45:F46"/>
    <mergeCell ref="G45:J46"/>
    <mergeCell ref="L45:M46"/>
    <mergeCell ref="C48:M48"/>
    <mergeCell ref="C49:M49"/>
    <mergeCell ref="H40:I40"/>
    <mergeCell ref="J40:K40"/>
    <mergeCell ref="L40:M40"/>
    <mergeCell ref="D42:E42"/>
    <mergeCell ref="C59:M59"/>
    <mergeCell ref="C58:M58"/>
    <mergeCell ref="C50:M50"/>
    <mergeCell ref="C51:M51"/>
    <mergeCell ref="C52:M52"/>
    <mergeCell ref="C53:M53"/>
    <mergeCell ref="C54:M54"/>
    <mergeCell ref="C55:M55"/>
    <mergeCell ref="C56:M56"/>
    <mergeCell ref="A58:A60"/>
    <mergeCell ref="B1:M1"/>
    <mergeCell ref="C2:M2"/>
    <mergeCell ref="C3:M3"/>
    <mergeCell ref="C4:E4"/>
    <mergeCell ref="F4:G4"/>
    <mergeCell ref="C16:M16"/>
    <mergeCell ref="J29:L29"/>
    <mergeCell ref="H38:I38"/>
    <mergeCell ref="J38:K38"/>
    <mergeCell ref="D36:E36"/>
    <mergeCell ref="F36:G36"/>
    <mergeCell ref="H36:I36"/>
    <mergeCell ref="J36:K36"/>
    <mergeCell ref="L36:M36"/>
    <mergeCell ref="F38:G38"/>
    <mergeCell ref="A2:A14"/>
    <mergeCell ref="B17:B23"/>
    <mergeCell ref="B24:B27"/>
    <mergeCell ref="B28:B30"/>
    <mergeCell ref="C57:M57"/>
    <mergeCell ref="H4:M4"/>
    <mergeCell ref="C15:M15"/>
    <mergeCell ref="A15:A51"/>
    <mergeCell ref="B31:B33"/>
    <mergeCell ref="B34:B43"/>
    <mergeCell ref="B44:B47"/>
    <mergeCell ref="A52:A57"/>
    <mergeCell ref="L38:M38"/>
    <mergeCell ref="D38:E38"/>
    <mergeCell ref="D40:E40"/>
    <mergeCell ref="F40:G40"/>
    <mergeCell ref="C11:M11"/>
    <mergeCell ref="C12:M12"/>
    <mergeCell ref="C13:M13"/>
    <mergeCell ref="C14:D14"/>
    <mergeCell ref="F14:M14"/>
    <mergeCell ref="C5:M5"/>
    <mergeCell ref="C6:M6"/>
    <mergeCell ref="C7:G7"/>
    <mergeCell ref="I7:M7"/>
    <mergeCell ref="B8:B10"/>
    <mergeCell ref="C8:M10"/>
  </mergeCells>
  <hyperlinks>
    <hyperlink ref="C56" r:id="rId1"/>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selection activeCell="C12" sqref="C12:M12"/>
    </sheetView>
  </sheetViews>
  <sheetFormatPr baseColWidth="10" defaultColWidth="14.42578125" defaultRowHeight="15" customHeight="1"/>
  <cols>
    <col min="1" max="1" width="25.140625" customWidth="1"/>
    <col min="2" max="2" width="39.140625" customWidth="1"/>
    <col min="3" max="26" width="11.42578125" customWidth="1"/>
  </cols>
  <sheetData>
    <row r="1" spans="1:26" ht="39" customHeight="1" thickBot="1">
      <c r="A1" s="159"/>
      <c r="B1" s="1202" t="s">
        <v>949</v>
      </c>
      <c r="C1" s="1203"/>
      <c r="D1" s="1203"/>
      <c r="E1" s="1203"/>
      <c r="F1" s="1203"/>
      <c r="G1" s="1203"/>
      <c r="H1" s="1203"/>
      <c r="I1" s="1203"/>
      <c r="J1" s="1203"/>
      <c r="K1" s="1203"/>
      <c r="L1" s="1203"/>
      <c r="M1" s="1204"/>
      <c r="N1" s="50"/>
      <c r="O1" s="50"/>
      <c r="P1" s="50"/>
      <c r="Q1" s="50"/>
      <c r="R1" s="50"/>
      <c r="S1" s="50"/>
      <c r="T1" s="50"/>
      <c r="U1" s="50"/>
      <c r="V1" s="50"/>
      <c r="W1" s="50"/>
      <c r="X1" s="50"/>
      <c r="Y1" s="50"/>
      <c r="Z1" s="50"/>
    </row>
    <row r="2" spans="1:26" ht="30" customHeight="1" thickBot="1">
      <c r="A2" s="1212" t="s">
        <v>263</v>
      </c>
      <c r="B2" s="51" t="s">
        <v>264</v>
      </c>
      <c r="C2" s="1485" t="s">
        <v>711</v>
      </c>
      <c r="D2" s="1125"/>
      <c r="E2" s="1125"/>
      <c r="F2" s="1125"/>
      <c r="G2" s="1125"/>
      <c r="H2" s="1125"/>
      <c r="I2" s="1125"/>
      <c r="J2" s="1125"/>
      <c r="K2" s="1125"/>
      <c r="L2" s="1125"/>
      <c r="M2" s="1126"/>
      <c r="N2" s="50"/>
      <c r="O2" s="1524">
        <v>2561</v>
      </c>
      <c r="P2" s="1525"/>
      <c r="Q2" s="1525"/>
      <c r="R2" s="1525"/>
      <c r="S2" s="1525"/>
      <c r="T2" s="1525"/>
      <c r="U2" s="1525"/>
      <c r="V2" s="1525"/>
      <c r="W2" s="1525"/>
      <c r="X2" s="1525"/>
      <c r="Y2" s="1525"/>
      <c r="Z2" s="50"/>
    </row>
    <row r="3" spans="1:26" ht="31.5" customHeight="1">
      <c r="A3" s="1111"/>
      <c r="B3" s="52" t="s">
        <v>338</v>
      </c>
      <c r="C3" s="1485" t="s">
        <v>585</v>
      </c>
      <c r="D3" s="1125"/>
      <c r="E3" s="1125"/>
      <c r="F3" s="1125"/>
      <c r="G3" s="1125"/>
      <c r="H3" s="1125"/>
      <c r="I3" s="1125"/>
      <c r="J3" s="1125"/>
      <c r="K3" s="1125"/>
      <c r="L3" s="1125"/>
      <c r="M3" s="1126"/>
      <c r="N3" s="50"/>
      <c r="O3" s="50"/>
      <c r="P3" s="50"/>
      <c r="Q3" s="50"/>
      <c r="R3" s="50"/>
      <c r="S3" s="50"/>
      <c r="T3" s="50"/>
      <c r="U3" s="50"/>
      <c r="V3" s="50"/>
      <c r="W3" s="50"/>
      <c r="X3" s="50"/>
      <c r="Y3" s="50"/>
      <c r="Z3" s="50"/>
    </row>
    <row r="4" spans="1:26" ht="15.75" customHeight="1">
      <c r="A4" s="1111"/>
      <c r="B4" s="60" t="s">
        <v>97</v>
      </c>
      <c r="C4" s="54" t="s">
        <v>306</v>
      </c>
      <c r="D4" s="55"/>
      <c r="E4" s="148"/>
      <c r="F4" s="1114" t="s">
        <v>98</v>
      </c>
      <c r="G4" s="1069"/>
      <c r="H4" s="57">
        <v>119</v>
      </c>
      <c r="I4" s="1193" t="s">
        <v>586</v>
      </c>
      <c r="J4" s="1064"/>
      <c r="K4" s="1064"/>
      <c r="L4" s="1064"/>
      <c r="M4" s="1095"/>
      <c r="N4" s="50"/>
      <c r="O4" s="50"/>
      <c r="P4" s="50"/>
      <c r="Q4" s="50"/>
      <c r="R4" s="50"/>
      <c r="S4" s="50"/>
      <c r="T4" s="50"/>
      <c r="U4" s="50"/>
      <c r="V4" s="50"/>
      <c r="W4" s="50"/>
      <c r="X4" s="50"/>
      <c r="Y4" s="50"/>
      <c r="Z4" s="50"/>
    </row>
    <row r="5" spans="1:26" ht="15.75" customHeight="1">
      <c r="A5" s="1111"/>
      <c r="B5" s="60" t="s">
        <v>267</v>
      </c>
      <c r="C5" s="1103" t="s">
        <v>587</v>
      </c>
      <c r="D5" s="1064"/>
      <c r="E5" s="1064"/>
      <c r="F5" s="1064"/>
      <c r="G5" s="1064"/>
      <c r="H5" s="1064"/>
      <c r="I5" s="1064"/>
      <c r="J5" s="1064"/>
      <c r="K5" s="1064"/>
      <c r="L5" s="1064"/>
      <c r="M5" s="1095"/>
      <c r="N5" s="50"/>
      <c r="O5" s="50"/>
      <c r="P5" s="50"/>
      <c r="Q5" s="50"/>
      <c r="R5" s="50"/>
      <c r="S5" s="50"/>
      <c r="T5" s="50"/>
      <c r="U5" s="50"/>
      <c r="V5" s="50"/>
      <c r="W5" s="50"/>
      <c r="X5" s="50"/>
      <c r="Y5" s="50"/>
      <c r="Z5" s="50"/>
    </row>
    <row r="6" spans="1:26" ht="15.75" customHeight="1">
      <c r="A6" s="1111"/>
      <c r="B6" s="60" t="s">
        <v>268</v>
      </c>
      <c r="C6" s="1103" t="s">
        <v>588</v>
      </c>
      <c r="D6" s="1064"/>
      <c r="E6" s="1064"/>
      <c r="F6" s="1064"/>
      <c r="G6" s="1064"/>
      <c r="H6" s="1064"/>
      <c r="I6" s="1064"/>
      <c r="J6" s="1064"/>
      <c r="K6" s="1064"/>
      <c r="L6" s="1064"/>
      <c r="M6" s="1095"/>
      <c r="N6" s="50"/>
      <c r="O6" s="50"/>
      <c r="P6" s="50"/>
      <c r="Q6" s="50"/>
      <c r="R6" s="50"/>
      <c r="S6" s="50"/>
      <c r="T6" s="50"/>
      <c r="U6" s="50"/>
      <c r="V6" s="50"/>
      <c r="W6" s="50"/>
      <c r="X6" s="50"/>
      <c r="Y6" s="50"/>
      <c r="Z6" s="50"/>
    </row>
    <row r="7" spans="1:26" ht="15.75" customHeight="1">
      <c r="A7" s="1111"/>
      <c r="B7" s="52" t="s">
        <v>269</v>
      </c>
      <c r="C7" s="1108" t="s">
        <v>206</v>
      </c>
      <c r="D7" s="1109"/>
      <c r="E7" s="162"/>
      <c r="F7" s="162"/>
      <c r="G7" s="163"/>
      <c r="H7" s="63" t="s">
        <v>52</v>
      </c>
      <c r="I7" s="1199" t="s">
        <v>67</v>
      </c>
      <c r="J7" s="1064"/>
      <c r="K7" s="1064"/>
      <c r="L7" s="1064"/>
      <c r="M7" s="1095"/>
      <c r="N7" s="50"/>
      <c r="O7" s="50"/>
      <c r="P7" s="50"/>
      <c r="Q7" s="50"/>
      <c r="R7" s="50"/>
      <c r="S7" s="50"/>
      <c r="T7" s="50"/>
      <c r="U7" s="50"/>
      <c r="V7" s="50"/>
      <c r="W7" s="50"/>
      <c r="X7" s="50"/>
      <c r="Y7" s="50"/>
      <c r="Z7" s="50"/>
    </row>
    <row r="8" spans="1:26" ht="15.75" customHeight="1">
      <c r="A8" s="1111"/>
      <c r="B8" s="1213" t="s">
        <v>270</v>
      </c>
      <c r="C8" s="64"/>
      <c r="D8" s="65"/>
      <c r="E8" s="65"/>
      <c r="F8" s="65"/>
      <c r="G8" s="65"/>
      <c r="H8" s="65"/>
      <c r="I8" s="65"/>
      <c r="J8" s="65"/>
      <c r="K8" s="65"/>
      <c r="L8" s="88"/>
      <c r="M8" s="89"/>
      <c r="N8" s="50"/>
      <c r="O8" s="50"/>
      <c r="P8" s="50"/>
      <c r="Q8" s="50"/>
      <c r="R8" s="50"/>
      <c r="S8" s="50"/>
      <c r="T8" s="50"/>
      <c r="U8" s="50"/>
      <c r="V8" s="50"/>
      <c r="W8" s="50"/>
      <c r="X8" s="50"/>
      <c r="Y8" s="50"/>
      <c r="Z8" s="50"/>
    </row>
    <row r="9" spans="1:26" ht="15.75" customHeight="1">
      <c r="A9" s="1111"/>
      <c r="B9" s="1077"/>
      <c r="C9" s="1079" t="s">
        <v>589</v>
      </c>
      <c r="D9" s="1080"/>
      <c r="E9" s="67"/>
      <c r="F9" s="1081"/>
      <c r="G9" s="1080"/>
      <c r="H9" s="67"/>
      <c r="I9" s="1081"/>
      <c r="J9" s="1080"/>
      <c r="K9" s="67"/>
      <c r="L9" s="90"/>
      <c r="M9" s="91"/>
      <c r="N9" s="50"/>
      <c r="O9" s="50"/>
      <c r="P9" s="50"/>
      <c r="Q9" s="50"/>
      <c r="R9" s="50"/>
      <c r="S9" s="50"/>
      <c r="T9" s="50"/>
      <c r="U9" s="50"/>
      <c r="V9" s="50"/>
      <c r="W9" s="50"/>
      <c r="X9" s="50"/>
      <c r="Y9" s="50"/>
      <c r="Z9" s="50"/>
    </row>
    <row r="10" spans="1:26" ht="15.75" customHeight="1">
      <c r="A10" s="1111"/>
      <c r="B10" s="1078"/>
      <c r="C10" s="1079" t="s">
        <v>272</v>
      </c>
      <c r="D10" s="1080"/>
      <c r="E10" s="68"/>
      <c r="F10" s="1081" t="s">
        <v>272</v>
      </c>
      <c r="G10" s="1080"/>
      <c r="H10" s="68"/>
      <c r="I10" s="1081" t="s">
        <v>272</v>
      </c>
      <c r="J10" s="1080"/>
      <c r="K10" s="68"/>
      <c r="L10" s="95"/>
      <c r="M10" s="96"/>
      <c r="N10" s="50"/>
      <c r="O10" s="50"/>
      <c r="P10" s="50"/>
      <c r="Q10" s="50"/>
      <c r="R10" s="50"/>
      <c r="S10" s="50"/>
      <c r="T10" s="50"/>
      <c r="U10" s="50"/>
      <c r="V10" s="50"/>
      <c r="W10" s="50"/>
      <c r="X10" s="50"/>
      <c r="Y10" s="50"/>
      <c r="Z10" s="50"/>
    </row>
    <row r="11" spans="1:26" ht="15.75" customHeight="1">
      <c r="A11" s="1111"/>
      <c r="B11" s="52" t="s">
        <v>273</v>
      </c>
      <c r="C11" s="1103" t="s">
        <v>590</v>
      </c>
      <c r="D11" s="1064"/>
      <c r="E11" s="1064"/>
      <c r="F11" s="1064"/>
      <c r="G11" s="1064"/>
      <c r="H11" s="1064"/>
      <c r="I11" s="1064"/>
      <c r="J11" s="1064"/>
      <c r="K11" s="1064"/>
      <c r="L11" s="1064"/>
      <c r="M11" s="1095"/>
      <c r="N11" s="50"/>
      <c r="O11" s="50"/>
      <c r="P11" s="50"/>
      <c r="Q11" s="50"/>
      <c r="R11" s="50"/>
      <c r="S11" s="50"/>
      <c r="T11" s="50"/>
      <c r="U11" s="50"/>
      <c r="V11" s="50"/>
      <c r="W11" s="50"/>
      <c r="X11" s="50"/>
      <c r="Y11" s="50"/>
      <c r="Z11" s="50"/>
    </row>
    <row r="12" spans="1:26" ht="60" customHeight="1">
      <c r="A12" s="1111"/>
      <c r="B12" s="52" t="s">
        <v>348</v>
      </c>
      <c r="C12" s="1523" t="s">
        <v>591</v>
      </c>
      <c r="D12" s="1067"/>
      <c r="E12" s="1067"/>
      <c r="F12" s="1067"/>
      <c r="G12" s="1067"/>
      <c r="H12" s="1067"/>
      <c r="I12" s="1067"/>
      <c r="J12" s="1067"/>
      <c r="K12" s="1067"/>
      <c r="L12" s="1067"/>
      <c r="M12" s="1093"/>
      <c r="N12" s="50"/>
      <c r="O12" s="50"/>
      <c r="P12" s="50"/>
      <c r="Q12" s="50"/>
      <c r="R12" s="50"/>
      <c r="S12" s="50"/>
      <c r="T12" s="50"/>
      <c r="U12" s="50"/>
      <c r="V12" s="50"/>
      <c r="W12" s="50"/>
      <c r="X12" s="50"/>
      <c r="Y12" s="50"/>
      <c r="Z12" s="50"/>
    </row>
    <row r="13" spans="1:26" ht="15.75" customHeight="1">
      <c r="A13" s="1111"/>
      <c r="B13" s="52" t="s">
        <v>349</v>
      </c>
      <c r="C13" s="1103" t="s">
        <v>567</v>
      </c>
      <c r="D13" s="1064"/>
      <c r="E13" s="1064"/>
      <c r="F13" s="1064"/>
      <c r="G13" s="1064"/>
      <c r="H13" s="1064"/>
      <c r="I13" s="1064"/>
      <c r="J13" s="1064"/>
      <c r="K13" s="1064"/>
      <c r="L13" s="1064"/>
      <c r="M13" s="1095"/>
      <c r="N13" s="50"/>
      <c r="O13" s="50"/>
      <c r="P13" s="50"/>
      <c r="Q13" s="50"/>
      <c r="R13" s="50"/>
      <c r="S13" s="50"/>
      <c r="T13" s="50"/>
      <c r="U13" s="50"/>
      <c r="V13" s="50"/>
      <c r="W13" s="50"/>
      <c r="X13" s="50"/>
      <c r="Y13" s="50"/>
      <c r="Z13" s="50"/>
    </row>
    <row r="14" spans="1:26" ht="15.75" customHeight="1">
      <c r="A14" s="1111"/>
      <c r="B14" s="1213" t="s">
        <v>351</v>
      </c>
      <c r="C14" s="1098" t="s">
        <v>592</v>
      </c>
      <c r="D14" s="1109"/>
      <c r="E14" s="167" t="s">
        <v>353</v>
      </c>
      <c r="F14" s="99" t="s">
        <v>989</v>
      </c>
      <c r="G14" s="99"/>
      <c r="H14" s="99"/>
      <c r="I14" s="99"/>
      <c r="J14" s="99"/>
      <c r="K14" s="99"/>
      <c r="L14" s="88"/>
      <c r="M14" s="89"/>
      <c r="N14" s="50"/>
      <c r="O14" s="50"/>
      <c r="P14" s="50"/>
      <c r="Q14" s="50"/>
      <c r="R14" s="50"/>
      <c r="S14" s="50"/>
      <c r="T14" s="50"/>
      <c r="U14" s="50"/>
      <c r="V14" s="50"/>
      <c r="W14" s="50"/>
      <c r="X14" s="50"/>
      <c r="Y14" s="50"/>
      <c r="Z14" s="50"/>
    </row>
    <row r="15" spans="1:26" ht="15.75" customHeight="1">
      <c r="A15" s="1113"/>
      <c r="B15" s="1214"/>
      <c r="C15" s="1098"/>
      <c r="D15" s="1064"/>
      <c r="E15" s="1064"/>
      <c r="F15" s="1064"/>
      <c r="G15" s="1064"/>
      <c r="H15" s="1064"/>
      <c r="I15" s="1064"/>
      <c r="J15" s="1064"/>
      <c r="K15" s="1064"/>
      <c r="L15" s="1064"/>
      <c r="M15" s="1095"/>
      <c r="N15" s="50"/>
      <c r="O15" s="50"/>
      <c r="P15" s="50"/>
      <c r="Q15" s="50"/>
      <c r="R15" s="50"/>
      <c r="S15" s="50"/>
      <c r="T15" s="50"/>
      <c r="U15" s="50"/>
      <c r="V15" s="50"/>
      <c r="W15" s="50"/>
      <c r="X15" s="50"/>
      <c r="Y15" s="50"/>
      <c r="Z15" s="50"/>
    </row>
    <row r="16" spans="1:26" ht="15.75" customHeight="1">
      <c r="A16" s="1211" t="s">
        <v>275</v>
      </c>
      <c r="B16" s="61" t="s">
        <v>91</v>
      </c>
      <c r="C16" s="1103" t="s">
        <v>202</v>
      </c>
      <c r="D16" s="1064"/>
      <c r="E16" s="1064"/>
      <c r="F16" s="1064"/>
      <c r="G16" s="1064"/>
      <c r="H16" s="1064"/>
      <c r="I16" s="1064"/>
      <c r="J16" s="1064"/>
      <c r="K16" s="1064"/>
      <c r="L16" s="1064"/>
      <c r="M16" s="1095"/>
      <c r="N16" s="50"/>
      <c r="O16" s="50"/>
      <c r="P16" s="50"/>
      <c r="Q16" s="50"/>
      <c r="R16" s="50"/>
      <c r="S16" s="50"/>
      <c r="T16" s="50"/>
      <c r="U16" s="50"/>
      <c r="V16" s="50"/>
      <c r="W16" s="50"/>
      <c r="X16" s="50"/>
      <c r="Y16" s="50"/>
      <c r="Z16" s="50"/>
    </row>
    <row r="17" spans="1:26" ht="15.75" customHeight="1">
      <c r="A17" s="1111"/>
      <c r="B17" s="61" t="s">
        <v>356</v>
      </c>
      <c r="C17" s="1103" t="s">
        <v>990</v>
      </c>
      <c r="D17" s="1064"/>
      <c r="E17" s="1064"/>
      <c r="F17" s="1064"/>
      <c r="G17" s="1064"/>
      <c r="H17" s="1064"/>
      <c r="I17" s="1064"/>
      <c r="J17" s="1064"/>
      <c r="K17" s="1064"/>
      <c r="L17" s="1064"/>
      <c r="M17" s="1095"/>
      <c r="N17" s="50"/>
      <c r="O17" s="50"/>
      <c r="P17" s="50"/>
      <c r="Q17" s="50"/>
      <c r="R17" s="50"/>
      <c r="S17" s="50"/>
      <c r="T17" s="50"/>
      <c r="U17" s="50"/>
      <c r="V17" s="50"/>
      <c r="W17" s="50"/>
      <c r="X17" s="50"/>
      <c r="Y17" s="50"/>
      <c r="Z17" s="50"/>
    </row>
    <row r="18" spans="1:26" ht="8.25" customHeight="1">
      <c r="A18" s="1111"/>
      <c r="B18" s="1117" t="s">
        <v>276</v>
      </c>
      <c r="C18" s="71"/>
      <c r="D18" s="72"/>
      <c r="E18" s="72"/>
      <c r="F18" s="72"/>
      <c r="G18" s="72"/>
      <c r="H18" s="72"/>
      <c r="I18" s="72"/>
      <c r="J18" s="72"/>
      <c r="K18" s="72"/>
      <c r="L18" s="72"/>
      <c r="M18" s="73"/>
      <c r="N18" s="50"/>
      <c r="O18" s="50"/>
      <c r="P18" s="50"/>
      <c r="Q18" s="50"/>
      <c r="R18" s="50"/>
      <c r="S18" s="50"/>
      <c r="T18" s="50"/>
      <c r="U18" s="50"/>
      <c r="V18" s="50"/>
      <c r="W18" s="50"/>
      <c r="X18" s="50"/>
      <c r="Y18" s="50"/>
      <c r="Z18" s="50"/>
    </row>
    <row r="19" spans="1:26" ht="9" customHeight="1">
      <c r="A19" s="1111"/>
      <c r="B19" s="1077"/>
      <c r="C19" s="74"/>
      <c r="D19" s="75"/>
      <c r="E19" s="76"/>
      <c r="F19" s="75"/>
      <c r="G19" s="76"/>
      <c r="H19" s="75"/>
      <c r="I19" s="76"/>
      <c r="J19" s="75"/>
      <c r="K19" s="76"/>
      <c r="L19" s="76"/>
      <c r="M19" s="77"/>
      <c r="N19" s="50"/>
      <c r="O19" s="50"/>
      <c r="P19" s="50"/>
      <c r="Q19" s="50"/>
      <c r="R19" s="50"/>
      <c r="S19" s="50"/>
      <c r="T19" s="50"/>
      <c r="U19" s="50"/>
      <c r="V19" s="50"/>
      <c r="W19" s="50"/>
      <c r="X19" s="50"/>
      <c r="Y19" s="50"/>
      <c r="Z19" s="50"/>
    </row>
    <row r="20" spans="1:26" ht="15.75" customHeight="1">
      <c r="A20" s="1111"/>
      <c r="B20" s="1077"/>
      <c r="C20" s="78" t="s">
        <v>277</v>
      </c>
      <c r="D20" s="79"/>
      <c r="E20" s="80" t="s">
        <v>278</v>
      </c>
      <c r="F20" s="79"/>
      <c r="G20" s="80" t="s">
        <v>279</v>
      </c>
      <c r="H20" s="79"/>
      <c r="I20" s="80" t="s">
        <v>280</v>
      </c>
      <c r="J20" s="57" t="s">
        <v>309</v>
      </c>
      <c r="K20" s="80"/>
      <c r="L20" s="80"/>
      <c r="M20" s="77"/>
      <c r="N20" s="50"/>
      <c r="O20" s="50"/>
      <c r="P20" s="50"/>
      <c r="Q20" s="50"/>
      <c r="R20" s="50"/>
      <c r="S20" s="50"/>
      <c r="T20" s="50"/>
      <c r="U20" s="50"/>
      <c r="V20" s="50"/>
      <c r="W20" s="50"/>
      <c r="X20" s="50"/>
      <c r="Y20" s="50"/>
      <c r="Z20" s="50"/>
    </row>
    <row r="21" spans="1:26" ht="15.75" customHeight="1">
      <c r="A21" s="1111"/>
      <c r="B21" s="1077"/>
      <c r="C21" s="78" t="s">
        <v>281</v>
      </c>
      <c r="D21" s="81"/>
      <c r="E21" s="80" t="s">
        <v>282</v>
      </c>
      <c r="F21" s="82"/>
      <c r="G21" s="80" t="s">
        <v>283</v>
      </c>
      <c r="H21" s="82"/>
      <c r="I21" s="80"/>
      <c r="J21" s="76"/>
      <c r="K21" s="80"/>
      <c r="L21" s="80"/>
      <c r="M21" s="77"/>
      <c r="N21" s="50"/>
      <c r="O21" s="50"/>
      <c r="P21" s="50"/>
      <c r="Q21" s="50"/>
      <c r="R21" s="50"/>
      <c r="S21" s="50"/>
      <c r="T21" s="50"/>
      <c r="U21" s="50"/>
      <c r="V21" s="50"/>
      <c r="W21" s="50"/>
      <c r="X21" s="50"/>
      <c r="Y21" s="50"/>
      <c r="Z21" s="50"/>
    </row>
    <row r="22" spans="1:26" ht="15.75" customHeight="1">
      <c r="A22" s="1111"/>
      <c r="B22" s="1077"/>
      <c r="C22" s="78" t="s">
        <v>284</v>
      </c>
      <c r="D22" s="81"/>
      <c r="E22" s="80" t="s">
        <v>285</v>
      </c>
      <c r="F22" s="81"/>
      <c r="G22" s="80"/>
      <c r="H22" s="76"/>
      <c r="I22" s="80"/>
      <c r="J22" s="76"/>
      <c r="K22" s="80"/>
      <c r="L22" s="80"/>
      <c r="M22" s="77"/>
      <c r="N22" s="50"/>
      <c r="O22" s="50"/>
      <c r="P22" s="50"/>
      <c r="Q22" s="50"/>
      <c r="R22" s="50"/>
      <c r="S22" s="50"/>
      <c r="T22" s="50"/>
      <c r="U22" s="50"/>
      <c r="V22" s="50"/>
      <c r="W22" s="50"/>
      <c r="X22" s="50"/>
      <c r="Y22" s="50"/>
      <c r="Z22" s="50"/>
    </row>
    <row r="23" spans="1:26" ht="15.75" customHeight="1">
      <c r="A23" s="1111"/>
      <c r="B23" s="1077"/>
      <c r="C23" s="78" t="s">
        <v>286</v>
      </c>
      <c r="D23" s="82"/>
      <c r="E23" s="80" t="s">
        <v>288</v>
      </c>
      <c r="F23" s="68"/>
      <c r="G23" s="68"/>
      <c r="H23" s="68"/>
      <c r="I23" s="68"/>
      <c r="J23" s="68"/>
      <c r="K23" s="68"/>
      <c r="L23" s="68"/>
      <c r="M23" s="83"/>
      <c r="N23" s="50"/>
      <c r="O23" s="50"/>
      <c r="P23" s="50"/>
      <c r="Q23" s="50"/>
      <c r="R23" s="50"/>
      <c r="S23" s="50"/>
      <c r="T23" s="50"/>
      <c r="U23" s="50"/>
      <c r="V23" s="50"/>
      <c r="W23" s="50"/>
      <c r="X23" s="50"/>
      <c r="Y23" s="50"/>
      <c r="Z23" s="50"/>
    </row>
    <row r="24" spans="1:26" ht="9.75" customHeight="1">
      <c r="A24" s="1111"/>
      <c r="B24" s="1078"/>
      <c r="C24" s="84"/>
      <c r="D24" s="85"/>
      <c r="E24" s="85"/>
      <c r="F24" s="85"/>
      <c r="G24" s="85"/>
      <c r="H24" s="85"/>
      <c r="I24" s="85"/>
      <c r="J24" s="85"/>
      <c r="K24" s="85"/>
      <c r="L24" s="85"/>
      <c r="M24" s="86"/>
      <c r="N24" s="50"/>
      <c r="O24" s="50"/>
      <c r="P24" s="50"/>
      <c r="Q24" s="50"/>
      <c r="R24" s="50"/>
      <c r="S24" s="50"/>
      <c r="T24" s="50"/>
      <c r="U24" s="50"/>
      <c r="V24" s="50"/>
      <c r="W24" s="50"/>
      <c r="X24" s="50"/>
      <c r="Y24" s="50"/>
      <c r="Z24" s="50"/>
    </row>
    <row r="25" spans="1:26" ht="15.75" customHeight="1">
      <c r="A25" s="1111"/>
      <c r="B25" s="1117" t="s">
        <v>290</v>
      </c>
      <c r="C25" s="87"/>
      <c r="D25" s="72"/>
      <c r="E25" s="72"/>
      <c r="F25" s="72"/>
      <c r="G25" s="72"/>
      <c r="H25" s="72"/>
      <c r="I25" s="72"/>
      <c r="J25" s="72"/>
      <c r="K25" s="72"/>
      <c r="L25" s="88"/>
      <c r="M25" s="89"/>
      <c r="N25" s="50"/>
      <c r="O25" s="50"/>
      <c r="P25" s="50"/>
      <c r="Q25" s="50"/>
      <c r="R25" s="50"/>
      <c r="S25" s="50"/>
      <c r="T25" s="50"/>
      <c r="U25" s="50"/>
      <c r="V25" s="50"/>
      <c r="W25" s="50"/>
      <c r="X25" s="50"/>
      <c r="Y25" s="50"/>
      <c r="Z25" s="50"/>
    </row>
    <row r="26" spans="1:26" ht="15.75" customHeight="1">
      <c r="A26" s="1111"/>
      <c r="B26" s="1077"/>
      <c r="C26" s="78" t="s">
        <v>291</v>
      </c>
      <c r="D26" s="82"/>
      <c r="E26" s="10"/>
      <c r="F26" s="80" t="s">
        <v>292</v>
      </c>
      <c r="G26" s="81"/>
      <c r="H26" s="10"/>
      <c r="I26" s="80" t="s">
        <v>201</v>
      </c>
      <c r="J26" s="81"/>
      <c r="K26" s="10"/>
      <c r="L26" s="90"/>
      <c r="M26" s="91"/>
      <c r="N26" s="50"/>
      <c r="O26" s="50"/>
      <c r="P26" s="50"/>
      <c r="Q26" s="50"/>
      <c r="R26" s="50"/>
      <c r="S26" s="50"/>
      <c r="T26" s="50"/>
      <c r="U26" s="50"/>
      <c r="V26" s="50"/>
      <c r="W26" s="50"/>
      <c r="X26" s="50"/>
      <c r="Y26" s="50"/>
      <c r="Z26" s="50"/>
    </row>
    <row r="27" spans="1:26" ht="15.75" customHeight="1">
      <c r="A27" s="1111"/>
      <c r="B27" s="1077"/>
      <c r="C27" s="78" t="s">
        <v>293</v>
      </c>
      <c r="D27" s="92"/>
      <c r="E27" s="90"/>
      <c r="F27" s="80" t="s">
        <v>193</v>
      </c>
      <c r="G27" s="82" t="s">
        <v>309</v>
      </c>
      <c r="H27" s="90"/>
      <c r="I27" s="93"/>
      <c r="J27" s="90"/>
      <c r="K27" s="67"/>
      <c r="L27" s="90"/>
      <c r="M27" s="91"/>
      <c r="N27" s="50"/>
      <c r="O27" s="50"/>
      <c r="P27" s="50"/>
      <c r="Q27" s="50"/>
      <c r="R27" s="50"/>
      <c r="S27" s="50"/>
      <c r="T27" s="50"/>
      <c r="U27" s="50"/>
      <c r="V27" s="50"/>
      <c r="W27" s="50"/>
      <c r="X27" s="50"/>
      <c r="Y27" s="50"/>
      <c r="Z27" s="50"/>
    </row>
    <row r="28" spans="1:26" ht="15.75" customHeight="1">
      <c r="A28" s="1111"/>
      <c r="B28" s="1078"/>
      <c r="C28" s="94"/>
      <c r="D28" s="75"/>
      <c r="E28" s="75"/>
      <c r="F28" s="75"/>
      <c r="G28" s="75"/>
      <c r="H28" s="75"/>
      <c r="I28" s="75"/>
      <c r="J28" s="75"/>
      <c r="K28" s="75"/>
      <c r="L28" s="95"/>
      <c r="M28" s="96"/>
      <c r="N28" s="50"/>
      <c r="O28" s="50"/>
      <c r="P28" s="50"/>
      <c r="Q28" s="50"/>
      <c r="R28" s="50"/>
      <c r="S28" s="50"/>
      <c r="T28" s="50"/>
      <c r="U28" s="50"/>
      <c r="V28" s="50"/>
      <c r="W28" s="50"/>
      <c r="X28" s="50"/>
      <c r="Y28" s="50"/>
      <c r="Z28" s="50"/>
    </row>
    <row r="29" spans="1:26" ht="15.75" customHeight="1">
      <c r="A29" s="1111"/>
      <c r="B29" s="101" t="s">
        <v>294</v>
      </c>
      <c r="C29" s="98"/>
      <c r="D29" s="99"/>
      <c r="E29" s="99"/>
      <c r="F29" s="99"/>
      <c r="G29" s="99"/>
      <c r="H29" s="99"/>
      <c r="I29" s="99"/>
      <c r="J29" s="99"/>
      <c r="K29" s="99"/>
      <c r="L29" s="99"/>
      <c r="M29" s="100"/>
      <c r="N29" s="50"/>
      <c r="O29" s="50"/>
      <c r="P29" s="50"/>
      <c r="Q29" s="50"/>
      <c r="R29" s="50"/>
      <c r="S29" s="50"/>
      <c r="T29" s="50"/>
      <c r="U29" s="50"/>
      <c r="V29" s="50"/>
      <c r="W29" s="50"/>
      <c r="X29" s="50"/>
      <c r="Y29" s="50"/>
      <c r="Z29" s="50"/>
    </row>
    <row r="30" spans="1:26" ht="15.75" customHeight="1">
      <c r="A30" s="1111"/>
      <c r="B30" s="101"/>
      <c r="C30" s="102" t="s">
        <v>295</v>
      </c>
      <c r="D30" s="306">
        <v>1970</v>
      </c>
      <c r="E30" s="10"/>
      <c r="F30" s="104" t="s">
        <v>296</v>
      </c>
      <c r="G30" s="82">
        <v>2022</v>
      </c>
      <c r="H30" s="10"/>
      <c r="I30" s="104" t="s">
        <v>297</v>
      </c>
      <c r="J30" s="152"/>
      <c r="K30" s="107"/>
      <c r="L30" s="108"/>
      <c r="M30" s="109"/>
      <c r="N30" s="50"/>
      <c r="O30" s="50"/>
      <c r="P30" s="50"/>
      <c r="Q30" s="50"/>
      <c r="R30" s="50"/>
      <c r="S30" s="50"/>
      <c r="T30" s="50"/>
      <c r="U30" s="50"/>
      <c r="V30" s="50"/>
      <c r="W30" s="50"/>
      <c r="X30" s="50"/>
      <c r="Y30" s="50"/>
      <c r="Z30" s="50"/>
    </row>
    <row r="31" spans="1:26" ht="15.75" customHeight="1">
      <c r="A31" s="1111"/>
      <c r="B31" s="60"/>
      <c r="C31" s="84"/>
      <c r="D31" s="85"/>
      <c r="E31" s="85"/>
      <c r="F31" s="85"/>
      <c r="G31" s="85"/>
      <c r="H31" s="85"/>
      <c r="I31" s="85"/>
      <c r="J31" s="85"/>
      <c r="K31" s="85"/>
      <c r="L31" s="85"/>
      <c r="M31" s="86"/>
      <c r="N31" s="50"/>
      <c r="O31" s="50"/>
      <c r="P31" s="50"/>
      <c r="Q31" s="50"/>
      <c r="R31" s="50"/>
      <c r="S31" s="50"/>
      <c r="T31" s="50"/>
      <c r="U31" s="50"/>
      <c r="V31" s="50"/>
      <c r="W31" s="50"/>
      <c r="X31" s="50"/>
      <c r="Y31" s="50"/>
      <c r="Z31" s="50"/>
    </row>
    <row r="32" spans="1:26" ht="15.75" customHeight="1">
      <c r="A32" s="1111"/>
      <c r="B32" s="1117" t="s">
        <v>299</v>
      </c>
      <c r="C32" s="110"/>
      <c r="D32" s="111"/>
      <c r="E32" s="111"/>
      <c r="F32" s="111"/>
      <c r="G32" s="111"/>
      <c r="H32" s="111"/>
      <c r="I32" s="111"/>
      <c r="J32" s="111"/>
      <c r="K32" s="111"/>
      <c r="L32" s="88"/>
      <c r="M32" s="89"/>
      <c r="N32" s="50"/>
      <c r="O32" s="50"/>
      <c r="P32" s="50"/>
      <c r="Q32" s="50"/>
      <c r="R32" s="50"/>
      <c r="S32" s="50"/>
      <c r="T32" s="50"/>
      <c r="U32" s="50"/>
      <c r="V32" s="50"/>
      <c r="W32" s="50"/>
      <c r="X32" s="50"/>
      <c r="Y32" s="50"/>
      <c r="Z32" s="50"/>
    </row>
    <row r="33" spans="1:26" ht="15.75" customHeight="1">
      <c r="A33" s="1111"/>
      <c r="B33" s="1077"/>
      <c r="C33" s="112" t="s">
        <v>300</v>
      </c>
      <c r="D33" s="307">
        <v>45292</v>
      </c>
      <c r="E33" s="114"/>
      <c r="F33" s="10" t="s">
        <v>301</v>
      </c>
      <c r="G33" s="307">
        <v>47483</v>
      </c>
      <c r="H33" s="114"/>
      <c r="I33" s="104"/>
      <c r="J33" s="114"/>
      <c r="K33" s="114"/>
      <c r="L33" s="90"/>
      <c r="M33" s="91"/>
      <c r="N33" s="50"/>
      <c r="O33" s="50"/>
      <c r="P33" s="50"/>
      <c r="Q33" s="50"/>
      <c r="R33" s="50"/>
      <c r="S33" s="50"/>
      <c r="T33" s="50"/>
      <c r="U33" s="50"/>
      <c r="V33" s="50"/>
      <c r="W33" s="50"/>
      <c r="X33" s="50"/>
      <c r="Y33" s="50"/>
      <c r="Z33" s="50"/>
    </row>
    <row r="34" spans="1:26" ht="15.75" customHeight="1">
      <c r="A34" s="1111"/>
      <c r="B34" s="1078"/>
      <c r="C34" s="84"/>
      <c r="D34" s="173"/>
      <c r="E34" s="174"/>
      <c r="F34" s="85"/>
      <c r="G34" s="174"/>
      <c r="H34" s="174"/>
      <c r="I34" s="175"/>
      <c r="J34" s="174"/>
      <c r="K34" s="174"/>
      <c r="L34" s="95"/>
      <c r="M34" s="96"/>
      <c r="N34" s="50"/>
      <c r="O34" s="50"/>
      <c r="P34" s="50"/>
      <c r="Q34" s="50"/>
      <c r="R34" s="50"/>
      <c r="S34" s="50"/>
      <c r="T34" s="50"/>
      <c r="U34" s="50"/>
      <c r="V34" s="50"/>
      <c r="W34" s="50"/>
      <c r="X34" s="50"/>
      <c r="Y34" s="50"/>
      <c r="Z34" s="50"/>
    </row>
    <row r="35" spans="1:26" ht="15.75" customHeight="1">
      <c r="A35" s="1111"/>
      <c r="B35" s="1117" t="s">
        <v>303</v>
      </c>
      <c r="C35" s="116"/>
      <c r="D35" s="62"/>
      <c r="E35" s="62"/>
      <c r="F35" s="62"/>
      <c r="G35" s="62"/>
      <c r="H35" s="62"/>
      <c r="I35" s="62"/>
      <c r="J35" s="62"/>
      <c r="K35" s="62"/>
      <c r="L35" s="62"/>
      <c r="M35" s="117"/>
      <c r="N35" s="50"/>
      <c r="O35" s="50"/>
      <c r="P35" s="50"/>
      <c r="Q35" s="50"/>
      <c r="R35" s="50"/>
      <c r="S35" s="50"/>
      <c r="T35" s="50"/>
      <c r="U35" s="50"/>
      <c r="V35" s="50"/>
      <c r="W35" s="50"/>
      <c r="X35" s="50"/>
      <c r="Y35" s="50"/>
      <c r="Z35" s="50"/>
    </row>
    <row r="36" spans="1:26" ht="15.75" customHeight="1">
      <c r="A36" s="1111"/>
      <c r="B36" s="1077"/>
      <c r="C36" s="78"/>
      <c r="D36" s="10" t="s">
        <v>359</v>
      </c>
      <c r="E36" s="10"/>
      <c r="F36" s="10" t="s">
        <v>360</v>
      </c>
      <c r="G36" s="10"/>
      <c r="H36" s="67" t="s">
        <v>361</v>
      </c>
      <c r="I36" s="67"/>
      <c r="J36" s="67" t="s">
        <v>362</v>
      </c>
      <c r="K36" s="10"/>
      <c r="L36" s="10" t="s">
        <v>363</v>
      </c>
      <c r="M36" s="118"/>
      <c r="N36" s="50"/>
      <c r="O36" s="50"/>
      <c r="P36" s="50"/>
      <c r="Q36" s="50"/>
      <c r="R36" s="50"/>
      <c r="S36" s="50"/>
      <c r="T36" s="50"/>
      <c r="U36" s="50"/>
      <c r="V36" s="50"/>
      <c r="W36" s="50"/>
      <c r="X36" s="50"/>
      <c r="Y36" s="50"/>
      <c r="Z36" s="50"/>
    </row>
    <row r="37" spans="1:26" ht="15.75" customHeight="1">
      <c r="A37" s="1111"/>
      <c r="B37" s="1077"/>
      <c r="C37" s="78"/>
      <c r="D37" s="177">
        <v>2024</v>
      </c>
      <c r="E37" s="308">
        <v>2561</v>
      </c>
      <c r="F37" s="177">
        <v>2025</v>
      </c>
      <c r="G37" s="308">
        <v>2561</v>
      </c>
      <c r="H37" s="177">
        <v>2026</v>
      </c>
      <c r="I37" s="308">
        <v>2561</v>
      </c>
      <c r="J37" s="177">
        <v>2027</v>
      </c>
      <c r="K37" s="308">
        <v>2561</v>
      </c>
      <c r="L37" s="177">
        <v>2028</v>
      </c>
      <c r="M37" s="308">
        <v>2561</v>
      </c>
      <c r="N37" s="50"/>
      <c r="O37" s="50"/>
      <c r="P37" s="50"/>
      <c r="Q37" s="50"/>
      <c r="R37" s="50"/>
      <c r="S37" s="50"/>
      <c r="T37" s="50"/>
      <c r="U37" s="50"/>
      <c r="V37" s="50"/>
      <c r="W37" s="50"/>
      <c r="X37" s="50"/>
      <c r="Y37" s="50"/>
      <c r="Z37" s="50"/>
    </row>
    <row r="38" spans="1:26" ht="15.75" customHeight="1">
      <c r="A38" s="1111"/>
      <c r="B38" s="1077"/>
      <c r="C38" s="78"/>
      <c r="D38" s="10" t="s">
        <v>364</v>
      </c>
      <c r="E38" s="10"/>
      <c r="F38" s="10" t="s">
        <v>365</v>
      </c>
      <c r="G38" s="10"/>
      <c r="H38" s="67" t="s">
        <v>366</v>
      </c>
      <c r="I38" s="67"/>
      <c r="J38" s="67" t="s">
        <v>367</v>
      </c>
      <c r="K38" s="10"/>
      <c r="L38" s="10" t="s">
        <v>368</v>
      </c>
      <c r="M38" s="77"/>
      <c r="N38" s="50"/>
      <c r="O38" s="50"/>
      <c r="P38" s="50"/>
      <c r="Q38" s="50"/>
      <c r="R38" s="50"/>
      <c r="S38" s="50"/>
      <c r="T38" s="50"/>
      <c r="U38" s="50"/>
      <c r="V38" s="50"/>
      <c r="W38" s="50"/>
      <c r="X38" s="50"/>
      <c r="Y38" s="50"/>
      <c r="Z38" s="50"/>
    </row>
    <row r="39" spans="1:26" ht="15.75" customHeight="1">
      <c r="A39" s="1111"/>
      <c r="B39" s="1077"/>
      <c r="C39" s="78"/>
      <c r="D39" s="177">
        <v>2029</v>
      </c>
      <c r="E39" s="308">
        <v>2561</v>
      </c>
      <c r="F39" s="177">
        <v>2030</v>
      </c>
      <c r="G39" s="308">
        <v>2561</v>
      </c>
      <c r="H39" s="158"/>
      <c r="I39" s="108"/>
      <c r="J39" s="158"/>
      <c r="K39" s="108"/>
      <c r="L39" s="158"/>
      <c r="M39" s="153"/>
      <c r="N39" s="50"/>
      <c r="O39" s="50"/>
      <c r="P39" s="50"/>
      <c r="Q39" s="50"/>
      <c r="R39" s="50"/>
      <c r="S39" s="50"/>
      <c r="T39" s="50"/>
      <c r="U39" s="50"/>
      <c r="V39" s="50"/>
      <c r="W39" s="50"/>
      <c r="X39" s="50"/>
      <c r="Y39" s="50"/>
      <c r="Z39" s="50"/>
    </row>
    <row r="40" spans="1:26" ht="15.75" customHeight="1">
      <c r="A40" s="1111"/>
      <c r="B40" s="1077"/>
      <c r="C40" s="78"/>
      <c r="D40" s="10" t="s">
        <v>369</v>
      </c>
      <c r="E40" s="10"/>
      <c r="F40" s="10" t="s">
        <v>370</v>
      </c>
      <c r="G40" s="10"/>
      <c r="H40" s="67" t="s">
        <v>371</v>
      </c>
      <c r="I40" s="67"/>
      <c r="J40" s="67" t="s">
        <v>372</v>
      </c>
      <c r="K40" s="10"/>
      <c r="L40" s="10" t="s">
        <v>534</v>
      </c>
      <c r="M40" s="77"/>
      <c r="N40" s="50"/>
      <c r="O40" s="50"/>
      <c r="P40" s="50"/>
      <c r="Q40" s="50"/>
      <c r="R40" s="50"/>
      <c r="S40" s="50"/>
      <c r="T40" s="50"/>
      <c r="U40" s="50"/>
      <c r="V40" s="50"/>
      <c r="W40" s="50"/>
      <c r="X40" s="50"/>
      <c r="Y40" s="50"/>
      <c r="Z40" s="50"/>
    </row>
    <row r="41" spans="1:26" ht="15.75" customHeight="1">
      <c r="A41" s="1111"/>
      <c r="B41" s="1077"/>
      <c r="C41" s="78"/>
      <c r="D41" s="158"/>
      <c r="E41" s="108"/>
      <c r="F41" s="158"/>
      <c r="G41" s="108"/>
      <c r="H41" s="158"/>
      <c r="I41" s="108"/>
      <c r="J41" s="158"/>
      <c r="K41" s="108"/>
      <c r="L41" s="158"/>
      <c r="M41" s="153"/>
      <c r="N41" s="50"/>
      <c r="O41" s="50"/>
      <c r="P41" s="50"/>
      <c r="Q41" s="50"/>
      <c r="R41" s="50"/>
      <c r="S41" s="50"/>
      <c r="T41" s="50"/>
      <c r="U41" s="50"/>
      <c r="V41" s="50"/>
      <c r="W41" s="50"/>
      <c r="X41" s="50"/>
      <c r="Y41" s="50"/>
      <c r="Z41" s="50"/>
    </row>
    <row r="42" spans="1:26" ht="15.75" customHeight="1">
      <c r="A42" s="1111"/>
      <c r="B42" s="1077"/>
      <c r="C42" s="78"/>
      <c r="D42" s="154" t="s">
        <v>534</v>
      </c>
      <c r="E42" s="107"/>
      <c r="F42" s="154" t="s">
        <v>304</v>
      </c>
      <c r="G42" s="107"/>
      <c r="H42" s="155"/>
      <c r="I42" s="99"/>
      <c r="J42" s="155"/>
      <c r="K42" s="99"/>
      <c r="L42" s="155"/>
      <c r="M42" s="100"/>
      <c r="N42" s="50"/>
      <c r="O42" s="50"/>
      <c r="P42" s="50"/>
      <c r="Q42" s="50"/>
      <c r="R42" s="50"/>
      <c r="S42" s="50"/>
      <c r="T42" s="50"/>
      <c r="U42" s="50"/>
      <c r="V42" s="50"/>
      <c r="W42" s="50"/>
      <c r="X42" s="50"/>
      <c r="Y42" s="50"/>
      <c r="Z42" s="50"/>
    </row>
    <row r="43" spans="1:26" ht="15.75" customHeight="1">
      <c r="A43" s="1111"/>
      <c r="B43" s="1077"/>
      <c r="C43" s="78"/>
      <c r="D43" s="158"/>
      <c r="E43" s="108"/>
      <c r="F43" s="1522">
        <v>2561</v>
      </c>
      <c r="G43" s="1069"/>
      <c r="H43" s="1209"/>
      <c r="I43" s="1210"/>
      <c r="J43" s="156"/>
      <c r="K43" s="10"/>
      <c r="L43" s="156"/>
      <c r="M43" s="109"/>
      <c r="N43" s="50"/>
      <c r="O43" s="50"/>
      <c r="P43" s="50"/>
      <c r="Q43" s="50"/>
      <c r="R43" s="50"/>
      <c r="S43" s="50"/>
      <c r="T43" s="50"/>
      <c r="U43" s="50"/>
      <c r="V43" s="50"/>
      <c r="W43" s="50"/>
      <c r="X43" s="50"/>
      <c r="Y43" s="50"/>
      <c r="Z43" s="50"/>
    </row>
    <row r="44" spans="1:26" ht="15.75" customHeight="1">
      <c r="A44" s="1111"/>
      <c r="B44" s="1077"/>
      <c r="C44" s="130"/>
      <c r="D44" s="154"/>
      <c r="E44" s="107"/>
      <c r="F44" s="154"/>
      <c r="G44" s="107"/>
      <c r="H44" s="131"/>
      <c r="I44" s="85"/>
      <c r="J44" s="131"/>
      <c r="K44" s="85"/>
      <c r="L44" s="131"/>
      <c r="M44" s="86"/>
      <c r="N44" s="50"/>
      <c r="O44" s="50"/>
      <c r="P44" s="50"/>
      <c r="Q44" s="50"/>
      <c r="R44" s="50"/>
      <c r="S44" s="50"/>
      <c r="T44" s="50"/>
      <c r="U44" s="50"/>
      <c r="V44" s="50"/>
      <c r="W44" s="50"/>
      <c r="X44" s="50"/>
      <c r="Y44" s="50"/>
      <c r="Z44" s="50"/>
    </row>
    <row r="45" spans="1:26" ht="18" customHeight="1">
      <c r="A45" s="1111"/>
      <c r="B45" s="1117" t="s">
        <v>305</v>
      </c>
      <c r="C45" s="87"/>
      <c r="D45" s="72"/>
      <c r="E45" s="72"/>
      <c r="F45" s="72"/>
      <c r="G45" s="72"/>
      <c r="H45" s="72"/>
      <c r="I45" s="72"/>
      <c r="J45" s="72"/>
      <c r="K45" s="72"/>
      <c r="L45" s="90"/>
      <c r="M45" s="91"/>
      <c r="N45" s="50"/>
      <c r="O45" s="50"/>
      <c r="P45" s="50"/>
      <c r="Q45" s="50"/>
      <c r="R45" s="50"/>
      <c r="S45" s="50"/>
      <c r="T45" s="50"/>
      <c r="U45" s="50"/>
      <c r="V45" s="50"/>
      <c r="W45" s="50"/>
      <c r="X45" s="50"/>
      <c r="Y45" s="50"/>
      <c r="Z45" s="50"/>
    </row>
    <row r="46" spans="1:26" ht="15.75" customHeight="1">
      <c r="A46" s="1111"/>
      <c r="B46" s="1077"/>
      <c r="C46" s="133"/>
      <c r="D46" s="134" t="s">
        <v>306</v>
      </c>
      <c r="E46" s="135" t="s">
        <v>163</v>
      </c>
      <c r="F46" s="1085" t="s">
        <v>307</v>
      </c>
      <c r="G46" s="1087"/>
      <c r="H46" s="1088"/>
      <c r="I46" s="1088"/>
      <c r="J46" s="1089"/>
      <c r="K46" s="136" t="s">
        <v>308</v>
      </c>
      <c r="L46" s="1091"/>
      <c r="M46" s="1092"/>
      <c r="N46" s="50"/>
      <c r="O46" s="50"/>
      <c r="P46" s="50"/>
      <c r="Q46" s="50"/>
      <c r="R46" s="50"/>
      <c r="S46" s="50"/>
      <c r="T46" s="50"/>
      <c r="U46" s="50"/>
      <c r="V46" s="50"/>
      <c r="W46" s="50"/>
      <c r="X46" s="50"/>
      <c r="Y46" s="50"/>
      <c r="Z46" s="50"/>
    </row>
    <row r="47" spans="1:26" ht="15.75" customHeight="1">
      <c r="A47" s="1111"/>
      <c r="B47" s="1077"/>
      <c r="C47" s="133"/>
      <c r="D47" s="157"/>
      <c r="E47" s="81" t="s">
        <v>309</v>
      </c>
      <c r="F47" s="1086"/>
      <c r="G47" s="1090"/>
      <c r="H47" s="1067"/>
      <c r="I47" s="1067"/>
      <c r="J47" s="1068"/>
      <c r="K47" s="90"/>
      <c r="L47" s="1090"/>
      <c r="M47" s="1093"/>
      <c r="N47" s="50"/>
      <c r="O47" s="50"/>
      <c r="P47" s="50"/>
      <c r="Q47" s="50"/>
      <c r="R47" s="50"/>
      <c r="S47" s="50"/>
      <c r="T47" s="50"/>
      <c r="U47" s="50"/>
      <c r="V47" s="50"/>
      <c r="W47" s="50"/>
      <c r="X47" s="50"/>
      <c r="Y47" s="50"/>
      <c r="Z47" s="50"/>
    </row>
    <row r="48" spans="1:26" ht="15.75" customHeight="1">
      <c r="A48" s="1111"/>
      <c r="B48" s="1078"/>
      <c r="C48" s="138"/>
      <c r="D48" s="95"/>
      <c r="E48" s="95"/>
      <c r="F48" s="95"/>
      <c r="G48" s="95"/>
      <c r="H48" s="95"/>
      <c r="I48" s="95"/>
      <c r="J48" s="95"/>
      <c r="K48" s="95"/>
      <c r="L48" s="90"/>
      <c r="M48" s="91"/>
      <c r="N48" s="50"/>
      <c r="O48" s="50"/>
      <c r="P48" s="50"/>
      <c r="Q48" s="50"/>
      <c r="R48" s="50"/>
      <c r="S48" s="50"/>
      <c r="T48" s="50"/>
      <c r="U48" s="50"/>
      <c r="V48" s="50"/>
      <c r="W48" s="50"/>
      <c r="X48" s="50"/>
      <c r="Y48" s="50"/>
      <c r="Z48" s="50"/>
    </row>
    <row r="49" spans="1:26" ht="54.75" customHeight="1">
      <c r="A49" s="1111"/>
      <c r="B49" s="52" t="s">
        <v>310</v>
      </c>
      <c r="C49" s="1103" t="s">
        <v>593</v>
      </c>
      <c r="D49" s="1064"/>
      <c r="E49" s="1064"/>
      <c r="F49" s="1064"/>
      <c r="G49" s="1064"/>
      <c r="H49" s="1064"/>
      <c r="I49" s="1064"/>
      <c r="J49" s="1064"/>
      <c r="K49" s="1064"/>
      <c r="L49" s="1064"/>
      <c r="M49" s="1095"/>
      <c r="N49" s="50"/>
      <c r="O49" s="50"/>
      <c r="P49" s="50"/>
      <c r="Q49" s="50"/>
      <c r="R49" s="50"/>
      <c r="S49" s="50"/>
      <c r="T49" s="50"/>
      <c r="U49" s="50"/>
      <c r="V49" s="50"/>
      <c r="W49" s="50"/>
      <c r="X49" s="50"/>
      <c r="Y49" s="50"/>
      <c r="Z49" s="50"/>
    </row>
    <row r="50" spans="1:26" ht="34.5" customHeight="1">
      <c r="A50" s="1111"/>
      <c r="B50" s="61" t="s">
        <v>312</v>
      </c>
      <c r="C50" s="1103" t="s">
        <v>594</v>
      </c>
      <c r="D50" s="1064"/>
      <c r="E50" s="1064"/>
      <c r="F50" s="1064"/>
      <c r="G50" s="1064"/>
      <c r="H50" s="1064"/>
      <c r="I50" s="1064"/>
      <c r="J50" s="1064"/>
      <c r="K50" s="1064"/>
      <c r="L50" s="1064"/>
      <c r="M50" s="1095"/>
      <c r="N50" s="50"/>
      <c r="O50" s="50"/>
      <c r="P50" s="50"/>
      <c r="Q50" s="50"/>
      <c r="R50" s="50"/>
      <c r="S50" s="50"/>
      <c r="T50" s="50"/>
      <c r="U50" s="50"/>
      <c r="V50" s="50"/>
      <c r="W50" s="50"/>
      <c r="X50" s="50"/>
      <c r="Y50" s="50"/>
      <c r="Z50" s="50"/>
    </row>
    <row r="51" spans="1:26" ht="15.75" customHeight="1">
      <c r="A51" s="1111"/>
      <c r="B51" s="61" t="s">
        <v>314</v>
      </c>
      <c r="C51" s="1103" t="s">
        <v>595</v>
      </c>
      <c r="D51" s="1064"/>
      <c r="E51" s="1064"/>
      <c r="F51" s="1064"/>
      <c r="G51" s="1064"/>
      <c r="H51" s="1064"/>
      <c r="I51" s="1064"/>
      <c r="J51" s="1064"/>
      <c r="K51" s="1064"/>
      <c r="L51" s="1064"/>
      <c r="M51" s="1095"/>
      <c r="N51" s="50"/>
      <c r="O51" s="50"/>
      <c r="P51" s="50"/>
      <c r="Q51" s="50"/>
      <c r="R51" s="50"/>
      <c r="S51" s="50"/>
      <c r="T51" s="50"/>
      <c r="U51" s="50"/>
      <c r="V51" s="50"/>
      <c r="W51" s="50"/>
      <c r="X51" s="50"/>
      <c r="Y51" s="50"/>
      <c r="Z51" s="50"/>
    </row>
    <row r="52" spans="1:26" ht="15.75" customHeight="1">
      <c r="A52" s="1113"/>
      <c r="B52" s="61" t="s">
        <v>316</v>
      </c>
      <c r="C52" s="1103">
        <v>2022</v>
      </c>
      <c r="D52" s="1064"/>
      <c r="E52" s="1064"/>
      <c r="F52" s="1064"/>
      <c r="G52" s="1064"/>
      <c r="H52" s="1064"/>
      <c r="I52" s="1064"/>
      <c r="J52" s="1064"/>
      <c r="K52" s="1064"/>
      <c r="L52" s="1064"/>
      <c r="M52" s="1095"/>
      <c r="N52" s="50"/>
      <c r="O52" s="50"/>
      <c r="P52" s="50"/>
      <c r="Q52" s="50"/>
      <c r="R52" s="50"/>
      <c r="S52" s="50"/>
      <c r="T52" s="50"/>
      <c r="U52" s="50"/>
      <c r="V52" s="50"/>
      <c r="W52" s="50"/>
      <c r="X52" s="50"/>
      <c r="Y52" s="50"/>
      <c r="Z52" s="50"/>
    </row>
    <row r="53" spans="1:26" ht="15.75" customHeight="1">
      <c r="A53" s="1212" t="s">
        <v>317</v>
      </c>
      <c r="B53" s="141" t="s">
        <v>318</v>
      </c>
      <c r="C53" s="1103" t="s">
        <v>209</v>
      </c>
      <c r="D53" s="1064"/>
      <c r="E53" s="1064"/>
      <c r="F53" s="1064"/>
      <c r="G53" s="1064"/>
      <c r="H53" s="1064"/>
      <c r="I53" s="1064"/>
      <c r="J53" s="1064"/>
      <c r="K53" s="1064"/>
      <c r="L53" s="1064"/>
      <c r="M53" s="1095"/>
      <c r="N53" s="50"/>
      <c r="O53" s="50"/>
      <c r="P53" s="50"/>
      <c r="Q53" s="50"/>
      <c r="R53" s="50"/>
      <c r="S53" s="50"/>
      <c r="T53" s="50"/>
      <c r="U53" s="50"/>
      <c r="V53" s="50"/>
      <c r="W53" s="50"/>
      <c r="X53" s="50"/>
      <c r="Y53" s="50"/>
      <c r="Z53" s="50"/>
    </row>
    <row r="54" spans="1:26" ht="15.75" customHeight="1">
      <c r="A54" s="1111"/>
      <c r="B54" s="141" t="s">
        <v>320</v>
      </c>
      <c r="C54" s="1103" t="s">
        <v>596</v>
      </c>
      <c r="D54" s="1064"/>
      <c r="E54" s="1064"/>
      <c r="F54" s="1064"/>
      <c r="G54" s="1064"/>
      <c r="H54" s="1064"/>
      <c r="I54" s="1064"/>
      <c r="J54" s="1064"/>
      <c r="K54" s="1064"/>
      <c r="L54" s="1064"/>
      <c r="M54" s="1095"/>
      <c r="N54" s="50"/>
      <c r="O54" s="50"/>
      <c r="P54" s="50"/>
      <c r="Q54" s="50"/>
      <c r="R54" s="50"/>
      <c r="S54" s="50"/>
      <c r="T54" s="50"/>
      <c r="U54" s="50"/>
      <c r="V54" s="50"/>
      <c r="W54" s="50"/>
      <c r="X54" s="50"/>
      <c r="Y54" s="50"/>
      <c r="Z54" s="50"/>
    </row>
    <row r="55" spans="1:26" ht="15.75" customHeight="1">
      <c r="A55" s="1111"/>
      <c r="B55" s="141" t="s">
        <v>322</v>
      </c>
      <c r="C55" s="1103" t="s">
        <v>207</v>
      </c>
      <c r="D55" s="1064"/>
      <c r="E55" s="1064"/>
      <c r="F55" s="1064"/>
      <c r="G55" s="1064"/>
      <c r="H55" s="1064"/>
      <c r="I55" s="1064"/>
      <c r="J55" s="1064"/>
      <c r="K55" s="1064"/>
      <c r="L55" s="1064"/>
      <c r="M55" s="1095"/>
      <c r="N55" s="50"/>
      <c r="O55" s="50"/>
      <c r="P55" s="50"/>
      <c r="Q55" s="50"/>
      <c r="R55" s="50"/>
      <c r="S55" s="50"/>
      <c r="T55" s="50"/>
      <c r="U55" s="50"/>
      <c r="V55" s="50"/>
      <c r="W55" s="50"/>
      <c r="X55" s="50"/>
      <c r="Y55" s="50"/>
      <c r="Z55" s="50"/>
    </row>
    <row r="56" spans="1:26" ht="15.75" customHeight="1">
      <c r="A56" s="1111"/>
      <c r="B56" s="142" t="s">
        <v>323</v>
      </c>
      <c r="C56" s="1103" t="s">
        <v>208</v>
      </c>
      <c r="D56" s="1064"/>
      <c r="E56" s="1064"/>
      <c r="F56" s="1064"/>
      <c r="G56" s="1064"/>
      <c r="H56" s="1064"/>
      <c r="I56" s="1064"/>
      <c r="J56" s="1064"/>
      <c r="K56" s="1064"/>
      <c r="L56" s="1064"/>
      <c r="M56" s="1095"/>
      <c r="N56" s="50"/>
      <c r="O56" s="50"/>
      <c r="P56" s="50"/>
      <c r="Q56" s="50"/>
      <c r="R56" s="50"/>
      <c r="S56" s="50"/>
      <c r="T56" s="50"/>
      <c r="U56" s="50"/>
      <c r="V56" s="50"/>
      <c r="W56" s="50"/>
      <c r="X56" s="50"/>
      <c r="Y56" s="50"/>
      <c r="Z56" s="50"/>
    </row>
    <row r="57" spans="1:26" ht="15.75" customHeight="1">
      <c r="A57" s="1111"/>
      <c r="B57" s="141" t="s">
        <v>324</v>
      </c>
      <c r="C57" s="1103" t="s">
        <v>211</v>
      </c>
      <c r="D57" s="1064"/>
      <c r="E57" s="1064"/>
      <c r="F57" s="1064"/>
      <c r="G57" s="1064"/>
      <c r="H57" s="1064"/>
      <c r="I57" s="1064"/>
      <c r="J57" s="1064"/>
      <c r="K57" s="1064"/>
      <c r="L57" s="1064"/>
      <c r="M57" s="1095"/>
      <c r="N57" s="50"/>
      <c r="O57" s="50"/>
      <c r="P57" s="50"/>
      <c r="Q57" s="50"/>
      <c r="R57" s="50"/>
      <c r="S57" s="50"/>
      <c r="T57" s="50"/>
      <c r="U57" s="50"/>
      <c r="V57" s="50"/>
      <c r="W57" s="50"/>
      <c r="X57" s="50"/>
      <c r="Y57" s="50"/>
      <c r="Z57" s="50"/>
    </row>
    <row r="58" spans="1:26" ht="15.75" customHeight="1">
      <c r="A58" s="1112"/>
      <c r="B58" s="141" t="s">
        <v>325</v>
      </c>
      <c r="C58" s="1103" t="s">
        <v>597</v>
      </c>
      <c r="D58" s="1064"/>
      <c r="E58" s="1064"/>
      <c r="F58" s="1064"/>
      <c r="G58" s="1064"/>
      <c r="H58" s="1064"/>
      <c r="I58" s="1064"/>
      <c r="J58" s="1064"/>
      <c r="K58" s="1064"/>
      <c r="L58" s="1064"/>
      <c r="M58" s="1095"/>
      <c r="N58" s="50"/>
      <c r="O58" s="50"/>
      <c r="P58" s="50"/>
      <c r="Q58" s="50"/>
      <c r="R58" s="50"/>
      <c r="S58" s="50"/>
      <c r="T58" s="50"/>
      <c r="U58" s="50"/>
      <c r="V58" s="50"/>
      <c r="W58" s="50"/>
      <c r="X58" s="50"/>
      <c r="Y58" s="50"/>
      <c r="Z58" s="50"/>
    </row>
    <row r="59" spans="1:26" ht="15.75" customHeight="1">
      <c r="A59" s="1212" t="s">
        <v>326</v>
      </c>
      <c r="B59" s="143" t="s">
        <v>327</v>
      </c>
      <c r="C59" s="1103" t="s">
        <v>598</v>
      </c>
      <c r="D59" s="1064"/>
      <c r="E59" s="1064"/>
      <c r="F59" s="1064"/>
      <c r="G59" s="1064"/>
      <c r="H59" s="1064"/>
      <c r="I59" s="1064"/>
      <c r="J59" s="1064"/>
      <c r="K59" s="1064"/>
      <c r="L59" s="1064"/>
      <c r="M59" s="1095"/>
      <c r="N59" s="50"/>
      <c r="O59" s="50"/>
      <c r="P59" s="50"/>
      <c r="Q59" s="50"/>
      <c r="R59" s="50"/>
      <c r="S59" s="50"/>
      <c r="T59" s="50"/>
      <c r="U59" s="50"/>
      <c r="V59" s="50"/>
      <c r="W59" s="50"/>
      <c r="X59" s="50"/>
      <c r="Y59" s="50"/>
      <c r="Z59" s="50"/>
    </row>
    <row r="60" spans="1:26" ht="30" customHeight="1">
      <c r="A60" s="1111"/>
      <c r="B60" s="143" t="s">
        <v>329</v>
      </c>
      <c r="C60" s="1103" t="s">
        <v>599</v>
      </c>
      <c r="D60" s="1064"/>
      <c r="E60" s="1064"/>
      <c r="F60" s="1064"/>
      <c r="G60" s="1064"/>
      <c r="H60" s="1064"/>
      <c r="I60" s="1064"/>
      <c r="J60" s="1064"/>
      <c r="K60" s="1064"/>
      <c r="L60" s="1064"/>
      <c r="M60" s="1095"/>
      <c r="N60" s="50"/>
      <c r="O60" s="50"/>
      <c r="P60" s="50"/>
      <c r="Q60" s="50"/>
      <c r="R60" s="50"/>
      <c r="S60" s="50"/>
      <c r="T60" s="50"/>
      <c r="U60" s="50"/>
      <c r="V60" s="50"/>
      <c r="W60" s="50"/>
      <c r="X60" s="50"/>
      <c r="Y60" s="50"/>
      <c r="Z60" s="50"/>
    </row>
    <row r="61" spans="1:26" ht="30" customHeight="1">
      <c r="A61" s="1113"/>
      <c r="B61" s="144" t="s">
        <v>52</v>
      </c>
      <c r="C61" s="1103" t="s">
        <v>67</v>
      </c>
      <c r="D61" s="1064"/>
      <c r="E61" s="1064"/>
      <c r="F61" s="1064"/>
      <c r="G61" s="1064"/>
      <c r="H61" s="1064"/>
      <c r="I61" s="1064"/>
      <c r="J61" s="1064"/>
      <c r="K61" s="1064"/>
      <c r="L61" s="1064"/>
      <c r="M61" s="1095"/>
      <c r="N61" s="50"/>
      <c r="O61" s="50"/>
      <c r="P61" s="50"/>
      <c r="Q61" s="50"/>
      <c r="R61" s="50"/>
      <c r="S61" s="50"/>
      <c r="T61" s="50"/>
      <c r="U61" s="50"/>
      <c r="V61" s="50"/>
      <c r="W61" s="50"/>
      <c r="X61" s="50"/>
      <c r="Y61" s="50"/>
      <c r="Z61" s="50"/>
    </row>
    <row r="62" spans="1:26" ht="15.75" customHeight="1">
      <c r="A62" s="184" t="s">
        <v>331</v>
      </c>
      <c r="B62" s="146"/>
      <c r="C62" s="1099"/>
      <c r="D62" s="1100"/>
      <c r="E62" s="1100"/>
      <c r="F62" s="1100"/>
      <c r="G62" s="1100"/>
      <c r="H62" s="1100"/>
      <c r="I62" s="1100"/>
      <c r="J62" s="1100"/>
      <c r="K62" s="1100"/>
      <c r="L62" s="1100"/>
      <c r="M62" s="1101"/>
      <c r="N62" s="50"/>
      <c r="O62" s="50"/>
      <c r="P62" s="50"/>
      <c r="Q62" s="50"/>
      <c r="R62" s="50"/>
      <c r="S62" s="50"/>
      <c r="T62" s="50"/>
      <c r="U62" s="50"/>
      <c r="V62" s="50"/>
      <c r="W62" s="50"/>
      <c r="X62" s="50"/>
      <c r="Y62" s="50"/>
      <c r="Z62" s="50"/>
    </row>
    <row r="63" spans="1:26" ht="15.75" customHeight="1">
      <c r="A63" s="50"/>
      <c r="B63" s="147"/>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5.75" customHeight="1">
      <c r="A64" s="50"/>
      <c r="B64" s="147"/>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5.75" customHeight="1">
      <c r="A65" s="50"/>
      <c r="B65" s="147"/>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5.75" customHeight="1">
      <c r="A66" s="50"/>
      <c r="B66" s="147"/>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5.75" customHeight="1">
      <c r="A67" s="50"/>
      <c r="B67" s="147"/>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c r="A68" s="50"/>
      <c r="B68" s="147"/>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5.75" customHeight="1">
      <c r="A69" s="50"/>
      <c r="B69" s="147"/>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c r="A70" s="50"/>
      <c r="B70" s="147"/>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c r="A71" s="50"/>
      <c r="B71" s="147"/>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c r="A72" s="50"/>
      <c r="B72" s="147"/>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c r="A73" s="50"/>
      <c r="B73" s="147"/>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c r="A74" s="50"/>
      <c r="B74" s="147"/>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c r="A75" s="50"/>
      <c r="B75" s="147"/>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c r="A76" s="50"/>
      <c r="B76" s="147"/>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c r="A77" s="50"/>
      <c r="B77" s="147"/>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c r="A78" s="50"/>
      <c r="B78" s="147"/>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c r="A79" s="50"/>
      <c r="B79" s="147"/>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c r="A80" s="50"/>
      <c r="B80" s="147"/>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c r="A81" s="50"/>
      <c r="B81" s="147"/>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c r="A82" s="50"/>
      <c r="B82" s="147"/>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c r="A83" s="50"/>
      <c r="B83" s="147"/>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c r="A84" s="50"/>
      <c r="B84" s="147"/>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c r="A85" s="50"/>
      <c r="B85" s="147"/>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c r="A86" s="50"/>
      <c r="B86" s="147"/>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c r="A87" s="50"/>
      <c r="B87" s="147"/>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c r="A88" s="50"/>
      <c r="B88" s="147"/>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c r="A89" s="50"/>
      <c r="B89" s="147"/>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c r="A90" s="50"/>
      <c r="B90" s="147"/>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c r="A91" s="50"/>
      <c r="B91" s="147"/>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c r="A92" s="50"/>
      <c r="B92" s="147"/>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c r="A93" s="50"/>
      <c r="B93" s="147"/>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c r="A94" s="50"/>
      <c r="B94" s="147"/>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c r="A95" s="50"/>
      <c r="B95" s="147"/>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c r="A96" s="50"/>
      <c r="B96" s="147"/>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c r="A97" s="50"/>
      <c r="B97" s="147"/>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c r="A98" s="50"/>
      <c r="B98" s="147"/>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c r="A99" s="50"/>
      <c r="B99" s="147"/>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c r="A100" s="50"/>
      <c r="B100" s="14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c r="A101" s="50"/>
      <c r="B101" s="14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c r="A102" s="50"/>
      <c r="B102" s="14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c r="A103" s="50"/>
      <c r="B103" s="14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c r="A104" s="50"/>
      <c r="B104" s="14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c r="A105" s="50"/>
      <c r="B105" s="14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c r="A106" s="50"/>
      <c r="B106" s="14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c r="A107" s="50"/>
      <c r="B107" s="14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c r="A108" s="50"/>
      <c r="B108" s="14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c r="A109" s="50"/>
      <c r="B109" s="14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c r="A110" s="50"/>
      <c r="B110" s="14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c r="A111" s="50"/>
      <c r="B111" s="14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c r="A112" s="50"/>
      <c r="B112" s="14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c r="A113" s="50"/>
      <c r="B113" s="14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c r="A114" s="50"/>
      <c r="B114" s="14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c r="A115" s="50"/>
      <c r="B115" s="14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c r="A116" s="50"/>
      <c r="B116" s="14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c r="A117" s="50"/>
      <c r="B117" s="14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c r="A118" s="50"/>
      <c r="B118" s="14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c r="A119" s="50"/>
      <c r="B119" s="14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c r="A120" s="50"/>
      <c r="B120" s="14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c r="A121" s="50"/>
      <c r="B121" s="14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c r="A122" s="50"/>
      <c r="B122" s="14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c r="A123" s="50"/>
      <c r="B123" s="14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c r="A124" s="50"/>
      <c r="B124" s="14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c r="A125" s="50"/>
      <c r="B125" s="14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c r="A126" s="50"/>
      <c r="B126" s="14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c r="A127" s="50"/>
      <c r="B127" s="14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c r="A128" s="50"/>
      <c r="B128" s="14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c r="A129" s="50"/>
      <c r="B129" s="14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c r="A130" s="50"/>
      <c r="B130" s="14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c r="A131" s="50"/>
      <c r="B131" s="14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c r="A132" s="50"/>
      <c r="B132" s="14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c r="A133" s="50"/>
      <c r="B133" s="14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c r="A134" s="50"/>
      <c r="B134" s="14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c r="A135" s="50"/>
      <c r="B135" s="14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c r="A136" s="50"/>
      <c r="B136" s="14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c r="A137" s="50"/>
      <c r="B137" s="14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c r="A138" s="50"/>
      <c r="B138" s="14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c r="A139" s="50"/>
      <c r="B139" s="14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c r="A140" s="50"/>
      <c r="B140" s="14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c r="A141" s="50"/>
      <c r="B141" s="14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c r="A142" s="50"/>
      <c r="B142" s="14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c r="A143" s="50"/>
      <c r="B143" s="14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c r="A144" s="50"/>
      <c r="B144" s="14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c r="A145" s="50"/>
      <c r="B145" s="14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c r="A146" s="50"/>
      <c r="B146" s="14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c r="A147" s="50"/>
      <c r="B147" s="14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c r="A148" s="50"/>
      <c r="B148" s="14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c r="A149" s="50"/>
      <c r="B149" s="14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c r="A150" s="50"/>
      <c r="B150" s="14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c r="A151" s="50"/>
      <c r="B151" s="14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c r="A152" s="50"/>
      <c r="B152" s="14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c r="A153" s="50"/>
      <c r="B153" s="14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c r="A154" s="50"/>
      <c r="B154" s="14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c r="A155" s="50"/>
      <c r="B155" s="14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c r="A156" s="50"/>
      <c r="B156" s="14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c r="A157" s="50"/>
      <c r="B157" s="14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c r="A158" s="50"/>
      <c r="B158" s="14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c r="A159" s="50"/>
      <c r="B159" s="14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c r="A160" s="50"/>
      <c r="B160" s="14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c r="A161" s="50"/>
      <c r="B161" s="14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c r="A162" s="50"/>
      <c r="B162" s="14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c r="A163" s="50"/>
      <c r="B163" s="14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c r="A164" s="50"/>
      <c r="B164" s="14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c r="A165" s="50"/>
      <c r="B165" s="14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c r="A166" s="50"/>
      <c r="B166" s="14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c r="A167" s="50"/>
      <c r="B167" s="14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c r="A168" s="50"/>
      <c r="B168" s="14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c r="A169" s="50"/>
      <c r="B169" s="14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c r="A170" s="50"/>
      <c r="B170" s="14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c r="A171" s="50"/>
      <c r="B171" s="14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c r="A172" s="50"/>
      <c r="B172" s="14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c r="A173" s="50"/>
      <c r="B173" s="14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c r="A174" s="50"/>
      <c r="B174" s="14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c r="A175" s="50"/>
      <c r="B175" s="14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c r="A176" s="50"/>
      <c r="B176" s="14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c r="A177" s="50"/>
      <c r="B177" s="14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c r="A178" s="50"/>
      <c r="B178" s="14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c r="A179" s="50"/>
      <c r="B179" s="14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c r="A180" s="50"/>
      <c r="B180" s="14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c r="A181" s="50"/>
      <c r="B181" s="14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c r="A182" s="50"/>
      <c r="B182" s="14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c r="A183" s="50"/>
      <c r="B183" s="14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c r="A184" s="50"/>
      <c r="B184" s="14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c r="A185" s="50"/>
      <c r="B185" s="14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c r="A186" s="50"/>
      <c r="B186" s="14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c r="A187" s="50"/>
      <c r="B187" s="14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c r="A188" s="50"/>
      <c r="B188" s="14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c r="A189" s="50"/>
      <c r="B189" s="14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c r="A190" s="50"/>
      <c r="B190" s="14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c r="A191" s="50"/>
      <c r="B191" s="14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c r="A192" s="50"/>
      <c r="B192" s="14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c r="A193" s="50"/>
      <c r="B193" s="14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c r="A194" s="50"/>
      <c r="B194" s="14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c r="A195" s="50"/>
      <c r="B195" s="14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c r="A196" s="50"/>
      <c r="B196" s="14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c r="A197" s="50"/>
      <c r="B197" s="14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c r="A198" s="50"/>
      <c r="B198" s="14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c r="A199" s="50"/>
      <c r="B199" s="14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c r="A200" s="50"/>
      <c r="B200" s="14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c r="A201" s="50"/>
      <c r="B201" s="14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c r="A202" s="50"/>
      <c r="B202" s="14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c r="A203" s="50"/>
      <c r="B203" s="14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c r="A204" s="50"/>
      <c r="B204" s="14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c r="A205" s="50"/>
      <c r="B205" s="14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c r="A206" s="50"/>
      <c r="B206" s="14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c r="A207" s="50"/>
      <c r="B207" s="14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c r="A208" s="50"/>
      <c r="B208" s="14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c r="A209" s="50"/>
      <c r="B209" s="14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c r="A210" s="50"/>
      <c r="B210" s="14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c r="A211" s="50"/>
      <c r="B211" s="14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c r="A212" s="50"/>
      <c r="B212" s="14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c r="A213" s="50"/>
      <c r="B213" s="14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c r="A214" s="50"/>
      <c r="B214" s="14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c r="A215" s="50"/>
      <c r="B215" s="14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c r="A216" s="50"/>
      <c r="B216" s="14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c r="A217" s="50"/>
      <c r="B217" s="14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c r="A218" s="50"/>
      <c r="B218" s="14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c r="A219" s="50"/>
      <c r="B219" s="14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c r="A220" s="50"/>
      <c r="B220" s="14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c r="A221" s="50"/>
      <c r="B221" s="14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c r="A222" s="50"/>
      <c r="B222" s="14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c r="A223" s="50"/>
      <c r="B223" s="14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c r="A224" s="50"/>
      <c r="B224" s="14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c r="A225" s="50"/>
      <c r="B225" s="14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c r="A226" s="50"/>
      <c r="B226" s="14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c r="A227" s="50"/>
      <c r="B227" s="147"/>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c r="A228" s="50"/>
      <c r="B228" s="147"/>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c r="A229" s="50"/>
      <c r="B229" s="147"/>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c r="A230" s="50"/>
      <c r="B230" s="147"/>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c r="A231" s="50"/>
      <c r="B231" s="147"/>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c r="A232" s="50"/>
      <c r="B232" s="147"/>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c r="A233" s="50"/>
      <c r="B233" s="147"/>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c r="A234" s="50"/>
      <c r="B234" s="147"/>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c r="A235" s="50"/>
      <c r="B235" s="147"/>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c r="A236" s="50"/>
      <c r="B236" s="147"/>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c r="A237" s="50"/>
      <c r="B237" s="147"/>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c r="A238" s="50"/>
      <c r="B238" s="147"/>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c r="A239" s="50"/>
      <c r="B239" s="147"/>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c r="A240" s="50"/>
      <c r="B240" s="147"/>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c r="A241" s="50"/>
      <c r="B241" s="147"/>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c r="A242" s="50"/>
      <c r="B242" s="147"/>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c r="A243" s="50"/>
      <c r="B243" s="147"/>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c r="A244" s="50"/>
      <c r="B244" s="147"/>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c r="A245" s="50"/>
      <c r="B245" s="147"/>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c r="A246" s="50"/>
      <c r="B246" s="147"/>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c r="A247" s="50"/>
      <c r="B247" s="147"/>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c r="A248" s="50"/>
      <c r="B248" s="147"/>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c r="A249" s="50"/>
      <c r="B249" s="147"/>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c r="A250" s="50"/>
      <c r="B250" s="147"/>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c r="A251" s="50"/>
      <c r="B251" s="147"/>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c r="A252" s="50"/>
      <c r="B252" s="147"/>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c r="A253" s="50"/>
      <c r="B253" s="147"/>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c r="A254" s="50"/>
      <c r="B254" s="147"/>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c r="A255" s="50"/>
      <c r="B255" s="147"/>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c r="A256" s="50"/>
      <c r="B256" s="147"/>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c r="A257" s="50"/>
      <c r="B257" s="147"/>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c r="A258" s="50"/>
      <c r="B258" s="147"/>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c r="A259" s="50"/>
      <c r="B259" s="147"/>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c r="A260" s="50"/>
      <c r="B260" s="147"/>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c r="A261" s="50"/>
      <c r="B261" s="147"/>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c r="A262" s="50"/>
      <c r="B262" s="147"/>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c r="A263" s="50"/>
      <c r="B263" s="147"/>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c r="A264" s="50"/>
      <c r="B264" s="147"/>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c r="A265" s="50"/>
      <c r="B265" s="147"/>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c r="A266" s="50"/>
      <c r="B266" s="147"/>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c r="A267" s="50"/>
      <c r="B267" s="147"/>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c r="A268" s="50"/>
      <c r="B268" s="147"/>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c r="A269" s="50"/>
      <c r="B269" s="147"/>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c r="A270" s="50"/>
      <c r="B270" s="147"/>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c r="A271" s="50"/>
      <c r="B271" s="147"/>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c r="A272" s="50"/>
      <c r="B272" s="147"/>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c r="A273" s="50"/>
      <c r="B273" s="147"/>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c r="A274" s="50"/>
      <c r="B274" s="147"/>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c r="A275" s="50"/>
      <c r="B275" s="147"/>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c r="A276" s="50"/>
      <c r="B276" s="147"/>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c r="A277" s="50"/>
      <c r="B277" s="147"/>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c r="A278" s="50"/>
      <c r="B278" s="147"/>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c r="A279" s="50"/>
      <c r="B279" s="147"/>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c r="A280" s="50"/>
      <c r="B280" s="147"/>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c r="A281" s="50"/>
      <c r="B281" s="147"/>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c r="A282" s="50"/>
      <c r="B282" s="147"/>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c r="A283" s="50"/>
      <c r="B283" s="147"/>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c r="A284" s="50"/>
      <c r="B284" s="147"/>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c r="A285" s="50"/>
      <c r="B285" s="147"/>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c r="A286" s="50"/>
      <c r="B286" s="147"/>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c r="A287" s="50"/>
      <c r="B287" s="147"/>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c r="A288" s="50"/>
      <c r="B288" s="147"/>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c r="A289" s="50"/>
      <c r="B289" s="147"/>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c r="A290" s="50"/>
      <c r="B290" s="147"/>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c r="A291" s="50"/>
      <c r="B291" s="147"/>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c r="A292" s="50"/>
      <c r="B292" s="147"/>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c r="A293" s="50"/>
      <c r="B293" s="147"/>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c r="A294" s="50"/>
      <c r="B294" s="147"/>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c r="A295" s="50"/>
      <c r="B295" s="147"/>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c r="A296" s="50"/>
      <c r="B296" s="147"/>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c r="A297" s="50"/>
      <c r="B297" s="147"/>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c r="A298" s="50"/>
      <c r="B298" s="147"/>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c r="A299" s="50"/>
      <c r="B299" s="147"/>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c r="A300" s="50"/>
      <c r="B300" s="147"/>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c r="A301" s="50"/>
      <c r="B301" s="147"/>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c r="A302" s="50"/>
      <c r="B302" s="147"/>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c r="A303" s="50"/>
      <c r="B303" s="147"/>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c r="A304" s="50"/>
      <c r="B304" s="147"/>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c r="A305" s="50"/>
      <c r="B305" s="147"/>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c r="A306" s="50"/>
      <c r="B306" s="147"/>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c r="A307" s="50"/>
      <c r="B307" s="147"/>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c r="A308" s="50"/>
      <c r="B308" s="147"/>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c r="A309" s="50"/>
      <c r="B309" s="147"/>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c r="A310" s="50"/>
      <c r="B310" s="147"/>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c r="A311" s="50"/>
      <c r="B311" s="147"/>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5.75" customHeight="1">
      <c r="A312" s="50"/>
      <c r="B312" s="147"/>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5.75" customHeight="1">
      <c r="A313" s="50"/>
      <c r="B313" s="147"/>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5.75" customHeight="1">
      <c r="A314" s="50"/>
      <c r="B314" s="147"/>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5.75" customHeight="1">
      <c r="A315" s="50"/>
      <c r="B315" s="147"/>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5.75" customHeight="1">
      <c r="A316" s="50"/>
      <c r="B316" s="147"/>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5.75" customHeight="1">
      <c r="A317" s="50"/>
      <c r="B317" s="147"/>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5.75" customHeight="1">
      <c r="A318" s="50"/>
      <c r="B318" s="147"/>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5.75" customHeight="1">
      <c r="A319" s="50"/>
      <c r="B319" s="147"/>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5.75" customHeight="1">
      <c r="A320" s="50"/>
      <c r="B320" s="147"/>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5.75" customHeight="1">
      <c r="A321" s="50"/>
      <c r="B321" s="147"/>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5.75" customHeight="1">
      <c r="A322" s="50"/>
      <c r="B322" s="147"/>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5.75" customHeight="1">
      <c r="A323" s="50"/>
      <c r="B323" s="147"/>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5.75" customHeight="1">
      <c r="A324" s="50"/>
      <c r="B324" s="147"/>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5.75" customHeight="1">
      <c r="A325" s="50"/>
      <c r="B325" s="147"/>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5.75" customHeight="1">
      <c r="A326" s="50"/>
      <c r="B326" s="147"/>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5.75" customHeight="1">
      <c r="A327" s="50"/>
      <c r="B327" s="147"/>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5.75" customHeight="1">
      <c r="A328" s="50"/>
      <c r="B328" s="147"/>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5.75" customHeight="1">
      <c r="A329" s="50"/>
      <c r="B329" s="147"/>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5.75" customHeight="1">
      <c r="A330" s="50"/>
      <c r="B330" s="147"/>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5.75" customHeight="1">
      <c r="A331" s="50"/>
      <c r="B331" s="147"/>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5.75" customHeight="1">
      <c r="A332" s="50"/>
      <c r="B332" s="147"/>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5.75" customHeight="1">
      <c r="A333" s="50"/>
      <c r="B333" s="147"/>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5.75" customHeight="1">
      <c r="A334" s="50"/>
      <c r="B334" s="147"/>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5.75" customHeight="1">
      <c r="A335" s="50"/>
      <c r="B335" s="147"/>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5.75" customHeight="1">
      <c r="A336" s="50"/>
      <c r="B336" s="147"/>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5.75" customHeight="1">
      <c r="A337" s="50"/>
      <c r="B337" s="147"/>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5.75" customHeight="1">
      <c r="A338" s="50"/>
      <c r="B338" s="147"/>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5.75" customHeight="1">
      <c r="A339" s="50"/>
      <c r="B339" s="147"/>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5.75" customHeight="1">
      <c r="A340" s="50"/>
      <c r="B340" s="147"/>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5.75" customHeight="1">
      <c r="A341" s="50"/>
      <c r="B341" s="147"/>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5.75" customHeight="1">
      <c r="A342" s="50"/>
      <c r="B342" s="147"/>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5.75" customHeight="1">
      <c r="A343" s="50"/>
      <c r="B343" s="147"/>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5.75" customHeight="1">
      <c r="A344" s="50"/>
      <c r="B344" s="147"/>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5.75" customHeight="1">
      <c r="A345" s="50"/>
      <c r="B345" s="147"/>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5.75" customHeight="1">
      <c r="A346" s="50"/>
      <c r="B346" s="147"/>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5.75" customHeight="1">
      <c r="A347" s="50"/>
      <c r="B347" s="147"/>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5.75" customHeight="1">
      <c r="A348" s="50"/>
      <c r="B348" s="147"/>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5.75" customHeight="1">
      <c r="A349" s="50"/>
      <c r="B349" s="147"/>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5.75" customHeight="1">
      <c r="A350" s="50"/>
      <c r="B350" s="147"/>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5.75" customHeight="1">
      <c r="A351" s="50"/>
      <c r="B351" s="147"/>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5.75" customHeight="1">
      <c r="A352" s="50"/>
      <c r="B352" s="147"/>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5.75" customHeight="1">
      <c r="A353" s="50"/>
      <c r="B353" s="147"/>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5.75" customHeight="1">
      <c r="A354" s="50"/>
      <c r="B354" s="147"/>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5.75" customHeight="1">
      <c r="A355" s="50"/>
      <c r="B355" s="147"/>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5.75" customHeight="1">
      <c r="A356" s="50"/>
      <c r="B356" s="147"/>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5.75" customHeight="1">
      <c r="A357" s="50"/>
      <c r="B357" s="147"/>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5.75" customHeight="1">
      <c r="A358" s="50"/>
      <c r="B358" s="147"/>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5.75" customHeight="1">
      <c r="A359" s="50"/>
      <c r="B359" s="147"/>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5.75" customHeight="1">
      <c r="A360" s="50"/>
      <c r="B360" s="147"/>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5.75" customHeight="1">
      <c r="A361" s="50"/>
      <c r="B361" s="147"/>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5.75" customHeight="1">
      <c r="A362" s="50"/>
      <c r="B362" s="147"/>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5.75" customHeight="1">
      <c r="A363" s="50"/>
      <c r="B363" s="147"/>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5.75" customHeight="1">
      <c r="A364" s="50"/>
      <c r="B364" s="147"/>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5.75" customHeight="1">
      <c r="A365" s="50"/>
      <c r="B365" s="147"/>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5.75" customHeight="1">
      <c r="A366" s="50"/>
      <c r="B366" s="147"/>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5.75" customHeight="1">
      <c r="A367" s="50"/>
      <c r="B367" s="147"/>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5.75" customHeight="1">
      <c r="A368" s="50"/>
      <c r="B368" s="147"/>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5.75" customHeight="1">
      <c r="A369" s="50"/>
      <c r="B369" s="147"/>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5.75" customHeight="1">
      <c r="A370" s="50"/>
      <c r="B370" s="147"/>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5.75" customHeight="1">
      <c r="A371" s="50"/>
      <c r="B371" s="147"/>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5.75" customHeight="1">
      <c r="A372" s="50"/>
      <c r="B372" s="147"/>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5.75" customHeight="1">
      <c r="A373" s="50"/>
      <c r="B373" s="147"/>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5.75" customHeight="1">
      <c r="A374" s="50"/>
      <c r="B374" s="147"/>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5.75" customHeight="1">
      <c r="A375" s="50"/>
      <c r="B375" s="147"/>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5.75" customHeight="1">
      <c r="A376" s="50"/>
      <c r="B376" s="147"/>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5.75" customHeight="1">
      <c r="A377" s="50"/>
      <c r="B377" s="147"/>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5.75" customHeight="1">
      <c r="A378" s="50"/>
      <c r="B378" s="147"/>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5.75" customHeight="1">
      <c r="A379" s="50"/>
      <c r="B379" s="147"/>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5.75" customHeight="1">
      <c r="A380" s="50"/>
      <c r="B380" s="147"/>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5.75" customHeight="1">
      <c r="A381" s="50"/>
      <c r="B381" s="147"/>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5.75" customHeight="1">
      <c r="A382" s="50"/>
      <c r="B382" s="147"/>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5.75" customHeight="1">
      <c r="A383" s="50"/>
      <c r="B383" s="147"/>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5.75" customHeight="1">
      <c r="A384" s="50"/>
      <c r="B384" s="147"/>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5.75" customHeight="1">
      <c r="A385" s="50"/>
      <c r="B385" s="147"/>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5.75" customHeight="1">
      <c r="A386" s="50"/>
      <c r="B386" s="147"/>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5.75" customHeight="1">
      <c r="A387" s="50"/>
      <c r="B387" s="147"/>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5.75" customHeight="1">
      <c r="A388" s="50"/>
      <c r="B388" s="147"/>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5.75" customHeight="1">
      <c r="A389" s="50"/>
      <c r="B389" s="147"/>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5.75" customHeight="1">
      <c r="A390" s="50"/>
      <c r="B390" s="147"/>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5.75" customHeight="1">
      <c r="A391" s="50"/>
      <c r="B391" s="147"/>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5.75" customHeight="1">
      <c r="A392" s="50"/>
      <c r="B392" s="147"/>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5.75" customHeight="1">
      <c r="A393" s="50"/>
      <c r="B393" s="147"/>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5.75" customHeight="1">
      <c r="A394" s="50"/>
      <c r="B394" s="147"/>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5.75" customHeight="1">
      <c r="A395" s="50"/>
      <c r="B395" s="147"/>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5.75" customHeight="1">
      <c r="A396" s="50"/>
      <c r="B396" s="147"/>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5.75" customHeight="1">
      <c r="A397" s="50"/>
      <c r="B397" s="147"/>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5.75" customHeight="1">
      <c r="A398" s="50"/>
      <c r="B398" s="147"/>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5.75" customHeight="1">
      <c r="A399" s="50"/>
      <c r="B399" s="147"/>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5.75" customHeight="1">
      <c r="A400" s="50"/>
      <c r="B400" s="147"/>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5.75" customHeight="1">
      <c r="A401" s="50"/>
      <c r="B401" s="147"/>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5.75" customHeight="1">
      <c r="A402" s="50"/>
      <c r="B402" s="147"/>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5.75" customHeight="1">
      <c r="A403" s="50"/>
      <c r="B403" s="147"/>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5.75" customHeight="1">
      <c r="A404" s="50"/>
      <c r="B404" s="147"/>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5.75" customHeight="1">
      <c r="A405" s="50"/>
      <c r="B405" s="147"/>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5.75" customHeight="1">
      <c r="A406" s="50"/>
      <c r="B406" s="147"/>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5.75" customHeight="1">
      <c r="A407" s="50"/>
      <c r="B407" s="147"/>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5.75" customHeight="1">
      <c r="A408" s="50"/>
      <c r="B408" s="147"/>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5.75" customHeight="1">
      <c r="A409" s="50"/>
      <c r="B409" s="147"/>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5.75" customHeight="1">
      <c r="A410" s="50"/>
      <c r="B410" s="147"/>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5.75" customHeight="1">
      <c r="A411" s="50"/>
      <c r="B411" s="147"/>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5.75" customHeight="1">
      <c r="A412" s="50"/>
      <c r="B412" s="147"/>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5.75" customHeight="1">
      <c r="A413" s="50"/>
      <c r="B413" s="147"/>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5.75" customHeight="1">
      <c r="A414" s="50"/>
      <c r="B414" s="147"/>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5.75" customHeight="1">
      <c r="A415" s="50"/>
      <c r="B415" s="147"/>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5.75" customHeight="1">
      <c r="A416" s="50"/>
      <c r="B416" s="147"/>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5.75" customHeight="1">
      <c r="A417" s="50"/>
      <c r="B417" s="147"/>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5.75" customHeight="1">
      <c r="A418" s="50"/>
      <c r="B418" s="147"/>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5.75" customHeight="1">
      <c r="A419" s="50"/>
      <c r="B419" s="147"/>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5.75" customHeight="1">
      <c r="A420" s="50"/>
      <c r="B420" s="147"/>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5.75" customHeight="1">
      <c r="A421" s="50"/>
      <c r="B421" s="147"/>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5.75" customHeight="1">
      <c r="A422" s="50"/>
      <c r="B422" s="147"/>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5.75" customHeight="1">
      <c r="A423" s="50"/>
      <c r="B423" s="147"/>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5.75" customHeight="1">
      <c r="A424" s="50"/>
      <c r="B424" s="147"/>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5.75" customHeight="1">
      <c r="A425" s="50"/>
      <c r="B425" s="147"/>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5.75" customHeight="1">
      <c r="A426" s="50"/>
      <c r="B426" s="147"/>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5.75" customHeight="1">
      <c r="A427" s="50"/>
      <c r="B427" s="147"/>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5.75" customHeight="1">
      <c r="A428" s="50"/>
      <c r="B428" s="147"/>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5.75" customHeight="1">
      <c r="A429" s="50"/>
      <c r="B429" s="147"/>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5.75" customHeight="1">
      <c r="A430" s="50"/>
      <c r="B430" s="147"/>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5.75" customHeight="1">
      <c r="A431" s="50"/>
      <c r="B431" s="147"/>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5.75" customHeight="1">
      <c r="A432" s="50"/>
      <c r="B432" s="147"/>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5.75" customHeight="1">
      <c r="A433" s="50"/>
      <c r="B433" s="147"/>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5.75" customHeight="1">
      <c r="A434" s="50"/>
      <c r="B434" s="147"/>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5.75" customHeight="1">
      <c r="A435" s="50"/>
      <c r="B435" s="147"/>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5.75" customHeight="1">
      <c r="A436" s="50"/>
      <c r="B436" s="147"/>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5.75" customHeight="1">
      <c r="A437" s="50"/>
      <c r="B437" s="147"/>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5.75" customHeight="1">
      <c r="A438" s="50"/>
      <c r="B438" s="147"/>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5.75" customHeight="1">
      <c r="A439" s="50"/>
      <c r="B439" s="147"/>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5.75" customHeight="1">
      <c r="A440" s="50"/>
      <c r="B440" s="147"/>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5.75" customHeight="1">
      <c r="A441" s="50"/>
      <c r="B441" s="147"/>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5.75" customHeight="1">
      <c r="A442" s="50"/>
      <c r="B442" s="147"/>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5.75" customHeight="1">
      <c r="A443" s="50"/>
      <c r="B443" s="147"/>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5.75" customHeight="1">
      <c r="A444" s="50"/>
      <c r="B444" s="147"/>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5.75" customHeight="1">
      <c r="A445" s="50"/>
      <c r="B445" s="147"/>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5.75" customHeight="1">
      <c r="A446" s="50"/>
      <c r="B446" s="147"/>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5.75" customHeight="1">
      <c r="A447" s="50"/>
      <c r="B447" s="147"/>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5.75" customHeight="1">
      <c r="A448" s="50"/>
      <c r="B448" s="147"/>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5.75" customHeight="1">
      <c r="A449" s="50"/>
      <c r="B449" s="147"/>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5.75" customHeight="1">
      <c r="A450" s="50"/>
      <c r="B450" s="147"/>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5.75" customHeight="1">
      <c r="A451" s="50"/>
      <c r="B451" s="147"/>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5.75" customHeight="1">
      <c r="A452" s="50"/>
      <c r="B452" s="147"/>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5.75" customHeight="1">
      <c r="A453" s="50"/>
      <c r="B453" s="147"/>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5.75" customHeight="1">
      <c r="A454" s="50"/>
      <c r="B454" s="147"/>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5.75" customHeight="1">
      <c r="A455" s="50"/>
      <c r="B455" s="147"/>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5.75" customHeight="1">
      <c r="A456" s="50"/>
      <c r="B456" s="147"/>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5.75" customHeight="1">
      <c r="A457" s="50"/>
      <c r="B457" s="147"/>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5.75" customHeight="1">
      <c r="A458" s="50"/>
      <c r="B458" s="147"/>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5.75" customHeight="1">
      <c r="A459" s="50"/>
      <c r="B459" s="147"/>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5.75" customHeight="1">
      <c r="A460" s="50"/>
      <c r="B460" s="147"/>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5.75" customHeight="1">
      <c r="A461" s="50"/>
      <c r="B461" s="147"/>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5.75" customHeight="1">
      <c r="A462" s="50"/>
      <c r="B462" s="147"/>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5.75" customHeight="1">
      <c r="A463" s="50"/>
      <c r="B463" s="147"/>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5.75" customHeight="1">
      <c r="A464" s="50"/>
      <c r="B464" s="147"/>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5.75" customHeight="1">
      <c r="A465" s="50"/>
      <c r="B465" s="147"/>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5.75" customHeight="1">
      <c r="A466" s="50"/>
      <c r="B466" s="147"/>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5.75" customHeight="1">
      <c r="A467" s="50"/>
      <c r="B467" s="147"/>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5.75" customHeight="1">
      <c r="A468" s="50"/>
      <c r="B468" s="147"/>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5.75" customHeight="1">
      <c r="A469" s="50"/>
      <c r="B469" s="147"/>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5.75" customHeight="1">
      <c r="A470" s="50"/>
      <c r="B470" s="147"/>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5.75" customHeight="1">
      <c r="A471" s="50"/>
      <c r="B471" s="147"/>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5.75" customHeight="1">
      <c r="A472" s="50"/>
      <c r="B472" s="147"/>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5.75" customHeight="1">
      <c r="A473" s="50"/>
      <c r="B473" s="147"/>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5.75" customHeight="1">
      <c r="A474" s="50"/>
      <c r="B474" s="147"/>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5.75" customHeight="1">
      <c r="A475" s="50"/>
      <c r="B475" s="147"/>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5.75" customHeight="1">
      <c r="A476" s="50"/>
      <c r="B476" s="147"/>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5.75" customHeight="1">
      <c r="A477" s="50"/>
      <c r="B477" s="147"/>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5.75" customHeight="1">
      <c r="A478" s="50"/>
      <c r="B478" s="147"/>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5.75" customHeight="1">
      <c r="A479" s="50"/>
      <c r="B479" s="147"/>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5.75" customHeight="1">
      <c r="A480" s="50"/>
      <c r="B480" s="147"/>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5.75" customHeight="1">
      <c r="A481" s="50"/>
      <c r="B481" s="147"/>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5.75" customHeight="1">
      <c r="A482" s="50"/>
      <c r="B482" s="147"/>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5.75" customHeight="1">
      <c r="A483" s="50"/>
      <c r="B483" s="147"/>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5.75" customHeight="1">
      <c r="A484" s="50"/>
      <c r="B484" s="147"/>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5.75" customHeight="1">
      <c r="A485" s="50"/>
      <c r="B485" s="147"/>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5.75" customHeight="1">
      <c r="A486" s="50"/>
      <c r="B486" s="147"/>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5.75" customHeight="1">
      <c r="A487" s="50"/>
      <c r="B487" s="147"/>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5.75" customHeight="1">
      <c r="A488" s="50"/>
      <c r="B488" s="147"/>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5.75" customHeight="1">
      <c r="A489" s="50"/>
      <c r="B489" s="147"/>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5.75" customHeight="1">
      <c r="A490" s="50"/>
      <c r="B490" s="147"/>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5.75" customHeight="1">
      <c r="A491" s="50"/>
      <c r="B491" s="147"/>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5.75" customHeight="1">
      <c r="A492" s="50"/>
      <c r="B492" s="147"/>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5.75" customHeight="1">
      <c r="A493" s="50"/>
      <c r="B493" s="147"/>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5.75" customHeight="1">
      <c r="A494" s="50"/>
      <c r="B494" s="147"/>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5.75" customHeight="1">
      <c r="A495" s="50"/>
      <c r="B495" s="147"/>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5.75" customHeight="1">
      <c r="A496" s="50"/>
      <c r="B496" s="147"/>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5.75" customHeight="1">
      <c r="A497" s="50"/>
      <c r="B497" s="147"/>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5.75" customHeight="1">
      <c r="A498" s="50"/>
      <c r="B498" s="147"/>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5.75" customHeight="1">
      <c r="A499" s="50"/>
      <c r="B499" s="147"/>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5.75" customHeight="1">
      <c r="A500" s="50"/>
      <c r="B500" s="147"/>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5.75" customHeight="1">
      <c r="A501" s="50"/>
      <c r="B501" s="147"/>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5.75" customHeight="1">
      <c r="A502" s="50"/>
      <c r="B502" s="147"/>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5.75" customHeight="1">
      <c r="A503" s="50"/>
      <c r="B503" s="147"/>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5.75" customHeight="1">
      <c r="A504" s="50"/>
      <c r="B504" s="147"/>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5.75" customHeight="1">
      <c r="A505" s="50"/>
      <c r="B505" s="147"/>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5.75" customHeight="1">
      <c r="A506" s="50"/>
      <c r="B506" s="147"/>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5.75" customHeight="1">
      <c r="A507" s="50"/>
      <c r="B507" s="147"/>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5.75" customHeight="1">
      <c r="A508" s="50"/>
      <c r="B508" s="147"/>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5.75" customHeight="1">
      <c r="A509" s="50"/>
      <c r="B509" s="147"/>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5.75" customHeight="1">
      <c r="A510" s="50"/>
      <c r="B510" s="147"/>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5.75" customHeight="1">
      <c r="A511" s="50"/>
      <c r="B511" s="147"/>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5.75" customHeight="1">
      <c r="A512" s="50"/>
      <c r="B512" s="147"/>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5.75" customHeight="1">
      <c r="A513" s="50"/>
      <c r="B513" s="147"/>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5.75" customHeight="1">
      <c r="A514" s="50"/>
      <c r="B514" s="147"/>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5.75" customHeight="1">
      <c r="A515" s="50"/>
      <c r="B515" s="147"/>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5.75" customHeight="1">
      <c r="A516" s="50"/>
      <c r="B516" s="147"/>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5.75" customHeight="1">
      <c r="A517" s="50"/>
      <c r="B517" s="147"/>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5.75" customHeight="1">
      <c r="A518" s="50"/>
      <c r="B518" s="147"/>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5.75" customHeight="1">
      <c r="A519" s="50"/>
      <c r="B519" s="147"/>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5.75" customHeight="1">
      <c r="A520" s="50"/>
      <c r="B520" s="147"/>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5.75" customHeight="1">
      <c r="A521" s="50"/>
      <c r="B521" s="147"/>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5.75" customHeight="1">
      <c r="A522" s="50"/>
      <c r="B522" s="147"/>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5.75" customHeight="1">
      <c r="A523" s="50"/>
      <c r="B523" s="147"/>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5.75" customHeight="1">
      <c r="A524" s="50"/>
      <c r="B524" s="147"/>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5.75" customHeight="1">
      <c r="A525" s="50"/>
      <c r="B525" s="147"/>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5.75" customHeight="1">
      <c r="A526" s="50"/>
      <c r="B526" s="147"/>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5.75" customHeight="1">
      <c r="A527" s="50"/>
      <c r="B527" s="147"/>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5.75" customHeight="1">
      <c r="A528" s="50"/>
      <c r="B528" s="147"/>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5.75" customHeight="1">
      <c r="A529" s="50"/>
      <c r="B529" s="147"/>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5.75" customHeight="1">
      <c r="A530" s="50"/>
      <c r="B530" s="147"/>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5.75" customHeight="1">
      <c r="A531" s="50"/>
      <c r="B531" s="147"/>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5.75" customHeight="1">
      <c r="A532" s="50"/>
      <c r="B532" s="147"/>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5.75" customHeight="1">
      <c r="A533" s="50"/>
      <c r="B533" s="147"/>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5.75" customHeight="1">
      <c r="A534" s="50"/>
      <c r="B534" s="147"/>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5.75" customHeight="1">
      <c r="A535" s="50"/>
      <c r="B535" s="147"/>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5.75" customHeight="1">
      <c r="A536" s="50"/>
      <c r="B536" s="147"/>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5.75" customHeight="1">
      <c r="A537" s="50"/>
      <c r="B537" s="147"/>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5.75" customHeight="1">
      <c r="A538" s="50"/>
      <c r="B538" s="147"/>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5.75" customHeight="1">
      <c r="A539" s="50"/>
      <c r="B539" s="147"/>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5.75" customHeight="1">
      <c r="A540" s="50"/>
      <c r="B540" s="147"/>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5.75" customHeight="1">
      <c r="A541" s="50"/>
      <c r="B541" s="147"/>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5.75" customHeight="1">
      <c r="A542" s="50"/>
      <c r="B542" s="147"/>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5.75" customHeight="1">
      <c r="A543" s="50"/>
      <c r="B543" s="147"/>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5.75" customHeight="1">
      <c r="A544" s="50"/>
      <c r="B544" s="147"/>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5.75" customHeight="1">
      <c r="A545" s="50"/>
      <c r="B545" s="147"/>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5.75" customHeight="1">
      <c r="A546" s="50"/>
      <c r="B546" s="147"/>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5.75" customHeight="1">
      <c r="A547" s="50"/>
      <c r="B547" s="147"/>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5.75" customHeight="1">
      <c r="A548" s="50"/>
      <c r="B548" s="147"/>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5.75" customHeight="1">
      <c r="A549" s="50"/>
      <c r="B549" s="147"/>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5.75" customHeight="1">
      <c r="A550" s="50"/>
      <c r="B550" s="147"/>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5.75" customHeight="1">
      <c r="A551" s="50"/>
      <c r="B551" s="147"/>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5.75" customHeight="1">
      <c r="A552" s="50"/>
      <c r="B552" s="147"/>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5.75" customHeight="1">
      <c r="A553" s="50"/>
      <c r="B553" s="147"/>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5.75" customHeight="1">
      <c r="A554" s="50"/>
      <c r="B554" s="147"/>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5.75" customHeight="1">
      <c r="A555" s="50"/>
      <c r="B555" s="147"/>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5.75" customHeight="1">
      <c r="A556" s="50"/>
      <c r="B556" s="147"/>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5.75" customHeight="1">
      <c r="A557" s="50"/>
      <c r="B557" s="147"/>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5.75" customHeight="1">
      <c r="A558" s="50"/>
      <c r="B558" s="147"/>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5.75" customHeight="1">
      <c r="A559" s="50"/>
      <c r="B559" s="147"/>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5.75" customHeight="1">
      <c r="A560" s="50"/>
      <c r="B560" s="147"/>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5.75" customHeight="1">
      <c r="A561" s="50"/>
      <c r="B561" s="147"/>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5.75" customHeight="1">
      <c r="A562" s="50"/>
      <c r="B562" s="147"/>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5.75" customHeight="1">
      <c r="A563" s="50"/>
      <c r="B563" s="147"/>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5.75" customHeight="1">
      <c r="A564" s="50"/>
      <c r="B564" s="147"/>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5.75" customHeight="1">
      <c r="A565" s="50"/>
      <c r="B565" s="147"/>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5.75" customHeight="1">
      <c r="A566" s="50"/>
      <c r="B566" s="147"/>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5.75" customHeight="1">
      <c r="A567" s="50"/>
      <c r="B567" s="147"/>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5.75" customHeight="1">
      <c r="A568" s="50"/>
      <c r="B568" s="147"/>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5.75" customHeight="1">
      <c r="A569" s="50"/>
      <c r="B569" s="147"/>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5.75" customHeight="1">
      <c r="A570" s="50"/>
      <c r="B570" s="147"/>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5.75" customHeight="1">
      <c r="A571" s="50"/>
      <c r="B571" s="147"/>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5.75" customHeight="1">
      <c r="A572" s="50"/>
      <c r="B572" s="147"/>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5.75" customHeight="1">
      <c r="A573" s="50"/>
      <c r="B573" s="147"/>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5.75" customHeight="1">
      <c r="A574" s="50"/>
      <c r="B574" s="147"/>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5.75" customHeight="1">
      <c r="A575" s="50"/>
      <c r="B575" s="147"/>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5.75" customHeight="1">
      <c r="A576" s="50"/>
      <c r="B576" s="147"/>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5.75" customHeight="1">
      <c r="A577" s="50"/>
      <c r="B577" s="147"/>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5.75" customHeight="1">
      <c r="A578" s="50"/>
      <c r="B578" s="147"/>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5.75" customHeight="1">
      <c r="A579" s="50"/>
      <c r="B579" s="147"/>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5.75" customHeight="1">
      <c r="A580" s="50"/>
      <c r="B580" s="147"/>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5.75" customHeight="1">
      <c r="A581" s="50"/>
      <c r="B581" s="147"/>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5.75" customHeight="1">
      <c r="A582" s="50"/>
      <c r="B582" s="147"/>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5.75" customHeight="1">
      <c r="A583" s="50"/>
      <c r="B583" s="147"/>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5.75" customHeight="1">
      <c r="A584" s="50"/>
      <c r="B584" s="147"/>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5.75" customHeight="1">
      <c r="A585" s="50"/>
      <c r="B585" s="147"/>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5.75" customHeight="1">
      <c r="A586" s="50"/>
      <c r="B586" s="147"/>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5.75" customHeight="1">
      <c r="A587" s="50"/>
      <c r="B587" s="147"/>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5.75" customHeight="1">
      <c r="A588" s="50"/>
      <c r="B588" s="147"/>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5.75" customHeight="1">
      <c r="A589" s="50"/>
      <c r="B589" s="147"/>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5.75" customHeight="1">
      <c r="A590" s="50"/>
      <c r="B590" s="147"/>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5.75" customHeight="1">
      <c r="A591" s="50"/>
      <c r="B591" s="147"/>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5.75" customHeight="1">
      <c r="A592" s="50"/>
      <c r="B592" s="147"/>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5.75" customHeight="1">
      <c r="A593" s="50"/>
      <c r="B593" s="147"/>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5.75" customHeight="1">
      <c r="A594" s="50"/>
      <c r="B594" s="147"/>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5.75" customHeight="1">
      <c r="A595" s="50"/>
      <c r="B595" s="147"/>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5.75" customHeight="1">
      <c r="A596" s="50"/>
      <c r="B596" s="147"/>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5.75" customHeight="1">
      <c r="A597" s="50"/>
      <c r="B597" s="147"/>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5.75" customHeight="1">
      <c r="A598" s="50"/>
      <c r="B598" s="147"/>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5.75" customHeight="1">
      <c r="A599" s="50"/>
      <c r="B599" s="147"/>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5.75" customHeight="1">
      <c r="A600" s="50"/>
      <c r="B600" s="147"/>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5.75" customHeight="1">
      <c r="A601" s="50"/>
      <c r="B601" s="147"/>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5.75" customHeight="1">
      <c r="A602" s="50"/>
      <c r="B602" s="147"/>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5.75" customHeight="1">
      <c r="A603" s="50"/>
      <c r="B603" s="147"/>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5.75" customHeight="1">
      <c r="A604" s="50"/>
      <c r="B604" s="147"/>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5.75" customHeight="1">
      <c r="A605" s="50"/>
      <c r="B605" s="147"/>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5.75" customHeight="1">
      <c r="A606" s="50"/>
      <c r="B606" s="147"/>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5.75" customHeight="1">
      <c r="A607" s="50"/>
      <c r="B607" s="147"/>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5.75" customHeight="1">
      <c r="A608" s="50"/>
      <c r="B608" s="147"/>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5.75" customHeight="1">
      <c r="A609" s="50"/>
      <c r="B609" s="147"/>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5.75" customHeight="1">
      <c r="A610" s="50"/>
      <c r="B610" s="147"/>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5.75" customHeight="1">
      <c r="A611" s="50"/>
      <c r="B611" s="147"/>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5.75" customHeight="1">
      <c r="A612" s="50"/>
      <c r="B612" s="147"/>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5.75" customHeight="1">
      <c r="A613" s="50"/>
      <c r="B613" s="147"/>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5.75" customHeight="1">
      <c r="A614" s="50"/>
      <c r="B614" s="147"/>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5.75" customHeight="1">
      <c r="A615" s="50"/>
      <c r="B615" s="147"/>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5.75" customHeight="1">
      <c r="A616" s="50"/>
      <c r="B616" s="147"/>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5.75" customHeight="1">
      <c r="A617" s="50"/>
      <c r="B617" s="147"/>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5.75" customHeight="1">
      <c r="A618" s="50"/>
      <c r="B618" s="147"/>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5.75" customHeight="1">
      <c r="A619" s="50"/>
      <c r="B619" s="147"/>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5.75" customHeight="1">
      <c r="A620" s="50"/>
      <c r="B620" s="147"/>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5.75" customHeight="1">
      <c r="A621" s="50"/>
      <c r="B621" s="147"/>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5.75" customHeight="1">
      <c r="A622" s="50"/>
      <c r="B622" s="147"/>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5.75" customHeight="1">
      <c r="A623" s="50"/>
      <c r="B623" s="147"/>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5.75" customHeight="1">
      <c r="A624" s="50"/>
      <c r="B624" s="147"/>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5.75" customHeight="1">
      <c r="A625" s="50"/>
      <c r="B625" s="147"/>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5.75" customHeight="1">
      <c r="A626" s="50"/>
      <c r="B626" s="147"/>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5.75" customHeight="1">
      <c r="A627" s="50"/>
      <c r="B627" s="147"/>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5.75" customHeight="1">
      <c r="A628" s="50"/>
      <c r="B628" s="147"/>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5.75" customHeight="1">
      <c r="A629" s="50"/>
      <c r="B629" s="147"/>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5.75" customHeight="1">
      <c r="A630" s="50"/>
      <c r="B630" s="147"/>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5.75" customHeight="1">
      <c r="A631" s="50"/>
      <c r="B631" s="147"/>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5.75" customHeight="1">
      <c r="A632" s="50"/>
      <c r="B632" s="147"/>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5.75" customHeight="1">
      <c r="A633" s="50"/>
      <c r="B633" s="147"/>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5.75" customHeight="1">
      <c r="A634" s="50"/>
      <c r="B634" s="147"/>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5.75" customHeight="1">
      <c r="A635" s="50"/>
      <c r="B635" s="147"/>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5.75" customHeight="1">
      <c r="A636" s="50"/>
      <c r="B636" s="147"/>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5.75" customHeight="1">
      <c r="A637" s="50"/>
      <c r="B637" s="147"/>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5.75" customHeight="1">
      <c r="A638" s="50"/>
      <c r="B638" s="147"/>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5.75" customHeight="1">
      <c r="A639" s="50"/>
      <c r="B639" s="147"/>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5.75" customHeight="1">
      <c r="A640" s="50"/>
      <c r="B640" s="147"/>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5.75" customHeight="1">
      <c r="A641" s="50"/>
      <c r="B641" s="147"/>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5.75" customHeight="1">
      <c r="A642" s="50"/>
      <c r="B642" s="147"/>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5.75" customHeight="1">
      <c r="A643" s="50"/>
      <c r="B643" s="147"/>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5.75" customHeight="1">
      <c r="A644" s="50"/>
      <c r="B644" s="147"/>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5.75" customHeight="1">
      <c r="A645" s="50"/>
      <c r="B645" s="147"/>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5.75" customHeight="1">
      <c r="A646" s="50"/>
      <c r="B646" s="147"/>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5.75" customHeight="1">
      <c r="A647" s="50"/>
      <c r="B647" s="147"/>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5.75" customHeight="1">
      <c r="A648" s="50"/>
      <c r="B648" s="147"/>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5.75" customHeight="1">
      <c r="A649" s="50"/>
      <c r="B649" s="147"/>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5.75" customHeight="1">
      <c r="A650" s="50"/>
      <c r="B650" s="147"/>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5.75" customHeight="1">
      <c r="A651" s="50"/>
      <c r="B651" s="147"/>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5.75" customHeight="1">
      <c r="A652" s="50"/>
      <c r="B652" s="147"/>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5.75" customHeight="1">
      <c r="A653" s="50"/>
      <c r="B653" s="147"/>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5.75" customHeight="1">
      <c r="A654" s="50"/>
      <c r="B654" s="147"/>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5.75" customHeight="1">
      <c r="A655" s="50"/>
      <c r="B655" s="147"/>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5.75" customHeight="1">
      <c r="A656" s="50"/>
      <c r="B656" s="147"/>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5.75" customHeight="1">
      <c r="A657" s="50"/>
      <c r="B657" s="147"/>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5.75" customHeight="1">
      <c r="A658" s="50"/>
      <c r="B658" s="147"/>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5.75" customHeight="1">
      <c r="A659" s="50"/>
      <c r="B659" s="147"/>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5.75" customHeight="1">
      <c r="A660" s="50"/>
      <c r="B660" s="147"/>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5.75" customHeight="1">
      <c r="A661" s="50"/>
      <c r="B661" s="147"/>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5.75" customHeight="1">
      <c r="A662" s="50"/>
      <c r="B662" s="147"/>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5.75" customHeight="1">
      <c r="A663" s="50"/>
      <c r="B663" s="147"/>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5.75" customHeight="1">
      <c r="A664" s="50"/>
      <c r="B664" s="147"/>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5.75" customHeight="1">
      <c r="A665" s="50"/>
      <c r="B665" s="147"/>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5.75" customHeight="1">
      <c r="A666" s="50"/>
      <c r="B666" s="147"/>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5.75" customHeight="1">
      <c r="A667" s="50"/>
      <c r="B667" s="147"/>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5.75" customHeight="1">
      <c r="A668" s="50"/>
      <c r="B668" s="147"/>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5.75" customHeight="1">
      <c r="A669" s="50"/>
      <c r="B669" s="147"/>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5.75" customHeight="1">
      <c r="A670" s="50"/>
      <c r="B670" s="147"/>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5.75" customHeight="1">
      <c r="A671" s="50"/>
      <c r="B671" s="147"/>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5.75" customHeight="1">
      <c r="A672" s="50"/>
      <c r="B672" s="147"/>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5.75" customHeight="1">
      <c r="A673" s="50"/>
      <c r="B673" s="147"/>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5.75" customHeight="1">
      <c r="A674" s="50"/>
      <c r="B674" s="147"/>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5.75" customHeight="1">
      <c r="A675" s="50"/>
      <c r="B675" s="147"/>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5.75" customHeight="1">
      <c r="A676" s="50"/>
      <c r="B676" s="147"/>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5.75" customHeight="1">
      <c r="A677" s="50"/>
      <c r="B677" s="147"/>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5.75" customHeight="1">
      <c r="A678" s="50"/>
      <c r="B678" s="147"/>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5.75" customHeight="1">
      <c r="A679" s="50"/>
      <c r="B679" s="147"/>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5.75" customHeight="1">
      <c r="A680" s="50"/>
      <c r="B680" s="147"/>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5.75" customHeight="1">
      <c r="A681" s="50"/>
      <c r="B681" s="147"/>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5.75" customHeight="1">
      <c r="A682" s="50"/>
      <c r="B682" s="147"/>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5.75" customHeight="1">
      <c r="A683" s="50"/>
      <c r="B683" s="147"/>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5.75" customHeight="1">
      <c r="A684" s="50"/>
      <c r="B684" s="147"/>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5.75" customHeight="1">
      <c r="A685" s="50"/>
      <c r="B685" s="147"/>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5.75" customHeight="1">
      <c r="A686" s="50"/>
      <c r="B686" s="147"/>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5.75" customHeight="1">
      <c r="A687" s="50"/>
      <c r="B687" s="147"/>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5.75" customHeight="1">
      <c r="A688" s="50"/>
      <c r="B688" s="147"/>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5.75" customHeight="1">
      <c r="A689" s="50"/>
      <c r="B689" s="147"/>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5.75" customHeight="1">
      <c r="A690" s="50"/>
      <c r="B690" s="147"/>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5.75" customHeight="1">
      <c r="A691" s="50"/>
      <c r="B691" s="147"/>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5.75" customHeight="1">
      <c r="A692" s="50"/>
      <c r="B692" s="147"/>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5.75" customHeight="1">
      <c r="A693" s="50"/>
      <c r="B693" s="147"/>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5.75" customHeight="1">
      <c r="A694" s="50"/>
      <c r="B694" s="147"/>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5.75" customHeight="1">
      <c r="A695" s="50"/>
      <c r="B695" s="147"/>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5.75" customHeight="1">
      <c r="A696" s="50"/>
      <c r="B696" s="147"/>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5.75" customHeight="1">
      <c r="A697" s="50"/>
      <c r="B697" s="147"/>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5.75" customHeight="1">
      <c r="A698" s="50"/>
      <c r="B698" s="147"/>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5.75" customHeight="1">
      <c r="A699" s="50"/>
      <c r="B699" s="147"/>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5.75" customHeight="1">
      <c r="A700" s="50"/>
      <c r="B700" s="147"/>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5.75" customHeight="1">
      <c r="A701" s="50"/>
      <c r="B701" s="147"/>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5.75" customHeight="1">
      <c r="A702" s="50"/>
      <c r="B702" s="147"/>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5.75" customHeight="1">
      <c r="A703" s="50"/>
      <c r="B703" s="147"/>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5.75" customHeight="1">
      <c r="A704" s="50"/>
      <c r="B704" s="147"/>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5.75" customHeight="1">
      <c r="A705" s="50"/>
      <c r="B705" s="147"/>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5.75" customHeight="1">
      <c r="A706" s="50"/>
      <c r="B706" s="147"/>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5.75" customHeight="1">
      <c r="A707" s="50"/>
      <c r="B707" s="147"/>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5.75" customHeight="1">
      <c r="A708" s="50"/>
      <c r="B708" s="147"/>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5.75" customHeight="1">
      <c r="A709" s="50"/>
      <c r="B709" s="147"/>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5.75" customHeight="1">
      <c r="A710" s="50"/>
      <c r="B710" s="147"/>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5.75" customHeight="1">
      <c r="A711" s="50"/>
      <c r="B711" s="147"/>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5.75" customHeight="1">
      <c r="A712" s="50"/>
      <c r="B712" s="147"/>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5.75" customHeight="1">
      <c r="A713" s="50"/>
      <c r="B713" s="147"/>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5.75" customHeight="1">
      <c r="A714" s="50"/>
      <c r="B714" s="147"/>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5.75" customHeight="1">
      <c r="A715" s="50"/>
      <c r="B715" s="147"/>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5.75" customHeight="1">
      <c r="A716" s="50"/>
      <c r="B716" s="147"/>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5.75" customHeight="1">
      <c r="A717" s="50"/>
      <c r="B717" s="147"/>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5.75" customHeight="1">
      <c r="A718" s="50"/>
      <c r="B718" s="147"/>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5.75" customHeight="1">
      <c r="A719" s="50"/>
      <c r="B719" s="147"/>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5.75" customHeight="1">
      <c r="A720" s="50"/>
      <c r="B720" s="147"/>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5.75" customHeight="1">
      <c r="A721" s="50"/>
      <c r="B721" s="147"/>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5.75" customHeight="1">
      <c r="A722" s="50"/>
      <c r="B722" s="147"/>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5.75" customHeight="1">
      <c r="A723" s="50"/>
      <c r="B723" s="147"/>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5.75" customHeight="1">
      <c r="A724" s="50"/>
      <c r="B724" s="147"/>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5.75" customHeight="1">
      <c r="A725" s="50"/>
      <c r="B725" s="147"/>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5.75" customHeight="1">
      <c r="A726" s="50"/>
      <c r="B726" s="147"/>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5.75" customHeight="1">
      <c r="A727" s="50"/>
      <c r="B727" s="147"/>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5.75" customHeight="1">
      <c r="A728" s="50"/>
      <c r="B728" s="147"/>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5.75" customHeight="1">
      <c r="A729" s="50"/>
      <c r="B729" s="147"/>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5.75" customHeight="1">
      <c r="A730" s="50"/>
      <c r="B730" s="147"/>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5.75" customHeight="1">
      <c r="A731" s="50"/>
      <c r="B731" s="147"/>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5.75" customHeight="1">
      <c r="A732" s="50"/>
      <c r="B732" s="147"/>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5.75" customHeight="1">
      <c r="A733" s="50"/>
      <c r="B733" s="147"/>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5.75" customHeight="1">
      <c r="A734" s="50"/>
      <c r="B734" s="147"/>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5.75" customHeight="1">
      <c r="A735" s="50"/>
      <c r="B735" s="147"/>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5.75" customHeight="1">
      <c r="A736" s="50"/>
      <c r="B736" s="147"/>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5.75" customHeight="1">
      <c r="A737" s="50"/>
      <c r="B737" s="147"/>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5.75" customHeight="1">
      <c r="A738" s="50"/>
      <c r="B738" s="147"/>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5.75" customHeight="1">
      <c r="A739" s="50"/>
      <c r="B739" s="147"/>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5.75" customHeight="1">
      <c r="A740" s="50"/>
      <c r="B740" s="147"/>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5.75" customHeight="1">
      <c r="A741" s="50"/>
      <c r="B741" s="147"/>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5.75" customHeight="1">
      <c r="A742" s="50"/>
      <c r="B742" s="147"/>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5.75" customHeight="1">
      <c r="A743" s="50"/>
      <c r="B743" s="147"/>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5.75" customHeight="1">
      <c r="A744" s="50"/>
      <c r="B744" s="147"/>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5.75" customHeight="1">
      <c r="A745" s="50"/>
      <c r="B745" s="147"/>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5.75" customHeight="1">
      <c r="A746" s="50"/>
      <c r="B746" s="147"/>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5.75" customHeight="1">
      <c r="A747" s="50"/>
      <c r="B747" s="147"/>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5.75" customHeight="1">
      <c r="A748" s="50"/>
      <c r="B748" s="147"/>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5.75" customHeight="1">
      <c r="A749" s="50"/>
      <c r="B749" s="147"/>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5.75" customHeight="1">
      <c r="A750" s="50"/>
      <c r="B750" s="147"/>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5.75" customHeight="1">
      <c r="A751" s="50"/>
      <c r="B751" s="147"/>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5.75" customHeight="1">
      <c r="A752" s="50"/>
      <c r="B752" s="147"/>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5.75" customHeight="1">
      <c r="A753" s="50"/>
      <c r="B753" s="147"/>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5.75" customHeight="1">
      <c r="A754" s="50"/>
      <c r="B754" s="147"/>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5.75" customHeight="1">
      <c r="A755" s="50"/>
      <c r="B755" s="147"/>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5.75" customHeight="1">
      <c r="A756" s="50"/>
      <c r="B756" s="147"/>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5.75" customHeight="1">
      <c r="A757" s="50"/>
      <c r="B757" s="147"/>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5.75" customHeight="1">
      <c r="A758" s="50"/>
      <c r="B758" s="147"/>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5.75" customHeight="1">
      <c r="A759" s="50"/>
      <c r="B759" s="147"/>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5.75" customHeight="1">
      <c r="A760" s="50"/>
      <c r="B760" s="147"/>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5.75" customHeight="1">
      <c r="A761" s="50"/>
      <c r="B761" s="147"/>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5.75" customHeight="1">
      <c r="A762" s="50"/>
      <c r="B762" s="147"/>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5.75" customHeight="1">
      <c r="A763" s="50"/>
      <c r="B763" s="147"/>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5.75" customHeight="1">
      <c r="A764" s="50"/>
      <c r="B764" s="147"/>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5.75" customHeight="1">
      <c r="A765" s="50"/>
      <c r="B765" s="147"/>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5.75" customHeight="1">
      <c r="A766" s="50"/>
      <c r="B766" s="147"/>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5.75" customHeight="1">
      <c r="A767" s="50"/>
      <c r="B767" s="147"/>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5.75" customHeight="1">
      <c r="A768" s="50"/>
      <c r="B768" s="147"/>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5.75" customHeight="1">
      <c r="A769" s="50"/>
      <c r="B769" s="147"/>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5.75" customHeight="1">
      <c r="A770" s="50"/>
      <c r="B770" s="147"/>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5.75" customHeight="1">
      <c r="A771" s="50"/>
      <c r="B771" s="147"/>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5.75" customHeight="1">
      <c r="A772" s="50"/>
      <c r="B772" s="147"/>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5.75" customHeight="1">
      <c r="A773" s="50"/>
      <c r="B773" s="147"/>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5.75" customHeight="1">
      <c r="A774" s="50"/>
      <c r="B774" s="147"/>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5.75" customHeight="1">
      <c r="A775" s="50"/>
      <c r="B775" s="147"/>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5.75" customHeight="1">
      <c r="A776" s="50"/>
      <c r="B776" s="147"/>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5.75" customHeight="1">
      <c r="A777" s="50"/>
      <c r="B777" s="147"/>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5.75" customHeight="1">
      <c r="A778" s="50"/>
      <c r="B778" s="147"/>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5.75" customHeight="1">
      <c r="A779" s="50"/>
      <c r="B779" s="147"/>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5.75" customHeight="1">
      <c r="A780" s="50"/>
      <c r="B780" s="147"/>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5.75" customHeight="1">
      <c r="A781" s="50"/>
      <c r="B781" s="147"/>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5.75" customHeight="1">
      <c r="A782" s="50"/>
      <c r="B782" s="147"/>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5.75" customHeight="1">
      <c r="A783" s="50"/>
      <c r="B783" s="147"/>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5.75" customHeight="1">
      <c r="A784" s="50"/>
      <c r="B784" s="147"/>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5.75" customHeight="1">
      <c r="A785" s="50"/>
      <c r="B785" s="147"/>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5.75" customHeight="1">
      <c r="A786" s="50"/>
      <c r="B786" s="147"/>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5.75" customHeight="1">
      <c r="A787" s="50"/>
      <c r="B787" s="147"/>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5.75" customHeight="1">
      <c r="A788" s="50"/>
      <c r="B788" s="147"/>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5.75" customHeight="1">
      <c r="A789" s="50"/>
      <c r="B789" s="147"/>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5.75" customHeight="1">
      <c r="A790" s="50"/>
      <c r="B790" s="147"/>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5.75" customHeight="1">
      <c r="A791" s="50"/>
      <c r="B791" s="147"/>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5.75" customHeight="1">
      <c r="A792" s="50"/>
      <c r="B792" s="147"/>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5.75" customHeight="1">
      <c r="A793" s="50"/>
      <c r="B793" s="147"/>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5.75" customHeight="1">
      <c r="A794" s="50"/>
      <c r="B794" s="147"/>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5.75" customHeight="1">
      <c r="A795" s="50"/>
      <c r="B795" s="147"/>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5.75" customHeight="1">
      <c r="A796" s="50"/>
      <c r="B796" s="147"/>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5.75" customHeight="1">
      <c r="A797" s="50"/>
      <c r="B797" s="147"/>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5.75" customHeight="1">
      <c r="A798" s="50"/>
      <c r="B798" s="147"/>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5.75" customHeight="1">
      <c r="A799" s="50"/>
      <c r="B799" s="147"/>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5.75" customHeight="1">
      <c r="A800" s="50"/>
      <c r="B800" s="147"/>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5.75" customHeight="1">
      <c r="A801" s="50"/>
      <c r="B801" s="147"/>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5.75" customHeight="1">
      <c r="A802" s="50"/>
      <c r="B802" s="147"/>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5.75" customHeight="1">
      <c r="A803" s="50"/>
      <c r="B803" s="147"/>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5.75" customHeight="1">
      <c r="A804" s="50"/>
      <c r="B804" s="147"/>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5.75" customHeight="1">
      <c r="A805" s="50"/>
      <c r="B805" s="147"/>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5.75" customHeight="1">
      <c r="A806" s="50"/>
      <c r="B806" s="147"/>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5.75" customHeight="1">
      <c r="A807" s="50"/>
      <c r="B807" s="147"/>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5.75" customHeight="1">
      <c r="A808" s="50"/>
      <c r="B808" s="147"/>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5.75" customHeight="1">
      <c r="A809" s="50"/>
      <c r="B809" s="147"/>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5.75" customHeight="1">
      <c r="A810" s="50"/>
      <c r="B810" s="147"/>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5.75" customHeight="1">
      <c r="A811" s="50"/>
      <c r="B811" s="147"/>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5.75" customHeight="1">
      <c r="A812" s="50"/>
      <c r="B812" s="147"/>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5.75" customHeight="1">
      <c r="A813" s="50"/>
      <c r="B813" s="147"/>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5.75" customHeight="1">
      <c r="A814" s="50"/>
      <c r="B814" s="147"/>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5.75" customHeight="1">
      <c r="A815" s="50"/>
      <c r="B815" s="147"/>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5.75" customHeight="1">
      <c r="A816" s="50"/>
      <c r="B816" s="147"/>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5.75" customHeight="1">
      <c r="A817" s="50"/>
      <c r="B817" s="147"/>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5.75" customHeight="1">
      <c r="A818" s="50"/>
      <c r="B818" s="147"/>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5.75" customHeight="1">
      <c r="A819" s="50"/>
      <c r="B819" s="147"/>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5.75" customHeight="1">
      <c r="A820" s="50"/>
      <c r="B820" s="147"/>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5.75" customHeight="1">
      <c r="A821" s="50"/>
      <c r="B821" s="147"/>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5.75" customHeight="1">
      <c r="A822" s="50"/>
      <c r="B822" s="147"/>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5.75" customHeight="1">
      <c r="A823" s="50"/>
      <c r="B823" s="147"/>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5.75" customHeight="1">
      <c r="A824" s="50"/>
      <c r="B824" s="147"/>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5.75" customHeight="1">
      <c r="A825" s="50"/>
      <c r="B825" s="147"/>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5.75" customHeight="1">
      <c r="A826" s="50"/>
      <c r="B826" s="147"/>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5.75" customHeight="1">
      <c r="A827" s="50"/>
      <c r="B827" s="147"/>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5.75" customHeight="1">
      <c r="A828" s="50"/>
      <c r="B828" s="147"/>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5.75" customHeight="1">
      <c r="A829" s="50"/>
      <c r="B829" s="147"/>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5.75" customHeight="1">
      <c r="A830" s="50"/>
      <c r="B830" s="147"/>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5.75" customHeight="1">
      <c r="A831" s="50"/>
      <c r="B831" s="147"/>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5.75" customHeight="1">
      <c r="A832" s="50"/>
      <c r="B832" s="147"/>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5.75" customHeight="1">
      <c r="A833" s="50"/>
      <c r="B833" s="147"/>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5.75" customHeight="1">
      <c r="A834" s="50"/>
      <c r="B834" s="147"/>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5.75" customHeight="1">
      <c r="A835" s="50"/>
      <c r="B835" s="147"/>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5.75" customHeight="1">
      <c r="A836" s="50"/>
      <c r="B836" s="147"/>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5.75" customHeight="1">
      <c r="A837" s="50"/>
      <c r="B837" s="147"/>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5.75" customHeight="1">
      <c r="A838" s="50"/>
      <c r="B838" s="147"/>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5.75" customHeight="1">
      <c r="A839" s="50"/>
      <c r="B839" s="147"/>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5.75" customHeight="1">
      <c r="A840" s="50"/>
      <c r="B840" s="147"/>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5.75" customHeight="1">
      <c r="A841" s="50"/>
      <c r="B841" s="147"/>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5.75" customHeight="1">
      <c r="A842" s="50"/>
      <c r="B842" s="147"/>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5.75" customHeight="1">
      <c r="A843" s="50"/>
      <c r="B843" s="147"/>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5.75" customHeight="1">
      <c r="A844" s="50"/>
      <c r="B844" s="147"/>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5.75" customHeight="1">
      <c r="A845" s="50"/>
      <c r="B845" s="147"/>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5.75" customHeight="1">
      <c r="A846" s="50"/>
      <c r="B846" s="147"/>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5.75" customHeight="1">
      <c r="A847" s="50"/>
      <c r="B847" s="147"/>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5.75" customHeight="1">
      <c r="A848" s="50"/>
      <c r="B848" s="147"/>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5.75" customHeight="1">
      <c r="A849" s="50"/>
      <c r="B849" s="147"/>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5.75" customHeight="1">
      <c r="A850" s="50"/>
      <c r="B850" s="147"/>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5.75" customHeight="1">
      <c r="A851" s="50"/>
      <c r="B851" s="147"/>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5.75" customHeight="1">
      <c r="A852" s="50"/>
      <c r="B852" s="147"/>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5.75" customHeight="1">
      <c r="A853" s="50"/>
      <c r="B853" s="147"/>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5.75" customHeight="1">
      <c r="A854" s="50"/>
      <c r="B854" s="147"/>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5.75" customHeight="1">
      <c r="A855" s="50"/>
      <c r="B855" s="147"/>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5.75" customHeight="1">
      <c r="A856" s="50"/>
      <c r="B856" s="147"/>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5.75" customHeight="1">
      <c r="A857" s="50"/>
      <c r="B857" s="147"/>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5.75" customHeight="1">
      <c r="A858" s="50"/>
      <c r="B858" s="147"/>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5.75" customHeight="1">
      <c r="A859" s="50"/>
      <c r="B859" s="147"/>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5.75" customHeight="1">
      <c r="A860" s="50"/>
      <c r="B860" s="147"/>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5.75" customHeight="1">
      <c r="A861" s="50"/>
      <c r="B861" s="147"/>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5.75" customHeight="1">
      <c r="A862" s="50"/>
      <c r="B862" s="147"/>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5.75" customHeight="1">
      <c r="A863" s="50"/>
      <c r="B863" s="147"/>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5.75" customHeight="1">
      <c r="A864" s="50"/>
      <c r="B864" s="147"/>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5.75" customHeight="1">
      <c r="A865" s="50"/>
      <c r="B865" s="147"/>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5.75" customHeight="1">
      <c r="A866" s="50"/>
      <c r="B866" s="147"/>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5.75" customHeight="1">
      <c r="A867" s="50"/>
      <c r="B867" s="147"/>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5.75" customHeight="1">
      <c r="A868" s="50"/>
      <c r="B868" s="147"/>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5.75" customHeight="1">
      <c r="A869" s="50"/>
      <c r="B869" s="147"/>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5.75" customHeight="1">
      <c r="A870" s="50"/>
      <c r="B870" s="147"/>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5.75" customHeight="1">
      <c r="A871" s="50"/>
      <c r="B871" s="147"/>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5.75" customHeight="1">
      <c r="A872" s="50"/>
      <c r="B872" s="147"/>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5.75" customHeight="1">
      <c r="A873" s="50"/>
      <c r="B873" s="147"/>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5.75" customHeight="1">
      <c r="A874" s="50"/>
      <c r="B874" s="147"/>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5.75" customHeight="1">
      <c r="A875" s="50"/>
      <c r="B875" s="147"/>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5.75" customHeight="1">
      <c r="A876" s="50"/>
      <c r="B876" s="147"/>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5.75" customHeight="1">
      <c r="A877" s="50"/>
      <c r="B877" s="147"/>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5.75" customHeight="1">
      <c r="A878" s="50"/>
      <c r="B878" s="147"/>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5.75" customHeight="1">
      <c r="A879" s="50"/>
      <c r="B879" s="147"/>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5.75" customHeight="1">
      <c r="A880" s="50"/>
      <c r="B880" s="147"/>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5.75" customHeight="1">
      <c r="A881" s="50"/>
      <c r="B881" s="147"/>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5.75" customHeight="1">
      <c r="A882" s="50"/>
      <c r="B882" s="147"/>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5.75" customHeight="1">
      <c r="A883" s="50"/>
      <c r="B883" s="147"/>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5.75" customHeight="1">
      <c r="A884" s="50"/>
      <c r="B884" s="147"/>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5.75" customHeight="1">
      <c r="A885" s="50"/>
      <c r="B885" s="147"/>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5.75" customHeight="1">
      <c r="A886" s="50"/>
      <c r="B886" s="147"/>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5.75" customHeight="1">
      <c r="A887" s="50"/>
      <c r="B887" s="147"/>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5.75" customHeight="1">
      <c r="A888" s="50"/>
      <c r="B888" s="147"/>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5.75" customHeight="1">
      <c r="A889" s="50"/>
      <c r="B889" s="147"/>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5.75" customHeight="1">
      <c r="A890" s="50"/>
      <c r="B890" s="147"/>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5.75" customHeight="1">
      <c r="A891" s="50"/>
      <c r="B891" s="147"/>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5.75" customHeight="1">
      <c r="A892" s="50"/>
      <c r="B892" s="147"/>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5.75" customHeight="1">
      <c r="A893" s="50"/>
      <c r="B893" s="147"/>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5.75" customHeight="1">
      <c r="A894" s="50"/>
      <c r="B894" s="147"/>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5.75" customHeight="1">
      <c r="A895" s="50"/>
      <c r="B895" s="147"/>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5.75" customHeight="1">
      <c r="A896" s="50"/>
      <c r="B896" s="147"/>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5.75" customHeight="1">
      <c r="A897" s="50"/>
      <c r="B897" s="147"/>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5.75" customHeight="1">
      <c r="A898" s="50"/>
      <c r="B898" s="147"/>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5.75" customHeight="1">
      <c r="A899" s="50"/>
      <c r="B899" s="147"/>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5.75" customHeight="1">
      <c r="A900" s="50"/>
      <c r="B900" s="147"/>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5.75" customHeight="1">
      <c r="A901" s="50"/>
      <c r="B901" s="147"/>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5.75" customHeight="1">
      <c r="A902" s="50"/>
      <c r="B902" s="147"/>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5.75" customHeight="1">
      <c r="A903" s="50"/>
      <c r="B903" s="147"/>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5.75" customHeight="1">
      <c r="A904" s="50"/>
      <c r="B904" s="147"/>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5.75" customHeight="1">
      <c r="A905" s="50"/>
      <c r="B905" s="147"/>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5.75" customHeight="1">
      <c r="A906" s="50"/>
      <c r="B906" s="147"/>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5.75" customHeight="1">
      <c r="A907" s="50"/>
      <c r="B907" s="147"/>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5.75" customHeight="1">
      <c r="A908" s="50"/>
      <c r="B908" s="147"/>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5.75" customHeight="1">
      <c r="A909" s="50"/>
      <c r="B909" s="147"/>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5.75" customHeight="1">
      <c r="A910" s="50"/>
      <c r="B910" s="147"/>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5.75" customHeight="1">
      <c r="A911" s="50"/>
      <c r="B911" s="147"/>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5.75" customHeight="1">
      <c r="A912" s="50"/>
      <c r="B912" s="147"/>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5.75" customHeight="1">
      <c r="A913" s="50"/>
      <c r="B913" s="147"/>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5.75" customHeight="1">
      <c r="A914" s="50"/>
      <c r="B914" s="147"/>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5.75" customHeight="1">
      <c r="A915" s="50"/>
      <c r="B915" s="147"/>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5.75" customHeight="1">
      <c r="A916" s="50"/>
      <c r="B916" s="147"/>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5.75" customHeight="1">
      <c r="A917" s="50"/>
      <c r="B917" s="147"/>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5.75" customHeight="1">
      <c r="A918" s="50"/>
      <c r="B918" s="147"/>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5.75" customHeight="1">
      <c r="A919" s="50"/>
      <c r="B919" s="147"/>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5.75" customHeight="1">
      <c r="A920" s="50"/>
      <c r="B920" s="147"/>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5.75" customHeight="1">
      <c r="A921" s="50"/>
      <c r="B921" s="147"/>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5.75" customHeight="1">
      <c r="A922" s="50"/>
      <c r="B922" s="147"/>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5.75" customHeight="1">
      <c r="A923" s="50"/>
      <c r="B923" s="147"/>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5.75" customHeight="1">
      <c r="A924" s="50"/>
      <c r="B924" s="147"/>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5.75" customHeight="1">
      <c r="A925" s="50"/>
      <c r="B925" s="147"/>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5.75" customHeight="1">
      <c r="A926" s="50"/>
      <c r="B926" s="147"/>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5.75" customHeight="1">
      <c r="A927" s="50"/>
      <c r="B927" s="147"/>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5.75" customHeight="1">
      <c r="A928" s="50"/>
      <c r="B928" s="147"/>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5.75" customHeight="1">
      <c r="A929" s="50"/>
      <c r="B929" s="147"/>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5.75" customHeight="1">
      <c r="A930" s="50"/>
      <c r="B930" s="147"/>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5.75" customHeight="1">
      <c r="A931" s="50"/>
      <c r="B931" s="147"/>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5.75" customHeight="1">
      <c r="A932" s="50"/>
      <c r="B932" s="147"/>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5.75" customHeight="1">
      <c r="A933" s="50"/>
      <c r="B933" s="147"/>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5.75" customHeight="1">
      <c r="A934" s="50"/>
      <c r="B934" s="147"/>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5.75" customHeight="1">
      <c r="A935" s="50"/>
      <c r="B935" s="147"/>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5.75" customHeight="1">
      <c r="A936" s="50"/>
      <c r="B936" s="147"/>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5.75" customHeight="1">
      <c r="A937" s="50"/>
      <c r="B937" s="147"/>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5.75" customHeight="1">
      <c r="A938" s="50"/>
      <c r="B938" s="147"/>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5.75" customHeight="1">
      <c r="A939" s="50"/>
      <c r="B939" s="147"/>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5.75" customHeight="1">
      <c r="A940" s="50"/>
      <c r="B940" s="147"/>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5.75" customHeight="1">
      <c r="A941" s="50"/>
      <c r="B941" s="147"/>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5.75" customHeight="1">
      <c r="A942" s="50"/>
      <c r="B942" s="147"/>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5.75" customHeight="1">
      <c r="A943" s="50"/>
      <c r="B943" s="147"/>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5.75" customHeight="1">
      <c r="A944" s="50"/>
      <c r="B944" s="147"/>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5.75" customHeight="1">
      <c r="A945" s="50"/>
      <c r="B945" s="147"/>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5.75" customHeight="1">
      <c r="A946" s="50"/>
      <c r="B946" s="147"/>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5.75" customHeight="1">
      <c r="A947" s="50"/>
      <c r="B947" s="147"/>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5.75" customHeight="1">
      <c r="A948" s="50"/>
      <c r="B948" s="147"/>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5.75" customHeight="1">
      <c r="A949" s="50"/>
      <c r="B949" s="147"/>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5.75" customHeight="1">
      <c r="A950" s="50"/>
      <c r="B950" s="147"/>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5.75" customHeight="1">
      <c r="A951" s="50"/>
      <c r="B951" s="147"/>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5.75" customHeight="1">
      <c r="A952" s="50"/>
      <c r="B952" s="147"/>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5.75" customHeight="1">
      <c r="A953" s="50"/>
      <c r="B953" s="147"/>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5.75" customHeight="1">
      <c r="A954" s="50"/>
      <c r="B954" s="147"/>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5.75" customHeight="1">
      <c r="A955" s="50"/>
      <c r="B955" s="147"/>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5.75" customHeight="1">
      <c r="A956" s="50"/>
      <c r="B956" s="147"/>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5.75" customHeight="1">
      <c r="A957" s="50"/>
      <c r="B957" s="147"/>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5.75" customHeight="1">
      <c r="A958" s="50"/>
      <c r="B958" s="147"/>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5.75" customHeight="1">
      <c r="A959" s="50"/>
      <c r="B959" s="147"/>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5.75" customHeight="1">
      <c r="A960" s="50"/>
      <c r="B960" s="147"/>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5.75" customHeight="1">
      <c r="A961" s="50"/>
      <c r="B961" s="147"/>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5.75" customHeight="1">
      <c r="A962" s="50"/>
      <c r="B962" s="147"/>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5.75" customHeight="1">
      <c r="A963" s="50"/>
      <c r="B963" s="147"/>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5.75" customHeight="1">
      <c r="A964" s="50"/>
      <c r="B964" s="147"/>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5.75" customHeight="1">
      <c r="A965" s="50"/>
      <c r="B965" s="147"/>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5.75" customHeight="1">
      <c r="A966" s="50"/>
      <c r="B966" s="147"/>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5.75" customHeight="1">
      <c r="A967" s="50"/>
      <c r="B967" s="147"/>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5.75" customHeight="1">
      <c r="A968" s="50"/>
      <c r="B968" s="147"/>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5.75" customHeight="1">
      <c r="A969" s="50"/>
      <c r="B969" s="147"/>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5.75" customHeight="1">
      <c r="A970" s="50"/>
      <c r="B970" s="147"/>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5.75" customHeight="1">
      <c r="A971" s="50"/>
      <c r="B971" s="147"/>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5.75" customHeight="1">
      <c r="A972" s="50"/>
      <c r="B972" s="147"/>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5.75" customHeight="1">
      <c r="A973" s="50"/>
      <c r="B973" s="147"/>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5.75" customHeight="1">
      <c r="A974" s="50"/>
      <c r="B974" s="147"/>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5.75" customHeight="1">
      <c r="A975" s="50"/>
      <c r="B975" s="147"/>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5.75" customHeight="1">
      <c r="A976" s="50"/>
      <c r="B976" s="147"/>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5.75" customHeight="1">
      <c r="A977" s="50"/>
      <c r="B977" s="147"/>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5.75" customHeight="1">
      <c r="A978" s="50"/>
      <c r="B978" s="147"/>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5.75" customHeight="1">
      <c r="A979" s="50"/>
      <c r="B979" s="147"/>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5.75" customHeight="1">
      <c r="A980" s="50"/>
      <c r="B980" s="147"/>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5.75" customHeight="1">
      <c r="A981" s="50"/>
      <c r="B981" s="147"/>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5.75" customHeight="1">
      <c r="A982" s="50"/>
      <c r="B982" s="147"/>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5.75" customHeight="1">
      <c r="A983" s="50"/>
      <c r="B983" s="147"/>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5.75" customHeight="1">
      <c r="A984" s="50"/>
      <c r="B984" s="147"/>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5.75" customHeight="1">
      <c r="A985" s="50"/>
      <c r="B985" s="147"/>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5.75" customHeight="1">
      <c r="A986" s="50"/>
      <c r="B986" s="147"/>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5.75" customHeight="1">
      <c r="A987" s="50"/>
      <c r="B987" s="147"/>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5.75" customHeight="1">
      <c r="A988" s="50"/>
      <c r="B988" s="147"/>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5.75" customHeight="1">
      <c r="A989" s="50"/>
      <c r="B989" s="147"/>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5.75" customHeight="1">
      <c r="A990" s="50"/>
      <c r="B990" s="147"/>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5.75" customHeight="1">
      <c r="A991" s="50"/>
      <c r="B991" s="147"/>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5.75" customHeight="1">
      <c r="A992" s="50"/>
      <c r="B992" s="147"/>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5.75" customHeight="1">
      <c r="A993" s="50"/>
      <c r="B993" s="147"/>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5.75" customHeight="1">
      <c r="A994" s="50"/>
      <c r="B994" s="147"/>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5.75" customHeight="1">
      <c r="A995" s="50"/>
      <c r="B995" s="147"/>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5.75" customHeight="1">
      <c r="A996" s="50"/>
      <c r="B996" s="147"/>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5.75" customHeight="1">
      <c r="A997" s="50"/>
      <c r="B997" s="147"/>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5.75" customHeight="1">
      <c r="A998" s="50"/>
      <c r="B998" s="147"/>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5.75" customHeight="1">
      <c r="A999" s="50"/>
      <c r="B999" s="147"/>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5.75" customHeight="1">
      <c r="A1000" s="50"/>
      <c r="B1000" s="147"/>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53">
    <mergeCell ref="O2:Y2"/>
    <mergeCell ref="C62:M62"/>
    <mergeCell ref="C14:D14"/>
    <mergeCell ref="C15:M15"/>
    <mergeCell ref="C16:M16"/>
    <mergeCell ref="C17:M17"/>
    <mergeCell ref="C58:M58"/>
    <mergeCell ref="C59:M59"/>
    <mergeCell ref="C60:M60"/>
    <mergeCell ref="L46:M47"/>
    <mergeCell ref="C56:M56"/>
    <mergeCell ref="C57:M57"/>
    <mergeCell ref="C49:M49"/>
    <mergeCell ref="C50:M50"/>
    <mergeCell ref="C51:M51"/>
    <mergeCell ref="C52:M52"/>
    <mergeCell ref="C53:M53"/>
    <mergeCell ref="C5:M5"/>
    <mergeCell ref="C13:M13"/>
    <mergeCell ref="A16:A52"/>
    <mergeCell ref="A53:A58"/>
    <mergeCell ref="F9:G9"/>
    <mergeCell ref="I9:J9"/>
    <mergeCell ref="F10:G10"/>
    <mergeCell ref="I10:J10"/>
    <mergeCell ref="F43:G43"/>
    <mergeCell ref="H43:I43"/>
    <mergeCell ref="C11:M11"/>
    <mergeCell ref="C12:M12"/>
    <mergeCell ref="A59:A61"/>
    <mergeCell ref="A2:A15"/>
    <mergeCell ref="B14:B15"/>
    <mergeCell ref="B18:B24"/>
    <mergeCell ref="B25:B28"/>
    <mergeCell ref="B32:B34"/>
    <mergeCell ref="B35:B44"/>
    <mergeCell ref="B45:B48"/>
    <mergeCell ref="C61:M61"/>
    <mergeCell ref="C6:M6"/>
    <mergeCell ref="C7:D7"/>
    <mergeCell ref="I7:M7"/>
    <mergeCell ref="B1:M1"/>
    <mergeCell ref="C2:M2"/>
    <mergeCell ref="C3:M3"/>
    <mergeCell ref="F4:G4"/>
    <mergeCell ref="I4:M4"/>
    <mergeCell ref="B8:B10"/>
    <mergeCell ref="C9:D9"/>
    <mergeCell ref="C10:D10"/>
    <mergeCell ref="F46:F47"/>
    <mergeCell ref="G46:J47"/>
    <mergeCell ref="C54:M54"/>
    <mergeCell ref="C55:M55"/>
  </mergeCells>
  <dataValidations count="1">
    <dataValidation type="list" allowBlank="1" showErrorMessage="1" sqref="I7">
      <formula1>INDIRECT($C$7)</formula1>
    </dataValidation>
  </dataValidation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Z1000"/>
  <sheetViews>
    <sheetView zoomScale="70" zoomScaleNormal="70" workbookViewId="0">
      <selection activeCell="J1" sqref="J1"/>
    </sheetView>
  </sheetViews>
  <sheetFormatPr baseColWidth="10" defaultColWidth="14.42578125" defaultRowHeight="15" customHeight="1"/>
  <cols>
    <col min="1" max="1" width="25.140625" customWidth="1"/>
    <col min="2" max="2" width="39.140625" customWidth="1"/>
    <col min="3" max="13" width="13.85546875" customWidth="1"/>
    <col min="14" max="26" width="11.42578125" customWidth="1"/>
  </cols>
  <sheetData>
    <row r="1" spans="1:26" ht="15.75" customHeight="1">
      <c r="A1" s="46"/>
      <c r="B1" s="47" t="s">
        <v>262</v>
      </c>
      <c r="C1" s="48"/>
      <c r="D1" s="48"/>
      <c r="E1" s="48"/>
      <c r="F1" s="48"/>
      <c r="G1" s="48"/>
      <c r="H1" s="48"/>
      <c r="I1" s="48"/>
      <c r="J1" s="48"/>
      <c r="K1" s="48"/>
      <c r="L1" s="48"/>
      <c r="M1" s="49"/>
      <c r="N1" s="50"/>
      <c r="O1" s="50"/>
      <c r="P1" s="50"/>
      <c r="Q1" s="50"/>
      <c r="R1" s="50"/>
      <c r="S1" s="50"/>
      <c r="T1" s="50"/>
      <c r="U1" s="50"/>
      <c r="V1" s="50"/>
      <c r="W1" s="50"/>
      <c r="X1" s="50"/>
      <c r="Y1" s="50"/>
      <c r="Z1" s="50"/>
    </row>
    <row r="2" spans="1:26" ht="15.75" customHeight="1">
      <c r="A2" s="1110" t="s">
        <v>263</v>
      </c>
      <c r="B2" s="51" t="s">
        <v>264</v>
      </c>
      <c r="C2" s="1124" t="s">
        <v>110</v>
      </c>
      <c r="D2" s="1125"/>
      <c r="E2" s="1125"/>
      <c r="F2" s="1125"/>
      <c r="G2" s="1125"/>
      <c r="H2" s="1125"/>
      <c r="I2" s="1125"/>
      <c r="J2" s="1125"/>
      <c r="K2" s="1125"/>
      <c r="L2" s="1125"/>
      <c r="M2" s="1126"/>
      <c r="N2" s="50"/>
      <c r="O2" s="50"/>
      <c r="P2" s="50"/>
      <c r="Q2" s="50"/>
      <c r="R2" s="50"/>
      <c r="S2" s="50"/>
      <c r="T2" s="50"/>
      <c r="U2" s="50"/>
      <c r="V2" s="50"/>
      <c r="W2" s="50"/>
      <c r="X2" s="50"/>
      <c r="Y2" s="50"/>
      <c r="Z2" s="50"/>
    </row>
    <row r="3" spans="1:26" ht="64.5" customHeight="1">
      <c r="A3" s="1111"/>
      <c r="B3" s="52" t="s">
        <v>265</v>
      </c>
      <c r="C3" s="1103" t="s">
        <v>266</v>
      </c>
      <c r="D3" s="1064"/>
      <c r="E3" s="1064"/>
      <c r="F3" s="1064"/>
      <c r="G3" s="1064"/>
      <c r="H3" s="1064"/>
      <c r="I3" s="1064"/>
      <c r="J3" s="1064"/>
      <c r="K3" s="1064"/>
      <c r="L3" s="1064"/>
      <c r="M3" s="1095"/>
      <c r="N3" s="50"/>
      <c r="O3" s="50"/>
      <c r="P3" s="50"/>
      <c r="Q3" s="50"/>
      <c r="R3" s="50"/>
      <c r="S3" s="50"/>
      <c r="T3" s="50"/>
      <c r="U3" s="50"/>
      <c r="V3" s="50"/>
      <c r="W3" s="50"/>
      <c r="X3" s="50"/>
      <c r="Y3" s="50"/>
      <c r="Z3" s="50"/>
    </row>
    <row r="4" spans="1:26" ht="39" customHeight="1">
      <c r="A4" s="1111"/>
      <c r="B4" s="53" t="s">
        <v>97</v>
      </c>
      <c r="C4" s="54"/>
      <c r="D4" s="55"/>
      <c r="E4" s="56"/>
      <c r="F4" s="1114" t="s">
        <v>98</v>
      </c>
      <c r="G4" s="1069"/>
      <c r="H4" s="57"/>
      <c r="I4" s="58"/>
      <c r="J4" s="58"/>
      <c r="K4" s="58"/>
      <c r="L4" s="58"/>
      <c r="M4" s="59"/>
      <c r="N4" s="50"/>
      <c r="O4" s="50"/>
      <c r="P4" s="50"/>
      <c r="Q4" s="50"/>
      <c r="R4" s="50"/>
      <c r="S4" s="50"/>
      <c r="T4" s="50"/>
      <c r="U4" s="50"/>
      <c r="V4" s="50"/>
      <c r="W4" s="50"/>
      <c r="X4" s="50"/>
      <c r="Y4" s="50"/>
      <c r="Z4" s="50"/>
    </row>
    <row r="5" spans="1:26" ht="16.5" customHeight="1">
      <c r="A5" s="1111"/>
      <c r="B5" s="60" t="s">
        <v>267</v>
      </c>
      <c r="C5" s="1104"/>
      <c r="D5" s="1105"/>
      <c r="E5" s="1105"/>
      <c r="F5" s="1105"/>
      <c r="G5" s="1105"/>
      <c r="H5" s="1105"/>
      <c r="I5" s="1105"/>
      <c r="J5" s="1105"/>
      <c r="K5" s="1105"/>
      <c r="L5" s="1105"/>
      <c r="M5" s="1106"/>
      <c r="N5" s="50"/>
      <c r="O5" s="50"/>
      <c r="P5" s="50"/>
      <c r="Q5" s="50"/>
      <c r="R5" s="50"/>
      <c r="S5" s="50"/>
      <c r="T5" s="50"/>
      <c r="U5" s="50"/>
      <c r="V5" s="50"/>
      <c r="W5" s="50"/>
      <c r="X5" s="50"/>
      <c r="Y5" s="50"/>
      <c r="Z5" s="50"/>
    </row>
    <row r="6" spans="1:26" ht="15.75" customHeight="1">
      <c r="A6" s="1111"/>
      <c r="B6" s="53" t="s">
        <v>268</v>
      </c>
      <c r="C6" s="54"/>
      <c r="D6" s="58"/>
      <c r="E6" s="58"/>
      <c r="F6" s="58"/>
      <c r="G6" s="58"/>
      <c r="H6" s="58"/>
      <c r="I6" s="58"/>
      <c r="J6" s="58"/>
      <c r="K6" s="58"/>
      <c r="L6" s="58"/>
      <c r="M6" s="59"/>
      <c r="N6" s="50"/>
      <c r="O6" s="50"/>
      <c r="P6" s="50"/>
      <c r="Q6" s="50"/>
      <c r="R6" s="50"/>
      <c r="S6" s="50"/>
      <c r="T6" s="50"/>
      <c r="U6" s="50"/>
      <c r="V6" s="50"/>
      <c r="W6" s="50"/>
      <c r="X6" s="50"/>
      <c r="Y6" s="50"/>
      <c r="Z6" s="50"/>
    </row>
    <row r="7" spans="1:26" ht="15.75" customHeight="1">
      <c r="A7" s="1111"/>
      <c r="B7" s="61" t="s">
        <v>269</v>
      </c>
      <c r="C7" s="1108" t="s">
        <v>59</v>
      </c>
      <c r="D7" s="1109"/>
      <c r="E7" s="62"/>
      <c r="F7" s="62"/>
      <c r="G7" s="62"/>
      <c r="H7" s="63" t="s">
        <v>52</v>
      </c>
      <c r="I7" s="1107" t="s">
        <v>60</v>
      </c>
      <c r="J7" s="1064"/>
      <c r="K7" s="1064"/>
      <c r="L7" s="1064"/>
      <c r="M7" s="1095"/>
      <c r="N7" s="50"/>
      <c r="O7" s="50"/>
      <c r="P7" s="50"/>
      <c r="Q7" s="50"/>
      <c r="R7" s="50"/>
      <c r="S7" s="50"/>
      <c r="T7" s="50"/>
      <c r="U7" s="50"/>
      <c r="V7" s="50"/>
      <c r="W7" s="50"/>
      <c r="X7" s="50"/>
      <c r="Y7" s="50"/>
      <c r="Z7" s="50"/>
    </row>
    <row r="8" spans="1:26" ht="15" customHeight="1">
      <c r="A8" s="1111"/>
      <c r="B8" s="1076" t="s">
        <v>270</v>
      </c>
      <c r="C8" s="1119" t="s">
        <v>54</v>
      </c>
      <c r="D8" s="1120"/>
      <c r="E8" s="65"/>
      <c r="F8" s="65"/>
      <c r="G8" s="65"/>
      <c r="H8" s="65"/>
      <c r="I8" s="65"/>
      <c r="J8" s="65"/>
      <c r="K8" s="65"/>
      <c r="L8" s="65"/>
      <c r="M8" s="66"/>
      <c r="N8" s="50"/>
      <c r="O8" s="50"/>
      <c r="P8" s="50"/>
      <c r="Q8" s="50"/>
      <c r="R8" s="50"/>
      <c r="S8" s="50"/>
      <c r="T8" s="50"/>
      <c r="U8" s="50"/>
      <c r="V8" s="50"/>
      <c r="W8" s="50"/>
      <c r="X8" s="50"/>
      <c r="Y8" s="50"/>
      <c r="Z8" s="50"/>
    </row>
    <row r="9" spans="1:26" ht="15.75" customHeight="1">
      <c r="A9" s="1111"/>
      <c r="B9" s="1077"/>
      <c r="C9" s="1121"/>
      <c r="D9" s="1122"/>
      <c r="E9" s="67"/>
      <c r="F9" s="1081" t="s">
        <v>57</v>
      </c>
      <c r="G9" s="1080"/>
      <c r="H9" s="67"/>
      <c r="I9" s="1081" t="s">
        <v>56</v>
      </c>
      <c r="J9" s="1080"/>
      <c r="K9" s="67"/>
      <c r="L9" s="1081" t="s">
        <v>271</v>
      </c>
      <c r="M9" s="1080"/>
      <c r="N9" s="50"/>
      <c r="O9" s="50"/>
      <c r="P9" s="50"/>
      <c r="Q9" s="50"/>
      <c r="R9" s="50"/>
      <c r="S9" s="50"/>
      <c r="T9" s="50"/>
      <c r="U9" s="50"/>
      <c r="V9" s="50"/>
      <c r="W9" s="50"/>
      <c r="X9" s="50"/>
      <c r="Y9" s="50"/>
      <c r="Z9" s="50"/>
    </row>
    <row r="10" spans="1:26" ht="15.75" customHeight="1">
      <c r="A10" s="1111"/>
      <c r="B10" s="1077"/>
      <c r="C10" s="1079" t="s">
        <v>272</v>
      </c>
      <c r="D10" s="1080"/>
      <c r="E10" s="68"/>
      <c r="F10" s="1081" t="s">
        <v>272</v>
      </c>
      <c r="G10" s="1080"/>
      <c r="H10" s="68"/>
      <c r="I10" s="1081" t="s">
        <v>272</v>
      </c>
      <c r="J10" s="1080"/>
      <c r="K10" s="68"/>
      <c r="L10" s="1081" t="s">
        <v>272</v>
      </c>
      <c r="M10" s="1080"/>
      <c r="N10" s="50"/>
      <c r="O10" s="50"/>
      <c r="P10" s="50"/>
      <c r="Q10" s="50"/>
      <c r="R10" s="50"/>
      <c r="S10" s="50"/>
      <c r="T10" s="50"/>
      <c r="U10" s="50"/>
      <c r="V10" s="50"/>
      <c r="W10" s="50"/>
      <c r="X10" s="50"/>
      <c r="Y10" s="50"/>
      <c r="Z10" s="50"/>
    </row>
    <row r="11" spans="1:26" ht="15.75" customHeight="1">
      <c r="A11" s="1111"/>
      <c r="B11" s="1077"/>
      <c r="C11" s="64"/>
      <c r="D11" s="65"/>
      <c r="E11" s="65"/>
      <c r="F11" s="65"/>
      <c r="G11" s="65"/>
      <c r="H11" s="65"/>
      <c r="I11" s="65"/>
      <c r="J11" s="65"/>
      <c r="K11" s="65"/>
      <c r="L11" s="65"/>
      <c r="M11" s="66"/>
      <c r="N11" s="50"/>
      <c r="O11" s="50"/>
      <c r="P11" s="50"/>
      <c r="Q11" s="50"/>
      <c r="R11" s="50"/>
      <c r="S11" s="50"/>
      <c r="T11" s="50"/>
      <c r="U11" s="50"/>
      <c r="V11" s="50"/>
      <c r="W11" s="50"/>
      <c r="X11" s="50"/>
      <c r="Y11" s="50"/>
      <c r="Z11" s="50"/>
    </row>
    <row r="12" spans="1:26" ht="15.75" customHeight="1">
      <c r="A12" s="1111"/>
      <c r="B12" s="1078"/>
      <c r="C12" s="1079" t="s">
        <v>67</v>
      </c>
      <c r="D12" s="1080"/>
      <c r="E12" s="67"/>
      <c r="F12" s="1081" t="s">
        <v>232</v>
      </c>
      <c r="G12" s="1080"/>
      <c r="H12" s="67"/>
      <c r="I12" s="1081" t="s">
        <v>64</v>
      </c>
      <c r="J12" s="1080"/>
      <c r="K12" s="67"/>
      <c r="L12" s="1081"/>
      <c r="M12" s="1080"/>
      <c r="N12" s="50"/>
      <c r="O12" s="50"/>
      <c r="P12" s="50"/>
      <c r="Q12" s="50"/>
      <c r="R12" s="50"/>
      <c r="S12" s="50"/>
      <c r="T12" s="50"/>
      <c r="U12" s="50"/>
      <c r="V12" s="50"/>
      <c r="W12" s="50"/>
      <c r="X12" s="50"/>
      <c r="Y12" s="50"/>
      <c r="Z12" s="50"/>
    </row>
    <row r="13" spans="1:26" ht="15.75" customHeight="1">
      <c r="A13" s="1111"/>
      <c r="B13" s="69"/>
      <c r="C13" s="1079" t="s">
        <v>272</v>
      </c>
      <c r="D13" s="1080"/>
      <c r="E13" s="68"/>
      <c r="F13" s="1081" t="s">
        <v>272</v>
      </c>
      <c r="G13" s="1080"/>
      <c r="H13" s="68"/>
      <c r="I13" s="1081" t="s">
        <v>272</v>
      </c>
      <c r="J13" s="1080"/>
      <c r="K13" s="68"/>
      <c r="L13" s="1081" t="s">
        <v>272</v>
      </c>
      <c r="M13" s="1080"/>
      <c r="N13" s="50"/>
      <c r="O13" s="50"/>
      <c r="P13" s="50"/>
      <c r="Q13" s="50"/>
      <c r="R13" s="50"/>
      <c r="S13" s="50"/>
      <c r="T13" s="50"/>
      <c r="U13" s="50"/>
      <c r="V13" s="50"/>
      <c r="W13" s="50"/>
      <c r="X13" s="50"/>
      <c r="Y13" s="50"/>
      <c r="Z13" s="50"/>
    </row>
    <row r="14" spans="1:26" ht="39.75" customHeight="1">
      <c r="A14" s="1116"/>
      <c r="B14" s="52" t="s">
        <v>273</v>
      </c>
      <c r="C14" s="1097" t="s">
        <v>274</v>
      </c>
      <c r="D14" s="1064"/>
      <c r="E14" s="1064"/>
      <c r="F14" s="1064"/>
      <c r="G14" s="1064"/>
      <c r="H14" s="1064"/>
      <c r="I14" s="1064"/>
      <c r="J14" s="1064"/>
      <c r="K14" s="1064"/>
      <c r="L14" s="1064"/>
      <c r="M14" s="1064"/>
      <c r="N14" s="50"/>
      <c r="O14" s="50"/>
      <c r="P14" s="50"/>
      <c r="Q14" s="50"/>
      <c r="R14" s="50"/>
      <c r="S14" s="50"/>
      <c r="T14" s="50"/>
      <c r="U14" s="50"/>
      <c r="V14" s="50"/>
      <c r="W14" s="50"/>
      <c r="X14" s="50"/>
      <c r="Y14" s="50"/>
      <c r="Z14" s="50"/>
    </row>
    <row r="15" spans="1:26" ht="15.75" customHeight="1">
      <c r="A15" s="1115" t="s">
        <v>275</v>
      </c>
      <c r="B15" s="61" t="s">
        <v>91</v>
      </c>
      <c r="C15" s="1098" t="s">
        <v>218</v>
      </c>
      <c r="D15" s="1064"/>
      <c r="E15" s="1064"/>
      <c r="F15" s="1064"/>
      <c r="G15" s="1064"/>
      <c r="H15" s="1064"/>
      <c r="I15" s="1064"/>
      <c r="J15" s="1064"/>
      <c r="K15" s="1064"/>
      <c r="L15" s="1064"/>
      <c r="M15" s="1095"/>
      <c r="N15" s="50"/>
      <c r="O15" s="50"/>
      <c r="P15" s="50"/>
      <c r="Q15" s="50"/>
      <c r="R15" s="50"/>
      <c r="S15" s="50"/>
      <c r="T15" s="50"/>
      <c r="U15" s="50"/>
      <c r="V15" s="50"/>
      <c r="W15" s="50"/>
      <c r="X15" s="50"/>
      <c r="Y15" s="50"/>
      <c r="Z15" s="50"/>
    </row>
    <row r="16" spans="1:26" ht="8.25" customHeight="1">
      <c r="A16" s="1111"/>
      <c r="B16" s="1117" t="s">
        <v>276</v>
      </c>
      <c r="C16" s="71"/>
      <c r="D16" s="72"/>
      <c r="E16" s="72"/>
      <c r="F16" s="72"/>
      <c r="G16" s="72"/>
      <c r="H16" s="72"/>
      <c r="I16" s="72"/>
      <c r="J16" s="72"/>
      <c r="K16" s="72"/>
      <c r="L16" s="72"/>
      <c r="M16" s="73"/>
      <c r="N16" s="50"/>
      <c r="O16" s="50"/>
      <c r="P16" s="50"/>
      <c r="Q16" s="50"/>
      <c r="R16" s="50"/>
      <c r="S16" s="50"/>
      <c r="T16" s="50"/>
      <c r="U16" s="50"/>
      <c r="V16" s="50"/>
      <c r="W16" s="50"/>
      <c r="X16" s="50"/>
      <c r="Y16" s="50"/>
      <c r="Z16" s="50"/>
    </row>
    <row r="17" spans="1:26" ht="9" customHeight="1">
      <c r="A17" s="1111"/>
      <c r="B17" s="1077"/>
      <c r="C17" s="74"/>
      <c r="D17" s="75"/>
      <c r="E17" s="76"/>
      <c r="F17" s="75"/>
      <c r="G17" s="76"/>
      <c r="H17" s="75"/>
      <c r="I17" s="76"/>
      <c r="J17" s="75"/>
      <c r="K17" s="76"/>
      <c r="L17" s="76"/>
      <c r="M17" s="77"/>
      <c r="N17" s="50"/>
      <c r="O17" s="50"/>
      <c r="P17" s="50"/>
      <c r="Q17" s="50"/>
      <c r="R17" s="50"/>
      <c r="S17" s="50"/>
      <c r="T17" s="50"/>
      <c r="U17" s="50"/>
      <c r="V17" s="50"/>
      <c r="W17" s="50"/>
      <c r="X17" s="50"/>
      <c r="Y17" s="50"/>
      <c r="Z17" s="50"/>
    </row>
    <row r="18" spans="1:26" ht="15.75" customHeight="1">
      <c r="A18" s="1111"/>
      <c r="B18" s="1077"/>
      <c r="C18" s="78" t="s">
        <v>277</v>
      </c>
      <c r="D18" s="79"/>
      <c r="E18" s="80" t="s">
        <v>278</v>
      </c>
      <c r="F18" s="79"/>
      <c r="G18" s="80" t="s">
        <v>279</v>
      </c>
      <c r="H18" s="79"/>
      <c r="I18" s="80" t="s">
        <v>280</v>
      </c>
      <c r="J18" s="57"/>
      <c r="K18" s="80"/>
      <c r="L18" s="80"/>
      <c r="M18" s="77"/>
      <c r="N18" s="50"/>
      <c r="O18" s="50"/>
      <c r="P18" s="50"/>
      <c r="Q18" s="50"/>
      <c r="R18" s="50"/>
      <c r="S18" s="50"/>
      <c r="T18" s="50"/>
      <c r="U18" s="50"/>
      <c r="V18" s="50"/>
      <c r="W18" s="50"/>
      <c r="X18" s="50"/>
      <c r="Y18" s="50"/>
      <c r="Z18" s="50"/>
    </row>
    <row r="19" spans="1:26" ht="15.75" customHeight="1">
      <c r="A19" s="1111"/>
      <c r="B19" s="1077"/>
      <c r="C19" s="78" t="s">
        <v>281</v>
      </c>
      <c r="D19" s="81"/>
      <c r="E19" s="80" t="s">
        <v>282</v>
      </c>
      <c r="F19" s="82"/>
      <c r="G19" s="80" t="s">
        <v>283</v>
      </c>
      <c r="H19" s="82"/>
      <c r="I19" s="80"/>
      <c r="J19" s="76"/>
      <c r="K19" s="80"/>
      <c r="L19" s="80"/>
      <c r="M19" s="77"/>
      <c r="N19" s="50"/>
      <c r="O19" s="50"/>
      <c r="P19" s="50"/>
      <c r="Q19" s="50"/>
      <c r="R19" s="50"/>
      <c r="S19" s="50"/>
      <c r="T19" s="50"/>
      <c r="U19" s="50"/>
      <c r="V19" s="50"/>
      <c r="W19" s="50"/>
      <c r="X19" s="50"/>
      <c r="Y19" s="50"/>
      <c r="Z19" s="50"/>
    </row>
    <row r="20" spans="1:26" ht="15.75" customHeight="1">
      <c r="A20" s="1111"/>
      <c r="B20" s="1077"/>
      <c r="C20" s="78" t="s">
        <v>284</v>
      </c>
      <c r="D20" s="81"/>
      <c r="E20" s="80" t="s">
        <v>285</v>
      </c>
      <c r="F20" s="81"/>
      <c r="G20" s="80"/>
      <c r="H20" s="76"/>
      <c r="I20" s="80"/>
      <c r="J20" s="76"/>
      <c r="K20" s="80"/>
      <c r="L20" s="80"/>
      <c r="M20" s="77"/>
      <c r="N20" s="50"/>
      <c r="O20" s="50"/>
      <c r="P20" s="50"/>
      <c r="Q20" s="50"/>
      <c r="R20" s="50"/>
      <c r="S20" s="50"/>
      <c r="T20" s="50"/>
      <c r="U20" s="50"/>
      <c r="V20" s="50"/>
      <c r="W20" s="50"/>
      <c r="X20" s="50"/>
      <c r="Y20" s="50"/>
      <c r="Z20" s="50"/>
    </row>
    <row r="21" spans="1:26" ht="15.75" customHeight="1">
      <c r="A21" s="1111"/>
      <c r="B21" s="1077"/>
      <c r="C21" s="78" t="s">
        <v>286</v>
      </c>
      <c r="D21" s="82" t="s">
        <v>287</v>
      </c>
      <c r="E21" s="80" t="s">
        <v>288</v>
      </c>
      <c r="F21" s="1118" t="s">
        <v>289</v>
      </c>
      <c r="G21" s="1067"/>
      <c r="H21" s="68"/>
      <c r="I21" s="68"/>
      <c r="J21" s="68"/>
      <c r="K21" s="68"/>
      <c r="L21" s="68"/>
      <c r="M21" s="83"/>
      <c r="N21" s="50"/>
      <c r="O21" s="50"/>
      <c r="P21" s="50"/>
      <c r="Q21" s="50"/>
      <c r="R21" s="50"/>
      <c r="S21" s="50"/>
      <c r="T21" s="50"/>
      <c r="U21" s="50"/>
      <c r="V21" s="50"/>
      <c r="W21" s="50"/>
      <c r="X21" s="50"/>
      <c r="Y21" s="50"/>
      <c r="Z21" s="50"/>
    </row>
    <row r="22" spans="1:26" ht="9.75" customHeight="1">
      <c r="A22" s="1111"/>
      <c r="B22" s="1078"/>
      <c r="C22" s="84"/>
      <c r="D22" s="85"/>
      <c r="E22" s="85"/>
      <c r="F22" s="85"/>
      <c r="G22" s="85"/>
      <c r="H22" s="85"/>
      <c r="I22" s="85"/>
      <c r="J22" s="85"/>
      <c r="K22" s="85"/>
      <c r="L22" s="85"/>
      <c r="M22" s="86"/>
      <c r="N22" s="50"/>
      <c r="O22" s="50"/>
      <c r="P22" s="50"/>
      <c r="Q22" s="50"/>
      <c r="R22" s="50"/>
      <c r="S22" s="50"/>
      <c r="T22" s="50"/>
      <c r="U22" s="50"/>
      <c r="V22" s="50"/>
      <c r="W22" s="50"/>
      <c r="X22" s="50"/>
      <c r="Y22" s="50"/>
      <c r="Z22" s="50"/>
    </row>
    <row r="23" spans="1:26" ht="15.75" customHeight="1">
      <c r="A23" s="1111"/>
      <c r="B23" s="1117" t="s">
        <v>290</v>
      </c>
      <c r="C23" s="87"/>
      <c r="D23" s="72"/>
      <c r="E23" s="72"/>
      <c r="F23" s="72"/>
      <c r="G23" s="72"/>
      <c r="H23" s="72"/>
      <c r="I23" s="72"/>
      <c r="J23" s="72"/>
      <c r="K23" s="72"/>
      <c r="L23" s="88"/>
      <c r="M23" s="89"/>
      <c r="N23" s="50"/>
      <c r="O23" s="50"/>
      <c r="P23" s="50"/>
      <c r="Q23" s="50"/>
      <c r="R23" s="50"/>
      <c r="S23" s="50"/>
      <c r="T23" s="50"/>
      <c r="U23" s="50"/>
      <c r="V23" s="50"/>
      <c r="W23" s="50"/>
      <c r="X23" s="50"/>
      <c r="Y23" s="50"/>
      <c r="Z23" s="50"/>
    </row>
    <row r="24" spans="1:26" ht="15.75" customHeight="1">
      <c r="A24" s="1111"/>
      <c r="B24" s="1077"/>
      <c r="C24" s="78" t="s">
        <v>291</v>
      </c>
      <c r="D24" s="82"/>
      <c r="E24" s="10"/>
      <c r="F24" s="80" t="s">
        <v>292</v>
      </c>
      <c r="G24" s="81"/>
      <c r="H24" s="10"/>
      <c r="I24" s="80" t="s">
        <v>201</v>
      </c>
      <c r="J24" s="81" t="s">
        <v>287</v>
      </c>
      <c r="K24" s="10"/>
      <c r="L24" s="90"/>
      <c r="M24" s="91"/>
      <c r="N24" s="50"/>
      <c r="O24" s="50"/>
      <c r="P24" s="50"/>
      <c r="Q24" s="50"/>
      <c r="R24" s="50"/>
      <c r="S24" s="50"/>
      <c r="T24" s="50"/>
      <c r="U24" s="50"/>
      <c r="V24" s="50"/>
      <c r="W24" s="50"/>
      <c r="X24" s="50"/>
      <c r="Y24" s="50"/>
      <c r="Z24" s="50"/>
    </row>
    <row r="25" spans="1:26" ht="15.75" customHeight="1">
      <c r="A25" s="1111"/>
      <c r="B25" s="1077"/>
      <c r="C25" s="78" t="s">
        <v>293</v>
      </c>
      <c r="D25" s="92"/>
      <c r="E25" s="90"/>
      <c r="F25" s="80" t="s">
        <v>193</v>
      </c>
      <c r="G25" s="82"/>
      <c r="H25" s="90"/>
      <c r="I25" s="93"/>
      <c r="J25" s="90"/>
      <c r="K25" s="67"/>
      <c r="L25" s="90"/>
      <c r="M25" s="91"/>
      <c r="N25" s="50"/>
      <c r="O25" s="50"/>
      <c r="P25" s="50"/>
      <c r="Q25" s="50"/>
      <c r="R25" s="50"/>
      <c r="S25" s="50"/>
      <c r="T25" s="50"/>
      <c r="U25" s="50"/>
      <c r="V25" s="50"/>
      <c r="W25" s="50"/>
      <c r="X25" s="50"/>
      <c r="Y25" s="50"/>
      <c r="Z25" s="50"/>
    </row>
    <row r="26" spans="1:26" ht="15.75" customHeight="1">
      <c r="A26" s="1111"/>
      <c r="B26" s="1077"/>
      <c r="C26" s="94"/>
      <c r="D26" s="75"/>
      <c r="E26" s="75"/>
      <c r="F26" s="75"/>
      <c r="G26" s="75"/>
      <c r="H26" s="75"/>
      <c r="I26" s="75"/>
      <c r="J26" s="75"/>
      <c r="K26" s="75"/>
      <c r="L26" s="95"/>
      <c r="M26" s="96"/>
      <c r="N26" s="50"/>
      <c r="O26" s="50"/>
      <c r="P26" s="50"/>
      <c r="Q26" s="50"/>
      <c r="R26" s="50"/>
      <c r="S26" s="50"/>
      <c r="T26" s="50"/>
      <c r="U26" s="50"/>
      <c r="V26" s="50"/>
      <c r="W26" s="50"/>
      <c r="X26" s="50"/>
      <c r="Y26" s="50"/>
      <c r="Z26" s="50"/>
    </row>
    <row r="27" spans="1:26" ht="15.75" customHeight="1">
      <c r="A27" s="1111"/>
      <c r="B27" s="97" t="s">
        <v>294</v>
      </c>
      <c r="C27" s="98"/>
      <c r="D27" s="99"/>
      <c r="E27" s="99"/>
      <c r="F27" s="99"/>
      <c r="G27" s="99"/>
      <c r="H27" s="99"/>
      <c r="I27" s="99"/>
      <c r="J27" s="99"/>
      <c r="K27" s="99"/>
      <c r="L27" s="99"/>
      <c r="M27" s="100"/>
      <c r="N27" s="50"/>
      <c r="O27" s="50"/>
      <c r="P27" s="50"/>
      <c r="Q27" s="50"/>
      <c r="R27" s="50"/>
      <c r="S27" s="50"/>
      <c r="T27" s="50"/>
      <c r="U27" s="50"/>
      <c r="V27" s="50"/>
      <c r="W27" s="50"/>
      <c r="X27" s="50"/>
      <c r="Y27" s="50"/>
      <c r="Z27" s="50"/>
    </row>
    <row r="28" spans="1:26" ht="15.75" customHeight="1">
      <c r="A28" s="1111"/>
      <c r="B28" s="101"/>
      <c r="C28" s="102" t="s">
        <v>295</v>
      </c>
      <c r="D28" s="103">
        <v>0.35799999999999998</v>
      </c>
      <c r="E28" s="10"/>
      <c r="F28" s="104" t="s">
        <v>296</v>
      </c>
      <c r="G28" s="105">
        <v>2021</v>
      </c>
      <c r="H28" s="10"/>
      <c r="I28" s="104" t="s">
        <v>297</v>
      </c>
      <c r="J28" s="106" t="s">
        <v>298</v>
      </c>
      <c r="K28" s="107"/>
      <c r="L28" s="108"/>
      <c r="M28" s="109"/>
      <c r="N28" s="50"/>
      <c r="O28" s="50"/>
      <c r="P28" s="50"/>
      <c r="Q28" s="50"/>
      <c r="R28" s="50"/>
      <c r="S28" s="50"/>
      <c r="T28" s="50"/>
      <c r="U28" s="50"/>
      <c r="V28" s="50"/>
      <c r="W28" s="50"/>
      <c r="X28" s="50"/>
      <c r="Y28" s="50"/>
      <c r="Z28" s="50"/>
    </row>
    <row r="29" spans="1:26" ht="15.75" customHeight="1">
      <c r="A29" s="1111"/>
      <c r="B29" s="60"/>
      <c r="C29" s="84"/>
      <c r="D29" s="85"/>
      <c r="E29" s="85"/>
      <c r="F29" s="85"/>
      <c r="G29" s="85"/>
      <c r="H29" s="85"/>
      <c r="I29" s="85"/>
      <c r="J29" s="85"/>
      <c r="K29" s="85"/>
      <c r="L29" s="85"/>
      <c r="M29" s="86"/>
      <c r="N29" s="50"/>
      <c r="O29" s="50"/>
      <c r="P29" s="50"/>
      <c r="Q29" s="50"/>
      <c r="R29" s="50"/>
      <c r="S29" s="50"/>
      <c r="T29" s="50"/>
      <c r="U29" s="50"/>
      <c r="V29" s="50"/>
      <c r="W29" s="50"/>
      <c r="X29" s="50"/>
      <c r="Y29" s="50"/>
      <c r="Z29" s="50"/>
    </row>
    <row r="30" spans="1:26" ht="15.75" customHeight="1">
      <c r="A30" s="1111"/>
      <c r="B30" s="1084" t="s">
        <v>299</v>
      </c>
      <c r="C30" s="110"/>
      <c r="D30" s="111"/>
      <c r="E30" s="111"/>
      <c r="F30" s="111"/>
      <c r="G30" s="111"/>
      <c r="H30" s="111"/>
      <c r="I30" s="111"/>
      <c r="J30" s="111"/>
      <c r="K30" s="111"/>
      <c r="L30" s="90"/>
      <c r="M30" s="91"/>
      <c r="N30" s="50"/>
      <c r="O30" s="50"/>
      <c r="P30" s="50"/>
      <c r="Q30" s="50"/>
      <c r="R30" s="50"/>
      <c r="S30" s="50"/>
      <c r="T30" s="50"/>
      <c r="U30" s="50"/>
      <c r="V30" s="50"/>
      <c r="W30" s="50"/>
      <c r="X30" s="50"/>
      <c r="Y30" s="50"/>
      <c r="Z30" s="50"/>
    </row>
    <row r="31" spans="1:26" ht="15.75" customHeight="1">
      <c r="A31" s="1111"/>
      <c r="B31" s="1077"/>
      <c r="C31" s="112" t="s">
        <v>300</v>
      </c>
      <c r="D31" s="113">
        <v>2023</v>
      </c>
      <c r="E31" s="114"/>
      <c r="F31" s="10" t="s">
        <v>301</v>
      </c>
      <c r="G31" s="113" t="s">
        <v>302</v>
      </c>
      <c r="H31" s="114"/>
      <c r="I31" s="104"/>
      <c r="J31" s="114"/>
      <c r="K31" s="114"/>
      <c r="L31" s="90"/>
      <c r="M31" s="91"/>
      <c r="N31" s="50"/>
      <c r="O31" s="50"/>
      <c r="P31" s="50"/>
      <c r="Q31" s="50"/>
      <c r="R31" s="50"/>
      <c r="S31" s="50"/>
      <c r="T31" s="50"/>
      <c r="U31" s="50"/>
      <c r="V31" s="50"/>
      <c r="W31" s="50"/>
      <c r="X31" s="50"/>
      <c r="Y31" s="50"/>
      <c r="Z31" s="50"/>
    </row>
    <row r="32" spans="1:26" ht="15.75" customHeight="1">
      <c r="A32" s="1111"/>
      <c r="B32" s="1077"/>
      <c r="C32" s="112"/>
      <c r="D32" s="115"/>
      <c r="E32" s="114"/>
      <c r="F32" s="10"/>
      <c r="G32" s="114"/>
      <c r="H32" s="114"/>
      <c r="I32" s="104"/>
      <c r="J32" s="114"/>
      <c r="K32" s="114"/>
      <c r="L32" s="90"/>
      <c r="M32" s="91"/>
      <c r="N32" s="50"/>
      <c r="O32" s="50"/>
      <c r="P32" s="50"/>
      <c r="Q32" s="50"/>
      <c r="R32" s="50"/>
      <c r="S32" s="50"/>
      <c r="T32" s="50"/>
      <c r="U32" s="50"/>
      <c r="V32" s="50"/>
      <c r="W32" s="50"/>
      <c r="X32" s="50"/>
      <c r="Y32" s="50"/>
      <c r="Z32" s="50"/>
    </row>
    <row r="33" spans="1:26" ht="15.75" customHeight="1">
      <c r="A33" s="1111"/>
      <c r="B33" s="97" t="s">
        <v>303</v>
      </c>
      <c r="C33" s="116"/>
      <c r="D33" s="62"/>
      <c r="E33" s="62"/>
      <c r="F33" s="62"/>
      <c r="G33" s="62"/>
      <c r="H33" s="62"/>
      <c r="I33" s="62"/>
      <c r="J33" s="62"/>
      <c r="K33" s="62"/>
      <c r="L33" s="62"/>
      <c r="M33" s="117"/>
      <c r="N33" s="50"/>
      <c r="O33" s="50"/>
      <c r="P33" s="50"/>
      <c r="Q33" s="50"/>
      <c r="R33" s="50"/>
      <c r="S33" s="50"/>
      <c r="T33" s="50"/>
      <c r="U33" s="50"/>
      <c r="V33" s="50"/>
      <c r="W33" s="50"/>
      <c r="X33" s="50"/>
      <c r="Y33" s="50"/>
      <c r="Z33" s="50"/>
    </row>
    <row r="34" spans="1:26" ht="15.75" customHeight="1">
      <c r="A34" s="1111"/>
      <c r="B34" s="101"/>
      <c r="C34" s="78"/>
      <c r="D34" s="10">
        <v>2023</v>
      </c>
      <c r="E34" s="10"/>
      <c r="F34" s="10">
        <v>2024</v>
      </c>
      <c r="G34" s="10"/>
      <c r="H34" s="67">
        <v>2025</v>
      </c>
      <c r="I34" s="67"/>
      <c r="J34" s="67">
        <v>2026</v>
      </c>
      <c r="K34" s="10"/>
      <c r="L34" s="10">
        <v>2027</v>
      </c>
      <c r="M34" s="118"/>
      <c r="N34" s="50"/>
      <c r="O34" s="50"/>
      <c r="P34" s="50"/>
      <c r="Q34" s="50"/>
      <c r="R34" s="50"/>
      <c r="S34" s="50"/>
      <c r="T34" s="50"/>
      <c r="U34" s="50"/>
      <c r="V34" s="50"/>
      <c r="W34" s="50"/>
      <c r="X34" s="50"/>
      <c r="Y34" s="50"/>
      <c r="Z34" s="50"/>
    </row>
    <row r="35" spans="1:26" ht="15.75" customHeight="1">
      <c r="A35" s="1111"/>
      <c r="B35" s="101"/>
      <c r="C35" s="119"/>
      <c r="D35" s="1123">
        <v>0.32140000000000002</v>
      </c>
      <c r="E35" s="1069"/>
      <c r="F35" s="1082">
        <v>0.2994</v>
      </c>
      <c r="G35" s="1069"/>
      <c r="H35" s="1082">
        <v>0.28489999999999999</v>
      </c>
      <c r="I35" s="1069"/>
      <c r="J35" s="1082">
        <v>0.2712</v>
      </c>
      <c r="K35" s="1069"/>
      <c r="L35" s="1082">
        <v>0.2586</v>
      </c>
      <c r="M35" s="1095"/>
      <c r="N35" s="50"/>
      <c r="O35" s="50"/>
      <c r="P35" s="50"/>
      <c r="Q35" s="50"/>
      <c r="R35" s="50"/>
      <c r="S35" s="50"/>
      <c r="T35" s="50"/>
      <c r="U35" s="50"/>
      <c r="V35" s="50"/>
      <c r="W35" s="50"/>
      <c r="X35" s="50"/>
      <c r="Y35" s="50"/>
      <c r="Z35" s="50"/>
    </row>
    <row r="36" spans="1:26" ht="15.75" customHeight="1">
      <c r="A36" s="1111"/>
      <c r="B36" s="101"/>
      <c r="C36" s="119"/>
      <c r="D36" s="120">
        <v>2028</v>
      </c>
      <c r="E36" s="120"/>
      <c r="F36" s="120">
        <v>2029</v>
      </c>
      <c r="G36" s="120"/>
      <c r="H36" s="121">
        <v>2030</v>
      </c>
      <c r="I36" s="121"/>
      <c r="J36" s="121">
        <v>2031</v>
      </c>
      <c r="K36" s="120"/>
      <c r="L36" s="120">
        <v>2032</v>
      </c>
      <c r="M36" s="122"/>
      <c r="N36" s="50"/>
      <c r="O36" s="50"/>
      <c r="P36" s="50"/>
      <c r="Q36" s="50"/>
      <c r="R36" s="50"/>
      <c r="S36" s="50"/>
      <c r="T36" s="50"/>
      <c r="U36" s="50"/>
      <c r="V36" s="50"/>
      <c r="W36" s="50"/>
      <c r="X36" s="50"/>
      <c r="Y36" s="50"/>
      <c r="Z36" s="50"/>
    </row>
    <row r="37" spans="1:26" ht="15.75" customHeight="1">
      <c r="A37" s="1111"/>
      <c r="B37" s="101"/>
      <c r="C37" s="119"/>
      <c r="D37" s="1082">
        <v>0.247</v>
      </c>
      <c r="E37" s="1069"/>
      <c r="F37" s="1082">
        <v>0.23649999999999999</v>
      </c>
      <c r="G37" s="1069"/>
      <c r="H37" s="1082">
        <v>0.22700000000000001</v>
      </c>
      <c r="I37" s="1069"/>
      <c r="J37" s="1082">
        <v>0.21859999999999999</v>
      </c>
      <c r="K37" s="1069"/>
      <c r="L37" s="1082">
        <v>0.21110000000000001</v>
      </c>
      <c r="M37" s="1095"/>
      <c r="N37" s="50"/>
      <c r="O37" s="50"/>
      <c r="P37" s="50"/>
      <c r="Q37" s="50"/>
      <c r="R37" s="50"/>
      <c r="S37" s="50"/>
      <c r="T37" s="50"/>
      <c r="U37" s="50"/>
      <c r="V37" s="50"/>
      <c r="W37" s="50"/>
      <c r="X37" s="50"/>
      <c r="Y37" s="50"/>
      <c r="Z37" s="50"/>
    </row>
    <row r="38" spans="1:26" ht="15.75" customHeight="1">
      <c r="A38" s="1111"/>
      <c r="B38" s="101"/>
      <c r="C38" s="119"/>
      <c r="D38" s="120">
        <v>2033</v>
      </c>
      <c r="E38" s="120"/>
      <c r="F38" s="120">
        <v>2034</v>
      </c>
      <c r="G38" s="120"/>
      <c r="H38" s="121">
        <v>2035</v>
      </c>
      <c r="I38" s="121"/>
      <c r="J38" s="121">
        <v>2036</v>
      </c>
      <c r="K38" s="120"/>
      <c r="L38" s="120">
        <v>2037</v>
      </c>
      <c r="M38" s="122"/>
      <c r="N38" s="50"/>
      <c r="O38" s="50"/>
      <c r="P38" s="50"/>
      <c r="Q38" s="50"/>
      <c r="R38" s="50"/>
      <c r="S38" s="50"/>
      <c r="T38" s="50"/>
      <c r="U38" s="50"/>
      <c r="V38" s="50"/>
      <c r="W38" s="50"/>
      <c r="X38" s="50"/>
      <c r="Y38" s="50"/>
      <c r="Z38" s="50"/>
    </row>
    <row r="39" spans="1:26" ht="15.75" customHeight="1">
      <c r="A39" s="1111"/>
      <c r="B39" s="101"/>
      <c r="C39" s="119"/>
      <c r="D39" s="1082">
        <v>0.2046</v>
      </c>
      <c r="E39" s="1069"/>
      <c r="F39" s="1082">
        <v>0.1991</v>
      </c>
      <c r="G39" s="1069"/>
      <c r="H39" s="1082">
        <v>0.19339999999999999</v>
      </c>
      <c r="I39" s="1069"/>
      <c r="J39" s="1082">
        <v>0.18859999999999999</v>
      </c>
      <c r="K39" s="1069"/>
      <c r="L39" s="1082">
        <v>0.1845</v>
      </c>
      <c r="M39" s="1095"/>
      <c r="N39" s="50"/>
      <c r="O39" s="50"/>
      <c r="P39" s="50"/>
      <c r="Q39" s="50"/>
      <c r="R39" s="50"/>
      <c r="S39" s="50"/>
      <c r="T39" s="50"/>
      <c r="U39" s="50"/>
      <c r="V39" s="50"/>
      <c r="W39" s="50"/>
      <c r="X39" s="50"/>
      <c r="Y39" s="50"/>
      <c r="Z39" s="50"/>
    </row>
    <row r="40" spans="1:26" ht="15.75" customHeight="1">
      <c r="A40" s="1111"/>
      <c r="B40" s="101"/>
      <c r="C40" s="119"/>
      <c r="D40" s="120">
        <v>2038</v>
      </c>
      <c r="E40" s="123"/>
      <c r="F40" s="124" t="s">
        <v>304</v>
      </c>
      <c r="G40" s="123"/>
      <c r="H40" s="125"/>
      <c r="I40" s="126"/>
      <c r="J40" s="125"/>
      <c r="K40" s="126"/>
      <c r="L40" s="125"/>
      <c r="M40" s="127"/>
      <c r="N40" s="50"/>
      <c r="O40" s="50"/>
      <c r="P40" s="50"/>
      <c r="Q40" s="50"/>
      <c r="R40" s="50"/>
      <c r="S40" s="50"/>
      <c r="T40" s="50"/>
      <c r="U40" s="50"/>
      <c r="V40" s="50"/>
      <c r="W40" s="50"/>
      <c r="X40" s="50"/>
      <c r="Y40" s="50"/>
      <c r="Z40" s="50"/>
    </row>
    <row r="41" spans="1:26" ht="15.75" customHeight="1">
      <c r="A41" s="1111"/>
      <c r="B41" s="101"/>
      <c r="C41" s="119"/>
      <c r="D41" s="1082">
        <v>0.18099999999999999</v>
      </c>
      <c r="E41" s="1069"/>
      <c r="F41" s="1082">
        <v>0.18099999999999999</v>
      </c>
      <c r="G41" s="1069"/>
      <c r="H41" s="128"/>
      <c r="I41" s="120"/>
      <c r="J41" s="128"/>
      <c r="K41" s="120"/>
      <c r="L41" s="128"/>
      <c r="M41" s="129"/>
      <c r="N41" s="50"/>
      <c r="O41" s="50"/>
      <c r="P41" s="50"/>
      <c r="Q41" s="50"/>
      <c r="R41" s="50"/>
      <c r="S41" s="50"/>
      <c r="T41" s="50"/>
      <c r="U41" s="50"/>
      <c r="V41" s="50"/>
      <c r="W41" s="50"/>
      <c r="X41" s="50"/>
      <c r="Y41" s="50"/>
      <c r="Z41" s="50"/>
    </row>
    <row r="42" spans="1:26" ht="15.75" customHeight="1">
      <c r="A42" s="1111"/>
      <c r="B42" s="60"/>
      <c r="C42" s="130"/>
      <c r="D42" s="95"/>
      <c r="E42" s="95"/>
      <c r="F42" s="95"/>
      <c r="G42" s="95"/>
      <c r="H42" s="1083"/>
      <c r="I42" s="1080"/>
      <c r="J42" s="131"/>
      <c r="K42" s="85"/>
      <c r="L42" s="131"/>
      <c r="M42" s="86"/>
      <c r="N42" s="50"/>
      <c r="O42" s="50"/>
      <c r="P42" s="50"/>
      <c r="Q42" s="50"/>
      <c r="R42" s="50"/>
      <c r="S42" s="50"/>
      <c r="T42" s="50"/>
      <c r="U42" s="50"/>
      <c r="V42" s="50"/>
      <c r="W42" s="50"/>
      <c r="X42" s="50"/>
      <c r="Y42" s="50"/>
      <c r="Z42" s="50"/>
    </row>
    <row r="43" spans="1:26" ht="18" customHeight="1">
      <c r="A43" s="1111"/>
      <c r="B43" s="1084" t="s">
        <v>305</v>
      </c>
      <c r="C43" s="132"/>
      <c r="D43" s="76"/>
      <c r="E43" s="76"/>
      <c r="F43" s="76"/>
      <c r="G43" s="76"/>
      <c r="H43" s="76"/>
      <c r="I43" s="76"/>
      <c r="J43" s="76"/>
      <c r="K43" s="76"/>
      <c r="L43" s="90"/>
      <c r="M43" s="91"/>
      <c r="N43" s="50"/>
      <c r="O43" s="50"/>
      <c r="P43" s="50"/>
      <c r="Q43" s="50"/>
      <c r="R43" s="50"/>
      <c r="S43" s="50"/>
      <c r="T43" s="50"/>
      <c r="U43" s="50"/>
      <c r="V43" s="50"/>
      <c r="W43" s="50"/>
      <c r="X43" s="50"/>
      <c r="Y43" s="50"/>
      <c r="Z43" s="50"/>
    </row>
    <row r="44" spans="1:26" ht="15.75" customHeight="1">
      <c r="A44" s="1111"/>
      <c r="B44" s="1077"/>
      <c r="C44" s="133"/>
      <c r="D44" s="134" t="s">
        <v>306</v>
      </c>
      <c r="E44" s="135" t="s">
        <v>163</v>
      </c>
      <c r="F44" s="1085" t="s">
        <v>307</v>
      </c>
      <c r="G44" s="1087" t="s">
        <v>286</v>
      </c>
      <c r="H44" s="1088"/>
      <c r="I44" s="1088"/>
      <c r="J44" s="1089"/>
      <c r="K44" s="136" t="s">
        <v>308</v>
      </c>
      <c r="L44" s="1091"/>
      <c r="M44" s="1092"/>
      <c r="N44" s="50"/>
      <c r="O44" s="50"/>
      <c r="P44" s="50"/>
      <c r="Q44" s="50"/>
      <c r="R44" s="50"/>
      <c r="S44" s="50"/>
      <c r="T44" s="50"/>
      <c r="U44" s="50"/>
      <c r="V44" s="50"/>
      <c r="W44" s="50"/>
      <c r="X44" s="50"/>
      <c r="Y44" s="50"/>
      <c r="Z44" s="50"/>
    </row>
    <row r="45" spans="1:26" ht="15.75" customHeight="1">
      <c r="A45" s="1111"/>
      <c r="B45" s="1077"/>
      <c r="C45" s="133"/>
      <c r="D45" s="137"/>
      <c r="E45" s="81" t="s">
        <v>309</v>
      </c>
      <c r="F45" s="1086"/>
      <c r="G45" s="1090"/>
      <c r="H45" s="1067"/>
      <c r="I45" s="1067"/>
      <c r="J45" s="1068"/>
      <c r="K45" s="90"/>
      <c r="L45" s="1090"/>
      <c r="M45" s="1093"/>
      <c r="N45" s="50"/>
      <c r="O45" s="50"/>
      <c r="P45" s="50"/>
      <c r="Q45" s="50"/>
      <c r="R45" s="50"/>
      <c r="S45" s="50"/>
      <c r="T45" s="50"/>
      <c r="U45" s="50"/>
      <c r="V45" s="50"/>
      <c r="W45" s="50"/>
      <c r="X45" s="50"/>
      <c r="Y45" s="50"/>
      <c r="Z45" s="50"/>
    </row>
    <row r="46" spans="1:26" ht="15.75" customHeight="1">
      <c r="A46" s="1111"/>
      <c r="B46" s="1078"/>
      <c r="C46" s="138"/>
      <c r="D46" s="95"/>
      <c r="E46" s="95"/>
      <c r="F46" s="95"/>
      <c r="G46" s="95"/>
      <c r="H46" s="95"/>
      <c r="I46" s="95"/>
      <c r="J46" s="95"/>
      <c r="K46" s="95"/>
      <c r="L46" s="90"/>
      <c r="M46" s="91"/>
      <c r="N46" s="50"/>
      <c r="O46" s="50"/>
      <c r="P46" s="50"/>
      <c r="Q46" s="50"/>
      <c r="R46" s="50"/>
      <c r="S46" s="50"/>
      <c r="T46" s="50"/>
      <c r="U46" s="50"/>
      <c r="V46" s="50"/>
      <c r="W46" s="50"/>
      <c r="X46" s="50"/>
      <c r="Y46" s="50"/>
      <c r="Z46" s="50"/>
    </row>
    <row r="47" spans="1:26" ht="15.75" customHeight="1">
      <c r="A47" s="1111"/>
      <c r="B47" s="139" t="s">
        <v>310</v>
      </c>
      <c r="C47" s="1094" t="s">
        <v>311</v>
      </c>
      <c r="D47" s="1064"/>
      <c r="E47" s="1064"/>
      <c r="F47" s="1064"/>
      <c r="G47" s="1064"/>
      <c r="H47" s="1064"/>
      <c r="I47" s="1064"/>
      <c r="J47" s="1064"/>
      <c r="K47" s="1064"/>
      <c r="L47" s="1064"/>
      <c r="M47" s="1095"/>
      <c r="N47" s="50"/>
      <c r="O47" s="50"/>
      <c r="P47" s="50"/>
      <c r="Q47" s="50"/>
      <c r="R47" s="50"/>
      <c r="S47" s="50"/>
      <c r="T47" s="50"/>
      <c r="U47" s="50"/>
      <c r="V47" s="50"/>
      <c r="W47" s="50"/>
      <c r="X47" s="50"/>
      <c r="Y47" s="50"/>
      <c r="Z47" s="50"/>
    </row>
    <row r="48" spans="1:26" ht="48" customHeight="1">
      <c r="A48" s="1111"/>
      <c r="B48" s="61" t="s">
        <v>312</v>
      </c>
      <c r="C48" s="1096" t="s">
        <v>313</v>
      </c>
      <c r="D48" s="1064"/>
      <c r="E48" s="1064"/>
      <c r="F48" s="1064"/>
      <c r="G48" s="1064"/>
      <c r="H48" s="1064"/>
      <c r="I48" s="1064"/>
      <c r="J48" s="1064"/>
      <c r="K48" s="1064"/>
      <c r="L48" s="1064"/>
      <c r="M48" s="1095"/>
      <c r="N48" s="50"/>
      <c r="O48" s="50"/>
      <c r="P48" s="50"/>
      <c r="Q48" s="50"/>
      <c r="R48" s="50"/>
      <c r="S48" s="50"/>
      <c r="T48" s="50"/>
      <c r="U48" s="50"/>
      <c r="V48" s="50"/>
      <c r="W48" s="50"/>
      <c r="X48" s="50"/>
      <c r="Y48" s="50"/>
      <c r="Z48" s="50"/>
    </row>
    <row r="49" spans="1:26" ht="32.25" customHeight="1">
      <c r="A49" s="1111"/>
      <c r="B49" s="61" t="s">
        <v>314</v>
      </c>
      <c r="C49" s="1097" t="s">
        <v>315</v>
      </c>
      <c r="D49" s="1064"/>
      <c r="E49" s="1064"/>
      <c r="F49" s="1064"/>
      <c r="G49" s="1064"/>
      <c r="H49" s="1064"/>
      <c r="I49" s="1064"/>
      <c r="J49" s="1064"/>
      <c r="K49" s="1064"/>
      <c r="L49" s="1064"/>
      <c r="M49" s="1095"/>
      <c r="N49" s="50"/>
      <c r="O49" s="50"/>
      <c r="P49" s="50"/>
      <c r="Q49" s="50"/>
      <c r="R49" s="50"/>
      <c r="S49" s="50"/>
      <c r="T49" s="50"/>
      <c r="U49" s="50"/>
      <c r="V49" s="50"/>
      <c r="W49" s="50"/>
      <c r="X49" s="50"/>
      <c r="Y49" s="50"/>
      <c r="Z49" s="50"/>
    </row>
    <row r="50" spans="1:26" ht="15.75" customHeight="1">
      <c r="A50" s="1116"/>
      <c r="B50" s="61" t="s">
        <v>316</v>
      </c>
      <c r="C50" s="54"/>
      <c r="D50" s="58"/>
      <c r="E50" s="58"/>
      <c r="F50" s="58"/>
      <c r="G50" s="58"/>
      <c r="H50" s="58"/>
      <c r="I50" s="58"/>
      <c r="J50" s="58"/>
      <c r="K50" s="58"/>
      <c r="L50" s="58"/>
      <c r="M50" s="59"/>
      <c r="N50" s="50"/>
      <c r="O50" s="50"/>
      <c r="P50" s="50"/>
      <c r="Q50" s="50"/>
      <c r="R50" s="50"/>
      <c r="S50" s="50"/>
      <c r="T50" s="50"/>
      <c r="U50" s="50"/>
      <c r="V50" s="50"/>
      <c r="W50" s="50"/>
      <c r="X50" s="50"/>
      <c r="Y50" s="50"/>
      <c r="Z50" s="50"/>
    </row>
    <row r="51" spans="1:26" ht="15.75" customHeight="1">
      <c r="A51" s="1110" t="s">
        <v>317</v>
      </c>
      <c r="B51" s="141" t="s">
        <v>318</v>
      </c>
      <c r="C51" s="1098" t="s">
        <v>319</v>
      </c>
      <c r="D51" s="1064"/>
      <c r="E51" s="1064"/>
      <c r="F51" s="1064"/>
      <c r="G51" s="1064"/>
      <c r="H51" s="1064"/>
      <c r="I51" s="1064"/>
      <c r="J51" s="1064"/>
      <c r="K51" s="1064"/>
      <c r="L51" s="1064"/>
      <c r="M51" s="1095"/>
      <c r="N51" s="50"/>
      <c r="O51" s="50"/>
      <c r="P51" s="50"/>
      <c r="Q51" s="50"/>
      <c r="R51" s="50"/>
      <c r="S51" s="50"/>
      <c r="T51" s="50"/>
      <c r="U51" s="50"/>
      <c r="V51" s="50"/>
      <c r="W51" s="50"/>
      <c r="X51" s="50"/>
      <c r="Y51" s="50"/>
      <c r="Z51" s="50"/>
    </row>
    <row r="52" spans="1:26" ht="15.75" customHeight="1">
      <c r="A52" s="1111"/>
      <c r="B52" s="141" t="s">
        <v>320</v>
      </c>
      <c r="C52" s="1098" t="s">
        <v>321</v>
      </c>
      <c r="D52" s="1064"/>
      <c r="E52" s="1064"/>
      <c r="F52" s="1064"/>
      <c r="G52" s="1064"/>
      <c r="H52" s="1064"/>
      <c r="I52" s="1064"/>
      <c r="J52" s="1064"/>
      <c r="K52" s="1064"/>
      <c r="L52" s="1064"/>
      <c r="M52" s="1095"/>
      <c r="N52" s="50"/>
      <c r="O52" s="50"/>
      <c r="P52" s="50"/>
      <c r="Q52" s="50"/>
      <c r="R52" s="50"/>
      <c r="S52" s="50"/>
      <c r="T52" s="50"/>
      <c r="U52" s="50"/>
      <c r="V52" s="50"/>
      <c r="W52" s="50"/>
      <c r="X52" s="50"/>
      <c r="Y52" s="50"/>
      <c r="Z52" s="50"/>
    </row>
    <row r="53" spans="1:26" ht="15.75" customHeight="1">
      <c r="A53" s="1111"/>
      <c r="B53" s="141" t="s">
        <v>322</v>
      </c>
      <c r="C53" s="1098" t="s">
        <v>60</v>
      </c>
      <c r="D53" s="1064"/>
      <c r="E53" s="1064"/>
      <c r="F53" s="1064"/>
      <c r="G53" s="1064"/>
      <c r="H53" s="1064"/>
      <c r="I53" s="1064"/>
      <c r="J53" s="1064"/>
      <c r="K53" s="1064"/>
      <c r="L53" s="1064"/>
      <c r="M53" s="1095"/>
      <c r="N53" s="50"/>
      <c r="O53" s="50"/>
      <c r="P53" s="50"/>
      <c r="Q53" s="50"/>
      <c r="R53" s="50"/>
      <c r="S53" s="50"/>
      <c r="T53" s="50"/>
      <c r="U53" s="50"/>
      <c r="V53" s="50"/>
      <c r="W53" s="50"/>
      <c r="X53" s="50"/>
      <c r="Y53" s="50"/>
      <c r="Z53" s="50"/>
    </row>
    <row r="54" spans="1:26" ht="15.75" customHeight="1">
      <c r="A54" s="1111"/>
      <c r="B54" s="142" t="s">
        <v>323</v>
      </c>
      <c r="C54" s="1098" t="s">
        <v>220</v>
      </c>
      <c r="D54" s="1064"/>
      <c r="E54" s="1064"/>
      <c r="F54" s="1064"/>
      <c r="G54" s="1064"/>
      <c r="H54" s="1064"/>
      <c r="I54" s="1064"/>
      <c r="J54" s="1064"/>
      <c r="K54" s="1064"/>
      <c r="L54" s="1064"/>
      <c r="M54" s="1095"/>
      <c r="N54" s="50"/>
      <c r="O54" s="50"/>
      <c r="P54" s="50"/>
      <c r="Q54" s="50"/>
      <c r="R54" s="50"/>
      <c r="S54" s="50"/>
      <c r="T54" s="50"/>
      <c r="U54" s="50"/>
      <c r="V54" s="50"/>
      <c r="W54" s="50"/>
      <c r="X54" s="50"/>
      <c r="Y54" s="50"/>
      <c r="Z54" s="50"/>
    </row>
    <row r="55" spans="1:26" ht="15.75" customHeight="1">
      <c r="A55" s="1111"/>
      <c r="B55" s="141" t="s">
        <v>324</v>
      </c>
      <c r="C55" s="1102" t="s">
        <v>227</v>
      </c>
      <c r="D55" s="1064"/>
      <c r="E55" s="1064"/>
      <c r="F55" s="1064"/>
      <c r="G55" s="1064"/>
      <c r="H55" s="1064"/>
      <c r="I55" s="1064"/>
      <c r="J55" s="1064"/>
      <c r="K55" s="1064"/>
      <c r="L55" s="1064"/>
      <c r="M55" s="1095"/>
      <c r="N55" s="50"/>
      <c r="O55" s="50"/>
      <c r="P55" s="50"/>
      <c r="Q55" s="50"/>
      <c r="R55" s="50"/>
      <c r="S55" s="50"/>
      <c r="T55" s="50"/>
      <c r="U55" s="50"/>
      <c r="V55" s="50"/>
      <c r="W55" s="50"/>
      <c r="X55" s="50"/>
      <c r="Y55" s="50"/>
      <c r="Z55" s="50"/>
    </row>
    <row r="56" spans="1:26" ht="15.75" customHeight="1">
      <c r="A56" s="1112"/>
      <c r="B56" s="141" t="s">
        <v>325</v>
      </c>
      <c r="C56" s="1098"/>
      <c r="D56" s="1064"/>
      <c r="E56" s="1064"/>
      <c r="F56" s="1064"/>
      <c r="G56" s="1064"/>
      <c r="H56" s="1064"/>
      <c r="I56" s="1064"/>
      <c r="J56" s="1064"/>
      <c r="K56" s="1064"/>
      <c r="L56" s="1064"/>
      <c r="M56" s="1095"/>
      <c r="N56" s="50"/>
      <c r="O56" s="50"/>
      <c r="P56" s="50"/>
      <c r="Q56" s="50"/>
      <c r="R56" s="50"/>
      <c r="S56" s="50"/>
      <c r="T56" s="50"/>
      <c r="U56" s="50"/>
      <c r="V56" s="50"/>
      <c r="W56" s="50"/>
      <c r="X56" s="50"/>
      <c r="Y56" s="50"/>
      <c r="Z56" s="50"/>
    </row>
    <row r="57" spans="1:26" ht="15.75" customHeight="1">
      <c r="A57" s="1110" t="s">
        <v>326</v>
      </c>
      <c r="B57" s="143" t="s">
        <v>327</v>
      </c>
      <c r="C57" s="1098" t="s">
        <v>328</v>
      </c>
      <c r="D57" s="1064"/>
      <c r="E57" s="1064"/>
      <c r="F57" s="1064"/>
      <c r="G57" s="1064"/>
      <c r="H57" s="1064"/>
      <c r="I57" s="1064"/>
      <c r="J57" s="1064"/>
      <c r="K57" s="1064"/>
      <c r="L57" s="1064"/>
      <c r="M57" s="1095"/>
      <c r="N57" s="50"/>
      <c r="O57" s="50"/>
      <c r="P57" s="50"/>
      <c r="Q57" s="50"/>
      <c r="R57" s="50"/>
      <c r="S57" s="50"/>
      <c r="T57" s="50"/>
      <c r="U57" s="50"/>
      <c r="V57" s="50"/>
      <c r="W57" s="50"/>
      <c r="X57" s="50"/>
      <c r="Y57" s="50"/>
      <c r="Z57" s="50"/>
    </row>
    <row r="58" spans="1:26" ht="30" customHeight="1">
      <c r="A58" s="1111"/>
      <c r="B58" s="143" t="s">
        <v>329</v>
      </c>
      <c r="C58" s="1098" t="s">
        <v>330</v>
      </c>
      <c r="D58" s="1064"/>
      <c r="E58" s="1064"/>
      <c r="F58" s="1064"/>
      <c r="G58" s="1064"/>
      <c r="H58" s="1064"/>
      <c r="I58" s="1064"/>
      <c r="J58" s="1064"/>
      <c r="K58" s="1064"/>
      <c r="L58" s="1064"/>
      <c r="M58" s="1095"/>
      <c r="N58" s="50"/>
      <c r="O58" s="50"/>
      <c r="P58" s="50"/>
      <c r="Q58" s="50"/>
      <c r="R58" s="50"/>
      <c r="S58" s="50"/>
      <c r="T58" s="50"/>
      <c r="U58" s="50"/>
      <c r="V58" s="50"/>
      <c r="W58" s="50"/>
      <c r="X58" s="50"/>
      <c r="Y58" s="50"/>
      <c r="Z58" s="50"/>
    </row>
    <row r="59" spans="1:26" ht="30" customHeight="1">
      <c r="A59" s="1113"/>
      <c r="B59" s="144" t="s">
        <v>52</v>
      </c>
      <c r="C59" s="1098" t="s">
        <v>60</v>
      </c>
      <c r="D59" s="1064"/>
      <c r="E59" s="1064"/>
      <c r="F59" s="1064"/>
      <c r="G59" s="1064"/>
      <c r="H59" s="1064"/>
      <c r="I59" s="1064"/>
      <c r="J59" s="1064"/>
      <c r="K59" s="1064"/>
      <c r="L59" s="1064"/>
      <c r="M59" s="1095"/>
      <c r="N59" s="50"/>
      <c r="O59" s="50"/>
      <c r="P59" s="50"/>
      <c r="Q59" s="50"/>
      <c r="R59" s="50"/>
      <c r="S59" s="50"/>
      <c r="T59" s="50"/>
      <c r="U59" s="50"/>
      <c r="V59" s="50"/>
      <c r="W59" s="50"/>
      <c r="X59" s="50"/>
      <c r="Y59" s="50"/>
      <c r="Z59" s="50"/>
    </row>
    <row r="60" spans="1:26" ht="15.75" customHeight="1">
      <c r="A60" s="145" t="s">
        <v>331</v>
      </c>
      <c r="B60" s="146"/>
      <c r="C60" s="1099"/>
      <c r="D60" s="1100"/>
      <c r="E60" s="1100"/>
      <c r="F60" s="1100"/>
      <c r="G60" s="1100"/>
      <c r="H60" s="1100"/>
      <c r="I60" s="1100"/>
      <c r="J60" s="1100"/>
      <c r="K60" s="1100"/>
      <c r="L60" s="1100"/>
      <c r="M60" s="1101"/>
      <c r="N60" s="50"/>
      <c r="O60" s="50"/>
      <c r="P60" s="50"/>
      <c r="Q60" s="50"/>
      <c r="R60" s="50"/>
      <c r="S60" s="50"/>
      <c r="T60" s="50"/>
      <c r="U60" s="50"/>
      <c r="V60" s="50"/>
      <c r="W60" s="50"/>
      <c r="X60" s="50"/>
      <c r="Y60" s="50"/>
      <c r="Z60" s="50"/>
    </row>
    <row r="61" spans="1:26" ht="15.75" customHeight="1">
      <c r="A61" s="50"/>
      <c r="B61" s="147"/>
      <c r="C61" s="50"/>
      <c r="D61" s="50"/>
      <c r="E61" s="50"/>
      <c r="F61" s="50"/>
      <c r="G61" s="50"/>
      <c r="H61" s="50"/>
      <c r="I61" s="50"/>
      <c r="J61" s="50"/>
      <c r="K61" s="50"/>
      <c r="L61" s="50"/>
      <c r="M61" s="50"/>
      <c r="N61" s="50"/>
      <c r="O61" s="50"/>
      <c r="P61" s="50"/>
      <c r="Q61" s="50"/>
      <c r="R61" s="50"/>
      <c r="S61" s="50"/>
      <c r="T61" s="50"/>
      <c r="U61" s="50"/>
      <c r="V61" s="50"/>
      <c r="W61" s="50"/>
      <c r="X61" s="50"/>
      <c r="Y61" s="50"/>
      <c r="Z61" s="50"/>
    </row>
    <row r="62" spans="1:26" ht="15.75" customHeight="1">
      <c r="A62" s="50"/>
      <c r="B62" s="147"/>
      <c r="C62" s="50"/>
      <c r="D62" s="50"/>
      <c r="E62" s="50"/>
      <c r="F62" s="50"/>
      <c r="G62" s="50"/>
      <c r="H62" s="50"/>
      <c r="I62" s="50"/>
      <c r="J62" s="50"/>
      <c r="K62" s="50"/>
      <c r="L62" s="50"/>
      <c r="M62" s="50"/>
      <c r="N62" s="50"/>
      <c r="O62" s="50"/>
      <c r="P62" s="50"/>
      <c r="Q62" s="50"/>
      <c r="R62" s="50"/>
      <c r="S62" s="50"/>
      <c r="T62" s="50"/>
      <c r="U62" s="50"/>
      <c r="V62" s="50"/>
      <c r="W62" s="50"/>
      <c r="X62" s="50"/>
      <c r="Y62" s="50"/>
      <c r="Z62" s="50"/>
    </row>
    <row r="63" spans="1:26" ht="15.75" customHeight="1">
      <c r="A63" s="50"/>
      <c r="B63" s="147"/>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5.75" customHeight="1">
      <c r="A64" s="50"/>
      <c r="B64" s="147"/>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5.75" customHeight="1">
      <c r="A65" s="50"/>
      <c r="B65" s="147"/>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5.75" customHeight="1">
      <c r="A66" s="50"/>
      <c r="B66" s="147"/>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5.75" customHeight="1">
      <c r="A67" s="50"/>
      <c r="B67" s="147"/>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c r="A68" s="50"/>
      <c r="B68" s="147"/>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5.75" customHeight="1">
      <c r="A69" s="50"/>
      <c r="B69" s="147"/>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c r="A70" s="50"/>
      <c r="B70" s="147"/>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c r="A71" s="50"/>
      <c r="B71" s="147"/>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c r="A72" s="50"/>
      <c r="B72" s="147"/>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c r="A73" s="50"/>
      <c r="B73" s="147"/>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c r="A74" s="50"/>
      <c r="B74" s="147"/>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c r="A75" s="50"/>
      <c r="B75" s="147"/>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c r="A76" s="50"/>
      <c r="B76" s="147"/>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c r="A77" s="50"/>
      <c r="B77" s="147"/>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c r="A78" s="50"/>
      <c r="B78" s="147"/>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c r="A79" s="50"/>
      <c r="B79" s="147"/>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c r="A80" s="50"/>
      <c r="B80" s="147"/>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c r="A81" s="50"/>
      <c r="B81" s="147"/>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c r="A82" s="50"/>
      <c r="B82" s="147"/>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c r="A83" s="50"/>
      <c r="B83" s="147"/>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c r="A84" s="50"/>
      <c r="B84" s="147"/>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c r="A85" s="50"/>
      <c r="B85" s="147"/>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c r="A86" s="50"/>
      <c r="B86" s="147"/>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c r="A87" s="50"/>
      <c r="B87" s="147"/>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c r="A88" s="50"/>
      <c r="B88" s="147"/>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c r="A89" s="50"/>
      <c r="B89" s="147"/>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c r="A90" s="50"/>
      <c r="B90" s="147"/>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c r="A91" s="50"/>
      <c r="B91" s="147"/>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c r="A92" s="50"/>
      <c r="B92" s="147"/>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c r="A93" s="50"/>
      <c r="B93" s="147"/>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c r="A94" s="50"/>
      <c r="B94" s="147"/>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c r="A95" s="50"/>
      <c r="B95" s="147"/>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c r="A96" s="50"/>
      <c r="B96" s="147"/>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c r="A97" s="50"/>
      <c r="B97" s="147"/>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c r="A98" s="50"/>
      <c r="B98" s="147"/>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c r="A99" s="50"/>
      <c r="B99" s="147"/>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c r="A100" s="50"/>
      <c r="B100" s="14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c r="A101" s="50"/>
      <c r="B101" s="14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c r="A102" s="50"/>
      <c r="B102" s="14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c r="A103" s="50"/>
      <c r="B103" s="14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c r="A104" s="50"/>
      <c r="B104" s="14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c r="A105" s="50"/>
      <c r="B105" s="14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c r="A106" s="50"/>
      <c r="B106" s="14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c r="A107" s="50"/>
      <c r="B107" s="14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c r="A108" s="50"/>
      <c r="B108" s="14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c r="A109" s="50"/>
      <c r="B109" s="14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c r="A110" s="50"/>
      <c r="B110" s="14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c r="A111" s="50"/>
      <c r="B111" s="14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c r="A112" s="50"/>
      <c r="B112" s="14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c r="A113" s="50"/>
      <c r="B113" s="14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c r="A114" s="50"/>
      <c r="B114" s="14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c r="A115" s="50"/>
      <c r="B115" s="14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c r="A116" s="50"/>
      <c r="B116" s="14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c r="A117" s="50"/>
      <c r="B117" s="14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c r="A118" s="50"/>
      <c r="B118" s="14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c r="A119" s="50"/>
      <c r="B119" s="14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c r="A120" s="50"/>
      <c r="B120" s="14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c r="A121" s="50"/>
      <c r="B121" s="14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c r="A122" s="50"/>
      <c r="B122" s="14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c r="A123" s="50"/>
      <c r="B123" s="14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c r="A124" s="50"/>
      <c r="B124" s="14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c r="A125" s="50"/>
      <c r="B125" s="14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c r="A126" s="50"/>
      <c r="B126" s="14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c r="A127" s="50"/>
      <c r="B127" s="14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c r="A128" s="50"/>
      <c r="B128" s="14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c r="A129" s="50"/>
      <c r="B129" s="14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c r="A130" s="50"/>
      <c r="B130" s="14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c r="A131" s="50"/>
      <c r="B131" s="14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c r="A132" s="50"/>
      <c r="B132" s="14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c r="A133" s="50"/>
      <c r="B133" s="14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c r="A134" s="50"/>
      <c r="B134" s="14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c r="A135" s="50"/>
      <c r="B135" s="14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c r="A136" s="50"/>
      <c r="B136" s="14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c r="A137" s="50"/>
      <c r="B137" s="14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c r="A138" s="50"/>
      <c r="B138" s="14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c r="A139" s="50"/>
      <c r="B139" s="14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c r="A140" s="50"/>
      <c r="B140" s="14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c r="A141" s="50"/>
      <c r="B141" s="14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c r="A142" s="50"/>
      <c r="B142" s="14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c r="A143" s="50"/>
      <c r="B143" s="14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c r="A144" s="50"/>
      <c r="B144" s="14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c r="A145" s="50"/>
      <c r="B145" s="14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c r="A146" s="50"/>
      <c r="B146" s="14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c r="A147" s="50"/>
      <c r="B147" s="14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c r="A148" s="50"/>
      <c r="B148" s="14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c r="A149" s="50"/>
      <c r="B149" s="14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c r="A150" s="50"/>
      <c r="B150" s="14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c r="A151" s="50"/>
      <c r="B151" s="14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c r="A152" s="50"/>
      <c r="B152" s="14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c r="A153" s="50"/>
      <c r="B153" s="14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c r="A154" s="50"/>
      <c r="B154" s="14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c r="A155" s="50"/>
      <c r="B155" s="14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c r="A156" s="50"/>
      <c r="B156" s="14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c r="A157" s="50"/>
      <c r="B157" s="14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c r="A158" s="50"/>
      <c r="B158" s="14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c r="A159" s="50"/>
      <c r="B159" s="14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c r="A160" s="50"/>
      <c r="B160" s="14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c r="A161" s="50"/>
      <c r="B161" s="14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c r="A162" s="50"/>
      <c r="B162" s="14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c r="A163" s="50"/>
      <c r="B163" s="14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c r="A164" s="50"/>
      <c r="B164" s="14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c r="A165" s="50"/>
      <c r="B165" s="14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c r="A166" s="50"/>
      <c r="B166" s="14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c r="A167" s="50"/>
      <c r="B167" s="14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c r="A168" s="50"/>
      <c r="B168" s="14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c r="A169" s="50"/>
      <c r="B169" s="14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c r="A170" s="50"/>
      <c r="B170" s="14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c r="A171" s="50"/>
      <c r="B171" s="14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c r="A172" s="50"/>
      <c r="B172" s="14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c r="A173" s="50"/>
      <c r="B173" s="14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c r="A174" s="50"/>
      <c r="B174" s="14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c r="A175" s="50"/>
      <c r="B175" s="14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c r="A176" s="50"/>
      <c r="B176" s="14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c r="A177" s="50"/>
      <c r="B177" s="14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c r="A178" s="50"/>
      <c r="B178" s="14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c r="A179" s="50"/>
      <c r="B179" s="14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c r="A180" s="50"/>
      <c r="B180" s="14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c r="A181" s="50"/>
      <c r="B181" s="14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c r="A182" s="50"/>
      <c r="B182" s="14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c r="A183" s="50"/>
      <c r="B183" s="14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c r="A184" s="50"/>
      <c r="B184" s="14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c r="A185" s="50"/>
      <c r="B185" s="14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c r="A186" s="50"/>
      <c r="B186" s="14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c r="A187" s="50"/>
      <c r="B187" s="14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c r="A188" s="50"/>
      <c r="B188" s="14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c r="A189" s="50"/>
      <c r="B189" s="14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c r="A190" s="50"/>
      <c r="B190" s="14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c r="A191" s="50"/>
      <c r="B191" s="14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c r="A192" s="50"/>
      <c r="B192" s="14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c r="A193" s="50"/>
      <c r="B193" s="14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c r="A194" s="50"/>
      <c r="B194" s="14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c r="A195" s="50"/>
      <c r="B195" s="14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c r="A196" s="50"/>
      <c r="B196" s="14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c r="A197" s="50"/>
      <c r="B197" s="14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c r="A198" s="50"/>
      <c r="B198" s="14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c r="A199" s="50"/>
      <c r="B199" s="14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c r="A200" s="50"/>
      <c r="B200" s="14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c r="A201" s="50"/>
      <c r="B201" s="14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c r="A202" s="50"/>
      <c r="B202" s="14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c r="A203" s="50"/>
      <c r="B203" s="14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c r="A204" s="50"/>
      <c r="B204" s="14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c r="A205" s="50"/>
      <c r="B205" s="14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c r="A206" s="50"/>
      <c r="B206" s="14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c r="A207" s="50"/>
      <c r="B207" s="14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c r="A208" s="50"/>
      <c r="B208" s="14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c r="A209" s="50"/>
      <c r="B209" s="14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c r="A210" s="50"/>
      <c r="B210" s="14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c r="A211" s="50"/>
      <c r="B211" s="14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c r="A212" s="50"/>
      <c r="B212" s="14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c r="A213" s="50"/>
      <c r="B213" s="14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c r="A214" s="50"/>
      <c r="B214" s="14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c r="A215" s="50"/>
      <c r="B215" s="14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c r="A216" s="50"/>
      <c r="B216" s="14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c r="A217" s="50"/>
      <c r="B217" s="14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c r="A218" s="50"/>
      <c r="B218" s="14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c r="A219" s="50"/>
      <c r="B219" s="14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c r="A220" s="50"/>
      <c r="B220" s="14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c r="A221" s="50"/>
      <c r="B221" s="14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c r="A222" s="50"/>
      <c r="B222" s="14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c r="A223" s="50"/>
      <c r="B223" s="14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c r="A224" s="50"/>
      <c r="B224" s="14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c r="A225" s="50"/>
      <c r="B225" s="14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c r="A226" s="50"/>
      <c r="B226" s="14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c r="A227" s="50"/>
      <c r="B227" s="147"/>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c r="A228" s="50"/>
      <c r="B228" s="147"/>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c r="A229" s="50"/>
      <c r="B229" s="147"/>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c r="A230" s="50"/>
      <c r="B230" s="147"/>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c r="A231" s="50"/>
      <c r="B231" s="147"/>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c r="A232" s="50"/>
      <c r="B232" s="147"/>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c r="A233" s="50"/>
      <c r="B233" s="147"/>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c r="A234" s="50"/>
      <c r="B234" s="147"/>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c r="A235" s="50"/>
      <c r="B235" s="147"/>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c r="A236" s="50"/>
      <c r="B236" s="147"/>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c r="A237" s="50"/>
      <c r="B237" s="147"/>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c r="A238" s="50"/>
      <c r="B238" s="147"/>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c r="A239" s="50"/>
      <c r="B239" s="147"/>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c r="A240" s="50"/>
      <c r="B240" s="147"/>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c r="A241" s="50"/>
      <c r="B241" s="147"/>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c r="A242" s="50"/>
      <c r="B242" s="147"/>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c r="A243" s="50"/>
      <c r="B243" s="147"/>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c r="A244" s="50"/>
      <c r="B244" s="147"/>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c r="A245" s="50"/>
      <c r="B245" s="147"/>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c r="A246" s="50"/>
      <c r="B246" s="147"/>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c r="A247" s="50"/>
      <c r="B247" s="147"/>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c r="A248" s="50"/>
      <c r="B248" s="147"/>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c r="A249" s="50"/>
      <c r="B249" s="147"/>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c r="A250" s="50"/>
      <c r="B250" s="147"/>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c r="A251" s="50"/>
      <c r="B251" s="147"/>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c r="A252" s="50"/>
      <c r="B252" s="147"/>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c r="A253" s="50"/>
      <c r="B253" s="147"/>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c r="A254" s="50"/>
      <c r="B254" s="147"/>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c r="A255" s="50"/>
      <c r="B255" s="147"/>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c r="A256" s="50"/>
      <c r="B256" s="147"/>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c r="A257" s="50"/>
      <c r="B257" s="147"/>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c r="A258" s="50"/>
      <c r="B258" s="147"/>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c r="A259" s="50"/>
      <c r="B259" s="147"/>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c r="A260" s="50"/>
      <c r="B260" s="147"/>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c r="A261" s="50"/>
      <c r="B261" s="147"/>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c r="A262" s="50"/>
      <c r="B262" s="147"/>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c r="A263" s="50"/>
      <c r="B263" s="147"/>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c r="A264" s="50"/>
      <c r="B264" s="147"/>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c r="A265" s="50"/>
      <c r="B265" s="147"/>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c r="A266" s="50"/>
      <c r="B266" s="147"/>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c r="A267" s="50"/>
      <c r="B267" s="147"/>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c r="A268" s="50"/>
      <c r="B268" s="147"/>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c r="A269" s="50"/>
      <c r="B269" s="147"/>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c r="A270" s="50"/>
      <c r="B270" s="147"/>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c r="A271" s="50"/>
      <c r="B271" s="147"/>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c r="A272" s="50"/>
      <c r="B272" s="147"/>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c r="A273" s="50"/>
      <c r="B273" s="147"/>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c r="A274" s="50"/>
      <c r="B274" s="147"/>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c r="A275" s="50"/>
      <c r="B275" s="147"/>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c r="A276" s="50"/>
      <c r="B276" s="147"/>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c r="A277" s="50"/>
      <c r="B277" s="147"/>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c r="A278" s="50"/>
      <c r="B278" s="147"/>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c r="A279" s="50"/>
      <c r="B279" s="147"/>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c r="A280" s="50"/>
      <c r="B280" s="147"/>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c r="A281" s="50"/>
      <c r="B281" s="147"/>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c r="A282" s="50"/>
      <c r="B282" s="147"/>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c r="A283" s="50"/>
      <c r="B283" s="147"/>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c r="A284" s="50"/>
      <c r="B284" s="147"/>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c r="A285" s="50"/>
      <c r="B285" s="147"/>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c r="A286" s="50"/>
      <c r="B286" s="147"/>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c r="A287" s="50"/>
      <c r="B287" s="147"/>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c r="A288" s="50"/>
      <c r="B288" s="147"/>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c r="A289" s="50"/>
      <c r="B289" s="147"/>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c r="A290" s="50"/>
      <c r="B290" s="147"/>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c r="A291" s="50"/>
      <c r="B291" s="147"/>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c r="A292" s="50"/>
      <c r="B292" s="147"/>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c r="A293" s="50"/>
      <c r="B293" s="147"/>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c r="A294" s="50"/>
      <c r="B294" s="147"/>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c r="A295" s="50"/>
      <c r="B295" s="147"/>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c r="A296" s="50"/>
      <c r="B296" s="147"/>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c r="A297" s="50"/>
      <c r="B297" s="147"/>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c r="A298" s="50"/>
      <c r="B298" s="147"/>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c r="A299" s="50"/>
      <c r="B299" s="147"/>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c r="A300" s="50"/>
      <c r="B300" s="147"/>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c r="A301" s="50"/>
      <c r="B301" s="147"/>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c r="A302" s="50"/>
      <c r="B302" s="147"/>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c r="A303" s="50"/>
      <c r="B303" s="147"/>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c r="A304" s="50"/>
      <c r="B304" s="147"/>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c r="A305" s="50"/>
      <c r="B305" s="147"/>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c r="A306" s="50"/>
      <c r="B306" s="147"/>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c r="A307" s="50"/>
      <c r="B307" s="147"/>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c r="A308" s="50"/>
      <c r="B308" s="147"/>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c r="A309" s="50"/>
      <c r="B309" s="147"/>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c r="A310" s="50"/>
      <c r="B310" s="147"/>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c r="A311" s="50"/>
      <c r="B311" s="147"/>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5.75" customHeight="1">
      <c r="A312" s="50"/>
      <c r="B312" s="147"/>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5.75" customHeight="1">
      <c r="A313" s="50"/>
      <c r="B313" s="147"/>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5.75" customHeight="1">
      <c r="A314" s="50"/>
      <c r="B314" s="147"/>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5.75" customHeight="1">
      <c r="A315" s="50"/>
      <c r="B315" s="147"/>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5.75" customHeight="1">
      <c r="A316" s="50"/>
      <c r="B316" s="147"/>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5.75" customHeight="1">
      <c r="A317" s="50"/>
      <c r="B317" s="147"/>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5.75" customHeight="1">
      <c r="A318" s="50"/>
      <c r="B318" s="147"/>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5.75" customHeight="1">
      <c r="A319" s="50"/>
      <c r="B319" s="147"/>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5.75" customHeight="1">
      <c r="A320" s="50"/>
      <c r="B320" s="147"/>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5.75" customHeight="1">
      <c r="A321" s="50"/>
      <c r="B321" s="147"/>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5.75" customHeight="1">
      <c r="A322" s="50"/>
      <c r="B322" s="147"/>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5.75" customHeight="1">
      <c r="A323" s="50"/>
      <c r="B323" s="147"/>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5.75" customHeight="1">
      <c r="A324" s="50"/>
      <c r="B324" s="147"/>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5.75" customHeight="1">
      <c r="A325" s="50"/>
      <c r="B325" s="147"/>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5.75" customHeight="1">
      <c r="A326" s="50"/>
      <c r="B326" s="147"/>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5.75" customHeight="1">
      <c r="A327" s="50"/>
      <c r="B327" s="147"/>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5.75" customHeight="1">
      <c r="A328" s="50"/>
      <c r="B328" s="147"/>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5.75" customHeight="1">
      <c r="A329" s="50"/>
      <c r="B329" s="147"/>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5.75" customHeight="1">
      <c r="A330" s="50"/>
      <c r="B330" s="147"/>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5.75" customHeight="1">
      <c r="A331" s="50"/>
      <c r="B331" s="147"/>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5.75" customHeight="1">
      <c r="A332" s="50"/>
      <c r="B332" s="147"/>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5.75" customHeight="1">
      <c r="A333" s="50"/>
      <c r="B333" s="147"/>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5.75" customHeight="1">
      <c r="A334" s="50"/>
      <c r="B334" s="147"/>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5.75" customHeight="1">
      <c r="A335" s="50"/>
      <c r="B335" s="147"/>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5.75" customHeight="1">
      <c r="A336" s="50"/>
      <c r="B336" s="147"/>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5.75" customHeight="1">
      <c r="A337" s="50"/>
      <c r="B337" s="147"/>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5.75" customHeight="1">
      <c r="A338" s="50"/>
      <c r="B338" s="147"/>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5.75" customHeight="1">
      <c r="A339" s="50"/>
      <c r="B339" s="147"/>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5.75" customHeight="1">
      <c r="A340" s="50"/>
      <c r="B340" s="147"/>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5.75" customHeight="1">
      <c r="A341" s="50"/>
      <c r="B341" s="147"/>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5.75" customHeight="1">
      <c r="A342" s="50"/>
      <c r="B342" s="147"/>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5.75" customHeight="1">
      <c r="A343" s="50"/>
      <c r="B343" s="147"/>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5.75" customHeight="1">
      <c r="A344" s="50"/>
      <c r="B344" s="147"/>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5.75" customHeight="1">
      <c r="A345" s="50"/>
      <c r="B345" s="147"/>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5.75" customHeight="1">
      <c r="A346" s="50"/>
      <c r="B346" s="147"/>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5.75" customHeight="1">
      <c r="A347" s="50"/>
      <c r="B347" s="147"/>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5.75" customHeight="1">
      <c r="A348" s="50"/>
      <c r="B348" s="147"/>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5.75" customHeight="1">
      <c r="A349" s="50"/>
      <c r="B349" s="147"/>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5.75" customHeight="1">
      <c r="A350" s="50"/>
      <c r="B350" s="147"/>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5.75" customHeight="1">
      <c r="A351" s="50"/>
      <c r="B351" s="147"/>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5.75" customHeight="1">
      <c r="A352" s="50"/>
      <c r="B352" s="147"/>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5.75" customHeight="1">
      <c r="A353" s="50"/>
      <c r="B353" s="147"/>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5.75" customHeight="1">
      <c r="A354" s="50"/>
      <c r="B354" s="147"/>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5.75" customHeight="1">
      <c r="A355" s="50"/>
      <c r="B355" s="147"/>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5.75" customHeight="1">
      <c r="A356" s="50"/>
      <c r="B356" s="147"/>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5.75" customHeight="1">
      <c r="A357" s="50"/>
      <c r="B357" s="147"/>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5.75" customHeight="1">
      <c r="A358" s="50"/>
      <c r="B358" s="147"/>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5.75" customHeight="1">
      <c r="A359" s="50"/>
      <c r="B359" s="147"/>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5.75" customHeight="1">
      <c r="A360" s="50"/>
      <c r="B360" s="147"/>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5.75" customHeight="1">
      <c r="A361" s="50"/>
      <c r="B361" s="147"/>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5.75" customHeight="1">
      <c r="A362" s="50"/>
      <c r="B362" s="147"/>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5.75" customHeight="1">
      <c r="A363" s="50"/>
      <c r="B363" s="147"/>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5.75" customHeight="1">
      <c r="A364" s="50"/>
      <c r="B364" s="147"/>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5.75" customHeight="1">
      <c r="A365" s="50"/>
      <c r="B365" s="147"/>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5.75" customHeight="1">
      <c r="A366" s="50"/>
      <c r="B366" s="147"/>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5.75" customHeight="1">
      <c r="A367" s="50"/>
      <c r="B367" s="147"/>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5.75" customHeight="1">
      <c r="A368" s="50"/>
      <c r="B368" s="147"/>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5.75" customHeight="1">
      <c r="A369" s="50"/>
      <c r="B369" s="147"/>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5.75" customHeight="1">
      <c r="A370" s="50"/>
      <c r="B370" s="147"/>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5.75" customHeight="1">
      <c r="A371" s="50"/>
      <c r="B371" s="147"/>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5.75" customHeight="1">
      <c r="A372" s="50"/>
      <c r="B372" s="147"/>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5.75" customHeight="1">
      <c r="A373" s="50"/>
      <c r="B373" s="147"/>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5.75" customHeight="1">
      <c r="A374" s="50"/>
      <c r="B374" s="147"/>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5.75" customHeight="1">
      <c r="A375" s="50"/>
      <c r="B375" s="147"/>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5.75" customHeight="1">
      <c r="A376" s="50"/>
      <c r="B376" s="147"/>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5.75" customHeight="1">
      <c r="A377" s="50"/>
      <c r="B377" s="147"/>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5.75" customHeight="1">
      <c r="A378" s="50"/>
      <c r="B378" s="147"/>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5.75" customHeight="1">
      <c r="A379" s="50"/>
      <c r="B379" s="147"/>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5.75" customHeight="1">
      <c r="A380" s="50"/>
      <c r="B380" s="147"/>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5.75" customHeight="1">
      <c r="A381" s="50"/>
      <c r="B381" s="147"/>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5.75" customHeight="1">
      <c r="A382" s="50"/>
      <c r="B382" s="147"/>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5.75" customHeight="1">
      <c r="A383" s="50"/>
      <c r="B383" s="147"/>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5.75" customHeight="1">
      <c r="A384" s="50"/>
      <c r="B384" s="147"/>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5.75" customHeight="1">
      <c r="A385" s="50"/>
      <c r="B385" s="147"/>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5.75" customHeight="1">
      <c r="A386" s="50"/>
      <c r="B386" s="147"/>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5.75" customHeight="1">
      <c r="A387" s="50"/>
      <c r="B387" s="147"/>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5.75" customHeight="1">
      <c r="A388" s="50"/>
      <c r="B388" s="147"/>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5.75" customHeight="1">
      <c r="A389" s="50"/>
      <c r="B389" s="147"/>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5.75" customHeight="1">
      <c r="A390" s="50"/>
      <c r="B390" s="147"/>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5.75" customHeight="1">
      <c r="A391" s="50"/>
      <c r="B391" s="147"/>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5.75" customHeight="1">
      <c r="A392" s="50"/>
      <c r="B392" s="147"/>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5.75" customHeight="1">
      <c r="A393" s="50"/>
      <c r="B393" s="147"/>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5.75" customHeight="1">
      <c r="A394" s="50"/>
      <c r="B394" s="147"/>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5.75" customHeight="1">
      <c r="A395" s="50"/>
      <c r="B395" s="147"/>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5.75" customHeight="1">
      <c r="A396" s="50"/>
      <c r="B396" s="147"/>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5.75" customHeight="1">
      <c r="A397" s="50"/>
      <c r="B397" s="147"/>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5.75" customHeight="1">
      <c r="A398" s="50"/>
      <c r="B398" s="147"/>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5.75" customHeight="1">
      <c r="A399" s="50"/>
      <c r="B399" s="147"/>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5.75" customHeight="1">
      <c r="A400" s="50"/>
      <c r="B400" s="147"/>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5.75" customHeight="1">
      <c r="A401" s="50"/>
      <c r="B401" s="147"/>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5.75" customHeight="1">
      <c r="A402" s="50"/>
      <c r="B402" s="147"/>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5.75" customHeight="1">
      <c r="A403" s="50"/>
      <c r="B403" s="147"/>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5.75" customHeight="1">
      <c r="A404" s="50"/>
      <c r="B404" s="147"/>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5.75" customHeight="1">
      <c r="A405" s="50"/>
      <c r="B405" s="147"/>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5.75" customHeight="1">
      <c r="A406" s="50"/>
      <c r="B406" s="147"/>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5.75" customHeight="1">
      <c r="A407" s="50"/>
      <c r="B407" s="147"/>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5.75" customHeight="1">
      <c r="A408" s="50"/>
      <c r="B408" s="147"/>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5.75" customHeight="1">
      <c r="A409" s="50"/>
      <c r="B409" s="147"/>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5.75" customHeight="1">
      <c r="A410" s="50"/>
      <c r="B410" s="147"/>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5.75" customHeight="1">
      <c r="A411" s="50"/>
      <c r="B411" s="147"/>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5.75" customHeight="1">
      <c r="A412" s="50"/>
      <c r="B412" s="147"/>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5.75" customHeight="1">
      <c r="A413" s="50"/>
      <c r="B413" s="147"/>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5.75" customHeight="1">
      <c r="A414" s="50"/>
      <c r="B414" s="147"/>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5.75" customHeight="1">
      <c r="A415" s="50"/>
      <c r="B415" s="147"/>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5.75" customHeight="1">
      <c r="A416" s="50"/>
      <c r="B416" s="147"/>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5.75" customHeight="1">
      <c r="A417" s="50"/>
      <c r="B417" s="147"/>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5.75" customHeight="1">
      <c r="A418" s="50"/>
      <c r="B418" s="147"/>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5.75" customHeight="1">
      <c r="A419" s="50"/>
      <c r="B419" s="147"/>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5.75" customHeight="1">
      <c r="A420" s="50"/>
      <c r="B420" s="147"/>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5.75" customHeight="1">
      <c r="A421" s="50"/>
      <c r="B421" s="147"/>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5.75" customHeight="1">
      <c r="A422" s="50"/>
      <c r="B422" s="147"/>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5.75" customHeight="1">
      <c r="A423" s="50"/>
      <c r="B423" s="147"/>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5.75" customHeight="1">
      <c r="A424" s="50"/>
      <c r="B424" s="147"/>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5.75" customHeight="1">
      <c r="A425" s="50"/>
      <c r="B425" s="147"/>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5.75" customHeight="1">
      <c r="A426" s="50"/>
      <c r="B426" s="147"/>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5.75" customHeight="1">
      <c r="A427" s="50"/>
      <c r="B427" s="147"/>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5.75" customHeight="1">
      <c r="A428" s="50"/>
      <c r="B428" s="147"/>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5.75" customHeight="1">
      <c r="A429" s="50"/>
      <c r="B429" s="147"/>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5.75" customHeight="1">
      <c r="A430" s="50"/>
      <c r="B430" s="147"/>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5.75" customHeight="1">
      <c r="A431" s="50"/>
      <c r="B431" s="147"/>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5.75" customHeight="1">
      <c r="A432" s="50"/>
      <c r="B432" s="147"/>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5.75" customHeight="1">
      <c r="A433" s="50"/>
      <c r="B433" s="147"/>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5.75" customHeight="1">
      <c r="A434" s="50"/>
      <c r="B434" s="147"/>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5.75" customHeight="1">
      <c r="A435" s="50"/>
      <c r="B435" s="147"/>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5.75" customHeight="1">
      <c r="A436" s="50"/>
      <c r="B436" s="147"/>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5.75" customHeight="1">
      <c r="A437" s="50"/>
      <c r="B437" s="147"/>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5.75" customHeight="1">
      <c r="A438" s="50"/>
      <c r="B438" s="147"/>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5.75" customHeight="1">
      <c r="A439" s="50"/>
      <c r="B439" s="147"/>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5.75" customHeight="1">
      <c r="A440" s="50"/>
      <c r="B440" s="147"/>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5.75" customHeight="1">
      <c r="A441" s="50"/>
      <c r="B441" s="147"/>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5.75" customHeight="1">
      <c r="A442" s="50"/>
      <c r="B442" s="147"/>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5.75" customHeight="1">
      <c r="A443" s="50"/>
      <c r="B443" s="147"/>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5.75" customHeight="1">
      <c r="A444" s="50"/>
      <c r="B444" s="147"/>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5.75" customHeight="1">
      <c r="A445" s="50"/>
      <c r="B445" s="147"/>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5.75" customHeight="1">
      <c r="A446" s="50"/>
      <c r="B446" s="147"/>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5.75" customHeight="1">
      <c r="A447" s="50"/>
      <c r="B447" s="147"/>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5.75" customHeight="1">
      <c r="A448" s="50"/>
      <c r="B448" s="147"/>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5.75" customHeight="1">
      <c r="A449" s="50"/>
      <c r="B449" s="147"/>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5.75" customHeight="1">
      <c r="A450" s="50"/>
      <c r="B450" s="147"/>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5.75" customHeight="1">
      <c r="A451" s="50"/>
      <c r="B451" s="147"/>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5.75" customHeight="1">
      <c r="A452" s="50"/>
      <c r="B452" s="147"/>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5.75" customHeight="1">
      <c r="A453" s="50"/>
      <c r="B453" s="147"/>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5.75" customHeight="1">
      <c r="A454" s="50"/>
      <c r="B454" s="147"/>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5.75" customHeight="1">
      <c r="A455" s="50"/>
      <c r="B455" s="147"/>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5.75" customHeight="1">
      <c r="A456" s="50"/>
      <c r="B456" s="147"/>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5.75" customHeight="1">
      <c r="A457" s="50"/>
      <c r="B457" s="147"/>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5.75" customHeight="1">
      <c r="A458" s="50"/>
      <c r="B458" s="147"/>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5.75" customHeight="1">
      <c r="A459" s="50"/>
      <c r="B459" s="147"/>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5.75" customHeight="1">
      <c r="A460" s="50"/>
      <c r="B460" s="147"/>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5.75" customHeight="1">
      <c r="A461" s="50"/>
      <c r="B461" s="147"/>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5.75" customHeight="1">
      <c r="A462" s="50"/>
      <c r="B462" s="147"/>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5.75" customHeight="1">
      <c r="A463" s="50"/>
      <c r="B463" s="147"/>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5.75" customHeight="1">
      <c r="A464" s="50"/>
      <c r="B464" s="147"/>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5.75" customHeight="1">
      <c r="A465" s="50"/>
      <c r="B465" s="147"/>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5.75" customHeight="1">
      <c r="A466" s="50"/>
      <c r="B466" s="147"/>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5.75" customHeight="1">
      <c r="A467" s="50"/>
      <c r="B467" s="147"/>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5.75" customHeight="1">
      <c r="A468" s="50"/>
      <c r="B468" s="147"/>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5.75" customHeight="1">
      <c r="A469" s="50"/>
      <c r="B469" s="147"/>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5.75" customHeight="1">
      <c r="A470" s="50"/>
      <c r="B470" s="147"/>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5.75" customHeight="1">
      <c r="A471" s="50"/>
      <c r="B471" s="147"/>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5.75" customHeight="1">
      <c r="A472" s="50"/>
      <c r="B472" s="147"/>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5.75" customHeight="1">
      <c r="A473" s="50"/>
      <c r="B473" s="147"/>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5.75" customHeight="1">
      <c r="A474" s="50"/>
      <c r="B474" s="147"/>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5.75" customHeight="1">
      <c r="A475" s="50"/>
      <c r="B475" s="147"/>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5.75" customHeight="1">
      <c r="A476" s="50"/>
      <c r="B476" s="147"/>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5.75" customHeight="1">
      <c r="A477" s="50"/>
      <c r="B477" s="147"/>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5.75" customHeight="1">
      <c r="A478" s="50"/>
      <c r="B478" s="147"/>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5.75" customHeight="1">
      <c r="A479" s="50"/>
      <c r="B479" s="147"/>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5.75" customHeight="1">
      <c r="A480" s="50"/>
      <c r="B480" s="147"/>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5.75" customHeight="1">
      <c r="A481" s="50"/>
      <c r="B481" s="147"/>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5.75" customHeight="1">
      <c r="A482" s="50"/>
      <c r="B482" s="147"/>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5.75" customHeight="1">
      <c r="A483" s="50"/>
      <c r="B483" s="147"/>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5.75" customHeight="1">
      <c r="A484" s="50"/>
      <c r="B484" s="147"/>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5.75" customHeight="1">
      <c r="A485" s="50"/>
      <c r="B485" s="147"/>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5.75" customHeight="1">
      <c r="A486" s="50"/>
      <c r="B486" s="147"/>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5.75" customHeight="1">
      <c r="A487" s="50"/>
      <c r="B487" s="147"/>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5.75" customHeight="1">
      <c r="A488" s="50"/>
      <c r="B488" s="147"/>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5.75" customHeight="1">
      <c r="A489" s="50"/>
      <c r="B489" s="147"/>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5.75" customHeight="1">
      <c r="A490" s="50"/>
      <c r="B490" s="147"/>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5.75" customHeight="1">
      <c r="A491" s="50"/>
      <c r="B491" s="147"/>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5.75" customHeight="1">
      <c r="A492" s="50"/>
      <c r="B492" s="147"/>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5.75" customHeight="1">
      <c r="A493" s="50"/>
      <c r="B493" s="147"/>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5.75" customHeight="1">
      <c r="A494" s="50"/>
      <c r="B494" s="147"/>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5.75" customHeight="1">
      <c r="A495" s="50"/>
      <c r="B495" s="147"/>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5.75" customHeight="1">
      <c r="A496" s="50"/>
      <c r="B496" s="147"/>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5.75" customHeight="1">
      <c r="A497" s="50"/>
      <c r="B497" s="147"/>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5.75" customHeight="1">
      <c r="A498" s="50"/>
      <c r="B498" s="147"/>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5.75" customHeight="1">
      <c r="A499" s="50"/>
      <c r="B499" s="147"/>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5.75" customHeight="1">
      <c r="A500" s="50"/>
      <c r="B500" s="147"/>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5.75" customHeight="1">
      <c r="A501" s="50"/>
      <c r="B501" s="147"/>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5.75" customHeight="1">
      <c r="A502" s="50"/>
      <c r="B502" s="147"/>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5.75" customHeight="1">
      <c r="A503" s="50"/>
      <c r="B503" s="147"/>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5.75" customHeight="1">
      <c r="A504" s="50"/>
      <c r="B504" s="147"/>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5.75" customHeight="1">
      <c r="A505" s="50"/>
      <c r="B505" s="147"/>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5.75" customHeight="1">
      <c r="A506" s="50"/>
      <c r="B506" s="147"/>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5.75" customHeight="1">
      <c r="A507" s="50"/>
      <c r="B507" s="147"/>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5.75" customHeight="1">
      <c r="A508" s="50"/>
      <c r="B508" s="147"/>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5.75" customHeight="1">
      <c r="A509" s="50"/>
      <c r="B509" s="147"/>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5.75" customHeight="1">
      <c r="A510" s="50"/>
      <c r="B510" s="147"/>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5.75" customHeight="1">
      <c r="A511" s="50"/>
      <c r="B511" s="147"/>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5.75" customHeight="1">
      <c r="A512" s="50"/>
      <c r="B512" s="147"/>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5.75" customHeight="1">
      <c r="A513" s="50"/>
      <c r="B513" s="147"/>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5.75" customHeight="1">
      <c r="A514" s="50"/>
      <c r="B514" s="147"/>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5.75" customHeight="1">
      <c r="A515" s="50"/>
      <c r="B515" s="147"/>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5.75" customHeight="1">
      <c r="A516" s="50"/>
      <c r="B516" s="147"/>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5.75" customHeight="1">
      <c r="A517" s="50"/>
      <c r="B517" s="147"/>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5.75" customHeight="1">
      <c r="A518" s="50"/>
      <c r="B518" s="147"/>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5.75" customHeight="1">
      <c r="A519" s="50"/>
      <c r="B519" s="147"/>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5.75" customHeight="1">
      <c r="A520" s="50"/>
      <c r="B520" s="147"/>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5.75" customHeight="1">
      <c r="A521" s="50"/>
      <c r="B521" s="147"/>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5.75" customHeight="1">
      <c r="A522" s="50"/>
      <c r="B522" s="147"/>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5.75" customHeight="1">
      <c r="A523" s="50"/>
      <c r="B523" s="147"/>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5.75" customHeight="1">
      <c r="A524" s="50"/>
      <c r="B524" s="147"/>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5.75" customHeight="1">
      <c r="A525" s="50"/>
      <c r="B525" s="147"/>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5.75" customHeight="1">
      <c r="A526" s="50"/>
      <c r="B526" s="147"/>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5.75" customHeight="1">
      <c r="A527" s="50"/>
      <c r="B527" s="147"/>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5.75" customHeight="1">
      <c r="A528" s="50"/>
      <c r="B528" s="147"/>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5.75" customHeight="1">
      <c r="A529" s="50"/>
      <c r="B529" s="147"/>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5.75" customHeight="1">
      <c r="A530" s="50"/>
      <c r="B530" s="147"/>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5.75" customHeight="1">
      <c r="A531" s="50"/>
      <c r="B531" s="147"/>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5.75" customHeight="1">
      <c r="A532" s="50"/>
      <c r="B532" s="147"/>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5.75" customHeight="1">
      <c r="A533" s="50"/>
      <c r="B533" s="147"/>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5.75" customHeight="1">
      <c r="A534" s="50"/>
      <c r="B534" s="147"/>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5.75" customHeight="1">
      <c r="A535" s="50"/>
      <c r="B535" s="147"/>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5.75" customHeight="1">
      <c r="A536" s="50"/>
      <c r="B536" s="147"/>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5.75" customHeight="1">
      <c r="A537" s="50"/>
      <c r="B537" s="147"/>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5.75" customHeight="1">
      <c r="A538" s="50"/>
      <c r="B538" s="147"/>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5.75" customHeight="1">
      <c r="A539" s="50"/>
      <c r="B539" s="147"/>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5.75" customHeight="1">
      <c r="A540" s="50"/>
      <c r="B540" s="147"/>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5.75" customHeight="1">
      <c r="A541" s="50"/>
      <c r="B541" s="147"/>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5.75" customHeight="1">
      <c r="A542" s="50"/>
      <c r="B542" s="147"/>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5.75" customHeight="1">
      <c r="A543" s="50"/>
      <c r="B543" s="147"/>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5.75" customHeight="1">
      <c r="A544" s="50"/>
      <c r="B544" s="147"/>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5.75" customHeight="1">
      <c r="A545" s="50"/>
      <c r="B545" s="147"/>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5.75" customHeight="1">
      <c r="A546" s="50"/>
      <c r="B546" s="147"/>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5.75" customHeight="1">
      <c r="A547" s="50"/>
      <c r="B547" s="147"/>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5.75" customHeight="1">
      <c r="A548" s="50"/>
      <c r="B548" s="147"/>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5.75" customHeight="1">
      <c r="A549" s="50"/>
      <c r="B549" s="147"/>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5.75" customHeight="1">
      <c r="A550" s="50"/>
      <c r="B550" s="147"/>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5.75" customHeight="1">
      <c r="A551" s="50"/>
      <c r="B551" s="147"/>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5.75" customHeight="1">
      <c r="A552" s="50"/>
      <c r="B552" s="147"/>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5.75" customHeight="1">
      <c r="A553" s="50"/>
      <c r="B553" s="147"/>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5.75" customHeight="1">
      <c r="A554" s="50"/>
      <c r="B554" s="147"/>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5.75" customHeight="1">
      <c r="A555" s="50"/>
      <c r="B555" s="147"/>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5.75" customHeight="1">
      <c r="A556" s="50"/>
      <c r="B556" s="147"/>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5.75" customHeight="1">
      <c r="A557" s="50"/>
      <c r="B557" s="147"/>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5.75" customHeight="1">
      <c r="A558" s="50"/>
      <c r="B558" s="147"/>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5.75" customHeight="1">
      <c r="A559" s="50"/>
      <c r="B559" s="147"/>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5.75" customHeight="1">
      <c r="A560" s="50"/>
      <c r="B560" s="147"/>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5.75" customHeight="1">
      <c r="A561" s="50"/>
      <c r="B561" s="147"/>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5.75" customHeight="1">
      <c r="A562" s="50"/>
      <c r="B562" s="147"/>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5.75" customHeight="1">
      <c r="A563" s="50"/>
      <c r="B563" s="147"/>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5.75" customHeight="1">
      <c r="A564" s="50"/>
      <c r="B564" s="147"/>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5.75" customHeight="1">
      <c r="A565" s="50"/>
      <c r="B565" s="147"/>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5.75" customHeight="1">
      <c r="A566" s="50"/>
      <c r="B566" s="147"/>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5.75" customHeight="1">
      <c r="A567" s="50"/>
      <c r="B567" s="147"/>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5.75" customHeight="1">
      <c r="A568" s="50"/>
      <c r="B568" s="147"/>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5.75" customHeight="1">
      <c r="A569" s="50"/>
      <c r="B569" s="147"/>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5.75" customHeight="1">
      <c r="A570" s="50"/>
      <c r="B570" s="147"/>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5.75" customHeight="1">
      <c r="A571" s="50"/>
      <c r="B571" s="147"/>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5.75" customHeight="1">
      <c r="A572" s="50"/>
      <c r="B572" s="147"/>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5.75" customHeight="1">
      <c r="A573" s="50"/>
      <c r="B573" s="147"/>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5.75" customHeight="1">
      <c r="A574" s="50"/>
      <c r="B574" s="147"/>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5.75" customHeight="1">
      <c r="A575" s="50"/>
      <c r="B575" s="147"/>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5.75" customHeight="1">
      <c r="A576" s="50"/>
      <c r="B576" s="147"/>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5.75" customHeight="1">
      <c r="A577" s="50"/>
      <c r="B577" s="147"/>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5.75" customHeight="1">
      <c r="A578" s="50"/>
      <c r="B578" s="147"/>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5.75" customHeight="1">
      <c r="A579" s="50"/>
      <c r="B579" s="147"/>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5.75" customHeight="1">
      <c r="A580" s="50"/>
      <c r="B580" s="147"/>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5.75" customHeight="1">
      <c r="A581" s="50"/>
      <c r="B581" s="147"/>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5.75" customHeight="1">
      <c r="A582" s="50"/>
      <c r="B582" s="147"/>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5.75" customHeight="1">
      <c r="A583" s="50"/>
      <c r="B583" s="147"/>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5.75" customHeight="1">
      <c r="A584" s="50"/>
      <c r="B584" s="147"/>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5.75" customHeight="1">
      <c r="A585" s="50"/>
      <c r="B585" s="147"/>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5.75" customHeight="1">
      <c r="A586" s="50"/>
      <c r="B586" s="147"/>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5.75" customHeight="1">
      <c r="A587" s="50"/>
      <c r="B587" s="147"/>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5.75" customHeight="1">
      <c r="A588" s="50"/>
      <c r="B588" s="147"/>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5.75" customHeight="1">
      <c r="A589" s="50"/>
      <c r="B589" s="147"/>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5.75" customHeight="1">
      <c r="A590" s="50"/>
      <c r="B590" s="147"/>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5.75" customHeight="1">
      <c r="A591" s="50"/>
      <c r="B591" s="147"/>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5.75" customHeight="1">
      <c r="A592" s="50"/>
      <c r="B592" s="147"/>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5.75" customHeight="1">
      <c r="A593" s="50"/>
      <c r="B593" s="147"/>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5.75" customHeight="1">
      <c r="A594" s="50"/>
      <c r="B594" s="147"/>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5.75" customHeight="1">
      <c r="A595" s="50"/>
      <c r="B595" s="147"/>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5.75" customHeight="1">
      <c r="A596" s="50"/>
      <c r="B596" s="147"/>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5.75" customHeight="1">
      <c r="A597" s="50"/>
      <c r="B597" s="147"/>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5.75" customHeight="1">
      <c r="A598" s="50"/>
      <c r="B598" s="147"/>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5.75" customHeight="1">
      <c r="A599" s="50"/>
      <c r="B599" s="147"/>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5.75" customHeight="1">
      <c r="A600" s="50"/>
      <c r="B600" s="147"/>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5.75" customHeight="1">
      <c r="A601" s="50"/>
      <c r="B601" s="147"/>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5.75" customHeight="1">
      <c r="A602" s="50"/>
      <c r="B602" s="147"/>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5.75" customHeight="1">
      <c r="A603" s="50"/>
      <c r="B603" s="147"/>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5.75" customHeight="1">
      <c r="A604" s="50"/>
      <c r="B604" s="147"/>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5.75" customHeight="1">
      <c r="A605" s="50"/>
      <c r="B605" s="147"/>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5.75" customHeight="1">
      <c r="A606" s="50"/>
      <c r="B606" s="147"/>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5.75" customHeight="1">
      <c r="A607" s="50"/>
      <c r="B607" s="147"/>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5.75" customHeight="1">
      <c r="A608" s="50"/>
      <c r="B608" s="147"/>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5.75" customHeight="1">
      <c r="A609" s="50"/>
      <c r="B609" s="147"/>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5.75" customHeight="1">
      <c r="A610" s="50"/>
      <c r="B610" s="147"/>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5.75" customHeight="1">
      <c r="A611" s="50"/>
      <c r="B611" s="147"/>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5.75" customHeight="1">
      <c r="A612" s="50"/>
      <c r="B612" s="147"/>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5.75" customHeight="1">
      <c r="A613" s="50"/>
      <c r="B613" s="147"/>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5.75" customHeight="1">
      <c r="A614" s="50"/>
      <c r="B614" s="147"/>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5.75" customHeight="1">
      <c r="A615" s="50"/>
      <c r="B615" s="147"/>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5.75" customHeight="1">
      <c r="A616" s="50"/>
      <c r="B616" s="147"/>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5.75" customHeight="1">
      <c r="A617" s="50"/>
      <c r="B617" s="147"/>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5.75" customHeight="1">
      <c r="A618" s="50"/>
      <c r="B618" s="147"/>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5.75" customHeight="1">
      <c r="A619" s="50"/>
      <c r="B619" s="147"/>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5.75" customHeight="1">
      <c r="A620" s="50"/>
      <c r="B620" s="147"/>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5.75" customHeight="1">
      <c r="A621" s="50"/>
      <c r="B621" s="147"/>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5.75" customHeight="1">
      <c r="A622" s="50"/>
      <c r="B622" s="147"/>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5.75" customHeight="1">
      <c r="A623" s="50"/>
      <c r="B623" s="147"/>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5.75" customHeight="1">
      <c r="A624" s="50"/>
      <c r="B624" s="147"/>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5.75" customHeight="1">
      <c r="A625" s="50"/>
      <c r="B625" s="147"/>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5.75" customHeight="1">
      <c r="A626" s="50"/>
      <c r="B626" s="147"/>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5.75" customHeight="1">
      <c r="A627" s="50"/>
      <c r="B627" s="147"/>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5.75" customHeight="1">
      <c r="A628" s="50"/>
      <c r="B628" s="147"/>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5.75" customHeight="1">
      <c r="A629" s="50"/>
      <c r="B629" s="147"/>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5.75" customHeight="1">
      <c r="A630" s="50"/>
      <c r="B630" s="147"/>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5.75" customHeight="1">
      <c r="A631" s="50"/>
      <c r="B631" s="147"/>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5.75" customHeight="1">
      <c r="A632" s="50"/>
      <c r="B632" s="147"/>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5.75" customHeight="1">
      <c r="A633" s="50"/>
      <c r="B633" s="147"/>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5.75" customHeight="1">
      <c r="A634" s="50"/>
      <c r="B634" s="147"/>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5.75" customHeight="1">
      <c r="A635" s="50"/>
      <c r="B635" s="147"/>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5.75" customHeight="1">
      <c r="A636" s="50"/>
      <c r="B636" s="147"/>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5.75" customHeight="1">
      <c r="A637" s="50"/>
      <c r="B637" s="147"/>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5.75" customHeight="1">
      <c r="A638" s="50"/>
      <c r="B638" s="147"/>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5.75" customHeight="1">
      <c r="A639" s="50"/>
      <c r="B639" s="147"/>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5.75" customHeight="1">
      <c r="A640" s="50"/>
      <c r="B640" s="147"/>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5.75" customHeight="1">
      <c r="A641" s="50"/>
      <c r="B641" s="147"/>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5.75" customHeight="1">
      <c r="A642" s="50"/>
      <c r="B642" s="147"/>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5.75" customHeight="1">
      <c r="A643" s="50"/>
      <c r="B643" s="147"/>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5.75" customHeight="1">
      <c r="A644" s="50"/>
      <c r="B644" s="147"/>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5.75" customHeight="1">
      <c r="A645" s="50"/>
      <c r="B645" s="147"/>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5.75" customHeight="1">
      <c r="A646" s="50"/>
      <c r="B646" s="147"/>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5.75" customHeight="1">
      <c r="A647" s="50"/>
      <c r="B647" s="147"/>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5.75" customHeight="1">
      <c r="A648" s="50"/>
      <c r="B648" s="147"/>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5.75" customHeight="1">
      <c r="A649" s="50"/>
      <c r="B649" s="147"/>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5.75" customHeight="1">
      <c r="A650" s="50"/>
      <c r="B650" s="147"/>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5.75" customHeight="1">
      <c r="A651" s="50"/>
      <c r="B651" s="147"/>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5.75" customHeight="1">
      <c r="A652" s="50"/>
      <c r="B652" s="147"/>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5.75" customHeight="1">
      <c r="A653" s="50"/>
      <c r="B653" s="147"/>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5.75" customHeight="1">
      <c r="A654" s="50"/>
      <c r="B654" s="147"/>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5.75" customHeight="1">
      <c r="A655" s="50"/>
      <c r="B655" s="147"/>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5.75" customHeight="1">
      <c r="A656" s="50"/>
      <c r="B656" s="147"/>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5.75" customHeight="1">
      <c r="A657" s="50"/>
      <c r="B657" s="147"/>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5.75" customHeight="1">
      <c r="A658" s="50"/>
      <c r="B658" s="147"/>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5.75" customHeight="1">
      <c r="A659" s="50"/>
      <c r="B659" s="147"/>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5.75" customHeight="1">
      <c r="A660" s="50"/>
      <c r="B660" s="147"/>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5.75" customHeight="1">
      <c r="A661" s="50"/>
      <c r="B661" s="147"/>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5.75" customHeight="1">
      <c r="A662" s="50"/>
      <c r="B662" s="147"/>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5.75" customHeight="1">
      <c r="A663" s="50"/>
      <c r="B663" s="147"/>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5.75" customHeight="1">
      <c r="A664" s="50"/>
      <c r="B664" s="147"/>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5.75" customHeight="1">
      <c r="A665" s="50"/>
      <c r="B665" s="147"/>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5.75" customHeight="1">
      <c r="A666" s="50"/>
      <c r="B666" s="147"/>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5.75" customHeight="1">
      <c r="A667" s="50"/>
      <c r="B667" s="147"/>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5.75" customHeight="1">
      <c r="A668" s="50"/>
      <c r="B668" s="147"/>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5.75" customHeight="1">
      <c r="A669" s="50"/>
      <c r="B669" s="147"/>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5.75" customHeight="1">
      <c r="A670" s="50"/>
      <c r="B670" s="147"/>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5.75" customHeight="1">
      <c r="A671" s="50"/>
      <c r="B671" s="147"/>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5.75" customHeight="1">
      <c r="A672" s="50"/>
      <c r="B672" s="147"/>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5.75" customHeight="1">
      <c r="A673" s="50"/>
      <c r="B673" s="147"/>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5.75" customHeight="1">
      <c r="A674" s="50"/>
      <c r="B674" s="147"/>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5.75" customHeight="1">
      <c r="A675" s="50"/>
      <c r="B675" s="147"/>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5.75" customHeight="1">
      <c r="A676" s="50"/>
      <c r="B676" s="147"/>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5.75" customHeight="1">
      <c r="A677" s="50"/>
      <c r="B677" s="147"/>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5.75" customHeight="1">
      <c r="A678" s="50"/>
      <c r="B678" s="147"/>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5.75" customHeight="1">
      <c r="A679" s="50"/>
      <c r="B679" s="147"/>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5.75" customHeight="1">
      <c r="A680" s="50"/>
      <c r="B680" s="147"/>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5.75" customHeight="1">
      <c r="A681" s="50"/>
      <c r="B681" s="147"/>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5.75" customHeight="1">
      <c r="A682" s="50"/>
      <c r="B682" s="147"/>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5.75" customHeight="1">
      <c r="A683" s="50"/>
      <c r="B683" s="147"/>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5.75" customHeight="1">
      <c r="A684" s="50"/>
      <c r="B684" s="147"/>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5.75" customHeight="1">
      <c r="A685" s="50"/>
      <c r="B685" s="147"/>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5.75" customHeight="1">
      <c r="A686" s="50"/>
      <c r="B686" s="147"/>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5.75" customHeight="1">
      <c r="A687" s="50"/>
      <c r="B687" s="147"/>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5.75" customHeight="1">
      <c r="A688" s="50"/>
      <c r="B688" s="147"/>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5.75" customHeight="1">
      <c r="A689" s="50"/>
      <c r="B689" s="147"/>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5.75" customHeight="1">
      <c r="A690" s="50"/>
      <c r="B690" s="147"/>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5.75" customHeight="1">
      <c r="A691" s="50"/>
      <c r="B691" s="147"/>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5.75" customHeight="1">
      <c r="A692" s="50"/>
      <c r="B692" s="147"/>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5.75" customHeight="1">
      <c r="A693" s="50"/>
      <c r="B693" s="147"/>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5.75" customHeight="1">
      <c r="A694" s="50"/>
      <c r="B694" s="147"/>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5.75" customHeight="1">
      <c r="A695" s="50"/>
      <c r="B695" s="147"/>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5.75" customHeight="1">
      <c r="A696" s="50"/>
      <c r="B696" s="147"/>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5.75" customHeight="1">
      <c r="A697" s="50"/>
      <c r="B697" s="147"/>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5.75" customHeight="1">
      <c r="A698" s="50"/>
      <c r="B698" s="147"/>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5.75" customHeight="1">
      <c r="A699" s="50"/>
      <c r="B699" s="147"/>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5.75" customHeight="1">
      <c r="A700" s="50"/>
      <c r="B700" s="147"/>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5.75" customHeight="1">
      <c r="A701" s="50"/>
      <c r="B701" s="147"/>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5.75" customHeight="1">
      <c r="A702" s="50"/>
      <c r="B702" s="147"/>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5.75" customHeight="1">
      <c r="A703" s="50"/>
      <c r="B703" s="147"/>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5.75" customHeight="1">
      <c r="A704" s="50"/>
      <c r="B704" s="147"/>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5.75" customHeight="1">
      <c r="A705" s="50"/>
      <c r="B705" s="147"/>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5.75" customHeight="1">
      <c r="A706" s="50"/>
      <c r="B706" s="147"/>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5.75" customHeight="1">
      <c r="A707" s="50"/>
      <c r="B707" s="147"/>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5.75" customHeight="1">
      <c r="A708" s="50"/>
      <c r="B708" s="147"/>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5.75" customHeight="1">
      <c r="A709" s="50"/>
      <c r="B709" s="147"/>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5.75" customHeight="1">
      <c r="A710" s="50"/>
      <c r="B710" s="147"/>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5.75" customHeight="1">
      <c r="A711" s="50"/>
      <c r="B711" s="147"/>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5.75" customHeight="1">
      <c r="A712" s="50"/>
      <c r="B712" s="147"/>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5.75" customHeight="1">
      <c r="A713" s="50"/>
      <c r="B713" s="147"/>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5.75" customHeight="1">
      <c r="A714" s="50"/>
      <c r="B714" s="147"/>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5.75" customHeight="1">
      <c r="A715" s="50"/>
      <c r="B715" s="147"/>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5.75" customHeight="1">
      <c r="A716" s="50"/>
      <c r="B716" s="147"/>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5.75" customHeight="1">
      <c r="A717" s="50"/>
      <c r="B717" s="147"/>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5.75" customHeight="1">
      <c r="A718" s="50"/>
      <c r="B718" s="147"/>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5.75" customHeight="1">
      <c r="A719" s="50"/>
      <c r="B719" s="147"/>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5.75" customHeight="1">
      <c r="A720" s="50"/>
      <c r="B720" s="147"/>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5.75" customHeight="1">
      <c r="A721" s="50"/>
      <c r="B721" s="147"/>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5.75" customHeight="1">
      <c r="A722" s="50"/>
      <c r="B722" s="147"/>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5.75" customHeight="1">
      <c r="A723" s="50"/>
      <c r="B723" s="147"/>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5.75" customHeight="1">
      <c r="A724" s="50"/>
      <c r="B724" s="147"/>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5.75" customHeight="1">
      <c r="A725" s="50"/>
      <c r="B725" s="147"/>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5.75" customHeight="1">
      <c r="A726" s="50"/>
      <c r="B726" s="147"/>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5.75" customHeight="1">
      <c r="A727" s="50"/>
      <c r="B727" s="147"/>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5.75" customHeight="1">
      <c r="A728" s="50"/>
      <c r="B728" s="147"/>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5.75" customHeight="1">
      <c r="A729" s="50"/>
      <c r="B729" s="147"/>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5.75" customHeight="1">
      <c r="A730" s="50"/>
      <c r="B730" s="147"/>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5.75" customHeight="1">
      <c r="A731" s="50"/>
      <c r="B731" s="147"/>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5.75" customHeight="1">
      <c r="A732" s="50"/>
      <c r="B732" s="147"/>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5.75" customHeight="1">
      <c r="A733" s="50"/>
      <c r="B733" s="147"/>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5.75" customHeight="1">
      <c r="A734" s="50"/>
      <c r="B734" s="147"/>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5.75" customHeight="1">
      <c r="A735" s="50"/>
      <c r="B735" s="147"/>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5.75" customHeight="1">
      <c r="A736" s="50"/>
      <c r="B736" s="147"/>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5.75" customHeight="1">
      <c r="A737" s="50"/>
      <c r="B737" s="147"/>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5.75" customHeight="1">
      <c r="A738" s="50"/>
      <c r="B738" s="147"/>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5.75" customHeight="1">
      <c r="A739" s="50"/>
      <c r="B739" s="147"/>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5.75" customHeight="1">
      <c r="A740" s="50"/>
      <c r="B740" s="147"/>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5.75" customHeight="1">
      <c r="A741" s="50"/>
      <c r="B741" s="147"/>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5.75" customHeight="1">
      <c r="A742" s="50"/>
      <c r="B742" s="147"/>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5.75" customHeight="1">
      <c r="A743" s="50"/>
      <c r="B743" s="147"/>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5.75" customHeight="1">
      <c r="A744" s="50"/>
      <c r="B744" s="147"/>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5.75" customHeight="1">
      <c r="A745" s="50"/>
      <c r="B745" s="147"/>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5.75" customHeight="1">
      <c r="A746" s="50"/>
      <c r="B746" s="147"/>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5.75" customHeight="1">
      <c r="A747" s="50"/>
      <c r="B747" s="147"/>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5.75" customHeight="1">
      <c r="A748" s="50"/>
      <c r="B748" s="147"/>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5.75" customHeight="1">
      <c r="A749" s="50"/>
      <c r="B749" s="147"/>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5.75" customHeight="1">
      <c r="A750" s="50"/>
      <c r="B750" s="147"/>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5.75" customHeight="1">
      <c r="A751" s="50"/>
      <c r="B751" s="147"/>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5.75" customHeight="1">
      <c r="A752" s="50"/>
      <c r="B752" s="147"/>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5.75" customHeight="1">
      <c r="A753" s="50"/>
      <c r="B753" s="147"/>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5.75" customHeight="1">
      <c r="A754" s="50"/>
      <c r="B754" s="147"/>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5.75" customHeight="1">
      <c r="A755" s="50"/>
      <c r="B755" s="147"/>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5.75" customHeight="1">
      <c r="A756" s="50"/>
      <c r="B756" s="147"/>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5.75" customHeight="1">
      <c r="A757" s="50"/>
      <c r="B757" s="147"/>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5.75" customHeight="1">
      <c r="A758" s="50"/>
      <c r="B758" s="147"/>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5.75" customHeight="1">
      <c r="A759" s="50"/>
      <c r="B759" s="147"/>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5.75" customHeight="1">
      <c r="A760" s="50"/>
      <c r="B760" s="147"/>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5.75" customHeight="1">
      <c r="A761" s="50"/>
      <c r="B761" s="147"/>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5.75" customHeight="1">
      <c r="A762" s="50"/>
      <c r="B762" s="147"/>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5.75" customHeight="1">
      <c r="A763" s="50"/>
      <c r="B763" s="147"/>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5.75" customHeight="1">
      <c r="A764" s="50"/>
      <c r="B764" s="147"/>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5.75" customHeight="1">
      <c r="A765" s="50"/>
      <c r="B765" s="147"/>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5.75" customHeight="1">
      <c r="A766" s="50"/>
      <c r="B766" s="147"/>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5.75" customHeight="1">
      <c r="A767" s="50"/>
      <c r="B767" s="147"/>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5.75" customHeight="1">
      <c r="A768" s="50"/>
      <c r="B768" s="147"/>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5.75" customHeight="1">
      <c r="A769" s="50"/>
      <c r="B769" s="147"/>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5.75" customHeight="1">
      <c r="A770" s="50"/>
      <c r="B770" s="147"/>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5.75" customHeight="1">
      <c r="A771" s="50"/>
      <c r="B771" s="147"/>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5.75" customHeight="1">
      <c r="A772" s="50"/>
      <c r="B772" s="147"/>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5.75" customHeight="1">
      <c r="A773" s="50"/>
      <c r="B773" s="147"/>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5.75" customHeight="1">
      <c r="A774" s="50"/>
      <c r="B774" s="147"/>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5.75" customHeight="1">
      <c r="A775" s="50"/>
      <c r="B775" s="147"/>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5.75" customHeight="1">
      <c r="A776" s="50"/>
      <c r="B776" s="147"/>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5.75" customHeight="1">
      <c r="A777" s="50"/>
      <c r="B777" s="147"/>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5.75" customHeight="1">
      <c r="A778" s="50"/>
      <c r="B778" s="147"/>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5.75" customHeight="1">
      <c r="A779" s="50"/>
      <c r="B779" s="147"/>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5.75" customHeight="1">
      <c r="A780" s="50"/>
      <c r="B780" s="147"/>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5.75" customHeight="1">
      <c r="A781" s="50"/>
      <c r="B781" s="147"/>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5.75" customHeight="1">
      <c r="A782" s="50"/>
      <c r="B782" s="147"/>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5.75" customHeight="1">
      <c r="A783" s="50"/>
      <c r="B783" s="147"/>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5.75" customHeight="1">
      <c r="A784" s="50"/>
      <c r="B784" s="147"/>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5.75" customHeight="1">
      <c r="A785" s="50"/>
      <c r="B785" s="147"/>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5.75" customHeight="1">
      <c r="A786" s="50"/>
      <c r="B786" s="147"/>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5.75" customHeight="1">
      <c r="A787" s="50"/>
      <c r="B787" s="147"/>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5.75" customHeight="1">
      <c r="A788" s="50"/>
      <c r="B788" s="147"/>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5.75" customHeight="1">
      <c r="A789" s="50"/>
      <c r="B789" s="147"/>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5.75" customHeight="1">
      <c r="A790" s="50"/>
      <c r="B790" s="147"/>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5.75" customHeight="1">
      <c r="A791" s="50"/>
      <c r="B791" s="147"/>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5.75" customHeight="1">
      <c r="A792" s="50"/>
      <c r="B792" s="147"/>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5.75" customHeight="1">
      <c r="A793" s="50"/>
      <c r="B793" s="147"/>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5.75" customHeight="1">
      <c r="A794" s="50"/>
      <c r="B794" s="147"/>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5.75" customHeight="1">
      <c r="A795" s="50"/>
      <c r="B795" s="147"/>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5.75" customHeight="1">
      <c r="A796" s="50"/>
      <c r="B796" s="147"/>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5.75" customHeight="1">
      <c r="A797" s="50"/>
      <c r="B797" s="147"/>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5.75" customHeight="1">
      <c r="A798" s="50"/>
      <c r="B798" s="147"/>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5.75" customHeight="1">
      <c r="A799" s="50"/>
      <c r="B799" s="147"/>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5.75" customHeight="1">
      <c r="A800" s="50"/>
      <c r="B800" s="147"/>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5.75" customHeight="1">
      <c r="A801" s="50"/>
      <c r="B801" s="147"/>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5.75" customHeight="1">
      <c r="A802" s="50"/>
      <c r="B802" s="147"/>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5.75" customHeight="1">
      <c r="A803" s="50"/>
      <c r="B803" s="147"/>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5.75" customHeight="1">
      <c r="A804" s="50"/>
      <c r="B804" s="147"/>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5.75" customHeight="1">
      <c r="A805" s="50"/>
      <c r="B805" s="147"/>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5.75" customHeight="1">
      <c r="A806" s="50"/>
      <c r="B806" s="147"/>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5.75" customHeight="1">
      <c r="A807" s="50"/>
      <c r="B807" s="147"/>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5.75" customHeight="1">
      <c r="A808" s="50"/>
      <c r="B808" s="147"/>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5.75" customHeight="1">
      <c r="A809" s="50"/>
      <c r="B809" s="147"/>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5.75" customHeight="1">
      <c r="A810" s="50"/>
      <c r="B810" s="147"/>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5.75" customHeight="1">
      <c r="A811" s="50"/>
      <c r="B811" s="147"/>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5.75" customHeight="1">
      <c r="A812" s="50"/>
      <c r="B812" s="147"/>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5.75" customHeight="1">
      <c r="A813" s="50"/>
      <c r="B813" s="147"/>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5.75" customHeight="1">
      <c r="A814" s="50"/>
      <c r="B814" s="147"/>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5.75" customHeight="1">
      <c r="A815" s="50"/>
      <c r="B815" s="147"/>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5.75" customHeight="1">
      <c r="A816" s="50"/>
      <c r="B816" s="147"/>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5.75" customHeight="1">
      <c r="A817" s="50"/>
      <c r="B817" s="147"/>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5.75" customHeight="1">
      <c r="A818" s="50"/>
      <c r="B818" s="147"/>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5.75" customHeight="1">
      <c r="A819" s="50"/>
      <c r="B819" s="147"/>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5.75" customHeight="1">
      <c r="A820" s="50"/>
      <c r="B820" s="147"/>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5.75" customHeight="1">
      <c r="A821" s="50"/>
      <c r="B821" s="147"/>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5.75" customHeight="1">
      <c r="A822" s="50"/>
      <c r="B822" s="147"/>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5.75" customHeight="1">
      <c r="A823" s="50"/>
      <c r="B823" s="147"/>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5.75" customHeight="1">
      <c r="A824" s="50"/>
      <c r="B824" s="147"/>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5.75" customHeight="1">
      <c r="A825" s="50"/>
      <c r="B825" s="147"/>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5.75" customHeight="1">
      <c r="A826" s="50"/>
      <c r="B826" s="147"/>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5.75" customHeight="1">
      <c r="A827" s="50"/>
      <c r="B827" s="147"/>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5.75" customHeight="1">
      <c r="A828" s="50"/>
      <c r="B828" s="147"/>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5.75" customHeight="1">
      <c r="A829" s="50"/>
      <c r="B829" s="147"/>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5.75" customHeight="1">
      <c r="A830" s="50"/>
      <c r="B830" s="147"/>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5.75" customHeight="1">
      <c r="A831" s="50"/>
      <c r="B831" s="147"/>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5.75" customHeight="1">
      <c r="A832" s="50"/>
      <c r="B832" s="147"/>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5.75" customHeight="1">
      <c r="A833" s="50"/>
      <c r="B833" s="147"/>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5.75" customHeight="1">
      <c r="A834" s="50"/>
      <c r="B834" s="147"/>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5.75" customHeight="1">
      <c r="A835" s="50"/>
      <c r="B835" s="147"/>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5.75" customHeight="1">
      <c r="A836" s="50"/>
      <c r="B836" s="147"/>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5.75" customHeight="1">
      <c r="A837" s="50"/>
      <c r="B837" s="147"/>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5.75" customHeight="1">
      <c r="A838" s="50"/>
      <c r="B838" s="147"/>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5.75" customHeight="1">
      <c r="A839" s="50"/>
      <c r="B839" s="147"/>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5.75" customHeight="1">
      <c r="A840" s="50"/>
      <c r="B840" s="147"/>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5.75" customHeight="1">
      <c r="A841" s="50"/>
      <c r="B841" s="147"/>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5.75" customHeight="1">
      <c r="A842" s="50"/>
      <c r="B842" s="147"/>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5.75" customHeight="1">
      <c r="A843" s="50"/>
      <c r="B843" s="147"/>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5.75" customHeight="1">
      <c r="A844" s="50"/>
      <c r="B844" s="147"/>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5.75" customHeight="1">
      <c r="A845" s="50"/>
      <c r="B845" s="147"/>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5.75" customHeight="1">
      <c r="A846" s="50"/>
      <c r="B846" s="147"/>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5.75" customHeight="1">
      <c r="A847" s="50"/>
      <c r="B847" s="147"/>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5.75" customHeight="1">
      <c r="A848" s="50"/>
      <c r="B848" s="147"/>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5.75" customHeight="1">
      <c r="A849" s="50"/>
      <c r="B849" s="147"/>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5.75" customHeight="1">
      <c r="A850" s="50"/>
      <c r="B850" s="147"/>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5.75" customHeight="1">
      <c r="A851" s="50"/>
      <c r="B851" s="147"/>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5.75" customHeight="1">
      <c r="A852" s="50"/>
      <c r="B852" s="147"/>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5.75" customHeight="1">
      <c r="A853" s="50"/>
      <c r="B853" s="147"/>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5.75" customHeight="1">
      <c r="A854" s="50"/>
      <c r="B854" s="147"/>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5.75" customHeight="1">
      <c r="A855" s="50"/>
      <c r="B855" s="147"/>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5.75" customHeight="1">
      <c r="A856" s="50"/>
      <c r="B856" s="147"/>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5.75" customHeight="1">
      <c r="A857" s="50"/>
      <c r="B857" s="147"/>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5.75" customHeight="1">
      <c r="A858" s="50"/>
      <c r="B858" s="147"/>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5.75" customHeight="1">
      <c r="A859" s="50"/>
      <c r="B859" s="147"/>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5.75" customHeight="1">
      <c r="A860" s="50"/>
      <c r="B860" s="147"/>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5.75" customHeight="1">
      <c r="A861" s="50"/>
      <c r="B861" s="147"/>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5.75" customHeight="1">
      <c r="A862" s="50"/>
      <c r="B862" s="147"/>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5.75" customHeight="1">
      <c r="A863" s="50"/>
      <c r="B863" s="147"/>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5.75" customHeight="1">
      <c r="A864" s="50"/>
      <c r="B864" s="147"/>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5.75" customHeight="1">
      <c r="A865" s="50"/>
      <c r="B865" s="147"/>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5.75" customHeight="1">
      <c r="A866" s="50"/>
      <c r="B866" s="147"/>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5.75" customHeight="1">
      <c r="A867" s="50"/>
      <c r="B867" s="147"/>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5.75" customHeight="1">
      <c r="A868" s="50"/>
      <c r="B868" s="147"/>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5.75" customHeight="1">
      <c r="A869" s="50"/>
      <c r="B869" s="147"/>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5.75" customHeight="1">
      <c r="A870" s="50"/>
      <c r="B870" s="147"/>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5.75" customHeight="1">
      <c r="A871" s="50"/>
      <c r="B871" s="147"/>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5.75" customHeight="1">
      <c r="A872" s="50"/>
      <c r="B872" s="147"/>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5.75" customHeight="1">
      <c r="A873" s="50"/>
      <c r="B873" s="147"/>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5.75" customHeight="1">
      <c r="A874" s="50"/>
      <c r="B874" s="147"/>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5.75" customHeight="1">
      <c r="A875" s="50"/>
      <c r="B875" s="147"/>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5.75" customHeight="1">
      <c r="A876" s="50"/>
      <c r="B876" s="147"/>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5.75" customHeight="1">
      <c r="A877" s="50"/>
      <c r="B877" s="147"/>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5.75" customHeight="1">
      <c r="A878" s="50"/>
      <c r="B878" s="147"/>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5.75" customHeight="1">
      <c r="A879" s="50"/>
      <c r="B879" s="147"/>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5.75" customHeight="1">
      <c r="A880" s="50"/>
      <c r="B880" s="147"/>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5.75" customHeight="1">
      <c r="A881" s="50"/>
      <c r="B881" s="147"/>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5.75" customHeight="1">
      <c r="A882" s="50"/>
      <c r="B882" s="147"/>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5.75" customHeight="1">
      <c r="A883" s="50"/>
      <c r="B883" s="147"/>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5.75" customHeight="1">
      <c r="A884" s="50"/>
      <c r="B884" s="147"/>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5.75" customHeight="1">
      <c r="A885" s="50"/>
      <c r="B885" s="147"/>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5.75" customHeight="1">
      <c r="A886" s="50"/>
      <c r="B886" s="147"/>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5.75" customHeight="1">
      <c r="A887" s="50"/>
      <c r="B887" s="147"/>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5.75" customHeight="1">
      <c r="A888" s="50"/>
      <c r="B888" s="147"/>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5.75" customHeight="1">
      <c r="A889" s="50"/>
      <c r="B889" s="147"/>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5.75" customHeight="1">
      <c r="A890" s="50"/>
      <c r="B890" s="147"/>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5.75" customHeight="1">
      <c r="A891" s="50"/>
      <c r="B891" s="147"/>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5.75" customHeight="1">
      <c r="A892" s="50"/>
      <c r="B892" s="147"/>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5.75" customHeight="1">
      <c r="A893" s="50"/>
      <c r="B893" s="147"/>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5.75" customHeight="1">
      <c r="A894" s="50"/>
      <c r="B894" s="147"/>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5.75" customHeight="1">
      <c r="A895" s="50"/>
      <c r="B895" s="147"/>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5.75" customHeight="1">
      <c r="A896" s="50"/>
      <c r="B896" s="147"/>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5.75" customHeight="1">
      <c r="A897" s="50"/>
      <c r="B897" s="147"/>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5.75" customHeight="1">
      <c r="A898" s="50"/>
      <c r="B898" s="147"/>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5.75" customHeight="1">
      <c r="A899" s="50"/>
      <c r="B899" s="147"/>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5.75" customHeight="1">
      <c r="A900" s="50"/>
      <c r="B900" s="147"/>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5.75" customHeight="1">
      <c r="A901" s="50"/>
      <c r="B901" s="147"/>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5.75" customHeight="1">
      <c r="A902" s="50"/>
      <c r="B902" s="147"/>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5.75" customHeight="1">
      <c r="A903" s="50"/>
      <c r="B903" s="147"/>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5.75" customHeight="1">
      <c r="A904" s="50"/>
      <c r="B904" s="147"/>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5.75" customHeight="1">
      <c r="A905" s="50"/>
      <c r="B905" s="147"/>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5.75" customHeight="1">
      <c r="A906" s="50"/>
      <c r="B906" s="147"/>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5.75" customHeight="1">
      <c r="A907" s="50"/>
      <c r="B907" s="147"/>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5.75" customHeight="1">
      <c r="A908" s="50"/>
      <c r="B908" s="147"/>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5.75" customHeight="1">
      <c r="A909" s="50"/>
      <c r="B909" s="147"/>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5.75" customHeight="1">
      <c r="A910" s="50"/>
      <c r="B910" s="147"/>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5.75" customHeight="1">
      <c r="A911" s="50"/>
      <c r="B911" s="147"/>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5.75" customHeight="1">
      <c r="A912" s="50"/>
      <c r="B912" s="147"/>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5.75" customHeight="1">
      <c r="A913" s="50"/>
      <c r="B913" s="147"/>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5.75" customHeight="1">
      <c r="A914" s="50"/>
      <c r="B914" s="147"/>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5.75" customHeight="1">
      <c r="A915" s="50"/>
      <c r="B915" s="147"/>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5.75" customHeight="1">
      <c r="A916" s="50"/>
      <c r="B916" s="147"/>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5.75" customHeight="1">
      <c r="A917" s="50"/>
      <c r="B917" s="147"/>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5.75" customHeight="1">
      <c r="A918" s="50"/>
      <c r="B918" s="147"/>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5.75" customHeight="1">
      <c r="A919" s="50"/>
      <c r="B919" s="147"/>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5.75" customHeight="1">
      <c r="A920" s="50"/>
      <c r="B920" s="147"/>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5.75" customHeight="1">
      <c r="A921" s="50"/>
      <c r="B921" s="147"/>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5.75" customHeight="1">
      <c r="A922" s="50"/>
      <c r="B922" s="147"/>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5.75" customHeight="1">
      <c r="A923" s="50"/>
      <c r="B923" s="147"/>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5.75" customHeight="1">
      <c r="A924" s="50"/>
      <c r="B924" s="147"/>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5.75" customHeight="1">
      <c r="A925" s="50"/>
      <c r="B925" s="147"/>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5.75" customHeight="1">
      <c r="A926" s="50"/>
      <c r="B926" s="147"/>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5.75" customHeight="1">
      <c r="A927" s="50"/>
      <c r="B927" s="147"/>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5.75" customHeight="1">
      <c r="A928" s="50"/>
      <c r="B928" s="147"/>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5.75" customHeight="1">
      <c r="A929" s="50"/>
      <c r="B929" s="147"/>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5.75" customHeight="1">
      <c r="A930" s="50"/>
      <c r="B930" s="147"/>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5.75" customHeight="1">
      <c r="A931" s="50"/>
      <c r="B931" s="147"/>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5.75" customHeight="1">
      <c r="A932" s="50"/>
      <c r="B932" s="147"/>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5.75" customHeight="1">
      <c r="A933" s="50"/>
      <c r="B933" s="147"/>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5.75" customHeight="1">
      <c r="A934" s="50"/>
      <c r="B934" s="147"/>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5.75" customHeight="1">
      <c r="A935" s="50"/>
      <c r="B935" s="147"/>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5.75" customHeight="1">
      <c r="A936" s="50"/>
      <c r="B936" s="147"/>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5.75" customHeight="1">
      <c r="A937" s="50"/>
      <c r="B937" s="147"/>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5.75" customHeight="1">
      <c r="A938" s="50"/>
      <c r="B938" s="147"/>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5.75" customHeight="1">
      <c r="A939" s="50"/>
      <c r="B939" s="147"/>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5.75" customHeight="1">
      <c r="A940" s="50"/>
      <c r="B940" s="147"/>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5.75" customHeight="1">
      <c r="A941" s="50"/>
      <c r="B941" s="147"/>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5.75" customHeight="1">
      <c r="A942" s="50"/>
      <c r="B942" s="147"/>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5.75" customHeight="1">
      <c r="A943" s="50"/>
      <c r="B943" s="147"/>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5.75" customHeight="1">
      <c r="A944" s="50"/>
      <c r="B944" s="147"/>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5.75" customHeight="1">
      <c r="A945" s="50"/>
      <c r="B945" s="147"/>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5.75" customHeight="1">
      <c r="A946" s="50"/>
      <c r="B946" s="147"/>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5.75" customHeight="1">
      <c r="A947" s="50"/>
      <c r="B947" s="147"/>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5.75" customHeight="1">
      <c r="A948" s="50"/>
      <c r="B948" s="147"/>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5.75" customHeight="1">
      <c r="A949" s="50"/>
      <c r="B949" s="147"/>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5.75" customHeight="1">
      <c r="A950" s="50"/>
      <c r="B950" s="147"/>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5.75" customHeight="1">
      <c r="A951" s="50"/>
      <c r="B951" s="147"/>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5.75" customHeight="1">
      <c r="A952" s="50"/>
      <c r="B952" s="147"/>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5.75" customHeight="1">
      <c r="A953" s="50"/>
      <c r="B953" s="147"/>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5.75" customHeight="1">
      <c r="A954" s="50"/>
      <c r="B954" s="147"/>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5.75" customHeight="1">
      <c r="A955" s="50"/>
      <c r="B955" s="147"/>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5.75" customHeight="1">
      <c r="A956" s="50"/>
      <c r="B956" s="147"/>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5.75" customHeight="1">
      <c r="A957" s="50"/>
      <c r="B957" s="147"/>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5.75" customHeight="1">
      <c r="A958" s="50"/>
      <c r="B958" s="147"/>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5.75" customHeight="1">
      <c r="A959" s="50"/>
      <c r="B959" s="147"/>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5.75" customHeight="1">
      <c r="A960" s="50"/>
      <c r="B960" s="147"/>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5.75" customHeight="1">
      <c r="A961" s="50"/>
      <c r="B961" s="147"/>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5.75" customHeight="1">
      <c r="A962" s="50"/>
      <c r="B962" s="147"/>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5.75" customHeight="1">
      <c r="A963" s="50"/>
      <c r="B963" s="147"/>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5.75" customHeight="1">
      <c r="A964" s="50"/>
      <c r="B964" s="147"/>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5.75" customHeight="1">
      <c r="A965" s="50"/>
      <c r="B965" s="147"/>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5.75" customHeight="1">
      <c r="A966" s="50"/>
      <c r="B966" s="147"/>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5.75" customHeight="1">
      <c r="A967" s="50"/>
      <c r="B967" s="147"/>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5.75" customHeight="1">
      <c r="A968" s="50"/>
      <c r="B968" s="147"/>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5.75" customHeight="1">
      <c r="A969" s="50"/>
      <c r="B969" s="147"/>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5.75" customHeight="1">
      <c r="A970" s="50"/>
      <c r="B970" s="147"/>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5.75" customHeight="1">
      <c r="A971" s="50"/>
      <c r="B971" s="147"/>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5.75" customHeight="1">
      <c r="A972" s="50"/>
      <c r="B972" s="147"/>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5.75" customHeight="1">
      <c r="A973" s="50"/>
      <c r="B973" s="147"/>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5.75" customHeight="1">
      <c r="A974" s="50"/>
      <c r="B974" s="147"/>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5.75" customHeight="1">
      <c r="A975" s="50"/>
      <c r="B975" s="147"/>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5.75" customHeight="1">
      <c r="A976" s="50"/>
      <c r="B976" s="147"/>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5.75" customHeight="1">
      <c r="A977" s="50"/>
      <c r="B977" s="147"/>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5.75" customHeight="1">
      <c r="A978" s="50"/>
      <c r="B978" s="147"/>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5.75" customHeight="1">
      <c r="A979" s="50"/>
      <c r="B979" s="147"/>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5.75" customHeight="1">
      <c r="A980" s="50"/>
      <c r="B980" s="147"/>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5.75" customHeight="1">
      <c r="A981" s="50"/>
      <c r="B981" s="147"/>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5.75" customHeight="1">
      <c r="A982" s="50"/>
      <c r="B982" s="147"/>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5.75" customHeight="1">
      <c r="A983" s="50"/>
      <c r="B983" s="147"/>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5.75" customHeight="1">
      <c r="A984" s="50"/>
      <c r="B984" s="147"/>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5.75" customHeight="1">
      <c r="A985" s="50"/>
      <c r="B985" s="147"/>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5.75" customHeight="1">
      <c r="A986" s="50"/>
      <c r="B986" s="147"/>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5.75" customHeight="1">
      <c r="A987" s="50"/>
      <c r="B987" s="147"/>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5.75" customHeight="1">
      <c r="A988" s="50"/>
      <c r="B988" s="147"/>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5.75" customHeight="1">
      <c r="A989" s="50"/>
      <c r="B989" s="147"/>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5.75" customHeight="1">
      <c r="A990" s="50"/>
      <c r="B990" s="147"/>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5.75" customHeight="1">
      <c r="A991" s="50"/>
      <c r="B991" s="147"/>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5.75" customHeight="1">
      <c r="A992" s="50"/>
      <c r="B992" s="147"/>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5.75" customHeight="1">
      <c r="A993" s="50"/>
      <c r="B993" s="147"/>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5.75" customHeight="1">
      <c r="A994" s="50"/>
      <c r="B994" s="147"/>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5.75" customHeight="1">
      <c r="A995" s="50"/>
      <c r="B995" s="147"/>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5.75" customHeight="1">
      <c r="A996" s="50"/>
      <c r="B996" s="147"/>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5.75" customHeight="1">
      <c r="A997" s="50"/>
      <c r="B997" s="147"/>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5.75" customHeight="1">
      <c r="A998" s="50"/>
      <c r="B998" s="147"/>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5.75" customHeight="1">
      <c r="A999" s="50"/>
      <c r="B999" s="147"/>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5.75" customHeight="1">
      <c r="A1000" s="50"/>
      <c r="B1000" s="147"/>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68">
    <mergeCell ref="A51:A56"/>
    <mergeCell ref="A57:A59"/>
    <mergeCell ref="F4:G4"/>
    <mergeCell ref="F12:G12"/>
    <mergeCell ref="A15:A50"/>
    <mergeCell ref="B16:B22"/>
    <mergeCell ref="F21:G21"/>
    <mergeCell ref="B23:B26"/>
    <mergeCell ref="B30:B32"/>
    <mergeCell ref="C8:D9"/>
    <mergeCell ref="D39:E39"/>
    <mergeCell ref="F39:G39"/>
    <mergeCell ref="D35:E35"/>
    <mergeCell ref="F35:G35"/>
    <mergeCell ref="A2:A14"/>
    <mergeCell ref="C2:M2"/>
    <mergeCell ref="H39:I39"/>
    <mergeCell ref="J39:K39"/>
    <mergeCell ref="L39:M39"/>
    <mergeCell ref="D37:E37"/>
    <mergeCell ref="F37:G37"/>
    <mergeCell ref="H37:I37"/>
    <mergeCell ref="J37:K37"/>
    <mergeCell ref="L37:M37"/>
    <mergeCell ref="H35:I35"/>
    <mergeCell ref="J35:K35"/>
    <mergeCell ref="L35:M35"/>
    <mergeCell ref="C14:M14"/>
    <mergeCell ref="C15:M15"/>
    <mergeCell ref="C3:M3"/>
    <mergeCell ref="C5:M5"/>
    <mergeCell ref="I7:M7"/>
    <mergeCell ref="L9:M9"/>
    <mergeCell ref="L10:M10"/>
    <mergeCell ref="C7:D7"/>
    <mergeCell ref="F9:G9"/>
    <mergeCell ref="I9:J9"/>
    <mergeCell ref="C59:M59"/>
    <mergeCell ref="C60:M60"/>
    <mergeCell ref="C51:M51"/>
    <mergeCell ref="C52:M52"/>
    <mergeCell ref="C53:M53"/>
    <mergeCell ref="C54:M54"/>
    <mergeCell ref="C55:M55"/>
    <mergeCell ref="C56:M56"/>
    <mergeCell ref="C57:M57"/>
    <mergeCell ref="L44:M45"/>
    <mergeCell ref="C47:M47"/>
    <mergeCell ref="C48:M48"/>
    <mergeCell ref="C49:M49"/>
    <mergeCell ref="C58:M58"/>
    <mergeCell ref="D41:E41"/>
    <mergeCell ref="F41:G41"/>
    <mergeCell ref="H42:I42"/>
    <mergeCell ref="B43:B46"/>
    <mergeCell ref="F44:F45"/>
    <mergeCell ref="G44:J45"/>
    <mergeCell ref="L12:M12"/>
    <mergeCell ref="C13:D13"/>
    <mergeCell ref="F13:G13"/>
    <mergeCell ref="I13:J13"/>
    <mergeCell ref="L13:M13"/>
    <mergeCell ref="B8:B12"/>
    <mergeCell ref="C10:D10"/>
    <mergeCell ref="C12:D12"/>
    <mergeCell ref="F10:G10"/>
    <mergeCell ref="I10:J10"/>
    <mergeCell ref="I12:J12"/>
  </mergeCells>
  <hyperlinks>
    <hyperlink ref="C55" r:id="rId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selection activeCell="F8" sqref="F8"/>
    </sheetView>
  </sheetViews>
  <sheetFormatPr baseColWidth="10" defaultColWidth="14.42578125" defaultRowHeight="15" customHeight="1"/>
  <cols>
    <col min="1" max="1" width="25.140625" customWidth="1"/>
    <col min="2" max="2" width="39.140625" customWidth="1"/>
    <col min="3" max="26" width="11.42578125" customWidth="1"/>
  </cols>
  <sheetData>
    <row r="1" spans="1:26" ht="51.75" customHeight="1">
      <c r="A1" s="159"/>
      <c r="B1" s="1526" t="s">
        <v>950</v>
      </c>
      <c r="C1" s="1203"/>
      <c r="D1" s="1203"/>
      <c r="E1" s="1203"/>
      <c r="F1" s="1203"/>
      <c r="G1" s="1203"/>
      <c r="H1" s="1203"/>
      <c r="I1" s="1203"/>
      <c r="J1" s="1203"/>
      <c r="K1" s="1203"/>
      <c r="L1" s="1203"/>
      <c r="M1" s="1204"/>
      <c r="N1" s="50"/>
      <c r="O1" s="50"/>
      <c r="P1" s="50"/>
      <c r="Q1" s="50"/>
      <c r="R1" s="50"/>
      <c r="S1" s="50"/>
      <c r="T1" s="50"/>
      <c r="U1" s="50"/>
      <c r="V1" s="50"/>
      <c r="W1" s="50"/>
      <c r="X1" s="50"/>
      <c r="Y1" s="50"/>
      <c r="Z1" s="50"/>
    </row>
    <row r="2" spans="1:26" ht="15.75" customHeight="1">
      <c r="A2" s="1212" t="s">
        <v>263</v>
      </c>
      <c r="B2" s="51" t="s">
        <v>264</v>
      </c>
      <c r="C2" s="1485" t="s">
        <v>600</v>
      </c>
      <c r="D2" s="1125"/>
      <c r="E2" s="1125"/>
      <c r="F2" s="1125"/>
      <c r="G2" s="1125"/>
      <c r="H2" s="1125"/>
      <c r="I2" s="1125"/>
      <c r="J2" s="1125"/>
      <c r="K2" s="1125"/>
      <c r="L2" s="1125"/>
      <c r="M2" s="1126"/>
      <c r="N2" s="50"/>
      <c r="O2" s="50"/>
      <c r="P2" s="50"/>
      <c r="Q2" s="50"/>
      <c r="R2" s="50"/>
      <c r="S2" s="50"/>
      <c r="T2" s="50"/>
      <c r="U2" s="50"/>
      <c r="V2" s="50"/>
      <c r="W2" s="50"/>
      <c r="X2" s="50"/>
      <c r="Y2" s="50"/>
      <c r="Z2" s="50"/>
    </row>
    <row r="3" spans="1:26" ht="31.5" customHeight="1">
      <c r="A3" s="1111"/>
      <c r="B3" s="52" t="s">
        <v>338</v>
      </c>
      <c r="C3" s="1485" t="s">
        <v>585</v>
      </c>
      <c r="D3" s="1125"/>
      <c r="E3" s="1125"/>
      <c r="F3" s="1125"/>
      <c r="G3" s="1125"/>
      <c r="H3" s="1125"/>
      <c r="I3" s="1125"/>
      <c r="J3" s="1125"/>
      <c r="K3" s="1125"/>
      <c r="L3" s="1125"/>
      <c r="M3" s="1126"/>
      <c r="N3" s="50"/>
      <c r="O3" s="50"/>
      <c r="P3" s="50"/>
      <c r="Q3" s="50"/>
      <c r="R3" s="50"/>
      <c r="S3" s="50"/>
      <c r="T3" s="50"/>
      <c r="U3" s="50"/>
      <c r="V3" s="50"/>
      <c r="W3" s="50"/>
      <c r="X3" s="50"/>
      <c r="Y3" s="50"/>
      <c r="Z3" s="50"/>
    </row>
    <row r="4" spans="1:26" ht="15.75" customHeight="1">
      <c r="A4" s="1111"/>
      <c r="B4" s="60" t="s">
        <v>97</v>
      </c>
      <c r="C4" s="54" t="s">
        <v>306</v>
      </c>
      <c r="D4" s="55"/>
      <c r="E4" s="148"/>
      <c r="F4" s="1114" t="s">
        <v>98</v>
      </c>
      <c r="G4" s="1069"/>
      <c r="H4" s="57">
        <v>122</v>
      </c>
      <c r="I4" s="1193" t="s">
        <v>601</v>
      </c>
      <c r="J4" s="1064"/>
      <c r="K4" s="1064"/>
      <c r="L4" s="1064"/>
      <c r="M4" s="1095"/>
      <c r="N4" s="50"/>
      <c r="O4" s="50"/>
      <c r="P4" s="50"/>
      <c r="Q4" s="50"/>
      <c r="R4" s="50"/>
      <c r="S4" s="50"/>
      <c r="T4" s="50"/>
      <c r="U4" s="50"/>
      <c r="V4" s="50"/>
      <c r="W4" s="50"/>
      <c r="X4" s="50"/>
      <c r="Y4" s="50"/>
      <c r="Z4" s="50"/>
    </row>
    <row r="5" spans="1:26" ht="15.75" customHeight="1">
      <c r="A5" s="1111"/>
      <c r="B5" s="60" t="s">
        <v>267</v>
      </c>
      <c r="C5" s="1103" t="s">
        <v>587</v>
      </c>
      <c r="D5" s="1064"/>
      <c r="E5" s="1064"/>
      <c r="F5" s="1064"/>
      <c r="G5" s="1064"/>
      <c r="H5" s="1064"/>
      <c r="I5" s="1064"/>
      <c r="J5" s="1064"/>
      <c r="K5" s="1064"/>
      <c r="L5" s="1064"/>
      <c r="M5" s="1095"/>
      <c r="N5" s="50"/>
      <c r="O5" s="50"/>
      <c r="P5" s="50"/>
      <c r="Q5" s="50"/>
      <c r="R5" s="50"/>
      <c r="S5" s="50"/>
      <c r="T5" s="50"/>
      <c r="U5" s="50"/>
      <c r="V5" s="50"/>
      <c r="W5" s="50"/>
      <c r="X5" s="50"/>
      <c r="Y5" s="50"/>
      <c r="Z5" s="50"/>
    </row>
    <row r="6" spans="1:26" ht="15.75" customHeight="1">
      <c r="A6" s="1111"/>
      <c r="B6" s="60" t="s">
        <v>268</v>
      </c>
      <c r="C6" s="1103" t="s">
        <v>588</v>
      </c>
      <c r="D6" s="1064"/>
      <c r="E6" s="1064"/>
      <c r="F6" s="1064"/>
      <c r="G6" s="1064"/>
      <c r="H6" s="1064"/>
      <c r="I6" s="1064"/>
      <c r="J6" s="1064"/>
      <c r="K6" s="1064"/>
      <c r="L6" s="1064"/>
      <c r="M6" s="1095"/>
      <c r="N6" s="50"/>
      <c r="O6" s="50"/>
      <c r="P6" s="50"/>
      <c r="Q6" s="50"/>
      <c r="R6" s="50"/>
      <c r="S6" s="50"/>
      <c r="T6" s="50"/>
      <c r="U6" s="50"/>
      <c r="V6" s="50"/>
      <c r="W6" s="50"/>
      <c r="X6" s="50"/>
      <c r="Y6" s="50"/>
      <c r="Z6" s="50"/>
    </row>
    <row r="7" spans="1:26" ht="15.75" customHeight="1">
      <c r="A7" s="1111"/>
      <c r="B7" s="52" t="s">
        <v>269</v>
      </c>
      <c r="C7" s="1108" t="s">
        <v>206</v>
      </c>
      <c r="D7" s="1109"/>
      <c r="E7" s="162"/>
      <c r="F7" s="162"/>
      <c r="G7" s="163"/>
      <c r="H7" s="63" t="s">
        <v>52</v>
      </c>
      <c r="I7" s="1199" t="s">
        <v>67</v>
      </c>
      <c r="J7" s="1064"/>
      <c r="K7" s="1064"/>
      <c r="L7" s="1064"/>
      <c r="M7" s="1095"/>
      <c r="N7" s="50"/>
      <c r="O7" s="50"/>
      <c r="P7" s="50"/>
      <c r="Q7" s="50"/>
      <c r="R7" s="50"/>
      <c r="S7" s="50"/>
      <c r="T7" s="50"/>
      <c r="U7" s="50"/>
      <c r="V7" s="50"/>
      <c r="W7" s="50"/>
      <c r="X7" s="50"/>
      <c r="Y7" s="50"/>
      <c r="Z7" s="50"/>
    </row>
    <row r="8" spans="1:26" ht="15.75" customHeight="1">
      <c r="A8" s="1111"/>
      <c r="B8" s="1213" t="s">
        <v>270</v>
      </c>
      <c r="C8" s="64"/>
      <c r="D8" s="65"/>
      <c r="E8" s="65"/>
      <c r="F8" s="65"/>
      <c r="G8" s="65"/>
      <c r="H8" s="65"/>
      <c r="I8" s="65"/>
      <c r="J8" s="65"/>
      <c r="K8" s="65"/>
      <c r="L8" s="88"/>
      <c r="M8" s="89"/>
      <c r="N8" s="50"/>
      <c r="O8" s="50"/>
      <c r="P8" s="50"/>
      <c r="Q8" s="50"/>
      <c r="R8" s="50"/>
      <c r="S8" s="50"/>
      <c r="T8" s="50"/>
      <c r="U8" s="50"/>
      <c r="V8" s="50"/>
      <c r="W8" s="50"/>
      <c r="X8" s="50"/>
      <c r="Y8" s="50"/>
      <c r="Z8" s="50"/>
    </row>
    <row r="9" spans="1:26" ht="15.75" customHeight="1">
      <c r="A9" s="1111"/>
      <c r="B9" s="1077"/>
      <c r="C9" s="1079" t="s">
        <v>589</v>
      </c>
      <c r="D9" s="1080"/>
      <c r="E9" s="67"/>
      <c r="F9" s="1081"/>
      <c r="G9" s="1080"/>
      <c r="H9" s="67"/>
      <c r="I9" s="1081"/>
      <c r="J9" s="1080"/>
      <c r="K9" s="67"/>
      <c r="L9" s="90"/>
      <c r="M9" s="91"/>
      <c r="N9" s="50"/>
      <c r="O9" s="50"/>
      <c r="P9" s="50"/>
      <c r="Q9" s="50"/>
      <c r="R9" s="50"/>
      <c r="S9" s="50"/>
      <c r="T9" s="50"/>
      <c r="U9" s="50"/>
      <c r="V9" s="50"/>
      <c r="W9" s="50"/>
      <c r="X9" s="50"/>
      <c r="Y9" s="50"/>
      <c r="Z9" s="50"/>
    </row>
    <row r="10" spans="1:26" ht="15.75" customHeight="1">
      <c r="A10" s="1111"/>
      <c r="B10" s="1078"/>
      <c r="C10" s="1079" t="s">
        <v>272</v>
      </c>
      <c r="D10" s="1080"/>
      <c r="E10" s="68"/>
      <c r="F10" s="1081" t="s">
        <v>272</v>
      </c>
      <c r="G10" s="1080"/>
      <c r="H10" s="68"/>
      <c r="I10" s="1081" t="s">
        <v>272</v>
      </c>
      <c r="J10" s="1080"/>
      <c r="K10" s="68"/>
      <c r="L10" s="95"/>
      <c r="M10" s="96"/>
      <c r="N10" s="50"/>
      <c r="O10" s="50"/>
      <c r="P10" s="50"/>
      <c r="Q10" s="50"/>
      <c r="R10" s="50"/>
      <c r="S10" s="50"/>
      <c r="T10" s="50"/>
      <c r="U10" s="50"/>
      <c r="V10" s="50"/>
      <c r="W10" s="50"/>
      <c r="X10" s="50"/>
      <c r="Y10" s="50"/>
      <c r="Z10" s="50"/>
    </row>
    <row r="11" spans="1:26" ht="174" customHeight="1">
      <c r="A11" s="1111"/>
      <c r="B11" s="52" t="s">
        <v>273</v>
      </c>
      <c r="C11" s="1103" t="s">
        <v>602</v>
      </c>
      <c r="D11" s="1064"/>
      <c r="E11" s="1064"/>
      <c r="F11" s="1064"/>
      <c r="G11" s="1064"/>
      <c r="H11" s="1064"/>
      <c r="I11" s="1064"/>
      <c r="J11" s="1064"/>
      <c r="K11" s="1064"/>
      <c r="L11" s="1064"/>
      <c r="M11" s="1095"/>
      <c r="N11" s="50"/>
      <c r="O11" s="50"/>
      <c r="P11" s="50"/>
      <c r="Q11" s="50"/>
      <c r="R11" s="50"/>
      <c r="S11" s="50"/>
      <c r="T11" s="50"/>
      <c r="U11" s="50"/>
      <c r="V11" s="50"/>
      <c r="W11" s="50"/>
      <c r="X11" s="50"/>
      <c r="Y11" s="50"/>
      <c r="Z11" s="50"/>
    </row>
    <row r="12" spans="1:26" ht="60" customHeight="1">
      <c r="A12" s="1111"/>
      <c r="B12" s="52" t="s">
        <v>348</v>
      </c>
      <c r="C12" s="1523" t="s">
        <v>603</v>
      </c>
      <c r="D12" s="1067"/>
      <c r="E12" s="1067"/>
      <c r="F12" s="1067"/>
      <c r="G12" s="1067"/>
      <c r="H12" s="1067"/>
      <c r="I12" s="1067"/>
      <c r="J12" s="1067"/>
      <c r="K12" s="1067"/>
      <c r="L12" s="1067"/>
      <c r="M12" s="1093"/>
      <c r="N12" s="50"/>
      <c r="O12" s="50"/>
      <c r="P12" s="50"/>
      <c r="Q12" s="50"/>
      <c r="R12" s="50"/>
      <c r="S12" s="50"/>
      <c r="T12" s="50"/>
      <c r="U12" s="50"/>
      <c r="V12" s="50"/>
      <c r="W12" s="50"/>
      <c r="X12" s="50"/>
      <c r="Y12" s="50"/>
      <c r="Z12" s="50"/>
    </row>
    <row r="13" spans="1:26" ht="15.75" customHeight="1">
      <c r="A13" s="1111"/>
      <c r="B13" s="52" t="s">
        <v>349</v>
      </c>
      <c r="C13" s="1103" t="s">
        <v>567</v>
      </c>
      <c r="D13" s="1064"/>
      <c r="E13" s="1064"/>
      <c r="F13" s="1064"/>
      <c r="G13" s="1064"/>
      <c r="H13" s="1064"/>
      <c r="I13" s="1064"/>
      <c r="J13" s="1064"/>
      <c r="K13" s="1064"/>
      <c r="L13" s="1064"/>
      <c r="M13" s="1095"/>
      <c r="N13" s="50"/>
      <c r="O13" s="50"/>
      <c r="P13" s="50"/>
      <c r="Q13" s="50"/>
      <c r="R13" s="50"/>
      <c r="S13" s="50"/>
      <c r="T13" s="50"/>
      <c r="U13" s="50"/>
      <c r="V13" s="50"/>
      <c r="W13" s="50"/>
      <c r="X13" s="50"/>
      <c r="Y13" s="50"/>
      <c r="Z13" s="50"/>
    </row>
    <row r="14" spans="1:26" ht="15.75" customHeight="1">
      <c r="A14" s="1111"/>
      <c r="B14" s="1213" t="s">
        <v>351</v>
      </c>
      <c r="C14" s="1098" t="s">
        <v>592</v>
      </c>
      <c r="D14" s="1109"/>
      <c r="E14" s="167" t="s">
        <v>353</v>
      </c>
      <c r="F14" s="99" t="s">
        <v>989</v>
      </c>
      <c r="G14" s="99"/>
      <c r="H14" s="99"/>
      <c r="I14" s="99"/>
      <c r="J14" s="99"/>
      <c r="K14" s="99"/>
      <c r="L14" s="88"/>
      <c r="M14" s="89"/>
      <c r="N14" s="50"/>
      <c r="O14" s="50"/>
      <c r="P14" s="50"/>
      <c r="Q14" s="50"/>
      <c r="R14" s="50"/>
      <c r="S14" s="50"/>
      <c r="T14" s="50"/>
      <c r="U14" s="50"/>
      <c r="V14" s="50"/>
      <c r="W14" s="50"/>
      <c r="X14" s="50"/>
      <c r="Y14" s="50"/>
      <c r="Z14" s="50"/>
    </row>
    <row r="15" spans="1:26" ht="15.75" customHeight="1">
      <c r="A15" s="1113"/>
      <c r="B15" s="1214"/>
      <c r="C15" s="1098"/>
      <c r="D15" s="1064"/>
      <c r="E15" s="1064"/>
      <c r="F15" s="1064"/>
      <c r="G15" s="1064"/>
      <c r="H15" s="1064"/>
      <c r="I15" s="1064"/>
      <c r="J15" s="1064"/>
      <c r="K15" s="1064"/>
      <c r="L15" s="1064"/>
      <c r="M15" s="1095"/>
      <c r="N15" s="50"/>
      <c r="O15" s="50"/>
      <c r="P15" s="50"/>
      <c r="Q15" s="50"/>
      <c r="R15" s="50"/>
      <c r="S15" s="50"/>
      <c r="T15" s="50"/>
      <c r="U15" s="50"/>
      <c r="V15" s="50"/>
      <c r="W15" s="50"/>
      <c r="X15" s="50"/>
      <c r="Y15" s="50"/>
      <c r="Z15" s="50"/>
    </row>
    <row r="16" spans="1:26" ht="15.75" customHeight="1">
      <c r="A16" s="1211" t="s">
        <v>275</v>
      </c>
      <c r="B16" s="61" t="s">
        <v>91</v>
      </c>
      <c r="C16" s="1103" t="s">
        <v>202</v>
      </c>
      <c r="D16" s="1064"/>
      <c r="E16" s="1064"/>
      <c r="F16" s="1064"/>
      <c r="G16" s="1064"/>
      <c r="H16" s="1064"/>
      <c r="I16" s="1064"/>
      <c r="J16" s="1064"/>
      <c r="K16" s="1064"/>
      <c r="L16" s="1064"/>
      <c r="M16" s="1095"/>
      <c r="N16" s="50"/>
      <c r="O16" s="50"/>
      <c r="P16" s="50"/>
      <c r="Q16" s="50"/>
      <c r="R16" s="50"/>
      <c r="S16" s="50"/>
      <c r="T16" s="50"/>
      <c r="U16" s="50"/>
      <c r="V16" s="50"/>
      <c r="W16" s="50"/>
      <c r="X16" s="50"/>
      <c r="Y16" s="50"/>
      <c r="Z16" s="50"/>
    </row>
    <row r="17" spans="1:26" ht="15.75" customHeight="1">
      <c r="A17" s="1111"/>
      <c r="B17" s="61" t="s">
        <v>356</v>
      </c>
      <c r="C17" s="1103" t="s">
        <v>991</v>
      </c>
      <c r="D17" s="1064"/>
      <c r="E17" s="1064"/>
      <c r="F17" s="1064"/>
      <c r="G17" s="1064"/>
      <c r="H17" s="1064"/>
      <c r="I17" s="1064"/>
      <c r="J17" s="1064"/>
      <c r="K17" s="1064"/>
      <c r="L17" s="1064"/>
      <c r="M17" s="1095"/>
      <c r="N17" s="50"/>
      <c r="O17" s="50"/>
      <c r="P17" s="50"/>
      <c r="Q17" s="50"/>
      <c r="R17" s="50"/>
      <c r="S17" s="50"/>
      <c r="T17" s="50"/>
      <c r="U17" s="50"/>
      <c r="V17" s="50"/>
      <c r="W17" s="50"/>
      <c r="X17" s="50"/>
      <c r="Y17" s="50"/>
      <c r="Z17" s="50"/>
    </row>
    <row r="18" spans="1:26" ht="8.25" customHeight="1">
      <c r="A18" s="1111"/>
      <c r="B18" s="1117" t="s">
        <v>276</v>
      </c>
      <c r="C18" s="71"/>
      <c r="D18" s="72"/>
      <c r="E18" s="72"/>
      <c r="F18" s="72"/>
      <c r="G18" s="72"/>
      <c r="H18" s="72"/>
      <c r="I18" s="72"/>
      <c r="J18" s="72"/>
      <c r="K18" s="72"/>
      <c r="L18" s="72"/>
      <c r="M18" s="73"/>
      <c r="N18" s="50"/>
      <c r="O18" s="50"/>
      <c r="P18" s="50"/>
      <c r="Q18" s="50"/>
      <c r="R18" s="50"/>
      <c r="S18" s="50"/>
      <c r="T18" s="50"/>
      <c r="U18" s="50"/>
      <c r="V18" s="50"/>
      <c r="W18" s="50"/>
      <c r="X18" s="50"/>
      <c r="Y18" s="50"/>
      <c r="Z18" s="50"/>
    </row>
    <row r="19" spans="1:26" ht="9" customHeight="1">
      <c r="A19" s="1111"/>
      <c r="B19" s="1077"/>
      <c r="C19" s="74"/>
      <c r="D19" s="75"/>
      <c r="E19" s="76"/>
      <c r="F19" s="75"/>
      <c r="G19" s="76"/>
      <c r="H19" s="75"/>
      <c r="I19" s="76"/>
      <c r="J19" s="75"/>
      <c r="K19" s="76"/>
      <c r="L19" s="76"/>
      <c r="M19" s="77"/>
      <c r="N19" s="50"/>
      <c r="O19" s="50"/>
      <c r="P19" s="50"/>
      <c r="Q19" s="50"/>
      <c r="R19" s="50"/>
      <c r="S19" s="50"/>
      <c r="T19" s="50"/>
      <c r="U19" s="50"/>
      <c r="V19" s="50"/>
      <c r="W19" s="50"/>
      <c r="X19" s="50"/>
      <c r="Y19" s="50"/>
      <c r="Z19" s="50"/>
    </row>
    <row r="20" spans="1:26" ht="15.75" customHeight="1">
      <c r="A20" s="1111"/>
      <c r="B20" s="1077"/>
      <c r="C20" s="78" t="s">
        <v>277</v>
      </c>
      <c r="D20" s="79"/>
      <c r="E20" s="80" t="s">
        <v>278</v>
      </c>
      <c r="F20" s="79"/>
      <c r="G20" s="80" t="s">
        <v>279</v>
      </c>
      <c r="H20" s="79"/>
      <c r="I20" s="80" t="s">
        <v>280</v>
      </c>
      <c r="J20" s="57" t="s">
        <v>309</v>
      </c>
      <c r="K20" s="80"/>
      <c r="L20" s="80"/>
      <c r="M20" s="77"/>
      <c r="N20" s="50"/>
      <c r="O20" s="50"/>
      <c r="P20" s="50"/>
      <c r="Q20" s="50"/>
      <c r="R20" s="50"/>
      <c r="S20" s="50"/>
      <c r="T20" s="50"/>
      <c r="U20" s="50"/>
      <c r="V20" s="50"/>
      <c r="W20" s="50"/>
      <c r="X20" s="50"/>
      <c r="Y20" s="50"/>
      <c r="Z20" s="50"/>
    </row>
    <row r="21" spans="1:26" ht="15.75" customHeight="1">
      <c r="A21" s="1111"/>
      <c r="B21" s="1077"/>
      <c r="C21" s="78" t="s">
        <v>281</v>
      </c>
      <c r="D21" s="81"/>
      <c r="E21" s="80" t="s">
        <v>282</v>
      </c>
      <c r="F21" s="82"/>
      <c r="G21" s="80" t="s">
        <v>283</v>
      </c>
      <c r="H21" s="82"/>
      <c r="I21" s="80"/>
      <c r="J21" s="76"/>
      <c r="K21" s="80"/>
      <c r="L21" s="80"/>
      <c r="M21" s="77"/>
      <c r="N21" s="50"/>
      <c r="O21" s="50"/>
      <c r="P21" s="50"/>
      <c r="Q21" s="50"/>
      <c r="R21" s="50"/>
      <c r="S21" s="50"/>
      <c r="T21" s="50"/>
      <c r="U21" s="50"/>
      <c r="V21" s="50"/>
      <c r="W21" s="50"/>
      <c r="X21" s="50"/>
      <c r="Y21" s="50"/>
      <c r="Z21" s="50"/>
    </row>
    <row r="22" spans="1:26" ht="15.75" customHeight="1">
      <c r="A22" s="1111"/>
      <c r="B22" s="1077"/>
      <c r="C22" s="78" t="s">
        <v>284</v>
      </c>
      <c r="D22" s="81"/>
      <c r="E22" s="80" t="s">
        <v>285</v>
      </c>
      <c r="F22" s="81"/>
      <c r="G22" s="80"/>
      <c r="H22" s="76"/>
      <c r="I22" s="80"/>
      <c r="J22" s="76"/>
      <c r="K22" s="80"/>
      <c r="L22" s="80"/>
      <c r="M22" s="77"/>
      <c r="N22" s="50"/>
      <c r="O22" s="50"/>
      <c r="P22" s="50"/>
      <c r="Q22" s="50"/>
      <c r="R22" s="50"/>
      <c r="S22" s="50"/>
      <c r="T22" s="50"/>
      <c r="U22" s="50"/>
      <c r="V22" s="50"/>
      <c r="W22" s="50"/>
      <c r="X22" s="50"/>
      <c r="Y22" s="50"/>
      <c r="Z22" s="50"/>
    </row>
    <row r="23" spans="1:26" ht="15.75" customHeight="1">
      <c r="A23" s="1111"/>
      <c r="B23" s="1077"/>
      <c r="C23" s="78" t="s">
        <v>286</v>
      </c>
      <c r="D23" s="82"/>
      <c r="E23" s="80" t="s">
        <v>288</v>
      </c>
      <c r="F23" s="68"/>
      <c r="G23" s="68"/>
      <c r="H23" s="68"/>
      <c r="I23" s="68"/>
      <c r="J23" s="68"/>
      <c r="K23" s="68"/>
      <c r="L23" s="68"/>
      <c r="M23" s="83"/>
      <c r="N23" s="50"/>
      <c r="O23" s="50"/>
      <c r="P23" s="50"/>
      <c r="Q23" s="50"/>
      <c r="R23" s="50"/>
      <c r="S23" s="50"/>
      <c r="T23" s="50"/>
      <c r="U23" s="50"/>
      <c r="V23" s="50"/>
      <c r="W23" s="50"/>
      <c r="X23" s="50"/>
      <c r="Y23" s="50"/>
      <c r="Z23" s="50"/>
    </row>
    <row r="24" spans="1:26" ht="9.75" customHeight="1">
      <c r="A24" s="1111"/>
      <c r="B24" s="1078"/>
      <c r="C24" s="84"/>
      <c r="D24" s="85"/>
      <c r="E24" s="85"/>
      <c r="F24" s="85"/>
      <c r="G24" s="85"/>
      <c r="H24" s="85"/>
      <c r="I24" s="85"/>
      <c r="J24" s="85"/>
      <c r="K24" s="85"/>
      <c r="L24" s="85"/>
      <c r="M24" s="86"/>
      <c r="N24" s="50"/>
      <c r="O24" s="50"/>
      <c r="P24" s="50"/>
      <c r="Q24" s="50"/>
      <c r="R24" s="50"/>
      <c r="S24" s="50"/>
      <c r="T24" s="50"/>
      <c r="U24" s="50"/>
      <c r="V24" s="50"/>
      <c r="W24" s="50"/>
      <c r="X24" s="50"/>
      <c r="Y24" s="50"/>
      <c r="Z24" s="50"/>
    </row>
    <row r="25" spans="1:26" ht="15.75" customHeight="1">
      <c r="A25" s="1111"/>
      <c r="B25" s="1117" t="s">
        <v>290</v>
      </c>
      <c r="C25" s="87"/>
      <c r="D25" s="72"/>
      <c r="E25" s="72"/>
      <c r="F25" s="72"/>
      <c r="G25" s="72"/>
      <c r="H25" s="72"/>
      <c r="I25" s="72"/>
      <c r="J25" s="72"/>
      <c r="K25" s="72"/>
      <c r="L25" s="88"/>
      <c r="M25" s="89"/>
      <c r="N25" s="50"/>
      <c r="O25" s="50"/>
      <c r="P25" s="50"/>
      <c r="Q25" s="50"/>
      <c r="R25" s="50"/>
      <c r="S25" s="50"/>
      <c r="T25" s="50"/>
      <c r="U25" s="50"/>
      <c r="V25" s="50"/>
      <c r="W25" s="50"/>
      <c r="X25" s="50"/>
      <c r="Y25" s="50"/>
      <c r="Z25" s="50"/>
    </row>
    <row r="26" spans="1:26" ht="15.75" customHeight="1">
      <c r="A26" s="1111"/>
      <c r="B26" s="1077"/>
      <c r="C26" s="78" t="s">
        <v>291</v>
      </c>
      <c r="D26" s="82"/>
      <c r="E26" s="10"/>
      <c r="F26" s="80" t="s">
        <v>292</v>
      </c>
      <c r="G26" s="81"/>
      <c r="H26" s="10"/>
      <c r="I26" s="80" t="s">
        <v>201</v>
      </c>
      <c r="J26" s="81"/>
      <c r="K26" s="10"/>
      <c r="L26" s="90"/>
      <c r="M26" s="91"/>
      <c r="N26" s="50"/>
      <c r="O26" s="50"/>
      <c r="P26" s="50"/>
      <c r="Q26" s="50"/>
      <c r="R26" s="50"/>
      <c r="S26" s="50"/>
      <c r="T26" s="50"/>
      <c r="U26" s="50"/>
      <c r="V26" s="50"/>
      <c r="W26" s="50"/>
      <c r="X26" s="50"/>
      <c r="Y26" s="50"/>
      <c r="Z26" s="50"/>
    </row>
    <row r="27" spans="1:26" ht="15.75" customHeight="1">
      <c r="A27" s="1111"/>
      <c r="B27" s="1077"/>
      <c r="C27" s="78" t="s">
        <v>293</v>
      </c>
      <c r="D27" s="92"/>
      <c r="E27" s="90"/>
      <c r="F27" s="80" t="s">
        <v>193</v>
      </c>
      <c r="G27" s="82" t="s">
        <v>309</v>
      </c>
      <c r="H27" s="90"/>
      <c r="I27" s="93"/>
      <c r="J27" s="90"/>
      <c r="K27" s="67"/>
      <c r="L27" s="90"/>
      <c r="M27" s="91"/>
      <c r="N27" s="50"/>
      <c r="O27" s="50"/>
      <c r="P27" s="50"/>
      <c r="Q27" s="50"/>
      <c r="R27" s="50"/>
      <c r="S27" s="50"/>
      <c r="T27" s="50"/>
      <c r="U27" s="50"/>
      <c r="V27" s="50"/>
      <c r="W27" s="50"/>
      <c r="X27" s="50"/>
      <c r="Y27" s="50"/>
      <c r="Z27" s="50"/>
    </row>
    <row r="28" spans="1:26" ht="15.75" customHeight="1">
      <c r="A28" s="1111"/>
      <c r="B28" s="1078"/>
      <c r="C28" s="94"/>
      <c r="D28" s="75"/>
      <c r="E28" s="75"/>
      <c r="F28" s="75"/>
      <c r="G28" s="75"/>
      <c r="H28" s="75"/>
      <c r="I28" s="75"/>
      <c r="J28" s="75"/>
      <c r="K28" s="75"/>
      <c r="L28" s="95"/>
      <c r="M28" s="96"/>
      <c r="N28" s="50"/>
      <c r="O28" s="50"/>
      <c r="P28" s="50"/>
      <c r="Q28" s="50"/>
      <c r="R28" s="50"/>
      <c r="S28" s="50"/>
      <c r="T28" s="50"/>
      <c r="U28" s="50"/>
      <c r="V28" s="50"/>
      <c r="W28" s="50"/>
      <c r="X28" s="50"/>
      <c r="Y28" s="50"/>
      <c r="Z28" s="50"/>
    </row>
    <row r="29" spans="1:26" ht="15.75" customHeight="1">
      <c r="A29" s="1111"/>
      <c r="B29" s="101" t="s">
        <v>294</v>
      </c>
      <c r="C29" s="98"/>
      <c r="D29" s="99"/>
      <c r="E29" s="99"/>
      <c r="F29" s="99"/>
      <c r="G29" s="99"/>
      <c r="H29" s="99"/>
      <c r="I29" s="99"/>
      <c r="J29" s="99"/>
      <c r="K29" s="99"/>
      <c r="L29" s="99"/>
      <c r="M29" s="100"/>
      <c r="N29" s="50"/>
      <c r="O29" s="50"/>
      <c r="P29" s="50"/>
      <c r="Q29" s="50"/>
      <c r="R29" s="50"/>
      <c r="S29" s="50"/>
      <c r="T29" s="50"/>
      <c r="U29" s="50"/>
      <c r="V29" s="50"/>
      <c r="W29" s="50"/>
      <c r="X29" s="50"/>
      <c r="Y29" s="50"/>
      <c r="Z29" s="50"/>
    </row>
    <row r="30" spans="1:26" ht="15.75" customHeight="1">
      <c r="A30" s="1111"/>
      <c r="B30" s="101"/>
      <c r="C30" s="102" t="s">
        <v>295</v>
      </c>
      <c r="D30" s="306">
        <v>32961</v>
      </c>
      <c r="E30" s="10"/>
      <c r="F30" s="104" t="s">
        <v>296</v>
      </c>
      <c r="G30" s="82">
        <v>2022</v>
      </c>
      <c r="H30" s="10"/>
      <c r="I30" s="104" t="s">
        <v>297</v>
      </c>
      <c r="J30" s="152" t="s">
        <v>604</v>
      </c>
      <c r="K30" s="107"/>
      <c r="L30" s="108"/>
      <c r="M30" s="109"/>
      <c r="N30" s="50"/>
      <c r="O30" s="50"/>
      <c r="P30" s="50"/>
      <c r="Q30" s="50"/>
      <c r="R30" s="50"/>
      <c r="S30" s="50"/>
      <c r="T30" s="50"/>
      <c r="U30" s="50"/>
      <c r="V30" s="50"/>
      <c r="W30" s="50"/>
      <c r="X30" s="50"/>
      <c r="Y30" s="50"/>
      <c r="Z30" s="50"/>
    </row>
    <row r="31" spans="1:26" ht="15.75" customHeight="1">
      <c r="A31" s="1111"/>
      <c r="B31" s="60"/>
      <c r="C31" s="84"/>
      <c r="D31" s="85"/>
      <c r="E31" s="85"/>
      <c r="F31" s="85"/>
      <c r="G31" s="85"/>
      <c r="H31" s="85"/>
      <c r="I31" s="85"/>
      <c r="J31" s="85"/>
      <c r="K31" s="85"/>
      <c r="L31" s="85"/>
      <c r="M31" s="86"/>
      <c r="N31" s="50"/>
      <c r="O31" s="50"/>
      <c r="P31" s="50"/>
      <c r="Q31" s="50"/>
      <c r="R31" s="50"/>
      <c r="S31" s="50"/>
      <c r="T31" s="50"/>
      <c r="U31" s="50"/>
      <c r="V31" s="50"/>
      <c r="W31" s="50"/>
      <c r="X31" s="50"/>
      <c r="Y31" s="50"/>
      <c r="Z31" s="50"/>
    </row>
    <row r="32" spans="1:26" ht="15.75" customHeight="1">
      <c r="A32" s="1111"/>
      <c r="B32" s="1117" t="s">
        <v>299</v>
      </c>
      <c r="C32" s="110"/>
      <c r="D32" s="111"/>
      <c r="E32" s="111"/>
      <c r="F32" s="111"/>
      <c r="G32" s="111"/>
      <c r="H32" s="111"/>
      <c r="I32" s="111"/>
      <c r="J32" s="111"/>
      <c r="K32" s="111"/>
      <c r="L32" s="88"/>
      <c r="M32" s="89"/>
      <c r="N32" s="50"/>
      <c r="O32" s="50"/>
      <c r="P32" s="50"/>
      <c r="Q32" s="50"/>
      <c r="R32" s="50"/>
      <c r="S32" s="50"/>
      <c r="T32" s="50"/>
      <c r="U32" s="50"/>
      <c r="V32" s="50"/>
      <c r="W32" s="50"/>
      <c r="X32" s="50"/>
      <c r="Y32" s="50"/>
      <c r="Z32" s="50"/>
    </row>
    <row r="33" spans="1:26" ht="15.75" customHeight="1">
      <c r="A33" s="1111"/>
      <c r="B33" s="1077"/>
      <c r="C33" s="112" t="s">
        <v>300</v>
      </c>
      <c r="D33" s="307">
        <v>45292</v>
      </c>
      <c r="E33" s="114"/>
      <c r="F33" s="10" t="s">
        <v>301</v>
      </c>
      <c r="G33" s="307">
        <v>47483</v>
      </c>
      <c r="H33" s="114"/>
      <c r="I33" s="104"/>
      <c r="J33" s="114"/>
      <c r="K33" s="114"/>
      <c r="L33" s="90"/>
      <c r="M33" s="91"/>
      <c r="N33" s="50"/>
      <c r="O33" s="50"/>
      <c r="P33" s="50"/>
      <c r="Q33" s="50"/>
      <c r="R33" s="50"/>
      <c r="S33" s="50"/>
      <c r="T33" s="50"/>
      <c r="U33" s="50"/>
      <c r="V33" s="50"/>
      <c r="W33" s="50"/>
      <c r="X33" s="50"/>
      <c r="Y33" s="50"/>
      <c r="Z33" s="50"/>
    </row>
    <row r="34" spans="1:26" ht="15.75" customHeight="1">
      <c r="A34" s="1111"/>
      <c r="B34" s="1078"/>
      <c r="C34" s="84"/>
      <c r="D34" s="173"/>
      <c r="E34" s="174"/>
      <c r="F34" s="85"/>
      <c r="G34" s="174"/>
      <c r="H34" s="174"/>
      <c r="I34" s="175"/>
      <c r="J34" s="174"/>
      <c r="K34" s="174"/>
      <c r="L34" s="95"/>
      <c r="M34" s="96"/>
      <c r="N34" s="50"/>
      <c r="O34" s="50"/>
      <c r="P34" s="50"/>
      <c r="Q34" s="50"/>
      <c r="R34" s="50"/>
      <c r="S34" s="50"/>
      <c r="T34" s="50"/>
      <c r="U34" s="50"/>
      <c r="V34" s="50"/>
      <c r="W34" s="50"/>
      <c r="X34" s="50"/>
      <c r="Y34" s="50"/>
      <c r="Z34" s="50"/>
    </row>
    <row r="35" spans="1:26" ht="15.75" customHeight="1">
      <c r="A35" s="1111"/>
      <c r="B35" s="1117" t="s">
        <v>303</v>
      </c>
      <c r="C35" s="116"/>
      <c r="D35" s="62"/>
      <c r="E35" s="62"/>
      <c r="F35" s="62"/>
      <c r="G35" s="62"/>
      <c r="H35" s="62"/>
      <c r="I35" s="62"/>
      <c r="J35" s="62"/>
      <c r="K35" s="62"/>
      <c r="L35" s="62"/>
      <c r="M35" s="117"/>
      <c r="N35" s="50"/>
      <c r="O35" s="50"/>
      <c r="P35" s="50"/>
      <c r="Q35" s="50"/>
      <c r="R35" s="50"/>
      <c r="S35" s="50"/>
      <c r="T35" s="50"/>
      <c r="U35" s="50"/>
      <c r="V35" s="50"/>
      <c r="W35" s="50"/>
      <c r="X35" s="50"/>
      <c r="Y35" s="50"/>
      <c r="Z35" s="50"/>
    </row>
    <row r="36" spans="1:26" ht="15.75" customHeight="1">
      <c r="A36" s="1111"/>
      <c r="B36" s="1077"/>
      <c r="C36" s="78"/>
      <c r="D36" s="10" t="s">
        <v>359</v>
      </c>
      <c r="E36" s="10"/>
      <c r="F36" s="10" t="s">
        <v>360</v>
      </c>
      <c r="G36" s="10"/>
      <c r="H36" s="67" t="s">
        <v>361</v>
      </c>
      <c r="I36" s="67"/>
      <c r="J36" s="67" t="s">
        <v>362</v>
      </c>
      <c r="K36" s="10"/>
      <c r="L36" s="10" t="s">
        <v>363</v>
      </c>
      <c r="M36" s="118"/>
      <c r="N36" s="50"/>
      <c r="O36" s="50"/>
      <c r="P36" s="50"/>
      <c r="Q36" s="50"/>
      <c r="R36" s="50"/>
      <c r="S36" s="50"/>
      <c r="T36" s="50"/>
      <c r="U36" s="50"/>
      <c r="V36" s="50"/>
      <c r="W36" s="50"/>
      <c r="X36" s="50"/>
      <c r="Y36" s="50"/>
      <c r="Z36" s="50"/>
    </row>
    <row r="37" spans="1:26" ht="15.75" customHeight="1">
      <c r="A37" s="1111"/>
      <c r="B37" s="1077"/>
      <c r="C37" s="78"/>
      <c r="D37" s="309">
        <v>2024</v>
      </c>
      <c r="E37" s="310">
        <v>42849</v>
      </c>
      <c r="F37" s="309">
        <v>2025</v>
      </c>
      <c r="G37" s="310">
        <v>42849</v>
      </c>
      <c r="H37" s="311">
        <v>2026</v>
      </c>
      <c r="I37" s="310">
        <v>42849</v>
      </c>
      <c r="J37" s="311">
        <v>2027</v>
      </c>
      <c r="K37" s="310">
        <v>42849</v>
      </c>
      <c r="L37" s="311">
        <v>2027</v>
      </c>
      <c r="M37" s="310">
        <v>42849</v>
      </c>
      <c r="N37" s="50"/>
      <c r="O37" s="50"/>
      <c r="P37" s="50"/>
      <c r="Q37" s="50"/>
      <c r="R37" s="50"/>
      <c r="S37" s="50"/>
      <c r="T37" s="50"/>
      <c r="U37" s="50"/>
      <c r="V37" s="50"/>
      <c r="W37" s="50"/>
      <c r="X37" s="50"/>
      <c r="Y37" s="50"/>
      <c r="Z37" s="50"/>
    </row>
    <row r="38" spans="1:26" ht="15.75" customHeight="1">
      <c r="A38" s="1111"/>
      <c r="B38" s="1077"/>
      <c r="C38" s="78"/>
      <c r="D38" s="81" t="s">
        <v>364</v>
      </c>
      <c r="E38" s="81"/>
      <c r="F38" s="81" t="s">
        <v>365</v>
      </c>
      <c r="G38" s="81"/>
      <c r="H38" s="157" t="s">
        <v>366</v>
      </c>
      <c r="I38" s="157"/>
      <c r="J38" s="157" t="s">
        <v>367</v>
      </c>
      <c r="K38" s="81"/>
      <c r="L38" s="81" t="s">
        <v>368</v>
      </c>
      <c r="M38" s="82"/>
      <c r="N38" s="50"/>
      <c r="O38" s="50"/>
      <c r="P38" s="50"/>
      <c r="Q38" s="50"/>
      <c r="R38" s="50"/>
      <c r="S38" s="50"/>
      <c r="T38" s="50"/>
      <c r="U38" s="50"/>
      <c r="V38" s="50"/>
      <c r="W38" s="50"/>
      <c r="X38" s="50"/>
      <c r="Y38" s="50"/>
      <c r="Z38" s="50"/>
    </row>
    <row r="39" spans="1:26" ht="15.75" customHeight="1">
      <c r="A39" s="1111"/>
      <c r="B39" s="1077"/>
      <c r="C39" s="78"/>
      <c r="D39" s="311">
        <v>2029</v>
      </c>
      <c r="E39" s="310">
        <v>42849</v>
      </c>
      <c r="F39" s="311">
        <v>2030</v>
      </c>
      <c r="G39" s="310">
        <v>42849</v>
      </c>
      <c r="H39" s="168"/>
      <c r="I39" s="81"/>
      <c r="J39" s="168"/>
      <c r="K39" s="81"/>
      <c r="L39" s="168"/>
      <c r="M39" s="81"/>
      <c r="N39" s="50"/>
      <c r="O39" s="50"/>
      <c r="P39" s="50"/>
      <c r="Q39" s="50"/>
      <c r="R39" s="50"/>
      <c r="S39" s="50"/>
      <c r="T39" s="50"/>
      <c r="U39" s="50"/>
      <c r="V39" s="50"/>
      <c r="W39" s="50"/>
      <c r="X39" s="50"/>
      <c r="Y39" s="50"/>
      <c r="Z39" s="50"/>
    </row>
    <row r="40" spans="1:26" ht="15.75" customHeight="1">
      <c r="A40" s="1111"/>
      <c r="B40" s="1077"/>
      <c r="C40" s="78"/>
      <c r="D40" s="10" t="s">
        <v>369</v>
      </c>
      <c r="E40" s="10"/>
      <c r="F40" s="10" t="s">
        <v>370</v>
      </c>
      <c r="G40" s="10"/>
      <c r="H40" s="67" t="s">
        <v>371</v>
      </c>
      <c r="I40" s="67"/>
      <c r="J40" s="67" t="s">
        <v>372</v>
      </c>
      <c r="K40" s="10"/>
      <c r="L40" s="10" t="s">
        <v>534</v>
      </c>
      <c r="M40" s="77"/>
      <c r="N40" s="50"/>
      <c r="O40" s="50"/>
      <c r="P40" s="50"/>
      <c r="Q40" s="50"/>
      <c r="R40" s="50"/>
      <c r="S40" s="50"/>
      <c r="T40" s="50"/>
      <c r="U40" s="50"/>
      <c r="V40" s="50"/>
      <c r="W40" s="50"/>
      <c r="X40" s="50"/>
      <c r="Y40" s="50"/>
      <c r="Z40" s="50"/>
    </row>
    <row r="41" spans="1:26" ht="15.75" customHeight="1">
      <c r="A41" s="1111"/>
      <c r="B41" s="1077"/>
      <c r="C41" s="78"/>
      <c r="D41" s="158"/>
      <c r="E41" s="108"/>
      <c r="F41" s="158"/>
      <c r="G41" s="108"/>
      <c r="H41" s="158"/>
      <c r="I41" s="108"/>
      <c r="J41" s="158"/>
      <c r="K41" s="108"/>
      <c r="L41" s="158"/>
      <c r="M41" s="153"/>
      <c r="N41" s="50"/>
      <c r="O41" s="50"/>
      <c r="P41" s="50"/>
      <c r="Q41" s="50"/>
      <c r="R41" s="50"/>
      <c r="S41" s="50"/>
      <c r="T41" s="50"/>
      <c r="U41" s="50"/>
      <c r="V41" s="50"/>
      <c r="W41" s="50"/>
      <c r="X41" s="50"/>
      <c r="Y41" s="50"/>
      <c r="Z41" s="50"/>
    </row>
    <row r="42" spans="1:26" ht="15.75" customHeight="1">
      <c r="A42" s="1111"/>
      <c r="B42" s="1077"/>
      <c r="C42" s="78"/>
      <c r="D42" s="154" t="s">
        <v>534</v>
      </c>
      <c r="E42" s="107"/>
      <c r="F42" s="154" t="s">
        <v>304</v>
      </c>
      <c r="G42" s="107"/>
      <c r="H42" s="155"/>
      <c r="I42" s="99"/>
      <c r="J42" s="155"/>
      <c r="K42" s="99"/>
      <c r="L42" s="155"/>
      <c r="M42" s="100"/>
      <c r="N42" s="50"/>
      <c r="O42" s="50"/>
      <c r="P42" s="50"/>
      <c r="Q42" s="50"/>
      <c r="R42" s="50"/>
      <c r="S42" s="50"/>
      <c r="T42" s="50"/>
      <c r="U42" s="50"/>
      <c r="V42" s="50"/>
      <c r="W42" s="50"/>
      <c r="X42" s="50"/>
      <c r="Y42" s="50"/>
      <c r="Z42" s="50"/>
    </row>
    <row r="43" spans="1:26" ht="15.75" customHeight="1">
      <c r="A43" s="1111"/>
      <c r="B43" s="1077"/>
      <c r="C43" s="78"/>
      <c r="D43" s="158"/>
      <c r="E43" s="108"/>
      <c r="F43" s="1522">
        <v>42849</v>
      </c>
      <c r="G43" s="1069"/>
      <c r="H43" s="1209"/>
      <c r="I43" s="1210"/>
      <c r="J43" s="156"/>
      <c r="K43" s="10"/>
      <c r="L43" s="156"/>
      <c r="M43" s="109"/>
      <c r="N43" s="50"/>
      <c r="O43" s="50"/>
      <c r="P43" s="50"/>
      <c r="Q43" s="50"/>
      <c r="R43" s="50"/>
      <c r="S43" s="50"/>
      <c r="T43" s="50"/>
      <c r="U43" s="50"/>
      <c r="V43" s="50"/>
      <c r="W43" s="50"/>
      <c r="X43" s="50"/>
      <c r="Y43" s="50"/>
      <c r="Z43" s="50"/>
    </row>
    <row r="44" spans="1:26" ht="15.75" customHeight="1">
      <c r="A44" s="1111"/>
      <c r="B44" s="1077"/>
      <c r="C44" s="130"/>
      <c r="D44" s="154"/>
      <c r="E44" s="107"/>
      <c r="F44" s="154"/>
      <c r="G44" s="107"/>
      <c r="H44" s="131"/>
      <c r="I44" s="85"/>
      <c r="J44" s="131"/>
      <c r="K44" s="85"/>
      <c r="L44" s="131"/>
      <c r="M44" s="86"/>
      <c r="N44" s="50"/>
      <c r="O44" s="50"/>
      <c r="P44" s="50"/>
      <c r="Q44" s="50"/>
      <c r="R44" s="50"/>
      <c r="S44" s="50"/>
      <c r="T44" s="50"/>
      <c r="U44" s="50"/>
      <c r="V44" s="50"/>
      <c r="W44" s="50"/>
      <c r="X44" s="50"/>
      <c r="Y44" s="50"/>
      <c r="Z44" s="50"/>
    </row>
    <row r="45" spans="1:26" ht="18" customHeight="1">
      <c r="A45" s="1111"/>
      <c r="B45" s="1117" t="s">
        <v>305</v>
      </c>
      <c r="C45" s="87"/>
      <c r="D45" s="72"/>
      <c r="E45" s="72"/>
      <c r="F45" s="72"/>
      <c r="G45" s="72"/>
      <c r="H45" s="72"/>
      <c r="I45" s="72"/>
      <c r="J45" s="72"/>
      <c r="K45" s="72"/>
      <c r="L45" s="90"/>
      <c r="M45" s="91"/>
      <c r="N45" s="50"/>
      <c r="O45" s="50"/>
      <c r="P45" s="50"/>
      <c r="Q45" s="50"/>
      <c r="R45" s="50"/>
      <c r="S45" s="50"/>
      <c r="T45" s="50"/>
      <c r="U45" s="50"/>
      <c r="V45" s="50"/>
      <c r="W45" s="50"/>
      <c r="X45" s="50"/>
      <c r="Y45" s="50"/>
      <c r="Z45" s="50"/>
    </row>
    <row r="46" spans="1:26" ht="15.75" customHeight="1">
      <c r="A46" s="1111"/>
      <c r="B46" s="1077"/>
      <c r="C46" s="133"/>
      <c r="D46" s="134" t="s">
        <v>306</v>
      </c>
      <c r="E46" s="135" t="s">
        <v>163</v>
      </c>
      <c r="F46" s="1085" t="s">
        <v>307</v>
      </c>
      <c r="G46" s="1087"/>
      <c r="H46" s="1088"/>
      <c r="I46" s="1088"/>
      <c r="J46" s="1089"/>
      <c r="K46" s="136" t="s">
        <v>308</v>
      </c>
      <c r="L46" s="1091"/>
      <c r="M46" s="1092"/>
      <c r="N46" s="50"/>
      <c r="O46" s="50"/>
      <c r="P46" s="50"/>
      <c r="Q46" s="50"/>
      <c r="R46" s="50"/>
      <c r="S46" s="50"/>
      <c r="T46" s="50"/>
      <c r="U46" s="50"/>
      <c r="V46" s="50"/>
      <c r="W46" s="50"/>
      <c r="X46" s="50"/>
      <c r="Y46" s="50"/>
      <c r="Z46" s="50"/>
    </row>
    <row r="47" spans="1:26" ht="15.75" customHeight="1">
      <c r="A47" s="1111"/>
      <c r="B47" s="1077"/>
      <c r="C47" s="133"/>
      <c r="D47" s="157"/>
      <c r="E47" s="81" t="s">
        <v>309</v>
      </c>
      <c r="F47" s="1086"/>
      <c r="G47" s="1090"/>
      <c r="H47" s="1067"/>
      <c r="I47" s="1067"/>
      <c r="J47" s="1068"/>
      <c r="K47" s="90"/>
      <c r="L47" s="1090"/>
      <c r="M47" s="1093"/>
      <c r="N47" s="50"/>
      <c r="O47" s="50"/>
      <c r="P47" s="50"/>
      <c r="Q47" s="50"/>
      <c r="R47" s="50"/>
      <c r="S47" s="50"/>
      <c r="T47" s="50"/>
      <c r="U47" s="50"/>
      <c r="V47" s="50"/>
      <c r="W47" s="50"/>
      <c r="X47" s="50"/>
      <c r="Y47" s="50"/>
      <c r="Z47" s="50"/>
    </row>
    <row r="48" spans="1:26" ht="15.75" customHeight="1">
      <c r="A48" s="1111"/>
      <c r="B48" s="1078"/>
      <c r="C48" s="138"/>
      <c r="D48" s="95"/>
      <c r="E48" s="95"/>
      <c r="F48" s="95"/>
      <c r="G48" s="95"/>
      <c r="H48" s="95"/>
      <c r="I48" s="95"/>
      <c r="J48" s="95"/>
      <c r="K48" s="95"/>
      <c r="L48" s="90"/>
      <c r="M48" s="91"/>
      <c r="N48" s="50"/>
      <c r="O48" s="50"/>
      <c r="P48" s="50"/>
      <c r="Q48" s="50"/>
      <c r="R48" s="50"/>
      <c r="S48" s="50"/>
      <c r="T48" s="50"/>
      <c r="U48" s="50"/>
      <c r="V48" s="50"/>
      <c r="W48" s="50"/>
      <c r="X48" s="50"/>
      <c r="Y48" s="50"/>
      <c r="Z48" s="50"/>
    </row>
    <row r="49" spans="1:26" ht="54.75" customHeight="1">
      <c r="A49" s="1111"/>
      <c r="B49" s="52" t="s">
        <v>310</v>
      </c>
      <c r="C49" s="1103" t="s">
        <v>605</v>
      </c>
      <c r="D49" s="1064"/>
      <c r="E49" s="1064"/>
      <c r="F49" s="1064"/>
      <c r="G49" s="1064"/>
      <c r="H49" s="1064"/>
      <c r="I49" s="1064"/>
      <c r="J49" s="1064"/>
      <c r="K49" s="1064"/>
      <c r="L49" s="1064"/>
      <c r="M49" s="1095"/>
      <c r="N49" s="50"/>
      <c r="O49" s="50"/>
      <c r="P49" s="50"/>
      <c r="Q49" s="50"/>
      <c r="R49" s="50"/>
      <c r="S49" s="50"/>
      <c r="T49" s="50"/>
      <c r="U49" s="50"/>
      <c r="V49" s="50"/>
      <c r="W49" s="50"/>
      <c r="X49" s="50"/>
      <c r="Y49" s="50"/>
      <c r="Z49" s="50"/>
    </row>
    <row r="50" spans="1:26" ht="34.5" customHeight="1">
      <c r="A50" s="1111"/>
      <c r="B50" s="61" t="s">
        <v>312</v>
      </c>
      <c r="C50" s="1103" t="s">
        <v>606</v>
      </c>
      <c r="D50" s="1064"/>
      <c r="E50" s="1064"/>
      <c r="F50" s="1064"/>
      <c r="G50" s="1064"/>
      <c r="H50" s="1064"/>
      <c r="I50" s="1064"/>
      <c r="J50" s="1064"/>
      <c r="K50" s="1064"/>
      <c r="L50" s="1064"/>
      <c r="M50" s="1095"/>
      <c r="N50" s="50"/>
      <c r="O50" s="50"/>
      <c r="P50" s="50"/>
      <c r="Q50" s="50"/>
      <c r="R50" s="50"/>
      <c r="S50" s="50"/>
      <c r="T50" s="50"/>
      <c r="U50" s="50"/>
      <c r="V50" s="50"/>
      <c r="W50" s="50"/>
      <c r="X50" s="50"/>
      <c r="Y50" s="50"/>
      <c r="Z50" s="50"/>
    </row>
    <row r="51" spans="1:26" ht="15.75" customHeight="1">
      <c r="A51" s="1111"/>
      <c r="B51" s="61" t="s">
        <v>314</v>
      </c>
      <c r="C51" s="1103" t="s">
        <v>595</v>
      </c>
      <c r="D51" s="1064"/>
      <c r="E51" s="1064"/>
      <c r="F51" s="1064"/>
      <c r="G51" s="1064"/>
      <c r="H51" s="1064"/>
      <c r="I51" s="1064"/>
      <c r="J51" s="1064"/>
      <c r="K51" s="1064"/>
      <c r="L51" s="1064"/>
      <c r="M51" s="1095"/>
      <c r="N51" s="50"/>
      <c r="O51" s="50"/>
      <c r="P51" s="50"/>
      <c r="Q51" s="50"/>
      <c r="R51" s="50"/>
      <c r="S51" s="50"/>
      <c r="T51" s="50"/>
      <c r="U51" s="50"/>
      <c r="V51" s="50"/>
      <c r="W51" s="50"/>
      <c r="X51" s="50"/>
      <c r="Y51" s="50"/>
      <c r="Z51" s="50"/>
    </row>
    <row r="52" spans="1:26" ht="15.75" customHeight="1">
      <c r="A52" s="1113"/>
      <c r="B52" s="61" t="s">
        <v>316</v>
      </c>
      <c r="C52" s="1097">
        <v>2022</v>
      </c>
      <c r="D52" s="1064"/>
      <c r="E52" s="1064"/>
      <c r="F52" s="1064"/>
      <c r="G52" s="1064"/>
      <c r="H52" s="1064"/>
      <c r="I52" s="1064"/>
      <c r="J52" s="1064"/>
      <c r="K52" s="1064"/>
      <c r="L52" s="1064"/>
      <c r="M52" s="1095"/>
      <c r="N52" s="50"/>
      <c r="O52" s="50"/>
      <c r="P52" s="50"/>
      <c r="Q52" s="50"/>
      <c r="R52" s="50"/>
      <c r="S52" s="50"/>
      <c r="T52" s="50"/>
      <c r="U52" s="50"/>
      <c r="V52" s="50"/>
      <c r="W52" s="50"/>
      <c r="X52" s="50"/>
      <c r="Y52" s="50"/>
      <c r="Z52" s="50"/>
    </row>
    <row r="53" spans="1:26" ht="15.75" customHeight="1">
      <c r="A53" s="1212" t="s">
        <v>317</v>
      </c>
      <c r="B53" s="141" t="s">
        <v>318</v>
      </c>
      <c r="C53" s="1103" t="s">
        <v>209</v>
      </c>
      <c r="D53" s="1064"/>
      <c r="E53" s="1064"/>
      <c r="F53" s="1064"/>
      <c r="G53" s="1064"/>
      <c r="H53" s="1064"/>
      <c r="I53" s="1064"/>
      <c r="J53" s="1064"/>
      <c r="K53" s="1064"/>
      <c r="L53" s="1064"/>
      <c r="M53" s="1095"/>
      <c r="N53" s="50"/>
      <c r="O53" s="50"/>
      <c r="P53" s="50"/>
      <c r="Q53" s="50"/>
      <c r="R53" s="50"/>
      <c r="S53" s="50"/>
      <c r="T53" s="50"/>
      <c r="U53" s="50"/>
      <c r="V53" s="50"/>
      <c r="W53" s="50"/>
      <c r="X53" s="50"/>
      <c r="Y53" s="50"/>
      <c r="Z53" s="50"/>
    </row>
    <row r="54" spans="1:26" ht="15.75" customHeight="1">
      <c r="A54" s="1111"/>
      <c r="B54" s="141" t="s">
        <v>320</v>
      </c>
      <c r="C54" s="1103" t="s">
        <v>596</v>
      </c>
      <c r="D54" s="1064"/>
      <c r="E54" s="1064"/>
      <c r="F54" s="1064"/>
      <c r="G54" s="1064"/>
      <c r="H54" s="1064"/>
      <c r="I54" s="1064"/>
      <c r="J54" s="1064"/>
      <c r="K54" s="1064"/>
      <c r="L54" s="1064"/>
      <c r="M54" s="1095"/>
      <c r="N54" s="50"/>
      <c r="O54" s="50"/>
      <c r="P54" s="50"/>
      <c r="Q54" s="50"/>
      <c r="R54" s="50"/>
      <c r="S54" s="50"/>
      <c r="T54" s="50"/>
      <c r="U54" s="50"/>
      <c r="V54" s="50"/>
      <c r="W54" s="50"/>
      <c r="X54" s="50"/>
      <c r="Y54" s="50"/>
      <c r="Z54" s="50"/>
    </row>
    <row r="55" spans="1:26" ht="15.75" customHeight="1">
      <c r="A55" s="1111"/>
      <c r="B55" s="141" t="s">
        <v>322</v>
      </c>
      <c r="C55" s="1103" t="s">
        <v>207</v>
      </c>
      <c r="D55" s="1064"/>
      <c r="E55" s="1064"/>
      <c r="F55" s="1064"/>
      <c r="G55" s="1064"/>
      <c r="H55" s="1064"/>
      <c r="I55" s="1064"/>
      <c r="J55" s="1064"/>
      <c r="K55" s="1064"/>
      <c r="L55" s="1064"/>
      <c r="M55" s="1095"/>
      <c r="N55" s="50"/>
      <c r="O55" s="50"/>
      <c r="P55" s="50"/>
      <c r="Q55" s="50"/>
      <c r="R55" s="50"/>
      <c r="S55" s="50"/>
      <c r="T55" s="50"/>
      <c r="U55" s="50"/>
      <c r="V55" s="50"/>
      <c r="W55" s="50"/>
      <c r="X55" s="50"/>
      <c r="Y55" s="50"/>
      <c r="Z55" s="50"/>
    </row>
    <row r="56" spans="1:26" ht="15.75" customHeight="1">
      <c r="A56" s="1111"/>
      <c r="B56" s="142" t="s">
        <v>323</v>
      </c>
      <c r="C56" s="1103" t="s">
        <v>208</v>
      </c>
      <c r="D56" s="1064"/>
      <c r="E56" s="1064"/>
      <c r="F56" s="1064"/>
      <c r="G56" s="1064"/>
      <c r="H56" s="1064"/>
      <c r="I56" s="1064"/>
      <c r="J56" s="1064"/>
      <c r="K56" s="1064"/>
      <c r="L56" s="1064"/>
      <c r="M56" s="1095"/>
      <c r="N56" s="50"/>
      <c r="O56" s="50"/>
      <c r="P56" s="50"/>
      <c r="Q56" s="50"/>
      <c r="R56" s="50"/>
      <c r="S56" s="50"/>
      <c r="T56" s="50"/>
      <c r="U56" s="50"/>
      <c r="V56" s="50"/>
      <c r="W56" s="50"/>
      <c r="X56" s="50"/>
      <c r="Y56" s="50"/>
      <c r="Z56" s="50"/>
    </row>
    <row r="57" spans="1:26" ht="15.75" customHeight="1">
      <c r="A57" s="1111"/>
      <c r="B57" s="141" t="s">
        <v>324</v>
      </c>
      <c r="C57" s="1103" t="s">
        <v>211</v>
      </c>
      <c r="D57" s="1064"/>
      <c r="E57" s="1064"/>
      <c r="F57" s="1064"/>
      <c r="G57" s="1064"/>
      <c r="H57" s="1064"/>
      <c r="I57" s="1064"/>
      <c r="J57" s="1064"/>
      <c r="K57" s="1064"/>
      <c r="L57" s="1064"/>
      <c r="M57" s="1095"/>
      <c r="N57" s="50"/>
      <c r="O57" s="50"/>
      <c r="P57" s="50"/>
      <c r="Q57" s="50"/>
      <c r="R57" s="50"/>
      <c r="S57" s="50"/>
      <c r="T57" s="50"/>
      <c r="U57" s="50"/>
      <c r="V57" s="50"/>
      <c r="W57" s="50"/>
      <c r="X57" s="50"/>
      <c r="Y57" s="50"/>
      <c r="Z57" s="50"/>
    </row>
    <row r="58" spans="1:26" ht="16.5" customHeight="1">
      <c r="A58" s="1112"/>
      <c r="B58" s="141" t="s">
        <v>325</v>
      </c>
      <c r="C58" s="1103" t="s">
        <v>607</v>
      </c>
      <c r="D58" s="1064"/>
      <c r="E58" s="1064"/>
      <c r="F58" s="1064"/>
      <c r="G58" s="1064"/>
      <c r="H58" s="1064"/>
      <c r="I58" s="1064"/>
      <c r="J58" s="1064"/>
      <c r="K58" s="1064"/>
      <c r="L58" s="1064"/>
      <c r="M58" s="1095"/>
      <c r="N58" s="50"/>
      <c r="O58" s="50"/>
      <c r="P58" s="50"/>
      <c r="Q58" s="50"/>
      <c r="R58" s="50"/>
      <c r="S58" s="50"/>
      <c r="T58" s="50"/>
      <c r="U58" s="50"/>
      <c r="V58" s="50"/>
      <c r="W58" s="50"/>
      <c r="X58" s="50"/>
      <c r="Y58" s="50"/>
      <c r="Z58" s="50"/>
    </row>
    <row r="59" spans="1:26" ht="15.75" customHeight="1">
      <c r="A59" s="1212" t="s">
        <v>326</v>
      </c>
      <c r="B59" s="143" t="s">
        <v>327</v>
      </c>
      <c r="C59" s="1103" t="s">
        <v>598</v>
      </c>
      <c r="D59" s="1064"/>
      <c r="E59" s="1064"/>
      <c r="F59" s="1064"/>
      <c r="G59" s="1064"/>
      <c r="H59" s="1064"/>
      <c r="I59" s="1064"/>
      <c r="J59" s="1064"/>
      <c r="K59" s="1064"/>
      <c r="L59" s="1064"/>
      <c r="M59" s="1095"/>
      <c r="N59" s="50"/>
      <c r="O59" s="50"/>
      <c r="P59" s="50"/>
      <c r="Q59" s="50"/>
      <c r="R59" s="50"/>
      <c r="S59" s="50"/>
      <c r="T59" s="50"/>
      <c r="U59" s="50"/>
      <c r="V59" s="50"/>
      <c r="W59" s="50"/>
      <c r="X59" s="50"/>
      <c r="Y59" s="50"/>
      <c r="Z59" s="50"/>
    </row>
    <row r="60" spans="1:26" ht="30" customHeight="1">
      <c r="A60" s="1111"/>
      <c r="B60" s="143" t="s">
        <v>329</v>
      </c>
      <c r="C60" s="1103" t="s">
        <v>599</v>
      </c>
      <c r="D60" s="1064"/>
      <c r="E60" s="1064"/>
      <c r="F60" s="1064"/>
      <c r="G60" s="1064"/>
      <c r="H60" s="1064"/>
      <c r="I60" s="1064"/>
      <c r="J60" s="1064"/>
      <c r="K60" s="1064"/>
      <c r="L60" s="1064"/>
      <c r="M60" s="1095"/>
      <c r="N60" s="50"/>
      <c r="O60" s="50"/>
      <c r="P60" s="50"/>
      <c r="Q60" s="50"/>
      <c r="R60" s="50"/>
      <c r="S60" s="50"/>
      <c r="T60" s="50"/>
      <c r="U60" s="50"/>
      <c r="V60" s="50"/>
      <c r="W60" s="50"/>
      <c r="X60" s="50"/>
      <c r="Y60" s="50"/>
      <c r="Z60" s="50"/>
    </row>
    <row r="61" spans="1:26" ht="30" customHeight="1">
      <c r="A61" s="1113"/>
      <c r="B61" s="144" t="s">
        <v>52</v>
      </c>
      <c r="C61" s="1103" t="s">
        <v>67</v>
      </c>
      <c r="D61" s="1064"/>
      <c r="E61" s="1064"/>
      <c r="F61" s="1064"/>
      <c r="G61" s="1064"/>
      <c r="H61" s="1064"/>
      <c r="I61" s="1064"/>
      <c r="J61" s="1064"/>
      <c r="K61" s="1064"/>
      <c r="L61" s="1064"/>
      <c r="M61" s="1095"/>
      <c r="N61" s="50"/>
      <c r="O61" s="50"/>
      <c r="P61" s="50"/>
      <c r="Q61" s="50"/>
      <c r="R61" s="50"/>
      <c r="S61" s="50"/>
      <c r="T61" s="50"/>
      <c r="U61" s="50"/>
      <c r="V61" s="50"/>
      <c r="W61" s="50"/>
      <c r="X61" s="50"/>
      <c r="Y61" s="50"/>
      <c r="Z61" s="50"/>
    </row>
    <row r="62" spans="1:26" ht="15.75" customHeight="1">
      <c r="A62" s="184" t="s">
        <v>331</v>
      </c>
      <c r="B62" s="146"/>
      <c r="C62" s="1099"/>
      <c r="D62" s="1100"/>
      <c r="E62" s="1100"/>
      <c r="F62" s="1100"/>
      <c r="G62" s="1100"/>
      <c r="H62" s="1100"/>
      <c r="I62" s="1100"/>
      <c r="J62" s="1100"/>
      <c r="K62" s="1100"/>
      <c r="L62" s="1100"/>
      <c r="M62" s="1101"/>
      <c r="N62" s="50"/>
      <c r="O62" s="50"/>
      <c r="P62" s="50"/>
      <c r="Q62" s="50"/>
      <c r="R62" s="50"/>
      <c r="S62" s="50"/>
      <c r="T62" s="50"/>
      <c r="U62" s="50"/>
      <c r="V62" s="50"/>
      <c r="W62" s="50"/>
      <c r="X62" s="50"/>
      <c r="Y62" s="50"/>
      <c r="Z62" s="50"/>
    </row>
    <row r="63" spans="1:26" ht="15.75" customHeight="1">
      <c r="A63" s="50"/>
      <c r="B63" s="147"/>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5.75" customHeight="1">
      <c r="A64" s="50"/>
      <c r="B64" s="147"/>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5.75" customHeight="1">
      <c r="A65" s="50"/>
      <c r="B65" s="147"/>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5.75" customHeight="1">
      <c r="A66" s="50"/>
      <c r="B66" s="147"/>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5.75" customHeight="1">
      <c r="A67" s="50"/>
      <c r="B67" s="147"/>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c r="A68" s="50"/>
      <c r="B68" s="147"/>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5.75" customHeight="1">
      <c r="A69" s="50"/>
      <c r="B69" s="147"/>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c r="A70" s="50"/>
      <c r="B70" s="147"/>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c r="A71" s="50"/>
      <c r="B71" s="147"/>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c r="A72" s="50"/>
      <c r="B72" s="147"/>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c r="A73" s="50"/>
      <c r="B73" s="147"/>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c r="A74" s="50"/>
      <c r="B74" s="147"/>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c r="A75" s="50"/>
      <c r="B75" s="147"/>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c r="A76" s="50"/>
      <c r="B76" s="147"/>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c r="A77" s="50"/>
      <c r="B77" s="147"/>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c r="A78" s="50"/>
      <c r="B78" s="147"/>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c r="A79" s="50"/>
      <c r="B79" s="147"/>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c r="A80" s="50"/>
      <c r="B80" s="147"/>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c r="A81" s="50"/>
      <c r="B81" s="147"/>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c r="A82" s="50"/>
      <c r="B82" s="147"/>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c r="A83" s="50"/>
      <c r="B83" s="147"/>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c r="A84" s="50"/>
      <c r="B84" s="147"/>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c r="A85" s="50"/>
      <c r="B85" s="147"/>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c r="A86" s="50"/>
      <c r="B86" s="147"/>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c r="A87" s="50"/>
      <c r="B87" s="147"/>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c r="A88" s="50"/>
      <c r="B88" s="147"/>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c r="A89" s="50"/>
      <c r="B89" s="147"/>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c r="A90" s="50"/>
      <c r="B90" s="147"/>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c r="A91" s="50"/>
      <c r="B91" s="147"/>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c r="A92" s="50"/>
      <c r="B92" s="147"/>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c r="A93" s="50"/>
      <c r="B93" s="147"/>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c r="A94" s="50"/>
      <c r="B94" s="147"/>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c r="A95" s="50"/>
      <c r="B95" s="147"/>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c r="A96" s="50"/>
      <c r="B96" s="147"/>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c r="A97" s="50"/>
      <c r="B97" s="147"/>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c r="A98" s="50"/>
      <c r="B98" s="147"/>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c r="A99" s="50"/>
      <c r="B99" s="147"/>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c r="A100" s="50"/>
      <c r="B100" s="14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c r="A101" s="50"/>
      <c r="B101" s="14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c r="A102" s="50"/>
      <c r="B102" s="14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c r="A103" s="50"/>
      <c r="B103" s="14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c r="A104" s="50"/>
      <c r="B104" s="14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c r="A105" s="50"/>
      <c r="B105" s="14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c r="A106" s="50"/>
      <c r="B106" s="14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c r="A107" s="50"/>
      <c r="B107" s="14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c r="A108" s="50"/>
      <c r="B108" s="14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c r="A109" s="50"/>
      <c r="B109" s="14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c r="A110" s="50"/>
      <c r="B110" s="14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c r="A111" s="50"/>
      <c r="B111" s="14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c r="A112" s="50"/>
      <c r="B112" s="14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c r="A113" s="50"/>
      <c r="B113" s="14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c r="A114" s="50"/>
      <c r="B114" s="14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c r="A115" s="50"/>
      <c r="B115" s="14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c r="A116" s="50"/>
      <c r="B116" s="14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c r="A117" s="50"/>
      <c r="B117" s="14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c r="A118" s="50"/>
      <c r="B118" s="14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c r="A119" s="50"/>
      <c r="B119" s="14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c r="A120" s="50"/>
      <c r="B120" s="14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c r="A121" s="50"/>
      <c r="B121" s="14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c r="A122" s="50"/>
      <c r="B122" s="14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c r="A123" s="50"/>
      <c r="B123" s="14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c r="A124" s="50"/>
      <c r="B124" s="14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c r="A125" s="50"/>
      <c r="B125" s="14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c r="A126" s="50"/>
      <c r="B126" s="14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c r="A127" s="50"/>
      <c r="B127" s="14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c r="A128" s="50"/>
      <c r="B128" s="14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c r="A129" s="50"/>
      <c r="B129" s="14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c r="A130" s="50"/>
      <c r="B130" s="14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c r="A131" s="50"/>
      <c r="B131" s="14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c r="A132" s="50"/>
      <c r="B132" s="14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c r="A133" s="50"/>
      <c r="B133" s="14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c r="A134" s="50"/>
      <c r="B134" s="14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c r="A135" s="50"/>
      <c r="B135" s="14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c r="A136" s="50"/>
      <c r="B136" s="14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c r="A137" s="50"/>
      <c r="B137" s="14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c r="A138" s="50"/>
      <c r="B138" s="14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c r="A139" s="50"/>
      <c r="B139" s="14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c r="A140" s="50"/>
      <c r="B140" s="14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c r="A141" s="50"/>
      <c r="B141" s="14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c r="A142" s="50"/>
      <c r="B142" s="14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c r="A143" s="50"/>
      <c r="B143" s="14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c r="A144" s="50"/>
      <c r="B144" s="14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c r="A145" s="50"/>
      <c r="B145" s="14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c r="A146" s="50"/>
      <c r="B146" s="14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c r="A147" s="50"/>
      <c r="B147" s="14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c r="A148" s="50"/>
      <c r="B148" s="14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c r="A149" s="50"/>
      <c r="B149" s="14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c r="A150" s="50"/>
      <c r="B150" s="14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c r="A151" s="50"/>
      <c r="B151" s="14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c r="A152" s="50"/>
      <c r="B152" s="14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c r="A153" s="50"/>
      <c r="B153" s="14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c r="A154" s="50"/>
      <c r="B154" s="14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c r="A155" s="50"/>
      <c r="B155" s="14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c r="A156" s="50"/>
      <c r="B156" s="14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c r="A157" s="50"/>
      <c r="B157" s="14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c r="A158" s="50"/>
      <c r="B158" s="14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c r="A159" s="50"/>
      <c r="B159" s="14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c r="A160" s="50"/>
      <c r="B160" s="14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c r="A161" s="50"/>
      <c r="B161" s="14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c r="A162" s="50"/>
      <c r="B162" s="14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c r="A163" s="50"/>
      <c r="B163" s="14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c r="A164" s="50"/>
      <c r="B164" s="14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c r="A165" s="50"/>
      <c r="B165" s="14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c r="A166" s="50"/>
      <c r="B166" s="14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c r="A167" s="50"/>
      <c r="B167" s="14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c r="A168" s="50"/>
      <c r="B168" s="14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c r="A169" s="50"/>
      <c r="B169" s="14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c r="A170" s="50"/>
      <c r="B170" s="14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c r="A171" s="50"/>
      <c r="B171" s="14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c r="A172" s="50"/>
      <c r="B172" s="14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c r="A173" s="50"/>
      <c r="B173" s="14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c r="A174" s="50"/>
      <c r="B174" s="14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c r="A175" s="50"/>
      <c r="B175" s="14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c r="A176" s="50"/>
      <c r="B176" s="14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c r="A177" s="50"/>
      <c r="B177" s="14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c r="A178" s="50"/>
      <c r="B178" s="14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c r="A179" s="50"/>
      <c r="B179" s="14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c r="A180" s="50"/>
      <c r="B180" s="14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c r="A181" s="50"/>
      <c r="B181" s="14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c r="A182" s="50"/>
      <c r="B182" s="14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c r="A183" s="50"/>
      <c r="B183" s="14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c r="A184" s="50"/>
      <c r="B184" s="14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c r="A185" s="50"/>
      <c r="B185" s="14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c r="A186" s="50"/>
      <c r="B186" s="14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c r="A187" s="50"/>
      <c r="B187" s="14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c r="A188" s="50"/>
      <c r="B188" s="14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c r="A189" s="50"/>
      <c r="B189" s="14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c r="A190" s="50"/>
      <c r="B190" s="14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c r="A191" s="50"/>
      <c r="B191" s="14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c r="A192" s="50"/>
      <c r="B192" s="14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c r="A193" s="50"/>
      <c r="B193" s="14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c r="A194" s="50"/>
      <c r="B194" s="14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c r="A195" s="50"/>
      <c r="B195" s="14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c r="A196" s="50"/>
      <c r="B196" s="14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c r="A197" s="50"/>
      <c r="B197" s="14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c r="A198" s="50"/>
      <c r="B198" s="14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c r="A199" s="50"/>
      <c r="B199" s="14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c r="A200" s="50"/>
      <c r="B200" s="14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c r="A201" s="50"/>
      <c r="B201" s="14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c r="A202" s="50"/>
      <c r="B202" s="14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c r="A203" s="50"/>
      <c r="B203" s="14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c r="A204" s="50"/>
      <c r="B204" s="14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c r="A205" s="50"/>
      <c r="B205" s="14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c r="A206" s="50"/>
      <c r="B206" s="14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c r="A207" s="50"/>
      <c r="B207" s="14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c r="A208" s="50"/>
      <c r="B208" s="14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c r="A209" s="50"/>
      <c r="B209" s="14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c r="A210" s="50"/>
      <c r="B210" s="14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c r="A211" s="50"/>
      <c r="B211" s="14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c r="A212" s="50"/>
      <c r="B212" s="14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c r="A213" s="50"/>
      <c r="B213" s="14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c r="A214" s="50"/>
      <c r="B214" s="14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c r="A215" s="50"/>
      <c r="B215" s="14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c r="A216" s="50"/>
      <c r="B216" s="14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c r="A217" s="50"/>
      <c r="B217" s="14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c r="A218" s="50"/>
      <c r="B218" s="14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c r="A219" s="50"/>
      <c r="B219" s="14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c r="A220" s="50"/>
      <c r="B220" s="14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c r="A221" s="50"/>
      <c r="B221" s="14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c r="A222" s="50"/>
      <c r="B222" s="14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c r="A223" s="50"/>
      <c r="B223" s="14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c r="A224" s="50"/>
      <c r="B224" s="14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c r="A225" s="50"/>
      <c r="B225" s="14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c r="A226" s="50"/>
      <c r="B226" s="14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c r="A227" s="50"/>
      <c r="B227" s="147"/>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c r="A228" s="50"/>
      <c r="B228" s="147"/>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c r="A229" s="50"/>
      <c r="B229" s="147"/>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c r="A230" s="50"/>
      <c r="B230" s="147"/>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c r="A231" s="50"/>
      <c r="B231" s="147"/>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c r="A232" s="50"/>
      <c r="B232" s="147"/>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c r="A233" s="50"/>
      <c r="B233" s="147"/>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c r="A234" s="50"/>
      <c r="B234" s="147"/>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c r="A235" s="50"/>
      <c r="B235" s="147"/>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c r="A236" s="50"/>
      <c r="B236" s="147"/>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c r="A237" s="50"/>
      <c r="B237" s="147"/>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c r="A238" s="50"/>
      <c r="B238" s="147"/>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c r="A239" s="50"/>
      <c r="B239" s="147"/>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c r="A240" s="50"/>
      <c r="B240" s="147"/>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c r="A241" s="50"/>
      <c r="B241" s="147"/>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c r="A242" s="50"/>
      <c r="B242" s="147"/>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c r="A243" s="50"/>
      <c r="B243" s="147"/>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c r="A244" s="50"/>
      <c r="B244" s="147"/>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c r="A245" s="50"/>
      <c r="B245" s="147"/>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c r="A246" s="50"/>
      <c r="B246" s="147"/>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c r="A247" s="50"/>
      <c r="B247" s="147"/>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c r="A248" s="50"/>
      <c r="B248" s="147"/>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c r="A249" s="50"/>
      <c r="B249" s="147"/>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c r="A250" s="50"/>
      <c r="B250" s="147"/>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c r="A251" s="50"/>
      <c r="B251" s="147"/>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c r="A252" s="50"/>
      <c r="B252" s="147"/>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c r="A253" s="50"/>
      <c r="B253" s="147"/>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c r="A254" s="50"/>
      <c r="B254" s="147"/>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c r="A255" s="50"/>
      <c r="B255" s="147"/>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c r="A256" s="50"/>
      <c r="B256" s="147"/>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c r="A257" s="50"/>
      <c r="B257" s="147"/>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c r="A258" s="50"/>
      <c r="B258" s="147"/>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c r="A259" s="50"/>
      <c r="B259" s="147"/>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c r="A260" s="50"/>
      <c r="B260" s="147"/>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c r="A261" s="50"/>
      <c r="B261" s="147"/>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c r="A262" s="50"/>
      <c r="B262" s="147"/>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c r="A263" s="50"/>
      <c r="B263" s="147"/>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c r="A264" s="50"/>
      <c r="B264" s="147"/>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c r="A265" s="50"/>
      <c r="B265" s="147"/>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c r="A266" s="50"/>
      <c r="B266" s="147"/>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c r="A267" s="50"/>
      <c r="B267" s="147"/>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c r="A268" s="50"/>
      <c r="B268" s="147"/>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c r="A269" s="50"/>
      <c r="B269" s="147"/>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c r="A270" s="50"/>
      <c r="B270" s="147"/>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c r="A271" s="50"/>
      <c r="B271" s="147"/>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c r="A272" s="50"/>
      <c r="B272" s="147"/>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c r="A273" s="50"/>
      <c r="B273" s="147"/>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c r="A274" s="50"/>
      <c r="B274" s="147"/>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c r="A275" s="50"/>
      <c r="B275" s="147"/>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c r="A276" s="50"/>
      <c r="B276" s="147"/>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c r="A277" s="50"/>
      <c r="B277" s="147"/>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c r="A278" s="50"/>
      <c r="B278" s="147"/>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c r="A279" s="50"/>
      <c r="B279" s="147"/>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c r="A280" s="50"/>
      <c r="B280" s="147"/>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c r="A281" s="50"/>
      <c r="B281" s="147"/>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c r="A282" s="50"/>
      <c r="B282" s="147"/>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c r="A283" s="50"/>
      <c r="B283" s="147"/>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c r="A284" s="50"/>
      <c r="B284" s="147"/>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c r="A285" s="50"/>
      <c r="B285" s="147"/>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c r="A286" s="50"/>
      <c r="B286" s="147"/>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c r="A287" s="50"/>
      <c r="B287" s="147"/>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c r="A288" s="50"/>
      <c r="B288" s="147"/>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c r="A289" s="50"/>
      <c r="B289" s="147"/>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c r="A290" s="50"/>
      <c r="B290" s="147"/>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c r="A291" s="50"/>
      <c r="B291" s="147"/>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c r="A292" s="50"/>
      <c r="B292" s="147"/>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c r="A293" s="50"/>
      <c r="B293" s="147"/>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c r="A294" s="50"/>
      <c r="B294" s="147"/>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c r="A295" s="50"/>
      <c r="B295" s="147"/>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c r="A296" s="50"/>
      <c r="B296" s="147"/>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c r="A297" s="50"/>
      <c r="B297" s="147"/>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c r="A298" s="50"/>
      <c r="B298" s="147"/>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c r="A299" s="50"/>
      <c r="B299" s="147"/>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c r="A300" s="50"/>
      <c r="B300" s="147"/>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c r="A301" s="50"/>
      <c r="B301" s="147"/>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c r="A302" s="50"/>
      <c r="B302" s="147"/>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c r="A303" s="50"/>
      <c r="B303" s="147"/>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c r="A304" s="50"/>
      <c r="B304" s="147"/>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c r="A305" s="50"/>
      <c r="B305" s="147"/>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c r="A306" s="50"/>
      <c r="B306" s="147"/>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c r="A307" s="50"/>
      <c r="B307" s="147"/>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c r="A308" s="50"/>
      <c r="B308" s="147"/>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c r="A309" s="50"/>
      <c r="B309" s="147"/>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c r="A310" s="50"/>
      <c r="B310" s="147"/>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c r="A311" s="50"/>
      <c r="B311" s="147"/>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5.75" customHeight="1">
      <c r="A312" s="50"/>
      <c r="B312" s="147"/>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5.75" customHeight="1">
      <c r="A313" s="50"/>
      <c r="B313" s="147"/>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5.75" customHeight="1">
      <c r="A314" s="50"/>
      <c r="B314" s="147"/>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5.75" customHeight="1">
      <c r="A315" s="50"/>
      <c r="B315" s="147"/>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5.75" customHeight="1">
      <c r="A316" s="50"/>
      <c r="B316" s="147"/>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5.75" customHeight="1">
      <c r="A317" s="50"/>
      <c r="B317" s="147"/>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5.75" customHeight="1">
      <c r="A318" s="50"/>
      <c r="B318" s="147"/>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5.75" customHeight="1">
      <c r="A319" s="50"/>
      <c r="B319" s="147"/>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5.75" customHeight="1">
      <c r="A320" s="50"/>
      <c r="B320" s="147"/>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5.75" customHeight="1">
      <c r="A321" s="50"/>
      <c r="B321" s="147"/>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5.75" customHeight="1">
      <c r="A322" s="50"/>
      <c r="B322" s="147"/>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5.75" customHeight="1">
      <c r="A323" s="50"/>
      <c r="B323" s="147"/>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5.75" customHeight="1">
      <c r="A324" s="50"/>
      <c r="B324" s="147"/>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5.75" customHeight="1">
      <c r="A325" s="50"/>
      <c r="B325" s="147"/>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5.75" customHeight="1">
      <c r="A326" s="50"/>
      <c r="B326" s="147"/>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5.75" customHeight="1">
      <c r="A327" s="50"/>
      <c r="B327" s="147"/>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5.75" customHeight="1">
      <c r="A328" s="50"/>
      <c r="B328" s="147"/>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5.75" customHeight="1">
      <c r="A329" s="50"/>
      <c r="B329" s="147"/>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5.75" customHeight="1">
      <c r="A330" s="50"/>
      <c r="B330" s="147"/>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5.75" customHeight="1">
      <c r="A331" s="50"/>
      <c r="B331" s="147"/>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5.75" customHeight="1">
      <c r="A332" s="50"/>
      <c r="B332" s="147"/>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5.75" customHeight="1">
      <c r="A333" s="50"/>
      <c r="B333" s="147"/>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5.75" customHeight="1">
      <c r="A334" s="50"/>
      <c r="B334" s="147"/>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5.75" customHeight="1">
      <c r="A335" s="50"/>
      <c r="B335" s="147"/>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5.75" customHeight="1">
      <c r="A336" s="50"/>
      <c r="B336" s="147"/>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5.75" customHeight="1">
      <c r="A337" s="50"/>
      <c r="B337" s="147"/>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5.75" customHeight="1">
      <c r="A338" s="50"/>
      <c r="B338" s="147"/>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5.75" customHeight="1">
      <c r="A339" s="50"/>
      <c r="B339" s="147"/>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5.75" customHeight="1">
      <c r="A340" s="50"/>
      <c r="B340" s="147"/>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5.75" customHeight="1">
      <c r="A341" s="50"/>
      <c r="B341" s="147"/>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5.75" customHeight="1">
      <c r="A342" s="50"/>
      <c r="B342" s="147"/>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5.75" customHeight="1">
      <c r="A343" s="50"/>
      <c r="B343" s="147"/>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5.75" customHeight="1">
      <c r="A344" s="50"/>
      <c r="B344" s="147"/>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5.75" customHeight="1">
      <c r="A345" s="50"/>
      <c r="B345" s="147"/>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5.75" customHeight="1">
      <c r="A346" s="50"/>
      <c r="B346" s="147"/>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5.75" customHeight="1">
      <c r="A347" s="50"/>
      <c r="B347" s="147"/>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5.75" customHeight="1">
      <c r="A348" s="50"/>
      <c r="B348" s="147"/>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5.75" customHeight="1">
      <c r="A349" s="50"/>
      <c r="B349" s="147"/>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5.75" customHeight="1">
      <c r="A350" s="50"/>
      <c r="B350" s="147"/>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5.75" customHeight="1">
      <c r="A351" s="50"/>
      <c r="B351" s="147"/>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5.75" customHeight="1">
      <c r="A352" s="50"/>
      <c r="B352" s="147"/>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5.75" customHeight="1">
      <c r="A353" s="50"/>
      <c r="B353" s="147"/>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5.75" customHeight="1">
      <c r="A354" s="50"/>
      <c r="B354" s="147"/>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5.75" customHeight="1">
      <c r="A355" s="50"/>
      <c r="B355" s="147"/>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5.75" customHeight="1">
      <c r="A356" s="50"/>
      <c r="B356" s="147"/>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5.75" customHeight="1">
      <c r="A357" s="50"/>
      <c r="B357" s="147"/>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5.75" customHeight="1">
      <c r="A358" s="50"/>
      <c r="B358" s="147"/>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5.75" customHeight="1">
      <c r="A359" s="50"/>
      <c r="B359" s="147"/>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5.75" customHeight="1">
      <c r="A360" s="50"/>
      <c r="B360" s="147"/>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5.75" customHeight="1">
      <c r="A361" s="50"/>
      <c r="B361" s="147"/>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5.75" customHeight="1">
      <c r="A362" s="50"/>
      <c r="B362" s="147"/>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5.75" customHeight="1">
      <c r="A363" s="50"/>
      <c r="B363" s="147"/>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5.75" customHeight="1">
      <c r="A364" s="50"/>
      <c r="B364" s="147"/>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5.75" customHeight="1">
      <c r="A365" s="50"/>
      <c r="B365" s="147"/>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5.75" customHeight="1">
      <c r="A366" s="50"/>
      <c r="B366" s="147"/>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5.75" customHeight="1">
      <c r="A367" s="50"/>
      <c r="B367" s="147"/>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5.75" customHeight="1">
      <c r="A368" s="50"/>
      <c r="B368" s="147"/>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5.75" customHeight="1">
      <c r="A369" s="50"/>
      <c r="B369" s="147"/>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5.75" customHeight="1">
      <c r="A370" s="50"/>
      <c r="B370" s="147"/>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5.75" customHeight="1">
      <c r="A371" s="50"/>
      <c r="B371" s="147"/>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5.75" customHeight="1">
      <c r="A372" s="50"/>
      <c r="B372" s="147"/>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5.75" customHeight="1">
      <c r="A373" s="50"/>
      <c r="B373" s="147"/>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5.75" customHeight="1">
      <c r="A374" s="50"/>
      <c r="B374" s="147"/>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5.75" customHeight="1">
      <c r="A375" s="50"/>
      <c r="B375" s="147"/>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5.75" customHeight="1">
      <c r="A376" s="50"/>
      <c r="B376" s="147"/>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5.75" customHeight="1">
      <c r="A377" s="50"/>
      <c r="B377" s="147"/>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5.75" customHeight="1">
      <c r="A378" s="50"/>
      <c r="B378" s="147"/>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5.75" customHeight="1">
      <c r="A379" s="50"/>
      <c r="B379" s="147"/>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5.75" customHeight="1">
      <c r="A380" s="50"/>
      <c r="B380" s="147"/>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5.75" customHeight="1">
      <c r="A381" s="50"/>
      <c r="B381" s="147"/>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5.75" customHeight="1">
      <c r="A382" s="50"/>
      <c r="B382" s="147"/>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5.75" customHeight="1">
      <c r="A383" s="50"/>
      <c r="B383" s="147"/>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5.75" customHeight="1">
      <c r="A384" s="50"/>
      <c r="B384" s="147"/>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5.75" customHeight="1">
      <c r="A385" s="50"/>
      <c r="B385" s="147"/>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5.75" customHeight="1">
      <c r="A386" s="50"/>
      <c r="B386" s="147"/>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5.75" customHeight="1">
      <c r="A387" s="50"/>
      <c r="B387" s="147"/>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5.75" customHeight="1">
      <c r="A388" s="50"/>
      <c r="B388" s="147"/>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5.75" customHeight="1">
      <c r="A389" s="50"/>
      <c r="B389" s="147"/>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5.75" customHeight="1">
      <c r="A390" s="50"/>
      <c r="B390" s="147"/>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5.75" customHeight="1">
      <c r="A391" s="50"/>
      <c r="B391" s="147"/>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5.75" customHeight="1">
      <c r="A392" s="50"/>
      <c r="B392" s="147"/>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5.75" customHeight="1">
      <c r="A393" s="50"/>
      <c r="B393" s="147"/>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5.75" customHeight="1">
      <c r="A394" s="50"/>
      <c r="B394" s="147"/>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5.75" customHeight="1">
      <c r="A395" s="50"/>
      <c r="B395" s="147"/>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5.75" customHeight="1">
      <c r="A396" s="50"/>
      <c r="B396" s="147"/>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5.75" customHeight="1">
      <c r="A397" s="50"/>
      <c r="B397" s="147"/>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5.75" customHeight="1">
      <c r="A398" s="50"/>
      <c r="B398" s="147"/>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5.75" customHeight="1">
      <c r="A399" s="50"/>
      <c r="B399" s="147"/>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5.75" customHeight="1">
      <c r="A400" s="50"/>
      <c r="B400" s="147"/>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5.75" customHeight="1">
      <c r="A401" s="50"/>
      <c r="B401" s="147"/>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5.75" customHeight="1">
      <c r="A402" s="50"/>
      <c r="B402" s="147"/>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5.75" customHeight="1">
      <c r="A403" s="50"/>
      <c r="B403" s="147"/>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5.75" customHeight="1">
      <c r="A404" s="50"/>
      <c r="B404" s="147"/>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5.75" customHeight="1">
      <c r="A405" s="50"/>
      <c r="B405" s="147"/>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5.75" customHeight="1">
      <c r="A406" s="50"/>
      <c r="B406" s="147"/>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5.75" customHeight="1">
      <c r="A407" s="50"/>
      <c r="B407" s="147"/>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5.75" customHeight="1">
      <c r="A408" s="50"/>
      <c r="B408" s="147"/>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5.75" customHeight="1">
      <c r="A409" s="50"/>
      <c r="B409" s="147"/>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5.75" customHeight="1">
      <c r="A410" s="50"/>
      <c r="B410" s="147"/>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5.75" customHeight="1">
      <c r="A411" s="50"/>
      <c r="B411" s="147"/>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5.75" customHeight="1">
      <c r="A412" s="50"/>
      <c r="B412" s="147"/>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5.75" customHeight="1">
      <c r="A413" s="50"/>
      <c r="B413" s="147"/>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5.75" customHeight="1">
      <c r="A414" s="50"/>
      <c r="B414" s="147"/>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5.75" customHeight="1">
      <c r="A415" s="50"/>
      <c r="B415" s="147"/>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5.75" customHeight="1">
      <c r="A416" s="50"/>
      <c r="B416" s="147"/>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5.75" customHeight="1">
      <c r="A417" s="50"/>
      <c r="B417" s="147"/>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5.75" customHeight="1">
      <c r="A418" s="50"/>
      <c r="B418" s="147"/>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5.75" customHeight="1">
      <c r="A419" s="50"/>
      <c r="B419" s="147"/>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5.75" customHeight="1">
      <c r="A420" s="50"/>
      <c r="B420" s="147"/>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5.75" customHeight="1">
      <c r="A421" s="50"/>
      <c r="B421" s="147"/>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5.75" customHeight="1">
      <c r="A422" s="50"/>
      <c r="B422" s="147"/>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5.75" customHeight="1">
      <c r="A423" s="50"/>
      <c r="B423" s="147"/>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5.75" customHeight="1">
      <c r="A424" s="50"/>
      <c r="B424" s="147"/>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5.75" customHeight="1">
      <c r="A425" s="50"/>
      <c r="B425" s="147"/>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5.75" customHeight="1">
      <c r="A426" s="50"/>
      <c r="B426" s="147"/>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5.75" customHeight="1">
      <c r="A427" s="50"/>
      <c r="B427" s="147"/>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5.75" customHeight="1">
      <c r="A428" s="50"/>
      <c r="B428" s="147"/>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5.75" customHeight="1">
      <c r="A429" s="50"/>
      <c r="B429" s="147"/>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5.75" customHeight="1">
      <c r="A430" s="50"/>
      <c r="B430" s="147"/>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5.75" customHeight="1">
      <c r="A431" s="50"/>
      <c r="B431" s="147"/>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5.75" customHeight="1">
      <c r="A432" s="50"/>
      <c r="B432" s="147"/>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5.75" customHeight="1">
      <c r="A433" s="50"/>
      <c r="B433" s="147"/>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5.75" customHeight="1">
      <c r="A434" s="50"/>
      <c r="B434" s="147"/>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5.75" customHeight="1">
      <c r="A435" s="50"/>
      <c r="B435" s="147"/>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5.75" customHeight="1">
      <c r="A436" s="50"/>
      <c r="B436" s="147"/>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5.75" customHeight="1">
      <c r="A437" s="50"/>
      <c r="B437" s="147"/>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5.75" customHeight="1">
      <c r="A438" s="50"/>
      <c r="B438" s="147"/>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5.75" customHeight="1">
      <c r="A439" s="50"/>
      <c r="B439" s="147"/>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5.75" customHeight="1">
      <c r="A440" s="50"/>
      <c r="B440" s="147"/>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5.75" customHeight="1">
      <c r="A441" s="50"/>
      <c r="B441" s="147"/>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5.75" customHeight="1">
      <c r="A442" s="50"/>
      <c r="B442" s="147"/>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5.75" customHeight="1">
      <c r="A443" s="50"/>
      <c r="B443" s="147"/>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5.75" customHeight="1">
      <c r="A444" s="50"/>
      <c r="B444" s="147"/>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5.75" customHeight="1">
      <c r="A445" s="50"/>
      <c r="B445" s="147"/>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5.75" customHeight="1">
      <c r="A446" s="50"/>
      <c r="B446" s="147"/>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5.75" customHeight="1">
      <c r="A447" s="50"/>
      <c r="B447" s="147"/>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5.75" customHeight="1">
      <c r="A448" s="50"/>
      <c r="B448" s="147"/>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5.75" customHeight="1">
      <c r="A449" s="50"/>
      <c r="B449" s="147"/>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5.75" customHeight="1">
      <c r="A450" s="50"/>
      <c r="B450" s="147"/>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5.75" customHeight="1">
      <c r="A451" s="50"/>
      <c r="B451" s="147"/>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5.75" customHeight="1">
      <c r="A452" s="50"/>
      <c r="B452" s="147"/>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5.75" customHeight="1">
      <c r="A453" s="50"/>
      <c r="B453" s="147"/>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5.75" customHeight="1">
      <c r="A454" s="50"/>
      <c r="B454" s="147"/>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5.75" customHeight="1">
      <c r="A455" s="50"/>
      <c r="B455" s="147"/>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5.75" customHeight="1">
      <c r="A456" s="50"/>
      <c r="B456" s="147"/>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5.75" customHeight="1">
      <c r="A457" s="50"/>
      <c r="B457" s="147"/>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5.75" customHeight="1">
      <c r="A458" s="50"/>
      <c r="B458" s="147"/>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5.75" customHeight="1">
      <c r="A459" s="50"/>
      <c r="B459" s="147"/>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5.75" customHeight="1">
      <c r="A460" s="50"/>
      <c r="B460" s="147"/>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5.75" customHeight="1">
      <c r="A461" s="50"/>
      <c r="B461" s="147"/>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5.75" customHeight="1">
      <c r="A462" s="50"/>
      <c r="B462" s="147"/>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5.75" customHeight="1">
      <c r="A463" s="50"/>
      <c r="B463" s="147"/>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5.75" customHeight="1">
      <c r="A464" s="50"/>
      <c r="B464" s="147"/>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5.75" customHeight="1">
      <c r="A465" s="50"/>
      <c r="B465" s="147"/>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5.75" customHeight="1">
      <c r="A466" s="50"/>
      <c r="B466" s="147"/>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5.75" customHeight="1">
      <c r="A467" s="50"/>
      <c r="B467" s="147"/>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5.75" customHeight="1">
      <c r="A468" s="50"/>
      <c r="B468" s="147"/>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5.75" customHeight="1">
      <c r="A469" s="50"/>
      <c r="B469" s="147"/>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5.75" customHeight="1">
      <c r="A470" s="50"/>
      <c r="B470" s="147"/>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5.75" customHeight="1">
      <c r="A471" s="50"/>
      <c r="B471" s="147"/>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5.75" customHeight="1">
      <c r="A472" s="50"/>
      <c r="B472" s="147"/>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5.75" customHeight="1">
      <c r="A473" s="50"/>
      <c r="B473" s="147"/>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5.75" customHeight="1">
      <c r="A474" s="50"/>
      <c r="B474" s="147"/>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5.75" customHeight="1">
      <c r="A475" s="50"/>
      <c r="B475" s="147"/>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5.75" customHeight="1">
      <c r="A476" s="50"/>
      <c r="B476" s="147"/>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5.75" customHeight="1">
      <c r="A477" s="50"/>
      <c r="B477" s="147"/>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5.75" customHeight="1">
      <c r="A478" s="50"/>
      <c r="B478" s="147"/>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5.75" customHeight="1">
      <c r="A479" s="50"/>
      <c r="B479" s="147"/>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5.75" customHeight="1">
      <c r="A480" s="50"/>
      <c r="B480" s="147"/>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5.75" customHeight="1">
      <c r="A481" s="50"/>
      <c r="B481" s="147"/>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5.75" customHeight="1">
      <c r="A482" s="50"/>
      <c r="B482" s="147"/>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5.75" customHeight="1">
      <c r="A483" s="50"/>
      <c r="B483" s="147"/>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5.75" customHeight="1">
      <c r="A484" s="50"/>
      <c r="B484" s="147"/>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5.75" customHeight="1">
      <c r="A485" s="50"/>
      <c r="B485" s="147"/>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5.75" customHeight="1">
      <c r="A486" s="50"/>
      <c r="B486" s="147"/>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5.75" customHeight="1">
      <c r="A487" s="50"/>
      <c r="B487" s="147"/>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5.75" customHeight="1">
      <c r="A488" s="50"/>
      <c r="B488" s="147"/>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5.75" customHeight="1">
      <c r="A489" s="50"/>
      <c r="B489" s="147"/>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5.75" customHeight="1">
      <c r="A490" s="50"/>
      <c r="B490" s="147"/>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5.75" customHeight="1">
      <c r="A491" s="50"/>
      <c r="B491" s="147"/>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5.75" customHeight="1">
      <c r="A492" s="50"/>
      <c r="B492" s="147"/>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5.75" customHeight="1">
      <c r="A493" s="50"/>
      <c r="B493" s="147"/>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5.75" customHeight="1">
      <c r="A494" s="50"/>
      <c r="B494" s="147"/>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5.75" customHeight="1">
      <c r="A495" s="50"/>
      <c r="B495" s="147"/>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5.75" customHeight="1">
      <c r="A496" s="50"/>
      <c r="B496" s="147"/>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5.75" customHeight="1">
      <c r="A497" s="50"/>
      <c r="B497" s="147"/>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5.75" customHeight="1">
      <c r="A498" s="50"/>
      <c r="B498" s="147"/>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5.75" customHeight="1">
      <c r="A499" s="50"/>
      <c r="B499" s="147"/>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5.75" customHeight="1">
      <c r="A500" s="50"/>
      <c r="B500" s="147"/>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5.75" customHeight="1">
      <c r="A501" s="50"/>
      <c r="B501" s="147"/>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5.75" customHeight="1">
      <c r="A502" s="50"/>
      <c r="B502" s="147"/>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5.75" customHeight="1">
      <c r="A503" s="50"/>
      <c r="B503" s="147"/>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5.75" customHeight="1">
      <c r="A504" s="50"/>
      <c r="B504" s="147"/>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5.75" customHeight="1">
      <c r="A505" s="50"/>
      <c r="B505" s="147"/>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5.75" customHeight="1">
      <c r="A506" s="50"/>
      <c r="B506" s="147"/>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5.75" customHeight="1">
      <c r="A507" s="50"/>
      <c r="B507" s="147"/>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5.75" customHeight="1">
      <c r="A508" s="50"/>
      <c r="B508" s="147"/>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5.75" customHeight="1">
      <c r="A509" s="50"/>
      <c r="B509" s="147"/>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5.75" customHeight="1">
      <c r="A510" s="50"/>
      <c r="B510" s="147"/>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5.75" customHeight="1">
      <c r="A511" s="50"/>
      <c r="B511" s="147"/>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5.75" customHeight="1">
      <c r="A512" s="50"/>
      <c r="B512" s="147"/>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5.75" customHeight="1">
      <c r="A513" s="50"/>
      <c r="B513" s="147"/>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5.75" customHeight="1">
      <c r="A514" s="50"/>
      <c r="B514" s="147"/>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5.75" customHeight="1">
      <c r="A515" s="50"/>
      <c r="B515" s="147"/>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5.75" customHeight="1">
      <c r="A516" s="50"/>
      <c r="B516" s="147"/>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5.75" customHeight="1">
      <c r="A517" s="50"/>
      <c r="B517" s="147"/>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5.75" customHeight="1">
      <c r="A518" s="50"/>
      <c r="B518" s="147"/>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5.75" customHeight="1">
      <c r="A519" s="50"/>
      <c r="B519" s="147"/>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5.75" customHeight="1">
      <c r="A520" s="50"/>
      <c r="B520" s="147"/>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5.75" customHeight="1">
      <c r="A521" s="50"/>
      <c r="B521" s="147"/>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5.75" customHeight="1">
      <c r="A522" s="50"/>
      <c r="B522" s="147"/>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5.75" customHeight="1">
      <c r="A523" s="50"/>
      <c r="B523" s="147"/>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5.75" customHeight="1">
      <c r="A524" s="50"/>
      <c r="B524" s="147"/>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5.75" customHeight="1">
      <c r="A525" s="50"/>
      <c r="B525" s="147"/>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5.75" customHeight="1">
      <c r="A526" s="50"/>
      <c r="B526" s="147"/>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5.75" customHeight="1">
      <c r="A527" s="50"/>
      <c r="B527" s="147"/>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5.75" customHeight="1">
      <c r="A528" s="50"/>
      <c r="B528" s="147"/>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5.75" customHeight="1">
      <c r="A529" s="50"/>
      <c r="B529" s="147"/>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5.75" customHeight="1">
      <c r="A530" s="50"/>
      <c r="B530" s="147"/>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5.75" customHeight="1">
      <c r="A531" s="50"/>
      <c r="B531" s="147"/>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5.75" customHeight="1">
      <c r="A532" s="50"/>
      <c r="B532" s="147"/>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5.75" customHeight="1">
      <c r="A533" s="50"/>
      <c r="B533" s="147"/>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5.75" customHeight="1">
      <c r="A534" s="50"/>
      <c r="B534" s="147"/>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5.75" customHeight="1">
      <c r="A535" s="50"/>
      <c r="B535" s="147"/>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5.75" customHeight="1">
      <c r="A536" s="50"/>
      <c r="B536" s="147"/>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5.75" customHeight="1">
      <c r="A537" s="50"/>
      <c r="B537" s="147"/>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5.75" customHeight="1">
      <c r="A538" s="50"/>
      <c r="B538" s="147"/>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5.75" customHeight="1">
      <c r="A539" s="50"/>
      <c r="B539" s="147"/>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5.75" customHeight="1">
      <c r="A540" s="50"/>
      <c r="B540" s="147"/>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5.75" customHeight="1">
      <c r="A541" s="50"/>
      <c r="B541" s="147"/>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5.75" customHeight="1">
      <c r="A542" s="50"/>
      <c r="B542" s="147"/>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5.75" customHeight="1">
      <c r="A543" s="50"/>
      <c r="B543" s="147"/>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5.75" customHeight="1">
      <c r="A544" s="50"/>
      <c r="B544" s="147"/>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5.75" customHeight="1">
      <c r="A545" s="50"/>
      <c r="B545" s="147"/>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5.75" customHeight="1">
      <c r="A546" s="50"/>
      <c r="B546" s="147"/>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5.75" customHeight="1">
      <c r="A547" s="50"/>
      <c r="B547" s="147"/>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5.75" customHeight="1">
      <c r="A548" s="50"/>
      <c r="B548" s="147"/>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5.75" customHeight="1">
      <c r="A549" s="50"/>
      <c r="B549" s="147"/>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5.75" customHeight="1">
      <c r="A550" s="50"/>
      <c r="B550" s="147"/>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5.75" customHeight="1">
      <c r="A551" s="50"/>
      <c r="B551" s="147"/>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5.75" customHeight="1">
      <c r="A552" s="50"/>
      <c r="B552" s="147"/>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5.75" customHeight="1">
      <c r="A553" s="50"/>
      <c r="B553" s="147"/>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5.75" customHeight="1">
      <c r="A554" s="50"/>
      <c r="B554" s="147"/>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5.75" customHeight="1">
      <c r="A555" s="50"/>
      <c r="B555" s="147"/>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5.75" customHeight="1">
      <c r="A556" s="50"/>
      <c r="B556" s="147"/>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5.75" customHeight="1">
      <c r="A557" s="50"/>
      <c r="B557" s="147"/>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5.75" customHeight="1">
      <c r="A558" s="50"/>
      <c r="B558" s="147"/>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5.75" customHeight="1">
      <c r="A559" s="50"/>
      <c r="B559" s="147"/>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5.75" customHeight="1">
      <c r="A560" s="50"/>
      <c r="B560" s="147"/>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5.75" customHeight="1">
      <c r="A561" s="50"/>
      <c r="B561" s="147"/>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5.75" customHeight="1">
      <c r="A562" s="50"/>
      <c r="B562" s="147"/>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5.75" customHeight="1">
      <c r="A563" s="50"/>
      <c r="B563" s="147"/>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5.75" customHeight="1">
      <c r="A564" s="50"/>
      <c r="B564" s="147"/>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5.75" customHeight="1">
      <c r="A565" s="50"/>
      <c r="B565" s="147"/>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5.75" customHeight="1">
      <c r="A566" s="50"/>
      <c r="B566" s="147"/>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5.75" customHeight="1">
      <c r="A567" s="50"/>
      <c r="B567" s="147"/>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5.75" customHeight="1">
      <c r="A568" s="50"/>
      <c r="B568" s="147"/>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5.75" customHeight="1">
      <c r="A569" s="50"/>
      <c r="B569" s="147"/>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5.75" customHeight="1">
      <c r="A570" s="50"/>
      <c r="B570" s="147"/>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5.75" customHeight="1">
      <c r="A571" s="50"/>
      <c r="B571" s="147"/>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5.75" customHeight="1">
      <c r="A572" s="50"/>
      <c r="B572" s="147"/>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5.75" customHeight="1">
      <c r="A573" s="50"/>
      <c r="B573" s="147"/>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5.75" customHeight="1">
      <c r="A574" s="50"/>
      <c r="B574" s="147"/>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5.75" customHeight="1">
      <c r="A575" s="50"/>
      <c r="B575" s="147"/>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5.75" customHeight="1">
      <c r="A576" s="50"/>
      <c r="B576" s="147"/>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5.75" customHeight="1">
      <c r="A577" s="50"/>
      <c r="B577" s="147"/>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5.75" customHeight="1">
      <c r="A578" s="50"/>
      <c r="B578" s="147"/>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5.75" customHeight="1">
      <c r="A579" s="50"/>
      <c r="B579" s="147"/>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5.75" customHeight="1">
      <c r="A580" s="50"/>
      <c r="B580" s="147"/>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5.75" customHeight="1">
      <c r="A581" s="50"/>
      <c r="B581" s="147"/>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5.75" customHeight="1">
      <c r="A582" s="50"/>
      <c r="B582" s="147"/>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5.75" customHeight="1">
      <c r="A583" s="50"/>
      <c r="B583" s="147"/>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5.75" customHeight="1">
      <c r="A584" s="50"/>
      <c r="B584" s="147"/>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5.75" customHeight="1">
      <c r="A585" s="50"/>
      <c r="B585" s="147"/>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5.75" customHeight="1">
      <c r="A586" s="50"/>
      <c r="B586" s="147"/>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5.75" customHeight="1">
      <c r="A587" s="50"/>
      <c r="B587" s="147"/>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5.75" customHeight="1">
      <c r="A588" s="50"/>
      <c r="B588" s="147"/>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5.75" customHeight="1">
      <c r="A589" s="50"/>
      <c r="B589" s="147"/>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5.75" customHeight="1">
      <c r="A590" s="50"/>
      <c r="B590" s="147"/>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5.75" customHeight="1">
      <c r="A591" s="50"/>
      <c r="B591" s="147"/>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5.75" customHeight="1">
      <c r="A592" s="50"/>
      <c r="B592" s="147"/>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5.75" customHeight="1">
      <c r="A593" s="50"/>
      <c r="B593" s="147"/>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5.75" customHeight="1">
      <c r="A594" s="50"/>
      <c r="B594" s="147"/>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5.75" customHeight="1">
      <c r="A595" s="50"/>
      <c r="B595" s="147"/>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5.75" customHeight="1">
      <c r="A596" s="50"/>
      <c r="B596" s="147"/>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5.75" customHeight="1">
      <c r="A597" s="50"/>
      <c r="B597" s="147"/>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5.75" customHeight="1">
      <c r="A598" s="50"/>
      <c r="B598" s="147"/>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5.75" customHeight="1">
      <c r="A599" s="50"/>
      <c r="B599" s="147"/>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5.75" customHeight="1">
      <c r="A600" s="50"/>
      <c r="B600" s="147"/>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5.75" customHeight="1">
      <c r="A601" s="50"/>
      <c r="B601" s="147"/>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5.75" customHeight="1">
      <c r="A602" s="50"/>
      <c r="B602" s="147"/>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5.75" customHeight="1">
      <c r="A603" s="50"/>
      <c r="B603" s="147"/>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5.75" customHeight="1">
      <c r="A604" s="50"/>
      <c r="B604" s="147"/>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5.75" customHeight="1">
      <c r="A605" s="50"/>
      <c r="B605" s="147"/>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5.75" customHeight="1">
      <c r="A606" s="50"/>
      <c r="B606" s="147"/>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5.75" customHeight="1">
      <c r="A607" s="50"/>
      <c r="B607" s="147"/>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5.75" customHeight="1">
      <c r="A608" s="50"/>
      <c r="B608" s="147"/>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5.75" customHeight="1">
      <c r="A609" s="50"/>
      <c r="B609" s="147"/>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5.75" customHeight="1">
      <c r="A610" s="50"/>
      <c r="B610" s="147"/>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5.75" customHeight="1">
      <c r="A611" s="50"/>
      <c r="B611" s="147"/>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5.75" customHeight="1">
      <c r="A612" s="50"/>
      <c r="B612" s="147"/>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5.75" customHeight="1">
      <c r="A613" s="50"/>
      <c r="B613" s="147"/>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5.75" customHeight="1">
      <c r="A614" s="50"/>
      <c r="B614" s="147"/>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5.75" customHeight="1">
      <c r="A615" s="50"/>
      <c r="B615" s="147"/>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5.75" customHeight="1">
      <c r="A616" s="50"/>
      <c r="B616" s="147"/>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5.75" customHeight="1">
      <c r="A617" s="50"/>
      <c r="B617" s="147"/>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5.75" customHeight="1">
      <c r="A618" s="50"/>
      <c r="B618" s="147"/>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5.75" customHeight="1">
      <c r="A619" s="50"/>
      <c r="B619" s="147"/>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5.75" customHeight="1">
      <c r="A620" s="50"/>
      <c r="B620" s="147"/>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5.75" customHeight="1">
      <c r="A621" s="50"/>
      <c r="B621" s="147"/>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5.75" customHeight="1">
      <c r="A622" s="50"/>
      <c r="B622" s="147"/>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5.75" customHeight="1">
      <c r="A623" s="50"/>
      <c r="B623" s="147"/>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5.75" customHeight="1">
      <c r="A624" s="50"/>
      <c r="B624" s="147"/>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5.75" customHeight="1">
      <c r="A625" s="50"/>
      <c r="B625" s="147"/>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5.75" customHeight="1">
      <c r="A626" s="50"/>
      <c r="B626" s="147"/>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5.75" customHeight="1">
      <c r="A627" s="50"/>
      <c r="B627" s="147"/>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5.75" customHeight="1">
      <c r="A628" s="50"/>
      <c r="B628" s="147"/>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5.75" customHeight="1">
      <c r="A629" s="50"/>
      <c r="B629" s="147"/>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5.75" customHeight="1">
      <c r="A630" s="50"/>
      <c r="B630" s="147"/>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5.75" customHeight="1">
      <c r="A631" s="50"/>
      <c r="B631" s="147"/>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5.75" customHeight="1">
      <c r="A632" s="50"/>
      <c r="B632" s="147"/>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5.75" customHeight="1">
      <c r="A633" s="50"/>
      <c r="B633" s="147"/>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5.75" customHeight="1">
      <c r="A634" s="50"/>
      <c r="B634" s="147"/>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5.75" customHeight="1">
      <c r="A635" s="50"/>
      <c r="B635" s="147"/>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5.75" customHeight="1">
      <c r="A636" s="50"/>
      <c r="B636" s="147"/>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5.75" customHeight="1">
      <c r="A637" s="50"/>
      <c r="B637" s="147"/>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5.75" customHeight="1">
      <c r="A638" s="50"/>
      <c r="B638" s="147"/>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5.75" customHeight="1">
      <c r="A639" s="50"/>
      <c r="B639" s="147"/>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5.75" customHeight="1">
      <c r="A640" s="50"/>
      <c r="B640" s="147"/>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5.75" customHeight="1">
      <c r="A641" s="50"/>
      <c r="B641" s="147"/>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5.75" customHeight="1">
      <c r="A642" s="50"/>
      <c r="B642" s="147"/>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5.75" customHeight="1">
      <c r="A643" s="50"/>
      <c r="B643" s="147"/>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5.75" customHeight="1">
      <c r="A644" s="50"/>
      <c r="B644" s="147"/>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5.75" customHeight="1">
      <c r="A645" s="50"/>
      <c r="B645" s="147"/>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5.75" customHeight="1">
      <c r="A646" s="50"/>
      <c r="B646" s="147"/>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5.75" customHeight="1">
      <c r="A647" s="50"/>
      <c r="B647" s="147"/>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5.75" customHeight="1">
      <c r="A648" s="50"/>
      <c r="B648" s="147"/>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5.75" customHeight="1">
      <c r="A649" s="50"/>
      <c r="B649" s="147"/>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5.75" customHeight="1">
      <c r="A650" s="50"/>
      <c r="B650" s="147"/>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5.75" customHeight="1">
      <c r="A651" s="50"/>
      <c r="B651" s="147"/>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5.75" customHeight="1">
      <c r="A652" s="50"/>
      <c r="B652" s="147"/>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5.75" customHeight="1">
      <c r="A653" s="50"/>
      <c r="B653" s="147"/>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5.75" customHeight="1">
      <c r="A654" s="50"/>
      <c r="B654" s="147"/>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5.75" customHeight="1">
      <c r="A655" s="50"/>
      <c r="B655" s="147"/>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5.75" customHeight="1">
      <c r="A656" s="50"/>
      <c r="B656" s="147"/>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5.75" customHeight="1">
      <c r="A657" s="50"/>
      <c r="B657" s="147"/>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5.75" customHeight="1">
      <c r="A658" s="50"/>
      <c r="B658" s="147"/>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5.75" customHeight="1">
      <c r="A659" s="50"/>
      <c r="B659" s="147"/>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5.75" customHeight="1">
      <c r="A660" s="50"/>
      <c r="B660" s="147"/>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5.75" customHeight="1">
      <c r="A661" s="50"/>
      <c r="B661" s="147"/>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5.75" customHeight="1">
      <c r="A662" s="50"/>
      <c r="B662" s="147"/>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5.75" customHeight="1">
      <c r="A663" s="50"/>
      <c r="B663" s="147"/>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5.75" customHeight="1">
      <c r="A664" s="50"/>
      <c r="B664" s="147"/>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5.75" customHeight="1">
      <c r="A665" s="50"/>
      <c r="B665" s="147"/>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5.75" customHeight="1">
      <c r="A666" s="50"/>
      <c r="B666" s="147"/>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5.75" customHeight="1">
      <c r="A667" s="50"/>
      <c r="B667" s="147"/>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5.75" customHeight="1">
      <c r="A668" s="50"/>
      <c r="B668" s="147"/>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5.75" customHeight="1">
      <c r="A669" s="50"/>
      <c r="B669" s="147"/>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5.75" customHeight="1">
      <c r="A670" s="50"/>
      <c r="B670" s="147"/>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5.75" customHeight="1">
      <c r="A671" s="50"/>
      <c r="B671" s="147"/>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5.75" customHeight="1">
      <c r="A672" s="50"/>
      <c r="B672" s="147"/>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5.75" customHeight="1">
      <c r="A673" s="50"/>
      <c r="B673" s="147"/>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5.75" customHeight="1">
      <c r="A674" s="50"/>
      <c r="B674" s="147"/>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5.75" customHeight="1">
      <c r="A675" s="50"/>
      <c r="B675" s="147"/>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5.75" customHeight="1">
      <c r="A676" s="50"/>
      <c r="B676" s="147"/>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5.75" customHeight="1">
      <c r="A677" s="50"/>
      <c r="B677" s="147"/>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5.75" customHeight="1">
      <c r="A678" s="50"/>
      <c r="B678" s="147"/>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5.75" customHeight="1">
      <c r="A679" s="50"/>
      <c r="B679" s="147"/>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5.75" customHeight="1">
      <c r="A680" s="50"/>
      <c r="B680" s="147"/>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5.75" customHeight="1">
      <c r="A681" s="50"/>
      <c r="B681" s="147"/>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5.75" customHeight="1">
      <c r="A682" s="50"/>
      <c r="B682" s="147"/>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5.75" customHeight="1">
      <c r="A683" s="50"/>
      <c r="B683" s="147"/>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5.75" customHeight="1">
      <c r="A684" s="50"/>
      <c r="B684" s="147"/>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5.75" customHeight="1">
      <c r="A685" s="50"/>
      <c r="B685" s="147"/>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5.75" customHeight="1">
      <c r="A686" s="50"/>
      <c r="B686" s="147"/>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5.75" customHeight="1">
      <c r="A687" s="50"/>
      <c r="B687" s="147"/>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5.75" customHeight="1">
      <c r="A688" s="50"/>
      <c r="B688" s="147"/>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5.75" customHeight="1">
      <c r="A689" s="50"/>
      <c r="B689" s="147"/>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5.75" customHeight="1">
      <c r="A690" s="50"/>
      <c r="B690" s="147"/>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5.75" customHeight="1">
      <c r="A691" s="50"/>
      <c r="B691" s="147"/>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5.75" customHeight="1">
      <c r="A692" s="50"/>
      <c r="B692" s="147"/>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5.75" customHeight="1">
      <c r="A693" s="50"/>
      <c r="B693" s="147"/>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5.75" customHeight="1">
      <c r="A694" s="50"/>
      <c r="B694" s="147"/>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5.75" customHeight="1">
      <c r="A695" s="50"/>
      <c r="B695" s="147"/>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5.75" customHeight="1">
      <c r="A696" s="50"/>
      <c r="B696" s="147"/>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5.75" customHeight="1">
      <c r="A697" s="50"/>
      <c r="B697" s="147"/>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5.75" customHeight="1">
      <c r="A698" s="50"/>
      <c r="B698" s="147"/>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5.75" customHeight="1">
      <c r="A699" s="50"/>
      <c r="B699" s="147"/>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5.75" customHeight="1">
      <c r="A700" s="50"/>
      <c r="B700" s="147"/>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5.75" customHeight="1">
      <c r="A701" s="50"/>
      <c r="B701" s="147"/>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5.75" customHeight="1">
      <c r="A702" s="50"/>
      <c r="B702" s="147"/>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5.75" customHeight="1">
      <c r="A703" s="50"/>
      <c r="B703" s="147"/>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5.75" customHeight="1">
      <c r="A704" s="50"/>
      <c r="B704" s="147"/>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5.75" customHeight="1">
      <c r="A705" s="50"/>
      <c r="B705" s="147"/>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5.75" customHeight="1">
      <c r="A706" s="50"/>
      <c r="B706" s="147"/>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5.75" customHeight="1">
      <c r="A707" s="50"/>
      <c r="B707" s="147"/>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5.75" customHeight="1">
      <c r="A708" s="50"/>
      <c r="B708" s="147"/>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5.75" customHeight="1">
      <c r="A709" s="50"/>
      <c r="B709" s="147"/>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5.75" customHeight="1">
      <c r="A710" s="50"/>
      <c r="B710" s="147"/>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5.75" customHeight="1">
      <c r="A711" s="50"/>
      <c r="B711" s="147"/>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5.75" customHeight="1">
      <c r="A712" s="50"/>
      <c r="B712" s="147"/>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5.75" customHeight="1">
      <c r="A713" s="50"/>
      <c r="B713" s="147"/>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5.75" customHeight="1">
      <c r="A714" s="50"/>
      <c r="B714" s="147"/>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5.75" customHeight="1">
      <c r="A715" s="50"/>
      <c r="B715" s="147"/>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5.75" customHeight="1">
      <c r="A716" s="50"/>
      <c r="B716" s="147"/>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5.75" customHeight="1">
      <c r="A717" s="50"/>
      <c r="B717" s="147"/>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5.75" customHeight="1">
      <c r="A718" s="50"/>
      <c r="B718" s="147"/>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5.75" customHeight="1">
      <c r="A719" s="50"/>
      <c r="B719" s="147"/>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5.75" customHeight="1">
      <c r="A720" s="50"/>
      <c r="B720" s="147"/>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5.75" customHeight="1">
      <c r="A721" s="50"/>
      <c r="B721" s="147"/>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5.75" customHeight="1">
      <c r="A722" s="50"/>
      <c r="B722" s="147"/>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5.75" customHeight="1">
      <c r="A723" s="50"/>
      <c r="B723" s="147"/>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5.75" customHeight="1">
      <c r="A724" s="50"/>
      <c r="B724" s="147"/>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5.75" customHeight="1">
      <c r="A725" s="50"/>
      <c r="B725" s="147"/>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5.75" customHeight="1">
      <c r="A726" s="50"/>
      <c r="B726" s="147"/>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5.75" customHeight="1">
      <c r="A727" s="50"/>
      <c r="B727" s="147"/>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5.75" customHeight="1">
      <c r="A728" s="50"/>
      <c r="B728" s="147"/>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5.75" customHeight="1">
      <c r="A729" s="50"/>
      <c r="B729" s="147"/>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5.75" customHeight="1">
      <c r="A730" s="50"/>
      <c r="B730" s="147"/>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5.75" customHeight="1">
      <c r="A731" s="50"/>
      <c r="B731" s="147"/>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5.75" customHeight="1">
      <c r="A732" s="50"/>
      <c r="B732" s="147"/>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5.75" customHeight="1">
      <c r="A733" s="50"/>
      <c r="B733" s="147"/>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5.75" customHeight="1">
      <c r="A734" s="50"/>
      <c r="B734" s="147"/>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5.75" customHeight="1">
      <c r="A735" s="50"/>
      <c r="B735" s="147"/>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5.75" customHeight="1">
      <c r="A736" s="50"/>
      <c r="B736" s="147"/>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5.75" customHeight="1">
      <c r="A737" s="50"/>
      <c r="B737" s="147"/>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5.75" customHeight="1">
      <c r="A738" s="50"/>
      <c r="B738" s="147"/>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5.75" customHeight="1">
      <c r="A739" s="50"/>
      <c r="B739" s="147"/>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5.75" customHeight="1">
      <c r="A740" s="50"/>
      <c r="B740" s="147"/>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5.75" customHeight="1">
      <c r="A741" s="50"/>
      <c r="B741" s="147"/>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5.75" customHeight="1">
      <c r="A742" s="50"/>
      <c r="B742" s="147"/>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5.75" customHeight="1">
      <c r="A743" s="50"/>
      <c r="B743" s="147"/>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5.75" customHeight="1">
      <c r="A744" s="50"/>
      <c r="B744" s="147"/>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5.75" customHeight="1">
      <c r="A745" s="50"/>
      <c r="B745" s="147"/>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5.75" customHeight="1">
      <c r="A746" s="50"/>
      <c r="B746" s="147"/>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5.75" customHeight="1">
      <c r="A747" s="50"/>
      <c r="B747" s="147"/>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5.75" customHeight="1">
      <c r="A748" s="50"/>
      <c r="B748" s="147"/>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5.75" customHeight="1">
      <c r="A749" s="50"/>
      <c r="B749" s="147"/>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5.75" customHeight="1">
      <c r="A750" s="50"/>
      <c r="B750" s="147"/>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5.75" customHeight="1">
      <c r="A751" s="50"/>
      <c r="B751" s="147"/>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5.75" customHeight="1">
      <c r="A752" s="50"/>
      <c r="B752" s="147"/>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5.75" customHeight="1">
      <c r="A753" s="50"/>
      <c r="B753" s="147"/>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5.75" customHeight="1">
      <c r="A754" s="50"/>
      <c r="B754" s="147"/>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5.75" customHeight="1">
      <c r="A755" s="50"/>
      <c r="B755" s="147"/>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5.75" customHeight="1">
      <c r="A756" s="50"/>
      <c r="B756" s="147"/>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5.75" customHeight="1">
      <c r="A757" s="50"/>
      <c r="B757" s="147"/>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5.75" customHeight="1">
      <c r="A758" s="50"/>
      <c r="B758" s="147"/>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5.75" customHeight="1">
      <c r="A759" s="50"/>
      <c r="B759" s="147"/>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5.75" customHeight="1">
      <c r="A760" s="50"/>
      <c r="B760" s="147"/>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5.75" customHeight="1">
      <c r="A761" s="50"/>
      <c r="B761" s="147"/>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5.75" customHeight="1">
      <c r="A762" s="50"/>
      <c r="B762" s="147"/>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5.75" customHeight="1">
      <c r="A763" s="50"/>
      <c r="B763" s="147"/>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5.75" customHeight="1">
      <c r="A764" s="50"/>
      <c r="B764" s="147"/>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5.75" customHeight="1">
      <c r="A765" s="50"/>
      <c r="B765" s="147"/>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5.75" customHeight="1">
      <c r="A766" s="50"/>
      <c r="B766" s="147"/>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5.75" customHeight="1">
      <c r="A767" s="50"/>
      <c r="B767" s="147"/>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5.75" customHeight="1">
      <c r="A768" s="50"/>
      <c r="B768" s="147"/>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5.75" customHeight="1">
      <c r="A769" s="50"/>
      <c r="B769" s="147"/>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5.75" customHeight="1">
      <c r="A770" s="50"/>
      <c r="B770" s="147"/>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5.75" customHeight="1">
      <c r="A771" s="50"/>
      <c r="B771" s="147"/>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5.75" customHeight="1">
      <c r="A772" s="50"/>
      <c r="B772" s="147"/>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5.75" customHeight="1">
      <c r="A773" s="50"/>
      <c r="B773" s="147"/>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5.75" customHeight="1">
      <c r="A774" s="50"/>
      <c r="B774" s="147"/>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5.75" customHeight="1">
      <c r="A775" s="50"/>
      <c r="B775" s="147"/>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5.75" customHeight="1">
      <c r="A776" s="50"/>
      <c r="B776" s="147"/>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5.75" customHeight="1">
      <c r="A777" s="50"/>
      <c r="B777" s="147"/>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5.75" customHeight="1">
      <c r="A778" s="50"/>
      <c r="B778" s="147"/>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5.75" customHeight="1">
      <c r="A779" s="50"/>
      <c r="B779" s="147"/>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5.75" customHeight="1">
      <c r="A780" s="50"/>
      <c r="B780" s="147"/>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5.75" customHeight="1">
      <c r="A781" s="50"/>
      <c r="B781" s="147"/>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5.75" customHeight="1">
      <c r="A782" s="50"/>
      <c r="B782" s="147"/>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5.75" customHeight="1">
      <c r="A783" s="50"/>
      <c r="B783" s="147"/>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5.75" customHeight="1">
      <c r="A784" s="50"/>
      <c r="B784" s="147"/>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5.75" customHeight="1">
      <c r="A785" s="50"/>
      <c r="B785" s="147"/>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5.75" customHeight="1">
      <c r="A786" s="50"/>
      <c r="B786" s="147"/>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5.75" customHeight="1">
      <c r="A787" s="50"/>
      <c r="B787" s="147"/>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5.75" customHeight="1">
      <c r="A788" s="50"/>
      <c r="B788" s="147"/>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5.75" customHeight="1">
      <c r="A789" s="50"/>
      <c r="B789" s="147"/>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5.75" customHeight="1">
      <c r="A790" s="50"/>
      <c r="B790" s="147"/>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5.75" customHeight="1">
      <c r="A791" s="50"/>
      <c r="B791" s="147"/>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5.75" customHeight="1">
      <c r="A792" s="50"/>
      <c r="B792" s="147"/>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5.75" customHeight="1">
      <c r="A793" s="50"/>
      <c r="B793" s="147"/>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5.75" customHeight="1">
      <c r="A794" s="50"/>
      <c r="B794" s="147"/>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5.75" customHeight="1">
      <c r="A795" s="50"/>
      <c r="B795" s="147"/>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5.75" customHeight="1">
      <c r="A796" s="50"/>
      <c r="B796" s="147"/>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5.75" customHeight="1">
      <c r="A797" s="50"/>
      <c r="B797" s="147"/>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5.75" customHeight="1">
      <c r="A798" s="50"/>
      <c r="B798" s="147"/>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5.75" customHeight="1">
      <c r="A799" s="50"/>
      <c r="B799" s="147"/>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5.75" customHeight="1">
      <c r="A800" s="50"/>
      <c r="B800" s="147"/>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5.75" customHeight="1">
      <c r="A801" s="50"/>
      <c r="B801" s="147"/>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5.75" customHeight="1">
      <c r="A802" s="50"/>
      <c r="B802" s="147"/>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5.75" customHeight="1">
      <c r="A803" s="50"/>
      <c r="B803" s="147"/>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5.75" customHeight="1">
      <c r="A804" s="50"/>
      <c r="B804" s="147"/>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5.75" customHeight="1">
      <c r="A805" s="50"/>
      <c r="B805" s="147"/>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5.75" customHeight="1">
      <c r="A806" s="50"/>
      <c r="B806" s="147"/>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5.75" customHeight="1">
      <c r="A807" s="50"/>
      <c r="B807" s="147"/>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5.75" customHeight="1">
      <c r="A808" s="50"/>
      <c r="B808" s="147"/>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5.75" customHeight="1">
      <c r="A809" s="50"/>
      <c r="B809" s="147"/>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5.75" customHeight="1">
      <c r="A810" s="50"/>
      <c r="B810" s="147"/>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5.75" customHeight="1">
      <c r="A811" s="50"/>
      <c r="B811" s="147"/>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5.75" customHeight="1">
      <c r="A812" s="50"/>
      <c r="B812" s="147"/>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5.75" customHeight="1">
      <c r="A813" s="50"/>
      <c r="B813" s="147"/>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5.75" customHeight="1">
      <c r="A814" s="50"/>
      <c r="B814" s="147"/>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5.75" customHeight="1">
      <c r="A815" s="50"/>
      <c r="B815" s="147"/>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5.75" customHeight="1">
      <c r="A816" s="50"/>
      <c r="B816" s="147"/>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5.75" customHeight="1">
      <c r="A817" s="50"/>
      <c r="B817" s="147"/>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5.75" customHeight="1">
      <c r="A818" s="50"/>
      <c r="B818" s="147"/>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5.75" customHeight="1">
      <c r="A819" s="50"/>
      <c r="B819" s="147"/>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5.75" customHeight="1">
      <c r="A820" s="50"/>
      <c r="B820" s="147"/>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5.75" customHeight="1">
      <c r="A821" s="50"/>
      <c r="B821" s="147"/>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5.75" customHeight="1">
      <c r="A822" s="50"/>
      <c r="B822" s="147"/>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5.75" customHeight="1">
      <c r="A823" s="50"/>
      <c r="B823" s="147"/>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5.75" customHeight="1">
      <c r="A824" s="50"/>
      <c r="B824" s="147"/>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5.75" customHeight="1">
      <c r="A825" s="50"/>
      <c r="B825" s="147"/>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5.75" customHeight="1">
      <c r="A826" s="50"/>
      <c r="B826" s="147"/>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5.75" customHeight="1">
      <c r="A827" s="50"/>
      <c r="B827" s="147"/>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5.75" customHeight="1">
      <c r="A828" s="50"/>
      <c r="B828" s="147"/>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5.75" customHeight="1">
      <c r="A829" s="50"/>
      <c r="B829" s="147"/>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5.75" customHeight="1">
      <c r="A830" s="50"/>
      <c r="B830" s="147"/>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5.75" customHeight="1">
      <c r="A831" s="50"/>
      <c r="B831" s="147"/>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5.75" customHeight="1">
      <c r="A832" s="50"/>
      <c r="B832" s="147"/>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5.75" customHeight="1">
      <c r="A833" s="50"/>
      <c r="B833" s="147"/>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5.75" customHeight="1">
      <c r="A834" s="50"/>
      <c r="B834" s="147"/>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5.75" customHeight="1">
      <c r="A835" s="50"/>
      <c r="B835" s="147"/>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5.75" customHeight="1">
      <c r="A836" s="50"/>
      <c r="B836" s="147"/>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5.75" customHeight="1">
      <c r="A837" s="50"/>
      <c r="B837" s="147"/>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5.75" customHeight="1">
      <c r="A838" s="50"/>
      <c r="B838" s="147"/>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5.75" customHeight="1">
      <c r="A839" s="50"/>
      <c r="B839" s="147"/>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5.75" customHeight="1">
      <c r="A840" s="50"/>
      <c r="B840" s="147"/>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5.75" customHeight="1">
      <c r="A841" s="50"/>
      <c r="B841" s="147"/>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5.75" customHeight="1">
      <c r="A842" s="50"/>
      <c r="B842" s="147"/>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5.75" customHeight="1">
      <c r="A843" s="50"/>
      <c r="B843" s="147"/>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5.75" customHeight="1">
      <c r="A844" s="50"/>
      <c r="B844" s="147"/>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5.75" customHeight="1">
      <c r="A845" s="50"/>
      <c r="B845" s="147"/>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5.75" customHeight="1">
      <c r="A846" s="50"/>
      <c r="B846" s="147"/>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5.75" customHeight="1">
      <c r="A847" s="50"/>
      <c r="B847" s="147"/>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5.75" customHeight="1">
      <c r="A848" s="50"/>
      <c r="B848" s="147"/>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5.75" customHeight="1">
      <c r="A849" s="50"/>
      <c r="B849" s="147"/>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5.75" customHeight="1">
      <c r="A850" s="50"/>
      <c r="B850" s="147"/>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5.75" customHeight="1">
      <c r="A851" s="50"/>
      <c r="B851" s="147"/>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5.75" customHeight="1">
      <c r="A852" s="50"/>
      <c r="B852" s="147"/>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5.75" customHeight="1">
      <c r="A853" s="50"/>
      <c r="B853" s="147"/>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5.75" customHeight="1">
      <c r="A854" s="50"/>
      <c r="B854" s="147"/>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5.75" customHeight="1">
      <c r="A855" s="50"/>
      <c r="B855" s="147"/>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5.75" customHeight="1">
      <c r="A856" s="50"/>
      <c r="B856" s="147"/>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5.75" customHeight="1">
      <c r="A857" s="50"/>
      <c r="B857" s="147"/>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5.75" customHeight="1">
      <c r="A858" s="50"/>
      <c r="B858" s="147"/>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5.75" customHeight="1">
      <c r="A859" s="50"/>
      <c r="B859" s="147"/>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5.75" customHeight="1">
      <c r="A860" s="50"/>
      <c r="B860" s="147"/>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5.75" customHeight="1">
      <c r="A861" s="50"/>
      <c r="B861" s="147"/>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5.75" customHeight="1">
      <c r="A862" s="50"/>
      <c r="B862" s="147"/>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5.75" customHeight="1">
      <c r="A863" s="50"/>
      <c r="B863" s="147"/>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5.75" customHeight="1">
      <c r="A864" s="50"/>
      <c r="B864" s="147"/>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5.75" customHeight="1">
      <c r="A865" s="50"/>
      <c r="B865" s="147"/>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5.75" customHeight="1">
      <c r="A866" s="50"/>
      <c r="B866" s="147"/>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5.75" customHeight="1">
      <c r="A867" s="50"/>
      <c r="B867" s="147"/>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5.75" customHeight="1">
      <c r="A868" s="50"/>
      <c r="B868" s="147"/>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5.75" customHeight="1">
      <c r="A869" s="50"/>
      <c r="B869" s="147"/>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5.75" customHeight="1">
      <c r="A870" s="50"/>
      <c r="B870" s="147"/>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5.75" customHeight="1">
      <c r="A871" s="50"/>
      <c r="B871" s="147"/>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5.75" customHeight="1">
      <c r="A872" s="50"/>
      <c r="B872" s="147"/>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5.75" customHeight="1">
      <c r="A873" s="50"/>
      <c r="B873" s="147"/>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5.75" customHeight="1">
      <c r="A874" s="50"/>
      <c r="B874" s="147"/>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5.75" customHeight="1">
      <c r="A875" s="50"/>
      <c r="B875" s="147"/>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5.75" customHeight="1">
      <c r="A876" s="50"/>
      <c r="B876" s="147"/>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5.75" customHeight="1">
      <c r="A877" s="50"/>
      <c r="B877" s="147"/>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5.75" customHeight="1">
      <c r="A878" s="50"/>
      <c r="B878" s="147"/>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5.75" customHeight="1">
      <c r="A879" s="50"/>
      <c r="B879" s="147"/>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5.75" customHeight="1">
      <c r="A880" s="50"/>
      <c r="B880" s="147"/>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5.75" customHeight="1">
      <c r="A881" s="50"/>
      <c r="B881" s="147"/>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5.75" customHeight="1">
      <c r="A882" s="50"/>
      <c r="B882" s="147"/>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5.75" customHeight="1">
      <c r="A883" s="50"/>
      <c r="B883" s="147"/>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5.75" customHeight="1">
      <c r="A884" s="50"/>
      <c r="B884" s="147"/>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5.75" customHeight="1">
      <c r="A885" s="50"/>
      <c r="B885" s="147"/>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5.75" customHeight="1">
      <c r="A886" s="50"/>
      <c r="B886" s="147"/>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5.75" customHeight="1">
      <c r="A887" s="50"/>
      <c r="B887" s="147"/>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5.75" customHeight="1">
      <c r="A888" s="50"/>
      <c r="B888" s="147"/>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5.75" customHeight="1">
      <c r="A889" s="50"/>
      <c r="B889" s="147"/>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5.75" customHeight="1">
      <c r="A890" s="50"/>
      <c r="B890" s="147"/>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5.75" customHeight="1">
      <c r="A891" s="50"/>
      <c r="B891" s="147"/>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5.75" customHeight="1">
      <c r="A892" s="50"/>
      <c r="B892" s="147"/>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5.75" customHeight="1">
      <c r="A893" s="50"/>
      <c r="B893" s="147"/>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5.75" customHeight="1">
      <c r="A894" s="50"/>
      <c r="B894" s="147"/>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5.75" customHeight="1">
      <c r="A895" s="50"/>
      <c r="B895" s="147"/>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5.75" customHeight="1">
      <c r="A896" s="50"/>
      <c r="B896" s="147"/>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5.75" customHeight="1">
      <c r="A897" s="50"/>
      <c r="B897" s="147"/>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5.75" customHeight="1">
      <c r="A898" s="50"/>
      <c r="B898" s="147"/>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5.75" customHeight="1">
      <c r="A899" s="50"/>
      <c r="B899" s="147"/>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5.75" customHeight="1">
      <c r="A900" s="50"/>
      <c r="B900" s="147"/>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5.75" customHeight="1">
      <c r="A901" s="50"/>
      <c r="B901" s="147"/>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5.75" customHeight="1">
      <c r="A902" s="50"/>
      <c r="B902" s="147"/>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5.75" customHeight="1">
      <c r="A903" s="50"/>
      <c r="B903" s="147"/>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5.75" customHeight="1">
      <c r="A904" s="50"/>
      <c r="B904" s="147"/>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5.75" customHeight="1">
      <c r="A905" s="50"/>
      <c r="B905" s="147"/>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5.75" customHeight="1">
      <c r="A906" s="50"/>
      <c r="B906" s="147"/>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5.75" customHeight="1">
      <c r="A907" s="50"/>
      <c r="B907" s="147"/>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5.75" customHeight="1">
      <c r="A908" s="50"/>
      <c r="B908" s="147"/>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5.75" customHeight="1">
      <c r="A909" s="50"/>
      <c r="B909" s="147"/>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5.75" customHeight="1">
      <c r="A910" s="50"/>
      <c r="B910" s="147"/>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5.75" customHeight="1">
      <c r="A911" s="50"/>
      <c r="B911" s="147"/>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5.75" customHeight="1">
      <c r="A912" s="50"/>
      <c r="B912" s="147"/>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5.75" customHeight="1">
      <c r="A913" s="50"/>
      <c r="B913" s="147"/>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5.75" customHeight="1">
      <c r="A914" s="50"/>
      <c r="B914" s="147"/>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5.75" customHeight="1">
      <c r="A915" s="50"/>
      <c r="B915" s="147"/>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5.75" customHeight="1">
      <c r="A916" s="50"/>
      <c r="B916" s="147"/>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5.75" customHeight="1">
      <c r="A917" s="50"/>
      <c r="B917" s="147"/>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5.75" customHeight="1">
      <c r="A918" s="50"/>
      <c r="B918" s="147"/>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5.75" customHeight="1">
      <c r="A919" s="50"/>
      <c r="B919" s="147"/>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5.75" customHeight="1">
      <c r="A920" s="50"/>
      <c r="B920" s="147"/>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5.75" customHeight="1">
      <c r="A921" s="50"/>
      <c r="B921" s="147"/>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5.75" customHeight="1">
      <c r="A922" s="50"/>
      <c r="B922" s="147"/>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5.75" customHeight="1">
      <c r="A923" s="50"/>
      <c r="B923" s="147"/>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5.75" customHeight="1">
      <c r="A924" s="50"/>
      <c r="B924" s="147"/>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5.75" customHeight="1">
      <c r="A925" s="50"/>
      <c r="B925" s="147"/>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5.75" customHeight="1">
      <c r="A926" s="50"/>
      <c r="B926" s="147"/>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5.75" customHeight="1">
      <c r="A927" s="50"/>
      <c r="B927" s="147"/>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5.75" customHeight="1">
      <c r="A928" s="50"/>
      <c r="B928" s="147"/>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5.75" customHeight="1">
      <c r="A929" s="50"/>
      <c r="B929" s="147"/>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5.75" customHeight="1">
      <c r="A930" s="50"/>
      <c r="B930" s="147"/>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5.75" customHeight="1">
      <c r="A931" s="50"/>
      <c r="B931" s="147"/>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5.75" customHeight="1">
      <c r="A932" s="50"/>
      <c r="B932" s="147"/>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5.75" customHeight="1">
      <c r="A933" s="50"/>
      <c r="B933" s="147"/>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5.75" customHeight="1">
      <c r="A934" s="50"/>
      <c r="B934" s="147"/>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5.75" customHeight="1">
      <c r="A935" s="50"/>
      <c r="B935" s="147"/>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5.75" customHeight="1">
      <c r="A936" s="50"/>
      <c r="B936" s="147"/>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5.75" customHeight="1">
      <c r="A937" s="50"/>
      <c r="B937" s="147"/>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5.75" customHeight="1">
      <c r="A938" s="50"/>
      <c r="B938" s="147"/>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5.75" customHeight="1">
      <c r="A939" s="50"/>
      <c r="B939" s="147"/>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5.75" customHeight="1">
      <c r="A940" s="50"/>
      <c r="B940" s="147"/>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5.75" customHeight="1">
      <c r="A941" s="50"/>
      <c r="B941" s="147"/>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5.75" customHeight="1">
      <c r="A942" s="50"/>
      <c r="B942" s="147"/>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5.75" customHeight="1">
      <c r="A943" s="50"/>
      <c r="B943" s="147"/>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5.75" customHeight="1">
      <c r="A944" s="50"/>
      <c r="B944" s="147"/>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5.75" customHeight="1">
      <c r="A945" s="50"/>
      <c r="B945" s="147"/>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5.75" customHeight="1">
      <c r="A946" s="50"/>
      <c r="B946" s="147"/>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5.75" customHeight="1">
      <c r="A947" s="50"/>
      <c r="B947" s="147"/>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5.75" customHeight="1">
      <c r="A948" s="50"/>
      <c r="B948" s="147"/>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5.75" customHeight="1">
      <c r="A949" s="50"/>
      <c r="B949" s="147"/>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5.75" customHeight="1">
      <c r="A950" s="50"/>
      <c r="B950" s="147"/>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5.75" customHeight="1">
      <c r="A951" s="50"/>
      <c r="B951" s="147"/>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5.75" customHeight="1">
      <c r="A952" s="50"/>
      <c r="B952" s="147"/>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5.75" customHeight="1">
      <c r="A953" s="50"/>
      <c r="B953" s="147"/>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5.75" customHeight="1">
      <c r="A954" s="50"/>
      <c r="B954" s="147"/>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5.75" customHeight="1">
      <c r="A955" s="50"/>
      <c r="B955" s="147"/>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5.75" customHeight="1">
      <c r="A956" s="50"/>
      <c r="B956" s="147"/>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5.75" customHeight="1">
      <c r="A957" s="50"/>
      <c r="B957" s="147"/>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5.75" customHeight="1">
      <c r="A958" s="50"/>
      <c r="B958" s="147"/>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5.75" customHeight="1">
      <c r="A959" s="50"/>
      <c r="B959" s="147"/>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5.75" customHeight="1">
      <c r="A960" s="50"/>
      <c r="B960" s="147"/>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5.75" customHeight="1">
      <c r="A961" s="50"/>
      <c r="B961" s="147"/>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5.75" customHeight="1">
      <c r="A962" s="50"/>
      <c r="B962" s="147"/>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5.75" customHeight="1">
      <c r="A963" s="50"/>
      <c r="B963" s="147"/>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5.75" customHeight="1">
      <c r="A964" s="50"/>
      <c r="B964" s="147"/>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5.75" customHeight="1">
      <c r="A965" s="50"/>
      <c r="B965" s="147"/>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5.75" customHeight="1">
      <c r="A966" s="50"/>
      <c r="B966" s="147"/>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5.75" customHeight="1">
      <c r="A967" s="50"/>
      <c r="B967" s="147"/>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5.75" customHeight="1">
      <c r="A968" s="50"/>
      <c r="B968" s="147"/>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5.75" customHeight="1">
      <c r="A969" s="50"/>
      <c r="B969" s="147"/>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5.75" customHeight="1">
      <c r="A970" s="50"/>
      <c r="B970" s="147"/>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5.75" customHeight="1">
      <c r="A971" s="50"/>
      <c r="B971" s="147"/>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5.75" customHeight="1">
      <c r="A972" s="50"/>
      <c r="B972" s="147"/>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5.75" customHeight="1">
      <c r="A973" s="50"/>
      <c r="B973" s="147"/>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5.75" customHeight="1">
      <c r="A974" s="50"/>
      <c r="B974" s="147"/>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5.75" customHeight="1">
      <c r="A975" s="50"/>
      <c r="B975" s="147"/>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5.75" customHeight="1">
      <c r="A976" s="50"/>
      <c r="B976" s="147"/>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5.75" customHeight="1">
      <c r="A977" s="50"/>
      <c r="B977" s="147"/>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5.75" customHeight="1">
      <c r="A978" s="50"/>
      <c r="B978" s="147"/>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5.75" customHeight="1">
      <c r="A979" s="50"/>
      <c r="B979" s="147"/>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5.75" customHeight="1">
      <c r="A980" s="50"/>
      <c r="B980" s="147"/>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5.75" customHeight="1">
      <c r="A981" s="50"/>
      <c r="B981" s="147"/>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5.75" customHeight="1">
      <c r="A982" s="50"/>
      <c r="B982" s="147"/>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5.75" customHeight="1">
      <c r="A983" s="50"/>
      <c r="B983" s="147"/>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5.75" customHeight="1">
      <c r="A984" s="50"/>
      <c r="B984" s="147"/>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5.75" customHeight="1">
      <c r="A985" s="50"/>
      <c r="B985" s="147"/>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5.75" customHeight="1">
      <c r="A986" s="50"/>
      <c r="B986" s="147"/>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5.75" customHeight="1">
      <c r="A987" s="50"/>
      <c r="B987" s="147"/>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5.75" customHeight="1">
      <c r="A988" s="50"/>
      <c r="B988" s="147"/>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5.75" customHeight="1">
      <c r="A989" s="50"/>
      <c r="B989" s="147"/>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5.75" customHeight="1">
      <c r="A990" s="50"/>
      <c r="B990" s="147"/>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5.75" customHeight="1">
      <c r="A991" s="50"/>
      <c r="B991" s="147"/>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5.75" customHeight="1">
      <c r="A992" s="50"/>
      <c r="B992" s="147"/>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5.75" customHeight="1">
      <c r="A993" s="50"/>
      <c r="B993" s="147"/>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5.75" customHeight="1">
      <c r="A994" s="50"/>
      <c r="B994" s="147"/>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5.75" customHeight="1">
      <c r="A995" s="50"/>
      <c r="B995" s="147"/>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5.75" customHeight="1">
      <c r="A996" s="50"/>
      <c r="B996" s="147"/>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5.75" customHeight="1">
      <c r="A997" s="50"/>
      <c r="B997" s="147"/>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5.75" customHeight="1">
      <c r="A998" s="50"/>
      <c r="B998" s="147"/>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5.75" customHeight="1">
      <c r="A999" s="50"/>
      <c r="B999" s="147"/>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5.75" customHeight="1">
      <c r="A1000" s="50"/>
      <c r="B1000" s="147"/>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52">
    <mergeCell ref="C62:M62"/>
    <mergeCell ref="C14:D14"/>
    <mergeCell ref="C15:M15"/>
    <mergeCell ref="C16:M16"/>
    <mergeCell ref="C17:M17"/>
    <mergeCell ref="C58:M58"/>
    <mergeCell ref="C59:M59"/>
    <mergeCell ref="C60:M60"/>
    <mergeCell ref="L46:M47"/>
    <mergeCell ref="C56:M56"/>
    <mergeCell ref="C57:M57"/>
    <mergeCell ref="C49:M49"/>
    <mergeCell ref="C50:M50"/>
    <mergeCell ref="C51:M51"/>
    <mergeCell ref="C52:M52"/>
    <mergeCell ref="C53:M53"/>
    <mergeCell ref="C5:M5"/>
    <mergeCell ref="C13:M13"/>
    <mergeCell ref="A16:A52"/>
    <mergeCell ref="A53:A58"/>
    <mergeCell ref="A59:A61"/>
    <mergeCell ref="A2:A15"/>
    <mergeCell ref="B14:B15"/>
    <mergeCell ref="B18:B24"/>
    <mergeCell ref="B25:B28"/>
    <mergeCell ref="B32:B34"/>
    <mergeCell ref="B35:B44"/>
    <mergeCell ref="B45:B48"/>
    <mergeCell ref="C61:M61"/>
    <mergeCell ref="C6:M6"/>
    <mergeCell ref="C7:D7"/>
    <mergeCell ref="I7:M7"/>
    <mergeCell ref="B1:M1"/>
    <mergeCell ref="C2:M2"/>
    <mergeCell ref="C3:M3"/>
    <mergeCell ref="F4:G4"/>
    <mergeCell ref="I4:M4"/>
    <mergeCell ref="B8:B10"/>
    <mergeCell ref="C9:D9"/>
    <mergeCell ref="C10:D10"/>
    <mergeCell ref="F46:F47"/>
    <mergeCell ref="G46:J47"/>
    <mergeCell ref="C54:M54"/>
    <mergeCell ref="C55:M55"/>
    <mergeCell ref="F9:G9"/>
    <mergeCell ref="I9:J9"/>
    <mergeCell ref="F10:G10"/>
    <mergeCell ref="I10:J10"/>
    <mergeCell ref="F43:G43"/>
    <mergeCell ref="H43:I43"/>
    <mergeCell ref="C11:M11"/>
    <mergeCell ref="C12:M12"/>
  </mergeCells>
  <dataValidations count="1">
    <dataValidation type="list" allowBlank="1" showErrorMessage="1" sqref="I7">
      <formula1>INDIRECT($C$7)</formula1>
    </dataValidation>
  </dataValidation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zoomScale="90" zoomScaleNormal="90" workbookViewId="0">
      <selection activeCell="C12" sqref="C12:M12"/>
    </sheetView>
  </sheetViews>
  <sheetFormatPr baseColWidth="10" defaultColWidth="11.42578125" defaultRowHeight="15" customHeight="1"/>
  <cols>
    <col min="1" max="1" width="25.140625" style="389" customWidth="1"/>
    <col min="2" max="2" width="39.140625" style="488" customWidth="1"/>
    <col min="3" max="16384" width="11.42578125" style="389"/>
  </cols>
  <sheetData>
    <row r="1" spans="1:13" ht="28.5" customHeight="1" thickBot="1">
      <c r="A1" s="656"/>
      <c r="B1" s="657" t="s">
        <v>951</v>
      </c>
      <c r="C1" s="658"/>
      <c r="D1" s="658"/>
      <c r="E1" s="658"/>
      <c r="F1" s="658"/>
      <c r="G1" s="658"/>
      <c r="H1" s="658"/>
      <c r="I1" s="658"/>
      <c r="J1" s="658"/>
      <c r="K1" s="658"/>
      <c r="L1" s="658"/>
      <c r="M1" s="659"/>
    </row>
    <row r="2" spans="1:13" ht="39.75" customHeight="1">
      <c r="A2" s="1562" t="s">
        <v>263</v>
      </c>
      <c r="B2" s="390" t="s">
        <v>264</v>
      </c>
      <c r="C2" s="1564" t="s">
        <v>800</v>
      </c>
      <c r="D2" s="1565"/>
      <c r="E2" s="1565"/>
      <c r="F2" s="1565"/>
      <c r="G2" s="1565"/>
      <c r="H2" s="1565"/>
      <c r="I2" s="1565"/>
      <c r="J2" s="1565"/>
      <c r="K2" s="1565"/>
      <c r="L2" s="1565"/>
      <c r="M2" s="1566"/>
    </row>
    <row r="3" spans="1:13" ht="31.5">
      <c r="A3" s="1563"/>
      <c r="B3" s="391" t="s">
        <v>338</v>
      </c>
      <c r="C3" s="1178" t="s">
        <v>608</v>
      </c>
      <c r="D3" s="1180"/>
      <c r="E3" s="1180"/>
      <c r="F3" s="1180"/>
      <c r="G3" s="1180"/>
      <c r="H3" s="1180"/>
      <c r="I3" s="1180"/>
      <c r="J3" s="1180"/>
      <c r="K3" s="1180"/>
      <c r="L3" s="1180"/>
      <c r="M3" s="1181"/>
    </row>
    <row r="4" spans="1:13" ht="15.75">
      <c r="A4" s="1563"/>
      <c r="B4" s="394" t="s">
        <v>97</v>
      </c>
      <c r="C4" s="509" t="s">
        <v>163</v>
      </c>
      <c r="D4" s="514"/>
      <c r="E4" s="515"/>
      <c r="F4" s="1567" t="s">
        <v>98</v>
      </c>
      <c r="G4" s="1568"/>
      <c r="H4" s="516" t="s">
        <v>204</v>
      </c>
      <c r="I4" s="510"/>
      <c r="J4" s="510"/>
      <c r="K4" s="510"/>
      <c r="L4" s="510"/>
      <c r="M4" s="511"/>
    </row>
    <row r="5" spans="1:13" ht="15.75">
      <c r="A5" s="1563"/>
      <c r="B5" s="394" t="s">
        <v>267</v>
      </c>
      <c r="C5" s="509" t="s">
        <v>204</v>
      </c>
      <c r="D5" s="510"/>
      <c r="E5" s="510"/>
      <c r="F5" s="510"/>
      <c r="G5" s="510"/>
      <c r="H5" s="510"/>
      <c r="I5" s="510"/>
      <c r="J5" s="510"/>
      <c r="K5" s="510"/>
      <c r="L5" s="510"/>
      <c r="M5" s="511"/>
    </row>
    <row r="6" spans="1:13" ht="15.75">
      <c r="A6" s="1563"/>
      <c r="B6" s="394" t="s">
        <v>268</v>
      </c>
      <c r="C6" s="509"/>
      <c r="D6" s="510" t="s">
        <v>204</v>
      </c>
      <c r="E6" s="510"/>
      <c r="F6" s="510"/>
      <c r="G6" s="510"/>
      <c r="H6" s="510"/>
      <c r="I6" s="510"/>
      <c r="J6" s="510"/>
      <c r="K6" s="510"/>
      <c r="L6" s="510"/>
      <c r="M6" s="511"/>
    </row>
    <row r="7" spans="1:13" ht="15.75">
      <c r="A7" s="1563"/>
      <c r="B7" s="391" t="s">
        <v>269</v>
      </c>
      <c r="C7" s="1185" t="s">
        <v>206</v>
      </c>
      <c r="D7" s="1186"/>
      <c r="E7" s="396"/>
      <c r="F7" s="396"/>
      <c r="G7" s="397"/>
      <c r="H7" s="398" t="s">
        <v>52</v>
      </c>
      <c r="I7" s="1187" t="s">
        <v>67</v>
      </c>
      <c r="J7" s="1186"/>
      <c r="K7" s="1186"/>
      <c r="L7" s="1186"/>
      <c r="M7" s="1188"/>
    </row>
    <row r="8" spans="1:13" ht="15.75">
      <c r="A8" s="1563"/>
      <c r="B8" s="1532" t="s">
        <v>270</v>
      </c>
      <c r="C8" s="399"/>
      <c r="D8" s="400"/>
      <c r="E8" s="400"/>
      <c r="F8" s="400"/>
      <c r="G8" s="400"/>
      <c r="H8" s="400"/>
      <c r="I8" s="400"/>
      <c r="J8" s="400"/>
      <c r="K8" s="400"/>
      <c r="L8" s="401"/>
      <c r="M8" s="402"/>
    </row>
    <row r="9" spans="1:13" ht="15.75">
      <c r="A9" s="1563"/>
      <c r="B9" s="1533"/>
      <c r="C9" s="1151" t="s">
        <v>589</v>
      </c>
      <c r="D9" s="1152"/>
      <c r="E9" s="517"/>
      <c r="F9" s="1152" t="s">
        <v>345</v>
      </c>
      <c r="G9" s="1152"/>
      <c r="H9" s="517"/>
      <c r="I9" s="1152"/>
      <c r="J9" s="1152"/>
      <c r="K9" s="517"/>
      <c r="L9" s="518"/>
      <c r="M9" s="405"/>
    </row>
    <row r="10" spans="1:13" ht="15.75">
      <c r="A10" s="1563"/>
      <c r="B10" s="1569"/>
      <c r="C10" s="1151" t="s">
        <v>272</v>
      </c>
      <c r="D10" s="1152"/>
      <c r="E10" s="406"/>
      <c r="F10" s="1152" t="s">
        <v>272</v>
      </c>
      <c r="G10" s="1152"/>
      <c r="H10" s="406"/>
      <c r="I10" s="1152" t="s">
        <v>272</v>
      </c>
      <c r="J10" s="1152"/>
      <c r="K10" s="406"/>
      <c r="L10" s="407"/>
      <c r="M10" s="408"/>
    </row>
    <row r="11" spans="1:13" ht="27" customHeight="1">
      <c r="A11" s="1563"/>
      <c r="B11" s="391" t="s">
        <v>273</v>
      </c>
      <c r="C11" s="1549" t="s">
        <v>609</v>
      </c>
      <c r="D11" s="1550"/>
      <c r="E11" s="1550"/>
      <c r="F11" s="1550"/>
      <c r="G11" s="1550"/>
      <c r="H11" s="1550"/>
      <c r="I11" s="1550"/>
      <c r="J11" s="1550"/>
      <c r="K11" s="1550"/>
      <c r="L11" s="1550"/>
      <c r="M11" s="1551"/>
    </row>
    <row r="12" spans="1:13" ht="44.25" customHeight="1">
      <c r="A12" s="1563"/>
      <c r="B12" s="391" t="s">
        <v>348</v>
      </c>
      <c r="C12" s="1549" t="s">
        <v>735</v>
      </c>
      <c r="D12" s="1550"/>
      <c r="E12" s="1550"/>
      <c r="F12" s="1550"/>
      <c r="G12" s="1550"/>
      <c r="H12" s="1550"/>
      <c r="I12" s="1550"/>
      <c r="J12" s="1550"/>
      <c r="K12" s="1550"/>
      <c r="L12" s="1550"/>
      <c r="M12" s="1551"/>
    </row>
    <row r="13" spans="1:13" ht="31.5">
      <c r="A13" s="1563"/>
      <c r="B13" s="391" t="s">
        <v>349</v>
      </c>
      <c r="C13" s="1549" t="s">
        <v>609</v>
      </c>
      <c r="D13" s="1550"/>
      <c r="E13" s="1550"/>
      <c r="F13" s="1550"/>
      <c r="G13" s="1550"/>
      <c r="H13" s="1550"/>
      <c r="I13" s="1550"/>
      <c r="J13" s="1550"/>
      <c r="K13" s="1550"/>
      <c r="L13" s="1550"/>
      <c r="M13" s="1551"/>
    </row>
    <row r="14" spans="1:13" ht="15.75">
      <c r="A14" s="1563"/>
      <c r="B14" s="1532" t="s">
        <v>351</v>
      </c>
      <c r="C14" s="1534" t="s">
        <v>404</v>
      </c>
      <c r="D14" s="1535"/>
      <c r="E14" s="519" t="s">
        <v>353</v>
      </c>
      <c r="F14" s="1561" t="s">
        <v>404</v>
      </c>
      <c r="G14" s="1535"/>
      <c r="H14" s="1535"/>
      <c r="I14" s="1535"/>
      <c r="J14" s="1535"/>
      <c r="K14" s="1535"/>
      <c r="L14" s="1535"/>
      <c r="M14" s="1548"/>
    </row>
    <row r="15" spans="1:13" ht="15.75">
      <c r="A15" s="1563"/>
      <c r="B15" s="1533"/>
      <c r="C15" s="1534"/>
      <c r="D15" s="1535"/>
      <c r="E15" s="1535"/>
      <c r="F15" s="1535"/>
      <c r="G15" s="1535"/>
      <c r="H15" s="1535"/>
      <c r="I15" s="1535"/>
      <c r="J15" s="1535"/>
      <c r="K15" s="1535"/>
      <c r="L15" s="1535"/>
      <c r="M15" s="1548"/>
    </row>
    <row r="16" spans="1:13" ht="15.75">
      <c r="A16" s="1527" t="s">
        <v>275</v>
      </c>
      <c r="B16" s="395" t="s">
        <v>91</v>
      </c>
      <c r="C16" s="1534" t="s">
        <v>610</v>
      </c>
      <c r="D16" s="1535"/>
      <c r="E16" s="1535"/>
      <c r="F16" s="1535"/>
      <c r="G16" s="1535"/>
      <c r="H16" s="1535"/>
      <c r="I16" s="1535"/>
      <c r="J16" s="1535"/>
      <c r="K16" s="1535"/>
      <c r="L16" s="1535"/>
      <c r="M16" s="1548"/>
    </row>
    <row r="17" spans="1:13" ht="15.75">
      <c r="A17" s="1528"/>
      <c r="B17" s="395" t="s">
        <v>356</v>
      </c>
      <c r="C17" s="1549" t="s">
        <v>611</v>
      </c>
      <c r="D17" s="1550"/>
      <c r="E17" s="1550"/>
      <c r="F17" s="1550"/>
      <c r="G17" s="1550"/>
      <c r="H17" s="1550"/>
      <c r="I17" s="1550"/>
      <c r="J17" s="1550"/>
      <c r="K17" s="1550"/>
      <c r="L17" s="1550"/>
      <c r="M17" s="1551"/>
    </row>
    <row r="18" spans="1:13" ht="8.25" customHeight="1">
      <c r="A18" s="1528"/>
      <c r="B18" s="1148" t="s">
        <v>276</v>
      </c>
      <c r="C18" s="409"/>
      <c r="D18" s="410"/>
      <c r="E18" s="410"/>
      <c r="F18" s="410"/>
      <c r="G18" s="410"/>
      <c r="H18" s="410"/>
      <c r="I18" s="410"/>
      <c r="J18" s="410"/>
      <c r="K18" s="410"/>
      <c r="L18" s="410"/>
      <c r="M18" s="411"/>
    </row>
    <row r="19" spans="1:13" ht="9" customHeight="1">
      <c r="A19" s="1528"/>
      <c r="B19" s="1149"/>
      <c r="C19" s="412"/>
      <c r="D19" s="413"/>
      <c r="E19" s="414"/>
      <c r="F19" s="413"/>
      <c r="G19" s="414"/>
      <c r="H19" s="413"/>
      <c r="I19" s="414"/>
      <c r="J19" s="413"/>
      <c r="K19" s="414"/>
      <c r="L19" s="414"/>
      <c r="M19" s="415"/>
    </row>
    <row r="20" spans="1:13" ht="15.75">
      <c r="A20" s="1528"/>
      <c r="B20" s="1149"/>
      <c r="C20" s="520" t="s">
        <v>277</v>
      </c>
      <c r="D20" s="521"/>
      <c r="E20" s="522" t="s">
        <v>278</v>
      </c>
      <c r="F20" s="521"/>
      <c r="G20" s="522" t="s">
        <v>279</v>
      </c>
      <c r="H20" s="521"/>
      <c r="I20" s="522" t="s">
        <v>280</v>
      </c>
      <c r="J20" s="523"/>
      <c r="K20" s="522"/>
      <c r="L20" s="522"/>
      <c r="M20" s="524"/>
    </row>
    <row r="21" spans="1:13" ht="15.75">
      <c r="A21" s="1528"/>
      <c r="B21" s="1149"/>
      <c r="C21" s="520" t="s">
        <v>281</v>
      </c>
      <c r="D21" s="525"/>
      <c r="E21" s="522" t="s">
        <v>282</v>
      </c>
      <c r="F21" s="526"/>
      <c r="G21" s="522" t="s">
        <v>283</v>
      </c>
      <c r="H21" s="526"/>
      <c r="I21" s="522"/>
      <c r="J21" s="527"/>
      <c r="K21" s="522"/>
      <c r="L21" s="522"/>
      <c r="M21" s="524"/>
    </row>
    <row r="22" spans="1:13" ht="15.75">
      <c r="A22" s="1528"/>
      <c r="B22" s="1149"/>
      <c r="C22" s="520" t="s">
        <v>284</v>
      </c>
      <c r="D22" s="525"/>
      <c r="E22" s="522" t="s">
        <v>285</v>
      </c>
      <c r="F22" s="525"/>
      <c r="G22" s="522"/>
      <c r="H22" s="527"/>
      <c r="I22" s="522"/>
      <c r="J22" s="527"/>
      <c r="K22" s="522"/>
      <c r="L22" s="522"/>
      <c r="M22" s="524"/>
    </row>
    <row r="23" spans="1:13" ht="15.75">
      <c r="A23" s="1528"/>
      <c r="B23" s="1149"/>
      <c r="C23" s="520" t="s">
        <v>286</v>
      </c>
      <c r="D23" s="526" t="s">
        <v>309</v>
      </c>
      <c r="E23" s="522" t="s">
        <v>288</v>
      </c>
      <c r="F23" s="1556" t="s">
        <v>612</v>
      </c>
      <c r="G23" s="1556"/>
      <c r="H23" s="1556"/>
      <c r="I23" s="1556"/>
      <c r="J23" s="1556"/>
      <c r="K23" s="1556"/>
      <c r="L23" s="1556"/>
      <c r="M23" s="1557"/>
    </row>
    <row r="24" spans="1:13" ht="9.75" customHeight="1">
      <c r="A24" s="1528"/>
      <c r="B24" s="1150"/>
      <c r="C24" s="528"/>
      <c r="D24" s="529"/>
      <c r="E24" s="529"/>
      <c r="F24" s="529"/>
      <c r="G24" s="529"/>
      <c r="H24" s="529"/>
      <c r="I24" s="529"/>
      <c r="J24" s="529"/>
      <c r="K24" s="529"/>
      <c r="L24" s="529"/>
      <c r="M24" s="530"/>
    </row>
    <row r="25" spans="1:13" ht="15.75">
      <c r="A25" s="1528"/>
      <c r="B25" s="1148" t="s">
        <v>290</v>
      </c>
      <c r="C25" s="531"/>
      <c r="D25" s="532"/>
      <c r="E25" s="532"/>
      <c r="F25" s="532"/>
      <c r="G25" s="532"/>
      <c r="H25" s="532"/>
      <c r="I25" s="532"/>
      <c r="J25" s="532"/>
      <c r="K25" s="532"/>
      <c r="L25" s="401"/>
      <c r="M25" s="402"/>
    </row>
    <row r="26" spans="1:13" ht="15.75">
      <c r="A26" s="1528"/>
      <c r="B26" s="1149"/>
      <c r="C26" s="520" t="s">
        <v>291</v>
      </c>
      <c r="D26" s="526"/>
      <c r="E26" s="533"/>
      <c r="F26" s="522" t="s">
        <v>292</v>
      </c>
      <c r="G26" s="525"/>
      <c r="H26" s="533"/>
      <c r="I26" s="522" t="s">
        <v>201</v>
      </c>
      <c r="J26" s="525" t="s">
        <v>309</v>
      </c>
      <c r="K26" s="533"/>
      <c r="L26" s="518"/>
      <c r="M26" s="405"/>
    </row>
    <row r="27" spans="1:13" ht="15.75">
      <c r="A27" s="1528"/>
      <c r="B27" s="1149"/>
      <c r="C27" s="520" t="s">
        <v>293</v>
      </c>
      <c r="D27" s="432"/>
      <c r="E27" s="518"/>
      <c r="F27" s="522" t="s">
        <v>193</v>
      </c>
      <c r="G27" s="526"/>
      <c r="H27" s="518"/>
      <c r="I27" s="534"/>
      <c r="J27" s="518"/>
      <c r="K27" s="517"/>
      <c r="L27" s="518"/>
      <c r="M27" s="405"/>
    </row>
    <row r="28" spans="1:13" ht="15.75">
      <c r="A28" s="1528"/>
      <c r="B28" s="1150"/>
      <c r="C28" s="535"/>
      <c r="D28" s="536"/>
      <c r="E28" s="536"/>
      <c r="F28" s="536"/>
      <c r="G28" s="536"/>
      <c r="H28" s="536"/>
      <c r="I28" s="536"/>
      <c r="J28" s="536"/>
      <c r="K28" s="536"/>
      <c r="L28" s="407"/>
      <c r="M28" s="408"/>
    </row>
    <row r="29" spans="1:13" ht="15.75">
      <c r="A29" s="1528"/>
      <c r="B29" s="440" t="s">
        <v>294</v>
      </c>
      <c r="C29" s="537"/>
      <c r="D29" s="538"/>
      <c r="E29" s="538"/>
      <c r="F29" s="538"/>
      <c r="G29" s="538"/>
      <c r="H29" s="538"/>
      <c r="I29" s="538"/>
      <c r="J29" s="538"/>
      <c r="K29" s="538"/>
      <c r="L29" s="538"/>
      <c r="M29" s="539"/>
    </row>
    <row r="30" spans="1:13" ht="15.75">
      <c r="A30" s="1528"/>
      <c r="B30" s="440"/>
      <c r="C30" s="540" t="s">
        <v>295</v>
      </c>
      <c r="D30" s="541">
        <v>3188</v>
      </c>
      <c r="E30" s="542"/>
      <c r="F30" s="543" t="s">
        <v>296</v>
      </c>
      <c r="G30" s="544">
        <v>2022</v>
      </c>
      <c r="H30" s="542"/>
      <c r="I30" s="543" t="s">
        <v>297</v>
      </c>
      <c r="J30" s="1558" t="s">
        <v>613</v>
      </c>
      <c r="K30" s="1559"/>
      <c r="L30" s="1560"/>
      <c r="M30" s="545"/>
    </row>
    <row r="31" spans="1:13" ht="15.75">
      <c r="A31" s="1528"/>
      <c r="B31" s="394"/>
      <c r="C31" s="528"/>
      <c r="D31" s="529"/>
      <c r="E31" s="529"/>
      <c r="F31" s="529"/>
      <c r="G31" s="529"/>
      <c r="H31" s="529"/>
      <c r="I31" s="529"/>
      <c r="J31" s="529"/>
      <c r="K31" s="529"/>
      <c r="L31" s="529"/>
      <c r="M31" s="530"/>
    </row>
    <row r="32" spans="1:13" ht="15.75">
      <c r="A32" s="1528"/>
      <c r="B32" s="1148" t="s">
        <v>299</v>
      </c>
      <c r="C32" s="445"/>
      <c r="D32" s="446"/>
      <c r="E32" s="446"/>
      <c r="F32" s="446"/>
      <c r="G32" s="446"/>
      <c r="H32" s="446"/>
      <c r="I32" s="446"/>
      <c r="J32" s="446"/>
      <c r="K32" s="446"/>
      <c r="L32" s="401"/>
      <c r="M32" s="402"/>
    </row>
    <row r="33" spans="1:13" ht="15.75">
      <c r="A33" s="1528"/>
      <c r="B33" s="1149"/>
      <c r="C33" s="546" t="s">
        <v>300</v>
      </c>
      <c r="D33" s="547">
        <v>2023</v>
      </c>
      <c r="E33" s="449"/>
      <c r="F33" s="533" t="s">
        <v>301</v>
      </c>
      <c r="G33" s="548" t="s">
        <v>532</v>
      </c>
      <c r="H33" s="449"/>
      <c r="I33" s="549"/>
      <c r="J33" s="449"/>
      <c r="K33" s="449"/>
      <c r="L33" s="518"/>
      <c r="M33" s="405"/>
    </row>
    <row r="34" spans="1:13" ht="15.75">
      <c r="A34" s="1528"/>
      <c r="B34" s="1150"/>
      <c r="C34" s="528"/>
      <c r="D34" s="550"/>
      <c r="E34" s="551"/>
      <c r="F34" s="529"/>
      <c r="G34" s="551"/>
      <c r="H34" s="551"/>
      <c r="I34" s="552"/>
      <c r="J34" s="551"/>
      <c r="K34" s="551"/>
      <c r="L34" s="407"/>
      <c r="M34" s="408"/>
    </row>
    <row r="35" spans="1:13" ht="15.75">
      <c r="A35" s="1528"/>
      <c r="B35" s="1148" t="s">
        <v>303</v>
      </c>
      <c r="C35" s="451"/>
      <c r="D35" s="452"/>
      <c r="E35" s="452"/>
      <c r="F35" s="452"/>
      <c r="G35" s="452"/>
      <c r="H35" s="452"/>
      <c r="I35" s="452"/>
      <c r="J35" s="452"/>
      <c r="K35" s="452"/>
      <c r="L35" s="452"/>
      <c r="M35" s="453"/>
    </row>
    <row r="36" spans="1:13" ht="15.75">
      <c r="A36" s="1528"/>
      <c r="B36" s="1149"/>
      <c r="C36" s="454"/>
      <c r="D36" s="455" t="s">
        <v>359</v>
      </c>
      <c r="E36" s="455"/>
      <c r="F36" s="455" t="s">
        <v>360</v>
      </c>
      <c r="G36" s="455"/>
      <c r="H36" s="456" t="s">
        <v>361</v>
      </c>
      <c r="I36" s="456"/>
      <c r="J36" s="456" t="s">
        <v>362</v>
      </c>
      <c r="K36" s="455"/>
      <c r="L36" s="455" t="s">
        <v>363</v>
      </c>
      <c r="M36" s="457"/>
    </row>
    <row r="37" spans="1:13" ht="15.75">
      <c r="A37" s="1528"/>
      <c r="B37" s="1149"/>
      <c r="C37" s="454"/>
      <c r="D37" s="553">
        <v>2023</v>
      </c>
      <c r="E37" s="462">
        <f>D30</f>
        <v>3188</v>
      </c>
      <c r="F37" s="553">
        <v>2024</v>
      </c>
      <c r="G37" s="462">
        <f>D30</f>
        <v>3188</v>
      </c>
      <c r="H37" s="553">
        <v>2025</v>
      </c>
      <c r="I37" s="462">
        <f>D30</f>
        <v>3188</v>
      </c>
      <c r="J37" s="553">
        <v>2026</v>
      </c>
      <c r="K37" s="462">
        <f>D30</f>
        <v>3188</v>
      </c>
      <c r="L37" s="553">
        <v>2027</v>
      </c>
      <c r="M37" s="463">
        <f>D30</f>
        <v>3188</v>
      </c>
    </row>
    <row r="38" spans="1:13" ht="15.75">
      <c r="A38" s="1528"/>
      <c r="B38" s="1149"/>
      <c r="C38" s="454"/>
      <c r="D38" s="455" t="s">
        <v>364</v>
      </c>
      <c r="E38" s="455"/>
      <c r="F38" s="455" t="s">
        <v>365</v>
      </c>
      <c r="G38" s="455"/>
      <c r="H38" s="456" t="s">
        <v>366</v>
      </c>
      <c r="I38" s="456"/>
      <c r="J38" s="456" t="s">
        <v>367</v>
      </c>
      <c r="K38" s="455"/>
      <c r="L38" s="455" t="s">
        <v>368</v>
      </c>
      <c r="M38" s="415"/>
    </row>
    <row r="39" spans="1:13" ht="15.75">
      <c r="A39" s="1528"/>
      <c r="B39" s="1149"/>
      <c r="C39" s="454"/>
      <c r="D39" s="553">
        <v>2028</v>
      </c>
      <c r="E39" s="462">
        <f>D30</f>
        <v>3188</v>
      </c>
      <c r="F39" s="553">
        <v>2029</v>
      </c>
      <c r="G39" s="462">
        <f>D30</f>
        <v>3188</v>
      </c>
      <c r="H39" s="553">
        <v>2030</v>
      </c>
      <c r="I39" s="462">
        <f>D30</f>
        <v>3188</v>
      </c>
      <c r="J39" s="553"/>
      <c r="K39" s="462"/>
      <c r="L39" s="553"/>
      <c r="M39" s="463"/>
    </row>
    <row r="40" spans="1:13" ht="15.75">
      <c r="A40" s="1528"/>
      <c r="B40" s="1149"/>
      <c r="C40" s="454"/>
      <c r="D40" s="455" t="s">
        <v>369</v>
      </c>
      <c r="E40" s="455"/>
      <c r="F40" s="455" t="s">
        <v>370</v>
      </c>
      <c r="G40" s="455"/>
      <c r="H40" s="456" t="s">
        <v>371</v>
      </c>
      <c r="I40" s="456"/>
      <c r="J40" s="456" t="s">
        <v>372</v>
      </c>
      <c r="K40" s="455"/>
      <c r="L40" s="455" t="s">
        <v>534</v>
      </c>
      <c r="M40" s="415"/>
    </row>
    <row r="41" spans="1:13" ht="15.75">
      <c r="A41" s="1528"/>
      <c r="B41" s="1149"/>
      <c r="C41" s="454"/>
      <c r="D41" s="553"/>
      <c r="E41" s="462"/>
      <c r="F41" s="461"/>
      <c r="G41" s="462"/>
      <c r="H41" s="461"/>
      <c r="I41" s="462"/>
      <c r="J41" s="461"/>
      <c r="K41" s="462"/>
      <c r="L41" s="461"/>
      <c r="M41" s="463"/>
    </row>
    <row r="42" spans="1:13" ht="15.75">
      <c r="A42" s="1528"/>
      <c r="B42" s="1149"/>
      <c r="C42" s="454"/>
      <c r="D42" s="464" t="s">
        <v>534</v>
      </c>
      <c r="E42" s="465"/>
      <c r="F42" s="464" t="s">
        <v>304</v>
      </c>
      <c r="G42" s="465"/>
      <c r="H42" s="466"/>
      <c r="I42" s="467"/>
      <c r="J42" s="466"/>
      <c r="K42" s="467"/>
      <c r="L42" s="466"/>
      <c r="M42" s="468"/>
    </row>
    <row r="43" spans="1:13" ht="15.75">
      <c r="A43" s="1528"/>
      <c r="B43" s="1149"/>
      <c r="C43" s="454"/>
      <c r="D43" s="461"/>
      <c r="E43" s="462"/>
      <c r="F43" s="1153">
        <v>3188</v>
      </c>
      <c r="G43" s="1154"/>
      <c r="H43" s="1570"/>
      <c r="I43" s="1570"/>
      <c r="J43" s="469"/>
      <c r="K43" s="455"/>
      <c r="L43" s="469"/>
      <c r="M43" s="470"/>
    </row>
    <row r="44" spans="1:13" ht="15.75">
      <c r="A44" s="1528"/>
      <c r="B44" s="1149"/>
      <c r="C44" s="471"/>
      <c r="D44" s="464"/>
      <c r="E44" s="465"/>
      <c r="F44" s="464"/>
      <c r="G44" s="465"/>
      <c r="H44" s="472"/>
      <c r="I44" s="473"/>
      <c r="J44" s="472"/>
      <c r="K44" s="473"/>
      <c r="L44" s="472"/>
      <c r="M44" s="474"/>
    </row>
    <row r="45" spans="1:13" ht="18" customHeight="1">
      <c r="A45" s="1528"/>
      <c r="B45" s="1148" t="s">
        <v>305</v>
      </c>
      <c r="C45" s="531"/>
      <c r="D45" s="532"/>
      <c r="E45" s="532"/>
      <c r="F45" s="532"/>
      <c r="G45" s="532"/>
      <c r="H45" s="532"/>
      <c r="I45" s="532"/>
      <c r="J45" s="532"/>
      <c r="K45" s="532"/>
      <c r="L45" s="518"/>
      <c r="M45" s="405"/>
    </row>
    <row r="46" spans="1:13" ht="15.75">
      <c r="A46" s="1528"/>
      <c r="B46" s="1149"/>
      <c r="C46" s="476"/>
      <c r="D46" s="477" t="s">
        <v>306</v>
      </c>
      <c r="E46" s="478" t="s">
        <v>163</v>
      </c>
      <c r="F46" s="1571" t="s">
        <v>307</v>
      </c>
      <c r="G46" s="1157" t="s">
        <v>393</v>
      </c>
      <c r="H46" s="1157"/>
      <c r="I46" s="1157"/>
      <c r="J46" s="1157"/>
      <c r="K46" s="554" t="s">
        <v>308</v>
      </c>
      <c r="L46" s="1572" t="s">
        <v>614</v>
      </c>
      <c r="M46" s="1573"/>
    </row>
    <row r="47" spans="1:13" ht="33.75" customHeight="1">
      <c r="A47" s="1528"/>
      <c r="B47" s="1149"/>
      <c r="C47" s="476"/>
      <c r="D47" s="480" t="s">
        <v>309</v>
      </c>
      <c r="E47" s="525"/>
      <c r="F47" s="1571"/>
      <c r="G47" s="1157"/>
      <c r="H47" s="1157"/>
      <c r="I47" s="1157"/>
      <c r="J47" s="1157"/>
      <c r="K47" s="518"/>
      <c r="L47" s="1574"/>
      <c r="M47" s="1575"/>
    </row>
    <row r="48" spans="1:13" ht="15.75">
      <c r="A48" s="1528"/>
      <c r="B48" s="1150"/>
      <c r="C48" s="481"/>
      <c r="D48" s="407"/>
      <c r="E48" s="407"/>
      <c r="F48" s="407"/>
      <c r="G48" s="407"/>
      <c r="H48" s="407"/>
      <c r="I48" s="407"/>
      <c r="J48" s="407"/>
      <c r="K48" s="407"/>
      <c r="L48" s="518"/>
      <c r="M48" s="405"/>
    </row>
    <row r="49" spans="1:13" ht="87.75" customHeight="1">
      <c r="A49" s="1528"/>
      <c r="B49" s="391" t="s">
        <v>310</v>
      </c>
      <c r="C49" s="1549" t="s">
        <v>615</v>
      </c>
      <c r="D49" s="1550"/>
      <c r="E49" s="1550"/>
      <c r="F49" s="1550"/>
      <c r="G49" s="1550"/>
      <c r="H49" s="1550"/>
      <c r="I49" s="1550"/>
      <c r="J49" s="1550"/>
      <c r="K49" s="1550"/>
      <c r="L49" s="1550"/>
      <c r="M49" s="1551"/>
    </row>
    <row r="50" spans="1:13" ht="21" customHeight="1">
      <c r="A50" s="1528"/>
      <c r="B50" s="395" t="s">
        <v>312</v>
      </c>
      <c r="C50" s="1549" t="s">
        <v>616</v>
      </c>
      <c r="D50" s="1550"/>
      <c r="E50" s="1550"/>
      <c r="F50" s="1550"/>
      <c r="G50" s="1550"/>
      <c r="H50" s="1550"/>
      <c r="I50" s="1550"/>
      <c r="J50" s="1550"/>
      <c r="K50" s="1550"/>
      <c r="L50" s="1550"/>
      <c r="M50" s="1551"/>
    </row>
    <row r="51" spans="1:13" ht="15.75">
      <c r="A51" s="1528"/>
      <c r="B51" s="395" t="s">
        <v>314</v>
      </c>
      <c r="C51" s="1549">
        <v>30</v>
      </c>
      <c r="D51" s="1550"/>
      <c r="E51" s="1550"/>
      <c r="F51" s="1550"/>
      <c r="G51" s="1550"/>
      <c r="H51" s="1550"/>
      <c r="I51" s="1550"/>
      <c r="J51" s="1550"/>
      <c r="K51" s="1550"/>
      <c r="L51" s="1550"/>
      <c r="M51" s="1551"/>
    </row>
    <row r="52" spans="1:13" ht="15.75">
      <c r="A52" s="1528"/>
      <c r="B52" s="395" t="s">
        <v>316</v>
      </c>
      <c r="C52" s="1549"/>
      <c r="D52" s="1550"/>
      <c r="E52" s="1550"/>
      <c r="F52" s="1550"/>
      <c r="G52" s="1550"/>
      <c r="H52" s="1550"/>
      <c r="I52" s="1550"/>
      <c r="J52" s="1550"/>
      <c r="K52" s="1550"/>
      <c r="L52" s="1550"/>
      <c r="M52" s="1551"/>
    </row>
    <row r="53" spans="1:13" ht="15.75" customHeight="1">
      <c r="A53" s="1529" t="s">
        <v>317</v>
      </c>
      <c r="B53" s="482" t="s">
        <v>318</v>
      </c>
      <c r="C53" s="1536" t="s">
        <v>213</v>
      </c>
      <c r="D53" s="1537"/>
      <c r="E53" s="1537"/>
      <c r="F53" s="1537"/>
      <c r="G53" s="1537"/>
      <c r="H53" s="1537"/>
      <c r="I53" s="1537"/>
      <c r="J53" s="1537"/>
      <c r="K53" s="1537"/>
      <c r="L53" s="1537"/>
      <c r="M53" s="1538"/>
    </row>
    <row r="54" spans="1:13" ht="15.75">
      <c r="A54" s="1530"/>
      <c r="B54" s="482" t="s">
        <v>320</v>
      </c>
      <c r="C54" s="1536" t="s">
        <v>617</v>
      </c>
      <c r="D54" s="1537"/>
      <c r="E54" s="1537"/>
      <c r="F54" s="1537"/>
      <c r="G54" s="1537"/>
      <c r="H54" s="1537"/>
      <c r="I54" s="1537"/>
      <c r="J54" s="1537"/>
      <c r="K54" s="1537"/>
      <c r="L54" s="1537"/>
      <c r="M54" s="1538"/>
    </row>
    <row r="55" spans="1:13" ht="15.75">
      <c r="A55" s="1530"/>
      <c r="B55" s="482" t="s">
        <v>322</v>
      </c>
      <c r="C55" s="1536" t="s">
        <v>589</v>
      </c>
      <c r="D55" s="1537"/>
      <c r="E55" s="1537"/>
      <c r="F55" s="1537"/>
      <c r="G55" s="1537"/>
      <c r="H55" s="1537"/>
      <c r="I55" s="1537"/>
      <c r="J55" s="1537"/>
      <c r="K55" s="1537"/>
      <c r="L55" s="1537"/>
      <c r="M55" s="1538"/>
    </row>
    <row r="56" spans="1:13" ht="15.75" customHeight="1">
      <c r="A56" s="1530"/>
      <c r="B56" s="483" t="s">
        <v>323</v>
      </c>
      <c r="C56" s="1536" t="s">
        <v>618</v>
      </c>
      <c r="D56" s="1537"/>
      <c r="E56" s="1537"/>
      <c r="F56" s="1537"/>
      <c r="G56" s="1537"/>
      <c r="H56" s="1537"/>
      <c r="I56" s="1537"/>
      <c r="J56" s="1537"/>
      <c r="K56" s="1537"/>
      <c r="L56" s="1537"/>
      <c r="M56" s="1538"/>
    </row>
    <row r="57" spans="1:13" ht="15.75" customHeight="1">
      <c r="A57" s="1530"/>
      <c r="B57" s="482" t="s">
        <v>324</v>
      </c>
      <c r="C57" s="1555" t="s">
        <v>214</v>
      </c>
      <c r="D57" s="1537"/>
      <c r="E57" s="1537"/>
      <c r="F57" s="1537"/>
      <c r="G57" s="1537"/>
      <c r="H57" s="1537"/>
      <c r="I57" s="1537"/>
      <c r="J57" s="1537"/>
      <c r="K57" s="1537"/>
      <c r="L57" s="1537"/>
      <c r="M57" s="1538"/>
    </row>
    <row r="58" spans="1:13" ht="16.5" thickBot="1">
      <c r="A58" s="1531"/>
      <c r="B58" s="482" t="s">
        <v>325</v>
      </c>
      <c r="C58" s="1536"/>
      <c r="D58" s="1537"/>
      <c r="E58" s="1537"/>
      <c r="F58" s="1537"/>
      <c r="G58" s="1537"/>
      <c r="H58" s="1537"/>
      <c r="I58" s="1537"/>
      <c r="J58" s="1537"/>
      <c r="K58" s="1537"/>
      <c r="L58" s="1537"/>
      <c r="M58" s="1538"/>
    </row>
    <row r="59" spans="1:13" ht="15.95" customHeight="1">
      <c r="A59" s="1529" t="s">
        <v>326</v>
      </c>
      <c r="B59" s="484" t="s">
        <v>327</v>
      </c>
      <c r="C59" s="1539" t="s">
        <v>598</v>
      </c>
      <c r="D59" s="1540"/>
      <c r="E59" s="1540"/>
      <c r="F59" s="1540"/>
      <c r="G59" s="1540"/>
      <c r="H59" s="1540"/>
      <c r="I59" s="1540"/>
      <c r="J59" s="1540"/>
      <c r="K59" s="1540"/>
      <c r="L59" s="1540"/>
      <c r="M59" s="1541"/>
    </row>
    <row r="60" spans="1:13" ht="30" customHeight="1">
      <c r="A60" s="1530"/>
      <c r="B60" s="484" t="s">
        <v>329</v>
      </c>
      <c r="C60" s="1542" t="s">
        <v>599</v>
      </c>
      <c r="D60" s="1543"/>
      <c r="E60" s="1543"/>
      <c r="F60" s="1543"/>
      <c r="G60" s="1543"/>
      <c r="H60" s="1543"/>
      <c r="I60" s="1543"/>
      <c r="J60" s="1543"/>
      <c r="K60" s="1543"/>
      <c r="L60" s="1543"/>
      <c r="M60" s="1544"/>
    </row>
    <row r="61" spans="1:13" ht="30" customHeight="1" thickBot="1">
      <c r="A61" s="1530"/>
      <c r="B61" s="485" t="s">
        <v>52</v>
      </c>
      <c r="C61" s="1545" t="s">
        <v>67</v>
      </c>
      <c r="D61" s="1546"/>
      <c r="E61" s="1546"/>
      <c r="F61" s="1546"/>
      <c r="G61" s="1546"/>
      <c r="H61" s="1546"/>
      <c r="I61" s="1546"/>
      <c r="J61" s="1546"/>
      <c r="K61" s="1546"/>
      <c r="L61" s="1546"/>
      <c r="M61" s="1547"/>
    </row>
    <row r="62" spans="1:13" ht="16.5" thickBot="1">
      <c r="A62" s="660" t="s">
        <v>331</v>
      </c>
      <c r="B62" s="487"/>
      <c r="C62" s="1552"/>
      <c r="D62" s="1553"/>
      <c r="E62" s="1553"/>
      <c r="F62" s="1553"/>
      <c r="G62" s="1553"/>
      <c r="H62" s="1553"/>
      <c r="I62" s="1553"/>
      <c r="J62" s="1553"/>
      <c r="K62" s="1553"/>
      <c r="L62" s="1553"/>
      <c r="M62" s="1554"/>
    </row>
    <row r="63" spans="1:13" ht="15.75"/>
    <row r="64" spans="1:13"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row r="195" ht="15.75"/>
    <row r="196" ht="15.75"/>
    <row r="197" ht="15.75"/>
    <row r="198" ht="15.75"/>
    <row r="199" ht="15.75"/>
    <row r="200" ht="15.75"/>
    <row r="201" ht="15.75"/>
    <row r="202" ht="15.75"/>
    <row r="203" ht="15.75"/>
    <row r="204" ht="15.75"/>
    <row r="205" ht="15.75"/>
    <row r="206" ht="15.75"/>
    <row r="207" ht="15.75"/>
    <row r="208" ht="15.75"/>
    <row r="209" ht="15.75"/>
    <row r="210" ht="15.75"/>
    <row r="211" ht="15.75"/>
    <row r="212" ht="15.75"/>
    <row r="213" ht="15.75"/>
    <row r="214" ht="15.75"/>
    <row r="215" ht="15.75"/>
    <row r="216" ht="15.75"/>
    <row r="217" ht="15.75"/>
    <row r="218" ht="15.75"/>
    <row r="219" ht="15.75"/>
    <row r="220" ht="15.75"/>
    <row r="221" ht="15.75"/>
    <row r="222" ht="15.75"/>
    <row r="223" ht="15.75"/>
    <row r="224" ht="15.75"/>
    <row r="225" ht="15.75"/>
    <row r="226" ht="15.75"/>
    <row r="227" ht="15.75"/>
    <row r="228" ht="15.75"/>
    <row r="229" ht="15.75"/>
    <row r="230" ht="15.75"/>
    <row r="231" ht="15.75"/>
    <row r="232" ht="15.75"/>
    <row r="233" ht="15.75"/>
    <row r="234" ht="15.75"/>
    <row r="235" ht="15.75"/>
    <row r="236" ht="15.75"/>
    <row r="237" ht="15.75"/>
    <row r="238" ht="15.75"/>
    <row r="239" ht="15.75"/>
    <row r="240" ht="15.75"/>
    <row r="241" ht="15.75"/>
    <row r="242" ht="15.75"/>
    <row r="243" ht="15.75"/>
    <row r="244" ht="15.75"/>
    <row r="245" ht="15.75"/>
    <row r="246" ht="15.75"/>
    <row r="247" ht="15.75"/>
    <row r="248" ht="15.75"/>
    <row r="249" ht="15.75"/>
    <row r="250" ht="15.75"/>
    <row r="251" ht="15.75"/>
    <row r="252" ht="15.75"/>
    <row r="253" ht="15.75"/>
    <row r="254" ht="15.75"/>
    <row r="255" ht="15.75"/>
    <row r="256" ht="15.75"/>
    <row r="257" ht="15.75"/>
    <row r="258" ht="15.75"/>
    <row r="259" ht="15.75"/>
    <row r="260" ht="15.75"/>
    <row r="261" ht="15.75"/>
    <row r="262" ht="15.75"/>
    <row r="263" ht="15.75"/>
    <row r="264" ht="15.75"/>
    <row r="265" ht="15.75"/>
    <row r="266" ht="15.75"/>
    <row r="267" ht="15.75"/>
    <row r="268" ht="15.75"/>
    <row r="269" ht="15.75"/>
    <row r="270" ht="15.75"/>
    <row r="271" ht="15.75"/>
    <row r="272" ht="15.75"/>
    <row r="273" ht="15.75"/>
    <row r="274" ht="15.75"/>
    <row r="275" ht="15.75"/>
    <row r="276" ht="15.75"/>
    <row r="277" ht="15.75"/>
    <row r="278" ht="15.75"/>
    <row r="279" ht="15.75"/>
    <row r="280" ht="15.75"/>
    <row r="281" ht="15.75"/>
    <row r="282" ht="15.75"/>
    <row r="283" ht="15.75"/>
    <row r="284" ht="15.75"/>
    <row r="285" ht="15.75"/>
    <row r="286" ht="15.75"/>
    <row r="287" ht="15.75"/>
    <row r="288" ht="15.75"/>
    <row r="289" ht="15.75"/>
    <row r="290" ht="15.75"/>
    <row r="291" ht="15.75"/>
    <row r="292" ht="15.75"/>
    <row r="293" ht="15.75"/>
    <row r="294" ht="15.75"/>
    <row r="295" ht="15.75"/>
    <row r="296" ht="15.75"/>
    <row r="297" ht="15.75"/>
    <row r="298" ht="15.75"/>
    <row r="299" ht="15.75"/>
    <row r="300" ht="15.75"/>
    <row r="301" ht="15.75"/>
    <row r="302" ht="15.75"/>
    <row r="303" ht="15.75"/>
    <row r="304" ht="15.75"/>
    <row r="305" ht="15.75"/>
    <row r="306" ht="15.75"/>
    <row r="307" ht="15.75"/>
    <row r="308" ht="15.75"/>
    <row r="309" ht="15.75"/>
    <row r="310" ht="15.75"/>
    <row r="311" ht="15.75"/>
    <row r="312" ht="15.75"/>
    <row r="313" ht="15.75"/>
    <row r="314" ht="15.75"/>
    <row r="315" ht="15.75"/>
    <row r="316" ht="15.75"/>
    <row r="317" ht="15.75"/>
    <row r="318" ht="15.75"/>
    <row r="319" ht="15.75"/>
    <row r="320" ht="15.75"/>
    <row r="321" ht="15.75"/>
    <row r="322" ht="15.75"/>
    <row r="323" ht="15.75"/>
    <row r="324" ht="15.75"/>
    <row r="325" ht="15.75"/>
    <row r="326" ht="15.75"/>
    <row r="327" ht="15.75"/>
    <row r="328" ht="15.75"/>
    <row r="329" ht="15.75"/>
    <row r="330" ht="15.75"/>
    <row r="331" ht="15.75"/>
    <row r="332" ht="15.75"/>
    <row r="333" ht="15.75"/>
    <row r="334" ht="15.75"/>
    <row r="335" ht="15.75"/>
    <row r="336" ht="15.75"/>
    <row r="337" ht="15.75"/>
    <row r="338" ht="15.75"/>
    <row r="339" ht="15.75"/>
    <row r="340" ht="15.75"/>
    <row r="341" ht="15.75"/>
    <row r="342" ht="15.75"/>
    <row r="343" ht="15.75"/>
    <row r="344" ht="15.75"/>
    <row r="345" ht="15.75"/>
    <row r="346" ht="15.75"/>
    <row r="347" ht="15.75"/>
    <row r="348" ht="15.75"/>
    <row r="349" ht="15.75"/>
    <row r="350" ht="15.75"/>
    <row r="351" ht="15.75"/>
    <row r="352" ht="15.75"/>
    <row r="353" ht="15.75"/>
    <row r="354" ht="15.75"/>
    <row r="355" ht="15.75"/>
    <row r="356" ht="15.75"/>
    <row r="357" ht="15.75"/>
    <row r="358" ht="15.75"/>
    <row r="359" ht="15.75"/>
    <row r="360" ht="15.75"/>
    <row r="361" ht="15.75"/>
    <row r="362" ht="15.75"/>
    <row r="363" ht="15.75"/>
    <row r="364" ht="15.75"/>
    <row r="365" ht="15.75"/>
    <row r="366" ht="15.75"/>
    <row r="367" ht="15.75"/>
    <row r="368" ht="15.75"/>
    <row r="369" ht="15.75"/>
    <row r="370" ht="15.75"/>
    <row r="371" ht="15.75"/>
    <row r="372" ht="15.75"/>
    <row r="373" ht="15.75"/>
    <row r="374" ht="15.75"/>
    <row r="375" ht="15.75"/>
    <row r="376" ht="15.75"/>
    <row r="377" ht="15.75"/>
    <row r="378" ht="15.75"/>
    <row r="379" ht="15.75"/>
    <row r="380" ht="15.75"/>
    <row r="381" ht="15.75"/>
    <row r="382" ht="15.75"/>
    <row r="383" ht="15.75"/>
    <row r="384" ht="15.75"/>
    <row r="385" ht="15.75"/>
    <row r="386" ht="15.75"/>
    <row r="387" ht="15.75"/>
    <row r="388" ht="15.75"/>
    <row r="389" ht="15.75"/>
    <row r="390" ht="15.75"/>
    <row r="391" ht="15.75"/>
    <row r="392" ht="15.75"/>
    <row r="393" ht="15.75"/>
    <row r="394" ht="15.75"/>
    <row r="395" ht="15.75"/>
    <row r="396" ht="15.75"/>
    <row r="397" ht="15.75"/>
    <row r="398" ht="15.75"/>
    <row r="399" ht="15.75"/>
    <row r="400" ht="15.75"/>
    <row r="401" ht="15.75"/>
    <row r="402" ht="15.75"/>
    <row r="403" ht="15.75"/>
    <row r="404" ht="15.75"/>
    <row r="405" ht="15.75"/>
    <row r="406" ht="15.75"/>
    <row r="407" ht="15.75"/>
    <row r="408" ht="15.75"/>
    <row r="409" ht="15.75"/>
    <row r="410" ht="15.75"/>
    <row r="411" ht="15.75"/>
    <row r="412" ht="15.75"/>
    <row r="413" ht="15.75"/>
    <row r="414" ht="15.75"/>
    <row r="415" ht="15.75"/>
    <row r="416" ht="15.75"/>
    <row r="417" ht="15.75"/>
    <row r="418" ht="15.75"/>
    <row r="419" ht="15.75"/>
    <row r="420" ht="15.75"/>
    <row r="421" ht="15.75"/>
    <row r="422" ht="15.75"/>
    <row r="423" ht="15.75"/>
    <row r="424" ht="15.75"/>
    <row r="425" ht="15.75"/>
    <row r="426" ht="15.75"/>
    <row r="427" ht="15.75"/>
    <row r="428" ht="15.75"/>
    <row r="429" ht="15.75"/>
    <row r="430" ht="15.75"/>
    <row r="431" ht="15.75"/>
    <row r="432" ht="15.75"/>
    <row r="433" ht="15.75"/>
    <row r="434" ht="15.75"/>
    <row r="435" ht="15.75"/>
    <row r="436" ht="15.75"/>
    <row r="437" ht="15.75"/>
    <row r="438" ht="15.75"/>
    <row r="439" ht="15.75"/>
    <row r="440" ht="15.75"/>
    <row r="441" ht="15.75"/>
    <row r="442" ht="15.75"/>
    <row r="443" ht="15.75"/>
    <row r="444" ht="15.75"/>
    <row r="445" ht="15.75"/>
    <row r="446" ht="15.75"/>
    <row r="447" ht="15.75"/>
    <row r="448" ht="15.75"/>
    <row r="449" ht="15.75"/>
    <row r="450" ht="15.75"/>
    <row r="451" ht="15.75"/>
    <row r="452" ht="15.75"/>
    <row r="453" ht="15.75"/>
    <row r="454" ht="15.75"/>
    <row r="455" ht="15.75"/>
    <row r="456" ht="15.75"/>
    <row r="457" ht="15.75"/>
    <row r="458" ht="15.75"/>
    <row r="459" ht="15.75"/>
    <row r="460" ht="15.75"/>
    <row r="461" ht="15.75"/>
    <row r="462" ht="15.75"/>
    <row r="463" ht="15.75"/>
    <row r="464" ht="15.75"/>
    <row r="465" ht="15.75"/>
    <row r="466" ht="15.75"/>
    <row r="467" ht="15.75"/>
    <row r="468" ht="15.75"/>
    <row r="469" ht="15.75"/>
    <row r="470" ht="15.75"/>
    <row r="471" ht="15.75"/>
    <row r="472" ht="15.75"/>
    <row r="473" ht="15.75"/>
    <row r="474" ht="15.75"/>
    <row r="475" ht="15.75"/>
    <row r="476" ht="15.75"/>
    <row r="477" ht="15.75"/>
    <row r="478" ht="15.75"/>
    <row r="479" ht="15.75"/>
    <row r="480" ht="15.75"/>
    <row r="481" ht="15.75"/>
    <row r="482" ht="15.75"/>
    <row r="483" ht="15.75"/>
    <row r="484" ht="15.75"/>
    <row r="485" ht="15.75"/>
    <row r="486" ht="15.75"/>
    <row r="487" ht="15.75"/>
    <row r="488" ht="15.75"/>
    <row r="489" ht="15.75"/>
    <row r="490" ht="15.75"/>
    <row r="491" ht="15.75"/>
    <row r="492" ht="15.75"/>
    <row r="493" ht="15.75"/>
    <row r="494" ht="15.75"/>
    <row r="495" ht="15.75"/>
    <row r="496" ht="15.75"/>
    <row r="497" ht="15.75"/>
    <row r="498" ht="15.75"/>
    <row r="499" ht="15.75"/>
    <row r="500" ht="15.75"/>
    <row r="501" ht="15.75"/>
    <row r="502" ht="15.75"/>
    <row r="503" ht="15.75"/>
    <row r="504" ht="15.75"/>
    <row r="505" ht="15.75"/>
    <row r="506" ht="15.75"/>
    <row r="507" ht="15.75"/>
    <row r="508" ht="15.75"/>
    <row r="509" ht="15.75"/>
    <row r="510" ht="15.75"/>
    <row r="511" ht="15.75"/>
    <row r="512" ht="15.75"/>
    <row r="513" ht="15.75"/>
    <row r="514" ht="15.75"/>
    <row r="515" ht="15.75"/>
    <row r="516" ht="15.75"/>
    <row r="517" ht="15.75"/>
    <row r="518" ht="15.75"/>
    <row r="519" ht="15.75"/>
    <row r="520" ht="15.75"/>
    <row r="521" ht="15.75"/>
    <row r="522" ht="15.75"/>
    <row r="523" ht="15.75"/>
    <row r="524" ht="15.75"/>
    <row r="525" ht="15.75"/>
    <row r="526" ht="15.75"/>
    <row r="527" ht="15.75"/>
    <row r="528" ht="15.75"/>
    <row r="529" ht="15.75"/>
    <row r="530" ht="15.75"/>
    <row r="531" ht="15.75"/>
    <row r="532" ht="15.75"/>
    <row r="533" ht="15.75"/>
    <row r="534" ht="15.75"/>
    <row r="535" ht="15.75"/>
    <row r="536" ht="15.75"/>
    <row r="537" ht="15.75"/>
    <row r="538" ht="15.75"/>
    <row r="539" ht="15.75"/>
    <row r="540" ht="15.75"/>
    <row r="541" ht="15.75"/>
    <row r="542" ht="15.75"/>
    <row r="543" ht="15.75"/>
    <row r="544" ht="15.75"/>
    <row r="545" ht="15.75"/>
    <row r="546" ht="15.75"/>
    <row r="547" ht="15.75"/>
    <row r="548" ht="15.75"/>
    <row r="549" ht="15.75"/>
    <row r="550" ht="15.75"/>
    <row r="551" ht="15.75"/>
    <row r="552" ht="15.75"/>
    <row r="553" ht="15.75"/>
    <row r="554" ht="15.75"/>
    <row r="555" ht="15.75"/>
    <row r="556" ht="15.75"/>
    <row r="557" ht="15.75"/>
    <row r="558" ht="15.75"/>
    <row r="559" ht="15.75"/>
    <row r="560" ht="15.75"/>
    <row r="561" ht="15.75"/>
    <row r="562" ht="15.75"/>
    <row r="563" ht="15.75"/>
    <row r="564" ht="15.75"/>
    <row r="565" ht="15.75"/>
    <row r="566" ht="15.75"/>
    <row r="567" ht="15.75"/>
    <row r="568" ht="15.75"/>
    <row r="569" ht="15.75"/>
    <row r="570" ht="15.75"/>
    <row r="571" ht="15.75"/>
    <row r="572" ht="15.75"/>
    <row r="573" ht="15.75"/>
    <row r="574" ht="15.75"/>
    <row r="575" ht="15.75"/>
    <row r="576" ht="15.75"/>
    <row r="577" ht="15.75"/>
    <row r="578" ht="15.75"/>
    <row r="579" ht="15.75"/>
    <row r="580" ht="15.75"/>
    <row r="581" ht="15.75"/>
    <row r="582" ht="15.75"/>
    <row r="583" ht="15.75"/>
    <row r="584" ht="15.75"/>
    <row r="585" ht="15.75"/>
    <row r="586" ht="15.75"/>
    <row r="587" ht="15.75"/>
    <row r="588" ht="15.75"/>
    <row r="589" ht="15.75"/>
    <row r="590" ht="15.75"/>
    <row r="591" ht="15.75"/>
    <row r="592" ht="15.75"/>
    <row r="593" ht="15.75"/>
    <row r="594" ht="15.75"/>
    <row r="595" ht="15.75"/>
    <row r="596" ht="15.75"/>
    <row r="597" ht="15.75"/>
    <row r="598" ht="15.75"/>
    <row r="599" ht="15.75"/>
    <row r="600" ht="15.75"/>
    <row r="601" ht="15.75"/>
    <row r="602" ht="15.75"/>
    <row r="603" ht="15.75"/>
    <row r="604" ht="15.75"/>
    <row r="605" ht="15.75"/>
    <row r="606" ht="15.75"/>
    <row r="607" ht="15.75"/>
    <row r="608" ht="15.75"/>
    <row r="609" ht="15.75"/>
    <row r="610" ht="15.75"/>
    <row r="611" ht="15.75"/>
    <row r="612" ht="15.75"/>
    <row r="613" ht="15.75"/>
    <row r="614" ht="15.75"/>
    <row r="615" ht="15.75"/>
    <row r="616" ht="15.75"/>
    <row r="617" ht="15.75"/>
    <row r="618" ht="15.75"/>
    <row r="619" ht="15.75"/>
    <row r="620" ht="15.75"/>
    <row r="621" ht="15.75"/>
    <row r="622" ht="15.75"/>
    <row r="623" ht="15.75"/>
    <row r="624" ht="15.75"/>
    <row r="625" ht="15.75"/>
    <row r="626" ht="15.75"/>
    <row r="627" ht="15.75"/>
    <row r="628" ht="15.75"/>
    <row r="629" ht="15.75"/>
    <row r="630" ht="15.75"/>
    <row r="631" ht="15.75"/>
    <row r="632" ht="15.75"/>
    <row r="633" ht="15.75"/>
    <row r="634" ht="15.75"/>
    <row r="635" ht="15.75"/>
    <row r="636" ht="15.75"/>
    <row r="637" ht="15.75"/>
    <row r="638" ht="15.75"/>
    <row r="639" ht="15.75"/>
    <row r="640" ht="15.75"/>
    <row r="641" ht="15.75"/>
    <row r="642" ht="15.75"/>
    <row r="643" ht="15.75"/>
    <row r="644" ht="15.75"/>
    <row r="645" ht="15.75"/>
    <row r="646" ht="15.75"/>
    <row r="647" ht="15.75"/>
    <row r="648" ht="15.75"/>
    <row r="649" ht="15.75"/>
    <row r="650" ht="15.75"/>
    <row r="651" ht="15.75"/>
    <row r="652" ht="15.75"/>
    <row r="653" ht="15.75"/>
    <row r="654" ht="15.75"/>
    <row r="655" ht="15.75"/>
    <row r="656" ht="15.75"/>
    <row r="657" ht="15.75"/>
    <row r="658" ht="15.75"/>
    <row r="659" ht="15.75"/>
    <row r="660" ht="15.75"/>
    <row r="661" ht="15.75"/>
    <row r="662" ht="15.75"/>
    <row r="663" ht="15.75"/>
    <row r="664" ht="15.75"/>
    <row r="665" ht="15.75"/>
    <row r="666" ht="15.75"/>
    <row r="667" ht="15.75"/>
    <row r="668" ht="15.75"/>
    <row r="669" ht="15.75"/>
    <row r="670" ht="15.75"/>
    <row r="671" ht="15.75"/>
    <row r="672" ht="15.75"/>
    <row r="673" ht="15.75"/>
    <row r="674" ht="15.75"/>
    <row r="675" ht="15.75"/>
    <row r="676" ht="15.75"/>
    <row r="677" ht="15.75"/>
    <row r="678" ht="15.75"/>
    <row r="679" ht="15.75"/>
    <row r="680" ht="15.75"/>
    <row r="681" ht="15.75"/>
    <row r="682" ht="15.75"/>
    <row r="683" ht="15.75"/>
    <row r="684" ht="15.75"/>
    <row r="685" ht="15.75"/>
    <row r="686" ht="15.75"/>
    <row r="687" ht="15.75"/>
    <row r="688" ht="15.75"/>
    <row r="689" ht="15.75"/>
    <row r="690" ht="15.75"/>
    <row r="691" ht="15.75"/>
    <row r="692" ht="15.75"/>
    <row r="693" ht="15.75"/>
    <row r="694" ht="15.75"/>
    <row r="695" ht="15.75"/>
    <row r="696" ht="15.75"/>
    <row r="697" ht="15.75"/>
    <row r="698" ht="15.75"/>
    <row r="699" ht="15.75"/>
    <row r="700" ht="15.75"/>
    <row r="701" ht="15.75"/>
    <row r="702" ht="15.75"/>
    <row r="703" ht="15.75"/>
    <row r="704" ht="15.75"/>
    <row r="705" ht="15.75"/>
    <row r="706" ht="15.75"/>
    <row r="707" ht="15.75"/>
    <row r="708" ht="15.75"/>
    <row r="709" ht="15.75"/>
    <row r="710" ht="15.75"/>
    <row r="711" ht="15.75"/>
    <row r="712" ht="15.75"/>
    <row r="713" ht="15.75"/>
    <row r="714" ht="15.75"/>
    <row r="715" ht="15.75"/>
    <row r="716" ht="15.75"/>
    <row r="717" ht="15.75"/>
    <row r="718" ht="15.75"/>
    <row r="719" ht="15.75"/>
    <row r="720" ht="15.75"/>
    <row r="721" ht="15.75"/>
    <row r="722" ht="15.75"/>
    <row r="723" ht="15.75"/>
    <row r="724" ht="15.75"/>
    <row r="725" ht="15.75"/>
    <row r="726" ht="15.75"/>
    <row r="727" ht="15.75"/>
    <row r="728" ht="15.75"/>
    <row r="729" ht="15.75"/>
    <row r="730" ht="15.75"/>
    <row r="731" ht="15.75"/>
    <row r="732" ht="15.75"/>
    <row r="733" ht="15.75"/>
    <row r="734" ht="15.75"/>
    <row r="735" ht="15.75"/>
    <row r="736" ht="15.75"/>
    <row r="737" ht="15.75"/>
    <row r="738" ht="15.75"/>
    <row r="739" ht="15.75"/>
    <row r="740" ht="15.75"/>
    <row r="741" ht="15.75"/>
    <row r="742" ht="15.75"/>
    <row r="743" ht="15.75"/>
    <row r="744" ht="15.75"/>
    <row r="745" ht="15.75"/>
    <row r="746" ht="15.75"/>
    <row r="747" ht="15.75"/>
    <row r="748" ht="15.75"/>
    <row r="749" ht="15.75"/>
    <row r="750" ht="15.75"/>
    <row r="751" ht="15.75"/>
    <row r="752" ht="15.75"/>
    <row r="753" ht="15.75"/>
    <row r="754" ht="15.75"/>
    <row r="755" ht="15.75"/>
    <row r="756" ht="15.75"/>
    <row r="757" ht="15.75"/>
    <row r="758" ht="15.75"/>
    <row r="759" ht="15.75"/>
    <row r="760" ht="15.75"/>
    <row r="761" ht="15.75"/>
    <row r="762" ht="15.75"/>
    <row r="763" ht="15.75"/>
    <row r="764" ht="15.75"/>
    <row r="765" ht="15.75"/>
    <row r="766" ht="15.75"/>
    <row r="767" ht="15.75"/>
    <row r="768" ht="15.75"/>
    <row r="769" ht="15.75"/>
    <row r="770" ht="15.75"/>
    <row r="771" ht="15.75"/>
    <row r="772" ht="15.75"/>
    <row r="773" ht="15.75"/>
    <row r="774" ht="15.75"/>
    <row r="775" ht="15.75"/>
    <row r="776" ht="15.75"/>
    <row r="777" ht="15.75"/>
    <row r="778" ht="15.75"/>
    <row r="779" ht="15.75"/>
    <row r="780" ht="15.75"/>
    <row r="781" ht="15.75"/>
    <row r="782" ht="15.75"/>
    <row r="783" ht="15.75"/>
    <row r="784" ht="15.75"/>
    <row r="785" ht="15.75"/>
    <row r="786" ht="15.75"/>
    <row r="787" ht="15.75"/>
    <row r="788" ht="15.75"/>
    <row r="789" ht="15.75"/>
    <row r="790" ht="15.75"/>
    <row r="791" ht="15.75"/>
    <row r="792" ht="15.75"/>
    <row r="793" ht="15.75"/>
    <row r="794" ht="15.75"/>
    <row r="795" ht="15.75"/>
    <row r="796" ht="15.75"/>
    <row r="797" ht="15.75"/>
    <row r="798" ht="15.75"/>
    <row r="799" ht="15.75"/>
    <row r="800" ht="15.75"/>
    <row r="801" ht="15.75"/>
    <row r="802" ht="15.75"/>
    <row r="803" ht="15.75"/>
    <row r="804" ht="15.75"/>
    <row r="805" ht="15.75"/>
    <row r="806" ht="15.75"/>
    <row r="807" ht="15.75"/>
    <row r="808" ht="15.75"/>
    <row r="809" ht="15.75"/>
    <row r="810" ht="15.75"/>
    <row r="811" ht="15.75"/>
    <row r="812" ht="15.75"/>
    <row r="813" ht="15.75"/>
    <row r="814" ht="15.75"/>
    <row r="815" ht="15.75"/>
    <row r="816" ht="15.75"/>
    <row r="817" ht="15.75"/>
    <row r="818" ht="15.75"/>
    <row r="819" ht="15.75"/>
    <row r="820" ht="15.75"/>
    <row r="821" ht="15.75"/>
    <row r="822" ht="15.75"/>
    <row r="823" ht="15.75"/>
    <row r="824" ht="15.75"/>
    <row r="825" ht="15.75"/>
    <row r="826" ht="15.75"/>
    <row r="827" ht="15.75"/>
    <row r="828" ht="15.75"/>
    <row r="829" ht="15.75"/>
    <row r="830" ht="15.75"/>
    <row r="831" ht="15.75"/>
    <row r="832" ht="15.75"/>
    <row r="833" ht="15.75"/>
    <row r="834" ht="15.75"/>
    <row r="835" ht="15.75"/>
    <row r="836" ht="15.75"/>
    <row r="837" ht="15.75"/>
    <row r="838" ht="15.75"/>
    <row r="839" ht="15.75"/>
    <row r="840" ht="15.75"/>
    <row r="841" ht="15.75"/>
    <row r="842" ht="15.75"/>
    <row r="843" ht="15.75"/>
    <row r="844" ht="15.75"/>
    <row r="845" ht="15.75"/>
    <row r="846" ht="15.75"/>
    <row r="847" ht="15.75"/>
    <row r="848" ht="15.75"/>
    <row r="849" ht="15.75"/>
    <row r="850" ht="15.75"/>
    <row r="851" ht="15.75"/>
    <row r="852" ht="15.75"/>
    <row r="853" ht="15.75"/>
    <row r="854" ht="15.75"/>
    <row r="855" ht="15.75"/>
    <row r="856" ht="15.75"/>
    <row r="857" ht="15.75"/>
    <row r="858" ht="15.75"/>
    <row r="859" ht="15.75"/>
    <row r="860" ht="15.75"/>
    <row r="861" ht="15.75"/>
    <row r="862" ht="15.75"/>
    <row r="863" ht="15.75"/>
    <row r="864" ht="15.75"/>
    <row r="865" ht="15.75"/>
    <row r="866" ht="15.75"/>
    <row r="867" ht="15.75"/>
    <row r="868" ht="15.75"/>
    <row r="869" ht="15.75"/>
    <row r="870" ht="15.75"/>
    <row r="871" ht="15.75"/>
    <row r="872" ht="15.75"/>
    <row r="873" ht="15.75"/>
    <row r="874" ht="15.75"/>
    <row r="875" ht="15.75"/>
    <row r="876" ht="15.75"/>
    <row r="877" ht="15.75"/>
    <row r="878" ht="15.75"/>
    <row r="879" ht="15.75"/>
    <row r="880" ht="15.75"/>
    <row r="881" ht="15.75"/>
    <row r="882" ht="15.75"/>
    <row r="883" ht="15.75"/>
    <row r="884" ht="15.75"/>
    <row r="885" ht="15.75"/>
    <row r="886" ht="15.75"/>
    <row r="887" ht="15.75"/>
    <row r="888" ht="15.75"/>
    <row r="889" ht="15.75"/>
    <row r="890" ht="15.75"/>
    <row r="891" ht="15.75"/>
    <row r="892" ht="15.75"/>
    <row r="893" ht="15.75"/>
    <row r="894" ht="15.75"/>
    <row r="895" ht="15.75"/>
    <row r="896" ht="15.75"/>
    <row r="897" ht="15.75"/>
    <row r="898" ht="15.75"/>
    <row r="899" ht="15.75"/>
    <row r="900" ht="15.75"/>
    <row r="901" ht="15.75"/>
    <row r="902" ht="15.75"/>
    <row r="903" ht="15.75"/>
    <row r="904" ht="15.75"/>
    <row r="905" ht="15.75"/>
    <row r="906" ht="15.75"/>
    <row r="907" ht="15.75"/>
    <row r="908" ht="15.75"/>
    <row r="909" ht="15.75"/>
    <row r="910" ht="15.75"/>
    <row r="911" ht="15.75"/>
    <row r="912" ht="15.75"/>
    <row r="913" ht="15.75"/>
    <row r="914" ht="15.75"/>
    <row r="915" ht="15.75"/>
    <row r="916" ht="15.75"/>
    <row r="917" ht="15.75"/>
    <row r="918" ht="15.75"/>
    <row r="919" ht="15.75"/>
    <row r="920" ht="15.75"/>
    <row r="921" ht="15.75"/>
    <row r="922" ht="15.75"/>
    <row r="923" ht="15.75"/>
    <row r="924" ht="15.75"/>
    <row r="925" ht="15.75"/>
    <row r="926" ht="15.75"/>
    <row r="927" ht="15.75"/>
    <row r="928" ht="15.75"/>
    <row r="929" ht="15.75"/>
    <row r="930" ht="15.75"/>
    <row r="931" ht="15.75"/>
    <row r="932" ht="15.75"/>
    <row r="933" ht="15.75"/>
    <row r="934" ht="15.75"/>
    <row r="935" ht="15.75"/>
    <row r="936" ht="15.75"/>
    <row r="937" ht="15.75"/>
    <row r="938" ht="15.75"/>
    <row r="939" ht="15.75"/>
    <row r="940" ht="15.75"/>
    <row r="941" ht="15.75"/>
    <row r="942" ht="15.75"/>
    <row r="943" ht="15.75"/>
    <row r="944" ht="15.75"/>
    <row r="945" ht="15.75"/>
    <row r="946" ht="15.75"/>
    <row r="947" ht="15.75"/>
    <row r="948" ht="15.75"/>
    <row r="949" ht="15.75"/>
    <row r="950" ht="15.75"/>
    <row r="951" ht="15.75"/>
    <row r="952" ht="15.75"/>
    <row r="953" ht="15.75"/>
    <row r="954" ht="15.75"/>
    <row r="955" ht="15.75"/>
    <row r="956" ht="15.75"/>
    <row r="957" ht="15.75"/>
    <row r="958" ht="15.75"/>
    <row r="959" ht="15.75"/>
    <row r="960" ht="15.75"/>
    <row r="961" ht="15.75"/>
    <row r="962" ht="15.75"/>
    <row r="963" ht="15.75"/>
    <row r="964" ht="15.75"/>
    <row r="965" ht="15.75"/>
    <row r="966" ht="15.75"/>
    <row r="967" ht="15.75"/>
    <row r="968" ht="15.75"/>
    <row r="969" ht="15.75"/>
    <row r="970" ht="15.75"/>
    <row r="971" ht="15.75"/>
    <row r="972" ht="15.75"/>
    <row r="973" ht="15.75"/>
    <row r="974" ht="15.75"/>
    <row r="975" ht="15.75"/>
    <row r="976" ht="15.75"/>
    <row r="977" ht="15.75"/>
    <row r="978" ht="15.75"/>
    <row r="979" ht="15.75"/>
    <row r="980" ht="15.75"/>
    <row r="981" ht="15.75"/>
    <row r="982" ht="15.75"/>
    <row r="983" ht="15.75"/>
    <row r="984" ht="15.75"/>
    <row r="985" ht="15.75"/>
    <row r="986" ht="15.75"/>
    <row r="987" ht="15.75"/>
    <row r="988" ht="15.75"/>
    <row r="989" ht="15.75"/>
    <row r="990" ht="15.75"/>
    <row r="991" ht="15.75"/>
    <row r="992" ht="15.75"/>
    <row r="993" ht="15.75"/>
    <row r="994" ht="15.75"/>
    <row r="995" ht="15.75"/>
    <row r="996" ht="15.75"/>
    <row r="997" ht="15.75"/>
    <row r="998" ht="15.75"/>
    <row r="999" ht="15.75"/>
    <row r="1000" ht="15.75"/>
  </sheetData>
  <mergeCells count="51">
    <mergeCell ref="C49:M49"/>
    <mergeCell ref="C50:M50"/>
    <mergeCell ref="F43:G43"/>
    <mergeCell ref="H43:I43"/>
    <mergeCell ref="F46:F47"/>
    <mergeCell ref="G46:J47"/>
    <mergeCell ref="L46:M47"/>
    <mergeCell ref="A2:A15"/>
    <mergeCell ref="C2:M2"/>
    <mergeCell ref="C3:M3"/>
    <mergeCell ref="F4:G4"/>
    <mergeCell ref="I7:M7"/>
    <mergeCell ref="B8:B10"/>
    <mergeCell ref="C9:D9"/>
    <mergeCell ref="F9:G9"/>
    <mergeCell ref="I9:J9"/>
    <mergeCell ref="C10:D10"/>
    <mergeCell ref="F10:G10"/>
    <mergeCell ref="I10:J10"/>
    <mergeCell ref="C7:D7"/>
    <mergeCell ref="F23:M23"/>
    <mergeCell ref="J30:L30"/>
    <mergeCell ref="C11:M11"/>
    <mergeCell ref="C12:M12"/>
    <mergeCell ref="C13:M13"/>
    <mergeCell ref="F14:M14"/>
    <mergeCell ref="C15:M15"/>
    <mergeCell ref="C62:M62"/>
    <mergeCell ref="C51:M51"/>
    <mergeCell ref="C52:M52"/>
    <mergeCell ref="C53:M53"/>
    <mergeCell ref="C54:M54"/>
    <mergeCell ref="C55:M55"/>
    <mergeCell ref="C56:M56"/>
    <mergeCell ref="C57:M57"/>
    <mergeCell ref="A16:A52"/>
    <mergeCell ref="A53:A58"/>
    <mergeCell ref="A59:A61"/>
    <mergeCell ref="B14:B15"/>
    <mergeCell ref="C14:D14"/>
    <mergeCell ref="B18:B24"/>
    <mergeCell ref="B25:B28"/>
    <mergeCell ref="B32:B34"/>
    <mergeCell ref="B35:B44"/>
    <mergeCell ref="B45:B48"/>
    <mergeCell ref="C58:M58"/>
    <mergeCell ref="C59:M59"/>
    <mergeCell ref="C60:M60"/>
    <mergeCell ref="C61:M61"/>
    <mergeCell ref="C16:M16"/>
    <mergeCell ref="C17:M17"/>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zoomScale="90" zoomScaleNormal="90" workbookViewId="0">
      <selection activeCell="I13" sqref="I13:J13"/>
    </sheetView>
  </sheetViews>
  <sheetFormatPr baseColWidth="10" defaultColWidth="14.42578125" defaultRowHeight="15" customHeight="1"/>
  <cols>
    <col min="1" max="1" width="25.140625" customWidth="1"/>
    <col min="2" max="2" width="39.140625" customWidth="1"/>
    <col min="3" max="12" width="11.42578125" customWidth="1"/>
    <col min="13" max="13" width="11.140625" customWidth="1"/>
    <col min="14" max="26" width="11.42578125" customWidth="1"/>
  </cols>
  <sheetData>
    <row r="1" spans="1:26" ht="23.25" customHeight="1">
      <c r="A1" s="159"/>
      <c r="B1" s="1590" t="s">
        <v>968</v>
      </c>
      <c r="C1" s="1203"/>
      <c r="D1" s="1203"/>
      <c r="E1" s="1203"/>
      <c r="F1" s="1203"/>
      <c r="G1" s="1203"/>
      <c r="H1" s="1203"/>
      <c r="I1" s="1203"/>
      <c r="J1" s="1203"/>
      <c r="K1" s="1203"/>
      <c r="L1" s="1203"/>
      <c r="M1" s="1204"/>
      <c r="N1" s="50"/>
      <c r="O1" s="50"/>
      <c r="P1" s="50"/>
      <c r="Q1" s="50"/>
      <c r="R1" s="50"/>
      <c r="S1" s="50"/>
      <c r="T1" s="50"/>
      <c r="U1" s="50"/>
      <c r="V1" s="50"/>
      <c r="W1" s="50"/>
      <c r="X1" s="50"/>
      <c r="Y1" s="50"/>
      <c r="Z1" s="50"/>
    </row>
    <row r="2" spans="1:26" ht="15.75" customHeight="1">
      <c r="A2" s="1212" t="s">
        <v>263</v>
      </c>
      <c r="B2" s="51" t="s">
        <v>264</v>
      </c>
      <c r="C2" s="1591" t="s">
        <v>619</v>
      </c>
      <c r="D2" s="1260"/>
      <c r="E2" s="1260"/>
      <c r="F2" s="1260"/>
      <c r="G2" s="1260"/>
      <c r="H2" s="1260"/>
      <c r="I2" s="1260"/>
      <c r="J2" s="1260"/>
      <c r="K2" s="1260"/>
      <c r="L2" s="1260"/>
      <c r="M2" s="1294"/>
      <c r="N2" s="50"/>
      <c r="O2" s="50"/>
      <c r="P2" s="50"/>
      <c r="Q2" s="50"/>
      <c r="R2" s="50"/>
      <c r="S2" s="50"/>
      <c r="T2" s="50"/>
      <c r="U2" s="50"/>
      <c r="V2" s="50"/>
      <c r="W2" s="50"/>
      <c r="X2" s="50"/>
      <c r="Y2" s="50"/>
      <c r="Z2" s="50"/>
    </row>
    <row r="3" spans="1:26" ht="66.75" customHeight="1">
      <c r="A3" s="1111"/>
      <c r="B3" s="196" t="s">
        <v>338</v>
      </c>
      <c r="C3" s="1592" t="s">
        <v>620</v>
      </c>
      <c r="D3" s="1125"/>
      <c r="E3" s="1125"/>
      <c r="F3" s="1125"/>
      <c r="G3" s="1125"/>
      <c r="H3" s="1125"/>
      <c r="I3" s="1125"/>
      <c r="J3" s="1125"/>
      <c r="K3" s="1125"/>
      <c r="L3" s="1125"/>
      <c r="M3" s="1126"/>
      <c r="N3" s="50"/>
      <c r="O3" s="50"/>
      <c r="P3" s="50"/>
      <c r="Q3" s="50"/>
      <c r="R3" s="50"/>
      <c r="S3" s="50"/>
      <c r="T3" s="50"/>
      <c r="U3" s="50"/>
      <c r="V3" s="50"/>
      <c r="W3" s="50"/>
      <c r="X3" s="50"/>
      <c r="Y3" s="50"/>
      <c r="Z3" s="50"/>
    </row>
    <row r="4" spans="1:26" ht="15.75" customHeight="1">
      <c r="A4" s="1111"/>
      <c r="B4" s="186" t="s">
        <v>97</v>
      </c>
      <c r="C4" s="70" t="s">
        <v>217</v>
      </c>
      <c r="D4" s="313"/>
      <c r="E4" s="148"/>
      <c r="F4" s="1594" t="s">
        <v>98</v>
      </c>
      <c r="G4" s="1069"/>
      <c r="H4" s="314"/>
      <c r="I4" s="292"/>
      <c r="J4" s="292"/>
      <c r="K4" s="292"/>
      <c r="L4" s="292"/>
      <c r="M4" s="293"/>
      <c r="N4" s="50"/>
      <c r="O4" s="50"/>
      <c r="P4" s="50"/>
      <c r="Q4" s="50"/>
      <c r="R4" s="50"/>
      <c r="S4" s="50"/>
      <c r="T4" s="50"/>
      <c r="U4" s="50"/>
      <c r="V4" s="50"/>
      <c r="W4" s="50"/>
      <c r="X4" s="50"/>
      <c r="Y4" s="50"/>
      <c r="Z4" s="50"/>
    </row>
    <row r="5" spans="1:26" ht="15.75" customHeight="1">
      <c r="A5" s="1111"/>
      <c r="B5" s="186" t="s">
        <v>267</v>
      </c>
      <c r="C5" s="70" t="s">
        <v>217</v>
      </c>
      <c r="D5" s="292"/>
      <c r="E5" s="292"/>
      <c r="F5" s="292"/>
      <c r="G5" s="292"/>
      <c r="H5" s="292"/>
      <c r="I5" s="292"/>
      <c r="J5" s="292"/>
      <c r="K5" s="292"/>
      <c r="L5" s="292"/>
      <c r="M5" s="293"/>
      <c r="N5" s="50"/>
      <c r="O5" s="50"/>
      <c r="P5" s="50"/>
      <c r="Q5" s="50"/>
      <c r="R5" s="50"/>
      <c r="S5" s="50"/>
      <c r="T5" s="50"/>
      <c r="U5" s="50"/>
      <c r="V5" s="50"/>
      <c r="W5" s="50"/>
      <c r="X5" s="50"/>
      <c r="Y5" s="50"/>
      <c r="Z5" s="50"/>
    </row>
    <row r="6" spans="1:26" ht="15.75" customHeight="1">
      <c r="A6" s="1111"/>
      <c r="B6" s="186" t="s">
        <v>268</v>
      </c>
      <c r="C6" s="70" t="s">
        <v>217</v>
      </c>
      <c r="D6" s="292"/>
      <c r="E6" s="292"/>
      <c r="F6" s="292"/>
      <c r="G6" s="292"/>
      <c r="H6" s="292"/>
      <c r="I6" s="292"/>
      <c r="J6" s="292"/>
      <c r="K6" s="292"/>
      <c r="L6" s="292"/>
      <c r="M6" s="293"/>
      <c r="N6" s="50"/>
      <c r="O6" s="50"/>
      <c r="P6" s="50"/>
      <c r="Q6" s="50"/>
      <c r="R6" s="50"/>
      <c r="S6" s="50"/>
      <c r="T6" s="50"/>
      <c r="U6" s="50"/>
      <c r="V6" s="50"/>
      <c r="W6" s="50"/>
      <c r="X6" s="50"/>
      <c r="Y6" s="50"/>
      <c r="Z6" s="50"/>
    </row>
    <row r="7" spans="1:26" ht="15.75" customHeight="1">
      <c r="A7" s="1111"/>
      <c r="B7" s="196" t="s">
        <v>269</v>
      </c>
      <c r="C7" s="1583" t="s">
        <v>59</v>
      </c>
      <c r="D7" s="1064"/>
      <c r="E7" s="315"/>
      <c r="F7" s="315"/>
      <c r="G7" s="316"/>
      <c r="H7" s="317" t="s">
        <v>52</v>
      </c>
      <c r="I7" s="1593" t="s">
        <v>60</v>
      </c>
      <c r="J7" s="1064"/>
      <c r="K7" s="1064"/>
      <c r="L7" s="1064"/>
      <c r="M7" s="1095"/>
      <c r="N7" s="50"/>
      <c r="O7" s="50"/>
      <c r="P7" s="50"/>
      <c r="Q7" s="50"/>
      <c r="R7" s="50"/>
      <c r="S7" s="50"/>
      <c r="T7" s="50"/>
      <c r="U7" s="50"/>
      <c r="V7" s="50"/>
      <c r="W7" s="50"/>
      <c r="X7" s="50"/>
      <c r="Y7" s="50"/>
      <c r="Z7" s="50"/>
    </row>
    <row r="8" spans="1:26" ht="47.25" customHeight="1">
      <c r="A8" s="1111"/>
      <c r="B8" s="1577" t="s">
        <v>270</v>
      </c>
      <c r="C8" s="1584" t="s">
        <v>60</v>
      </c>
      <c r="D8" s="1088"/>
      <c r="E8" s="318"/>
      <c r="F8" s="1585" t="s">
        <v>54</v>
      </c>
      <c r="G8" s="1088"/>
      <c r="H8" s="318"/>
      <c r="I8" s="1585" t="s">
        <v>271</v>
      </c>
      <c r="J8" s="1088"/>
      <c r="K8" s="318"/>
      <c r="L8" s="1585" t="s">
        <v>232</v>
      </c>
      <c r="M8" s="1092"/>
      <c r="N8" s="50"/>
      <c r="O8" s="50"/>
      <c r="P8" s="50"/>
      <c r="Q8" s="50"/>
      <c r="R8" s="50"/>
      <c r="S8" s="50"/>
      <c r="T8" s="50"/>
      <c r="U8" s="50"/>
      <c r="V8" s="50"/>
      <c r="W8" s="50"/>
      <c r="X8" s="50"/>
      <c r="Y8" s="50"/>
      <c r="Z8" s="50"/>
    </row>
    <row r="9" spans="1:26" ht="15.75" customHeight="1">
      <c r="A9" s="1111"/>
      <c r="B9" s="1111"/>
      <c r="C9" s="1580"/>
      <c r="D9" s="1067"/>
      <c r="E9" s="121"/>
      <c r="F9" s="1067"/>
      <c r="G9" s="1067"/>
      <c r="H9" s="121"/>
      <c r="I9" s="1067"/>
      <c r="J9" s="1067"/>
      <c r="K9" s="121"/>
      <c r="L9" s="1067"/>
      <c r="M9" s="1093"/>
      <c r="N9" s="50"/>
      <c r="O9" s="50"/>
      <c r="P9" s="50"/>
      <c r="Q9" s="50"/>
      <c r="R9" s="50"/>
      <c r="S9" s="50"/>
      <c r="T9" s="50"/>
      <c r="U9" s="50"/>
      <c r="V9" s="50"/>
      <c r="W9" s="50"/>
      <c r="X9" s="50"/>
      <c r="Y9" s="50"/>
      <c r="Z9" s="50"/>
    </row>
    <row r="10" spans="1:26" ht="15.75" customHeight="1">
      <c r="A10" s="1111"/>
      <c r="B10" s="1111"/>
      <c r="C10" s="1578" t="s">
        <v>272</v>
      </c>
      <c r="D10" s="1088"/>
      <c r="E10" s="121"/>
      <c r="F10" s="1578" t="s">
        <v>272</v>
      </c>
      <c r="G10" s="1088"/>
      <c r="H10" s="121"/>
      <c r="I10" s="1578" t="s">
        <v>272</v>
      </c>
      <c r="J10" s="1088"/>
      <c r="K10" s="121"/>
      <c r="L10" s="1578" t="s">
        <v>272</v>
      </c>
      <c r="M10" s="1092"/>
      <c r="N10" s="50"/>
      <c r="O10" s="50"/>
      <c r="P10" s="50"/>
      <c r="Q10" s="50"/>
      <c r="R10" s="50"/>
      <c r="S10" s="50"/>
      <c r="T10" s="50"/>
      <c r="U10" s="50"/>
      <c r="V10" s="50"/>
      <c r="W10" s="50"/>
      <c r="X10" s="50"/>
      <c r="Y10" s="50"/>
      <c r="Z10" s="50"/>
    </row>
    <row r="11" spans="1:26" ht="15.75" customHeight="1">
      <c r="A11" s="1111"/>
      <c r="B11" s="1111"/>
      <c r="C11" s="1579" t="s">
        <v>621</v>
      </c>
      <c r="D11" s="1263"/>
      <c r="E11" s="121"/>
      <c r="F11" s="1582" t="s">
        <v>622</v>
      </c>
      <c r="G11" s="1263"/>
      <c r="H11" s="121"/>
      <c r="I11" s="1582"/>
      <c r="J11" s="1263"/>
      <c r="K11" s="121"/>
      <c r="L11" s="1582"/>
      <c r="M11" s="1506"/>
      <c r="N11" s="50"/>
      <c r="O11" s="50"/>
      <c r="P11" s="50"/>
      <c r="Q11" s="50"/>
      <c r="R11" s="50"/>
      <c r="S11" s="50"/>
      <c r="T11" s="50"/>
      <c r="U11" s="50"/>
      <c r="V11" s="50"/>
      <c r="W11" s="50"/>
      <c r="X11" s="50"/>
      <c r="Y11" s="50"/>
      <c r="Z11" s="50"/>
    </row>
    <row r="12" spans="1:26" ht="15.75" customHeight="1">
      <c r="A12" s="1111"/>
      <c r="B12" s="1111"/>
      <c r="C12" s="1580"/>
      <c r="D12" s="1067"/>
      <c r="E12" s="121"/>
      <c r="F12" s="1067"/>
      <c r="G12" s="1067"/>
      <c r="H12" s="121"/>
      <c r="I12" s="1067"/>
      <c r="J12" s="1067"/>
      <c r="K12" s="121"/>
      <c r="L12" s="1067"/>
      <c r="M12" s="1093"/>
      <c r="N12" s="50"/>
      <c r="O12" s="50"/>
      <c r="P12" s="50"/>
      <c r="Q12" s="50"/>
      <c r="R12" s="50"/>
      <c r="S12" s="50"/>
      <c r="T12" s="50"/>
      <c r="U12" s="50"/>
      <c r="V12" s="50"/>
      <c r="W12" s="50"/>
      <c r="X12" s="50"/>
      <c r="Y12" s="50"/>
      <c r="Z12" s="50"/>
    </row>
    <row r="13" spans="1:26" ht="15.75" customHeight="1">
      <c r="A13" s="1111"/>
      <c r="B13" s="1116"/>
      <c r="C13" s="1581" t="s">
        <v>272</v>
      </c>
      <c r="D13" s="1067"/>
      <c r="E13" s="319"/>
      <c r="F13" s="1576" t="s">
        <v>272</v>
      </c>
      <c r="G13" s="1067"/>
      <c r="H13" s="319"/>
      <c r="I13" s="1576" t="s">
        <v>272</v>
      </c>
      <c r="J13" s="1067"/>
      <c r="K13" s="319"/>
      <c r="L13" s="1576" t="s">
        <v>272</v>
      </c>
      <c r="M13" s="1093"/>
      <c r="N13" s="50"/>
      <c r="O13" s="50"/>
      <c r="P13" s="50"/>
      <c r="Q13" s="50"/>
      <c r="R13" s="50"/>
      <c r="S13" s="50"/>
      <c r="T13" s="50"/>
      <c r="U13" s="50"/>
      <c r="V13" s="50"/>
      <c r="W13" s="50"/>
      <c r="X13" s="50"/>
      <c r="Y13" s="50"/>
      <c r="Z13" s="50"/>
    </row>
    <row r="14" spans="1:26" ht="60.75" customHeight="1">
      <c r="A14" s="1111"/>
      <c r="B14" s="196" t="s">
        <v>273</v>
      </c>
      <c r="C14" s="1216" t="s">
        <v>806</v>
      </c>
      <c r="D14" s="1064"/>
      <c r="E14" s="1064"/>
      <c r="F14" s="1064"/>
      <c r="G14" s="1064"/>
      <c r="H14" s="1064"/>
      <c r="I14" s="1064"/>
      <c r="J14" s="1064"/>
      <c r="K14" s="1064"/>
      <c r="L14" s="1064"/>
      <c r="M14" s="1095"/>
      <c r="N14" s="50"/>
      <c r="O14" s="50"/>
      <c r="P14" s="50"/>
      <c r="Q14" s="50"/>
      <c r="R14" s="50"/>
      <c r="S14" s="50"/>
      <c r="T14" s="50"/>
      <c r="U14" s="50"/>
      <c r="V14" s="50"/>
      <c r="W14" s="50"/>
      <c r="X14" s="50"/>
      <c r="Y14" s="50"/>
      <c r="Z14" s="50"/>
    </row>
    <row r="15" spans="1:26" ht="106.5" customHeight="1">
      <c r="A15" s="1111"/>
      <c r="B15" s="196" t="s">
        <v>348</v>
      </c>
      <c r="C15" s="1216" t="s">
        <v>623</v>
      </c>
      <c r="D15" s="1064"/>
      <c r="E15" s="1064"/>
      <c r="F15" s="1064"/>
      <c r="G15" s="1064"/>
      <c r="H15" s="1064"/>
      <c r="I15" s="1064"/>
      <c r="J15" s="1064"/>
      <c r="K15" s="1064"/>
      <c r="L15" s="1064"/>
      <c r="M15" s="1095"/>
      <c r="N15" s="50"/>
      <c r="O15" s="50"/>
      <c r="P15" s="50"/>
      <c r="Q15" s="50"/>
      <c r="R15" s="50"/>
      <c r="S15" s="50"/>
      <c r="T15" s="50"/>
      <c r="U15" s="50"/>
      <c r="V15" s="50"/>
      <c r="W15" s="50"/>
      <c r="X15" s="50"/>
      <c r="Y15" s="50"/>
      <c r="Z15" s="50"/>
    </row>
    <row r="16" spans="1:26" ht="15.75" customHeight="1">
      <c r="A16" s="1111"/>
      <c r="B16" s="196" t="s">
        <v>349</v>
      </c>
      <c r="C16" s="1216" t="s">
        <v>567</v>
      </c>
      <c r="D16" s="1064"/>
      <c r="E16" s="1064"/>
      <c r="F16" s="1064"/>
      <c r="G16" s="1064"/>
      <c r="H16" s="1064"/>
      <c r="I16" s="1064"/>
      <c r="J16" s="1064"/>
      <c r="K16" s="1064"/>
      <c r="L16" s="1064"/>
      <c r="M16" s="1095"/>
      <c r="N16" s="50"/>
      <c r="O16" s="50"/>
      <c r="P16" s="50"/>
      <c r="Q16" s="50"/>
      <c r="R16" s="50"/>
      <c r="S16" s="50"/>
      <c r="T16" s="50"/>
      <c r="U16" s="50"/>
      <c r="V16" s="50"/>
      <c r="W16" s="50"/>
      <c r="X16" s="50"/>
      <c r="Y16" s="50"/>
      <c r="Z16" s="50"/>
    </row>
    <row r="17" spans="1:26" ht="36" customHeight="1">
      <c r="A17" s="1111"/>
      <c r="B17" s="1577" t="s">
        <v>351</v>
      </c>
      <c r="C17" s="1216">
        <v>1</v>
      </c>
      <c r="D17" s="1064"/>
      <c r="E17" s="294" t="s">
        <v>353</v>
      </c>
      <c r="F17" s="1486" t="s">
        <v>161</v>
      </c>
      <c r="G17" s="1064"/>
      <c r="H17" s="1064"/>
      <c r="I17" s="1064"/>
      <c r="J17" s="1064"/>
      <c r="K17" s="1064"/>
      <c r="L17" s="1064"/>
      <c r="M17" s="1095"/>
      <c r="N17" s="50"/>
      <c r="O17" s="50"/>
      <c r="P17" s="50"/>
      <c r="Q17" s="50"/>
      <c r="R17" s="50"/>
      <c r="S17" s="50"/>
      <c r="T17" s="50"/>
      <c r="U17" s="50"/>
      <c r="V17" s="50"/>
      <c r="W17" s="50"/>
      <c r="X17" s="50"/>
      <c r="Y17" s="50"/>
      <c r="Z17" s="50"/>
    </row>
    <row r="18" spans="1:26" ht="15.75" customHeight="1">
      <c r="A18" s="1113"/>
      <c r="B18" s="1113"/>
      <c r="C18" s="1216"/>
      <c r="D18" s="1064"/>
      <c r="E18" s="1064"/>
      <c r="F18" s="1064"/>
      <c r="G18" s="1064"/>
      <c r="H18" s="1064"/>
      <c r="I18" s="1064"/>
      <c r="J18" s="1064"/>
      <c r="K18" s="1064"/>
      <c r="L18" s="1064"/>
      <c r="M18" s="1095"/>
      <c r="N18" s="50"/>
      <c r="O18" s="50"/>
      <c r="P18" s="50"/>
      <c r="Q18" s="50"/>
      <c r="R18" s="50"/>
      <c r="S18" s="50"/>
      <c r="T18" s="50"/>
      <c r="U18" s="50"/>
      <c r="V18" s="50"/>
      <c r="W18" s="50"/>
      <c r="X18" s="50"/>
      <c r="Y18" s="50"/>
      <c r="Z18" s="50"/>
    </row>
    <row r="19" spans="1:26" ht="15.75" customHeight="1">
      <c r="A19" s="1211" t="s">
        <v>275</v>
      </c>
      <c r="B19" s="201" t="s">
        <v>91</v>
      </c>
      <c r="C19" s="1589" t="s">
        <v>624</v>
      </c>
      <c r="D19" s="1064"/>
      <c r="E19" s="1064"/>
      <c r="F19" s="1064"/>
      <c r="G19" s="1064"/>
      <c r="H19" s="1064"/>
      <c r="I19" s="1064"/>
      <c r="J19" s="1064"/>
      <c r="K19" s="1064"/>
      <c r="L19" s="1064"/>
      <c r="M19" s="1095"/>
      <c r="N19" s="50"/>
      <c r="O19" s="50"/>
      <c r="P19" s="50"/>
      <c r="Q19" s="50"/>
      <c r="R19" s="50"/>
      <c r="S19" s="50"/>
      <c r="T19" s="50"/>
      <c r="U19" s="50"/>
      <c r="V19" s="50"/>
      <c r="W19" s="50"/>
      <c r="X19" s="50"/>
      <c r="Y19" s="50"/>
      <c r="Z19" s="50"/>
    </row>
    <row r="20" spans="1:26" ht="15.75" customHeight="1">
      <c r="A20" s="1111"/>
      <c r="B20" s="201" t="s">
        <v>356</v>
      </c>
      <c r="C20" s="1216" t="s">
        <v>805</v>
      </c>
      <c r="D20" s="1064"/>
      <c r="E20" s="1064"/>
      <c r="F20" s="1064"/>
      <c r="G20" s="1064"/>
      <c r="H20" s="1064"/>
      <c r="I20" s="1064"/>
      <c r="J20" s="1064"/>
      <c r="K20" s="1064"/>
      <c r="L20" s="1064"/>
      <c r="M20" s="1095"/>
      <c r="N20" s="50"/>
      <c r="O20" s="50"/>
      <c r="P20" s="50"/>
      <c r="Q20" s="50"/>
      <c r="R20" s="50"/>
      <c r="S20" s="50"/>
      <c r="T20" s="50"/>
      <c r="U20" s="50"/>
      <c r="V20" s="50"/>
      <c r="W20" s="50"/>
      <c r="X20" s="50"/>
      <c r="Y20" s="50"/>
      <c r="Z20" s="50"/>
    </row>
    <row r="21" spans="1:26" ht="8.25" customHeight="1">
      <c r="A21" s="1111"/>
      <c r="B21" s="1587" t="s">
        <v>276</v>
      </c>
      <c r="C21" s="320"/>
      <c r="D21" s="321"/>
      <c r="E21" s="322"/>
      <c r="F21" s="321"/>
      <c r="G21" s="322"/>
      <c r="H21" s="321"/>
      <c r="I21" s="322"/>
      <c r="J21" s="321"/>
      <c r="K21" s="322"/>
      <c r="L21" s="322"/>
      <c r="M21" s="122"/>
      <c r="N21" s="50"/>
      <c r="O21" s="50"/>
      <c r="P21" s="50"/>
      <c r="Q21" s="50"/>
      <c r="R21" s="50"/>
      <c r="S21" s="50"/>
      <c r="T21" s="50"/>
      <c r="U21" s="50"/>
      <c r="V21" s="50"/>
      <c r="W21" s="50"/>
      <c r="X21" s="50"/>
      <c r="Y21" s="50"/>
      <c r="Z21" s="50"/>
    </row>
    <row r="22" spans="1:26" ht="9" customHeight="1">
      <c r="A22" s="1111"/>
      <c r="B22" s="1588"/>
      <c r="C22" s="119" t="s">
        <v>277</v>
      </c>
      <c r="D22" s="323"/>
      <c r="E22" s="324" t="s">
        <v>278</v>
      </c>
      <c r="F22" s="323"/>
      <c r="G22" s="324" t="s">
        <v>279</v>
      </c>
      <c r="H22" s="323"/>
      <c r="I22" s="324" t="s">
        <v>280</v>
      </c>
      <c r="J22" s="314"/>
      <c r="K22" s="324"/>
      <c r="L22" s="324"/>
      <c r="M22" s="122"/>
      <c r="N22" s="50"/>
      <c r="O22" s="50"/>
      <c r="P22" s="50"/>
      <c r="Q22" s="50"/>
      <c r="R22" s="50"/>
      <c r="S22" s="50"/>
      <c r="T22" s="50"/>
      <c r="U22" s="50"/>
      <c r="V22" s="50"/>
      <c r="W22" s="50"/>
      <c r="X22" s="50"/>
      <c r="Y22" s="50"/>
      <c r="Z22" s="50"/>
    </row>
    <row r="23" spans="1:26" ht="15.75" customHeight="1">
      <c r="A23" s="1111"/>
      <c r="B23" s="1588"/>
      <c r="C23" s="119" t="s">
        <v>281</v>
      </c>
      <c r="D23" s="312"/>
      <c r="E23" s="324" t="s">
        <v>282</v>
      </c>
      <c r="F23" s="105"/>
      <c r="G23" s="324" t="s">
        <v>283</v>
      </c>
      <c r="H23" s="105"/>
      <c r="I23" s="324"/>
      <c r="J23" s="322"/>
      <c r="K23" s="324"/>
      <c r="L23" s="324"/>
      <c r="M23" s="122"/>
      <c r="N23" s="50"/>
      <c r="O23" s="50"/>
      <c r="P23" s="50"/>
      <c r="Q23" s="50"/>
      <c r="R23" s="50"/>
      <c r="S23" s="50"/>
      <c r="T23" s="50"/>
      <c r="U23" s="50"/>
      <c r="V23" s="50"/>
      <c r="W23" s="50"/>
      <c r="X23" s="50"/>
      <c r="Y23" s="50"/>
      <c r="Z23" s="50"/>
    </row>
    <row r="24" spans="1:26" ht="15.75" customHeight="1">
      <c r="A24" s="1111"/>
      <c r="B24" s="1588"/>
      <c r="C24" s="119" t="s">
        <v>284</v>
      </c>
      <c r="D24" s="312"/>
      <c r="E24" s="324" t="s">
        <v>285</v>
      </c>
      <c r="F24" s="312"/>
      <c r="G24" s="324"/>
      <c r="H24" s="322"/>
      <c r="I24" s="324"/>
      <c r="J24" s="322"/>
      <c r="K24" s="324"/>
      <c r="L24" s="324"/>
      <c r="M24" s="122"/>
      <c r="N24" s="50"/>
      <c r="O24" s="50"/>
      <c r="P24" s="50"/>
      <c r="Q24" s="50"/>
      <c r="R24" s="50"/>
      <c r="S24" s="50"/>
      <c r="T24" s="50"/>
      <c r="U24" s="50"/>
      <c r="V24" s="50"/>
      <c r="W24" s="50"/>
      <c r="X24" s="50"/>
      <c r="Y24" s="50"/>
      <c r="Z24" s="50"/>
    </row>
    <row r="25" spans="1:26" ht="15.75" customHeight="1">
      <c r="A25" s="1111"/>
      <c r="B25" s="1588"/>
      <c r="C25" s="119" t="s">
        <v>286</v>
      </c>
      <c r="D25" s="105"/>
      <c r="E25" s="324" t="s">
        <v>288</v>
      </c>
      <c r="F25" s="1576" t="s">
        <v>289</v>
      </c>
      <c r="G25" s="1067"/>
      <c r="H25" s="1067"/>
      <c r="I25" s="1067"/>
      <c r="J25" s="1067"/>
      <c r="K25" s="1067"/>
      <c r="L25" s="1067"/>
      <c r="M25" s="1093"/>
      <c r="N25" s="50"/>
      <c r="O25" s="50"/>
      <c r="P25" s="50"/>
      <c r="Q25" s="50"/>
      <c r="R25" s="50"/>
      <c r="S25" s="50"/>
      <c r="T25" s="50"/>
      <c r="U25" s="50"/>
      <c r="V25" s="50"/>
      <c r="W25" s="50"/>
      <c r="X25" s="50"/>
      <c r="Y25" s="50"/>
      <c r="Z25" s="50"/>
    </row>
    <row r="26" spans="1:26" ht="15.75" customHeight="1">
      <c r="A26" s="1111"/>
      <c r="B26" s="1588"/>
      <c r="C26" s="119"/>
      <c r="D26" s="321"/>
      <c r="E26" s="324"/>
      <c r="F26" s="319"/>
      <c r="G26" s="319"/>
      <c r="H26" s="319"/>
      <c r="I26" s="319"/>
      <c r="J26" s="319"/>
      <c r="K26" s="319"/>
      <c r="L26" s="319"/>
      <c r="M26" s="325"/>
      <c r="N26" s="50"/>
      <c r="O26" s="50"/>
      <c r="P26" s="50"/>
      <c r="Q26" s="50"/>
      <c r="R26" s="50"/>
      <c r="S26" s="50"/>
      <c r="T26" s="50"/>
      <c r="U26" s="50"/>
      <c r="V26" s="50"/>
      <c r="W26" s="50"/>
      <c r="X26" s="50"/>
      <c r="Y26" s="50"/>
      <c r="Z26" s="50"/>
    </row>
    <row r="27" spans="1:26" ht="9.75" customHeight="1">
      <c r="A27" s="1111"/>
      <c r="B27" s="1580"/>
      <c r="C27" s="326"/>
      <c r="D27" s="327"/>
      <c r="E27" s="327"/>
      <c r="F27" s="327"/>
      <c r="G27" s="327"/>
      <c r="H27" s="327"/>
      <c r="I27" s="327"/>
      <c r="J27" s="327"/>
      <c r="K27" s="327"/>
      <c r="L27" s="327"/>
      <c r="M27" s="328"/>
      <c r="N27" s="50"/>
      <c r="O27" s="50"/>
      <c r="P27" s="50"/>
      <c r="Q27" s="50"/>
      <c r="R27" s="50"/>
      <c r="S27" s="50"/>
      <c r="T27" s="50"/>
      <c r="U27" s="50"/>
      <c r="V27" s="50"/>
      <c r="W27" s="50"/>
      <c r="X27" s="50"/>
      <c r="Y27" s="50"/>
      <c r="Z27" s="50"/>
    </row>
    <row r="28" spans="1:26" ht="15.75" customHeight="1">
      <c r="A28" s="1111"/>
      <c r="B28" s="1587" t="s">
        <v>290</v>
      </c>
      <c r="C28" s="329"/>
      <c r="D28" s="330"/>
      <c r="E28" s="330"/>
      <c r="F28" s="330"/>
      <c r="G28" s="330"/>
      <c r="H28" s="330"/>
      <c r="I28" s="330"/>
      <c r="J28" s="330"/>
      <c r="K28" s="330"/>
      <c r="L28" s="331"/>
      <c r="M28" s="332"/>
      <c r="N28" s="50"/>
      <c r="O28" s="50"/>
      <c r="P28" s="50"/>
      <c r="Q28" s="50"/>
      <c r="R28" s="50"/>
      <c r="S28" s="50"/>
      <c r="T28" s="50"/>
      <c r="U28" s="50"/>
      <c r="V28" s="50"/>
      <c r="W28" s="50"/>
      <c r="X28" s="50"/>
      <c r="Y28" s="50"/>
      <c r="Z28" s="50"/>
    </row>
    <row r="29" spans="1:26" ht="15.75" customHeight="1">
      <c r="A29" s="1111"/>
      <c r="B29" s="1588"/>
      <c r="C29" s="119" t="s">
        <v>291</v>
      </c>
      <c r="D29" s="105"/>
      <c r="E29" s="120"/>
      <c r="F29" s="324" t="s">
        <v>292</v>
      </c>
      <c r="G29" s="312"/>
      <c r="H29" s="120"/>
      <c r="I29" s="324" t="s">
        <v>201</v>
      </c>
      <c r="J29" s="312"/>
      <c r="K29" s="120"/>
      <c r="L29" s="50"/>
      <c r="M29" s="333"/>
      <c r="N29" s="50"/>
      <c r="O29" s="50"/>
      <c r="P29" s="50"/>
      <c r="Q29" s="50"/>
      <c r="R29" s="50"/>
      <c r="S29" s="50"/>
      <c r="T29" s="50"/>
      <c r="U29" s="50"/>
      <c r="V29" s="50"/>
      <c r="W29" s="50"/>
      <c r="X29" s="50"/>
      <c r="Y29" s="50"/>
      <c r="Z29" s="50"/>
    </row>
    <row r="30" spans="1:26" ht="15.75" customHeight="1">
      <c r="A30" s="1111"/>
      <c r="B30" s="1588"/>
      <c r="C30" s="119" t="s">
        <v>293</v>
      </c>
      <c r="D30" s="309"/>
      <c r="E30" s="50"/>
      <c r="F30" s="324" t="s">
        <v>193</v>
      </c>
      <c r="G30" s="105"/>
      <c r="H30" s="50"/>
      <c r="I30" s="334"/>
      <c r="J30" s="50"/>
      <c r="K30" s="121"/>
      <c r="L30" s="50"/>
      <c r="M30" s="333"/>
      <c r="N30" s="50"/>
      <c r="O30" s="50"/>
      <c r="P30" s="50"/>
      <c r="Q30" s="50"/>
      <c r="R30" s="50"/>
      <c r="S30" s="50"/>
      <c r="T30" s="50"/>
      <c r="U30" s="50"/>
      <c r="V30" s="50"/>
      <c r="W30" s="50"/>
      <c r="X30" s="50"/>
      <c r="Y30" s="50"/>
      <c r="Z30" s="50"/>
    </row>
    <row r="31" spans="1:26" ht="15.75" customHeight="1">
      <c r="A31" s="1111"/>
      <c r="B31" s="1580"/>
      <c r="C31" s="335"/>
      <c r="D31" s="321"/>
      <c r="E31" s="321"/>
      <c r="F31" s="321"/>
      <c r="G31" s="321"/>
      <c r="H31" s="321"/>
      <c r="I31" s="321"/>
      <c r="J31" s="321"/>
      <c r="K31" s="321"/>
      <c r="L31" s="336"/>
      <c r="M31" s="337"/>
      <c r="N31" s="50"/>
      <c r="O31" s="50"/>
      <c r="P31" s="50"/>
      <c r="Q31" s="50"/>
      <c r="R31" s="50"/>
      <c r="S31" s="50"/>
      <c r="T31" s="50"/>
      <c r="U31" s="50"/>
      <c r="V31" s="50"/>
      <c r="W31" s="50"/>
      <c r="X31" s="50"/>
      <c r="Y31" s="50"/>
      <c r="Z31" s="50"/>
    </row>
    <row r="32" spans="1:26" ht="15.75" customHeight="1">
      <c r="A32" s="1111"/>
      <c r="B32" s="202" t="s">
        <v>294</v>
      </c>
      <c r="C32" s="338"/>
      <c r="D32" s="126"/>
      <c r="E32" s="126"/>
      <c r="F32" s="126"/>
      <c r="G32" s="126"/>
      <c r="H32" s="126"/>
      <c r="I32" s="126"/>
      <c r="J32" s="126"/>
      <c r="K32" s="126"/>
      <c r="L32" s="126"/>
      <c r="M32" s="127"/>
      <c r="N32" s="50"/>
      <c r="O32" s="50"/>
      <c r="P32" s="50"/>
      <c r="Q32" s="50"/>
      <c r="R32" s="50"/>
      <c r="S32" s="50"/>
      <c r="T32" s="50"/>
      <c r="U32" s="50"/>
      <c r="V32" s="50"/>
      <c r="W32" s="50"/>
      <c r="X32" s="50"/>
      <c r="Y32" s="50"/>
      <c r="Z32" s="50"/>
    </row>
    <row r="33" spans="1:26" ht="15.75" customHeight="1">
      <c r="A33" s="1111"/>
      <c r="B33" s="202"/>
      <c r="C33" s="339" t="s">
        <v>295</v>
      </c>
      <c r="D33" s="340" t="s">
        <v>237</v>
      </c>
      <c r="E33" s="120"/>
      <c r="F33" s="341" t="s">
        <v>296</v>
      </c>
      <c r="G33" s="105"/>
      <c r="H33" s="120"/>
      <c r="I33" s="341" t="s">
        <v>297</v>
      </c>
      <c r="J33" s="106"/>
      <c r="K33" s="123"/>
      <c r="L33" s="342"/>
      <c r="M33" s="129"/>
      <c r="N33" s="50"/>
      <c r="O33" s="50"/>
      <c r="P33" s="50"/>
      <c r="Q33" s="50"/>
      <c r="R33" s="50"/>
      <c r="S33" s="50"/>
      <c r="T33" s="50"/>
      <c r="U33" s="50"/>
      <c r="V33" s="50"/>
      <c r="W33" s="50"/>
      <c r="X33" s="50"/>
      <c r="Y33" s="50"/>
      <c r="Z33" s="50"/>
    </row>
    <row r="34" spans="1:26" ht="15.75" customHeight="1">
      <c r="A34" s="1111"/>
      <c r="B34" s="186"/>
      <c r="C34" s="326"/>
      <c r="D34" s="327"/>
      <c r="E34" s="327"/>
      <c r="F34" s="327"/>
      <c r="G34" s="327"/>
      <c r="H34" s="327"/>
      <c r="I34" s="327"/>
      <c r="J34" s="327"/>
      <c r="K34" s="327"/>
      <c r="L34" s="327"/>
      <c r="M34" s="328"/>
      <c r="N34" s="50"/>
      <c r="O34" s="50"/>
      <c r="P34" s="50"/>
      <c r="Q34" s="50"/>
      <c r="R34" s="50"/>
      <c r="S34" s="50"/>
      <c r="T34" s="50"/>
      <c r="U34" s="50"/>
      <c r="V34" s="50"/>
      <c r="W34" s="50"/>
      <c r="X34" s="50"/>
      <c r="Y34" s="50"/>
      <c r="Z34" s="50"/>
    </row>
    <row r="35" spans="1:26" ht="15.75" customHeight="1">
      <c r="A35" s="1111"/>
      <c r="B35" s="1587" t="s">
        <v>299</v>
      </c>
      <c r="C35" s="343"/>
      <c r="D35" s="344"/>
      <c r="E35" s="344"/>
      <c r="F35" s="344"/>
      <c r="G35" s="344"/>
      <c r="H35" s="344"/>
      <c r="I35" s="344"/>
      <c r="J35" s="344"/>
      <c r="K35" s="344"/>
      <c r="L35" s="331"/>
      <c r="M35" s="332"/>
      <c r="N35" s="50"/>
      <c r="O35" s="50"/>
      <c r="P35" s="50"/>
      <c r="Q35" s="50"/>
      <c r="R35" s="50"/>
      <c r="S35" s="50"/>
      <c r="T35" s="50"/>
      <c r="U35" s="50"/>
      <c r="V35" s="50"/>
      <c r="W35" s="50"/>
      <c r="X35" s="50"/>
      <c r="Y35" s="50"/>
      <c r="Z35" s="50"/>
    </row>
    <row r="36" spans="1:26" ht="15.75" customHeight="1">
      <c r="A36" s="1111"/>
      <c r="B36" s="1588"/>
      <c r="C36" s="345" t="s">
        <v>300</v>
      </c>
      <c r="D36" s="346">
        <v>2023</v>
      </c>
      <c r="E36" s="347"/>
      <c r="F36" s="120" t="s">
        <v>301</v>
      </c>
      <c r="G36" s="346" t="s">
        <v>302</v>
      </c>
      <c r="H36" s="347"/>
      <c r="I36" s="341"/>
      <c r="J36" s="347"/>
      <c r="K36" s="347"/>
      <c r="L36" s="50"/>
      <c r="M36" s="333"/>
      <c r="N36" s="50"/>
      <c r="O36" s="50"/>
      <c r="P36" s="50"/>
      <c r="Q36" s="50"/>
      <c r="R36" s="50"/>
      <c r="S36" s="50"/>
      <c r="T36" s="50"/>
      <c r="U36" s="50"/>
      <c r="V36" s="50"/>
      <c r="W36" s="50"/>
      <c r="X36" s="50"/>
      <c r="Y36" s="50"/>
      <c r="Z36" s="50"/>
    </row>
    <row r="37" spans="1:26" ht="15.75" customHeight="1">
      <c r="A37" s="1111"/>
      <c r="B37" s="1580"/>
      <c r="C37" s="326"/>
      <c r="D37" s="348"/>
      <c r="E37" s="349"/>
      <c r="F37" s="327"/>
      <c r="G37" s="349"/>
      <c r="H37" s="349"/>
      <c r="I37" s="350"/>
      <c r="J37" s="349"/>
      <c r="K37" s="349"/>
      <c r="L37" s="336"/>
      <c r="M37" s="337"/>
      <c r="N37" s="50"/>
      <c r="O37" s="50"/>
      <c r="P37" s="50"/>
      <c r="Q37" s="50"/>
      <c r="R37" s="50"/>
      <c r="S37" s="50"/>
      <c r="T37" s="50"/>
      <c r="U37" s="50"/>
      <c r="V37" s="50"/>
      <c r="W37" s="50"/>
      <c r="X37" s="50"/>
      <c r="Y37" s="50"/>
      <c r="Z37" s="50"/>
    </row>
    <row r="38" spans="1:26" ht="15.75" customHeight="1">
      <c r="A38" s="1111"/>
      <c r="B38" s="1587" t="s">
        <v>303</v>
      </c>
      <c r="C38" s="351"/>
      <c r="D38" s="352"/>
      <c r="E38" s="352"/>
      <c r="F38" s="352"/>
      <c r="G38" s="352"/>
      <c r="H38" s="352"/>
      <c r="I38" s="352"/>
      <c r="J38" s="352"/>
      <c r="K38" s="352"/>
      <c r="L38" s="352"/>
      <c r="M38" s="353"/>
      <c r="N38" s="50"/>
      <c r="O38" s="50"/>
      <c r="P38" s="50"/>
      <c r="Q38" s="50"/>
      <c r="R38" s="50"/>
      <c r="S38" s="50"/>
      <c r="T38" s="50"/>
      <c r="U38" s="50"/>
      <c r="V38" s="50"/>
      <c r="W38" s="50"/>
      <c r="X38" s="50"/>
      <c r="Y38" s="50"/>
      <c r="Z38" s="50"/>
    </row>
    <row r="39" spans="1:26" ht="15.75" customHeight="1">
      <c r="A39" s="1111"/>
      <c r="B39" s="1588"/>
      <c r="C39" s="119"/>
      <c r="D39" s="120">
        <v>2023</v>
      </c>
      <c r="E39" s="120"/>
      <c r="F39" s="120">
        <v>2024</v>
      </c>
      <c r="G39" s="120"/>
      <c r="H39" s="121">
        <v>2025</v>
      </c>
      <c r="I39" s="121"/>
      <c r="J39" s="121">
        <v>2026</v>
      </c>
      <c r="K39" s="120"/>
      <c r="L39" s="120">
        <v>2027</v>
      </c>
      <c r="M39" s="354"/>
      <c r="N39" s="50"/>
      <c r="O39" s="50"/>
      <c r="P39" s="50"/>
      <c r="Q39" s="50"/>
      <c r="R39" s="50"/>
      <c r="S39" s="50"/>
      <c r="T39" s="50"/>
      <c r="U39" s="50"/>
      <c r="V39" s="50"/>
      <c r="W39" s="50"/>
      <c r="X39" s="50"/>
      <c r="Y39" s="50"/>
      <c r="Z39" s="50"/>
    </row>
    <row r="40" spans="1:26" ht="15.75" customHeight="1">
      <c r="A40" s="1111"/>
      <c r="B40" s="1588"/>
      <c r="C40" s="119"/>
      <c r="D40" s="1586">
        <v>1</v>
      </c>
      <c r="E40" s="1069"/>
      <c r="F40" s="1586">
        <v>1</v>
      </c>
      <c r="G40" s="1069"/>
      <c r="H40" s="1586"/>
      <c r="I40" s="1069"/>
      <c r="J40" s="1586"/>
      <c r="K40" s="1069"/>
      <c r="L40" s="1586">
        <v>1</v>
      </c>
      <c r="M40" s="1095"/>
      <c r="N40" s="50"/>
      <c r="O40" s="50"/>
      <c r="P40" s="50"/>
      <c r="Q40" s="50"/>
      <c r="R40" s="50"/>
      <c r="S40" s="50"/>
      <c r="T40" s="50"/>
      <c r="U40" s="50"/>
      <c r="V40" s="50"/>
      <c r="W40" s="50"/>
      <c r="X40" s="50"/>
      <c r="Y40" s="50"/>
      <c r="Z40" s="50"/>
    </row>
    <row r="41" spans="1:26" ht="15.75" customHeight="1">
      <c r="A41" s="1111"/>
      <c r="B41" s="1588"/>
      <c r="C41" s="119"/>
      <c r="D41" s="120">
        <v>2028</v>
      </c>
      <c r="E41" s="120"/>
      <c r="F41" s="120">
        <v>2029</v>
      </c>
      <c r="G41" s="120"/>
      <c r="H41" s="121">
        <v>2030</v>
      </c>
      <c r="I41" s="121"/>
      <c r="J41" s="121">
        <v>2031</v>
      </c>
      <c r="K41" s="120"/>
      <c r="L41" s="120">
        <v>2032</v>
      </c>
      <c r="M41" s="122"/>
      <c r="N41" s="50"/>
      <c r="O41" s="50"/>
      <c r="P41" s="50"/>
      <c r="Q41" s="50"/>
      <c r="R41" s="50"/>
      <c r="S41" s="50"/>
      <c r="T41" s="50"/>
      <c r="U41" s="50"/>
      <c r="V41" s="50"/>
      <c r="W41" s="50"/>
      <c r="X41" s="50"/>
      <c r="Y41" s="50"/>
      <c r="Z41" s="50"/>
    </row>
    <row r="42" spans="1:26" ht="15.75" customHeight="1">
      <c r="A42" s="1111"/>
      <c r="B42" s="1588"/>
      <c r="C42" s="119"/>
      <c r="D42" s="1586"/>
      <c r="E42" s="1069"/>
      <c r="F42" s="1586"/>
      <c r="G42" s="1069"/>
      <c r="H42" s="1586">
        <v>1</v>
      </c>
      <c r="I42" s="1069"/>
      <c r="J42" s="1586"/>
      <c r="K42" s="1069"/>
      <c r="L42" s="1586"/>
      <c r="M42" s="1095"/>
      <c r="N42" s="50"/>
      <c r="O42" s="50"/>
      <c r="P42" s="50"/>
      <c r="Q42" s="50"/>
      <c r="R42" s="50"/>
      <c r="S42" s="50"/>
      <c r="T42" s="50"/>
      <c r="U42" s="50"/>
      <c r="V42" s="50"/>
      <c r="W42" s="50"/>
      <c r="X42" s="50"/>
      <c r="Y42" s="50"/>
      <c r="Z42" s="50"/>
    </row>
    <row r="43" spans="1:26" ht="15.75" customHeight="1">
      <c r="A43" s="1111"/>
      <c r="B43" s="1588"/>
      <c r="C43" s="119"/>
      <c r="D43" s="120">
        <v>2033</v>
      </c>
      <c r="E43" s="120"/>
      <c r="F43" s="120">
        <v>2034</v>
      </c>
      <c r="G43" s="120"/>
      <c r="H43" s="121">
        <v>2035</v>
      </c>
      <c r="I43" s="121"/>
      <c r="J43" s="121">
        <v>2036</v>
      </c>
      <c r="K43" s="120"/>
      <c r="L43" s="120">
        <v>2037</v>
      </c>
      <c r="M43" s="122"/>
      <c r="N43" s="50"/>
      <c r="O43" s="50"/>
      <c r="P43" s="50"/>
      <c r="Q43" s="50"/>
      <c r="R43" s="50"/>
      <c r="S43" s="50"/>
      <c r="T43" s="50"/>
      <c r="U43" s="50"/>
      <c r="V43" s="50"/>
      <c r="W43" s="50"/>
      <c r="X43" s="50"/>
      <c r="Y43" s="50"/>
      <c r="Z43" s="50"/>
    </row>
    <row r="44" spans="1:26" ht="15.75" customHeight="1">
      <c r="A44" s="1111"/>
      <c r="B44" s="1588"/>
      <c r="C44" s="119"/>
      <c r="D44" s="1586">
        <v>1</v>
      </c>
      <c r="E44" s="1069"/>
      <c r="F44" s="1586"/>
      <c r="G44" s="1069"/>
      <c r="H44" s="1586"/>
      <c r="I44" s="1069"/>
      <c r="J44" s="1586">
        <v>1</v>
      </c>
      <c r="K44" s="1069"/>
      <c r="L44" s="1586"/>
      <c r="M44" s="1095"/>
      <c r="N44" s="50"/>
      <c r="O44" s="50"/>
      <c r="P44" s="50"/>
      <c r="Q44" s="50"/>
      <c r="R44" s="50"/>
      <c r="S44" s="50"/>
      <c r="T44" s="50"/>
      <c r="U44" s="50"/>
      <c r="V44" s="50"/>
      <c r="W44" s="50"/>
      <c r="X44" s="50"/>
      <c r="Y44" s="50"/>
      <c r="Z44" s="50"/>
    </row>
    <row r="45" spans="1:26" ht="15.75" customHeight="1">
      <c r="A45" s="1111"/>
      <c r="B45" s="1588"/>
      <c r="C45" s="119"/>
      <c r="D45" s="120">
        <v>2038</v>
      </c>
      <c r="E45" s="123"/>
      <c r="F45" s="124" t="s">
        <v>304</v>
      </c>
      <c r="G45" s="123"/>
      <c r="H45" s="125"/>
      <c r="I45" s="126"/>
      <c r="J45" s="125"/>
      <c r="K45" s="126"/>
      <c r="L45" s="125"/>
      <c r="M45" s="127"/>
      <c r="N45" s="50"/>
      <c r="O45" s="50"/>
      <c r="P45" s="50"/>
      <c r="Q45" s="50"/>
      <c r="R45" s="50"/>
      <c r="S45" s="50"/>
      <c r="T45" s="50"/>
      <c r="U45" s="50"/>
      <c r="V45" s="50"/>
      <c r="W45" s="50"/>
      <c r="X45" s="50"/>
      <c r="Y45" s="50"/>
      <c r="Z45" s="50"/>
    </row>
    <row r="46" spans="1:26" ht="15.75" customHeight="1">
      <c r="A46" s="1111"/>
      <c r="B46" s="1588"/>
      <c r="C46" s="119"/>
      <c r="D46" s="1586">
        <v>1</v>
      </c>
      <c r="E46" s="1069"/>
      <c r="F46" s="1586">
        <v>7</v>
      </c>
      <c r="G46" s="1069"/>
      <c r="H46" s="1595"/>
      <c r="I46" s="1263"/>
      <c r="J46" s="128"/>
      <c r="K46" s="120"/>
      <c r="L46" s="128"/>
      <c r="M46" s="129"/>
      <c r="N46" s="50"/>
      <c r="O46" s="50"/>
      <c r="P46" s="50"/>
      <c r="Q46" s="50"/>
      <c r="R46" s="50"/>
      <c r="S46" s="50"/>
      <c r="T46" s="50"/>
      <c r="U46" s="50"/>
      <c r="V46" s="50"/>
      <c r="W46" s="50"/>
      <c r="X46" s="50"/>
      <c r="Y46" s="50"/>
      <c r="Z46" s="50"/>
    </row>
    <row r="47" spans="1:26" ht="15.75" customHeight="1">
      <c r="A47" s="1111"/>
      <c r="B47" s="1588"/>
      <c r="C47" s="355"/>
      <c r="D47" s="124"/>
      <c r="E47" s="123"/>
      <c r="F47" s="124"/>
      <c r="G47" s="123"/>
      <c r="H47" s="356"/>
      <c r="I47" s="327"/>
      <c r="J47" s="356"/>
      <c r="K47" s="327"/>
      <c r="L47" s="356"/>
      <c r="M47" s="328"/>
      <c r="N47" s="50"/>
      <c r="O47" s="50"/>
      <c r="P47" s="50"/>
      <c r="Q47" s="50"/>
      <c r="R47" s="50"/>
      <c r="S47" s="50"/>
      <c r="T47" s="50"/>
      <c r="U47" s="50"/>
      <c r="V47" s="50"/>
      <c r="W47" s="50"/>
      <c r="X47" s="50"/>
      <c r="Y47" s="50"/>
      <c r="Z47" s="50"/>
    </row>
    <row r="48" spans="1:26" ht="18" customHeight="1">
      <c r="A48" s="1111"/>
      <c r="B48" s="1587" t="s">
        <v>305</v>
      </c>
      <c r="C48" s="329"/>
      <c r="D48" s="330"/>
      <c r="E48" s="330"/>
      <c r="F48" s="330"/>
      <c r="G48" s="330"/>
      <c r="H48" s="330"/>
      <c r="I48" s="330"/>
      <c r="J48" s="330"/>
      <c r="K48" s="330"/>
      <c r="L48" s="50"/>
      <c r="M48" s="333"/>
      <c r="N48" s="50"/>
      <c r="O48" s="50"/>
      <c r="P48" s="50"/>
      <c r="Q48" s="50"/>
      <c r="R48" s="50"/>
      <c r="S48" s="50"/>
      <c r="T48" s="50"/>
      <c r="U48" s="50"/>
      <c r="V48" s="50"/>
      <c r="W48" s="50"/>
      <c r="X48" s="50"/>
      <c r="Y48" s="50"/>
      <c r="Z48" s="50"/>
    </row>
    <row r="49" spans="1:26" ht="15.75" customHeight="1">
      <c r="A49" s="1111"/>
      <c r="B49" s="1588"/>
      <c r="C49" s="357"/>
      <c r="D49" s="358" t="s">
        <v>306</v>
      </c>
      <c r="E49" s="359" t="s">
        <v>163</v>
      </c>
      <c r="F49" s="1596" t="s">
        <v>307</v>
      </c>
      <c r="G49" s="1598"/>
      <c r="H49" s="1088"/>
      <c r="I49" s="1088"/>
      <c r="J49" s="1089"/>
      <c r="K49" s="166" t="s">
        <v>308</v>
      </c>
      <c r="L49" s="1599"/>
      <c r="M49" s="1092"/>
      <c r="N49" s="50"/>
      <c r="O49" s="50"/>
      <c r="P49" s="50"/>
      <c r="Q49" s="50"/>
      <c r="R49" s="50"/>
      <c r="S49" s="50"/>
      <c r="T49" s="50"/>
      <c r="U49" s="50"/>
      <c r="V49" s="50"/>
      <c r="W49" s="50"/>
      <c r="X49" s="50"/>
      <c r="Y49" s="50"/>
      <c r="Z49" s="50"/>
    </row>
    <row r="50" spans="1:26" ht="15.75" customHeight="1">
      <c r="A50" s="1111"/>
      <c r="B50" s="1588"/>
      <c r="C50" s="357"/>
      <c r="D50" s="137"/>
      <c r="E50" s="312" t="s">
        <v>287</v>
      </c>
      <c r="F50" s="1597"/>
      <c r="G50" s="1090"/>
      <c r="H50" s="1067"/>
      <c r="I50" s="1067"/>
      <c r="J50" s="1068"/>
      <c r="K50" s="50"/>
      <c r="L50" s="1090"/>
      <c r="M50" s="1093"/>
      <c r="N50" s="50"/>
      <c r="O50" s="50"/>
      <c r="P50" s="50"/>
      <c r="Q50" s="50"/>
      <c r="R50" s="50"/>
      <c r="S50" s="50"/>
      <c r="T50" s="50"/>
      <c r="U50" s="50"/>
      <c r="V50" s="50"/>
      <c r="W50" s="50"/>
      <c r="X50" s="50"/>
      <c r="Y50" s="50"/>
      <c r="Z50" s="50"/>
    </row>
    <row r="51" spans="1:26" ht="15.75" customHeight="1">
      <c r="A51" s="1111"/>
      <c r="B51" s="1580"/>
      <c r="C51" s="360"/>
      <c r="D51" s="336"/>
      <c r="E51" s="336"/>
      <c r="F51" s="336"/>
      <c r="G51" s="336"/>
      <c r="H51" s="336"/>
      <c r="I51" s="336"/>
      <c r="J51" s="336"/>
      <c r="K51" s="336"/>
      <c r="L51" s="50"/>
      <c r="M51" s="333"/>
      <c r="N51" s="50"/>
      <c r="O51" s="50"/>
      <c r="P51" s="50"/>
      <c r="Q51" s="50"/>
      <c r="R51" s="50"/>
      <c r="S51" s="50"/>
      <c r="T51" s="50"/>
      <c r="U51" s="50"/>
      <c r="V51" s="50"/>
      <c r="W51" s="50"/>
      <c r="X51" s="50"/>
      <c r="Y51" s="50"/>
      <c r="Z51" s="50"/>
    </row>
    <row r="52" spans="1:26" ht="42.75" customHeight="1">
      <c r="A52" s="1111"/>
      <c r="B52" s="196" t="s">
        <v>310</v>
      </c>
      <c r="C52" s="1216" t="s">
        <v>803</v>
      </c>
      <c r="D52" s="1064"/>
      <c r="E52" s="1064"/>
      <c r="F52" s="1064"/>
      <c r="G52" s="1064"/>
      <c r="H52" s="1064"/>
      <c r="I52" s="1064"/>
      <c r="J52" s="1064"/>
      <c r="K52" s="1064"/>
      <c r="L52" s="1064"/>
      <c r="M52" s="1095"/>
      <c r="N52" s="50"/>
      <c r="O52" s="50"/>
      <c r="P52" s="50"/>
      <c r="Q52" s="50"/>
      <c r="R52" s="50"/>
      <c r="S52" s="50"/>
      <c r="T52" s="50"/>
      <c r="U52" s="50"/>
      <c r="V52" s="50"/>
      <c r="W52" s="50"/>
      <c r="X52" s="50"/>
      <c r="Y52" s="50"/>
      <c r="Z52" s="50"/>
    </row>
    <row r="53" spans="1:26" ht="22.5" customHeight="1">
      <c r="A53" s="1111"/>
      <c r="B53" s="201" t="s">
        <v>312</v>
      </c>
      <c r="C53" s="1216" t="s">
        <v>220</v>
      </c>
      <c r="D53" s="1064"/>
      <c r="E53" s="1064"/>
      <c r="F53" s="1064"/>
      <c r="G53" s="1064"/>
      <c r="H53" s="1064"/>
      <c r="I53" s="1064"/>
      <c r="J53" s="1064"/>
      <c r="K53" s="1064"/>
      <c r="L53" s="1064"/>
      <c r="M53" s="1095"/>
      <c r="N53" s="50"/>
      <c r="O53" s="50"/>
      <c r="P53" s="50"/>
      <c r="Q53" s="50"/>
      <c r="R53" s="50"/>
      <c r="S53" s="50"/>
      <c r="T53" s="50"/>
      <c r="U53" s="50"/>
      <c r="V53" s="50"/>
      <c r="W53" s="50"/>
      <c r="X53" s="50"/>
      <c r="Y53" s="50"/>
      <c r="Z53" s="50"/>
    </row>
    <row r="54" spans="1:26" ht="15.75" customHeight="1">
      <c r="A54" s="1111"/>
      <c r="B54" s="201" t="s">
        <v>314</v>
      </c>
      <c r="C54" s="1216">
        <v>0</v>
      </c>
      <c r="D54" s="1064"/>
      <c r="E54" s="1064"/>
      <c r="F54" s="1064"/>
      <c r="G54" s="1064"/>
      <c r="H54" s="1064"/>
      <c r="I54" s="1064"/>
      <c r="J54" s="1064"/>
      <c r="K54" s="1064"/>
      <c r="L54" s="1064"/>
      <c r="M54" s="1095"/>
      <c r="N54" s="50"/>
      <c r="O54" s="50"/>
      <c r="P54" s="50"/>
      <c r="Q54" s="50"/>
      <c r="R54" s="50"/>
      <c r="S54" s="50"/>
      <c r="T54" s="50"/>
      <c r="U54" s="50"/>
      <c r="V54" s="50"/>
      <c r="W54" s="50"/>
      <c r="X54" s="50"/>
      <c r="Y54" s="50"/>
      <c r="Z54" s="50"/>
    </row>
    <row r="55" spans="1:26" ht="15.75" customHeight="1">
      <c r="A55" s="1113"/>
      <c r="B55" s="201" t="s">
        <v>316</v>
      </c>
      <c r="C55" s="1216" t="s">
        <v>217</v>
      </c>
      <c r="D55" s="1064"/>
      <c r="E55" s="1064"/>
      <c r="F55" s="1064"/>
      <c r="G55" s="1064"/>
      <c r="H55" s="1064"/>
      <c r="I55" s="1064"/>
      <c r="J55" s="1064"/>
      <c r="K55" s="1064"/>
      <c r="L55" s="1064"/>
      <c r="M55" s="1095"/>
      <c r="N55" s="50"/>
      <c r="O55" s="50"/>
      <c r="P55" s="50"/>
      <c r="Q55" s="50"/>
      <c r="R55" s="50"/>
      <c r="S55" s="50"/>
      <c r="T55" s="50"/>
      <c r="U55" s="50"/>
      <c r="V55" s="50"/>
      <c r="W55" s="50"/>
      <c r="X55" s="50"/>
      <c r="Y55" s="50"/>
      <c r="Z55" s="50"/>
    </row>
    <row r="56" spans="1:26" ht="15.75" customHeight="1">
      <c r="A56" s="1212" t="s">
        <v>317</v>
      </c>
      <c r="B56" s="70" t="s">
        <v>318</v>
      </c>
      <c r="C56" s="1216" t="s">
        <v>625</v>
      </c>
      <c r="D56" s="1064"/>
      <c r="E56" s="1064"/>
      <c r="F56" s="1064"/>
      <c r="G56" s="1064"/>
      <c r="H56" s="1064"/>
      <c r="I56" s="1064"/>
      <c r="J56" s="1064"/>
      <c r="K56" s="1064"/>
      <c r="L56" s="1064"/>
      <c r="M56" s="1095"/>
      <c r="N56" s="50"/>
      <c r="O56" s="50"/>
      <c r="P56" s="50"/>
      <c r="Q56" s="50"/>
      <c r="R56" s="50"/>
      <c r="S56" s="50"/>
      <c r="T56" s="50"/>
      <c r="U56" s="50"/>
      <c r="V56" s="50"/>
      <c r="W56" s="50"/>
      <c r="X56" s="50"/>
      <c r="Y56" s="50"/>
      <c r="Z56" s="50"/>
    </row>
    <row r="57" spans="1:26" ht="15.75" customHeight="1">
      <c r="A57" s="1111"/>
      <c r="B57" s="70" t="s">
        <v>320</v>
      </c>
      <c r="C57" s="1216" t="s">
        <v>220</v>
      </c>
      <c r="D57" s="1064"/>
      <c r="E57" s="1064"/>
      <c r="F57" s="1064"/>
      <c r="G57" s="1064"/>
      <c r="H57" s="1064"/>
      <c r="I57" s="1064"/>
      <c r="J57" s="1064"/>
      <c r="K57" s="1064"/>
      <c r="L57" s="1064"/>
      <c r="M57" s="1095"/>
      <c r="N57" s="50"/>
      <c r="O57" s="50"/>
      <c r="P57" s="50"/>
      <c r="Q57" s="50"/>
      <c r="R57" s="50"/>
      <c r="S57" s="50"/>
      <c r="T57" s="50"/>
      <c r="U57" s="50"/>
      <c r="V57" s="50"/>
      <c r="W57" s="50"/>
      <c r="X57" s="50"/>
      <c r="Y57" s="50"/>
      <c r="Z57" s="50"/>
    </row>
    <row r="58" spans="1:26" ht="15.75" customHeight="1">
      <c r="A58" s="1111"/>
      <c r="B58" s="70" t="s">
        <v>322</v>
      </c>
      <c r="C58" s="1216" t="s">
        <v>60</v>
      </c>
      <c r="D58" s="1064"/>
      <c r="E58" s="1064"/>
      <c r="F58" s="1064"/>
      <c r="G58" s="1064"/>
      <c r="H58" s="1064"/>
      <c r="I58" s="1064"/>
      <c r="J58" s="1064"/>
      <c r="K58" s="1064"/>
      <c r="L58" s="1064"/>
      <c r="M58" s="1095"/>
      <c r="N58" s="50"/>
      <c r="O58" s="50"/>
      <c r="P58" s="50"/>
      <c r="Q58" s="50"/>
      <c r="R58" s="50"/>
      <c r="S58" s="50"/>
      <c r="T58" s="50"/>
      <c r="U58" s="50"/>
      <c r="V58" s="50"/>
      <c r="W58" s="50"/>
      <c r="X58" s="50"/>
      <c r="Y58" s="50"/>
      <c r="Z58" s="50"/>
    </row>
    <row r="59" spans="1:26" ht="15.75" customHeight="1">
      <c r="A59" s="1111"/>
      <c r="B59" s="140" t="s">
        <v>323</v>
      </c>
      <c r="C59" s="1216" t="s">
        <v>220</v>
      </c>
      <c r="D59" s="1064"/>
      <c r="E59" s="1064"/>
      <c r="F59" s="1064"/>
      <c r="G59" s="1064"/>
      <c r="H59" s="1064"/>
      <c r="I59" s="1064"/>
      <c r="J59" s="1064"/>
      <c r="K59" s="1064"/>
      <c r="L59" s="1064"/>
      <c r="M59" s="1095"/>
      <c r="N59" s="50"/>
      <c r="O59" s="50"/>
      <c r="P59" s="50"/>
      <c r="Q59" s="50"/>
      <c r="R59" s="50"/>
      <c r="S59" s="50"/>
      <c r="T59" s="50"/>
      <c r="U59" s="50"/>
      <c r="V59" s="50"/>
      <c r="W59" s="50"/>
      <c r="X59" s="50"/>
      <c r="Y59" s="50"/>
      <c r="Z59" s="50"/>
    </row>
    <row r="60" spans="1:26" ht="15.75" customHeight="1">
      <c r="A60" s="1111"/>
      <c r="B60" s="70" t="s">
        <v>324</v>
      </c>
      <c r="C60" s="1489" t="s">
        <v>227</v>
      </c>
      <c r="D60" s="1064"/>
      <c r="E60" s="1064"/>
      <c r="F60" s="1064"/>
      <c r="G60" s="1064"/>
      <c r="H60" s="1064"/>
      <c r="I60" s="1064"/>
      <c r="J60" s="1064"/>
      <c r="K60" s="1064"/>
      <c r="L60" s="1064"/>
      <c r="M60" s="1095"/>
      <c r="N60" s="50"/>
      <c r="O60" s="50"/>
      <c r="P60" s="50"/>
      <c r="Q60" s="50"/>
      <c r="R60" s="50"/>
      <c r="S60" s="50"/>
      <c r="T60" s="50"/>
      <c r="U60" s="50"/>
      <c r="V60" s="50"/>
      <c r="W60" s="50"/>
      <c r="X60" s="50"/>
      <c r="Y60" s="50"/>
      <c r="Z60" s="50"/>
    </row>
    <row r="61" spans="1:26" ht="15.75" customHeight="1">
      <c r="A61" s="1112"/>
      <c r="B61" s="70" t="s">
        <v>325</v>
      </c>
      <c r="C61" s="1489"/>
      <c r="D61" s="1064"/>
      <c r="E61" s="1064"/>
      <c r="F61" s="1064"/>
      <c r="G61" s="1064"/>
      <c r="H61" s="1064"/>
      <c r="I61" s="1064"/>
      <c r="J61" s="1064"/>
      <c r="K61" s="1064"/>
      <c r="L61" s="1064"/>
      <c r="M61" s="1095"/>
      <c r="N61" s="50"/>
      <c r="O61" s="50"/>
      <c r="P61" s="50"/>
      <c r="Q61" s="50"/>
      <c r="R61" s="50"/>
      <c r="S61" s="50"/>
      <c r="T61" s="50"/>
      <c r="U61" s="50"/>
      <c r="V61" s="50"/>
      <c r="W61" s="50"/>
      <c r="X61" s="50"/>
      <c r="Y61" s="50"/>
      <c r="Z61" s="50"/>
    </row>
    <row r="62" spans="1:26" ht="15.75" customHeight="1">
      <c r="A62" s="1212" t="s">
        <v>326</v>
      </c>
      <c r="B62" s="209" t="s">
        <v>327</v>
      </c>
      <c r="C62" s="1216" t="s">
        <v>626</v>
      </c>
      <c r="D62" s="1064"/>
      <c r="E62" s="1064"/>
      <c r="F62" s="1064"/>
      <c r="G62" s="1064"/>
      <c r="H62" s="1064"/>
      <c r="I62" s="1064"/>
      <c r="J62" s="1064"/>
      <c r="K62" s="1064"/>
      <c r="L62" s="1064"/>
      <c r="M62" s="1095"/>
      <c r="N62" s="50"/>
      <c r="O62" s="50"/>
      <c r="P62" s="50"/>
      <c r="Q62" s="50"/>
      <c r="R62" s="50"/>
      <c r="S62" s="50"/>
      <c r="T62" s="50"/>
      <c r="U62" s="50"/>
      <c r="V62" s="50"/>
      <c r="W62" s="50"/>
      <c r="X62" s="50"/>
      <c r="Y62" s="50"/>
      <c r="Z62" s="50"/>
    </row>
    <row r="63" spans="1:26" ht="30" customHeight="1">
      <c r="A63" s="1111"/>
      <c r="B63" s="209" t="s">
        <v>329</v>
      </c>
      <c r="C63" s="1216" t="s">
        <v>627</v>
      </c>
      <c r="D63" s="1064"/>
      <c r="E63" s="1064"/>
      <c r="F63" s="1064"/>
      <c r="G63" s="1064"/>
      <c r="H63" s="1064"/>
      <c r="I63" s="1064"/>
      <c r="J63" s="1064"/>
      <c r="K63" s="1064"/>
      <c r="L63" s="1064"/>
      <c r="M63" s="1095"/>
      <c r="N63" s="50"/>
      <c r="O63" s="50"/>
      <c r="P63" s="50"/>
      <c r="Q63" s="50"/>
      <c r="R63" s="50"/>
      <c r="S63" s="50"/>
      <c r="T63" s="50"/>
      <c r="U63" s="50"/>
      <c r="V63" s="50"/>
      <c r="W63" s="50"/>
      <c r="X63" s="50"/>
      <c r="Y63" s="50"/>
      <c r="Z63" s="50"/>
    </row>
    <row r="64" spans="1:26" ht="30" customHeight="1">
      <c r="A64" s="1113"/>
      <c r="B64" s="210" t="s">
        <v>52</v>
      </c>
      <c r="C64" s="1216" t="s">
        <v>60</v>
      </c>
      <c r="D64" s="1064"/>
      <c r="E64" s="1064"/>
      <c r="F64" s="1064"/>
      <c r="G64" s="1064"/>
      <c r="H64" s="1064"/>
      <c r="I64" s="1064"/>
      <c r="J64" s="1064"/>
      <c r="K64" s="1064"/>
      <c r="L64" s="1064"/>
      <c r="M64" s="1095"/>
      <c r="N64" s="50"/>
      <c r="O64" s="50"/>
      <c r="P64" s="50"/>
      <c r="Q64" s="50"/>
      <c r="R64" s="50"/>
      <c r="S64" s="50"/>
      <c r="T64" s="50"/>
      <c r="U64" s="50"/>
      <c r="V64" s="50"/>
      <c r="W64" s="50"/>
      <c r="X64" s="50"/>
      <c r="Y64" s="50"/>
      <c r="Z64" s="50"/>
    </row>
    <row r="65" spans="1:26" ht="15.75" customHeight="1">
      <c r="A65" s="184" t="s">
        <v>331</v>
      </c>
      <c r="B65" s="211"/>
      <c r="C65" s="1600"/>
      <c r="D65" s="1100"/>
      <c r="E65" s="1100"/>
      <c r="F65" s="1100"/>
      <c r="G65" s="1100"/>
      <c r="H65" s="1100"/>
      <c r="I65" s="1100"/>
      <c r="J65" s="1100"/>
      <c r="K65" s="1100"/>
      <c r="L65" s="1100"/>
      <c r="M65" s="1101"/>
      <c r="N65" s="50"/>
      <c r="O65" s="50"/>
      <c r="P65" s="50"/>
      <c r="Q65" s="50"/>
      <c r="R65" s="50"/>
      <c r="S65" s="50"/>
      <c r="T65" s="50"/>
      <c r="U65" s="50"/>
      <c r="V65" s="50"/>
      <c r="W65" s="50"/>
      <c r="X65" s="50"/>
      <c r="Y65" s="50"/>
      <c r="Z65" s="50"/>
    </row>
    <row r="66" spans="1:26" ht="15.75" customHeight="1">
      <c r="A66" s="50"/>
      <c r="B66" s="147"/>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5.75" customHeight="1">
      <c r="A67" s="50"/>
      <c r="B67" s="147"/>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c r="A68" s="50"/>
      <c r="B68" s="147"/>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5.75" customHeight="1">
      <c r="A69" s="50"/>
      <c r="B69" s="147"/>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c r="A70" s="50"/>
      <c r="B70" s="147"/>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c r="A71" s="50"/>
      <c r="B71" s="147"/>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c r="A72" s="50"/>
      <c r="B72" s="147"/>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c r="A73" s="50"/>
      <c r="B73" s="147"/>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c r="A74" s="50"/>
      <c r="B74" s="147"/>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c r="A75" s="50"/>
      <c r="B75" s="147"/>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c r="A76" s="50"/>
      <c r="B76" s="147"/>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c r="A77" s="50"/>
      <c r="B77" s="147"/>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c r="A78" s="50"/>
      <c r="B78" s="147"/>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c r="A79" s="50"/>
      <c r="B79" s="147"/>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c r="A80" s="50"/>
      <c r="B80" s="147"/>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c r="A81" s="50"/>
      <c r="B81" s="147"/>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c r="A82" s="50"/>
      <c r="B82" s="147"/>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c r="A83" s="50"/>
      <c r="B83" s="147"/>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c r="A84" s="50"/>
      <c r="B84" s="147"/>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c r="A85" s="50"/>
      <c r="B85" s="147"/>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c r="A86" s="50"/>
      <c r="B86" s="147"/>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c r="A87" s="50"/>
      <c r="B87" s="147"/>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c r="A88" s="50"/>
      <c r="B88" s="147"/>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c r="A89" s="50"/>
      <c r="B89" s="147"/>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c r="A90" s="50"/>
      <c r="B90" s="147"/>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c r="A91" s="50"/>
      <c r="B91" s="147"/>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c r="A92" s="50"/>
      <c r="B92" s="147"/>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c r="A93" s="50"/>
      <c r="B93" s="147"/>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c r="A94" s="50"/>
      <c r="B94" s="147"/>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c r="A95" s="50"/>
      <c r="B95" s="147"/>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c r="A96" s="50"/>
      <c r="B96" s="147"/>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c r="A97" s="50"/>
      <c r="B97" s="147"/>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c r="A98" s="50"/>
      <c r="B98" s="147"/>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c r="A99" s="50"/>
      <c r="B99" s="147"/>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c r="A100" s="50"/>
      <c r="B100" s="14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c r="A101" s="50"/>
      <c r="B101" s="14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c r="A102" s="50"/>
      <c r="B102" s="14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c r="A103" s="50"/>
      <c r="B103" s="14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c r="A104" s="50"/>
      <c r="B104" s="14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c r="A105" s="50"/>
      <c r="B105" s="14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c r="A106" s="50"/>
      <c r="B106" s="14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c r="A107" s="50"/>
      <c r="B107" s="14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c r="A108" s="50"/>
      <c r="B108" s="14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c r="A109" s="50"/>
      <c r="B109" s="14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c r="A110" s="50"/>
      <c r="B110" s="14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c r="A111" s="50"/>
      <c r="B111" s="14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c r="A112" s="50"/>
      <c r="B112" s="14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c r="A113" s="50"/>
      <c r="B113" s="14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c r="A114" s="50"/>
      <c r="B114" s="14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c r="A115" s="50"/>
      <c r="B115" s="14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c r="A116" s="50"/>
      <c r="B116" s="14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c r="A117" s="50"/>
      <c r="B117" s="14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c r="A118" s="50"/>
      <c r="B118" s="14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c r="A119" s="50"/>
      <c r="B119" s="14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c r="A120" s="50"/>
      <c r="B120" s="14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c r="A121" s="50"/>
      <c r="B121" s="14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c r="A122" s="50"/>
      <c r="B122" s="14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c r="A123" s="50"/>
      <c r="B123" s="14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c r="A124" s="50"/>
      <c r="B124" s="14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c r="A125" s="50"/>
      <c r="B125" s="14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c r="A126" s="50"/>
      <c r="B126" s="14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c r="A127" s="50"/>
      <c r="B127" s="14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c r="A128" s="50"/>
      <c r="B128" s="14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c r="A129" s="50"/>
      <c r="B129" s="14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c r="A130" s="50"/>
      <c r="B130" s="14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c r="A131" s="50"/>
      <c r="B131" s="14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c r="A132" s="50"/>
      <c r="B132" s="14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c r="A133" s="50"/>
      <c r="B133" s="14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c r="A134" s="50"/>
      <c r="B134" s="14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c r="A135" s="50"/>
      <c r="B135" s="14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c r="A136" s="50"/>
      <c r="B136" s="14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c r="A137" s="50"/>
      <c r="B137" s="14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c r="A138" s="50"/>
      <c r="B138" s="14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c r="A139" s="50"/>
      <c r="B139" s="14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c r="A140" s="50"/>
      <c r="B140" s="14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c r="A141" s="50"/>
      <c r="B141" s="14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c r="A142" s="50"/>
      <c r="B142" s="14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c r="A143" s="50"/>
      <c r="B143" s="14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c r="A144" s="50"/>
      <c r="B144" s="14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c r="A145" s="50"/>
      <c r="B145" s="14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c r="A146" s="50"/>
      <c r="B146" s="14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c r="A147" s="50"/>
      <c r="B147" s="14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c r="A148" s="50"/>
      <c r="B148" s="14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c r="A149" s="50"/>
      <c r="B149" s="14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c r="A150" s="50"/>
      <c r="B150" s="14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c r="A151" s="50"/>
      <c r="B151" s="14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c r="A152" s="50"/>
      <c r="B152" s="14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c r="A153" s="50"/>
      <c r="B153" s="14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c r="A154" s="50"/>
      <c r="B154" s="14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c r="A155" s="50"/>
      <c r="B155" s="14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c r="A156" s="50"/>
      <c r="B156" s="14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c r="A157" s="50"/>
      <c r="B157" s="14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c r="A158" s="50"/>
      <c r="B158" s="14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c r="A159" s="50"/>
      <c r="B159" s="14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c r="A160" s="50"/>
      <c r="B160" s="14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c r="A161" s="50"/>
      <c r="B161" s="14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c r="A162" s="50"/>
      <c r="B162" s="14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c r="A163" s="50"/>
      <c r="B163" s="14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c r="A164" s="50"/>
      <c r="B164" s="14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c r="A165" s="50"/>
      <c r="B165" s="14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c r="A166" s="50"/>
      <c r="B166" s="14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c r="A167" s="50"/>
      <c r="B167" s="14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c r="A168" s="50"/>
      <c r="B168" s="14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c r="A169" s="50"/>
      <c r="B169" s="14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c r="A170" s="50"/>
      <c r="B170" s="14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c r="A171" s="50"/>
      <c r="B171" s="14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c r="A172" s="50"/>
      <c r="B172" s="14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c r="A173" s="50"/>
      <c r="B173" s="14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c r="A174" s="50"/>
      <c r="B174" s="14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c r="A175" s="50"/>
      <c r="B175" s="14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c r="A176" s="50"/>
      <c r="B176" s="14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c r="A177" s="50"/>
      <c r="B177" s="14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c r="A178" s="50"/>
      <c r="B178" s="14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c r="A179" s="50"/>
      <c r="B179" s="14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c r="A180" s="50"/>
      <c r="B180" s="14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c r="A181" s="50"/>
      <c r="B181" s="14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c r="A182" s="50"/>
      <c r="B182" s="14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c r="A183" s="50"/>
      <c r="B183" s="14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c r="A184" s="50"/>
      <c r="B184" s="14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c r="A185" s="50"/>
      <c r="B185" s="14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c r="A186" s="50"/>
      <c r="B186" s="14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c r="A187" s="50"/>
      <c r="B187" s="14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c r="A188" s="50"/>
      <c r="B188" s="14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c r="A189" s="50"/>
      <c r="B189" s="14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c r="A190" s="50"/>
      <c r="B190" s="14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c r="A191" s="50"/>
      <c r="B191" s="14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c r="A192" s="50"/>
      <c r="B192" s="14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c r="A193" s="50"/>
      <c r="B193" s="14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c r="A194" s="50"/>
      <c r="B194" s="14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c r="A195" s="50"/>
      <c r="B195" s="14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c r="A196" s="50"/>
      <c r="B196" s="14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c r="A197" s="50"/>
      <c r="B197" s="14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c r="A198" s="50"/>
      <c r="B198" s="14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c r="A199" s="50"/>
      <c r="B199" s="14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c r="A200" s="50"/>
      <c r="B200" s="14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c r="A201" s="50"/>
      <c r="B201" s="14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c r="A202" s="50"/>
      <c r="B202" s="14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c r="A203" s="50"/>
      <c r="B203" s="14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c r="A204" s="50"/>
      <c r="B204" s="14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c r="A205" s="50"/>
      <c r="B205" s="14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c r="A206" s="50"/>
      <c r="B206" s="14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c r="A207" s="50"/>
      <c r="B207" s="14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c r="A208" s="50"/>
      <c r="B208" s="14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c r="A209" s="50"/>
      <c r="B209" s="14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c r="A210" s="50"/>
      <c r="B210" s="14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c r="A211" s="50"/>
      <c r="B211" s="14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c r="A212" s="50"/>
      <c r="B212" s="14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c r="A213" s="50"/>
      <c r="B213" s="14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c r="A214" s="50"/>
      <c r="B214" s="14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c r="A215" s="50"/>
      <c r="B215" s="14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c r="A216" s="50"/>
      <c r="B216" s="14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c r="A217" s="50"/>
      <c r="B217" s="14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c r="A218" s="50"/>
      <c r="B218" s="14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c r="A219" s="50"/>
      <c r="B219" s="14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c r="A220" s="50"/>
      <c r="B220" s="14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c r="A221" s="50"/>
      <c r="B221" s="14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c r="A222" s="50"/>
      <c r="B222" s="14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c r="A223" s="50"/>
      <c r="B223" s="14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c r="A224" s="50"/>
      <c r="B224" s="14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c r="A225" s="50"/>
      <c r="B225" s="14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c r="A226" s="50"/>
      <c r="B226" s="14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c r="A227" s="50"/>
      <c r="B227" s="147"/>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c r="A228" s="50"/>
      <c r="B228" s="147"/>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c r="A229" s="50"/>
      <c r="B229" s="147"/>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c r="A230" s="50"/>
      <c r="B230" s="147"/>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c r="A231" s="50"/>
      <c r="B231" s="147"/>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c r="A232" s="50"/>
      <c r="B232" s="147"/>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c r="A233" s="50"/>
      <c r="B233" s="147"/>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c r="A234" s="50"/>
      <c r="B234" s="147"/>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c r="A235" s="50"/>
      <c r="B235" s="147"/>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c r="A236" s="50"/>
      <c r="B236" s="147"/>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c r="A237" s="50"/>
      <c r="B237" s="147"/>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c r="A238" s="50"/>
      <c r="B238" s="147"/>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c r="A239" s="50"/>
      <c r="B239" s="147"/>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c r="A240" s="50"/>
      <c r="B240" s="147"/>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c r="A241" s="50"/>
      <c r="B241" s="147"/>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c r="A242" s="50"/>
      <c r="B242" s="147"/>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c r="A243" s="50"/>
      <c r="B243" s="147"/>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c r="A244" s="50"/>
      <c r="B244" s="147"/>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c r="A245" s="50"/>
      <c r="B245" s="147"/>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c r="A246" s="50"/>
      <c r="B246" s="147"/>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c r="A247" s="50"/>
      <c r="B247" s="147"/>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c r="A248" s="50"/>
      <c r="B248" s="147"/>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c r="A249" s="50"/>
      <c r="B249" s="147"/>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c r="A250" s="50"/>
      <c r="B250" s="147"/>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c r="A251" s="50"/>
      <c r="B251" s="147"/>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c r="A252" s="50"/>
      <c r="B252" s="147"/>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c r="A253" s="50"/>
      <c r="B253" s="147"/>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c r="A254" s="50"/>
      <c r="B254" s="147"/>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c r="A255" s="50"/>
      <c r="B255" s="147"/>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c r="A256" s="50"/>
      <c r="B256" s="147"/>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c r="A257" s="50"/>
      <c r="B257" s="147"/>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c r="A258" s="50"/>
      <c r="B258" s="147"/>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c r="A259" s="50"/>
      <c r="B259" s="147"/>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c r="A260" s="50"/>
      <c r="B260" s="147"/>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c r="A261" s="50"/>
      <c r="B261" s="147"/>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c r="A262" s="50"/>
      <c r="B262" s="147"/>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c r="A263" s="50"/>
      <c r="B263" s="147"/>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c r="A264" s="50"/>
      <c r="B264" s="147"/>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c r="A265" s="50"/>
      <c r="B265" s="147"/>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c r="A266" s="50"/>
      <c r="B266" s="147"/>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c r="A267" s="50"/>
      <c r="B267" s="147"/>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c r="A268" s="50"/>
      <c r="B268" s="147"/>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c r="A269" s="50"/>
      <c r="B269" s="147"/>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c r="A270" s="50"/>
      <c r="B270" s="147"/>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c r="A271" s="50"/>
      <c r="B271" s="147"/>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c r="A272" s="50"/>
      <c r="B272" s="147"/>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c r="A273" s="50"/>
      <c r="B273" s="147"/>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c r="A274" s="50"/>
      <c r="B274" s="147"/>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c r="A275" s="50"/>
      <c r="B275" s="147"/>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c r="A276" s="50"/>
      <c r="B276" s="147"/>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c r="A277" s="50"/>
      <c r="B277" s="147"/>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c r="A278" s="50"/>
      <c r="B278" s="147"/>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c r="A279" s="50"/>
      <c r="B279" s="147"/>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c r="A280" s="50"/>
      <c r="B280" s="147"/>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c r="A281" s="50"/>
      <c r="B281" s="147"/>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c r="A282" s="50"/>
      <c r="B282" s="147"/>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c r="A283" s="50"/>
      <c r="B283" s="147"/>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c r="A284" s="50"/>
      <c r="B284" s="147"/>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c r="A285" s="50"/>
      <c r="B285" s="147"/>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c r="A286" s="50"/>
      <c r="B286" s="147"/>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c r="A287" s="50"/>
      <c r="B287" s="147"/>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c r="A288" s="50"/>
      <c r="B288" s="147"/>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c r="A289" s="50"/>
      <c r="B289" s="147"/>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c r="A290" s="50"/>
      <c r="B290" s="147"/>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c r="A291" s="50"/>
      <c r="B291" s="147"/>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c r="A292" s="50"/>
      <c r="B292" s="147"/>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c r="A293" s="50"/>
      <c r="B293" s="147"/>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c r="A294" s="50"/>
      <c r="B294" s="147"/>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c r="A295" s="50"/>
      <c r="B295" s="147"/>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c r="A296" s="50"/>
      <c r="B296" s="147"/>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c r="A297" s="50"/>
      <c r="B297" s="147"/>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c r="A298" s="50"/>
      <c r="B298" s="147"/>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c r="A299" s="50"/>
      <c r="B299" s="147"/>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c r="A300" s="50"/>
      <c r="B300" s="147"/>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c r="A301" s="50"/>
      <c r="B301" s="147"/>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c r="A302" s="50"/>
      <c r="B302" s="147"/>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c r="A303" s="50"/>
      <c r="B303" s="147"/>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c r="A304" s="50"/>
      <c r="B304" s="147"/>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c r="A305" s="50"/>
      <c r="B305" s="147"/>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c r="A306" s="50"/>
      <c r="B306" s="147"/>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c r="A307" s="50"/>
      <c r="B307" s="147"/>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c r="A308" s="50"/>
      <c r="B308" s="147"/>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c r="A309" s="50"/>
      <c r="B309" s="147"/>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c r="A310" s="50"/>
      <c r="B310" s="147"/>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c r="A311" s="50"/>
      <c r="B311" s="147"/>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5.75" customHeight="1">
      <c r="A312" s="50"/>
      <c r="B312" s="147"/>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5.75" customHeight="1">
      <c r="A313" s="50"/>
      <c r="B313" s="147"/>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5.75" customHeight="1">
      <c r="A314" s="50"/>
      <c r="B314" s="147"/>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5.75" customHeight="1">
      <c r="A315" s="50"/>
      <c r="B315" s="147"/>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5.75" customHeight="1">
      <c r="A316" s="50"/>
      <c r="B316" s="147"/>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5.75" customHeight="1">
      <c r="A317" s="50"/>
      <c r="B317" s="147"/>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5.75" customHeight="1">
      <c r="A318" s="50"/>
      <c r="B318" s="147"/>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5.75" customHeight="1">
      <c r="A319" s="50"/>
      <c r="B319" s="147"/>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5.75" customHeight="1">
      <c r="A320" s="50"/>
      <c r="B320" s="147"/>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5.75" customHeight="1">
      <c r="A321" s="50"/>
      <c r="B321" s="147"/>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5.75" customHeight="1">
      <c r="A322" s="50"/>
      <c r="B322" s="147"/>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5.75" customHeight="1">
      <c r="A323" s="50"/>
      <c r="B323" s="147"/>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5.75" customHeight="1">
      <c r="A324" s="50"/>
      <c r="B324" s="147"/>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5.75" customHeight="1">
      <c r="A325" s="50"/>
      <c r="B325" s="147"/>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5.75" customHeight="1">
      <c r="A326" s="50"/>
      <c r="B326" s="147"/>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5.75" customHeight="1">
      <c r="A327" s="50"/>
      <c r="B327" s="147"/>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5.75" customHeight="1">
      <c r="A328" s="50"/>
      <c r="B328" s="147"/>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5.75" customHeight="1">
      <c r="A329" s="50"/>
      <c r="B329" s="147"/>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5.75" customHeight="1">
      <c r="A330" s="50"/>
      <c r="B330" s="147"/>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5.75" customHeight="1">
      <c r="A331" s="50"/>
      <c r="B331" s="147"/>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5.75" customHeight="1">
      <c r="A332" s="50"/>
      <c r="B332" s="147"/>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5.75" customHeight="1">
      <c r="A333" s="50"/>
      <c r="B333" s="147"/>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5.75" customHeight="1">
      <c r="A334" s="50"/>
      <c r="B334" s="147"/>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5.75" customHeight="1">
      <c r="A335" s="50"/>
      <c r="B335" s="147"/>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5.75" customHeight="1">
      <c r="A336" s="50"/>
      <c r="B336" s="147"/>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5.75" customHeight="1">
      <c r="A337" s="50"/>
      <c r="B337" s="147"/>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5.75" customHeight="1">
      <c r="A338" s="50"/>
      <c r="B338" s="147"/>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5.75" customHeight="1">
      <c r="A339" s="50"/>
      <c r="B339" s="147"/>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5.75" customHeight="1">
      <c r="A340" s="50"/>
      <c r="B340" s="147"/>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5.75" customHeight="1">
      <c r="A341" s="50"/>
      <c r="B341" s="147"/>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5.75" customHeight="1">
      <c r="A342" s="50"/>
      <c r="B342" s="147"/>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5.75" customHeight="1">
      <c r="A343" s="50"/>
      <c r="B343" s="147"/>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5.75" customHeight="1">
      <c r="A344" s="50"/>
      <c r="B344" s="147"/>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5.75" customHeight="1">
      <c r="A345" s="50"/>
      <c r="B345" s="147"/>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5.75" customHeight="1">
      <c r="A346" s="50"/>
      <c r="B346" s="147"/>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5.75" customHeight="1">
      <c r="A347" s="50"/>
      <c r="B347" s="147"/>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5.75" customHeight="1">
      <c r="A348" s="50"/>
      <c r="B348" s="147"/>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5.75" customHeight="1">
      <c r="A349" s="50"/>
      <c r="B349" s="147"/>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5.75" customHeight="1">
      <c r="A350" s="50"/>
      <c r="B350" s="147"/>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5.75" customHeight="1">
      <c r="A351" s="50"/>
      <c r="B351" s="147"/>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5.75" customHeight="1">
      <c r="A352" s="50"/>
      <c r="B352" s="147"/>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5.75" customHeight="1">
      <c r="A353" s="50"/>
      <c r="B353" s="147"/>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5.75" customHeight="1">
      <c r="A354" s="50"/>
      <c r="B354" s="147"/>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5.75" customHeight="1">
      <c r="A355" s="50"/>
      <c r="B355" s="147"/>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5.75" customHeight="1">
      <c r="A356" s="50"/>
      <c r="B356" s="147"/>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5.75" customHeight="1">
      <c r="A357" s="50"/>
      <c r="B357" s="147"/>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5.75" customHeight="1">
      <c r="A358" s="50"/>
      <c r="B358" s="147"/>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5.75" customHeight="1">
      <c r="A359" s="50"/>
      <c r="B359" s="147"/>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5.75" customHeight="1">
      <c r="A360" s="50"/>
      <c r="B360" s="147"/>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5.75" customHeight="1">
      <c r="A361" s="50"/>
      <c r="B361" s="147"/>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5.75" customHeight="1">
      <c r="A362" s="50"/>
      <c r="B362" s="147"/>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5.75" customHeight="1">
      <c r="A363" s="50"/>
      <c r="B363" s="147"/>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5.75" customHeight="1">
      <c r="A364" s="50"/>
      <c r="B364" s="147"/>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5.75" customHeight="1">
      <c r="A365" s="50"/>
      <c r="B365" s="147"/>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5.75" customHeight="1">
      <c r="A366" s="50"/>
      <c r="B366" s="147"/>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5.75" customHeight="1">
      <c r="A367" s="50"/>
      <c r="B367" s="147"/>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5.75" customHeight="1">
      <c r="A368" s="50"/>
      <c r="B368" s="147"/>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5.75" customHeight="1">
      <c r="A369" s="50"/>
      <c r="B369" s="147"/>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5.75" customHeight="1">
      <c r="A370" s="50"/>
      <c r="B370" s="147"/>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5.75" customHeight="1">
      <c r="A371" s="50"/>
      <c r="B371" s="147"/>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5.75" customHeight="1">
      <c r="A372" s="50"/>
      <c r="B372" s="147"/>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5.75" customHeight="1">
      <c r="A373" s="50"/>
      <c r="B373" s="147"/>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5.75" customHeight="1">
      <c r="A374" s="50"/>
      <c r="B374" s="147"/>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5.75" customHeight="1">
      <c r="A375" s="50"/>
      <c r="B375" s="147"/>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5.75" customHeight="1">
      <c r="A376" s="50"/>
      <c r="B376" s="147"/>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5.75" customHeight="1">
      <c r="A377" s="50"/>
      <c r="B377" s="147"/>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5.75" customHeight="1">
      <c r="A378" s="50"/>
      <c r="B378" s="147"/>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5.75" customHeight="1">
      <c r="A379" s="50"/>
      <c r="B379" s="147"/>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5.75" customHeight="1">
      <c r="A380" s="50"/>
      <c r="B380" s="147"/>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5.75" customHeight="1">
      <c r="A381" s="50"/>
      <c r="B381" s="147"/>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5.75" customHeight="1">
      <c r="A382" s="50"/>
      <c r="B382" s="147"/>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5.75" customHeight="1">
      <c r="A383" s="50"/>
      <c r="B383" s="147"/>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5.75" customHeight="1">
      <c r="A384" s="50"/>
      <c r="B384" s="147"/>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5.75" customHeight="1">
      <c r="A385" s="50"/>
      <c r="B385" s="147"/>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5.75" customHeight="1">
      <c r="A386" s="50"/>
      <c r="B386" s="147"/>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5.75" customHeight="1">
      <c r="A387" s="50"/>
      <c r="B387" s="147"/>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5.75" customHeight="1">
      <c r="A388" s="50"/>
      <c r="B388" s="147"/>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5.75" customHeight="1">
      <c r="A389" s="50"/>
      <c r="B389" s="147"/>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5.75" customHeight="1">
      <c r="A390" s="50"/>
      <c r="B390" s="147"/>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5.75" customHeight="1">
      <c r="A391" s="50"/>
      <c r="B391" s="147"/>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5.75" customHeight="1">
      <c r="A392" s="50"/>
      <c r="B392" s="147"/>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5.75" customHeight="1">
      <c r="A393" s="50"/>
      <c r="B393" s="147"/>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5.75" customHeight="1">
      <c r="A394" s="50"/>
      <c r="B394" s="147"/>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5.75" customHeight="1">
      <c r="A395" s="50"/>
      <c r="B395" s="147"/>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5.75" customHeight="1">
      <c r="A396" s="50"/>
      <c r="B396" s="147"/>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5.75" customHeight="1">
      <c r="A397" s="50"/>
      <c r="B397" s="147"/>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5.75" customHeight="1">
      <c r="A398" s="50"/>
      <c r="B398" s="147"/>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5.75" customHeight="1">
      <c r="A399" s="50"/>
      <c r="B399" s="147"/>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5.75" customHeight="1">
      <c r="A400" s="50"/>
      <c r="B400" s="147"/>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5.75" customHeight="1">
      <c r="A401" s="50"/>
      <c r="B401" s="147"/>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5.75" customHeight="1">
      <c r="A402" s="50"/>
      <c r="B402" s="147"/>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5.75" customHeight="1">
      <c r="A403" s="50"/>
      <c r="B403" s="147"/>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5.75" customHeight="1">
      <c r="A404" s="50"/>
      <c r="B404" s="147"/>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5.75" customHeight="1">
      <c r="A405" s="50"/>
      <c r="B405" s="147"/>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5.75" customHeight="1">
      <c r="A406" s="50"/>
      <c r="B406" s="147"/>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5.75" customHeight="1">
      <c r="A407" s="50"/>
      <c r="B407" s="147"/>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5.75" customHeight="1">
      <c r="A408" s="50"/>
      <c r="B408" s="147"/>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5.75" customHeight="1">
      <c r="A409" s="50"/>
      <c r="B409" s="147"/>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5.75" customHeight="1">
      <c r="A410" s="50"/>
      <c r="B410" s="147"/>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5.75" customHeight="1">
      <c r="A411" s="50"/>
      <c r="B411" s="147"/>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5.75" customHeight="1">
      <c r="A412" s="50"/>
      <c r="B412" s="147"/>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5.75" customHeight="1">
      <c r="A413" s="50"/>
      <c r="B413" s="147"/>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5.75" customHeight="1">
      <c r="A414" s="50"/>
      <c r="B414" s="147"/>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5.75" customHeight="1">
      <c r="A415" s="50"/>
      <c r="B415" s="147"/>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5.75" customHeight="1">
      <c r="A416" s="50"/>
      <c r="B416" s="147"/>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5.75" customHeight="1">
      <c r="A417" s="50"/>
      <c r="B417" s="147"/>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5.75" customHeight="1">
      <c r="A418" s="50"/>
      <c r="B418" s="147"/>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5.75" customHeight="1">
      <c r="A419" s="50"/>
      <c r="B419" s="147"/>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5.75" customHeight="1">
      <c r="A420" s="50"/>
      <c r="B420" s="147"/>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5.75" customHeight="1">
      <c r="A421" s="50"/>
      <c r="B421" s="147"/>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5.75" customHeight="1">
      <c r="A422" s="50"/>
      <c r="B422" s="147"/>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5.75" customHeight="1">
      <c r="A423" s="50"/>
      <c r="B423" s="147"/>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5.75" customHeight="1">
      <c r="A424" s="50"/>
      <c r="B424" s="147"/>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5.75" customHeight="1">
      <c r="A425" s="50"/>
      <c r="B425" s="147"/>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5.75" customHeight="1">
      <c r="A426" s="50"/>
      <c r="B426" s="147"/>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5.75" customHeight="1">
      <c r="A427" s="50"/>
      <c r="B427" s="147"/>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5.75" customHeight="1">
      <c r="A428" s="50"/>
      <c r="B428" s="147"/>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5.75" customHeight="1">
      <c r="A429" s="50"/>
      <c r="B429" s="147"/>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5.75" customHeight="1">
      <c r="A430" s="50"/>
      <c r="B430" s="147"/>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5.75" customHeight="1">
      <c r="A431" s="50"/>
      <c r="B431" s="147"/>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5.75" customHeight="1">
      <c r="A432" s="50"/>
      <c r="B432" s="147"/>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5.75" customHeight="1">
      <c r="A433" s="50"/>
      <c r="B433" s="147"/>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5.75" customHeight="1">
      <c r="A434" s="50"/>
      <c r="B434" s="147"/>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5.75" customHeight="1">
      <c r="A435" s="50"/>
      <c r="B435" s="147"/>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5.75" customHeight="1">
      <c r="A436" s="50"/>
      <c r="B436" s="147"/>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5.75" customHeight="1">
      <c r="A437" s="50"/>
      <c r="B437" s="147"/>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5.75" customHeight="1">
      <c r="A438" s="50"/>
      <c r="B438" s="147"/>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5.75" customHeight="1">
      <c r="A439" s="50"/>
      <c r="B439" s="147"/>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5.75" customHeight="1">
      <c r="A440" s="50"/>
      <c r="B440" s="147"/>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5.75" customHeight="1">
      <c r="A441" s="50"/>
      <c r="B441" s="147"/>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5.75" customHeight="1">
      <c r="A442" s="50"/>
      <c r="B442" s="147"/>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5.75" customHeight="1">
      <c r="A443" s="50"/>
      <c r="B443" s="147"/>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5.75" customHeight="1">
      <c r="A444" s="50"/>
      <c r="B444" s="147"/>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5.75" customHeight="1">
      <c r="A445" s="50"/>
      <c r="B445" s="147"/>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5.75" customHeight="1">
      <c r="A446" s="50"/>
      <c r="B446" s="147"/>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5.75" customHeight="1">
      <c r="A447" s="50"/>
      <c r="B447" s="147"/>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5.75" customHeight="1">
      <c r="A448" s="50"/>
      <c r="B448" s="147"/>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5.75" customHeight="1">
      <c r="A449" s="50"/>
      <c r="B449" s="147"/>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5.75" customHeight="1">
      <c r="A450" s="50"/>
      <c r="B450" s="147"/>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5.75" customHeight="1">
      <c r="A451" s="50"/>
      <c r="B451" s="147"/>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5.75" customHeight="1">
      <c r="A452" s="50"/>
      <c r="B452" s="147"/>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5.75" customHeight="1">
      <c r="A453" s="50"/>
      <c r="B453" s="147"/>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5.75" customHeight="1">
      <c r="A454" s="50"/>
      <c r="B454" s="147"/>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5.75" customHeight="1">
      <c r="A455" s="50"/>
      <c r="B455" s="147"/>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5.75" customHeight="1">
      <c r="A456" s="50"/>
      <c r="B456" s="147"/>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5.75" customHeight="1">
      <c r="A457" s="50"/>
      <c r="B457" s="147"/>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5.75" customHeight="1">
      <c r="A458" s="50"/>
      <c r="B458" s="147"/>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5.75" customHeight="1">
      <c r="A459" s="50"/>
      <c r="B459" s="147"/>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5.75" customHeight="1">
      <c r="A460" s="50"/>
      <c r="B460" s="147"/>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5.75" customHeight="1">
      <c r="A461" s="50"/>
      <c r="B461" s="147"/>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5.75" customHeight="1">
      <c r="A462" s="50"/>
      <c r="B462" s="147"/>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5.75" customHeight="1">
      <c r="A463" s="50"/>
      <c r="B463" s="147"/>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5.75" customHeight="1">
      <c r="A464" s="50"/>
      <c r="B464" s="147"/>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5.75" customHeight="1">
      <c r="A465" s="50"/>
      <c r="B465" s="147"/>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5.75" customHeight="1">
      <c r="A466" s="50"/>
      <c r="B466" s="147"/>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5.75" customHeight="1">
      <c r="A467" s="50"/>
      <c r="B467" s="147"/>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5.75" customHeight="1">
      <c r="A468" s="50"/>
      <c r="B468" s="147"/>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5.75" customHeight="1">
      <c r="A469" s="50"/>
      <c r="B469" s="147"/>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5.75" customHeight="1">
      <c r="A470" s="50"/>
      <c r="B470" s="147"/>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5.75" customHeight="1">
      <c r="A471" s="50"/>
      <c r="B471" s="147"/>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5.75" customHeight="1">
      <c r="A472" s="50"/>
      <c r="B472" s="147"/>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5.75" customHeight="1">
      <c r="A473" s="50"/>
      <c r="B473" s="147"/>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5.75" customHeight="1">
      <c r="A474" s="50"/>
      <c r="B474" s="147"/>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5.75" customHeight="1">
      <c r="A475" s="50"/>
      <c r="B475" s="147"/>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5.75" customHeight="1">
      <c r="A476" s="50"/>
      <c r="B476" s="147"/>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5.75" customHeight="1">
      <c r="A477" s="50"/>
      <c r="B477" s="147"/>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5.75" customHeight="1">
      <c r="A478" s="50"/>
      <c r="B478" s="147"/>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5.75" customHeight="1">
      <c r="A479" s="50"/>
      <c r="B479" s="147"/>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5.75" customHeight="1">
      <c r="A480" s="50"/>
      <c r="B480" s="147"/>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5.75" customHeight="1">
      <c r="A481" s="50"/>
      <c r="B481" s="147"/>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5.75" customHeight="1">
      <c r="A482" s="50"/>
      <c r="B482" s="147"/>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5.75" customHeight="1">
      <c r="A483" s="50"/>
      <c r="B483" s="147"/>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5.75" customHeight="1">
      <c r="A484" s="50"/>
      <c r="B484" s="147"/>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5.75" customHeight="1">
      <c r="A485" s="50"/>
      <c r="B485" s="147"/>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5.75" customHeight="1">
      <c r="A486" s="50"/>
      <c r="B486" s="147"/>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5.75" customHeight="1">
      <c r="A487" s="50"/>
      <c r="B487" s="147"/>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5.75" customHeight="1">
      <c r="A488" s="50"/>
      <c r="B488" s="147"/>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5.75" customHeight="1">
      <c r="A489" s="50"/>
      <c r="B489" s="147"/>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5.75" customHeight="1">
      <c r="A490" s="50"/>
      <c r="B490" s="147"/>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5.75" customHeight="1">
      <c r="A491" s="50"/>
      <c r="B491" s="147"/>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5.75" customHeight="1">
      <c r="A492" s="50"/>
      <c r="B492" s="147"/>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5.75" customHeight="1">
      <c r="A493" s="50"/>
      <c r="B493" s="147"/>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5.75" customHeight="1">
      <c r="A494" s="50"/>
      <c r="B494" s="147"/>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5.75" customHeight="1">
      <c r="A495" s="50"/>
      <c r="B495" s="147"/>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5.75" customHeight="1">
      <c r="A496" s="50"/>
      <c r="B496" s="147"/>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5.75" customHeight="1">
      <c r="A497" s="50"/>
      <c r="B497" s="147"/>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5.75" customHeight="1">
      <c r="A498" s="50"/>
      <c r="B498" s="147"/>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5.75" customHeight="1">
      <c r="A499" s="50"/>
      <c r="B499" s="147"/>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5.75" customHeight="1">
      <c r="A500" s="50"/>
      <c r="B500" s="147"/>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5.75" customHeight="1">
      <c r="A501" s="50"/>
      <c r="B501" s="147"/>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5.75" customHeight="1">
      <c r="A502" s="50"/>
      <c r="B502" s="147"/>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5.75" customHeight="1">
      <c r="A503" s="50"/>
      <c r="B503" s="147"/>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5.75" customHeight="1">
      <c r="A504" s="50"/>
      <c r="B504" s="147"/>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5.75" customHeight="1">
      <c r="A505" s="50"/>
      <c r="B505" s="147"/>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5.75" customHeight="1">
      <c r="A506" s="50"/>
      <c r="B506" s="147"/>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5.75" customHeight="1">
      <c r="A507" s="50"/>
      <c r="B507" s="147"/>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5.75" customHeight="1">
      <c r="A508" s="50"/>
      <c r="B508" s="147"/>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5.75" customHeight="1">
      <c r="A509" s="50"/>
      <c r="B509" s="147"/>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5.75" customHeight="1">
      <c r="A510" s="50"/>
      <c r="B510" s="147"/>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5.75" customHeight="1">
      <c r="A511" s="50"/>
      <c r="B511" s="147"/>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5.75" customHeight="1">
      <c r="A512" s="50"/>
      <c r="B512" s="147"/>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5.75" customHeight="1">
      <c r="A513" s="50"/>
      <c r="B513" s="147"/>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5.75" customHeight="1">
      <c r="A514" s="50"/>
      <c r="B514" s="147"/>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5.75" customHeight="1">
      <c r="A515" s="50"/>
      <c r="B515" s="147"/>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5.75" customHeight="1">
      <c r="A516" s="50"/>
      <c r="B516" s="147"/>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5.75" customHeight="1">
      <c r="A517" s="50"/>
      <c r="B517" s="147"/>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5.75" customHeight="1">
      <c r="A518" s="50"/>
      <c r="B518" s="147"/>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5.75" customHeight="1">
      <c r="A519" s="50"/>
      <c r="B519" s="147"/>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5.75" customHeight="1">
      <c r="A520" s="50"/>
      <c r="B520" s="147"/>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5.75" customHeight="1">
      <c r="A521" s="50"/>
      <c r="B521" s="147"/>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5.75" customHeight="1">
      <c r="A522" s="50"/>
      <c r="B522" s="147"/>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5.75" customHeight="1">
      <c r="A523" s="50"/>
      <c r="B523" s="147"/>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5.75" customHeight="1">
      <c r="A524" s="50"/>
      <c r="B524" s="147"/>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5.75" customHeight="1">
      <c r="A525" s="50"/>
      <c r="B525" s="147"/>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5.75" customHeight="1">
      <c r="A526" s="50"/>
      <c r="B526" s="147"/>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5.75" customHeight="1">
      <c r="A527" s="50"/>
      <c r="B527" s="147"/>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5.75" customHeight="1">
      <c r="A528" s="50"/>
      <c r="B528" s="147"/>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5.75" customHeight="1">
      <c r="A529" s="50"/>
      <c r="B529" s="147"/>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5.75" customHeight="1">
      <c r="A530" s="50"/>
      <c r="B530" s="147"/>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5.75" customHeight="1">
      <c r="A531" s="50"/>
      <c r="B531" s="147"/>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5.75" customHeight="1">
      <c r="A532" s="50"/>
      <c r="B532" s="147"/>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5.75" customHeight="1">
      <c r="A533" s="50"/>
      <c r="B533" s="147"/>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5.75" customHeight="1">
      <c r="A534" s="50"/>
      <c r="B534" s="147"/>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5.75" customHeight="1">
      <c r="A535" s="50"/>
      <c r="B535" s="147"/>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5.75" customHeight="1">
      <c r="A536" s="50"/>
      <c r="B536" s="147"/>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5.75" customHeight="1">
      <c r="A537" s="50"/>
      <c r="B537" s="147"/>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5.75" customHeight="1">
      <c r="A538" s="50"/>
      <c r="B538" s="147"/>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5.75" customHeight="1">
      <c r="A539" s="50"/>
      <c r="B539" s="147"/>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5.75" customHeight="1">
      <c r="A540" s="50"/>
      <c r="B540" s="147"/>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5.75" customHeight="1">
      <c r="A541" s="50"/>
      <c r="B541" s="147"/>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5.75" customHeight="1">
      <c r="A542" s="50"/>
      <c r="B542" s="147"/>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5.75" customHeight="1">
      <c r="A543" s="50"/>
      <c r="B543" s="147"/>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5.75" customHeight="1">
      <c r="A544" s="50"/>
      <c r="B544" s="147"/>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5.75" customHeight="1">
      <c r="A545" s="50"/>
      <c r="B545" s="147"/>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5.75" customHeight="1">
      <c r="A546" s="50"/>
      <c r="B546" s="147"/>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5.75" customHeight="1">
      <c r="A547" s="50"/>
      <c r="B547" s="147"/>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5.75" customHeight="1">
      <c r="A548" s="50"/>
      <c r="B548" s="147"/>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5.75" customHeight="1">
      <c r="A549" s="50"/>
      <c r="B549" s="147"/>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5.75" customHeight="1">
      <c r="A550" s="50"/>
      <c r="B550" s="147"/>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5.75" customHeight="1">
      <c r="A551" s="50"/>
      <c r="B551" s="147"/>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5.75" customHeight="1">
      <c r="A552" s="50"/>
      <c r="B552" s="147"/>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5.75" customHeight="1">
      <c r="A553" s="50"/>
      <c r="B553" s="147"/>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5.75" customHeight="1">
      <c r="A554" s="50"/>
      <c r="B554" s="147"/>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5.75" customHeight="1">
      <c r="A555" s="50"/>
      <c r="B555" s="147"/>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5.75" customHeight="1">
      <c r="A556" s="50"/>
      <c r="B556" s="147"/>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5.75" customHeight="1">
      <c r="A557" s="50"/>
      <c r="B557" s="147"/>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5.75" customHeight="1">
      <c r="A558" s="50"/>
      <c r="B558" s="147"/>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5.75" customHeight="1">
      <c r="A559" s="50"/>
      <c r="B559" s="147"/>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5.75" customHeight="1">
      <c r="A560" s="50"/>
      <c r="B560" s="147"/>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5.75" customHeight="1">
      <c r="A561" s="50"/>
      <c r="B561" s="147"/>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5.75" customHeight="1">
      <c r="A562" s="50"/>
      <c r="B562" s="147"/>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5.75" customHeight="1">
      <c r="A563" s="50"/>
      <c r="B563" s="147"/>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5.75" customHeight="1">
      <c r="A564" s="50"/>
      <c r="B564" s="147"/>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5.75" customHeight="1">
      <c r="A565" s="50"/>
      <c r="B565" s="147"/>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5.75" customHeight="1">
      <c r="A566" s="50"/>
      <c r="B566" s="147"/>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5.75" customHeight="1">
      <c r="A567" s="50"/>
      <c r="B567" s="147"/>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5.75" customHeight="1">
      <c r="A568" s="50"/>
      <c r="B568" s="147"/>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5.75" customHeight="1">
      <c r="A569" s="50"/>
      <c r="B569" s="147"/>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5.75" customHeight="1">
      <c r="A570" s="50"/>
      <c r="B570" s="147"/>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5.75" customHeight="1">
      <c r="A571" s="50"/>
      <c r="B571" s="147"/>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5.75" customHeight="1">
      <c r="A572" s="50"/>
      <c r="B572" s="147"/>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5.75" customHeight="1">
      <c r="A573" s="50"/>
      <c r="B573" s="147"/>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5.75" customHeight="1">
      <c r="A574" s="50"/>
      <c r="B574" s="147"/>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5.75" customHeight="1">
      <c r="A575" s="50"/>
      <c r="B575" s="147"/>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5.75" customHeight="1">
      <c r="A576" s="50"/>
      <c r="B576" s="147"/>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5.75" customHeight="1">
      <c r="A577" s="50"/>
      <c r="B577" s="147"/>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5.75" customHeight="1">
      <c r="A578" s="50"/>
      <c r="B578" s="147"/>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5.75" customHeight="1">
      <c r="A579" s="50"/>
      <c r="B579" s="147"/>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5.75" customHeight="1">
      <c r="A580" s="50"/>
      <c r="B580" s="147"/>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5.75" customHeight="1">
      <c r="A581" s="50"/>
      <c r="B581" s="147"/>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5.75" customHeight="1">
      <c r="A582" s="50"/>
      <c r="B582" s="147"/>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5.75" customHeight="1">
      <c r="A583" s="50"/>
      <c r="B583" s="147"/>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5.75" customHeight="1">
      <c r="A584" s="50"/>
      <c r="B584" s="147"/>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5.75" customHeight="1">
      <c r="A585" s="50"/>
      <c r="B585" s="147"/>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5.75" customHeight="1">
      <c r="A586" s="50"/>
      <c r="B586" s="147"/>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5.75" customHeight="1">
      <c r="A587" s="50"/>
      <c r="B587" s="147"/>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5.75" customHeight="1">
      <c r="A588" s="50"/>
      <c r="B588" s="147"/>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5.75" customHeight="1">
      <c r="A589" s="50"/>
      <c r="B589" s="147"/>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5.75" customHeight="1">
      <c r="A590" s="50"/>
      <c r="B590" s="147"/>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5.75" customHeight="1">
      <c r="A591" s="50"/>
      <c r="B591" s="147"/>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5.75" customHeight="1">
      <c r="A592" s="50"/>
      <c r="B592" s="147"/>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5.75" customHeight="1">
      <c r="A593" s="50"/>
      <c r="B593" s="147"/>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5.75" customHeight="1">
      <c r="A594" s="50"/>
      <c r="B594" s="147"/>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5.75" customHeight="1">
      <c r="A595" s="50"/>
      <c r="B595" s="147"/>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5.75" customHeight="1">
      <c r="A596" s="50"/>
      <c r="B596" s="147"/>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5.75" customHeight="1">
      <c r="A597" s="50"/>
      <c r="B597" s="147"/>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5.75" customHeight="1">
      <c r="A598" s="50"/>
      <c r="B598" s="147"/>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5.75" customHeight="1">
      <c r="A599" s="50"/>
      <c r="B599" s="147"/>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5.75" customHeight="1">
      <c r="A600" s="50"/>
      <c r="B600" s="147"/>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5.75" customHeight="1">
      <c r="A601" s="50"/>
      <c r="B601" s="147"/>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5.75" customHeight="1">
      <c r="A602" s="50"/>
      <c r="B602" s="147"/>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5.75" customHeight="1">
      <c r="A603" s="50"/>
      <c r="B603" s="147"/>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5.75" customHeight="1">
      <c r="A604" s="50"/>
      <c r="B604" s="147"/>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5.75" customHeight="1">
      <c r="A605" s="50"/>
      <c r="B605" s="147"/>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5.75" customHeight="1">
      <c r="A606" s="50"/>
      <c r="B606" s="147"/>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5.75" customHeight="1">
      <c r="A607" s="50"/>
      <c r="B607" s="147"/>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5.75" customHeight="1">
      <c r="A608" s="50"/>
      <c r="B608" s="147"/>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5.75" customHeight="1">
      <c r="A609" s="50"/>
      <c r="B609" s="147"/>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5.75" customHeight="1">
      <c r="A610" s="50"/>
      <c r="B610" s="147"/>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5.75" customHeight="1">
      <c r="A611" s="50"/>
      <c r="B611" s="147"/>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5.75" customHeight="1">
      <c r="A612" s="50"/>
      <c r="B612" s="147"/>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5.75" customHeight="1">
      <c r="A613" s="50"/>
      <c r="B613" s="147"/>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5.75" customHeight="1">
      <c r="A614" s="50"/>
      <c r="B614" s="147"/>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5.75" customHeight="1">
      <c r="A615" s="50"/>
      <c r="B615" s="147"/>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5.75" customHeight="1">
      <c r="A616" s="50"/>
      <c r="B616" s="147"/>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5.75" customHeight="1">
      <c r="A617" s="50"/>
      <c r="B617" s="147"/>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5.75" customHeight="1">
      <c r="A618" s="50"/>
      <c r="B618" s="147"/>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5.75" customHeight="1">
      <c r="A619" s="50"/>
      <c r="B619" s="147"/>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5.75" customHeight="1">
      <c r="A620" s="50"/>
      <c r="B620" s="147"/>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5.75" customHeight="1">
      <c r="A621" s="50"/>
      <c r="B621" s="147"/>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5.75" customHeight="1">
      <c r="A622" s="50"/>
      <c r="B622" s="147"/>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5.75" customHeight="1">
      <c r="A623" s="50"/>
      <c r="B623" s="147"/>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5.75" customHeight="1">
      <c r="A624" s="50"/>
      <c r="B624" s="147"/>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5.75" customHeight="1">
      <c r="A625" s="50"/>
      <c r="B625" s="147"/>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5.75" customHeight="1">
      <c r="A626" s="50"/>
      <c r="B626" s="147"/>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5.75" customHeight="1">
      <c r="A627" s="50"/>
      <c r="B627" s="147"/>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5.75" customHeight="1">
      <c r="A628" s="50"/>
      <c r="B628" s="147"/>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5.75" customHeight="1">
      <c r="A629" s="50"/>
      <c r="B629" s="147"/>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5.75" customHeight="1">
      <c r="A630" s="50"/>
      <c r="B630" s="147"/>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5.75" customHeight="1">
      <c r="A631" s="50"/>
      <c r="B631" s="147"/>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5.75" customHeight="1">
      <c r="A632" s="50"/>
      <c r="B632" s="147"/>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5.75" customHeight="1">
      <c r="A633" s="50"/>
      <c r="B633" s="147"/>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5.75" customHeight="1">
      <c r="A634" s="50"/>
      <c r="B634" s="147"/>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5.75" customHeight="1">
      <c r="A635" s="50"/>
      <c r="B635" s="147"/>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5.75" customHeight="1">
      <c r="A636" s="50"/>
      <c r="B636" s="147"/>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5.75" customHeight="1">
      <c r="A637" s="50"/>
      <c r="B637" s="147"/>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5.75" customHeight="1">
      <c r="A638" s="50"/>
      <c r="B638" s="147"/>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5.75" customHeight="1">
      <c r="A639" s="50"/>
      <c r="B639" s="147"/>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5.75" customHeight="1">
      <c r="A640" s="50"/>
      <c r="B640" s="147"/>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5.75" customHeight="1">
      <c r="A641" s="50"/>
      <c r="B641" s="147"/>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5.75" customHeight="1">
      <c r="A642" s="50"/>
      <c r="B642" s="147"/>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5.75" customHeight="1">
      <c r="A643" s="50"/>
      <c r="B643" s="147"/>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5.75" customHeight="1">
      <c r="A644" s="50"/>
      <c r="B644" s="147"/>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5.75" customHeight="1">
      <c r="A645" s="50"/>
      <c r="B645" s="147"/>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5.75" customHeight="1">
      <c r="A646" s="50"/>
      <c r="B646" s="147"/>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5.75" customHeight="1">
      <c r="A647" s="50"/>
      <c r="B647" s="147"/>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5.75" customHeight="1">
      <c r="A648" s="50"/>
      <c r="B648" s="147"/>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5.75" customHeight="1">
      <c r="A649" s="50"/>
      <c r="B649" s="147"/>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5.75" customHeight="1">
      <c r="A650" s="50"/>
      <c r="B650" s="147"/>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5.75" customHeight="1">
      <c r="A651" s="50"/>
      <c r="B651" s="147"/>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5.75" customHeight="1">
      <c r="A652" s="50"/>
      <c r="B652" s="147"/>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5.75" customHeight="1">
      <c r="A653" s="50"/>
      <c r="B653" s="147"/>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5.75" customHeight="1">
      <c r="A654" s="50"/>
      <c r="B654" s="147"/>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5.75" customHeight="1">
      <c r="A655" s="50"/>
      <c r="B655" s="147"/>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5.75" customHeight="1">
      <c r="A656" s="50"/>
      <c r="B656" s="147"/>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5.75" customHeight="1">
      <c r="A657" s="50"/>
      <c r="B657" s="147"/>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5.75" customHeight="1">
      <c r="A658" s="50"/>
      <c r="B658" s="147"/>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5.75" customHeight="1">
      <c r="A659" s="50"/>
      <c r="B659" s="147"/>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5.75" customHeight="1">
      <c r="A660" s="50"/>
      <c r="B660" s="147"/>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5.75" customHeight="1">
      <c r="A661" s="50"/>
      <c r="B661" s="147"/>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5.75" customHeight="1">
      <c r="A662" s="50"/>
      <c r="B662" s="147"/>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5.75" customHeight="1">
      <c r="A663" s="50"/>
      <c r="B663" s="147"/>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5.75" customHeight="1">
      <c r="A664" s="50"/>
      <c r="B664" s="147"/>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5.75" customHeight="1">
      <c r="A665" s="50"/>
      <c r="B665" s="147"/>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5.75" customHeight="1">
      <c r="A666" s="50"/>
      <c r="B666" s="147"/>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5.75" customHeight="1">
      <c r="A667" s="50"/>
      <c r="B667" s="147"/>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5.75" customHeight="1">
      <c r="A668" s="50"/>
      <c r="B668" s="147"/>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5.75" customHeight="1">
      <c r="A669" s="50"/>
      <c r="B669" s="147"/>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5.75" customHeight="1">
      <c r="A670" s="50"/>
      <c r="B670" s="147"/>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5.75" customHeight="1">
      <c r="A671" s="50"/>
      <c r="B671" s="147"/>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5.75" customHeight="1">
      <c r="A672" s="50"/>
      <c r="B672" s="147"/>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5.75" customHeight="1">
      <c r="A673" s="50"/>
      <c r="B673" s="147"/>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5.75" customHeight="1">
      <c r="A674" s="50"/>
      <c r="B674" s="147"/>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5.75" customHeight="1">
      <c r="A675" s="50"/>
      <c r="B675" s="147"/>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5.75" customHeight="1">
      <c r="A676" s="50"/>
      <c r="B676" s="147"/>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5.75" customHeight="1">
      <c r="A677" s="50"/>
      <c r="B677" s="147"/>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5.75" customHeight="1">
      <c r="A678" s="50"/>
      <c r="B678" s="147"/>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5.75" customHeight="1">
      <c r="A679" s="50"/>
      <c r="B679" s="147"/>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5.75" customHeight="1">
      <c r="A680" s="50"/>
      <c r="B680" s="147"/>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5.75" customHeight="1">
      <c r="A681" s="50"/>
      <c r="B681" s="147"/>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5.75" customHeight="1">
      <c r="A682" s="50"/>
      <c r="B682" s="147"/>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5.75" customHeight="1">
      <c r="A683" s="50"/>
      <c r="B683" s="147"/>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5.75" customHeight="1">
      <c r="A684" s="50"/>
      <c r="B684" s="147"/>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5.75" customHeight="1">
      <c r="A685" s="50"/>
      <c r="B685" s="147"/>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5.75" customHeight="1">
      <c r="A686" s="50"/>
      <c r="B686" s="147"/>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5.75" customHeight="1">
      <c r="A687" s="50"/>
      <c r="B687" s="147"/>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5.75" customHeight="1">
      <c r="A688" s="50"/>
      <c r="B688" s="147"/>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5.75" customHeight="1">
      <c r="A689" s="50"/>
      <c r="B689" s="147"/>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5.75" customHeight="1">
      <c r="A690" s="50"/>
      <c r="B690" s="147"/>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5.75" customHeight="1">
      <c r="A691" s="50"/>
      <c r="B691" s="147"/>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5.75" customHeight="1">
      <c r="A692" s="50"/>
      <c r="B692" s="147"/>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5.75" customHeight="1">
      <c r="A693" s="50"/>
      <c r="B693" s="147"/>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5.75" customHeight="1">
      <c r="A694" s="50"/>
      <c r="B694" s="147"/>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5.75" customHeight="1">
      <c r="A695" s="50"/>
      <c r="B695" s="147"/>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5.75" customHeight="1">
      <c r="A696" s="50"/>
      <c r="B696" s="147"/>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5.75" customHeight="1">
      <c r="A697" s="50"/>
      <c r="B697" s="147"/>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5.75" customHeight="1">
      <c r="A698" s="50"/>
      <c r="B698" s="147"/>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5.75" customHeight="1">
      <c r="A699" s="50"/>
      <c r="B699" s="147"/>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5.75" customHeight="1">
      <c r="A700" s="50"/>
      <c r="B700" s="147"/>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5.75" customHeight="1">
      <c r="A701" s="50"/>
      <c r="B701" s="147"/>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5.75" customHeight="1">
      <c r="A702" s="50"/>
      <c r="B702" s="147"/>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5.75" customHeight="1">
      <c r="A703" s="50"/>
      <c r="B703" s="147"/>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5.75" customHeight="1">
      <c r="A704" s="50"/>
      <c r="B704" s="147"/>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5.75" customHeight="1">
      <c r="A705" s="50"/>
      <c r="B705" s="147"/>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5.75" customHeight="1">
      <c r="A706" s="50"/>
      <c r="B706" s="147"/>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5.75" customHeight="1">
      <c r="A707" s="50"/>
      <c r="B707" s="147"/>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5.75" customHeight="1">
      <c r="A708" s="50"/>
      <c r="B708" s="147"/>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5.75" customHeight="1">
      <c r="A709" s="50"/>
      <c r="B709" s="147"/>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5.75" customHeight="1">
      <c r="A710" s="50"/>
      <c r="B710" s="147"/>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5.75" customHeight="1">
      <c r="A711" s="50"/>
      <c r="B711" s="147"/>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5.75" customHeight="1">
      <c r="A712" s="50"/>
      <c r="B712" s="147"/>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5.75" customHeight="1">
      <c r="A713" s="50"/>
      <c r="B713" s="147"/>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5.75" customHeight="1">
      <c r="A714" s="50"/>
      <c r="B714" s="147"/>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5.75" customHeight="1">
      <c r="A715" s="50"/>
      <c r="B715" s="147"/>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5.75" customHeight="1">
      <c r="A716" s="50"/>
      <c r="B716" s="147"/>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5.75" customHeight="1">
      <c r="A717" s="50"/>
      <c r="B717" s="147"/>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5.75" customHeight="1">
      <c r="A718" s="50"/>
      <c r="B718" s="147"/>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5.75" customHeight="1">
      <c r="A719" s="50"/>
      <c r="B719" s="147"/>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5.75" customHeight="1">
      <c r="A720" s="50"/>
      <c r="B720" s="147"/>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5.75" customHeight="1">
      <c r="A721" s="50"/>
      <c r="B721" s="147"/>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5.75" customHeight="1">
      <c r="A722" s="50"/>
      <c r="B722" s="147"/>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5.75" customHeight="1">
      <c r="A723" s="50"/>
      <c r="B723" s="147"/>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5.75" customHeight="1">
      <c r="A724" s="50"/>
      <c r="B724" s="147"/>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5.75" customHeight="1">
      <c r="A725" s="50"/>
      <c r="B725" s="147"/>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5.75" customHeight="1">
      <c r="A726" s="50"/>
      <c r="B726" s="147"/>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5.75" customHeight="1">
      <c r="A727" s="50"/>
      <c r="B727" s="147"/>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5.75" customHeight="1">
      <c r="A728" s="50"/>
      <c r="B728" s="147"/>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5.75" customHeight="1">
      <c r="A729" s="50"/>
      <c r="B729" s="147"/>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5.75" customHeight="1">
      <c r="A730" s="50"/>
      <c r="B730" s="147"/>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5.75" customHeight="1">
      <c r="A731" s="50"/>
      <c r="B731" s="147"/>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5.75" customHeight="1">
      <c r="A732" s="50"/>
      <c r="B732" s="147"/>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5.75" customHeight="1">
      <c r="A733" s="50"/>
      <c r="B733" s="147"/>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5.75" customHeight="1">
      <c r="A734" s="50"/>
      <c r="B734" s="147"/>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5.75" customHeight="1">
      <c r="A735" s="50"/>
      <c r="B735" s="147"/>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5.75" customHeight="1">
      <c r="A736" s="50"/>
      <c r="B736" s="147"/>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5.75" customHeight="1">
      <c r="A737" s="50"/>
      <c r="B737" s="147"/>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5.75" customHeight="1">
      <c r="A738" s="50"/>
      <c r="B738" s="147"/>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5.75" customHeight="1">
      <c r="A739" s="50"/>
      <c r="B739" s="147"/>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5.75" customHeight="1">
      <c r="A740" s="50"/>
      <c r="B740" s="147"/>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5.75" customHeight="1">
      <c r="A741" s="50"/>
      <c r="B741" s="147"/>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5.75" customHeight="1">
      <c r="A742" s="50"/>
      <c r="B742" s="147"/>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5.75" customHeight="1">
      <c r="A743" s="50"/>
      <c r="B743" s="147"/>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5.75" customHeight="1">
      <c r="A744" s="50"/>
      <c r="B744" s="147"/>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5.75" customHeight="1">
      <c r="A745" s="50"/>
      <c r="B745" s="147"/>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5.75" customHeight="1">
      <c r="A746" s="50"/>
      <c r="B746" s="147"/>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5.75" customHeight="1">
      <c r="A747" s="50"/>
      <c r="B747" s="147"/>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5.75" customHeight="1">
      <c r="A748" s="50"/>
      <c r="B748" s="147"/>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5.75" customHeight="1">
      <c r="A749" s="50"/>
      <c r="B749" s="147"/>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5.75" customHeight="1">
      <c r="A750" s="50"/>
      <c r="B750" s="147"/>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5.75" customHeight="1">
      <c r="A751" s="50"/>
      <c r="B751" s="147"/>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5.75" customHeight="1">
      <c r="A752" s="50"/>
      <c r="B752" s="147"/>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5.75" customHeight="1">
      <c r="A753" s="50"/>
      <c r="B753" s="147"/>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5.75" customHeight="1">
      <c r="A754" s="50"/>
      <c r="B754" s="147"/>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5.75" customHeight="1">
      <c r="A755" s="50"/>
      <c r="B755" s="147"/>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5.75" customHeight="1">
      <c r="A756" s="50"/>
      <c r="B756" s="147"/>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5.75" customHeight="1">
      <c r="A757" s="50"/>
      <c r="B757" s="147"/>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5.75" customHeight="1">
      <c r="A758" s="50"/>
      <c r="B758" s="147"/>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5.75" customHeight="1">
      <c r="A759" s="50"/>
      <c r="B759" s="147"/>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5.75" customHeight="1">
      <c r="A760" s="50"/>
      <c r="B760" s="147"/>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5.75" customHeight="1">
      <c r="A761" s="50"/>
      <c r="B761" s="147"/>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5.75" customHeight="1">
      <c r="A762" s="50"/>
      <c r="B762" s="147"/>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5.75" customHeight="1">
      <c r="A763" s="50"/>
      <c r="B763" s="147"/>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5.75" customHeight="1">
      <c r="A764" s="50"/>
      <c r="B764" s="147"/>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5.75" customHeight="1">
      <c r="A765" s="50"/>
      <c r="B765" s="147"/>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5.75" customHeight="1">
      <c r="A766" s="50"/>
      <c r="B766" s="147"/>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5.75" customHeight="1">
      <c r="A767" s="50"/>
      <c r="B767" s="147"/>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5.75" customHeight="1">
      <c r="A768" s="50"/>
      <c r="B768" s="147"/>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5.75" customHeight="1">
      <c r="A769" s="50"/>
      <c r="B769" s="147"/>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5.75" customHeight="1">
      <c r="A770" s="50"/>
      <c r="B770" s="147"/>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5.75" customHeight="1">
      <c r="A771" s="50"/>
      <c r="B771" s="147"/>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5.75" customHeight="1">
      <c r="A772" s="50"/>
      <c r="B772" s="147"/>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5.75" customHeight="1">
      <c r="A773" s="50"/>
      <c r="B773" s="147"/>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5.75" customHeight="1">
      <c r="A774" s="50"/>
      <c r="B774" s="147"/>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5.75" customHeight="1">
      <c r="A775" s="50"/>
      <c r="B775" s="147"/>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5.75" customHeight="1">
      <c r="A776" s="50"/>
      <c r="B776" s="147"/>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5.75" customHeight="1">
      <c r="A777" s="50"/>
      <c r="B777" s="147"/>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5.75" customHeight="1">
      <c r="A778" s="50"/>
      <c r="B778" s="147"/>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5.75" customHeight="1">
      <c r="A779" s="50"/>
      <c r="B779" s="147"/>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5.75" customHeight="1">
      <c r="A780" s="50"/>
      <c r="B780" s="147"/>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5.75" customHeight="1">
      <c r="A781" s="50"/>
      <c r="B781" s="147"/>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5.75" customHeight="1">
      <c r="A782" s="50"/>
      <c r="B782" s="147"/>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5.75" customHeight="1">
      <c r="A783" s="50"/>
      <c r="B783" s="147"/>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5.75" customHeight="1">
      <c r="A784" s="50"/>
      <c r="B784" s="147"/>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5.75" customHeight="1">
      <c r="A785" s="50"/>
      <c r="B785" s="147"/>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5.75" customHeight="1">
      <c r="A786" s="50"/>
      <c r="B786" s="147"/>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5.75" customHeight="1">
      <c r="A787" s="50"/>
      <c r="B787" s="147"/>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5.75" customHeight="1">
      <c r="A788" s="50"/>
      <c r="B788" s="147"/>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5.75" customHeight="1">
      <c r="A789" s="50"/>
      <c r="B789" s="147"/>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5.75" customHeight="1">
      <c r="A790" s="50"/>
      <c r="B790" s="147"/>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5.75" customHeight="1">
      <c r="A791" s="50"/>
      <c r="B791" s="147"/>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5.75" customHeight="1">
      <c r="A792" s="50"/>
      <c r="B792" s="147"/>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5.75" customHeight="1">
      <c r="A793" s="50"/>
      <c r="B793" s="147"/>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5.75" customHeight="1">
      <c r="A794" s="50"/>
      <c r="B794" s="147"/>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5.75" customHeight="1">
      <c r="A795" s="50"/>
      <c r="B795" s="147"/>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5.75" customHeight="1">
      <c r="A796" s="50"/>
      <c r="B796" s="147"/>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5.75" customHeight="1">
      <c r="A797" s="50"/>
      <c r="B797" s="147"/>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5.75" customHeight="1">
      <c r="A798" s="50"/>
      <c r="B798" s="147"/>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5.75" customHeight="1">
      <c r="A799" s="50"/>
      <c r="B799" s="147"/>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5.75" customHeight="1">
      <c r="A800" s="50"/>
      <c r="B800" s="147"/>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5.75" customHeight="1">
      <c r="A801" s="50"/>
      <c r="B801" s="147"/>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5.75" customHeight="1">
      <c r="A802" s="50"/>
      <c r="B802" s="147"/>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5.75" customHeight="1">
      <c r="A803" s="50"/>
      <c r="B803" s="147"/>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5.75" customHeight="1">
      <c r="A804" s="50"/>
      <c r="B804" s="147"/>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5.75" customHeight="1">
      <c r="A805" s="50"/>
      <c r="B805" s="147"/>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5.75" customHeight="1">
      <c r="A806" s="50"/>
      <c r="B806" s="147"/>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5.75" customHeight="1">
      <c r="A807" s="50"/>
      <c r="B807" s="147"/>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5.75" customHeight="1">
      <c r="A808" s="50"/>
      <c r="B808" s="147"/>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5.75" customHeight="1">
      <c r="A809" s="50"/>
      <c r="B809" s="147"/>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5.75" customHeight="1">
      <c r="A810" s="50"/>
      <c r="B810" s="147"/>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5.75" customHeight="1">
      <c r="A811" s="50"/>
      <c r="B811" s="147"/>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5.75" customHeight="1">
      <c r="A812" s="50"/>
      <c r="B812" s="147"/>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5.75" customHeight="1">
      <c r="A813" s="50"/>
      <c r="B813" s="147"/>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5.75" customHeight="1">
      <c r="A814" s="50"/>
      <c r="B814" s="147"/>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5.75" customHeight="1">
      <c r="A815" s="50"/>
      <c r="B815" s="147"/>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5.75" customHeight="1">
      <c r="A816" s="50"/>
      <c r="B816" s="147"/>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5.75" customHeight="1">
      <c r="A817" s="50"/>
      <c r="B817" s="147"/>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5.75" customHeight="1">
      <c r="A818" s="50"/>
      <c r="B818" s="147"/>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5.75" customHeight="1">
      <c r="A819" s="50"/>
      <c r="B819" s="147"/>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5.75" customHeight="1">
      <c r="A820" s="50"/>
      <c r="B820" s="147"/>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5.75" customHeight="1">
      <c r="A821" s="50"/>
      <c r="B821" s="147"/>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5.75" customHeight="1">
      <c r="A822" s="50"/>
      <c r="B822" s="147"/>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5.75" customHeight="1">
      <c r="A823" s="50"/>
      <c r="B823" s="147"/>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5.75" customHeight="1">
      <c r="A824" s="50"/>
      <c r="B824" s="147"/>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5.75" customHeight="1">
      <c r="A825" s="50"/>
      <c r="B825" s="147"/>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5.75" customHeight="1">
      <c r="A826" s="50"/>
      <c r="B826" s="147"/>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5.75" customHeight="1">
      <c r="A827" s="50"/>
      <c r="B827" s="147"/>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5.75" customHeight="1">
      <c r="A828" s="50"/>
      <c r="B828" s="147"/>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5.75" customHeight="1">
      <c r="A829" s="50"/>
      <c r="B829" s="147"/>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5.75" customHeight="1">
      <c r="A830" s="50"/>
      <c r="B830" s="147"/>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5.75" customHeight="1">
      <c r="A831" s="50"/>
      <c r="B831" s="147"/>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5.75" customHeight="1">
      <c r="A832" s="50"/>
      <c r="B832" s="147"/>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5.75" customHeight="1">
      <c r="A833" s="50"/>
      <c r="B833" s="147"/>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5.75" customHeight="1">
      <c r="A834" s="50"/>
      <c r="B834" s="147"/>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5.75" customHeight="1">
      <c r="A835" s="50"/>
      <c r="B835" s="147"/>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5.75" customHeight="1">
      <c r="A836" s="50"/>
      <c r="B836" s="147"/>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5.75" customHeight="1">
      <c r="A837" s="50"/>
      <c r="B837" s="147"/>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5.75" customHeight="1">
      <c r="A838" s="50"/>
      <c r="B838" s="147"/>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5.75" customHeight="1">
      <c r="A839" s="50"/>
      <c r="B839" s="147"/>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5.75" customHeight="1">
      <c r="A840" s="50"/>
      <c r="B840" s="147"/>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5.75" customHeight="1">
      <c r="A841" s="50"/>
      <c r="B841" s="147"/>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5.75" customHeight="1">
      <c r="A842" s="50"/>
      <c r="B842" s="147"/>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5.75" customHeight="1">
      <c r="A843" s="50"/>
      <c r="B843" s="147"/>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5.75" customHeight="1">
      <c r="A844" s="50"/>
      <c r="B844" s="147"/>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5.75" customHeight="1">
      <c r="A845" s="50"/>
      <c r="B845" s="147"/>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5.75" customHeight="1">
      <c r="A846" s="50"/>
      <c r="B846" s="147"/>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5.75" customHeight="1">
      <c r="A847" s="50"/>
      <c r="B847" s="147"/>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5.75" customHeight="1">
      <c r="A848" s="50"/>
      <c r="B848" s="147"/>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5.75" customHeight="1">
      <c r="A849" s="50"/>
      <c r="B849" s="147"/>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5.75" customHeight="1">
      <c r="A850" s="50"/>
      <c r="B850" s="147"/>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5.75" customHeight="1">
      <c r="A851" s="50"/>
      <c r="B851" s="147"/>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5.75" customHeight="1">
      <c r="A852" s="50"/>
      <c r="B852" s="147"/>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5.75" customHeight="1">
      <c r="A853" s="50"/>
      <c r="B853" s="147"/>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5.75" customHeight="1">
      <c r="A854" s="50"/>
      <c r="B854" s="147"/>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5.75" customHeight="1">
      <c r="A855" s="50"/>
      <c r="B855" s="147"/>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5.75" customHeight="1">
      <c r="A856" s="50"/>
      <c r="B856" s="147"/>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5.75" customHeight="1">
      <c r="A857" s="50"/>
      <c r="B857" s="147"/>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5.75" customHeight="1">
      <c r="A858" s="50"/>
      <c r="B858" s="147"/>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5.75" customHeight="1">
      <c r="A859" s="50"/>
      <c r="B859" s="147"/>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5.75" customHeight="1">
      <c r="A860" s="50"/>
      <c r="B860" s="147"/>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5.75" customHeight="1">
      <c r="A861" s="50"/>
      <c r="B861" s="147"/>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5.75" customHeight="1">
      <c r="A862" s="50"/>
      <c r="B862" s="147"/>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5.75" customHeight="1">
      <c r="A863" s="50"/>
      <c r="B863" s="147"/>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5.75" customHeight="1">
      <c r="A864" s="50"/>
      <c r="B864" s="147"/>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5.75" customHeight="1">
      <c r="A865" s="50"/>
      <c r="B865" s="147"/>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5.75" customHeight="1">
      <c r="A866" s="50"/>
      <c r="B866" s="147"/>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5.75" customHeight="1">
      <c r="A867" s="50"/>
      <c r="B867" s="147"/>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5.75" customHeight="1">
      <c r="A868" s="50"/>
      <c r="B868" s="147"/>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5.75" customHeight="1">
      <c r="A869" s="50"/>
      <c r="B869" s="147"/>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5.75" customHeight="1">
      <c r="A870" s="50"/>
      <c r="B870" s="147"/>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5.75" customHeight="1">
      <c r="A871" s="50"/>
      <c r="B871" s="147"/>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5.75" customHeight="1">
      <c r="A872" s="50"/>
      <c r="B872" s="147"/>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5.75" customHeight="1">
      <c r="A873" s="50"/>
      <c r="B873" s="147"/>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5.75" customHeight="1">
      <c r="A874" s="50"/>
      <c r="B874" s="147"/>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5.75" customHeight="1">
      <c r="A875" s="50"/>
      <c r="B875" s="147"/>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5.75" customHeight="1">
      <c r="A876" s="50"/>
      <c r="B876" s="147"/>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5.75" customHeight="1">
      <c r="A877" s="50"/>
      <c r="B877" s="147"/>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5.75" customHeight="1">
      <c r="A878" s="50"/>
      <c r="B878" s="147"/>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5.75" customHeight="1">
      <c r="A879" s="50"/>
      <c r="B879" s="147"/>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5.75" customHeight="1">
      <c r="A880" s="50"/>
      <c r="B880" s="147"/>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5.75" customHeight="1">
      <c r="A881" s="50"/>
      <c r="B881" s="147"/>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5.75" customHeight="1">
      <c r="A882" s="50"/>
      <c r="B882" s="147"/>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5.75" customHeight="1">
      <c r="A883" s="50"/>
      <c r="B883" s="147"/>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5.75" customHeight="1">
      <c r="A884" s="50"/>
      <c r="B884" s="147"/>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5.75" customHeight="1">
      <c r="A885" s="50"/>
      <c r="B885" s="147"/>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5.75" customHeight="1">
      <c r="A886" s="50"/>
      <c r="B886" s="147"/>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5.75" customHeight="1">
      <c r="A887" s="50"/>
      <c r="B887" s="147"/>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5.75" customHeight="1">
      <c r="A888" s="50"/>
      <c r="B888" s="147"/>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5.75" customHeight="1">
      <c r="A889" s="50"/>
      <c r="B889" s="147"/>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5.75" customHeight="1">
      <c r="A890" s="50"/>
      <c r="B890" s="147"/>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5.75" customHeight="1">
      <c r="A891" s="50"/>
      <c r="B891" s="147"/>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5.75" customHeight="1">
      <c r="A892" s="50"/>
      <c r="B892" s="147"/>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5.75" customHeight="1">
      <c r="A893" s="50"/>
      <c r="B893" s="147"/>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5.75" customHeight="1">
      <c r="A894" s="50"/>
      <c r="B894" s="147"/>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5.75" customHeight="1">
      <c r="A895" s="50"/>
      <c r="B895" s="147"/>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5.75" customHeight="1">
      <c r="A896" s="50"/>
      <c r="B896" s="147"/>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5.75" customHeight="1">
      <c r="A897" s="50"/>
      <c r="B897" s="147"/>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5.75" customHeight="1">
      <c r="A898" s="50"/>
      <c r="B898" s="147"/>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5.75" customHeight="1">
      <c r="A899" s="50"/>
      <c r="B899" s="147"/>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5.75" customHeight="1">
      <c r="A900" s="50"/>
      <c r="B900" s="147"/>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5.75" customHeight="1">
      <c r="A901" s="50"/>
      <c r="B901" s="147"/>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5.75" customHeight="1">
      <c r="A902" s="50"/>
      <c r="B902" s="147"/>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5.75" customHeight="1">
      <c r="A903" s="50"/>
      <c r="B903" s="147"/>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5.75" customHeight="1">
      <c r="A904" s="50"/>
      <c r="B904" s="147"/>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5.75" customHeight="1">
      <c r="A905" s="50"/>
      <c r="B905" s="147"/>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5.75" customHeight="1">
      <c r="A906" s="50"/>
      <c r="B906" s="147"/>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5.75" customHeight="1">
      <c r="A907" s="50"/>
      <c r="B907" s="147"/>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5.75" customHeight="1">
      <c r="A908" s="50"/>
      <c r="B908" s="147"/>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5.75" customHeight="1">
      <c r="A909" s="50"/>
      <c r="B909" s="147"/>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5.75" customHeight="1">
      <c r="A910" s="50"/>
      <c r="B910" s="147"/>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5.75" customHeight="1">
      <c r="A911" s="50"/>
      <c r="B911" s="147"/>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5.75" customHeight="1">
      <c r="A912" s="50"/>
      <c r="B912" s="147"/>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5.75" customHeight="1">
      <c r="A913" s="50"/>
      <c r="B913" s="147"/>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5.75" customHeight="1">
      <c r="A914" s="50"/>
      <c r="B914" s="147"/>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5.75" customHeight="1">
      <c r="A915" s="50"/>
      <c r="B915" s="147"/>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5.75" customHeight="1">
      <c r="A916" s="50"/>
      <c r="B916" s="147"/>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5.75" customHeight="1">
      <c r="A917" s="50"/>
      <c r="B917" s="147"/>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5.75" customHeight="1">
      <c r="A918" s="50"/>
      <c r="B918" s="147"/>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5.75" customHeight="1">
      <c r="A919" s="50"/>
      <c r="B919" s="147"/>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5.75" customHeight="1">
      <c r="A920" s="50"/>
      <c r="B920" s="147"/>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5.75" customHeight="1">
      <c r="A921" s="50"/>
      <c r="B921" s="147"/>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5.75" customHeight="1">
      <c r="A922" s="50"/>
      <c r="B922" s="147"/>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5.75" customHeight="1">
      <c r="A923" s="50"/>
      <c r="B923" s="147"/>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5.75" customHeight="1">
      <c r="A924" s="50"/>
      <c r="B924" s="147"/>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5.75" customHeight="1">
      <c r="A925" s="50"/>
      <c r="B925" s="147"/>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5.75" customHeight="1">
      <c r="A926" s="50"/>
      <c r="B926" s="147"/>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5.75" customHeight="1">
      <c r="A927" s="50"/>
      <c r="B927" s="147"/>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5.75" customHeight="1">
      <c r="A928" s="50"/>
      <c r="B928" s="147"/>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5.75" customHeight="1">
      <c r="A929" s="50"/>
      <c r="B929" s="147"/>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5.75" customHeight="1">
      <c r="A930" s="50"/>
      <c r="B930" s="147"/>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5.75" customHeight="1">
      <c r="A931" s="50"/>
      <c r="B931" s="147"/>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5.75" customHeight="1">
      <c r="A932" s="50"/>
      <c r="B932" s="147"/>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5.75" customHeight="1">
      <c r="A933" s="50"/>
      <c r="B933" s="147"/>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5.75" customHeight="1">
      <c r="A934" s="50"/>
      <c r="B934" s="147"/>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5.75" customHeight="1">
      <c r="A935" s="50"/>
      <c r="B935" s="147"/>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5.75" customHeight="1">
      <c r="A936" s="50"/>
      <c r="B936" s="147"/>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5.75" customHeight="1">
      <c r="A937" s="50"/>
      <c r="B937" s="147"/>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5.75" customHeight="1">
      <c r="A938" s="50"/>
      <c r="B938" s="147"/>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5.75" customHeight="1">
      <c r="A939" s="50"/>
      <c r="B939" s="147"/>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5.75" customHeight="1">
      <c r="A940" s="50"/>
      <c r="B940" s="147"/>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5.75" customHeight="1">
      <c r="A941" s="50"/>
      <c r="B941" s="147"/>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5.75" customHeight="1">
      <c r="A942" s="50"/>
      <c r="B942" s="147"/>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5.75" customHeight="1">
      <c r="A943" s="50"/>
      <c r="B943" s="147"/>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5.75" customHeight="1">
      <c r="A944" s="50"/>
      <c r="B944" s="147"/>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5.75" customHeight="1">
      <c r="A945" s="50"/>
      <c r="B945" s="147"/>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5.75" customHeight="1">
      <c r="A946" s="50"/>
      <c r="B946" s="147"/>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5.75" customHeight="1">
      <c r="A947" s="50"/>
      <c r="B947" s="147"/>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5.75" customHeight="1">
      <c r="A948" s="50"/>
      <c r="B948" s="147"/>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5.75" customHeight="1">
      <c r="A949" s="50"/>
      <c r="B949" s="147"/>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5.75" customHeight="1">
      <c r="A950" s="50"/>
      <c r="B950" s="147"/>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5.75" customHeight="1">
      <c r="A951" s="50"/>
      <c r="B951" s="147"/>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5.75" customHeight="1">
      <c r="A952" s="50"/>
      <c r="B952" s="147"/>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5.75" customHeight="1">
      <c r="A953" s="50"/>
      <c r="B953" s="147"/>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5.75" customHeight="1">
      <c r="A954" s="50"/>
      <c r="B954" s="147"/>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5.75" customHeight="1">
      <c r="A955" s="50"/>
      <c r="B955" s="147"/>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5.75" customHeight="1">
      <c r="A956" s="50"/>
      <c r="B956" s="147"/>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5.75" customHeight="1">
      <c r="A957" s="50"/>
      <c r="B957" s="147"/>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5.75" customHeight="1">
      <c r="A958" s="50"/>
      <c r="B958" s="147"/>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5.75" customHeight="1">
      <c r="A959" s="50"/>
      <c r="B959" s="147"/>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5.75" customHeight="1">
      <c r="A960" s="50"/>
      <c r="B960" s="147"/>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5.75" customHeight="1">
      <c r="A961" s="50"/>
      <c r="B961" s="147"/>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5.75" customHeight="1">
      <c r="A962" s="50"/>
      <c r="B962" s="147"/>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5.75" customHeight="1">
      <c r="A963" s="50"/>
      <c r="B963" s="147"/>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5.75" customHeight="1">
      <c r="A964" s="50"/>
      <c r="B964" s="147"/>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5.75" customHeight="1">
      <c r="A965" s="50"/>
      <c r="B965" s="147"/>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5.75" customHeight="1">
      <c r="A966" s="50"/>
      <c r="B966" s="147"/>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5.75" customHeight="1">
      <c r="A967" s="50"/>
      <c r="B967" s="147"/>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5.75" customHeight="1">
      <c r="A968" s="50"/>
      <c r="B968" s="147"/>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5.75" customHeight="1">
      <c r="A969" s="50"/>
      <c r="B969" s="147"/>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5.75" customHeight="1">
      <c r="A970" s="50"/>
      <c r="B970" s="147"/>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5.75" customHeight="1">
      <c r="A971" s="50"/>
      <c r="B971" s="147"/>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5.75" customHeight="1">
      <c r="A972" s="50"/>
      <c r="B972" s="147"/>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5.75" customHeight="1">
      <c r="A973" s="50"/>
      <c r="B973" s="147"/>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5.75" customHeight="1">
      <c r="A974" s="50"/>
      <c r="B974" s="147"/>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5.75" customHeight="1">
      <c r="A975" s="50"/>
      <c r="B975" s="147"/>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5.75" customHeight="1">
      <c r="A976" s="50"/>
      <c r="B976" s="147"/>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5.75" customHeight="1">
      <c r="A977" s="50"/>
      <c r="B977" s="147"/>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5.75" customHeight="1">
      <c r="A978" s="50"/>
      <c r="B978" s="147"/>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5.75" customHeight="1">
      <c r="A979" s="50"/>
      <c r="B979" s="147"/>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5.75" customHeight="1">
      <c r="A980" s="50"/>
      <c r="B980" s="147"/>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5.75" customHeight="1">
      <c r="A981" s="50"/>
      <c r="B981" s="147"/>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5.75" customHeight="1">
      <c r="A982" s="50"/>
      <c r="B982" s="147"/>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5.75" customHeight="1">
      <c r="A983" s="50"/>
      <c r="B983" s="147"/>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5.75" customHeight="1">
      <c r="A984" s="50"/>
      <c r="B984" s="147"/>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5.75" customHeight="1">
      <c r="A985" s="50"/>
      <c r="B985" s="147"/>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5.75" customHeight="1">
      <c r="A986" s="50"/>
      <c r="B986" s="147"/>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5.75" customHeight="1">
      <c r="A987" s="50"/>
      <c r="B987" s="147"/>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5.75" customHeight="1">
      <c r="A988" s="50"/>
      <c r="B988" s="147"/>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5.75" customHeight="1">
      <c r="A989" s="50"/>
      <c r="B989" s="147"/>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5.75" customHeight="1">
      <c r="A990" s="50"/>
      <c r="B990" s="147"/>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5.75" customHeight="1">
      <c r="A991" s="50"/>
      <c r="B991" s="147"/>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5.75" customHeight="1">
      <c r="A992" s="50"/>
      <c r="B992" s="147"/>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5.75" customHeight="1">
      <c r="A993" s="50"/>
      <c r="B993" s="147"/>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5.75" customHeight="1">
      <c r="A994" s="50"/>
      <c r="B994" s="147"/>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5.75" customHeight="1">
      <c r="A995" s="50"/>
      <c r="B995" s="147"/>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5.75" customHeight="1">
      <c r="A996" s="50"/>
      <c r="B996" s="147"/>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5.75" customHeight="1">
      <c r="A997" s="50"/>
      <c r="B997" s="147"/>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5.75" customHeight="1">
      <c r="A998" s="50"/>
      <c r="B998" s="147"/>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5.75" customHeight="1">
      <c r="A999" s="50"/>
      <c r="B999" s="147"/>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5.75" customHeight="1">
      <c r="A1000" s="50"/>
      <c r="B1000" s="147"/>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77">
    <mergeCell ref="C64:M64"/>
    <mergeCell ref="C65:M65"/>
    <mergeCell ref="C54:M54"/>
    <mergeCell ref="C55:M55"/>
    <mergeCell ref="C56:M56"/>
    <mergeCell ref="C57:M57"/>
    <mergeCell ref="C58:M58"/>
    <mergeCell ref="C59:M59"/>
    <mergeCell ref="C60:M60"/>
    <mergeCell ref="C52:M52"/>
    <mergeCell ref="C53:M53"/>
    <mergeCell ref="C61:M61"/>
    <mergeCell ref="C62:M62"/>
    <mergeCell ref="C63:M63"/>
    <mergeCell ref="F46:G46"/>
    <mergeCell ref="H46:I46"/>
    <mergeCell ref="F49:F50"/>
    <mergeCell ref="G49:J50"/>
    <mergeCell ref="L49:M50"/>
    <mergeCell ref="B1:M1"/>
    <mergeCell ref="A2:A18"/>
    <mergeCell ref="C2:M2"/>
    <mergeCell ref="C3:M3"/>
    <mergeCell ref="I7:M7"/>
    <mergeCell ref="L8:M9"/>
    <mergeCell ref="F13:G13"/>
    <mergeCell ref="L13:M13"/>
    <mergeCell ref="C14:M14"/>
    <mergeCell ref="C15:M15"/>
    <mergeCell ref="C16:M16"/>
    <mergeCell ref="F17:M17"/>
    <mergeCell ref="F4:G4"/>
    <mergeCell ref="F11:G12"/>
    <mergeCell ref="L10:M10"/>
    <mergeCell ref="L11:M12"/>
    <mergeCell ref="D46:E46"/>
    <mergeCell ref="A19:A55"/>
    <mergeCell ref="A56:A61"/>
    <mergeCell ref="A62:A64"/>
    <mergeCell ref="B17:B18"/>
    <mergeCell ref="C17:D17"/>
    <mergeCell ref="B21:B27"/>
    <mergeCell ref="B28:B31"/>
    <mergeCell ref="B35:B37"/>
    <mergeCell ref="B38:B47"/>
    <mergeCell ref="B48:B51"/>
    <mergeCell ref="C18:M18"/>
    <mergeCell ref="C19:M19"/>
    <mergeCell ref="C20:M20"/>
    <mergeCell ref="F25:M25"/>
    <mergeCell ref="H42:I42"/>
    <mergeCell ref="F42:G42"/>
    <mergeCell ref="L42:M42"/>
    <mergeCell ref="D42:E42"/>
    <mergeCell ref="D44:E44"/>
    <mergeCell ref="F44:G44"/>
    <mergeCell ref="H44:I44"/>
    <mergeCell ref="J44:K44"/>
    <mergeCell ref="L44:M44"/>
    <mergeCell ref="J42:K42"/>
    <mergeCell ref="D40:E40"/>
    <mergeCell ref="F40:G40"/>
    <mergeCell ref="H40:I40"/>
    <mergeCell ref="J40:K40"/>
    <mergeCell ref="L40:M40"/>
    <mergeCell ref="C7:D7"/>
    <mergeCell ref="C8:D9"/>
    <mergeCell ref="F8:G9"/>
    <mergeCell ref="I8:J9"/>
    <mergeCell ref="I10:J10"/>
    <mergeCell ref="I13:J13"/>
    <mergeCell ref="B8:B13"/>
    <mergeCell ref="C10:D10"/>
    <mergeCell ref="C11:D12"/>
    <mergeCell ref="C13:D13"/>
    <mergeCell ref="F10:G10"/>
    <mergeCell ref="I11:J12"/>
  </mergeCells>
  <hyperlinks>
    <hyperlink ref="C60" r:id="rId1"/>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Z1000"/>
  <sheetViews>
    <sheetView zoomScale="70" zoomScaleNormal="70" workbookViewId="0">
      <selection activeCell="O1" sqref="O1"/>
    </sheetView>
  </sheetViews>
  <sheetFormatPr baseColWidth="10" defaultColWidth="14.42578125" defaultRowHeight="15" customHeight="1"/>
  <cols>
    <col min="1" max="1" width="25.140625" customWidth="1"/>
    <col min="2" max="2" width="39.140625" customWidth="1"/>
    <col min="3" max="26" width="11.42578125" customWidth="1"/>
  </cols>
  <sheetData>
    <row r="1" spans="1:26" ht="35.25" customHeight="1">
      <c r="A1" s="46"/>
      <c r="B1" s="1610" t="s">
        <v>936</v>
      </c>
      <c r="C1" s="1611"/>
      <c r="D1" s="1611"/>
      <c r="E1" s="1611"/>
      <c r="F1" s="1611"/>
      <c r="G1" s="1611"/>
      <c r="H1" s="1611"/>
      <c r="I1" s="1611"/>
      <c r="J1" s="1611"/>
      <c r="K1" s="1611"/>
      <c r="L1" s="1611"/>
      <c r="M1" s="1612"/>
      <c r="N1" s="50"/>
      <c r="O1" s="50"/>
      <c r="P1" s="50"/>
      <c r="Q1" s="50"/>
      <c r="R1" s="50"/>
      <c r="S1" s="50"/>
      <c r="T1" s="50"/>
      <c r="U1" s="50"/>
      <c r="V1" s="50"/>
      <c r="W1" s="50"/>
      <c r="X1" s="50"/>
      <c r="Y1" s="50"/>
      <c r="Z1" s="50"/>
    </row>
    <row r="2" spans="1:26" ht="36" customHeight="1">
      <c r="A2" s="1110" t="s">
        <v>263</v>
      </c>
      <c r="B2" s="195" t="s">
        <v>264</v>
      </c>
      <c r="C2" s="1613" t="s">
        <v>136</v>
      </c>
      <c r="D2" s="1125"/>
      <c r="E2" s="1125"/>
      <c r="F2" s="1125"/>
      <c r="G2" s="1125"/>
      <c r="H2" s="1125"/>
      <c r="I2" s="1125"/>
      <c r="J2" s="1125"/>
      <c r="K2" s="1125"/>
      <c r="L2" s="1125"/>
      <c r="M2" s="1126"/>
      <c r="N2" s="50"/>
      <c r="O2" s="50"/>
      <c r="P2" s="50"/>
      <c r="Q2" s="50"/>
      <c r="R2" s="50"/>
      <c r="S2" s="50"/>
      <c r="T2" s="50"/>
      <c r="U2" s="50"/>
      <c r="V2" s="50"/>
      <c r="W2" s="50"/>
      <c r="X2" s="50"/>
      <c r="Y2" s="50"/>
      <c r="Z2" s="50"/>
    </row>
    <row r="3" spans="1:26" ht="15.75" customHeight="1">
      <c r="A3" s="1111"/>
      <c r="B3" s="196" t="s">
        <v>338</v>
      </c>
      <c r="C3" s="1103" t="s">
        <v>898</v>
      </c>
      <c r="D3" s="1064"/>
      <c r="E3" s="1064"/>
      <c r="F3" s="1064"/>
      <c r="G3" s="1064"/>
      <c r="H3" s="1064"/>
      <c r="I3" s="1064"/>
      <c r="J3" s="1064"/>
      <c r="K3" s="1064"/>
      <c r="L3" s="1064"/>
      <c r="M3" s="1095"/>
      <c r="N3" s="50"/>
      <c r="O3" s="50"/>
      <c r="P3" s="50"/>
      <c r="Q3" s="50"/>
      <c r="R3" s="50"/>
      <c r="S3" s="50"/>
      <c r="T3" s="50"/>
      <c r="U3" s="50"/>
      <c r="V3" s="50"/>
      <c r="W3" s="50"/>
      <c r="X3" s="50"/>
      <c r="Y3" s="50"/>
      <c r="Z3" s="50"/>
    </row>
    <row r="4" spans="1:26" ht="25.5" customHeight="1">
      <c r="A4" s="1111"/>
      <c r="B4" s="186" t="s">
        <v>97</v>
      </c>
      <c r="C4" s="197" t="s">
        <v>306</v>
      </c>
      <c r="D4" s="55"/>
      <c r="E4" s="198"/>
      <c r="F4" s="1114" t="s">
        <v>98</v>
      </c>
      <c r="G4" s="1069"/>
      <c r="H4" s="199">
        <v>42</v>
      </c>
      <c r="I4" s="58"/>
      <c r="J4" s="58"/>
      <c r="K4" s="58"/>
      <c r="L4" s="58"/>
      <c r="M4" s="59"/>
      <c r="N4" s="50"/>
      <c r="O4" s="50"/>
      <c r="P4" s="50"/>
      <c r="Q4" s="50"/>
      <c r="R4" s="50"/>
      <c r="S4" s="50"/>
      <c r="T4" s="50"/>
      <c r="U4" s="50"/>
      <c r="V4" s="50"/>
      <c r="W4" s="50"/>
      <c r="X4" s="50"/>
      <c r="Y4" s="50"/>
      <c r="Z4" s="50"/>
    </row>
    <row r="5" spans="1:26" ht="15.75" customHeight="1">
      <c r="A5" s="1111"/>
      <c r="B5" s="186" t="s">
        <v>267</v>
      </c>
      <c r="C5" s="1603" t="s">
        <v>341</v>
      </c>
      <c r="D5" s="1064"/>
      <c r="E5" s="1064"/>
      <c r="F5" s="1064"/>
      <c r="G5" s="1064"/>
      <c r="H5" s="1064"/>
      <c r="I5" s="1064"/>
      <c r="J5" s="1064"/>
      <c r="K5" s="1064"/>
      <c r="L5" s="1064"/>
      <c r="M5" s="1095"/>
      <c r="N5" s="50"/>
      <c r="O5" s="50"/>
      <c r="P5" s="50"/>
      <c r="Q5" s="50"/>
      <c r="R5" s="50"/>
      <c r="S5" s="50"/>
      <c r="T5" s="50"/>
      <c r="U5" s="50"/>
      <c r="V5" s="50"/>
      <c r="W5" s="50"/>
      <c r="X5" s="50"/>
      <c r="Y5" s="50"/>
      <c r="Z5" s="50"/>
    </row>
    <row r="6" spans="1:26" ht="31.5" customHeight="1">
      <c r="A6" s="1111"/>
      <c r="B6" s="186" t="s">
        <v>268</v>
      </c>
      <c r="C6" s="1603" t="s">
        <v>342</v>
      </c>
      <c r="D6" s="1064"/>
      <c r="E6" s="1064"/>
      <c r="F6" s="1064"/>
      <c r="G6" s="1064"/>
      <c r="H6" s="1064"/>
      <c r="I6" s="1064"/>
      <c r="J6" s="1064"/>
      <c r="K6" s="1064"/>
      <c r="L6" s="1064"/>
      <c r="M6" s="1095"/>
      <c r="N6" s="50"/>
      <c r="O6" s="50"/>
      <c r="P6" s="50"/>
      <c r="Q6" s="50"/>
      <c r="R6" s="50"/>
      <c r="S6" s="50"/>
      <c r="T6" s="50"/>
      <c r="U6" s="50"/>
      <c r="V6" s="50"/>
      <c r="W6" s="50"/>
      <c r="X6" s="50"/>
      <c r="Y6" s="50"/>
      <c r="Z6" s="50"/>
    </row>
    <row r="7" spans="1:26" ht="15.75" customHeight="1">
      <c r="A7" s="1111"/>
      <c r="B7" s="196" t="s">
        <v>269</v>
      </c>
      <c r="C7" s="1108" t="s">
        <v>343</v>
      </c>
      <c r="D7" s="1109"/>
      <c r="E7" s="162"/>
      <c r="F7" s="162"/>
      <c r="G7" s="163"/>
      <c r="H7" s="63" t="s">
        <v>52</v>
      </c>
      <c r="I7" s="1199" t="s">
        <v>54</v>
      </c>
      <c r="J7" s="1064"/>
      <c r="K7" s="1064"/>
      <c r="L7" s="1064"/>
      <c r="M7" s="1095"/>
      <c r="N7" s="50"/>
      <c r="O7" s="50"/>
      <c r="P7" s="50"/>
      <c r="Q7" s="50"/>
      <c r="R7" s="50"/>
      <c r="S7" s="50"/>
      <c r="T7" s="50"/>
      <c r="U7" s="50"/>
      <c r="V7" s="50"/>
      <c r="W7" s="50"/>
      <c r="X7" s="50"/>
      <c r="Y7" s="50"/>
      <c r="Z7" s="50"/>
    </row>
    <row r="8" spans="1:26" ht="3.75" customHeight="1">
      <c r="A8" s="1111"/>
      <c r="B8" s="1577" t="s">
        <v>270</v>
      </c>
      <c r="C8" s="64"/>
      <c r="D8" s="65"/>
      <c r="E8" s="65"/>
      <c r="F8" s="65"/>
      <c r="G8" s="65"/>
      <c r="H8" s="65"/>
      <c r="I8" s="65"/>
      <c r="J8" s="65"/>
      <c r="K8" s="65"/>
      <c r="L8" s="88"/>
      <c r="M8" s="89"/>
      <c r="N8" s="50"/>
      <c r="O8" s="50"/>
      <c r="P8" s="50"/>
      <c r="Q8" s="50"/>
      <c r="R8" s="50"/>
      <c r="S8" s="50"/>
      <c r="T8" s="50"/>
      <c r="U8" s="50"/>
      <c r="V8" s="50"/>
      <c r="W8" s="50"/>
      <c r="X8" s="50"/>
      <c r="Y8" s="50"/>
      <c r="Z8" s="50"/>
    </row>
    <row r="9" spans="1:26" ht="55.5" customHeight="1">
      <c r="A9" s="1111"/>
      <c r="B9" s="1111"/>
      <c r="C9" s="1220" t="s">
        <v>401</v>
      </c>
      <c r="D9" s="1080"/>
      <c r="E9" s="67"/>
      <c r="F9" s="1081"/>
      <c r="G9" s="1080"/>
      <c r="H9" s="67"/>
      <c r="I9" s="1081"/>
      <c r="J9" s="1080"/>
      <c r="K9" s="67"/>
      <c r="L9" s="90"/>
      <c r="M9" s="91"/>
      <c r="N9" s="50"/>
      <c r="O9" s="50"/>
      <c r="P9" s="50"/>
      <c r="Q9" s="50"/>
      <c r="R9" s="50"/>
      <c r="S9" s="50"/>
      <c r="T9" s="50"/>
      <c r="U9" s="50"/>
      <c r="V9" s="50"/>
      <c r="W9" s="50"/>
      <c r="X9" s="50"/>
      <c r="Y9" s="50"/>
      <c r="Z9" s="50"/>
    </row>
    <row r="10" spans="1:26" ht="15.75" customHeight="1">
      <c r="A10" s="1111"/>
      <c r="B10" s="1116"/>
      <c r="C10" s="1605" t="s">
        <v>272</v>
      </c>
      <c r="D10" s="1109"/>
      <c r="E10" s="68"/>
      <c r="F10" s="1608" t="s">
        <v>272</v>
      </c>
      <c r="G10" s="1109"/>
      <c r="H10" s="68"/>
      <c r="I10" s="1608" t="s">
        <v>272</v>
      </c>
      <c r="J10" s="1109"/>
      <c r="K10" s="68"/>
      <c r="L10" s="95"/>
      <c r="M10" s="96"/>
      <c r="N10" s="50"/>
      <c r="O10" s="50"/>
      <c r="P10" s="50"/>
      <c r="Q10" s="50"/>
      <c r="R10" s="50"/>
      <c r="S10" s="50"/>
      <c r="T10" s="50"/>
      <c r="U10" s="50"/>
      <c r="V10" s="50"/>
      <c r="W10" s="50"/>
      <c r="X10" s="50"/>
      <c r="Y10" s="50"/>
      <c r="Z10" s="50"/>
    </row>
    <row r="11" spans="1:26" ht="35.25" customHeight="1">
      <c r="A11" s="1111"/>
      <c r="B11" s="196" t="s">
        <v>273</v>
      </c>
      <c r="C11" s="1603" t="s">
        <v>402</v>
      </c>
      <c r="D11" s="1064"/>
      <c r="E11" s="1064"/>
      <c r="F11" s="1064"/>
      <c r="G11" s="1064"/>
      <c r="H11" s="1064"/>
      <c r="I11" s="1064"/>
      <c r="J11" s="1064"/>
      <c r="K11" s="1064"/>
      <c r="L11" s="1064"/>
      <c r="M11" s="1095"/>
      <c r="N11" s="50"/>
      <c r="O11" s="50"/>
      <c r="P11" s="50"/>
      <c r="Q11" s="50"/>
      <c r="R11" s="50"/>
      <c r="S11" s="50"/>
      <c r="T11" s="50"/>
      <c r="U11" s="50"/>
      <c r="V11" s="50"/>
      <c r="W11" s="50"/>
      <c r="X11" s="50"/>
      <c r="Y11" s="50"/>
      <c r="Z11" s="50"/>
    </row>
    <row r="12" spans="1:26" ht="69" customHeight="1">
      <c r="A12" s="1111"/>
      <c r="B12" s="196" t="s">
        <v>348</v>
      </c>
      <c r="C12" s="1603" t="s">
        <v>403</v>
      </c>
      <c r="D12" s="1064"/>
      <c r="E12" s="1064"/>
      <c r="F12" s="1064"/>
      <c r="G12" s="1064"/>
      <c r="H12" s="1064"/>
      <c r="I12" s="1064"/>
      <c r="J12" s="1064"/>
      <c r="K12" s="1064"/>
      <c r="L12" s="1064"/>
      <c r="M12" s="1095"/>
      <c r="N12" s="50"/>
      <c r="O12" s="50"/>
      <c r="P12" s="50"/>
      <c r="Q12" s="50"/>
      <c r="R12" s="50"/>
      <c r="S12" s="50"/>
      <c r="T12" s="50"/>
      <c r="U12" s="50"/>
      <c r="V12" s="50"/>
      <c r="W12" s="50"/>
      <c r="X12" s="50"/>
      <c r="Y12" s="50"/>
      <c r="Z12" s="50"/>
    </row>
    <row r="13" spans="1:26" ht="15.75" customHeight="1">
      <c r="A13" s="1111"/>
      <c r="B13" s="196" t="s">
        <v>349</v>
      </c>
      <c r="C13" s="1614" t="s">
        <v>898</v>
      </c>
      <c r="D13" s="1125"/>
      <c r="E13" s="1125"/>
      <c r="F13" s="1125"/>
      <c r="G13" s="1125"/>
      <c r="H13" s="1125"/>
      <c r="I13" s="1125"/>
      <c r="J13" s="1125"/>
      <c r="K13" s="1125"/>
      <c r="L13" s="1125"/>
      <c r="M13" s="1126"/>
      <c r="N13" s="50"/>
      <c r="O13" s="50"/>
      <c r="P13" s="50"/>
      <c r="Q13" s="50"/>
      <c r="R13" s="50"/>
      <c r="S13" s="50"/>
      <c r="T13" s="50"/>
      <c r="U13" s="50"/>
      <c r="V13" s="50"/>
      <c r="W13" s="50"/>
      <c r="X13" s="50"/>
      <c r="Y13" s="50"/>
      <c r="Z13" s="50"/>
    </row>
    <row r="14" spans="1:26" ht="66" customHeight="1">
      <c r="A14" s="1111"/>
      <c r="B14" s="1616" t="s">
        <v>351</v>
      </c>
      <c r="C14" s="1098" t="s">
        <v>404</v>
      </c>
      <c r="D14" s="1069"/>
      <c r="E14" s="167" t="s">
        <v>353</v>
      </c>
      <c r="F14" s="1607" t="s">
        <v>405</v>
      </c>
      <c r="G14" s="1064"/>
      <c r="H14" s="1064"/>
      <c r="I14" s="1064"/>
      <c r="J14" s="1064"/>
      <c r="K14" s="1064"/>
      <c r="L14" s="1064"/>
      <c r="M14" s="1095"/>
      <c r="N14" s="50"/>
      <c r="O14" s="50"/>
      <c r="P14" s="50"/>
      <c r="Q14" s="50"/>
      <c r="R14" s="50"/>
      <c r="S14" s="50"/>
      <c r="T14" s="50"/>
      <c r="U14" s="50"/>
      <c r="V14" s="50"/>
      <c r="W14" s="50"/>
      <c r="X14" s="50"/>
      <c r="Y14" s="50"/>
      <c r="Z14" s="50"/>
    </row>
    <row r="15" spans="1:26" ht="15.75" customHeight="1">
      <c r="A15" s="1113"/>
      <c r="B15" s="1617"/>
      <c r="C15" s="197"/>
      <c r="D15" s="107"/>
      <c r="E15" s="200"/>
      <c r="F15" s="99"/>
      <c r="G15" s="99"/>
      <c r="H15" s="99"/>
      <c r="I15" s="99"/>
      <c r="J15" s="99"/>
      <c r="K15" s="99"/>
      <c r="L15" s="88"/>
      <c r="M15" s="89"/>
      <c r="N15" s="50"/>
      <c r="O15" s="50"/>
      <c r="P15" s="50"/>
      <c r="Q15" s="50"/>
      <c r="R15" s="50"/>
      <c r="S15" s="50"/>
      <c r="T15" s="50"/>
      <c r="U15" s="50"/>
      <c r="V15" s="50"/>
      <c r="W15" s="50"/>
      <c r="X15" s="50"/>
      <c r="Y15" s="50"/>
      <c r="Z15" s="50"/>
    </row>
    <row r="16" spans="1:26" ht="15.75" customHeight="1">
      <c r="A16" s="1115" t="s">
        <v>275</v>
      </c>
      <c r="B16" s="201" t="s">
        <v>91</v>
      </c>
      <c r="C16" s="1603" t="s">
        <v>406</v>
      </c>
      <c r="D16" s="1064"/>
      <c r="E16" s="1064"/>
      <c r="F16" s="1064"/>
      <c r="G16" s="1064"/>
      <c r="H16" s="1064"/>
      <c r="I16" s="1064"/>
      <c r="J16" s="1064"/>
      <c r="K16" s="1064"/>
      <c r="L16" s="1064"/>
      <c r="M16" s="1095"/>
      <c r="N16" s="50"/>
      <c r="O16" s="50"/>
      <c r="P16" s="50"/>
      <c r="Q16" s="50"/>
      <c r="R16" s="50"/>
      <c r="S16" s="50"/>
      <c r="T16" s="50"/>
      <c r="U16" s="50"/>
      <c r="V16" s="50"/>
      <c r="W16" s="50"/>
      <c r="X16" s="50"/>
      <c r="Y16" s="50"/>
      <c r="Z16" s="50"/>
    </row>
    <row r="17" spans="1:26" ht="39" customHeight="1">
      <c r="A17" s="1111"/>
      <c r="B17" s="201" t="s">
        <v>356</v>
      </c>
      <c r="C17" s="1602" t="s">
        <v>137</v>
      </c>
      <c r="D17" s="1064"/>
      <c r="E17" s="1064"/>
      <c r="F17" s="1064"/>
      <c r="G17" s="1064"/>
      <c r="H17" s="1064"/>
      <c r="I17" s="1064"/>
      <c r="J17" s="1064"/>
      <c r="K17" s="1064"/>
      <c r="L17" s="1064"/>
      <c r="M17" s="1095"/>
      <c r="N17" s="50"/>
      <c r="O17" s="50"/>
      <c r="P17" s="50"/>
      <c r="Q17" s="50"/>
      <c r="R17" s="50"/>
      <c r="S17" s="50"/>
      <c r="T17" s="50"/>
      <c r="U17" s="50"/>
      <c r="V17" s="50"/>
      <c r="W17" s="50"/>
      <c r="X17" s="50"/>
      <c r="Y17" s="50"/>
      <c r="Z17" s="50"/>
    </row>
    <row r="18" spans="1:26" ht="8.25" customHeight="1">
      <c r="A18" s="1111"/>
      <c r="B18" s="1587" t="s">
        <v>276</v>
      </c>
      <c r="C18" s="71"/>
      <c r="D18" s="72"/>
      <c r="E18" s="72"/>
      <c r="F18" s="72"/>
      <c r="G18" s="72"/>
      <c r="H18" s="72"/>
      <c r="I18" s="72"/>
      <c r="J18" s="72"/>
      <c r="K18" s="72"/>
      <c r="L18" s="72"/>
      <c r="M18" s="73"/>
      <c r="N18" s="50"/>
      <c r="O18" s="50"/>
      <c r="P18" s="50"/>
      <c r="Q18" s="50"/>
      <c r="R18" s="50"/>
      <c r="S18" s="50"/>
      <c r="T18" s="50"/>
      <c r="U18" s="50"/>
      <c r="V18" s="50"/>
      <c r="W18" s="50"/>
      <c r="X18" s="50"/>
      <c r="Y18" s="50"/>
      <c r="Z18" s="50"/>
    </row>
    <row r="19" spans="1:26" ht="9" customHeight="1">
      <c r="A19" s="1111"/>
      <c r="B19" s="1588"/>
      <c r="C19" s="74"/>
      <c r="D19" s="75"/>
      <c r="E19" s="76"/>
      <c r="F19" s="75"/>
      <c r="G19" s="76"/>
      <c r="H19" s="75"/>
      <c r="I19" s="76"/>
      <c r="J19" s="75"/>
      <c r="K19" s="76"/>
      <c r="L19" s="76"/>
      <c r="M19" s="77"/>
      <c r="N19" s="50"/>
      <c r="O19" s="50"/>
      <c r="P19" s="50"/>
      <c r="Q19" s="50"/>
      <c r="R19" s="50"/>
      <c r="S19" s="50"/>
      <c r="T19" s="50"/>
      <c r="U19" s="50"/>
      <c r="V19" s="50"/>
      <c r="W19" s="50"/>
      <c r="X19" s="50"/>
      <c r="Y19" s="50"/>
      <c r="Z19" s="50"/>
    </row>
    <row r="20" spans="1:26" ht="15.75" customHeight="1">
      <c r="A20" s="1111"/>
      <c r="B20" s="1588"/>
      <c r="C20" s="78" t="s">
        <v>277</v>
      </c>
      <c r="D20" s="79"/>
      <c r="E20" s="80" t="s">
        <v>278</v>
      </c>
      <c r="F20" s="79"/>
      <c r="G20" s="80" t="s">
        <v>279</v>
      </c>
      <c r="H20" s="79"/>
      <c r="I20" s="80" t="s">
        <v>280</v>
      </c>
      <c r="J20" s="81" t="s">
        <v>309</v>
      </c>
      <c r="K20" s="80"/>
      <c r="L20" s="80"/>
      <c r="M20" s="77"/>
      <c r="N20" s="50"/>
      <c r="O20" s="50"/>
      <c r="P20" s="50"/>
      <c r="Q20" s="50"/>
      <c r="R20" s="50"/>
      <c r="S20" s="50"/>
      <c r="T20" s="50"/>
      <c r="U20" s="50"/>
      <c r="V20" s="50"/>
      <c r="W20" s="50"/>
      <c r="X20" s="50"/>
      <c r="Y20" s="50"/>
      <c r="Z20" s="50"/>
    </row>
    <row r="21" spans="1:26" ht="15.75" customHeight="1">
      <c r="A21" s="1111"/>
      <c r="B21" s="1588"/>
      <c r="C21" s="78" t="s">
        <v>281</v>
      </c>
      <c r="D21" s="81"/>
      <c r="E21" s="80" t="s">
        <v>282</v>
      </c>
      <c r="F21" s="82"/>
      <c r="G21" s="80" t="s">
        <v>283</v>
      </c>
      <c r="H21" s="82"/>
      <c r="I21" s="80"/>
      <c r="J21" s="76"/>
      <c r="K21" s="80"/>
      <c r="L21" s="80"/>
      <c r="M21" s="77"/>
      <c r="N21" s="50"/>
      <c r="O21" s="50"/>
      <c r="P21" s="50"/>
      <c r="Q21" s="50"/>
      <c r="R21" s="50"/>
      <c r="S21" s="50"/>
      <c r="T21" s="50"/>
      <c r="U21" s="50"/>
      <c r="V21" s="50"/>
      <c r="W21" s="50"/>
      <c r="X21" s="50"/>
      <c r="Y21" s="50"/>
      <c r="Z21" s="50"/>
    </row>
    <row r="22" spans="1:26" ht="15.75" customHeight="1">
      <c r="A22" s="1111"/>
      <c r="B22" s="1588"/>
      <c r="C22" s="78" t="s">
        <v>284</v>
      </c>
      <c r="D22" s="81"/>
      <c r="E22" s="80" t="s">
        <v>285</v>
      </c>
      <c r="F22" s="81"/>
      <c r="G22" s="80"/>
      <c r="H22" s="76"/>
      <c r="I22" s="80"/>
      <c r="J22" s="76"/>
      <c r="K22" s="80"/>
      <c r="L22" s="80"/>
      <c r="M22" s="77"/>
      <c r="N22" s="50"/>
      <c r="O22" s="50"/>
      <c r="P22" s="50"/>
      <c r="Q22" s="50"/>
      <c r="R22" s="50"/>
      <c r="S22" s="50"/>
      <c r="T22" s="50"/>
      <c r="U22" s="50"/>
      <c r="V22" s="50"/>
      <c r="W22" s="50"/>
      <c r="X22" s="50"/>
      <c r="Y22" s="50"/>
      <c r="Z22" s="50"/>
    </row>
    <row r="23" spans="1:26" ht="15.75" customHeight="1">
      <c r="A23" s="1111"/>
      <c r="B23" s="1588"/>
      <c r="C23" s="78" t="s">
        <v>286</v>
      </c>
      <c r="D23" s="81"/>
      <c r="E23" s="80" t="s">
        <v>288</v>
      </c>
      <c r="F23" s="68"/>
      <c r="G23" s="68"/>
      <c r="H23" s="68"/>
      <c r="I23" s="68"/>
      <c r="J23" s="68"/>
      <c r="K23" s="68"/>
      <c r="L23" s="68"/>
      <c r="M23" s="83"/>
      <c r="N23" s="50"/>
      <c r="O23" s="50"/>
      <c r="P23" s="50"/>
      <c r="Q23" s="50"/>
      <c r="R23" s="50"/>
      <c r="S23" s="50"/>
      <c r="T23" s="50"/>
      <c r="U23" s="50"/>
      <c r="V23" s="50"/>
      <c r="W23" s="50"/>
      <c r="X23" s="50"/>
      <c r="Y23" s="50"/>
      <c r="Z23" s="50"/>
    </row>
    <row r="24" spans="1:26" ht="9.75" customHeight="1">
      <c r="A24" s="1111"/>
      <c r="B24" s="1580"/>
      <c r="C24" s="84"/>
      <c r="D24" s="85"/>
      <c r="E24" s="85"/>
      <c r="F24" s="85"/>
      <c r="G24" s="85"/>
      <c r="H24" s="85"/>
      <c r="I24" s="85"/>
      <c r="J24" s="85"/>
      <c r="K24" s="85"/>
      <c r="L24" s="85"/>
      <c r="M24" s="86"/>
      <c r="N24" s="50"/>
      <c r="O24" s="50"/>
      <c r="P24" s="50"/>
      <c r="Q24" s="50"/>
      <c r="R24" s="50"/>
      <c r="S24" s="50"/>
      <c r="T24" s="50"/>
      <c r="U24" s="50"/>
      <c r="V24" s="50"/>
      <c r="W24" s="50"/>
      <c r="X24" s="50"/>
      <c r="Y24" s="50"/>
      <c r="Z24" s="50"/>
    </row>
    <row r="25" spans="1:26" ht="15.75" customHeight="1">
      <c r="A25" s="1111"/>
      <c r="B25" s="1587" t="s">
        <v>290</v>
      </c>
      <c r="C25" s="87"/>
      <c r="D25" s="72"/>
      <c r="E25" s="72"/>
      <c r="F25" s="72"/>
      <c r="G25" s="72"/>
      <c r="H25" s="72"/>
      <c r="I25" s="72"/>
      <c r="J25" s="72"/>
      <c r="K25" s="72"/>
      <c r="L25" s="88"/>
      <c r="M25" s="89"/>
      <c r="N25" s="50"/>
      <c r="O25" s="50"/>
      <c r="P25" s="50"/>
      <c r="Q25" s="50"/>
      <c r="R25" s="50"/>
      <c r="S25" s="50"/>
      <c r="T25" s="50"/>
      <c r="U25" s="50"/>
      <c r="V25" s="50"/>
      <c r="W25" s="50"/>
      <c r="X25" s="50"/>
      <c r="Y25" s="50"/>
      <c r="Z25" s="50"/>
    </row>
    <row r="26" spans="1:26" ht="15.75" customHeight="1">
      <c r="A26" s="1111"/>
      <c r="B26" s="1588"/>
      <c r="C26" s="78" t="s">
        <v>291</v>
      </c>
      <c r="D26" s="82"/>
      <c r="E26" s="10"/>
      <c r="F26" s="80" t="s">
        <v>292</v>
      </c>
      <c r="G26" s="81"/>
      <c r="H26" s="10"/>
      <c r="I26" s="80" t="s">
        <v>201</v>
      </c>
      <c r="J26" s="81" t="s">
        <v>309</v>
      </c>
      <c r="K26" s="10"/>
      <c r="L26" s="90"/>
      <c r="M26" s="91"/>
      <c r="N26" s="50"/>
      <c r="O26" s="50"/>
      <c r="P26" s="50"/>
      <c r="Q26" s="50"/>
      <c r="R26" s="50"/>
      <c r="S26" s="50"/>
      <c r="T26" s="50"/>
      <c r="U26" s="50"/>
      <c r="V26" s="50"/>
      <c r="W26" s="50"/>
      <c r="X26" s="50"/>
      <c r="Y26" s="50"/>
      <c r="Z26" s="50"/>
    </row>
    <row r="27" spans="1:26" ht="15.75" customHeight="1">
      <c r="A27" s="1111"/>
      <c r="B27" s="1588"/>
      <c r="C27" s="78" t="s">
        <v>293</v>
      </c>
      <c r="D27" s="92"/>
      <c r="E27" s="90"/>
      <c r="F27" s="80" t="s">
        <v>193</v>
      </c>
      <c r="G27" s="82"/>
      <c r="H27" s="90"/>
      <c r="I27" s="93"/>
      <c r="J27" s="90"/>
      <c r="K27" s="67"/>
      <c r="L27" s="90"/>
      <c r="M27" s="91"/>
      <c r="N27" s="50"/>
      <c r="O27" s="50"/>
      <c r="P27" s="50"/>
      <c r="Q27" s="50"/>
      <c r="R27" s="50"/>
      <c r="S27" s="50"/>
      <c r="T27" s="50"/>
      <c r="U27" s="50"/>
      <c r="V27" s="50"/>
      <c r="W27" s="50"/>
      <c r="X27" s="50"/>
      <c r="Y27" s="50"/>
      <c r="Z27" s="50"/>
    </row>
    <row r="28" spans="1:26" ht="15.75" customHeight="1">
      <c r="A28" s="1111"/>
      <c r="B28" s="1580"/>
      <c r="C28" s="94"/>
      <c r="D28" s="75"/>
      <c r="E28" s="75"/>
      <c r="F28" s="75"/>
      <c r="G28" s="75"/>
      <c r="H28" s="75"/>
      <c r="I28" s="75"/>
      <c r="J28" s="75"/>
      <c r="K28" s="75"/>
      <c r="L28" s="95"/>
      <c r="M28" s="96"/>
      <c r="N28" s="50"/>
      <c r="O28" s="50"/>
      <c r="P28" s="50"/>
      <c r="Q28" s="50"/>
      <c r="R28" s="50"/>
      <c r="S28" s="50"/>
      <c r="T28" s="50"/>
      <c r="U28" s="50"/>
      <c r="V28" s="50"/>
      <c r="W28" s="50"/>
      <c r="X28" s="50"/>
      <c r="Y28" s="50"/>
      <c r="Z28" s="50"/>
    </row>
    <row r="29" spans="1:26" ht="15.75" customHeight="1">
      <c r="A29" s="1111"/>
      <c r="B29" s="202" t="s">
        <v>294</v>
      </c>
      <c r="C29" s="98"/>
      <c r="D29" s="99"/>
      <c r="E29" s="99"/>
      <c r="F29" s="99"/>
      <c r="G29" s="99"/>
      <c r="H29" s="99"/>
      <c r="I29" s="99"/>
      <c r="J29" s="99"/>
      <c r="K29" s="99"/>
      <c r="L29" s="99"/>
      <c r="M29" s="100"/>
      <c r="N29" s="50"/>
      <c r="O29" s="50"/>
      <c r="P29" s="50"/>
      <c r="Q29" s="50"/>
      <c r="R29" s="50"/>
      <c r="S29" s="50"/>
      <c r="T29" s="50"/>
      <c r="U29" s="50"/>
      <c r="V29" s="50"/>
      <c r="W29" s="50"/>
      <c r="X29" s="50"/>
      <c r="Y29" s="50"/>
      <c r="Z29" s="50"/>
    </row>
    <row r="30" spans="1:26" ht="31.5" customHeight="1">
      <c r="A30" s="1111"/>
      <c r="B30" s="202"/>
      <c r="C30" s="102" t="s">
        <v>295</v>
      </c>
      <c r="D30" s="203">
        <v>20000</v>
      </c>
      <c r="E30" s="204" t="s">
        <v>407</v>
      </c>
      <c r="F30" s="205" t="s">
        <v>296</v>
      </c>
      <c r="G30" s="199">
        <v>2023</v>
      </c>
      <c r="H30" s="204" t="s">
        <v>407</v>
      </c>
      <c r="I30" s="205" t="s">
        <v>297</v>
      </c>
      <c r="J30" s="1606" t="s">
        <v>408</v>
      </c>
      <c r="K30" s="1064"/>
      <c r="L30" s="1069"/>
      <c r="M30" s="109"/>
      <c r="N30" s="50"/>
      <c r="O30" s="50"/>
      <c r="P30" s="50"/>
      <c r="Q30" s="50"/>
      <c r="R30" s="50"/>
      <c r="S30" s="50"/>
      <c r="T30" s="50"/>
      <c r="U30" s="50"/>
      <c r="V30" s="50"/>
      <c r="W30" s="50"/>
      <c r="X30" s="50"/>
      <c r="Y30" s="50"/>
      <c r="Z30" s="50"/>
    </row>
    <row r="31" spans="1:26" ht="15.75" customHeight="1">
      <c r="A31" s="1111"/>
      <c r="B31" s="186"/>
      <c r="C31" s="84"/>
      <c r="D31" s="85"/>
      <c r="E31" s="85"/>
      <c r="F31" s="85"/>
      <c r="G31" s="85"/>
      <c r="H31" s="85"/>
      <c r="I31" s="85"/>
      <c r="J31" s="85"/>
      <c r="K31" s="85"/>
      <c r="L31" s="85"/>
      <c r="M31" s="86"/>
      <c r="N31" s="50"/>
      <c r="O31" s="50"/>
      <c r="P31" s="50"/>
      <c r="Q31" s="50"/>
      <c r="R31" s="50"/>
      <c r="S31" s="50"/>
      <c r="T31" s="50"/>
      <c r="U31" s="50"/>
      <c r="V31" s="50"/>
      <c r="W31" s="50"/>
      <c r="X31" s="50"/>
      <c r="Y31" s="50"/>
      <c r="Z31" s="50"/>
    </row>
    <row r="32" spans="1:26" ht="15.75" customHeight="1">
      <c r="A32" s="1111"/>
      <c r="B32" s="1587" t="s">
        <v>299</v>
      </c>
      <c r="C32" s="110"/>
      <c r="D32" s="111"/>
      <c r="E32" s="111"/>
      <c r="F32" s="111"/>
      <c r="G32" s="111"/>
      <c r="H32" s="111"/>
      <c r="I32" s="111"/>
      <c r="J32" s="111"/>
      <c r="K32" s="111"/>
      <c r="L32" s="88"/>
      <c r="M32" s="89"/>
      <c r="N32" s="50"/>
      <c r="O32" s="50"/>
      <c r="P32" s="50"/>
      <c r="Q32" s="50"/>
      <c r="R32" s="50"/>
      <c r="S32" s="50"/>
      <c r="T32" s="50"/>
      <c r="U32" s="50"/>
      <c r="V32" s="50"/>
      <c r="W32" s="50"/>
      <c r="X32" s="50"/>
      <c r="Y32" s="50"/>
      <c r="Z32" s="50"/>
    </row>
    <row r="33" spans="1:26" ht="15.75" customHeight="1">
      <c r="A33" s="1111"/>
      <c r="B33" s="1588"/>
      <c r="C33" s="112" t="s">
        <v>300</v>
      </c>
      <c r="D33" s="206">
        <v>2023</v>
      </c>
      <c r="E33" s="114"/>
      <c r="F33" s="10" t="s">
        <v>301</v>
      </c>
      <c r="G33" s="207" t="s">
        <v>302</v>
      </c>
      <c r="H33" s="114"/>
      <c r="I33" s="104"/>
      <c r="J33" s="114"/>
      <c r="K33" s="114"/>
      <c r="L33" s="90"/>
      <c r="M33" s="91"/>
      <c r="N33" s="50"/>
      <c r="O33" s="50"/>
      <c r="P33" s="50"/>
      <c r="Q33" s="50"/>
      <c r="R33" s="50"/>
      <c r="S33" s="50"/>
      <c r="T33" s="50"/>
      <c r="U33" s="50"/>
      <c r="V33" s="50"/>
      <c r="W33" s="50"/>
      <c r="X33" s="50"/>
      <c r="Y33" s="50"/>
      <c r="Z33" s="50"/>
    </row>
    <row r="34" spans="1:26" ht="15.75" customHeight="1">
      <c r="A34" s="1111"/>
      <c r="B34" s="1580"/>
      <c r="C34" s="84"/>
      <c r="D34" s="173"/>
      <c r="E34" s="174"/>
      <c r="F34" s="85"/>
      <c r="G34" s="174"/>
      <c r="H34" s="174"/>
      <c r="I34" s="175"/>
      <c r="J34" s="174"/>
      <c r="K34" s="174"/>
      <c r="L34" s="95"/>
      <c r="M34" s="96"/>
      <c r="N34" s="50"/>
      <c r="O34" s="50"/>
      <c r="P34" s="50"/>
      <c r="Q34" s="50"/>
      <c r="R34" s="50"/>
      <c r="S34" s="50"/>
      <c r="T34" s="50"/>
      <c r="U34" s="50"/>
      <c r="V34" s="50"/>
      <c r="W34" s="50"/>
      <c r="X34" s="50"/>
      <c r="Y34" s="50"/>
      <c r="Z34" s="50"/>
    </row>
    <row r="35" spans="1:26" ht="15.75" customHeight="1">
      <c r="A35" s="1111"/>
      <c r="B35" s="1587" t="s">
        <v>303</v>
      </c>
      <c r="C35" s="116"/>
      <c r="D35" s="62"/>
      <c r="E35" s="62"/>
      <c r="F35" s="62"/>
      <c r="G35" s="62"/>
      <c r="H35" s="62"/>
      <c r="I35" s="62"/>
      <c r="J35" s="62"/>
      <c r="K35" s="62"/>
      <c r="L35" s="62"/>
      <c r="M35" s="117"/>
      <c r="N35" s="50"/>
      <c r="O35" s="50"/>
      <c r="P35" s="50"/>
      <c r="Q35" s="50"/>
      <c r="R35" s="50"/>
      <c r="S35" s="50"/>
      <c r="T35" s="50"/>
      <c r="U35" s="50"/>
      <c r="V35" s="50"/>
      <c r="W35" s="50"/>
      <c r="X35" s="50"/>
      <c r="Y35" s="50"/>
      <c r="Z35" s="50"/>
    </row>
    <row r="36" spans="1:26" ht="15.75" customHeight="1">
      <c r="A36" s="1111"/>
      <c r="B36" s="1588"/>
      <c r="C36" s="78"/>
      <c r="D36" s="10" t="s">
        <v>359</v>
      </c>
      <c r="E36" s="165">
        <v>2023</v>
      </c>
      <c r="F36" s="10" t="s">
        <v>360</v>
      </c>
      <c r="G36" s="165">
        <v>2024</v>
      </c>
      <c r="H36" s="67" t="s">
        <v>361</v>
      </c>
      <c r="I36" s="165">
        <v>2025</v>
      </c>
      <c r="J36" s="67" t="s">
        <v>362</v>
      </c>
      <c r="K36" s="165">
        <v>2026</v>
      </c>
      <c r="L36" s="10" t="s">
        <v>363</v>
      </c>
      <c r="M36" s="176">
        <v>2027</v>
      </c>
      <c r="N36" s="50"/>
      <c r="O36" s="50"/>
      <c r="P36" s="50"/>
      <c r="Q36" s="50"/>
      <c r="R36" s="50"/>
      <c r="S36" s="50"/>
      <c r="T36" s="50"/>
      <c r="U36" s="50"/>
      <c r="V36" s="50"/>
      <c r="W36" s="50"/>
      <c r="X36" s="50"/>
      <c r="Y36" s="50"/>
      <c r="Z36" s="50"/>
    </row>
    <row r="37" spans="1:26" ht="15.75" customHeight="1">
      <c r="A37" s="1111"/>
      <c r="B37" s="1588"/>
      <c r="C37" s="78"/>
      <c r="D37" s="177"/>
      <c r="E37" s="191">
        <v>20000</v>
      </c>
      <c r="F37" s="192"/>
      <c r="G37" s="191">
        <v>20000</v>
      </c>
      <c r="H37" s="192"/>
      <c r="I37" s="191">
        <v>20000</v>
      </c>
      <c r="J37" s="192"/>
      <c r="K37" s="191">
        <v>20000</v>
      </c>
      <c r="L37" s="192"/>
      <c r="M37" s="208">
        <v>20000</v>
      </c>
      <c r="N37" s="50"/>
      <c r="O37" s="50"/>
      <c r="P37" s="50"/>
      <c r="Q37" s="50"/>
      <c r="R37" s="50"/>
      <c r="S37" s="50"/>
      <c r="T37" s="50"/>
      <c r="U37" s="50"/>
      <c r="V37" s="50"/>
      <c r="W37" s="50"/>
      <c r="X37" s="50"/>
      <c r="Y37" s="50"/>
      <c r="Z37" s="50"/>
    </row>
    <row r="38" spans="1:26" ht="16.5" customHeight="1">
      <c r="A38" s="1111"/>
      <c r="B38" s="1588"/>
      <c r="C38" s="78"/>
      <c r="D38" s="10" t="s">
        <v>364</v>
      </c>
      <c r="E38" s="165">
        <v>2028</v>
      </c>
      <c r="F38" s="10" t="s">
        <v>365</v>
      </c>
      <c r="G38" s="165">
        <v>2029</v>
      </c>
      <c r="H38" s="67" t="s">
        <v>366</v>
      </c>
      <c r="I38" s="165">
        <v>2030</v>
      </c>
      <c r="J38" s="67" t="s">
        <v>367</v>
      </c>
      <c r="K38" s="165">
        <v>2031</v>
      </c>
      <c r="L38" s="10" t="s">
        <v>368</v>
      </c>
      <c r="M38" s="176">
        <v>2032</v>
      </c>
      <c r="N38" s="50"/>
      <c r="O38" s="50"/>
      <c r="P38" s="50"/>
      <c r="Q38" s="50"/>
      <c r="R38" s="50"/>
      <c r="S38" s="50"/>
      <c r="T38" s="50"/>
      <c r="U38" s="50"/>
      <c r="V38" s="50"/>
      <c r="W38" s="50"/>
      <c r="X38" s="50"/>
      <c r="Y38" s="50"/>
      <c r="Z38" s="50"/>
    </row>
    <row r="39" spans="1:26" ht="15.75" customHeight="1">
      <c r="A39" s="1111"/>
      <c r="B39" s="1588"/>
      <c r="C39" s="78"/>
      <c r="D39" s="192"/>
      <c r="E39" s="191">
        <v>20000</v>
      </c>
      <c r="F39" s="192"/>
      <c r="G39" s="191">
        <v>20000</v>
      </c>
      <c r="H39" s="192"/>
      <c r="I39" s="191">
        <v>20000</v>
      </c>
      <c r="J39" s="192"/>
      <c r="K39" s="191">
        <v>20000</v>
      </c>
      <c r="L39" s="192"/>
      <c r="M39" s="208">
        <v>20000</v>
      </c>
      <c r="N39" s="50"/>
      <c r="O39" s="50"/>
      <c r="P39" s="50"/>
      <c r="Q39" s="50"/>
      <c r="R39" s="50"/>
      <c r="S39" s="50"/>
      <c r="T39" s="50"/>
      <c r="U39" s="50"/>
      <c r="V39" s="50"/>
      <c r="W39" s="50"/>
      <c r="X39" s="50"/>
      <c r="Y39" s="50"/>
      <c r="Z39" s="50"/>
    </row>
    <row r="40" spans="1:26" ht="15.75" customHeight="1">
      <c r="A40" s="1111"/>
      <c r="B40" s="1588"/>
      <c r="C40" s="78"/>
      <c r="D40" s="10" t="s">
        <v>369</v>
      </c>
      <c r="E40" s="165">
        <v>2033</v>
      </c>
      <c r="F40" s="10" t="s">
        <v>370</v>
      </c>
      <c r="G40" s="165">
        <v>2034</v>
      </c>
      <c r="H40" s="67" t="s">
        <v>371</v>
      </c>
      <c r="I40" s="181">
        <v>2035</v>
      </c>
      <c r="J40" s="67" t="s">
        <v>372</v>
      </c>
      <c r="K40" s="165">
        <v>2036</v>
      </c>
      <c r="L40" s="10" t="s">
        <v>373</v>
      </c>
      <c r="M40" s="176">
        <v>2037</v>
      </c>
      <c r="N40" s="50"/>
      <c r="O40" s="50"/>
      <c r="P40" s="50"/>
      <c r="Q40" s="50"/>
      <c r="R40" s="50"/>
      <c r="S40" s="50"/>
      <c r="T40" s="50"/>
      <c r="U40" s="50"/>
      <c r="V40" s="50"/>
      <c r="W40" s="50"/>
      <c r="X40" s="50"/>
      <c r="Y40" s="50"/>
      <c r="Z40" s="50"/>
    </row>
    <row r="41" spans="1:26" ht="15.75" customHeight="1">
      <c r="A41" s="1111"/>
      <c r="B41" s="1588"/>
      <c r="C41" s="78"/>
      <c r="D41" s="193"/>
      <c r="E41" s="191">
        <v>20000</v>
      </c>
      <c r="F41" s="193"/>
      <c r="G41" s="191">
        <v>20000</v>
      </c>
      <c r="H41" s="193"/>
      <c r="I41" s="191">
        <v>20000</v>
      </c>
      <c r="J41" s="193"/>
      <c r="K41" s="191">
        <v>20000</v>
      </c>
      <c r="L41" s="193"/>
      <c r="M41" s="208">
        <v>20000</v>
      </c>
      <c r="N41" s="50"/>
      <c r="O41" s="50"/>
      <c r="P41" s="50"/>
      <c r="Q41" s="50"/>
      <c r="R41" s="50"/>
      <c r="S41" s="50"/>
      <c r="T41" s="50"/>
      <c r="U41" s="50"/>
      <c r="V41" s="50"/>
      <c r="W41" s="50"/>
      <c r="X41" s="50"/>
      <c r="Y41" s="50"/>
      <c r="Z41" s="50"/>
    </row>
    <row r="42" spans="1:26" ht="15.75" customHeight="1">
      <c r="A42" s="1111"/>
      <c r="B42" s="1588"/>
      <c r="C42" s="78"/>
      <c r="D42" s="154" t="s">
        <v>374</v>
      </c>
      <c r="E42" s="182">
        <v>2038</v>
      </c>
      <c r="F42" s="154"/>
      <c r="G42" s="67" t="s">
        <v>68</v>
      </c>
      <c r="H42" s="155"/>
      <c r="I42" s="99"/>
      <c r="J42" s="155"/>
      <c r="K42" s="99"/>
      <c r="L42" s="155"/>
      <c r="M42" s="100"/>
      <c r="N42" s="50"/>
      <c r="O42" s="50"/>
      <c r="P42" s="50"/>
      <c r="Q42" s="50"/>
      <c r="R42" s="50"/>
      <c r="S42" s="50"/>
      <c r="T42" s="50"/>
      <c r="U42" s="50"/>
      <c r="V42" s="50"/>
      <c r="W42" s="50"/>
      <c r="X42" s="50"/>
      <c r="Y42" s="50"/>
      <c r="Z42" s="50"/>
    </row>
    <row r="43" spans="1:26" ht="15.75" customHeight="1">
      <c r="A43" s="1111"/>
      <c r="B43" s="1588"/>
      <c r="C43" s="78"/>
      <c r="D43" s="193"/>
      <c r="E43" s="191">
        <v>20000</v>
      </c>
      <c r="F43" s="194"/>
      <c r="G43" s="191">
        <v>320000</v>
      </c>
      <c r="H43" s="1209"/>
      <c r="I43" s="1210"/>
      <c r="J43" s="156"/>
      <c r="K43" s="10"/>
      <c r="L43" s="156"/>
      <c r="M43" s="109"/>
      <c r="N43" s="50"/>
      <c r="O43" s="50"/>
      <c r="P43" s="50"/>
      <c r="Q43" s="50"/>
      <c r="R43" s="50"/>
      <c r="S43" s="50"/>
      <c r="T43" s="50"/>
      <c r="U43" s="50"/>
      <c r="V43" s="50"/>
      <c r="W43" s="50"/>
      <c r="X43" s="50"/>
      <c r="Y43" s="50"/>
      <c r="Z43" s="50"/>
    </row>
    <row r="44" spans="1:26" ht="15.75" customHeight="1">
      <c r="A44" s="1111"/>
      <c r="B44" s="1588"/>
      <c r="C44" s="1220"/>
      <c r="D44" s="1221"/>
      <c r="E44" s="1221"/>
      <c r="F44" s="1221"/>
      <c r="G44" s="1221"/>
      <c r="H44" s="1221"/>
      <c r="I44" s="1221"/>
      <c r="J44" s="1221"/>
      <c r="K44" s="1221"/>
      <c r="L44" s="1221"/>
      <c r="M44" s="1222"/>
      <c r="N44" s="50"/>
      <c r="O44" s="50"/>
      <c r="P44" s="50"/>
      <c r="Q44" s="50"/>
      <c r="R44" s="50"/>
      <c r="S44" s="50"/>
      <c r="T44" s="50"/>
      <c r="U44" s="50"/>
      <c r="V44" s="50"/>
      <c r="W44" s="50"/>
      <c r="X44" s="50"/>
      <c r="Y44" s="50"/>
      <c r="Z44" s="50"/>
    </row>
    <row r="45" spans="1:26" ht="18" customHeight="1">
      <c r="A45" s="1111"/>
      <c r="B45" s="1587" t="s">
        <v>305</v>
      </c>
      <c r="C45" s="87"/>
      <c r="D45" s="72"/>
      <c r="E45" s="72"/>
      <c r="F45" s="72"/>
      <c r="G45" s="72"/>
      <c r="H45" s="72"/>
      <c r="I45" s="72"/>
      <c r="J45" s="72"/>
      <c r="K45" s="72"/>
      <c r="L45" s="90"/>
      <c r="M45" s="91"/>
      <c r="N45" s="50"/>
      <c r="O45" s="50"/>
      <c r="P45" s="50"/>
      <c r="Q45" s="50"/>
      <c r="R45" s="50"/>
      <c r="S45" s="50"/>
      <c r="T45" s="50"/>
      <c r="U45" s="50"/>
      <c r="V45" s="50"/>
      <c r="W45" s="50"/>
      <c r="X45" s="50"/>
      <c r="Y45" s="50"/>
      <c r="Z45" s="50"/>
    </row>
    <row r="46" spans="1:26" ht="15.75" customHeight="1">
      <c r="A46" s="1111"/>
      <c r="B46" s="1588"/>
      <c r="C46" s="133"/>
      <c r="D46" s="134" t="s">
        <v>306</v>
      </c>
      <c r="E46" s="135" t="s">
        <v>163</v>
      </c>
      <c r="F46" s="1085" t="s">
        <v>307</v>
      </c>
      <c r="G46" s="1087" t="s">
        <v>393</v>
      </c>
      <c r="H46" s="1088"/>
      <c r="I46" s="1088"/>
      <c r="J46" s="1089"/>
      <c r="K46" s="136" t="s">
        <v>308</v>
      </c>
      <c r="L46" s="1091"/>
      <c r="M46" s="1092"/>
      <c r="N46" s="50"/>
      <c r="O46" s="50"/>
      <c r="P46" s="50"/>
      <c r="Q46" s="50"/>
      <c r="R46" s="50"/>
      <c r="S46" s="50"/>
      <c r="T46" s="50"/>
      <c r="U46" s="50"/>
      <c r="V46" s="50"/>
      <c r="W46" s="50"/>
      <c r="X46" s="50"/>
      <c r="Y46" s="50"/>
      <c r="Z46" s="50"/>
    </row>
    <row r="47" spans="1:26" ht="15.75" customHeight="1">
      <c r="A47" s="1111"/>
      <c r="B47" s="1588"/>
      <c r="C47" s="133"/>
      <c r="D47" s="157" t="s">
        <v>309</v>
      </c>
      <c r="E47" s="81"/>
      <c r="F47" s="1086"/>
      <c r="G47" s="1090"/>
      <c r="H47" s="1067"/>
      <c r="I47" s="1067"/>
      <c r="J47" s="1068"/>
      <c r="K47" s="90"/>
      <c r="L47" s="1090"/>
      <c r="M47" s="1093"/>
      <c r="N47" s="50"/>
      <c r="O47" s="50"/>
      <c r="P47" s="50"/>
      <c r="Q47" s="50"/>
      <c r="R47" s="50"/>
      <c r="S47" s="50"/>
      <c r="T47" s="50"/>
      <c r="U47" s="50"/>
      <c r="V47" s="50"/>
      <c r="W47" s="50"/>
      <c r="X47" s="50"/>
      <c r="Y47" s="50"/>
      <c r="Z47" s="50"/>
    </row>
    <row r="48" spans="1:26" ht="15.75" customHeight="1">
      <c r="A48" s="1111"/>
      <c r="B48" s="1580"/>
      <c r="C48" s="138"/>
      <c r="D48" s="95"/>
      <c r="E48" s="95"/>
      <c r="F48" s="95"/>
      <c r="G48" s="95"/>
      <c r="H48" s="95"/>
      <c r="I48" s="95"/>
      <c r="J48" s="95"/>
      <c r="K48" s="95"/>
      <c r="L48" s="90"/>
      <c r="M48" s="91"/>
      <c r="N48" s="50"/>
      <c r="O48" s="50"/>
      <c r="P48" s="50"/>
      <c r="Q48" s="50"/>
      <c r="R48" s="50"/>
      <c r="S48" s="50"/>
      <c r="T48" s="50"/>
      <c r="U48" s="50"/>
      <c r="V48" s="50"/>
      <c r="W48" s="50"/>
      <c r="X48" s="50"/>
      <c r="Y48" s="50"/>
      <c r="Z48" s="50"/>
    </row>
    <row r="49" spans="1:26" ht="61.5" customHeight="1">
      <c r="A49" s="1111"/>
      <c r="B49" s="196" t="s">
        <v>310</v>
      </c>
      <c r="C49" s="1602" t="s">
        <v>409</v>
      </c>
      <c r="D49" s="1064"/>
      <c r="E49" s="1064"/>
      <c r="F49" s="1064"/>
      <c r="G49" s="1064"/>
      <c r="H49" s="1064"/>
      <c r="I49" s="1064"/>
      <c r="J49" s="1064"/>
      <c r="K49" s="1064"/>
      <c r="L49" s="1064"/>
      <c r="M49" s="1095"/>
      <c r="N49" s="50"/>
      <c r="O49" s="50"/>
      <c r="P49" s="50"/>
      <c r="Q49" s="50"/>
      <c r="R49" s="50"/>
      <c r="S49" s="50"/>
      <c r="T49" s="50"/>
      <c r="U49" s="50"/>
      <c r="V49" s="50"/>
      <c r="W49" s="50"/>
      <c r="X49" s="50"/>
      <c r="Y49" s="50"/>
      <c r="Z49" s="50"/>
    </row>
    <row r="50" spans="1:26" ht="15.75" customHeight="1">
      <c r="A50" s="1111"/>
      <c r="B50" s="201" t="s">
        <v>312</v>
      </c>
      <c r="C50" s="1603" t="s">
        <v>410</v>
      </c>
      <c r="D50" s="1064"/>
      <c r="E50" s="1064"/>
      <c r="F50" s="1064"/>
      <c r="G50" s="1064"/>
      <c r="H50" s="1064"/>
      <c r="I50" s="1064"/>
      <c r="J50" s="1064"/>
      <c r="K50" s="1064"/>
      <c r="L50" s="1064"/>
      <c r="M50" s="1095"/>
      <c r="N50" s="50"/>
      <c r="O50" s="50"/>
      <c r="P50" s="50"/>
      <c r="Q50" s="50"/>
      <c r="R50" s="50"/>
      <c r="S50" s="50"/>
      <c r="T50" s="50"/>
      <c r="U50" s="50"/>
      <c r="V50" s="50"/>
      <c r="W50" s="50"/>
      <c r="X50" s="50"/>
      <c r="Y50" s="50"/>
      <c r="Z50" s="50"/>
    </row>
    <row r="51" spans="1:26" ht="15.75" customHeight="1">
      <c r="A51" s="1111"/>
      <c r="B51" s="201" t="s">
        <v>314</v>
      </c>
      <c r="C51" s="1603" t="s">
        <v>411</v>
      </c>
      <c r="D51" s="1064"/>
      <c r="E51" s="1064"/>
      <c r="F51" s="1064"/>
      <c r="G51" s="1064"/>
      <c r="H51" s="1064"/>
      <c r="I51" s="1064"/>
      <c r="J51" s="1064"/>
      <c r="K51" s="1064"/>
      <c r="L51" s="1064"/>
      <c r="M51" s="1095"/>
      <c r="N51" s="50"/>
      <c r="O51" s="50"/>
      <c r="P51" s="50"/>
      <c r="Q51" s="50"/>
      <c r="R51" s="50"/>
      <c r="S51" s="50"/>
      <c r="T51" s="50"/>
      <c r="U51" s="50"/>
      <c r="V51" s="50"/>
      <c r="W51" s="50"/>
      <c r="X51" s="50"/>
      <c r="Y51" s="50"/>
      <c r="Z51" s="50"/>
    </row>
    <row r="52" spans="1:26" ht="15.75" customHeight="1">
      <c r="A52" s="1113"/>
      <c r="B52" s="201" t="s">
        <v>316</v>
      </c>
      <c r="C52" s="1604">
        <v>2012</v>
      </c>
      <c r="D52" s="1064"/>
      <c r="E52" s="1064"/>
      <c r="F52" s="1064"/>
      <c r="G52" s="1064"/>
      <c r="H52" s="1064"/>
      <c r="I52" s="1064"/>
      <c r="J52" s="1064"/>
      <c r="K52" s="1064"/>
      <c r="L52" s="1064"/>
      <c r="M52" s="1095"/>
      <c r="N52" s="50"/>
      <c r="O52" s="50"/>
      <c r="P52" s="50"/>
      <c r="Q52" s="50"/>
      <c r="R52" s="50"/>
      <c r="S52" s="50"/>
      <c r="T52" s="50"/>
      <c r="U52" s="50"/>
      <c r="V52" s="50"/>
      <c r="W52" s="50"/>
      <c r="X52" s="50"/>
      <c r="Y52" s="50"/>
      <c r="Z52" s="50"/>
    </row>
    <row r="53" spans="1:26" ht="15.75" customHeight="1">
      <c r="A53" s="1110" t="s">
        <v>317</v>
      </c>
      <c r="B53" s="70" t="s">
        <v>318</v>
      </c>
      <c r="C53" s="1601" t="s">
        <v>143</v>
      </c>
      <c r="D53" s="1064"/>
      <c r="E53" s="1064"/>
      <c r="F53" s="1064"/>
      <c r="G53" s="1064"/>
      <c r="H53" s="1064"/>
      <c r="I53" s="1064"/>
      <c r="J53" s="1064"/>
      <c r="K53" s="1064"/>
      <c r="L53" s="1064"/>
      <c r="M53" s="1095"/>
      <c r="N53" s="50"/>
      <c r="O53" s="50"/>
      <c r="P53" s="50"/>
      <c r="Q53" s="50"/>
      <c r="R53" s="50"/>
      <c r="S53" s="50"/>
      <c r="T53" s="50"/>
      <c r="U53" s="50"/>
      <c r="V53" s="50"/>
      <c r="W53" s="50"/>
      <c r="X53" s="50"/>
      <c r="Y53" s="50"/>
      <c r="Z53" s="50"/>
    </row>
    <row r="54" spans="1:26" ht="15.75" customHeight="1">
      <c r="A54" s="1111"/>
      <c r="B54" s="70" t="s">
        <v>320</v>
      </c>
      <c r="C54" s="1601" t="s">
        <v>412</v>
      </c>
      <c r="D54" s="1064"/>
      <c r="E54" s="1064"/>
      <c r="F54" s="1064"/>
      <c r="G54" s="1064"/>
      <c r="H54" s="1064"/>
      <c r="I54" s="1064"/>
      <c r="J54" s="1064"/>
      <c r="K54" s="1064"/>
      <c r="L54" s="1064"/>
      <c r="M54" s="1095"/>
      <c r="N54" s="50"/>
      <c r="O54" s="50"/>
      <c r="P54" s="50"/>
      <c r="Q54" s="50"/>
      <c r="R54" s="50"/>
      <c r="S54" s="50"/>
      <c r="T54" s="50"/>
      <c r="U54" s="50"/>
      <c r="V54" s="50"/>
      <c r="W54" s="50"/>
      <c r="X54" s="50"/>
      <c r="Y54" s="50"/>
      <c r="Z54" s="50"/>
    </row>
    <row r="55" spans="1:26" ht="15.75" customHeight="1">
      <c r="A55" s="1111"/>
      <c r="B55" s="70" t="s">
        <v>322</v>
      </c>
      <c r="C55" s="1601" t="s">
        <v>413</v>
      </c>
      <c r="D55" s="1064"/>
      <c r="E55" s="1064"/>
      <c r="F55" s="1064"/>
      <c r="G55" s="1064"/>
      <c r="H55" s="1064"/>
      <c r="I55" s="1064"/>
      <c r="J55" s="1064"/>
      <c r="K55" s="1064"/>
      <c r="L55" s="1064"/>
      <c r="M55" s="1095"/>
      <c r="N55" s="50"/>
      <c r="O55" s="50"/>
      <c r="P55" s="50"/>
      <c r="Q55" s="50"/>
      <c r="R55" s="50"/>
      <c r="S55" s="50"/>
      <c r="T55" s="50"/>
      <c r="U55" s="50"/>
      <c r="V55" s="50"/>
      <c r="W55" s="50"/>
      <c r="X55" s="50"/>
      <c r="Y55" s="50"/>
      <c r="Z55" s="50"/>
    </row>
    <row r="56" spans="1:26" ht="15.75" customHeight="1">
      <c r="A56" s="1111"/>
      <c r="B56" s="140" t="s">
        <v>323</v>
      </c>
      <c r="C56" s="1601" t="s">
        <v>142</v>
      </c>
      <c r="D56" s="1064"/>
      <c r="E56" s="1064"/>
      <c r="F56" s="1064"/>
      <c r="G56" s="1064"/>
      <c r="H56" s="1064"/>
      <c r="I56" s="1064"/>
      <c r="J56" s="1064"/>
      <c r="K56" s="1064"/>
      <c r="L56" s="1064"/>
      <c r="M56" s="1095"/>
      <c r="N56" s="50"/>
      <c r="O56" s="50"/>
      <c r="P56" s="50"/>
      <c r="Q56" s="50"/>
      <c r="R56" s="50"/>
      <c r="S56" s="50"/>
      <c r="T56" s="50"/>
      <c r="U56" s="50"/>
      <c r="V56" s="50"/>
      <c r="W56" s="50"/>
      <c r="X56" s="50"/>
      <c r="Y56" s="50"/>
      <c r="Z56" s="50"/>
    </row>
    <row r="57" spans="1:26" ht="15.75" customHeight="1">
      <c r="A57" s="1111"/>
      <c r="B57" s="70" t="s">
        <v>324</v>
      </c>
      <c r="C57" s="1615" t="s">
        <v>144</v>
      </c>
      <c r="D57" s="1064"/>
      <c r="E57" s="1064"/>
      <c r="F57" s="1064"/>
      <c r="G57" s="1064"/>
      <c r="H57" s="1064"/>
      <c r="I57" s="1064"/>
      <c r="J57" s="1064"/>
      <c r="K57" s="1064"/>
      <c r="L57" s="1064"/>
      <c r="M57" s="1095"/>
      <c r="N57" s="50"/>
      <c r="O57" s="50"/>
      <c r="P57" s="50"/>
      <c r="Q57" s="50"/>
      <c r="R57" s="50"/>
      <c r="S57" s="50"/>
      <c r="T57" s="50"/>
      <c r="U57" s="50"/>
      <c r="V57" s="50"/>
      <c r="W57" s="50"/>
      <c r="X57" s="50"/>
      <c r="Y57" s="50"/>
      <c r="Z57" s="50"/>
    </row>
    <row r="58" spans="1:26" ht="15.75" customHeight="1">
      <c r="A58" s="1112"/>
      <c r="B58" s="70" t="s">
        <v>325</v>
      </c>
      <c r="C58" s="1601">
        <v>3102407261</v>
      </c>
      <c r="D58" s="1064"/>
      <c r="E58" s="1064"/>
      <c r="F58" s="1064"/>
      <c r="G58" s="1064"/>
      <c r="H58" s="1064"/>
      <c r="I58" s="1064"/>
      <c r="J58" s="1064"/>
      <c r="K58" s="1064"/>
      <c r="L58" s="1064"/>
      <c r="M58" s="1095"/>
      <c r="N58" s="50"/>
      <c r="O58" s="50"/>
      <c r="P58" s="50"/>
      <c r="Q58" s="50"/>
      <c r="R58" s="50"/>
      <c r="S58" s="50"/>
      <c r="T58" s="50"/>
      <c r="U58" s="50"/>
      <c r="V58" s="50"/>
      <c r="W58" s="50"/>
      <c r="X58" s="50"/>
      <c r="Y58" s="50"/>
      <c r="Z58" s="50"/>
    </row>
    <row r="59" spans="1:26" ht="15.75" customHeight="1">
      <c r="A59" s="1110" t="s">
        <v>326</v>
      </c>
      <c r="B59" s="209" t="s">
        <v>327</v>
      </c>
      <c r="C59" s="1603" t="s">
        <v>399</v>
      </c>
      <c r="D59" s="1064"/>
      <c r="E59" s="1064"/>
      <c r="F59" s="1064"/>
      <c r="G59" s="1064"/>
      <c r="H59" s="1064"/>
      <c r="I59" s="1064"/>
      <c r="J59" s="1064"/>
      <c r="K59" s="1064"/>
      <c r="L59" s="1064"/>
      <c r="M59" s="1095"/>
      <c r="N59" s="50"/>
      <c r="O59" s="50"/>
      <c r="P59" s="50"/>
      <c r="Q59" s="50"/>
      <c r="R59" s="50"/>
      <c r="S59" s="50"/>
      <c r="T59" s="50"/>
      <c r="U59" s="50"/>
      <c r="V59" s="50"/>
      <c r="W59" s="50"/>
      <c r="X59" s="50"/>
      <c r="Y59" s="50"/>
      <c r="Z59" s="50"/>
    </row>
    <row r="60" spans="1:26" ht="30" customHeight="1">
      <c r="A60" s="1111"/>
      <c r="B60" s="209" t="s">
        <v>329</v>
      </c>
      <c r="C60" s="1602" t="s">
        <v>400</v>
      </c>
      <c r="D60" s="1064"/>
      <c r="E60" s="1064"/>
      <c r="F60" s="1064"/>
      <c r="G60" s="1064"/>
      <c r="H60" s="1064"/>
      <c r="I60" s="1064"/>
      <c r="J60" s="1064"/>
      <c r="K60" s="1064"/>
      <c r="L60" s="1064"/>
      <c r="M60" s="1095"/>
      <c r="N60" s="50"/>
      <c r="O60" s="50"/>
      <c r="P60" s="50"/>
      <c r="Q60" s="50"/>
      <c r="R60" s="50"/>
      <c r="S60" s="50"/>
      <c r="T60" s="50"/>
      <c r="U60" s="50"/>
      <c r="V60" s="50"/>
      <c r="W60" s="50"/>
      <c r="X60" s="50"/>
      <c r="Y60" s="50"/>
      <c r="Z60" s="50"/>
    </row>
    <row r="61" spans="1:26" ht="30" customHeight="1">
      <c r="A61" s="1113"/>
      <c r="B61" s="210" t="s">
        <v>52</v>
      </c>
      <c r="C61" s="1602" t="s">
        <v>401</v>
      </c>
      <c r="D61" s="1064"/>
      <c r="E61" s="1064"/>
      <c r="F61" s="1064"/>
      <c r="G61" s="1064"/>
      <c r="H61" s="1064"/>
      <c r="I61" s="1064"/>
      <c r="J61" s="1064"/>
      <c r="K61" s="1064"/>
      <c r="L61" s="1064"/>
      <c r="M61" s="1095"/>
      <c r="N61" s="50"/>
      <c r="O61" s="50"/>
      <c r="P61" s="50"/>
      <c r="Q61" s="50"/>
      <c r="R61" s="50"/>
      <c r="S61" s="50"/>
      <c r="T61" s="50"/>
      <c r="U61" s="50"/>
      <c r="V61" s="50"/>
      <c r="W61" s="50"/>
      <c r="X61" s="50"/>
      <c r="Y61" s="50"/>
      <c r="Z61" s="50"/>
    </row>
    <row r="62" spans="1:26" ht="65.25" customHeight="1">
      <c r="A62" s="145" t="s">
        <v>331</v>
      </c>
      <c r="B62" s="211"/>
      <c r="C62" s="1609" t="s">
        <v>414</v>
      </c>
      <c r="D62" s="1100"/>
      <c r="E62" s="1100"/>
      <c r="F62" s="1100"/>
      <c r="G62" s="1100"/>
      <c r="H62" s="1100"/>
      <c r="I62" s="1100"/>
      <c r="J62" s="1100"/>
      <c r="K62" s="1100"/>
      <c r="L62" s="1100"/>
      <c r="M62" s="1101"/>
      <c r="N62" s="50"/>
      <c r="O62" s="50"/>
      <c r="P62" s="50"/>
      <c r="Q62" s="50"/>
      <c r="R62" s="50"/>
      <c r="S62" s="50"/>
      <c r="T62" s="50"/>
      <c r="U62" s="50"/>
      <c r="V62" s="50"/>
      <c r="W62" s="50"/>
      <c r="X62" s="50"/>
      <c r="Y62" s="50"/>
      <c r="Z62" s="50"/>
    </row>
    <row r="63" spans="1:26" ht="15.75" customHeight="1">
      <c r="A63" s="50"/>
      <c r="B63" s="147"/>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5.75" customHeight="1">
      <c r="A64" s="50"/>
      <c r="B64" s="147"/>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5.75" customHeight="1">
      <c r="A65" s="50"/>
      <c r="B65" s="147"/>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5.75" customHeight="1">
      <c r="A66" s="50"/>
      <c r="B66" s="147"/>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5.75" customHeight="1">
      <c r="A67" s="50"/>
      <c r="B67" s="147"/>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c r="A68" s="50"/>
      <c r="B68" s="147"/>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5.75" customHeight="1">
      <c r="A69" s="50"/>
      <c r="B69" s="147"/>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c r="A70" s="50"/>
      <c r="B70" s="147"/>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c r="A71" s="50"/>
      <c r="B71" s="147"/>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c r="A72" s="50"/>
      <c r="B72" s="147"/>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c r="A73" s="50"/>
      <c r="B73" s="147"/>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c r="A74" s="50"/>
      <c r="B74" s="147"/>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c r="A75" s="50"/>
      <c r="B75" s="147"/>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c r="A76" s="50"/>
      <c r="B76" s="147"/>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c r="A77" s="50"/>
      <c r="B77" s="147"/>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c r="A78" s="50"/>
      <c r="B78" s="147"/>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c r="A79" s="50"/>
      <c r="B79" s="147"/>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c r="A80" s="50"/>
      <c r="B80" s="147"/>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c r="A81" s="50"/>
      <c r="B81" s="147"/>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c r="A82" s="50"/>
      <c r="B82" s="147"/>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c r="A83" s="50"/>
      <c r="B83" s="147"/>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c r="A84" s="50"/>
      <c r="B84" s="147"/>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c r="A85" s="50"/>
      <c r="B85" s="147"/>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c r="A86" s="50"/>
      <c r="B86" s="147"/>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c r="A87" s="50"/>
      <c r="B87" s="147"/>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c r="A88" s="50"/>
      <c r="B88" s="147"/>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c r="A89" s="50"/>
      <c r="B89" s="147"/>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c r="A90" s="50"/>
      <c r="B90" s="147"/>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c r="A91" s="50"/>
      <c r="B91" s="147"/>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c r="A92" s="50"/>
      <c r="B92" s="147"/>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c r="A93" s="50"/>
      <c r="B93" s="147"/>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c r="A94" s="50"/>
      <c r="B94" s="147"/>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c r="A95" s="50"/>
      <c r="B95" s="147"/>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c r="A96" s="50"/>
      <c r="B96" s="147"/>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c r="A97" s="50"/>
      <c r="B97" s="147"/>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c r="A98" s="50"/>
      <c r="B98" s="147"/>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c r="A99" s="50"/>
      <c r="B99" s="147"/>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c r="A100" s="50"/>
      <c r="B100" s="14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c r="A101" s="50"/>
      <c r="B101" s="14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c r="A102" s="50"/>
      <c r="B102" s="14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c r="A103" s="50"/>
      <c r="B103" s="14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c r="A104" s="50"/>
      <c r="B104" s="14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c r="A105" s="50"/>
      <c r="B105" s="14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c r="A106" s="50"/>
      <c r="B106" s="14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c r="A107" s="50"/>
      <c r="B107" s="14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c r="A108" s="50"/>
      <c r="B108" s="14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c r="A109" s="50"/>
      <c r="B109" s="14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c r="A110" s="50"/>
      <c r="B110" s="14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c r="A111" s="50"/>
      <c r="B111" s="14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c r="A112" s="50"/>
      <c r="B112" s="14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c r="A113" s="50"/>
      <c r="B113" s="14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c r="A114" s="50"/>
      <c r="B114" s="14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c r="A115" s="50"/>
      <c r="B115" s="14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c r="A116" s="50"/>
      <c r="B116" s="14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c r="A117" s="50"/>
      <c r="B117" s="14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c r="A118" s="50"/>
      <c r="B118" s="14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c r="A119" s="50"/>
      <c r="B119" s="14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c r="A120" s="50"/>
      <c r="B120" s="14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c r="A121" s="50"/>
      <c r="B121" s="14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c r="A122" s="50"/>
      <c r="B122" s="14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c r="A123" s="50"/>
      <c r="B123" s="14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c r="A124" s="50"/>
      <c r="B124" s="14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c r="A125" s="50"/>
      <c r="B125" s="14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c r="A126" s="50"/>
      <c r="B126" s="14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c r="A127" s="50"/>
      <c r="B127" s="14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c r="A128" s="50"/>
      <c r="B128" s="14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c r="A129" s="50"/>
      <c r="B129" s="14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c r="A130" s="50"/>
      <c r="B130" s="14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c r="A131" s="50"/>
      <c r="B131" s="14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c r="A132" s="50"/>
      <c r="B132" s="14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c r="A133" s="50"/>
      <c r="B133" s="14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c r="A134" s="50"/>
      <c r="B134" s="14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c r="A135" s="50"/>
      <c r="B135" s="14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c r="A136" s="50"/>
      <c r="B136" s="14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c r="A137" s="50"/>
      <c r="B137" s="14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c r="A138" s="50"/>
      <c r="B138" s="14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c r="A139" s="50"/>
      <c r="B139" s="14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c r="A140" s="50"/>
      <c r="B140" s="14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c r="A141" s="50"/>
      <c r="B141" s="14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c r="A142" s="50"/>
      <c r="B142" s="14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c r="A143" s="50"/>
      <c r="B143" s="14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c r="A144" s="50"/>
      <c r="B144" s="14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c r="A145" s="50"/>
      <c r="B145" s="14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c r="A146" s="50"/>
      <c r="B146" s="14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c r="A147" s="50"/>
      <c r="B147" s="14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c r="A148" s="50"/>
      <c r="B148" s="14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c r="A149" s="50"/>
      <c r="B149" s="14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c r="A150" s="50"/>
      <c r="B150" s="14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c r="A151" s="50"/>
      <c r="B151" s="14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c r="A152" s="50"/>
      <c r="B152" s="14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c r="A153" s="50"/>
      <c r="B153" s="14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c r="A154" s="50"/>
      <c r="B154" s="14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c r="A155" s="50"/>
      <c r="B155" s="14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c r="A156" s="50"/>
      <c r="B156" s="14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c r="A157" s="50"/>
      <c r="B157" s="14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c r="A158" s="50"/>
      <c r="B158" s="14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c r="A159" s="50"/>
      <c r="B159" s="14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c r="A160" s="50"/>
      <c r="B160" s="14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c r="A161" s="50"/>
      <c r="B161" s="14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c r="A162" s="50"/>
      <c r="B162" s="14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c r="A163" s="50"/>
      <c r="B163" s="14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c r="A164" s="50"/>
      <c r="B164" s="14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c r="A165" s="50"/>
      <c r="B165" s="14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c r="A166" s="50"/>
      <c r="B166" s="14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c r="A167" s="50"/>
      <c r="B167" s="14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c r="A168" s="50"/>
      <c r="B168" s="14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c r="A169" s="50"/>
      <c r="B169" s="14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c r="A170" s="50"/>
      <c r="B170" s="14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c r="A171" s="50"/>
      <c r="B171" s="14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c r="A172" s="50"/>
      <c r="B172" s="14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c r="A173" s="50"/>
      <c r="B173" s="14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c r="A174" s="50"/>
      <c r="B174" s="14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c r="A175" s="50"/>
      <c r="B175" s="14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c r="A176" s="50"/>
      <c r="B176" s="14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c r="A177" s="50"/>
      <c r="B177" s="14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c r="A178" s="50"/>
      <c r="B178" s="14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c r="A179" s="50"/>
      <c r="B179" s="14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c r="A180" s="50"/>
      <c r="B180" s="14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c r="A181" s="50"/>
      <c r="B181" s="14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c r="A182" s="50"/>
      <c r="B182" s="14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c r="A183" s="50"/>
      <c r="B183" s="14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c r="A184" s="50"/>
      <c r="B184" s="14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c r="A185" s="50"/>
      <c r="B185" s="14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c r="A186" s="50"/>
      <c r="B186" s="14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c r="A187" s="50"/>
      <c r="B187" s="14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c r="A188" s="50"/>
      <c r="B188" s="14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c r="A189" s="50"/>
      <c r="B189" s="14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c r="A190" s="50"/>
      <c r="B190" s="14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c r="A191" s="50"/>
      <c r="B191" s="14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c r="A192" s="50"/>
      <c r="B192" s="14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c r="A193" s="50"/>
      <c r="B193" s="14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c r="A194" s="50"/>
      <c r="B194" s="14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c r="A195" s="50"/>
      <c r="B195" s="14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c r="A196" s="50"/>
      <c r="B196" s="14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c r="A197" s="50"/>
      <c r="B197" s="14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c r="A198" s="50"/>
      <c r="B198" s="14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c r="A199" s="50"/>
      <c r="B199" s="14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c r="A200" s="50"/>
      <c r="B200" s="14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c r="A201" s="50"/>
      <c r="B201" s="14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c r="A202" s="50"/>
      <c r="B202" s="14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c r="A203" s="50"/>
      <c r="B203" s="14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c r="A204" s="50"/>
      <c r="B204" s="14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c r="A205" s="50"/>
      <c r="B205" s="14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c r="A206" s="50"/>
      <c r="B206" s="14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c r="A207" s="50"/>
      <c r="B207" s="14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c r="A208" s="50"/>
      <c r="B208" s="14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c r="A209" s="50"/>
      <c r="B209" s="14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c r="A210" s="50"/>
      <c r="B210" s="14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c r="A211" s="50"/>
      <c r="B211" s="14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c r="A212" s="50"/>
      <c r="B212" s="14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c r="A213" s="50"/>
      <c r="B213" s="14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c r="A214" s="50"/>
      <c r="B214" s="14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c r="A215" s="50"/>
      <c r="B215" s="14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c r="A216" s="50"/>
      <c r="B216" s="14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c r="A217" s="50"/>
      <c r="B217" s="14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c r="A218" s="50"/>
      <c r="B218" s="14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c r="A219" s="50"/>
      <c r="B219" s="14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c r="A220" s="50"/>
      <c r="B220" s="14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c r="A221" s="50"/>
      <c r="B221" s="14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c r="A222" s="50"/>
      <c r="B222" s="14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c r="A223" s="50"/>
      <c r="B223" s="14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c r="A224" s="50"/>
      <c r="B224" s="14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c r="A225" s="50"/>
      <c r="B225" s="14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c r="A226" s="50"/>
      <c r="B226" s="14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c r="A227" s="50"/>
      <c r="B227" s="147"/>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c r="A228" s="50"/>
      <c r="B228" s="147"/>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c r="A229" s="50"/>
      <c r="B229" s="147"/>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c r="A230" s="50"/>
      <c r="B230" s="147"/>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c r="A231" s="50"/>
      <c r="B231" s="147"/>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c r="A232" s="50"/>
      <c r="B232" s="147"/>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c r="A233" s="50"/>
      <c r="B233" s="147"/>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c r="A234" s="50"/>
      <c r="B234" s="147"/>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c r="A235" s="50"/>
      <c r="B235" s="147"/>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c r="A236" s="50"/>
      <c r="B236" s="147"/>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c r="A237" s="50"/>
      <c r="B237" s="147"/>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c r="A238" s="50"/>
      <c r="B238" s="147"/>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c r="A239" s="50"/>
      <c r="B239" s="147"/>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c r="A240" s="50"/>
      <c r="B240" s="147"/>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c r="A241" s="50"/>
      <c r="B241" s="147"/>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c r="A242" s="50"/>
      <c r="B242" s="147"/>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c r="A243" s="50"/>
      <c r="B243" s="147"/>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c r="A244" s="50"/>
      <c r="B244" s="147"/>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c r="A245" s="50"/>
      <c r="B245" s="147"/>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c r="A246" s="50"/>
      <c r="B246" s="147"/>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c r="A247" s="50"/>
      <c r="B247" s="147"/>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c r="A248" s="50"/>
      <c r="B248" s="147"/>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c r="A249" s="50"/>
      <c r="B249" s="147"/>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c r="A250" s="50"/>
      <c r="B250" s="147"/>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c r="A251" s="50"/>
      <c r="B251" s="147"/>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c r="A252" s="50"/>
      <c r="B252" s="147"/>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c r="A253" s="50"/>
      <c r="B253" s="147"/>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c r="A254" s="50"/>
      <c r="B254" s="147"/>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c r="A255" s="50"/>
      <c r="B255" s="147"/>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c r="A256" s="50"/>
      <c r="B256" s="147"/>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c r="A257" s="50"/>
      <c r="B257" s="147"/>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c r="A258" s="50"/>
      <c r="B258" s="147"/>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c r="A259" s="50"/>
      <c r="B259" s="147"/>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c r="A260" s="50"/>
      <c r="B260" s="147"/>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c r="A261" s="50"/>
      <c r="B261" s="147"/>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c r="A262" s="50"/>
      <c r="B262" s="147"/>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c r="A263" s="50"/>
      <c r="B263" s="147"/>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c r="A264" s="50"/>
      <c r="B264" s="147"/>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c r="A265" s="50"/>
      <c r="B265" s="147"/>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c r="A266" s="50"/>
      <c r="B266" s="147"/>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c r="A267" s="50"/>
      <c r="B267" s="147"/>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c r="A268" s="50"/>
      <c r="B268" s="147"/>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c r="A269" s="50"/>
      <c r="B269" s="147"/>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c r="A270" s="50"/>
      <c r="B270" s="147"/>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c r="A271" s="50"/>
      <c r="B271" s="147"/>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c r="A272" s="50"/>
      <c r="B272" s="147"/>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c r="A273" s="50"/>
      <c r="B273" s="147"/>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c r="A274" s="50"/>
      <c r="B274" s="147"/>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c r="A275" s="50"/>
      <c r="B275" s="147"/>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c r="A276" s="50"/>
      <c r="B276" s="147"/>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c r="A277" s="50"/>
      <c r="B277" s="147"/>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c r="A278" s="50"/>
      <c r="B278" s="147"/>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c r="A279" s="50"/>
      <c r="B279" s="147"/>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c r="A280" s="50"/>
      <c r="B280" s="147"/>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c r="A281" s="50"/>
      <c r="B281" s="147"/>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c r="A282" s="50"/>
      <c r="B282" s="147"/>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c r="A283" s="50"/>
      <c r="B283" s="147"/>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c r="A284" s="50"/>
      <c r="B284" s="147"/>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c r="A285" s="50"/>
      <c r="B285" s="147"/>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c r="A286" s="50"/>
      <c r="B286" s="147"/>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c r="A287" s="50"/>
      <c r="B287" s="147"/>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c r="A288" s="50"/>
      <c r="B288" s="147"/>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c r="A289" s="50"/>
      <c r="B289" s="147"/>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c r="A290" s="50"/>
      <c r="B290" s="147"/>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c r="A291" s="50"/>
      <c r="B291" s="147"/>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c r="A292" s="50"/>
      <c r="B292" s="147"/>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c r="A293" s="50"/>
      <c r="B293" s="147"/>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c r="A294" s="50"/>
      <c r="B294" s="147"/>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c r="A295" s="50"/>
      <c r="B295" s="147"/>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c r="A296" s="50"/>
      <c r="B296" s="147"/>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c r="A297" s="50"/>
      <c r="B297" s="147"/>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c r="A298" s="50"/>
      <c r="B298" s="147"/>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c r="A299" s="50"/>
      <c r="B299" s="147"/>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c r="A300" s="50"/>
      <c r="B300" s="147"/>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c r="A301" s="50"/>
      <c r="B301" s="147"/>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c r="A302" s="50"/>
      <c r="B302" s="147"/>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c r="A303" s="50"/>
      <c r="B303" s="147"/>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c r="A304" s="50"/>
      <c r="B304" s="147"/>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c r="A305" s="50"/>
      <c r="B305" s="147"/>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c r="A306" s="50"/>
      <c r="B306" s="147"/>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c r="A307" s="50"/>
      <c r="B307" s="147"/>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c r="A308" s="50"/>
      <c r="B308" s="147"/>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c r="A309" s="50"/>
      <c r="B309" s="147"/>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c r="A310" s="50"/>
      <c r="B310" s="147"/>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c r="A311" s="50"/>
      <c r="B311" s="147"/>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5.75" customHeight="1">
      <c r="A312" s="50"/>
      <c r="B312" s="147"/>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5.75" customHeight="1">
      <c r="A313" s="50"/>
      <c r="B313" s="147"/>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5.75" customHeight="1">
      <c r="A314" s="50"/>
      <c r="B314" s="147"/>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5.75" customHeight="1">
      <c r="A315" s="50"/>
      <c r="B315" s="147"/>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5.75" customHeight="1">
      <c r="A316" s="50"/>
      <c r="B316" s="147"/>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5.75" customHeight="1">
      <c r="A317" s="50"/>
      <c r="B317" s="147"/>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5.75" customHeight="1">
      <c r="A318" s="50"/>
      <c r="B318" s="147"/>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5.75" customHeight="1">
      <c r="A319" s="50"/>
      <c r="B319" s="147"/>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5.75" customHeight="1">
      <c r="A320" s="50"/>
      <c r="B320" s="147"/>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5.75" customHeight="1">
      <c r="A321" s="50"/>
      <c r="B321" s="147"/>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5.75" customHeight="1">
      <c r="A322" s="50"/>
      <c r="B322" s="147"/>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5.75" customHeight="1">
      <c r="A323" s="50"/>
      <c r="B323" s="147"/>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5.75" customHeight="1">
      <c r="A324" s="50"/>
      <c r="B324" s="147"/>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5.75" customHeight="1">
      <c r="A325" s="50"/>
      <c r="B325" s="147"/>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5.75" customHeight="1">
      <c r="A326" s="50"/>
      <c r="B326" s="147"/>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5.75" customHeight="1">
      <c r="A327" s="50"/>
      <c r="B327" s="147"/>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5.75" customHeight="1">
      <c r="A328" s="50"/>
      <c r="B328" s="147"/>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5.75" customHeight="1">
      <c r="A329" s="50"/>
      <c r="B329" s="147"/>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5.75" customHeight="1">
      <c r="A330" s="50"/>
      <c r="B330" s="147"/>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5.75" customHeight="1">
      <c r="A331" s="50"/>
      <c r="B331" s="147"/>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5.75" customHeight="1">
      <c r="A332" s="50"/>
      <c r="B332" s="147"/>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5.75" customHeight="1">
      <c r="A333" s="50"/>
      <c r="B333" s="147"/>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5.75" customHeight="1">
      <c r="A334" s="50"/>
      <c r="B334" s="147"/>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5.75" customHeight="1">
      <c r="A335" s="50"/>
      <c r="B335" s="147"/>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5.75" customHeight="1">
      <c r="A336" s="50"/>
      <c r="B336" s="147"/>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5.75" customHeight="1">
      <c r="A337" s="50"/>
      <c r="B337" s="147"/>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5.75" customHeight="1">
      <c r="A338" s="50"/>
      <c r="B338" s="147"/>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5.75" customHeight="1">
      <c r="A339" s="50"/>
      <c r="B339" s="147"/>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5.75" customHeight="1">
      <c r="A340" s="50"/>
      <c r="B340" s="147"/>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5.75" customHeight="1">
      <c r="A341" s="50"/>
      <c r="B341" s="147"/>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5.75" customHeight="1">
      <c r="A342" s="50"/>
      <c r="B342" s="147"/>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5.75" customHeight="1">
      <c r="A343" s="50"/>
      <c r="B343" s="147"/>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5.75" customHeight="1">
      <c r="A344" s="50"/>
      <c r="B344" s="147"/>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5.75" customHeight="1">
      <c r="A345" s="50"/>
      <c r="B345" s="147"/>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5.75" customHeight="1">
      <c r="A346" s="50"/>
      <c r="B346" s="147"/>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5.75" customHeight="1">
      <c r="A347" s="50"/>
      <c r="B347" s="147"/>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5.75" customHeight="1">
      <c r="A348" s="50"/>
      <c r="B348" s="147"/>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5.75" customHeight="1">
      <c r="A349" s="50"/>
      <c r="B349" s="147"/>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5.75" customHeight="1">
      <c r="A350" s="50"/>
      <c r="B350" s="147"/>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5.75" customHeight="1">
      <c r="A351" s="50"/>
      <c r="B351" s="147"/>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5.75" customHeight="1">
      <c r="A352" s="50"/>
      <c r="B352" s="147"/>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5.75" customHeight="1">
      <c r="A353" s="50"/>
      <c r="B353" s="147"/>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5.75" customHeight="1">
      <c r="A354" s="50"/>
      <c r="B354" s="147"/>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5.75" customHeight="1">
      <c r="A355" s="50"/>
      <c r="B355" s="147"/>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5.75" customHeight="1">
      <c r="A356" s="50"/>
      <c r="B356" s="147"/>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5.75" customHeight="1">
      <c r="A357" s="50"/>
      <c r="B357" s="147"/>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5.75" customHeight="1">
      <c r="A358" s="50"/>
      <c r="B358" s="147"/>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5.75" customHeight="1">
      <c r="A359" s="50"/>
      <c r="B359" s="147"/>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5.75" customHeight="1">
      <c r="A360" s="50"/>
      <c r="B360" s="147"/>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5.75" customHeight="1">
      <c r="A361" s="50"/>
      <c r="B361" s="147"/>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5.75" customHeight="1">
      <c r="A362" s="50"/>
      <c r="B362" s="147"/>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5.75" customHeight="1">
      <c r="A363" s="50"/>
      <c r="B363" s="147"/>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5.75" customHeight="1">
      <c r="A364" s="50"/>
      <c r="B364" s="147"/>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5.75" customHeight="1">
      <c r="A365" s="50"/>
      <c r="B365" s="147"/>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5.75" customHeight="1">
      <c r="A366" s="50"/>
      <c r="B366" s="147"/>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5.75" customHeight="1">
      <c r="A367" s="50"/>
      <c r="B367" s="147"/>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5.75" customHeight="1">
      <c r="A368" s="50"/>
      <c r="B368" s="147"/>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5.75" customHeight="1">
      <c r="A369" s="50"/>
      <c r="B369" s="147"/>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5.75" customHeight="1">
      <c r="A370" s="50"/>
      <c r="B370" s="147"/>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5.75" customHeight="1">
      <c r="A371" s="50"/>
      <c r="B371" s="147"/>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5.75" customHeight="1">
      <c r="A372" s="50"/>
      <c r="B372" s="147"/>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5.75" customHeight="1">
      <c r="A373" s="50"/>
      <c r="B373" s="147"/>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5.75" customHeight="1">
      <c r="A374" s="50"/>
      <c r="B374" s="147"/>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5.75" customHeight="1">
      <c r="A375" s="50"/>
      <c r="B375" s="147"/>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5.75" customHeight="1">
      <c r="A376" s="50"/>
      <c r="B376" s="147"/>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5.75" customHeight="1">
      <c r="A377" s="50"/>
      <c r="B377" s="147"/>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5.75" customHeight="1">
      <c r="A378" s="50"/>
      <c r="B378" s="147"/>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5.75" customHeight="1">
      <c r="A379" s="50"/>
      <c r="B379" s="147"/>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5.75" customHeight="1">
      <c r="A380" s="50"/>
      <c r="B380" s="147"/>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5.75" customHeight="1">
      <c r="A381" s="50"/>
      <c r="B381" s="147"/>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5.75" customHeight="1">
      <c r="A382" s="50"/>
      <c r="B382" s="147"/>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5.75" customHeight="1">
      <c r="A383" s="50"/>
      <c r="B383" s="147"/>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5.75" customHeight="1">
      <c r="A384" s="50"/>
      <c r="B384" s="147"/>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5.75" customHeight="1">
      <c r="A385" s="50"/>
      <c r="B385" s="147"/>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5.75" customHeight="1">
      <c r="A386" s="50"/>
      <c r="B386" s="147"/>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5.75" customHeight="1">
      <c r="A387" s="50"/>
      <c r="B387" s="147"/>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5.75" customHeight="1">
      <c r="A388" s="50"/>
      <c r="B388" s="147"/>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5.75" customHeight="1">
      <c r="A389" s="50"/>
      <c r="B389" s="147"/>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5.75" customHeight="1">
      <c r="A390" s="50"/>
      <c r="B390" s="147"/>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5.75" customHeight="1">
      <c r="A391" s="50"/>
      <c r="B391" s="147"/>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5.75" customHeight="1">
      <c r="A392" s="50"/>
      <c r="B392" s="147"/>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5.75" customHeight="1">
      <c r="A393" s="50"/>
      <c r="B393" s="147"/>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5.75" customHeight="1">
      <c r="A394" s="50"/>
      <c r="B394" s="147"/>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5.75" customHeight="1">
      <c r="A395" s="50"/>
      <c r="B395" s="147"/>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5.75" customHeight="1">
      <c r="A396" s="50"/>
      <c r="B396" s="147"/>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5.75" customHeight="1">
      <c r="A397" s="50"/>
      <c r="B397" s="147"/>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5.75" customHeight="1">
      <c r="A398" s="50"/>
      <c r="B398" s="147"/>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5.75" customHeight="1">
      <c r="A399" s="50"/>
      <c r="B399" s="147"/>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5.75" customHeight="1">
      <c r="A400" s="50"/>
      <c r="B400" s="147"/>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5.75" customHeight="1">
      <c r="A401" s="50"/>
      <c r="B401" s="147"/>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5.75" customHeight="1">
      <c r="A402" s="50"/>
      <c r="B402" s="147"/>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5.75" customHeight="1">
      <c r="A403" s="50"/>
      <c r="B403" s="147"/>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5.75" customHeight="1">
      <c r="A404" s="50"/>
      <c r="B404" s="147"/>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5.75" customHeight="1">
      <c r="A405" s="50"/>
      <c r="B405" s="147"/>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5.75" customHeight="1">
      <c r="A406" s="50"/>
      <c r="B406" s="147"/>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5.75" customHeight="1">
      <c r="A407" s="50"/>
      <c r="B407" s="147"/>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5.75" customHeight="1">
      <c r="A408" s="50"/>
      <c r="B408" s="147"/>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5.75" customHeight="1">
      <c r="A409" s="50"/>
      <c r="B409" s="147"/>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5.75" customHeight="1">
      <c r="A410" s="50"/>
      <c r="B410" s="147"/>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5.75" customHeight="1">
      <c r="A411" s="50"/>
      <c r="B411" s="147"/>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5.75" customHeight="1">
      <c r="A412" s="50"/>
      <c r="B412" s="147"/>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5.75" customHeight="1">
      <c r="A413" s="50"/>
      <c r="B413" s="147"/>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5.75" customHeight="1">
      <c r="A414" s="50"/>
      <c r="B414" s="147"/>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5.75" customHeight="1">
      <c r="A415" s="50"/>
      <c r="B415" s="147"/>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5.75" customHeight="1">
      <c r="A416" s="50"/>
      <c r="B416" s="147"/>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5.75" customHeight="1">
      <c r="A417" s="50"/>
      <c r="B417" s="147"/>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5.75" customHeight="1">
      <c r="A418" s="50"/>
      <c r="B418" s="147"/>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5.75" customHeight="1">
      <c r="A419" s="50"/>
      <c r="B419" s="147"/>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5.75" customHeight="1">
      <c r="A420" s="50"/>
      <c r="B420" s="147"/>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5.75" customHeight="1">
      <c r="A421" s="50"/>
      <c r="B421" s="147"/>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5.75" customHeight="1">
      <c r="A422" s="50"/>
      <c r="B422" s="147"/>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5.75" customHeight="1">
      <c r="A423" s="50"/>
      <c r="B423" s="147"/>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5.75" customHeight="1">
      <c r="A424" s="50"/>
      <c r="B424" s="147"/>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5.75" customHeight="1">
      <c r="A425" s="50"/>
      <c r="B425" s="147"/>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5.75" customHeight="1">
      <c r="A426" s="50"/>
      <c r="B426" s="147"/>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5.75" customHeight="1">
      <c r="A427" s="50"/>
      <c r="B427" s="147"/>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5.75" customHeight="1">
      <c r="A428" s="50"/>
      <c r="B428" s="147"/>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5.75" customHeight="1">
      <c r="A429" s="50"/>
      <c r="B429" s="147"/>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5.75" customHeight="1">
      <c r="A430" s="50"/>
      <c r="B430" s="147"/>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5.75" customHeight="1">
      <c r="A431" s="50"/>
      <c r="B431" s="147"/>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5.75" customHeight="1">
      <c r="A432" s="50"/>
      <c r="B432" s="147"/>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5.75" customHeight="1">
      <c r="A433" s="50"/>
      <c r="B433" s="147"/>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5.75" customHeight="1">
      <c r="A434" s="50"/>
      <c r="B434" s="147"/>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5.75" customHeight="1">
      <c r="A435" s="50"/>
      <c r="B435" s="147"/>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5.75" customHeight="1">
      <c r="A436" s="50"/>
      <c r="B436" s="147"/>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5.75" customHeight="1">
      <c r="A437" s="50"/>
      <c r="B437" s="147"/>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5.75" customHeight="1">
      <c r="A438" s="50"/>
      <c r="B438" s="147"/>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5.75" customHeight="1">
      <c r="A439" s="50"/>
      <c r="B439" s="147"/>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5.75" customHeight="1">
      <c r="A440" s="50"/>
      <c r="B440" s="147"/>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5.75" customHeight="1">
      <c r="A441" s="50"/>
      <c r="B441" s="147"/>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5.75" customHeight="1">
      <c r="A442" s="50"/>
      <c r="B442" s="147"/>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5.75" customHeight="1">
      <c r="A443" s="50"/>
      <c r="B443" s="147"/>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5.75" customHeight="1">
      <c r="A444" s="50"/>
      <c r="B444" s="147"/>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5.75" customHeight="1">
      <c r="A445" s="50"/>
      <c r="B445" s="147"/>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5.75" customHeight="1">
      <c r="A446" s="50"/>
      <c r="B446" s="147"/>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5.75" customHeight="1">
      <c r="A447" s="50"/>
      <c r="B447" s="147"/>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5.75" customHeight="1">
      <c r="A448" s="50"/>
      <c r="B448" s="147"/>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5.75" customHeight="1">
      <c r="A449" s="50"/>
      <c r="B449" s="147"/>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5.75" customHeight="1">
      <c r="A450" s="50"/>
      <c r="B450" s="147"/>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5.75" customHeight="1">
      <c r="A451" s="50"/>
      <c r="B451" s="147"/>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5.75" customHeight="1">
      <c r="A452" s="50"/>
      <c r="B452" s="147"/>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5.75" customHeight="1">
      <c r="A453" s="50"/>
      <c r="B453" s="147"/>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5.75" customHeight="1">
      <c r="A454" s="50"/>
      <c r="B454" s="147"/>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5.75" customHeight="1">
      <c r="A455" s="50"/>
      <c r="B455" s="147"/>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5.75" customHeight="1">
      <c r="A456" s="50"/>
      <c r="B456" s="147"/>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5.75" customHeight="1">
      <c r="A457" s="50"/>
      <c r="B457" s="147"/>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5.75" customHeight="1">
      <c r="A458" s="50"/>
      <c r="B458" s="147"/>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5.75" customHeight="1">
      <c r="A459" s="50"/>
      <c r="B459" s="147"/>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5.75" customHeight="1">
      <c r="A460" s="50"/>
      <c r="B460" s="147"/>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5.75" customHeight="1">
      <c r="A461" s="50"/>
      <c r="B461" s="147"/>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5.75" customHeight="1">
      <c r="A462" s="50"/>
      <c r="B462" s="147"/>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5.75" customHeight="1">
      <c r="A463" s="50"/>
      <c r="B463" s="147"/>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5.75" customHeight="1">
      <c r="A464" s="50"/>
      <c r="B464" s="147"/>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5.75" customHeight="1">
      <c r="A465" s="50"/>
      <c r="B465" s="147"/>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5.75" customHeight="1">
      <c r="A466" s="50"/>
      <c r="B466" s="147"/>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5.75" customHeight="1">
      <c r="A467" s="50"/>
      <c r="B467" s="147"/>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5.75" customHeight="1">
      <c r="A468" s="50"/>
      <c r="B468" s="147"/>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5.75" customHeight="1">
      <c r="A469" s="50"/>
      <c r="B469" s="147"/>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5.75" customHeight="1">
      <c r="A470" s="50"/>
      <c r="B470" s="147"/>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5.75" customHeight="1">
      <c r="A471" s="50"/>
      <c r="B471" s="147"/>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5.75" customHeight="1">
      <c r="A472" s="50"/>
      <c r="B472" s="147"/>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5.75" customHeight="1">
      <c r="A473" s="50"/>
      <c r="B473" s="147"/>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5.75" customHeight="1">
      <c r="A474" s="50"/>
      <c r="B474" s="147"/>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5.75" customHeight="1">
      <c r="A475" s="50"/>
      <c r="B475" s="147"/>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5.75" customHeight="1">
      <c r="A476" s="50"/>
      <c r="B476" s="147"/>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5.75" customHeight="1">
      <c r="A477" s="50"/>
      <c r="B477" s="147"/>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5.75" customHeight="1">
      <c r="A478" s="50"/>
      <c r="B478" s="147"/>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5.75" customHeight="1">
      <c r="A479" s="50"/>
      <c r="B479" s="147"/>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5.75" customHeight="1">
      <c r="A480" s="50"/>
      <c r="B480" s="147"/>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5.75" customHeight="1">
      <c r="A481" s="50"/>
      <c r="B481" s="147"/>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5.75" customHeight="1">
      <c r="A482" s="50"/>
      <c r="B482" s="147"/>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5.75" customHeight="1">
      <c r="A483" s="50"/>
      <c r="B483" s="147"/>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5.75" customHeight="1">
      <c r="A484" s="50"/>
      <c r="B484" s="147"/>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5.75" customHeight="1">
      <c r="A485" s="50"/>
      <c r="B485" s="147"/>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5.75" customHeight="1">
      <c r="A486" s="50"/>
      <c r="B486" s="147"/>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5.75" customHeight="1">
      <c r="A487" s="50"/>
      <c r="B487" s="147"/>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5.75" customHeight="1">
      <c r="A488" s="50"/>
      <c r="B488" s="147"/>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5.75" customHeight="1">
      <c r="A489" s="50"/>
      <c r="B489" s="147"/>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5.75" customHeight="1">
      <c r="A490" s="50"/>
      <c r="B490" s="147"/>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5.75" customHeight="1">
      <c r="A491" s="50"/>
      <c r="B491" s="147"/>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5.75" customHeight="1">
      <c r="A492" s="50"/>
      <c r="B492" s="147"/>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5.75" customHeight="1">
      <c r="A493" s="50"/>
      <c r="B493" s="147"/>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5.75" customHeight="1">
      <c r="A494" s="50"/>
      <c r="B494" s="147"/>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5.75" customHeight="1">
      <c r="A495" s="50"/>
      <c r="B495" s="147"/>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5.75" customHeight="1">
      <c r="A496" s="50"/>
      <c r="B496" s="147"/>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5.75" customHeight="1">
      <c r="A497" s="50"/>
      <c r="B497" s="147"/>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5.75" customHeight="1">
      <c r="A498" s="50"/>
      <c r="B498" s="147"/>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5.75" customHeight="1">
      <c r="A499" s="50"/>
      <c r="B499" s="147"/>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5.75" customHeight="1">
      <c r="A500" s="50"/>
      <c r="B500" s="147"/>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5.75" customHeight="1">
      <c r="A501" s="50"/>
      <c r="B501" s="147"/>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5.75" customHeight="1">
      <c r="A502" s="50"/>
      <c r="B502" s="147"/>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5.75" customHeight="1">
      <c r="A503" s="50"/>
      <c r="B503" s="147"/>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5.75" customHeight="1">
      <c r="A504" s="50"/>
      <c r="B504" s="147"/>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5.75" customHeight="1">
      <c r="A505" s="50"/>
      <c r="B505" s="147"/>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5.75" customHeight="1">
      <c r="A506" s="50"/>
      <c r="B506" s="147"/>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5.75" customHeight="1">
      <c r="A507" s="50"/>
      <c r="B507" s="147"/>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5.75" customHeight="1">
      <c r="A508" s="50"/>
      <c r="B508" s="147"/>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5.75" customHeight="1">
      <c r="A509" s="50"/>
      <c r="B509" s="147"/>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5.75" customHeight="1">
      <c r="A510" s="50"/>
      <c r="B510" s="147"/>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5.75" customHeight="1">
      <c r="A511" s="50"/>
      <c r="B511" s="147"/>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5.75" customHeight="1">
      <c r="A512" s="50"/>
      <c r="B512" s="147"/>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5.75" customHeight="1">
      <c r="A513" s="50"/>
      <c r="B513" s="147"/>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5.75" customHeight="1">
      <c r="A514" s="50"/>
      <c r="B514" s="147"/>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5.75" customHeight="1">
      <c r="A515" s="50"/>
      <c r="B515" s="147"/>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5.75" customHeight="1">
      <c r="A516" s="50"/>
      <c r="B516" s="147"/>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5.75" customHeight="1">
      <c r="A517" s="50"/>
      <c r="B517" s="147"/>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5.75" customHeight="1">
      <c r="A518" s="50"/>
      <c r="B518" s="147"/>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5.75" customHeight="1">
      <c r="A519" s="50"/>
      <c r="B519" s="147"/>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5.75" customHeight="1">
      <c r="A520" s="50"/>
      <c r="B520" s="147"/>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5.75" customHeight="1">
      <c r="A521" s="50"/>
      <c r="B521" s="147"/>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5.75" customHeight="1">
      <c r="A522" s="50"/>
      <c r="B522" s="147"/>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5.75" customHeight="1">
      <c r="A523" s="50"/>
      <c r="B523" s="147"/>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5.75" customHeight="1">
      <c r="A524" s="50"/>
      <c r="B524" s="147"/>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5.75" customHeight="1">
      <c r="A525" s="50"/>
      <c r="B525" s="147"/>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5.75" customHeight="1">
      <c r="A526" s="50"/>
      <c r="B526" s="147"/>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5.75" customHeight="1">
      <c r="A527" s="50"/>
      <c r="B527" s="147"/>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5.75" customHeight="1">
      <c r="A528" s="50"/>
      <c r="B528" s="147"/>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5.75" customHeight="1">
      <c r="A529" s="50"/>
      <c r="B529" s="147"/>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5.75" customHeight="1">
      <c r="A530" s="50"/>
      <c r="B530" s="147"/>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5.75" customHeight="1">
      <c r="A531" s="50"/>
      <c r="B531" s="147"/>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5.75" customHeight="1">
      <c r="A532" s="50"/>
      <c r="B532" s="147"/>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5.75" customHeight="1">
      <c r="A533" s="50"/>
      <c r="B533" s="147"/>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5.75" customHeight="1">
      <c r="A534" s="50"/>
      <c r="B534" s="147"/>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5.75" customHeight="1">
      <c r="A535" s="50"/>
      <c r="B535" s="147"/>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5.75" customHeight="1">
      <c r="A536" s="50"/>
      <c r="B536" s="147"/>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5.75" customHeight="1">
      <c r="A537" s="50"/>
      <c r="B537" s="147"/>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5.75" customHeight="1">
      <c r="A538" s="50"/>
      <c r="B538" s="147"/>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5.75" customHeight="1">
      <c r="A539" s="50"/>
      <c r="B539" s="147"/>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5.75" customHeight="1">
      <c r="A540" s="50"/>
      <c r="B540" s="147"/>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5.75" customHeight="1">
      <c r="A541" s="50"/>
      <c r="B541" s="147"/>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5.75" customHeight="1">
      <c r="A542" s="50"/>
      <c r="B542" s="147"/>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5.75" customHeight="1">
      <c r="A543" s="50"/>
      <c r="B543" s="147"/>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5.75" customHeight="1">
      <c r="A544" s="50"/>
      <c r="B544" s="147"/>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5.75" customHeight="1">
      <c r="A545" s="50"/>
      <c r="B545" s="147"/>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5.75" customHeight="1">
      <c r="A546" s="50"/>
      <c r="B546" s="147"/>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5.75" customHeight="1">
      <c r="A547" s="50"/>
      <c r="B547" s="147"/>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5.75" customHeight="1">
      <c r="A548" s="50"/>
      <c r="B548" s="147"/>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5.75" customHeight="1">
      <c r="A549" s="50"/>
      <c r="B549" s="147"/>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5.75" customHeight="1">
      <c r="A550" s="50"/>
      <c r="B550" s="147"/>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5.75" customHeight="1">
      <c r="A551" s="50"/>
      <c r="B551" s="147"/>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5.75" customHeight="1">
      <c r="A552" s="50"/>
      <c r="B552" s="147"/>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5.75" customHeight="1">
      <c r="A553" s="50"/>
      <c r="B553" s="147"/>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5.75" customHeight="1">
      <c r="A554" s="50"/>
      <c r="B554" s="147"/>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5.75" customHeight="1">
      <c r="A555" s="50"/>
      <c r="B555" s="147"/>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5.75" customHeight="1">
      <c r="A556" s="50"/>
      <c r="B556" s="147"/>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5.75" customHeight="1">
      <c r="A557" s="50"/>
      <c r="B557" s="147"/>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5.75" customHeight="1">
      <c r="A558" s="50"/>
      <c r="B558" s="147"/>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5.75" customHeight="1">
      <c r="A559" s="50"/>
      <c r="B559" s="147"/>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5.75" customHeight="1">
      <c r="A560" s="50"/>
      <c r="B560" s="147"/>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5.75" customHeight="1">
      <c r="A561" s="50"/>
      <c r="B561" s="147"/>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5.75" customHeight="1">
      <c r="A562" s="50"/>
      <c r="B562" s="147"/>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5.75" customHeight="1">
      <c r="A563" s="50"/>
      <c r="B563" s="147"/>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5.75" customHeight="1">
      <c r="A564" s="50"/>
      <c r="B564" s="147"/>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5.75" customHeight="1">
      <c r="A565" s="50"/>
      <c r="B565" s="147"/>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5.75" customHeight="1">
      <c r="A566" s="50"/>
      <c r="B566" s="147"/>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5.75" customHeight="1">
      <c r="A567" s="50"/>
      <c r="B567" s="147"/>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5.75" customHeight="1">
      <c r="A568" s="50"/>
      <c r="B568" s="147"/>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5.75" customHeight="1">
      <c r="A569" s="50"/>
      <c r="B569" s="147"/>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5.75" customHeight="1">
      <c r="A570" s="50"/>
      <c r="B570" s="147"/>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5.75" customHeight="1">
      <c r="A571" s="50"/>
      <c r="B571" s="147"/>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5.75" customHeight="1">
      <c r="A572" s="50"/>
      <c r="B572" s="147"/>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5.75" customHeight="1">
      <c r="A573" s="50"/>
      <c r="B573" s="147"/>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5.75" customHeight="1">
      <c r="A574" s="50"/>
      <c r="B574" s="147"/>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5.75" customHeight="1">
      <c r="A575" s="50"/>
      <c r="B575" s="147"/>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5.75" customHeight="1">
      <c r="A576" s="50"/>
      <c r="B576" s="147"/>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5.75" customHeight="1">
      <c r="A577" s="50"/>
      <c r="B577" s="147"/>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5.75" customHeight="1">
      <c r="A578" s="50"/>
      <c r="B578" s="147"/>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5.75" customHeight="1">
      <c r="A579" s="50"/>
      <c r="B579" s="147"/>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5.75" customHeight="1">
      <c r="A580" s="50"/>
      <c r="B580" s="147"/>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5.75" customHeight="1">
      <c r="A581" s="50"/>
      <c r="B581" s="147"/>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5.75" customHeight="1">
      <c r="A582" s="50"/>
      <c r="B582" s="147"/>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5.75" customHeight="1">
      <c r="A583" s="50"/>
      <c r="B583" s="147"/>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5.75" customHeight="1">
      <c r="A584" s="50"/>
      <c r="B584" s="147"/>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5.75" customHeight="1">
      <c r="A585" s="50"/>
      <c r="B585" s="147"/>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5.75" customHeight="1">
      <c r="A586" s="50"/>
      <c r="B586" s="147"/>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5.75" customHeight="1">
      <c r="A587" s="50"/>
      <c r="B587" s="147"/>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5.75" customHeight="1">
      <c r="A588" s="50"/>
      <c r="B588" s="147"/>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5.75" customHeight="1">
      <c r="A589" s="50"/>
      <c r="B589" s="147"/>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5.75" customHeight="1">
      <c r="A590" s="50"/>
      <c r="B590" s="147"/>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5.75" customHeight="1">
      <c r="A591" s="50"/>
      <c r="B591" s="147"/>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5.75" customHeight="1">
      <c r="A592" s="50"/>
      <c r="B592" s="147"/>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5.75" customHeight="1">
      <c r="A593" s="50"/>
      <c r="B593" s="147"/>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5.75" customHeight="1">
      <c r="A594" s="50"/>
      <c r="B594" s="147"/>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5.75" customHeight="1">
      <c r="A595" s="50"/>
      <c r="B595" s="147"/>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5.75" customHeight="1">
      <c r="A596" s="50"/>
      <c r="B596" s="147"/>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5.75" customHeight="1">
      <c r="A597" s="50"/>
      <c r="B597" s="147"/>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5.75" customHeight="1">
      <c r="A598" s="50"/>
      <c r="B598" s="147"/>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5.75" customHeight="1">
      <c r="A599" s="50"/>
      <c r="B599" s="147"/>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5.75" customHeight="1">
      <c r="A600" s="50"/>
      <c r="B600" s="147"/>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5.75" customHeight="1">
      <c r="A601" s="50"/>
      <c r="B601" s="147"/>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5.75" customHeight="1">
      <c r="A602" s="50"/>
      <c r="B602" s="147"/>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5.75" customHeight="1">
      <c r="A603" s="50"/>
      <c r="B603" s="147"/>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5.75" customHeight="1">
      <c r="A604" s="50"/>
      <c r="B604" s="147"/>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5.75" customHeight="1">
      <c r="A605" s="50"/>
      <c r="B605" s="147"/>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5.75" customHeight="1">
      <c r="A606" s="50"/>
      <c r="B606" s="147"/>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5.75" customHeight="1">
      <c r="A607" s="50"/>
      <c r="B607" s="147"/>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5.75" customHeight="1">
      <c r="A608" s="50"/>
      <c r="B608" s="147"/>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5.75" customHeight="1">
      <c r="A609" s="50"/>
      <c r="B609" s="147"/>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5.75" customHeight="1">
      <c r="A610" s="50"/>
      <c r="B610" s="147"/>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5.75" customHeight="1">
      <c r="A611" s="50"/>
      <c r="B611" s="147"/>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5.75" customHeight="1">
      <c r="A612" s="50"/>
      <c r="B612" s="147"/>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5.75" customHeight="1">
      <c r="A613" s="50"/>
      <c r="B613" s="147"/>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5.75" customHeight="1">
      <c r="A614" s="50"/>
      <c r="B614" s="147"/>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5.75" customHeight="1">
      <c r="A615" s="50"/>
      <c r="B615" s="147"/>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5.75" customHeight="1">
      <c r="A616" s="50"/>
      <c r="B616" s="147"/>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5.75" customHeight="1">
      <c r="A617" s="50"/>
      <c r="B617" s="147"/>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5.75" customHeight="1">
      <c r="A618" s="50"/>
      <c r="B618" s="147"/>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5.75" customHeight="1">
      <c r="A619" s="50"/>
      <c r="B619" s="147"/>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5.75" customHeight="1">
      <c r="A620" s="50"/>
      <c r="B620" s="147"/>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5.75" customHeight="1">
      <c r="A621" s="50"/>
      <c r="B621" s="147"/>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5.75" customHeight="1">
      <c r="A622" s="50"/>
      <c r="B622" s="147"/>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5.75" customHeight="1">
      <c r="A623" s="50"/>
      <c r="B623" s="147"/>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5.75" customHeight="1">
      <c r="A624" s="50"/>
      <c r="B624" s="147"/>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5.75" customHeight="1">
      <c r="A625" s="50"/>
      <c r="B625" s="147"/>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5.75" customHeight="1">
      <c r="A626" s="50"/>
      <c r="B626" s="147"/>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5.75" customHeight="1">
      <c r="A627" s="50"/>
      <c r="B627" s="147"/>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5.75" customHeight="1">
      <c r="A628" s="50"/>
      <c r="B628" s="147"/>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5.75" customHeight="1">
      <c r="A629" s="50"/>
      <c r="B629" s="147"/>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5.75" customHeight="1">
      <c r="A630" s="50"/>
      <c r="B630" s="147"/>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5.75" customHeight="1">
      <c r="A631" s="50"/>
      <c r="B631" s="147"/>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5.75" customHeight="1">
      <c r="A632" s="50"/>
      <c r="B632" s="147"/>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5.75" customHeight="1">
      <c r="A633" s="50"/>
      <c r="B633" s="147"/>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5.75" customHeight="1">
      <c r="A634" s="50"/>
      <c r="B634" s="147"/>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5.75" customHeight="1">
      <c r="A635" s="50"/>
      <c r="B635" s="147"/>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5.75" customHeight="1">
      <c r="A636" s="50"/>
      <c r="B636" s="147"/>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5.75" customHeight="1">
      <c r="A637" s="50"/>
      <c r="B637" s="147"/>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5.75" customHeight="1">
      <c r="A638" s="50"/>
      <c r="B638" s="147"/>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5.75" customHeight="1">
      <c r="A639" s="50"/>
      <c r="B639" s="147"/>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5.75" customHeight="1">
      <c r="A640" s="50"/>
      <c r="B640" s="147"/>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5.75" customHeight="1">
      <c r="A641" s="50"/>
      <c r="B641" s="147"/>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5.75" customHeight="1">
      <c r="A642" s="50"/>
      <c r="B642" s="147"/>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5.75" customHeight="1">
      <c r="A643" s="50"/>
      <c r="B643" s="147"/>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5.75" customHeight="1">
      <c r="A644" s="50"/>
      <c r="B644" s="147"/>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5.75" customHeight="1">
      <c r="A645" s="50"/>
      <c r="B645" s="147"/>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5.75" customHeight="1">
      <c r="A646" s="50"/>
      <c r="B646" s="147"/>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5.75" customHeight="1">
      <c r="A647" s="50"/>
      <c r="B647" s="147"/>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5.75" customHeight="1">
      <c r="A648" s="50"/>
      <c r="B648" s="147"/>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5.75" customHeight="1">
      <c r="A649" s="50"/>
      <c r="B649" s="147"/>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5.75" customHeight="1">
      <c r="A650" s="50"/>
      <c r="B650" s="147"/>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5.75" customHeight="1">
      <c r="A651" s="50"/>
      <c r="B651" s="147"/>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5.75" customHeight="1">
      <c r="A652" s="50"/>
      <c r="B652" s="147"/>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5.75" customHeight="1">
      <c r="A653" s="50"/>
      <c r="B653" s="147"/>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5.75" customHeight="1">
      <c r="A654" s="50"/>
      <c r="B654" s="147"/>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5.75" customHeight="1">
      <c r="A655" s="50"/>
      <c r="B655" s="147"/>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5.75" customHeight="1">
      <c r="A656" s="50"/>
      <c r="B656" s="147"/>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5.75" customHeight="1">
      <c r="A657" s="50"/>
      <c r="B657" s="147"/>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5.75" customHeight="1">
      <c r="A658" s="50"/>
      <c r="B658" s="147"/>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5.75" customHeight="1">
      <c r="A659" s="50"/>
      <c r="B659" s="147"/>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5.75" customHeight="1">
      <c r="A660" s="50"/>
      <c r="B660" s="147"/>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5.75" customHeight="1">
      <c r="A661" s="50"/>
      <c r="B661" s="147"/>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5.75" customHeight="1">
      <c r="A662" s="50"/>
      <c r="B662" s="147"/>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5.75" customHeight="1">
      <c r="A663" s="50"/>
      <c r="B663" s="147"/>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5.75" customHeight="1">
      <c r="A664" s="50"/>
      <c r="B664" s="147"/>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5.75" customHeight="1">
      <c r="A665" s="50"/>
      <c r="B665" s="147"/>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5.75" customHeight="1">
      <c r="A666" s="50"/>
      <c r="B666" s="147"/>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5.75" customHeight="1">
      <c r="A667" s="50"/>
      <c r="B667" s="147"/>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5.75" customHeight="1">
      <c r="A668" s="50"/>
      <c r="B668" s="147"/>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5.75" customHeight="1">
      <c r="A669" s="50"/>
      <c r="B669" s="147"/>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5.75" customHeight="1">
      <c r="A670" s="50"/>
      <c r="B670" s="147"/>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5.75" customHeight="1">
      <c r="A671" s="50"/>
      <c r="B671" s="147"/>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5.75" customHeight="1">
      <c r="A672" s="50"/>
      <c r="B672" s="147"/>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5.75" customHeight="1">
      <c r="A673" s="50"/>
      <c r="B673" s="147"/>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5.75" customHeight="1">
      <c r="A674" s="50"/>
      <c r="B674" s="147"/>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5.75" customHeight="1">
      <c r="A675" s="50"/>
      <c r="B675" s="147"/>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5.75" customHeight="1">
      <c r="A676" s="50"/>
      <c r="B676" s="147"/>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5.75" customHeight="1">
      <c r="A677" s="50"/>
      <c r="B677" s="147"/>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5.75" customHeight="1">
      <c r="A678" s="50"/>
      <c r="B678" s="147"/>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5.75" customHeight="1">
      <c r="A679" s="50"/>
      <c r="B679" s="147"/>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5.75" customHeight="1">
      <c r="A680" s="50"/>
      <c r="B680" s="147"/>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5.75" customHeight="1">
      <c r="A681" s="50"/>
      <c r="B681" s="147"/>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5.75" customHeight="1">
      <c r="A682" s="50"/>
      <c r="B682" s="147"/>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5.75" customHeight="1">
      <c r="A683" s="50"/>
      <c r="B683" s="147"/>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5.75" customHeight="1">
      <c r="A684" s="50"/>
      <c r="B684" s="147"/>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5.75" customHeight="1">
      <c r="A685" s="50"/>
      <c r="B685" s="147"/>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5.75" customHeight="1">
      <c r="A686" s="50"/>
      <c r="B686" s="147"/>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5.75" customHeight="1">
      <c r="A687" s="50"/>
      <c r="B687" s="147"/>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5.75" customHeight="1">
      <c r="A688" s="50"/>
      <c r="B688" s="147"/>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5.75" customHeight="1">
      <c r="A689" s="50"/>
      <c r="B689" s="147"/>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5.75" customHeight="1">
      <c r="A690" s="50"/>
      <c r="B690" s="147"/>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5.75" customHeight="1">
      <c r="A691" s="50"/>
      <c r="B691" s="147"/>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5.75" customHeight="1">
      <c r="A692" s="50"/>
      <c r="B692" s="147"/>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5.75" customHeight="1">
      <c r="A693" s="50"/>
      <c r="B693" s="147"/>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5.75" customHeight="1">
      <c r="A694" s="50"/>
      <c r="B694" s="147"/>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5.75" customHeight="1">
      <c r="A695" s="50"/>
      <c r="B695" s="147"/>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5.75" customHeight="1">
      <c r="A696" s="50"/>
      <c r="B696" s="147"/>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5.75" customHeight="1">
      <c r="A697" s="50"/>
      <c r="B697" s="147"/>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5.75" customHeight="1">
      <c r="A698" s="50"/>
      <c r="B698" s="147"/>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5.75" customHeight="1">
      <c r="A699" s="50"/>
      <c r="B699" s="147"/>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5.75" customHeight="1">
      <c r="A700" s="50"/>
      <c r="B700" s="147"/>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5.75" customHeight="1">
      <c r="A701" s="50"/>
      <c r="B701" s="147"/>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5.75" customHeight="1">
      <c r="A702" s="50"/>
      <c r="B702" s="147"/>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5.75" customHeight="1">
      <c r="A703" s="50"/>
      <c r="B703" s="147"/>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5.75" customHeight="1">
      <c r="A704" s="50"/>
      <c r="B704" s="147"/>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5.75" customHeight="1">
      <c r="A705" s="50"/>
      <c r="B705" s="147"/>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5.75" customHeight="1">
      <c r="A706" s="50"/>
      <c r="B706" s="147"/>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5.75" customHeight="1">
      <c r="A707" s="50"/>
      <c r="B707" s="147"/>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5.75" customHeight="1">
      <c r="A708" s="50"/>
      <c r="B708" s="147"/>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5.75" customHeight="1">
      <c r="A709" s="50"/>
      <c r="B709" s="147"/>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5.75" customHeight="1">
      <c r="A710" s="50"/>
      <c r="B710" s="147"/>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5.75" customHeight="1">
      <c r="A711" s="50"/>
      <c r="B711" s="147"/>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5.75" customHeight="1">
      <c r="A712" s="50"/>
      <c r="B712" s="147"/>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5.75" customHeight="1">
      <c r="A713" s="50"/>
      <c r="B713" s="147"/>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5.75" customHeight="1">
      <c r="A714" s="50"/>
      <c r="B714" s="147"/>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5.75" customHeight="1">
      <c r="A715" s="50"/>
      <c r="B715" s="147"/>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5.75" customHeight="1">
      <c r="A716" s="50"/>
      <c r="B716" s="147"/>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5.75" customHeight="1">
      <c r="A717" s="50"/>
      <c r="B717" s="147"/>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5.75" customHeight="1">
      <c r="A718" s="50"/>
      <c r="B718" s="147"/>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5.75" customHeight="1">
      <c r="A719" s="50"/>
      <c r="B719" s="147"/>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5.75" customHeight="1">
      <c r="A720" s="50"/>
      <c r="B720" s="147"/>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5.75" customHeight="1">
      <c r="A721" s="50"/>
      <c r="B721" s="147"/>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5.75" customHeight="1">
      <c r="A722" s="50"/>
      <c r="B722" s="147"/>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5.75" customHeight="1">
      <c r="A723" s="50"/>
      <c r="B723" s="147"/>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5.75" customHeight="1">
      <c r="A724" s="50"/>
      <c r="B724" s="147"/>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5.75" customHeight="1">
      <c r="A725" s="50"/>
      <c r="B725" s="147"/>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5.75" customHeight="1">
      <c r="A726" s="50"/>
      <c r="B726" s="147"/>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5.75" customHeight="1">
      <c r="A727" s="50"/>
      <c r="B727" s="147"/>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5.75" customHeight="1">
      <c r="A728" s="50"/>
      <c r="B728" s="147"/>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5.75" customHeight="1">
      <c r="A729" s="50"/>
      <c r="B729" s="147"/>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5.75" customHeight="1">
      <c r="A730" s="50"/>
      <c r="B730" s="147"/>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5.75" customHeight="1">
      <c r="A731" s="50"/>
      <c r="B731" s="147"/>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5.75" customHeight="1">
      <c r="A732" s="50"/>
      <c r="B732" s="147"/>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5.75" customHeight="1">
      <c r="A733" s="50"/>
      <c r="B733" s="147"/>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5.75" customHeight="1">
      <c r="A734" s="50"/>
      <c r="B734" s="147"/>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5.75" customHeight="1">
      <c r="A735" s="50"/>
      <c r="B735" s="147"/>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5.75" customHeight="1">
      <c r="A736" s="50"/>
      <c r="B736" s="147"/>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5.75" customHeight="1">
      <c r="A737" s="50"/>
      <c r="B737" s="147"/>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5.75" customHeight="1">
      <c r="A738" s="50"/>
      <c r="B738" s="147"/>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5.75" customHeight="1">
      <c r="A739" s="50"/>
      <c r="B739" s="147"/>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5.75" customHeight="1">
      <c r="A740" s="50"/>
      <c r="B740" s="147"/>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5.75" customHeight="1">
      <c r="A741" s="50"/>
      <c r="B741" s="147"/>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5.75" customHeight="1">
      <c r="A742" s="50"/>
      <c r="B742" s="147"/>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5.75" customHeight="1">
      <c r="A743" s="50"/>
      <c r="B743" s="147"/>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5.75" customHeight="1">
      <c r="A744" s="50"/>
      <c r="B744" s="147"/>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5.75" customHeight="1">
      <c r="A745" s="50"/>
      <c r="B745" s="147"/>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5.75" customHeight="1">
      <c r="A746" s="50"/>
      <c r="B746" s="147"/>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5.75" customHeight="1">
      <c r="A747" s="50"/>
      <c r="B747" s="147"/>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5.75" customHeight="1">
      <c r="A748" s="50"/>
      <c r="B748" s="147"/>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5.75" customHeight="1">
      <c r="A749" s="50"/>
      <c r="B749" s="147"/>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5.75" customHeight="1">
      <c r="A750" s="50"/>
      <c r="B750" s="147"/>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5.75" customHeight="1">
      <c r="A751" s="50"/>
      <c r="B751" s="147"/>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5.75" customHeight="1">
      <c r="A752" s="50"/>
      <c r="B752" s="147"/>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5.75" customHeight="1">
      <c r="A753" s="50"/>
      <c r="B753" s="147"/>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5.75" customHeight="1">
      <c r="A754" s="50"/>
      <c r="B754" s="147"/>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5.75" customHeight="1">
      <c r="A755" s="50"/>
      <c r="B755" s="147"/>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5.75" customHeight="1">
      <c r="A756" s="50"/>
      <c r="B756" s="147"/>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5.75" customHeight="1">
      <c r="A757" s="50"/>
      <c r="B757" s="147"/>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5.75" customHeight="1">
      <c r="A758" s="50"/>
      <c r="B758" s="147"/>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5.75" customHeight="1">
      <c r="A759" s="50"/>
      <c r="B759" s="147"/>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5.75" customHeight="1">
      <c r="A760" s="50"/>
      <c r="B760" s="147"/>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5.75" customHeight="1">
      <c r="A761" s="50"/>
      <c r="B761" s="147"/>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5.75" customHeight="1">
      <c r="A762" s="50"/>
      <c r="B762" s="147"/>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5.75" customHeight="1">
      <c r="A763" s="50"/>
      <c r="B763" s="147"/>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5.75" customHeight="1">
      <c r="A764" s="50"/>
      <c r="B764" s="147"/>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5.75" customHeight="1">
      <c r="A765" s="50"/>
      <c r="B765" s="147"/>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5.75" customHeight="1">
      <c r="A766" s="50"/>
      <c r="B766" s="147"/>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5.75" customHeight="1">
      <c r="A767" s="50"/>
      <c r="B767" s="147"/>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5.75" customHeight="1">
      <c r="A768" s="50"/>
      <c r="B768" s="147"/>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5.75" customHeight="1">
      <c r="A769" s="50"/>
      <c r="B769" s="147"/>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5.75" customHeight="1">
      <c r="A770" s="50"/>
      <c r="B770" s="147"/>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5.75" customHeight="1">
      <c r="A771" s="50"/>
      <c r="B771" s="147"/>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5.75" customHeight="1">
      <c r="A772" s="50"/>
      <c r="B772" s="147"/>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5.75" customHeight="1">
      <c r="A773" s="50"/>
      <c r="B773" s="147"/>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5.75" customHeight="1">
      <c r="A774" s="50"/>
      <c r="B774" s="147"/>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5.75" customHeight="1">
      <c r="A775" s="50"/>
      <c r="B775" s="147"/>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5.75" customHeight="1">
      <c r="A776" s="50"/>
      <c r="B776" s="147"/>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5.75" customHeight="1">
      <c r="A777" s="50"/>
      <c r="B777" s="147"/>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5.75" customHeight="1">
      <c r="A778" s="50"/>
      <c r="B778" s="147"/>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5.75" customHeight="1">
      <c r="A779" s="50"/>
      <c r="B779" s="147"/>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5.75" customHeight="1">
      <c r="A780" s="50"/>
      <c r="B780" s="147"/>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5.75" customHeight="1">
      <c r="A781" s="50"/>
      <c r="B781" s="147"/>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5.75" customHeight="1">
      <c r="A782" s="50"/>
      <c r="B782" s="147"/>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5.75" customHeight="1">
      <c r="A783" s="50"/>
      <c r="B783" s="147"/>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5.75" customHeight="1">
      <c r="A784" s="50"/>
      <c r="B784" s="147"/>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5.75" customHeight="1">
      <c r="A785" s="50"/>
      <c r="B785" s="147"/>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5.75" customHeight="1">
      <c r="A786" s="50"/>
      <c r="B786" s="147"/>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5.75" customHeight="1">
      <c r="A787" s="50"/>
      <c r="B787" s="147"/>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5.75" customHeight="1">
      <c r="A788" s="50"/>
      <c r="B788" s="147"/>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5.75" customHeight="1">
      <c r="A789" s="50"/>
      <c r="B789" s="147"/>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5.75" customHeight="1">
      <c r="A790" s="50"/>
      <c r="B790" s="147"/>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5.75" customHeight="1">
      <c r="A791" s="50"/>
      <c r="B791" s="147"/>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5.75" customHeight="1">
      <c r="A792" s="50"/>
      <c r="B792" s="147"/>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5.75" customHeight="1">
      <c r="A793" s="50"/>
      <c r="B793" s="147"/>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5.75" customHeight="1">
      <c r="A794" s="50"/>
      <c r="B794" s="147"/>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5.75" customHeight="1">
      <c r="A795" s="50"/>
      <c r="B795" s="147"/>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5.75" customHeight="1">
      <c r="A796" s="50"/>
      <c r="B796" s="147"/>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5.75" customHeight="1">
      <c r="A797" s="50"/>
      <c r="B797" s="147"/>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5.75" customHeight="1">
      <c r="A798" s="50"/>
      <c r="B798" s="147"/>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5.75" customHeight="1">
      <c r="A799" s="50"/>
      <c r="B799" s="147"/>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5.75" customHeight="1">
      <c r="A800" s="50"/>
      <c r="B800" s="147"/>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5.75" customHeight="1">
      <c r="A801" s="50"/>
      <c r="B801" s="147"/>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5.75" customHeight="1">
      <c r="A802" s="50"/>
      <c r="B802" s="147"/>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5.75" customHeight="1">
      <c r="A803" s="50"/>
      <c r="B803" s="147"/>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5.75" customHeight="1">
      <c r="A804" s="50"/>
      <c r="B804" s="147"/>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5.75" customHeight="1">
      <c r="A805" s="50"/>
      <c r="B805" s="147"/>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5.75" customHeight="1">
      <c r="A806" s="50"/>
      <c r="B806" s="147"/>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5.75" customHeight="1">
      <c r="A807" s="50"/>
      <c r="B807" s="147"/>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5.75" customHeight="1">
      <c r="A808" s="50"/>
      <c r="B808" s="147"/>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5.75" customHeight="1">
      <c r="A809" s="50"/>
      <c r="B809" s="147"/>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5.75" customHeight="1">
      <c r="A810" s="50"/>
      <c r="B810" s="147"/>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5.75" customHeight="1">
      <c r="A811" s="50"/>
      <c r="B811" s="147"/>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5.75" customHeight="1">
      <c r="A812" s="50"/>
      <c r="B812" s="147"/>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5.75" customHeight="1">
      <c r="A813" s="50"/>
      <c r="B813" s="147"/>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5.75" customHeight="1">
      <c r="A814" s="50"/>
      <c r="B814" s="147"/>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5.75" customHeight="1">
      <c r="A815" s="50"/>
      <c r="B815" s="147"/>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5.75" customHeight="1">
      <c r="A816" s="50"/>
      <c r="B816" s="147"/>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5.75" customHeight="1">
      <c r="A817" s="50"/>
      <c r="B817" s="147"/>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5.75" customHeight="1">
      <c r="A818" s="50"/>
      <c r="B818" s="147"/>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5.75" customHeight="1">
      <c r="A819" s="50"/>
      <c r="B819" s="147"/>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5.75" customHeight="1">
      <c r="A820" s="50"/>
      <c r="B820" s="147"/>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5.75" customHeight="1">
      <c r="A821" s="50"/>
      <c r="B821" s="147"/>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5.75" customHeight="1">
      <c r="A822" s="50"/>
      <c r="B822" s="147"/>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5.75" customHeight="1">
      <c r="A823" s="50"/>
      <c r="B823" s="147"/>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5.75" customHeight="1">
      <c r="A824" s="50"/>
      <c r="B824" s="147"/>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5.75" customHeight="1">
      <c r="A825" s="50"/>
      <c r="B825" s="147"/>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5.75" customHeight="1">
      <c r="A826" s="50"/>
      <c r="B826" s="147"/>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5.75" customHeight="1">
      <c r="A827" s="50"/>
      <c r="B827" s="147"/>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5.75" customHeight="1">
      <c r="A828" s="50"/>
      <c r="B828" s="147"/>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5.75" customHeight="1">
      <c r="A829" s="50"/>
      <c r="B829" s="147"/>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5.75" customHeight="1">
      <c r="A830" s="50"/>
      <c r="B830" s="147"/>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5.75" customHeight="1">
      <c r="A831" s="50"/>
      <c r="B831" s="147"/>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5.75" customHeight="1">
      <c r="A832" s="50"/>
      <c r="B832" s="147"/>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5.75" customHeight="1">
      <c r="A833" s="50"/>
      <c r="B833" s="147"/>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5.75" customHeight="1">
      <c r="A834" s="50"/>
      <c r="B834" s="147"/>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5.75" customHeight="1">
      <c r="A835" s="50"/>
      <c r="B835" s="147"/>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5.75" customHeight="1">
      <c r="A836" s="50"/>
      <c r="B836" s="147"/>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5.75" customHeight="1">
      <c r="A837" s="50"/>
      <c r="B837" s="147"/>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5.75" customHeight="1">
      <c r="A838" s="50"/>
      <c r="B838" s="147"/>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5.75" customHeight="1">
      <c r="A839" s="50"/>
      <c r="B839" s="147"/>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5.75" customHeight="1">
      <c r="A840" s="50"/>
      <c r="B840" s="147"/>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5.75" customHeight="1">
      <c r="A841" s="50"/>
      <c r="B841" s="147"/>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5.75" customHeight="1">
      <c r="A842" s="50"/>
      <c r="B842" s="147"/>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5.75" customHeight="1">
      <c r="A843" s="50"/>
      <c r="B843" s="147"/>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5.75" customHeight="1">
      <c r="A844" s="50"/>
      <c r="B844" s="147"/>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5.75" customHeight="1">
      <c r="A845" s="50"/>
      <c r="B845" s="147"/>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5.75" customHeight="1">
      <c r="A846" s="50"/>
      <c r="B846" s="147"/>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5.75" customHeight="1">
      <c r="A847" s="50"/>
      <c r="B847" s="147"/>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5.75" customHeight="1">
      <c r="A848" s="50"/>
      <c r="B848" s="147"/>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5.75" customHeight="1">
      <c r="A849" s="50"/>
      <c r="B849" s="147"/>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5.75" customHeight="1">
      <c r="A850" s="50"/>
      <c r="B850" s="147"/>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5.75" customHeight="1">
      <c r="A851" s="50"/>
      <c r="B851" s="147"/>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5.75" customHeight="1">
      <c r="A852" s="50"/>
      <c r="B852" s="147"/>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5.75" customHeight="1">
      <c r="A853" s="50"/>
      <c r="B853" s="147"/>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5.75" customHeight="1">
      <c r="A854" s="50"/>
      <c r="B854" s="147"/>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5.75" customHeight="1">
      <c r="A855" s="50"/>
      <c r="B855" s="147"/>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5.75" customHeight="1">
      <c r="A856" s="50"/>
      <c r="B856" s="147"/>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5.75" customHeight="1">
      <c r="A857" s="50"/>
      <c r="B857" s="147"/>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5.75" customHeight="1">
      <c r="A858" s="50"/>
      <c r="B858" s="147"/>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5.75" customHeight="1">
      <c r="A859" s="50"/>
      <c r="B859" s="147"/>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5.75" customHeight="1">
      <c r="A860" s="50"/>
      <c r="B860" s="147"/>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5.75" customHeight="1">
      <c r="A861" s="50"/>
      <c r="B861" s="147"/>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5.75" customHeight="1">
      <c r="A862" s="50"/>
      <c r="B862" s="147"/>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5.75" customHeight="1">
      <c r="A863" s="50"/>
      <c r="B863" s="147"/>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5.75" customHeight="1">
      <c r="A864" s="50"/>
      <c r="B864" s="147"/>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5.75" customHeight="1">
      <c r="A865" s="50"/>
      <c r="B865" s="147"/>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5.75" customHeight="1">
      <c r="A866" s="50"/>
      <c r="B866" s="147"/>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5.75" customHeight="1">
      <c r="A867" s="50"/>
      <c r="B867" s="147"/>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5.75" customHeight="1">
      <c r="A868" s="50"/>
      <c r="B868" s="147"/>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5.75" customHeight="1">
      <c r="A869" s="50"/>
      <c r="B869" s="147"/>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5.75" customHeight="1">
      <c r="A870" s="50"/>
      <c r="B870" s="147"/>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5.75" customHeight="1">
      <c r="A871" s="50"/>
      <c r="B871" s="147"/>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5.75" customHeight="1">
      <c r="A872" s="50"/>
      <c r="B872" s="147"/>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5.75" customHeight="1">
      <c r="A873" s="50"/>
      <c r="B873" s="147"/>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5.75" customHeight="1">
      <c r="A874" s="50"/>
      <c r="B874" s="147"/>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5.75" customHeight="1">
      <c r="A875" s="50"/>
      <c r="B875" s="147"/>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5.75" customHeight="1">
      <c r="A876" s="50"/>
      <c r="B876" s="147"/>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5.75" customHeight="1">
      <c r="A877" s="50"/>
      <c r="B877" s="147"/>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5.75" customHeight="1">
      <c r="A878" s="50"/>
      <c r="B878" s="147"/>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5.75" customHeight="1">
      <c r="A879" s="50"/>
      <c r="B879" s="147"/>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5.75" customHeight="1">
      <c r="A880" s="50"/>
      <c r="B880" s="147"/>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5.75" customHeight="1">
      <c r="A881" s="50"/>
      <c r="B881" s="147"/>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5.75" customHeight="1">
      <c r="A882" s="50"/>
      <c r="B882" s="147"/>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5.75" customHeight="1">
      <c r="A883" s="50"/>
      <c r="B883" s="147"/>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5.75" customHeight="1">
      <c r="A884" s="50"/>
      <c r="B884" s="147"/>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5.75" customHeight="1">
      <c r="A885" s="50"/>
      <c r="B885" s="147"/>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5.75" customHeight="1">
      <c r="A886" s="50"/>
      <c r="B886" s="147"/>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5.75" customHeight="1">
      <c r="A887" s="50"/>
      <c r="B887" s="147"/>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5.75" customHeight="1">
      <c r="A888" s="50"/>
      <c r="B888" s="147"/>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5.75" customHeight="1">
      <c r="A889" s="50"/>
      <c r="B889" s="147"/>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5.75" customHeight="1">
      <c r="A890" s="50"/>
      <c r="B890" s="147"/>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5.75" customHeight="1">
      <c r="A891" s="50"/>
      <c r="B891" s="147"/>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5.75" customHeight="1">
      <c r="A892" s="50"/>
      <c r="B892" s="147"/>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5.75" customHeight="1">
      <c r="A893" s="50"/>
      <c r="B893" s="147"/>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5.75" customHeight="1">
      <c r="A894" s="50"/>
      <c r="B894" s="147"/>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5.75" customHeight="1">
      <c r="A895" s="50"/>
      <c r="B895" s="147"/>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5.75" customHeight="1">
      <c r="A896" s="50"/>
      <c r="B896" s="147"/>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5.75" customHeight="1">
      <c r="A897" s="50"/>
      <c r="B897" s="147"/>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5.75" customHeight="1">
      <c r="A898" s="50"/>
      <c r="B898" s="147"/>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5.75" customHeight="1">
      <c r="A899" s="50"/>
      <c r="B899" s="147"/>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5.75" customHeight="1">
      <c r="A900" s="50"/>
      <c r="B900" s="147"/>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5.75" customHeight="1">
      <c r="A901" s="50"/>
      <c r="B901" s="147"/>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5.75" customHeight="1">
      <c r="A902" s="50"/>
      <c r="B902" s="147"/>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5.75" customHeight="1">
      <c r="A903" s="50"/>
      <c r="B903" s="147"/>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5.75" customHeight="1">
      <c r="A904" s="50"/>
      <c r="B904" s="147"/>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5.75" customHeight="1">
      <c r="A905" s="50"/>
      <c r="B905" s="147"/>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5.75" customHeight="1">
      <c r="A906" s="50"/>
      <c r="B906" s="147"/>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5.75" customHeight="1">
      <c r="A907" s="50"/>
      <c r="B907" s="147"/>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5.75" customHeight="1">
      <c r="A908" s="50"/>
      <c r="B908" s="147"/>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5.75" customHeight="1">
      <c r="A909" s="50"/>
      <c r="B909" s="147"/>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5.75" customHeight="1">
      <c r="A910" s="50"/>
      <c r="B910" s="147"/>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5.75" customHeight="1">
      <c r="A911" s="50"/>
      <c r="B911" s="147"/>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5.75" customHeight="1">
      <c r="A912" s="50"/>
      <c r="B912" s="147"/>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5.75" customHeight="1">
      <c r="A913" s="50"/>
      <c r="B913" s="147"/>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5.75" customHeight="1">
      <c r="A914" s="50"/>
      <c r="B914" s="147"/>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5.75" customHeight="1">
      <c r="A915" s="50"/>
      <c r="B915" s="147"/>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5.75" customHeight="1">
      <c r="A916" s="50"/>
      <c r="B916" s="147"/>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5.75" customHeight="1">
      <c r="A917" s="50"/>
      <c r="B917" s="147"/>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5.75" customHeight="1">
      <c r="A918" s="50"/>
      <c r="B918" s="147"/>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5.75" customHeight="1">
      <c r="A919" s="50"/>
      <c r="B919" s="147"/>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5.75" customHeight="1">
      <c r="A920" s="50"/>
      <c r="B920" s="147"/>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5.75" customHeight="1">
      <c r="A921" s="50"/>
      <c r="B921" s="147"/>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5.75" customHeight="1">
      <c r="A922" s="50"/>
      <c r="B922" s="147"/>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5.75" customHeight="1">
      <c r="A923" s="50"/>
      <c r="B923" s="147"/>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5.75" customHeight="1">
      <c r="A924" s="50"/>
      <c r="B924" s="147"/>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5.75" customHeight="1">
      <c r="A925" s="50"/>
      <c r="B925" s="147"/>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5.75" customHeight="1">
      <c r="A926" s="50"/>
      <c r="B926" s="147"/>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5.75" customHeight="1">
      <c r="A927" s="50"/>
      <c r="B927" s="147"/>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5.75" customHeight="1">
      <c r="A928" s="50"/>
      <c r="B928" s="147"/>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5.75" customHeight="1">
      <c r="A929" s="50"/>
      <c r="B929" s="147"/>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5.75" customHeight="1">
      <c r="A930" s="50"/>
      <c r="B930" s="147"/>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5.75" customHeight="1">
      <c r="A931" s="50"/>
      <c r="B931" s="147"/>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5.75" customHeight="1">
      <c r="A932" s="50"/>
      <c r="B932" s="147"/>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5.75" customHeight="1">
      <c r="A933" s="50"/>
      <c r="B933" s="147"/>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5.75" customHeight="1">
      <c r="A934" s="50"/>
      <c r="B934" s="147"/>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5.75" customHeight="1">
      <c r="A935" s="50"/>
      <c r="B935" s="147"/>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5.75" customHeight="1">
      <c r="A936" s="50"/>
      <c r="B936" s="147"/>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5.75" customHeight="1">
      <c r="A937" s="50"/>
      <c r="B937" s="147"/>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5.75" customHeight="1">
      <c r="A938" s="50"/>
      <c r="B938" s="147"/>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5.75" customHeight="1">
      <c r="A939" s="50"/>
      <c r="B939" s="147"/>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5.75" customHeight="1">
      <c r="A940" s="50"/>
      <c r="B940" s="147"/>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5.75" customHeight="1">
      <c r="A941" s="50"/>
      <c r="B941" s="147"/>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5.75" customHeight="1">
      <c r="A942" s="50"/>
      <c r="B942" s="147"/>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5.75" customHeight="1">
      <c r="A943" s="50"/>
      <c r="B943" s="147"/>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5.75" customHeight="1">
      <c r="A944" s="50"/>
      <c r="B944" s="147"/>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5.75" customHeight="1">
      <c r="A945" s="50"/>
      <c r="B945" s="147"/>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5.75" customHeight="1">
      <c r="A946" s="50"/>
      <c r="B946" s="147"/>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5.75" customHeight="1">
      <c r="A947" s="50"/>
      <c r="B947" s="147"/>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5.75" customHeight="1">
      <c r="A948" s="50"/>
      <c r="B948" s="147"/>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5.75" customHeight="1">
      <c r="A949" s="50"/>
      <c r="B949" s="147"/>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5.75" customHeight="1">
      <c r="A950" s="50"/>
      <c r="B950" s="147"/>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5.75" customHeight="1">
      <c r="A951" s="50"/>
      <c r="B951" s="147"/>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5.75" customHeight="1">
      <c r="A952" s="50"/>
      <c r="B952" s="147"/>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5.75" customHeight="1">
      <c r="A953" s="50"/>
      <c r="B953" s="147"/>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5.75" customHeight="1">
      <c r="A954" s="50"/>
      <c r="B954" s="147"/>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5.75" customHeight="1">
      <c r="A955" s="50"/>
      <c r="B955" s="147"/>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5.75" customHeight="1">
      <c r="A956" s="50"/>
      <c r="B956" s="147"/>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5.75" customHeight="1">
      <c r="A957" s="50"/>
      <c r="B957" s="147"/>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5.75" customHeight="1">
      <c r="A958" s="50"/>
      <c r="B958" s="147"/>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5.75" customHeight="1">
      <c r="A959" s="50"/>
      <c r="B959" s="147"/>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5.75" customHeight="1">
      <c r="A960" s="50"/>
      <c r="B960" s="147"/>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5.75" customHeight="1">
      <c r="A961" s="50"/>
      <c r="B961" s="147"/>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5.75" customHeight="1">
      <c r="A962" s="50"/>
      <c r="B962" s="147"/>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5.75" customHeight="1">
      <c r="A963" s="50"/>
      <c r="B963" s="147"/>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5.75" customHeight="1">
      <c r="A964" s="50"/>
      <c r="B964" s="147"/>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5.75" customHeight="1">
      <c r="A965" s="50"/>
      <c r="B965" s="147"/>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5.75" customHeight="1">
      <c r="A966" s="50"/>
      <c r="B966" s="147"/>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5.75" customHeight="1">
      <c r="A967" s="50"/>
      <c r="B967" s="147"/>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5.75" customHeight="1">
      <c r="A968" s="50"/>
      <c r="B968" s="147"/>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5.75" customHeight="1">
      <c r="A969" s="50"/>
      <c r="B969" s="147"/>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5.75" customHeight="1">
      <c r="A970" s="50"/>
      <c r="B970" s="147"/>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5.75" customHeight="1">
      <c r="A971" s="50"/>
      <c r="B971" s="147"/>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5.75" customHeight="1">
      <c r="A972" s="50"/>
      <c r="B972" s="147"/>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5.75" customHeight="1">
      <c r="A973" s="50"/>
      <c r="B973" s="147"/>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5.75" customHeight="1">
      <c r="A974" s="50"/>
      <c r="B974" s="147"/>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5.75" customHeight="1">
      <c r="A975" s="50"/>
      <c r="B975" s="147"/>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5.75" customHeight="1">
      <c r="A976" s="50"/>
      <c r="B976" s="147"/>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5.75" customHeight="1">
      <c r="A977" s="50"/>
      <c r="B977" s="147"/>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5.75" customHeight="1">
      <c r="A978" s="50"/>
      <c r="B978" s="147"/>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5.75" customHeight="1">
      <c r="A979" s="50"/>
      <c r="B979" s="147"/>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5.75" customHeight="1">
      <c r="A980" s="50"/>
      <c r="B980" s="147"/>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5.75" customHeight="1">
      <c r="A981" s="50"/>
      <c r="B981" s="147"/>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5.75" customHeight="1">
      <c r="A982" s="50"/>
      <c r="B982" s="147"/>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5.75" customHeight="1">
      <c r="A983" s="50"/>
      <c r="B983" s="147"/>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5.75" customHeight="1">
      <c r="A984" s="50"/>
      <c r="B984" s="147"/>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5.75" customHeight="1">
      <c r="A985" s="50"/>
      <c r="B985" s="147"/>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5.75" customHeight="1">
      <c r="A986" s="50"/>
      <c r="B986" s="147"/>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5.75" customHeight="1">
      <c r="A987" s="50"/>
      <c r="B987" s="147"/>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5.75" customHeight="1">
      <c r="A988" s="50"/>
      <c r="B988" s="147"/>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5.75" customHeight="1">
      <c r="A989" s="50"/>
      <c r="B989" s="147"/>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5.75" customHeight="1">
      <c r="A990" s="50"/>
      <c r="B990" s="147"/>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5.75" customHeight="1">
      <c r="A991" s="50"/>
      <c r="B991" s="147"/>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5.75" customHeight="1">
      <c r="A992" s="50"/>
      <c r="B992" s="147"/>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5.75" customHeight="1">
      <c r="A993" s="50"/>
      <c r="B993" s="147"/>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5.75" customHeight="1">
      <c r="A994" s="50"/>
      <c r="B994" s="147"/>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5.75" customHeight="1">
      <c r="A995" s="50"/>
      <c r="B995" s="147"/>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5.75" customHeight="1">
      <c r="A996" s="50"/>
      <c r="B996" s="147"/>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5.75" customHeight="1">
      <c r="A997" s="50"/>
      <c r="B997" s="147"/>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5.75" customHeight="1">
      <c r="A998" s="50"/>
      <c r="B998" s="147"/>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5.75" customHeight="1">
      <c r="A999" s="50"/>
      <c r="B999" s="147"/>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5.75" customHeight="1">
      <c r="A1000" s="50"/>
      <c r="B1000" s="147"/>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52">
    <mergeCell ref="A16:A52"/>
    <mergeCell ref="A53:A58"/>
    <mergeCell ref="A59:A61"/>
    <mergeCell ref="A2:A15"/>
    <mergeCell ref="B14:B15"/>
    <mergeCell ref="B18:B24"/>
    <mergeCell ref="B25:B28"/>
    <mergeCell ref="B32:B34"/>
    <mergeCell ref="B35:B44"/>
    <mergeCell ref="B45:B48"/>
    <mergeCell ref="C62:M62"/>
    <mergeCell ref="B1:M1"/>
    <mergeCell ref="C2:M2"/>
    <mergeCell ref="C3:M3"/>
    <mergeCell ref="F4:G4"/>
    <mergeCell ref="C5:M5"/>
    <mergeCell ref="C6:M6"/>
    <mergeCell ref="C13:M13"/>
    <mergeCell ref="C57:M57"/>
    <mergeCell ref="C58:M58"/>
    <mergeCell ref="C59:M59"/>
    <mergeCell ref="C60:M60"/>
    <mergeCell ref="C61:M61"/>
    <mergeCell ref="C7:D7"/>
    <mergeCell ref="I7:M7"/>
    <mergeCell ref="B8:B10"/>
    <mergeCell ref="C9:D9"/>
    <mergeCell ref="C10:D10"/>
    <mergeCell ref="F9:G9"/>
    <mergeCell ref="I9:J9"/>
    <mergeCell ref="C55:M55"/>
    <mergeCell ref="J30:L30"/>
    <mergeCell ref="H43:I43"/>
    <mergeCell ref="C44:M44"/>
    <mergeCell ref="C14:D14"/>
    <mergeCell ref="F14:M14"/>
    <mergeCell ref="C16:M16"/>
    <mergeCell ref="C17:M17"/>
    <mergeCell ref="F10:G10"/>
    <mergeCell ref="I10:J10"/>
    <mergeCell ref="C11:M11"/>
    <mergeCell ref="C12:M12"/>
    <mergeCell ref="C56:M56"/>
    <mergeCell ref="G46:J47"/>
    <mergeCell ref="C49:M49"/>
    <mergeCell ref="C50:M50"/>
    <mergeCell ref="C51:M51"/>
    <mergeCell ref="C52:M52"/>
    <mergeCell ref="C53:M53"/>
    <mergeCell ref="C54:M54"/>
    <mergeCell ref="F46:F47"/>
    <mergeCell ref="L46:M47"/>
  </mergeCells>
  <dataValidations count="1">
    <dataValidation type="list" allowBlank="1" showErrorMessage="1" sqref="I7">
      <formula1>INDIRECT($C$7)</formula1>
    </dataValidation>
  </dataValidations>
  <hyperlinks>
    <hyperlink ref="C57" r:id="rId1"/>
  </hyperlinks>
  <pageMargins left="0.7" right="0.7" top="0.75" bottom="0.75"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Z1000"/>
  <sheetViews>
    <sheetView workbookViewId="0">
      <selection activeCell="C3" sqref="C3:M3"/>
    </sheetView>
  </sheetViews>
  <sheetFormatPr baseColWidth="10" defaultColWidth="14.42578125" defaultRowHeight="15" customHeight="1"/>
  <cols>
    <col min="1" max="1" width="27.28515625" customWidth="1"/>
    <col min="2" max="2" width="29.42578125" customWidth="1"/>
    <col min="3" max="26" width="11.42578125" customWidth="1"/>
  </cols>
  <sheetData>
    <row r="1" spans="1:26" ht="27.75" customHeight="1">
      <c r="A1" s="275"/>
      <c r="B1" s="1495" t="s">
        <v>947</v>
      </c>
      <c r="C1" s="1247"/>
      <c r="D1" s="1247"/>
      <c r="E1" s="1247"/>
      <c r="F1" s="1247"/>
      <c r="G1" s="1247"/>
      <c r="H1" s="1247"/>
      <c r="I1" s="1247"/>
      <c r="J1" s="1247"/>
      <c r="K1" s="1247"/>
      <c r="L1" s="1247"/>
      <c r="M1" s="1248"/>
      <c r="N1" s="276"/>
      <c r="O1" s="276"/>
      <c r="P1" s="276"/>
      <c r="Q1" s="276"/>
      <c r="R1" s="276"/>
      <c r="S1" s="276"/>
      <c r="T1" s="276"/>
      <c r="U1" s="276"/>
      <c r="V1" s="276"/>
      <c r="W1" s="276"/>
      <c r="X1" s="276"/>
      <c r="Y1" s="276"/>
      <c r="Z1" s="276"/>
    </row>
    <row r="2" spans="1:26" ht="35.25" customHeight="1">
      <c r="A2" s="1278" t="s">
        <v>263</v>
      </c>
      <c r="B2" s="219" t="s">
        <v>264</v>
      </c>
      <c r="C2" s="1249" t="s">
        <v>506</v>
      </c>
      <c r="D2" s="1250"/>
      <c r="E2" s="1250"/>
      <c r="F2" s="1250"/>
      <c r="G2" s="1250"/>
      <c r="H2" s="1250"/>
      <c r="I2" s="1250"/>
      <c r="J2" s="1250"/>
      <c r="K2" s="1250"/>
      <c r="L2" s="1250"/>
      <c r="M2" s="1251"/>
      <c r="N2" s="276"/>
      <c r="O2" s="276"/>
      <c r="P2" s="276"/>
      <c r="Q2" s="276"/>
      <c r="R2" s="276"/>
      <c r="S2" s="276"/>
      <c r="T2" s="276"/>
      <c r="U2" s="276"/>
      <c r="V2" s="276"/>
      <c r="W2" s="276"/>
      <c r="X2" s="276"/>
      <c r="Y2" s="276"/>
      <c r="Z2" s="276"/>
    </row>
    <row r="3" spans="1:26" ht="42" customHeight="1">
      <c r="A3" s="1257"/>
      <c r="B3" s="220" t="s">
        <v>338</v>
      </c>
      <c r="C3" s="1618" t="s">
        <v>507</v>
      </c>
      <c r="D3" s="1203"/>
      <c r="E3" s="1203"/>
      <c r="F3" s="1203"/>
      <c r="G3" s="1203"/>
      <c r="H3" s="1203"/>
      <c r="I3" s="1203"/>
      <c r="J3" s="1203"/>
      <c r="K3" s="1203"/>
      <c r="L3" s="1203"/>
      <c r="M3" s="1244"/>
      <c r="N3" s="276"/>
      <c r="O3" s="276"/>
      <c r="P3" s="276"/>
      <c r="Q3" s="276"/>
      <c r="R3" s="276"/>
      <c r="S3" s="276"/>
      <c r="T3" s="276"/>
      <c r="U3" s="276"/>
      <c r="V3" s="276"/>
      <c r="W3" s="276"/>
      <c r="X3" s="276"/>
      <c r="Y3" s="276"/>
      <c r="Z3" s="276"/>
    </row>
    <row r="4" spans="1:26" ht="15.75">
      <c r="A4" s="1257"/>
      <c r="B4" s="220" t="s">
        <v>97</v>
      </c>
      <c r="C4" s="1490">
        <v>97</v>
      </c>
      <c r="D4" s="1203"/>
      <c r="E4" s="1204"/>
      <c r="F4" s="1498" t="s">
        <v>98</v>
      </c>
      <c r="G4" s="1204"/>
      <c r="H4" s="1316">
        <v>89</v>
      </c>
      <c r="I4" s="1203"/>
      <c r="J4" s="1203"/>
      <c r="K4" s="1203"/>
      <c r="L4" s="1203"/>
      <c r="M4" s="1244"/>
      <c r="N4" s="276"/>
      <c r="O4" s="276"/>
      <c r="P4" s="276"/>
      <c r="Q4" s="276"/>
      <c r="R4" s="276"/>
      <c r="S4" s="276"/>
      <c r="T4" s="276"/>
      <c r="U4" s="276"/>
      <c r="V4" s="276"/>
      <c r="W4" s="276"/>
      <c r="X4" s="276"/>
      <c r="Y4" s="276"/>
      <c r="Z4" s="276"/>
    </row>
    <row r="5" spans="1:26" ht="15.75">
      <c r="A5" s="1257"/>
      <c r="B5" s="220" t="s">
        <v>267</v>
      </c>
      <c r="C5" s="1490" t="s">
        <v>508</v>
      </c>
      <c r="D5" s="1203"/>
      <c r="E5" s="1203"/>
      <c r="F5" s="1203"/>
      <c r="G5" s="1203"/>
      <c r="H5" s="1203"/>
      <c r="I5" s="1203"/>
      <c r="J5" s="1203"/>
      <c r="K5" s="1203"/>
      <c r="L5" s="1203"/>
      <c r="M5" s="1244"/>
      <c r="N5" s="276"/>
      <c r="O5" s="276"/>
      <c r="P5" s="276"/>
      <c r="Q5" s="276"/>
      <c r="R5" s="276"/>
      <c r="S5" s="276"/>
      <c r="T5" s="276"/>
      <c r="U5" s="276"/>
      <c r="V5" s="276"/>
      <c r="W5" s="276"/>
      <c r="X5" s="276"/>
      <c r="Y5" s="276"/>
      <c r="Z5" s="276"/>
    </row>
    <row r="6" spans="1:26" ht="15.75">
      <c r="A6" s="1257"/>
      <c r="B6" s="220" t="s">
        <v>268</v>
      </c>
      <c r="C6" s="1490" t="s">
        <v>509</v>
      </c>
      <c r="D6" s="1203"/>
      <c r="E6" s="1203"/>
      <c r="F6" s="1203"/>
      <c r="G6" s="1203"/>
      <c r="H6" s="1203"/>
      <c r="I6" s="1203"/>
      <c r="J6" s="1203"/>
      <c r="K6" s="1203"/>
      <c r="L6" s="1203"/>
      <c r="M6" s="1244"/>
      <c r="N6" s="276"/>
      <c r="O6" s="276"/>
      <c r="P6" s="276"/>
      <c r="Q6" s="276"/>
      <c r="R6" s="276"/>
      <c r="S6" s="276"/>
      <c r="T6" s="276"/>
      <c r="U6" s="276"/>
      <c r="V6" s="276"/>
      <c r="W6" s="276"/>
      <c r="X6" s="276"/>
      <c r="Y6" s="276"/>
      <c r="Z6" s="276"/>
    </row>
    <row r="7" spans="1:26" ht="15.75">
      <c r="A7" s="1257"/>
      <c r="B7" s="220" t="s">
        <v>269</v>
      </c>
      <c r="C7" s="1490" t="s">
        <v>44</v>
      </c>
      <c r="D7" s="1203"/>
      <c r="E7" s="1203"/>
      <c r="F7" s="1203"/>
      <c r="G7" s="1204"/>
      <c r="H7" s="277" t="s">
        <v>52</v>
      </c>
      <c r="I7" s="1315" t="s">
        <v>510</v>
      </c>
      <c r="J7" s="1203"/>
      <c r="K7" s="1203"/>
      <c r="L7" s="1203"/>
      <c r="M7" s="1244"/>
      <c r="N7" s="276"/>
      <c r="O7" s="276"/>
      <c r="P7" s="276"/>
      <c r="Q7" s="276"/>
      <c r="R7" s="276"/>
      <c r="S7" s="276"/>
      <c r="T7" s="276"/>
      <c r="U7" s="276"/>
      <c r="V7" s="276"/>
      <c r="W7" s="276"/>
      <c r="X7" s="276"/>
      <c r="Y7" s="276"/>
      <c r="Z7" s="276"/>
    </row>
    <row r="8" spans="1:26">
      <c r="A8" s="1257"/>
      <c r="B8" s="1256" t="s">
        <v>270</v>
      </c>
      <c r="C8" s="1491" t="s">
        <v>510</v>
      </c>
      <c r="D8" s="1260"/>
      <c r="E8" s="1260"/>
      <c r="F8" s="1260"/>
      <c r="G8" s="1260"/>
      <c r="H8" s="1260"/>
      <c r="I8" s="1260"/>
      <c r="J8" s="1260"/>
      <c r="K8" s="1260"/>
      <c r="L8" s="1260"/>
      <c r="M8" s="1261"/>
      <c r="N8" s="276"/>
      <c r="O8" s="276"/>
      <c r="P8" s="276"/>
      <c r="Q8" s="276"/>
      <c r="R8" s="276"/>
      <c r="S8" s="276"/>
      <c r="T8" s="276"/>
      <c r="U8" s="276"/>
      <c r="V8" s="276"/>
      <c r="W8" s="276"/>
      <c r="X8" s="276"/>
      <c r="Y8" s="276"/>
      <c r="Z8" s="276"/>
    </row>
    <row r="9" spans="1:26">
      <c r="A9" s="1257"/>
      <c r="B9" s="1257"/>
      <c r="C9" s="1262"/>
      <c r="D9" s="1263"/>
      <c r="E9" s="1263"/>
      <c r="F9" s="1263"/>
      <c r="G9" s="1263"/>
      <c r="H9" s="1263"/>
      <c r="I9" s="1263"/>
      <c r="J9" s="1263"/>
      <c r="K9" s="1263"/>
      <c r="L9" s="1263"/>
      <c r="M9" s="1264"/>
      <c r="N9" s="276"/>
      <c r="O9" s="276"/>
      <c r="P9" s="276"/>
      <c r="Q9" s="276"/>
      <c r="R9" s="276"/>
      <c r="S9" s="276"/>
      <c r="T9" s="276"/>
      <c r="U9" s="276"/>
      <c r="V9" s="276"/>
      <c r="W9" s="276"/>
      <c r="X9" s="276"/>
      <c r="Y9" s="276"/>
      <c r="Z9" s="276"/>
    </row>
    <row r="10" spans="1:26">
      <c r="A10" s="1257"/>
      <c r="B10" s="1258"/>
      <c r="C10" s="1265"/>
      <c r="D10" s="1266"/>
      <c r="E10" s="1266"/>
      <c r="F10" s="1266"/>
      <c r="G10" s="1266"/>
      <c r="H10" s="1266"/>
      <c r="I10" s="1266"/>
      <c r="J10" s="1266"/>
      <c r="K10" s="1266"/>
      <c r="L10" s="1266"/>
      <c r="M10" s="1267"/>
      <c r="N10" s="276"/>
      <c r="O10" s="276"/>
      <c r="P10" s="276"/>
      <c r="Q10" s="276"/>
      <c r="R10" s="276"/>
      <c r="S10" s="276"/>
      <c r="T10" s="276"/>
      <c r="U10" s="276"/>
      <c r="V10" s="276"/>
      <c r="W10" s="276"/>
      <c r="X10" s="276"/>
      <c r="Y10" s="276"/>
      <c r="Z10" s="276"/>
    </row>
    <row r="11" spans="1:26" ht="34.5" customHeight="1">
      <c r="A11" s="1257"/>
      <c r="B11" s="220" t="s">
        <v>273</v>
      </c>
      <c r="C11" s="1490" t="s">
        <v>506</v>
      </c>
      <c r="D11" s="1203"/>
      <c r="E11" s="1203"/>
      <c r="F11" s="1203"/>
      <c r="G11" s="1203"/>
      <c r="H11" s="1203"/>
      <c r="I11" s="1203"/>
      <c r="J11" s="1203"/>
      <c r="K11" s="1203"/>
      <c r="L11" s="1203"/>
      <c r="M11" s="1244"/>
      <c r="N11" s="276"/>
      <c r="O11" s="276"/>
      <c r="P11" s="276"/>
      <c r="Q11" s="276"/>
      <c r="R11" s="276"/>
      <c r="S11" s="276"/>
      <c r="T11" s="276"/>
      <c r="U11" s="276"/>
      <c r="V11" s="276"/>
      <c r="W11" s="276"/>
      <c r="X11" s="276"/>
      <c r="Y11" s="276"/>
      <c r="Z11" s="276"/>
    </row>
    <row r="12" spans="1:26" ht="15.75">
      <c r="A12" s="1257"/>
      <c r="B12" s="220" t="s">
        <v>348</v>
      </c>
      <c r="C12" s="1274" t="s">
        <v>511</v>
      </c>
      <c r="D12" s="1203"/>
      <c r="E12" s="1203"/>
      <c r="F12" s="1203"/>
      <c r="G12" s="1203"/>
      <c r="H12" s="1203"/>
      <c r="I12" s="1203"/>
      <c r="J12" s="1203"/>
      <c r="K12" s="1203"/>
      <c r="L12" s="1203"/>
      <c r="M12" s="1244"/>
      <c r="N12" s="276"/>
      <c r="O12" s="276"/>
      <c r="P12" s="276"/>
      <c r="Q12" s="276"/>
      <c r="R12" s="276"/>
      <c r="S12" s="276"/>
      <c r="T12" s="276"/>
      <c r="U12" s="276"/>
      <c r="V12" s="276"/>
      <c r="W12" s="276"/>
      <c r="X12" s="276"/>
      <c r="Y12" s="276"/>
      <c r="Z12" s="276"/>
    </row>
    <row r="13" spans="1:26" ht="47.25">
      <c r="A13" s="1257"/>
      <c r="B13" s="220" t="s">
        <v>349</v>
      </c>
      <c r="C13" s="1490" t="s">
        <v>383</v>
      </c>
      <c r="D13" s="1203"/>
      <c r="E13" s="1203"/>
      <c r="F13" s="1203"/>
      <c r="G13" s="1203"/>
      <c r="H13" s="1203"/>
      <c r="I13" s="1203"/>
      <c r="J13" s="1203"/>
      <c r="K13" s="1203"/>
      <c r="L13" s="1203"/>
      <c r="M13" s="1244"/>
      <c r="N13" s="276"/>
      <c r="O13" s="276"/>
      <c r="P13" s="276"/>
      <c r="Q13" s="276"/>
      <c r="R13" s="276"/>
      <c r="S13" s="276"/>
      <c r="T13" s="276"/>
      <c r="U13" s="276"/>
      <c r="V13" s="276"/>
      <c r="W13" s="276"/>
      <c r="X13" s="276"/>
      <c r="Y13" s="276"/>
      <c r="Z13" s="276"/>
    </row>
    <row r="14" spans="1:26" ht="63" customHeight="1">
      <c r="A14" s="1279"/>
      <c r="B14" s="222" t="s">
        <v>351</v>
      </c>
      <c r="C14" s="1492" t="s">
        <v>404</v>
      </c>
      <c r="D14" s="1244"/>
      <c r="E14" s="278" t="s">
        <v>353</v>
      </c>
      <c r="F14" s="1316" t="s">
        <v>168</v>
      </c>
      <c r="G14" s="1203"/>
      <c r="H14" s="1203"/>
      <c r="I14" s="1203"/>
      <c r="J14" s="1203"/>
      <c r="K14" s="1203"/>
      <c r="L14" s="1203"/>
      <c r="M14" s="1244"/>
      <c r="N14" s="276"/>
      <c r="O14" s="276"/>
      <c r="P14" s="276"/>
      <c r="Q14" s="276"/>
      <c r="R14" s="276"/>
      <c r="S14" s="276"/>
      <c r="T14" s="276"/>
      <c r="U14" s="276"/>
      <c r="V14" s="276"/>
      <c r="W14" s="276"/>
      <c r="X14" s="276"/>
      <c r="Y14" s="276"/>
      <c r="Z14" s="276"/>
    </row>
    <row r="15" spans="1:26" ht="15.75">
      <c r="A15" s="1278" t="s">
        <v>275</v>
      </c>
      <c r="B15" s="251" t="s">
        <v>91</v>
      </c>
      <c r="C15" s="1493" t="s">
        <v>180</v>
      </c>
      <c r="D15" s="1203"/>
      <c r="E15" s="1203"/>
      <c r="F15" s="1203"/>
      <c r="G15" s="1203"/>
      <c r="H15" s="1203"/>
      <c r="I15" s="1203"/>
      <c r="J15" s="1203"/>
      <c r="K15" s="1203"/>
      <c r="L15" s="1203"/>
      <c r="M15" s="1244"/>
      <c r="N15" s="276"/>
      <c r="O15" s="276"/>
      <c r="P15" s="276"/>
      <c r="Q15" s="276"/>
      <c r="R15" s="276"/>
      <c r="S15" s="276"/>
      <c r="T15" s="276"/>
      <c r="U15" s="276"/>
      <c r="V15" s="276"/>
      <c r="W15" s="276"/>
      <c r="X15" s="276"/>
      <c r="Y15" s="276"/>
      <c r="Z15" s="276"/>
    </row>
    <row r="16" spans="1:26" ht="41.25" customHeight="1">
      <c r="A16" s="1257"/>
      <c r="B16" s="252" t="s">
        <v>356</v>
      </c>
      <c r="C16" s="1492" t="s">
        <v>512</v>
      </c>
      <c r="D16" s="1203"/>
      <c r="E16" s="1203"/>
      <c r="F16" s="1203"/>
      <c r="G16" s="1203"/>
      <c r="H16" s="1203"/>
      <c r="I16" s="1203"/>
      <c r="J16" s="1203"/>
      <c r="K16" s="1203"/>
      <c r="L16" s="1203"/>
      <c r="M16" s="1244"/>
      <c r="N16" s="276"/>
      <c r="O16" s="276"/>
      <c r="P16" s="276"/>
      <c r="Q16" s="276"/>
      <c r="R16" s="276"/>
      <c r="S16" s="276"/>
      <c r="T16" s="276"/>
      <c r="U16" s="276"/>
      <c r="V16" s="276"/>
      <c r="W16" s="276"/>
      <c r="X16" s="276"/>
      <c r="Y16" s="276"/>
      <c r="Z16" s="276"/>
    </row>
    <row r="17" spans="1:26">
      <c r="A17" s="1257"/>
      <c r="B17" s="1302" t="s">
        <v>276</v>
      </c>
      <c r="C17" s="276"/>
      <c r="D17" s="276"/>
      <c r="E17" s="276"/>
      <c r="F17" s="276"/>
      <c r="G17" s="276"/>
      <c r="H17" s="276"/>
      <c r="I17" s="276"/>
      <c r="J17" s="276"/>
      <c r="K17" s="276"/>
      <c r="L17" s="276"/>
      <c r="M17" s="279"/>
      <c r="N17" s="276"/>
      <c r="O17" s="276"/>
      <c r="P17" s="276"/>
      <c r="Q17" s="276"/>
      <c r="R17" s="276"/>
      <c r="S17" s="276"/>
      <c r="T17" s="276"/>
      <c r="U17" s="276"/>
      <c r="V17" s="276"/>
      <c r="W17" s="276"/>
      <c r="X17" s="276"/>
      <c r="Y17" s="276"/>
      <c r="Z17" s="276"/>
    </row>
    <row r="18" spans="1:26">
      <c r="A18" s="1257"/>
      <c r="B18" s="1257"/>
      <c r="C18" s="276"/>
      <c r="D18" s="280"/>
      <c r="E18" s="276"/>
      <c r="F18" s="280"/>
      <c r="G18" s="276"/>
      <c r="H18" s="280"/>
      <c r="I18" s="276"/>
      <c r="J18" s="280"/>
      <c r="K18" s="276"/>
      <c r="L18" s="276"/>
      <c r="M18" s="279"/>
      <c r="N18" s="276"/>
      <c r="O18" s="276"/>
      <c r="P18" s="276"/>
      <c r="Q18" s="276"/>
      <c r="R18" s="276"/>
      <c r="S18" s="276"/>
      <c r="T18" s="276"/>
      <c r="U18" s="276"/>
      <c r="V18" s="276"/>
      <c r="W18" s="276"/>
      <c r="X18" s="276"/>
      <c r="Y18" s="276"/>
      <c r="Z18" s="276"/>
    </row>
    <row r="19" spans="1:26" ht="15.75">
      <c r="A19" s="1257"/>
      <c r="B19" s="1257"/>
      <c r="C19" s="281" t="s">
        <v>277</v>
      </c>
      <c r="D19" s="273"/>
      <c r="E19" s="281" t="s">
        <v>278</v>
      </c>
      <c r="F19" s="273"/>
      <c r="G19" s="281" t="s">
        <v>279</v>
      </c>
      <c r="H19" s="273"/>
      <c r="I19" s="281" t="s">
        <v>280</v>
      </c>
      <c r="J19" s="282" t="s">
        <v>287</v>
      </c>
      <c r="K19" s="283"/>
      <c r="L19" s="283"/>
      <c r="M19" s="279"/>
      <c r="N19" s="276"/>
      <c r="O19" s="276"/>
      <c r="P19" s="276"/>
      <c r="Q19" s="276"/>
      <c r="R19" s="276"/>
      <c r="S19" s="276"/>
      <c r="T19" s="276"/>
      <c r="U19" s="276"/>
      <c r="V19" s="276"/>
      <c r="W19" s="276"/>
      <c r="X19" s="276"/>
      <c r="Y19" s="276"/>
      <c r="Z19" s="276"/>
    </row>
    <row r="20" spans="1:26" ht="15.75">
      <c r="A20" s="1257"/>
      <c r="B20" s="1257"/>
      <c r="C20" s="281" t="s">
        <v>281</v>
      </c>
      <c r="D20" s="273"/>
      <c r="E20" s="281" t="s">
        <v>282</v>
      </c>
      <c r="F20" s="273"/>
      <c r="G20" s="281" t="s">
        <v>283</v>
      </c>
      <c r="H20" s="273"/>
      <c r="I20" s="283"/>
      <c r="J20" s="276"/>
      <c r="K20" s="283"/>
      <c r="L20" s="283"/>
      <c r="M20" s="279"/>
      <c r="N20" s="276"/>
      <c r="O20" s="276"/>
      <c r="P20" s="276"/>
      <c r="Q20" s="276"/>
      <c r="R20" s="276"/>
      <c r="S20" s="276"/>
      <c r="T20" s="276"/>
      <c r="U20" s="276"/>
      <c r="V20" s="276"/>
      <c r="W20" s="276"/>
      <c r="X20" s="276"/>
      <c r="Y20" s="276"/>
      <c r="Z20" s="276"/>
    </row>
    <row r="21" spans="1:26" ht="15.75" customHeight="1">
      <c r="A21" s="1257"/>
      <c r="B21" s="1257"/>
      <c r="C21" s="281" t="s">
        <v>284</v>
      </c>
      <c r="D21" s="273"/>
      <c r="E21" s="281" t="s">
        <v>285</v>
      </c>
      <c r="F21" s="273"/>
      <c r="G21" s="283"/>
      <c r="H21" s="276"/>
      <c r="I21" s="283"/>
      <c r="J21" s="276"/>
      <c r="K21" s="283"/>
      <c r="L21" s="283"/>
      <c r="M21" s="279"/>
      <c r="N21" s="276"/>
      <c r="O21" s="276"/>
      <c r="P21" s="276"/>
      <c r="Q21" s="276"/>
      <c r="R21" s="276"/>
      <c r="S21" s="276"/>
      <c r="T21" s="276"/>
      <c r="U21" s="276"/>
      <c r="V21" s="276"/>
      <c r="W21" s="276"/>
      <c r="X21" s="276"/>
      <c r="Y21" s="276"/>
      <c r="Z21" s="276"/>
    </row>
    <row r="22" spans="1:26" ht="15.75" customHeight="1">
      <c r="A22" s="1257"/>
      <c r="B22" s="1257"/>
      <c r="C22" s="281" t="s">
        <v>286</v>
      </c>
      <c r="D22" s="273"/>
      <c r="E22" s="283" t="s">
        <v>288</v>
      </c>
      <c r="F22" s="280"/>
      <c r="G22" s="280"/>
      <c r="H22" s="280"/>
      <c r="I22" s="280"/>
      <c r="J22" s="280"/>
      <c r="K22" s="280"/>
      <c r="L22" s="280"/>
      <c r="M22" s="284"/>
      <c r="N22" s="276"/>
      <c r="O22" s="276"/>
      <c r="P22" s="276"/>
      <c r="Q22" s="276"/>
      <c r="R22" s="276"/>
      <c r="S22" s="276"/>
      <c r="T22" s="276"/>
      <c r="U22" s="276"/>
      <c r="V22" s="276"/>
      <c r="W22" s="276"/>
      <c r="X22" s="276"/>
      <c r="Y22" s="276"/>
      <c r="Z22" s="276"/>
    </row>
    <row r="23" spans="1:26" ht="15.75" customHeight="1">
      <c r="A23" s="1257"/>
      <c r="B23" s="1258"/>
      <c r="C23" s="280"/>
      <c r="D23" s="280"/>
      <c r="E23" s="280"/>
      <c r="F23" s="280"/>
      <c r="G23" s="280"/>
      <c r="H23" s="280"/>
      <c r="I23" s="280"/>
      <c r="J23" s="280"/>
      <c r="K23" s="280"/>
      <c r="L23" s="280"/>
      <c r="M23" s="284"/>
      <c r="N23" s="276"/>
      <c r="O23" s="276"/>
      <c r="P23" s="276"/>
      <c r="Q23" s="276"/>
      <c r="R23" s="276"/>
      <c r="S23" s="276"/>
      <c r="T23" s="276"/>
      <c r="U23" s="276"/>
      <c r="V23" s="276"/>
      <c r="W23" s="276"/>
      <c r="X23" s="276"/>
      <c r="Y23" s="276"/>
      <c r="Z23" s="276"/>
    </row>
    <row r="24" spans="1:26" ht="15.75" customHeight="1">
      <c r="A24" s="1257"/>
      <c r="B24" s="1302" t="s">
        <v>290</v>
      </c>
      <c r="C24" s="276"/>
      <c r="D24" s="280"/>
      <c r="E24" s="276"/>
      <c r="F24" s="276"/>
      <c r="G24" s="280"/>
      <c r="H24" s="276"/>
      <c r="I24" s="276"/>
      <c r="J24" s="280"/>
      <c r="K24" s="276"/>
      <c r="L24" s="276"/>
      <c r="M24" s="279"/>
      <c r="N24" s="276"/>
      <c r="O24" s="276"/>
      <c r="P24" s="276"/>
      <c r="Q24" s="276"/>
      <c r="R24" s="276"/>
      <c r="S24" s="276"/>
      <c r="T24" s="276"/>
      <c r="U24" s="276"/>
      <c r="V24" s="276"/>
      <c r="W24" s="276"/>
      <c r="X24" s="276"/>
      <c r="Y24" s="276"/>
      <c r="Z24" s="276"/>
    </row>
    <row r="25" spans="1:26" ht="15.75" customHeight="1">
      <c r="A25" s="1257"/>
      <c r="B25" s="1257"/>
      <c r="C25" s="281" t="s">
        <v>291</v>
      </c>
      <c r="D25" s="282" t="s">
        <v>287</v>
      </c>
      <c r="E25" s="276"/>
      <c r="F25" s="281" t="s">
        <v>292</v>
      </c>
      <c r="G25" s="273"/>
      <c r="H25" s="276"/>
      <c r="I25" s="281" t="s">
        <v>201</v>
      </c>
      <c r="J25" s="273"/>
      <c r="K25" s="276"/>
      <c r="L25" s="276"/>
      <c r="M25" s="279"/>
      <c r="N25" s="276"/>
      <c r="O25" s="276"/>
      <c r="P25" s="276"/>
      <c r="Q25" s="276"/>
      <c r="R25" s="276"/>
      <c r="S25" s="276"/>
      <c r="T25" s="276"/>
      <c r="U25" s="276"/>
      <c r="V25" s="276"/>
      <c r="W25" s="276"/>
      <c r="X25" s="276"/>
      <c r="Y25" s="276"/>
      <c r="Z25" s="276"/>
    </row>
    <row r="26" spans="1:26" ht="15.75" customHeight="1">
      <c r="A26" s="1257"/>
      <c r="B26" s="1257"/>
      <c r="C26" s="281" t="s">
        <v>293</v>
      </c>
      <c r="D26" s="273"/>
      <c r="E26" s="276"/>
      <c r="F26" s="281" t="s">
        <v>193</v>
      </c>
      <c r="G26" s="273"/>
      <c r="H26" s="276"/>
      <c r="I26" s="276"/>
      <c r="J26" s="276"/>
      <c r="K26" s="276"/>
      <c r="L26" s="276"/>
      <c r="M26" s="279"/>
      <c r="N26" s="276"/>
      <c r="O26" s="276"/>
      <c r="P26" s="276"/>
      <c r="Q26" s="276"/>
      <c r="R26" s="276"/>
      <c r="S26" s="276"/>
      <c r="T26" s="276"/>
      <c r="U26" s="276"/>
      <c r="V26" s="276"/>
      <c r="W26" s="276"/>
      <c r="X26" s="276"/>
      <c r="Y26" s="276"/>
      <c r="Z26" s="276"/>
    </row>
    <row r="27" spans="1:26" ht="15.75" customHeight="1">
      <c r="A27" s="1257"/>
      <c r="B27" s="1258"/>
      <c r="C27" s="280"/>
      <c r="D27" s="280"/>
      <c r="E27" s="280"/>
      <c r="F27" s="280"/>
      <c r="G27" s="280"/>
      <c r="H27" s="280"/>
      <c r="I27" s="280"/>
      <c r="J27" s="280"/>
      <c r="K27" s="280"/>
      <c r="L27" s="280"/>
      <c r="M27" s="284"/>
      <c r="N27" s="276"/>
      <c r="O27" s="276"/>
      <c r="P27" s="276"/>
      <c r="Q27" s="276"/>
      <c r="R27" s="276"/>
      <c r="S27" s="276"/>
      <c r="T27" s="276"/>
      <c r="U27" s="276"/>
      <c r="V27" s="276"/>
      <c r="W27" s="276"/>
      <c r="X27" s="276"/>
      <c r="Y27" s="276"/>
      <c r="Z27" s="276"/>
    </row>
    <row r="28" spans="1:26" ht="15.75" customHeight="1">
      <c r="A28" s="1257"/>
      <c r="B28" s="1303" t="s">
        <v>294</v>
      </c>
      <c r="C28" s="276"/>
      <c r="D28" s="280"/>
      <c r="E28" s="276"/>
      <c r="F28" s="276"/>
      <c r="G28" s="280"/>
      <c r="H28" s="276"/>
      <c r="I28" s="276"/>
      <c r="J28" s="280"/>
      <c r="K28" s="280"/>
      <c r="L28" s="280"/>
      <c r="M28" s="279"/>
      <c r="N28" s="276"/>
      <c r="O28" s="276"/>
      <c r="P28" s="276"/>
      <c r="Q28" s="276"/>
      <c r="R28" s="276"/>
      <c r="S28" s="276"/>
      <c r="T28" s="276"/>
      <c r="U28" s="276"/>
      <c r="V28" s="276"/>
      <c r="W28" s="276"/>
      <c r="X28" s="276"/>
      <c r="Y28" s="276"/>
      <c r="Z28" s="276"/>
    </row>
    <row r="29" spans="1:26" ht="15.75" customHeight="1">
      <c r="A29" s="1257"/>
      <c r="B29" s="1257"/>
      <c r="C29" s="281" t="s">
        <v>295</v>
      </c>
      <c r="D29" s="285">
        <v>34655</v>
      </c>
      <c r="E29" s="276"/>
      <c r="F29" s="281" t="s">
        <v>296</v>
      </c>
      <c r="G29" s="286">
        <v>2022</v>
      </c>
      <c r="H29" s="276"/>
      <c r="I29" s="281" t="s">
        <v>297</v>
      </c>
      <c r="J29" s="1499" t="s">
        <v>513</v>
      </c>
      <c r="K29" s="1260"/>
      <c r="L29" s="1294"/>
      <c r="M29" s="279"/>
      <c r="N29" s="276"/>
      <c r="O29" s="276"/>
      <c r="P29" s="276"/>
      <c r="Q29" s="276"/>
      <c r="R29" s="276"/>
      <c r="S29" s="276"/>
      <c r="T29" s="276"/>
      <c r="U29" s="276"/>
      <c r="V29" s="276"/>
      <c r="W29" s="276"/>
      <c r="X29" s="276"/>
      <c r="Y29" s="276"/>
      <c r="Z29" s="276"/>
    </row>
    <row r="30" spans="1:26" ht="15.75" customHeight="1">
      <c r="A30" s="1257"/>
      <c r="B30" s="1258"/>
      <c r="C30" s="280"/>
      <c r="D30" s="280"/>
      <c r="E30" s="280"/>
      <c r="F30" s="280"/>
      <c r="G30" s="280"/>
      <c r="H30" s="280"/>
      <c r="I30" s="280"/>
      <c r="J30" s="280"/>
      <c r="K30" s="280"/>
      <c r="L30" s="280"/>
      <c r="M30" s="284"/>
      <c r="N30" s="276"/>
      <c r="O30" s="276"/>
      <c r="P30" s="276"/>
      <c r="Q30" s="276"/>
      <c r="R30" s="276"/>
      <c r="S30" s="276"/>
      <c r="T30" s="276"/>
      <c r="U30" s="276"/>
      <c r="V30" s="276"/>
      <c r="W30" s="276"/>
      <c r="X30" s="276"/>
      <c r="Y30" s="276"/>
      <c r="Z30" s="276"/>
    </row>
    <row r="31" spans="1:26" ht="15.75" customHeight="1">
      <c r="A31" s="1257"/>
      <c r="B31" s="1302" t="s">
        <v>299</v>
      </c>
      <c r="C31" s="276"/>
      <c r="D31" s="280"/>
      <c r="E31" s="276"/>
      <c r="F31" s="276"/>
      <c r="G31" s="280"/>
      <c r="H31" s="276"/>
      <c r="I31" s="276"/>
      <c r="J31" s="276"/>
      <c r="K31" s="276"/>
      <c r="L31" s="276"/>
      <c r="M31" s="279"/>
      <c r="N31" s="276"/>
      <c r="O31" s="276"/>
      <c r="P31" s="276"/>
      <c r="Q31" s="276"/>
      <c r="R31" s="276"/>
      <c r="S31" s="276"/>
      <c r="T31" s="276"/>
      <c r="U31" s="276"/>
      <c r="V31" s="276"/>
      <c r="W31" s="276"/>
      <c r="X31" s="276"/>
      <c r="Y31" s="276"/>
      <c r="Z31" s="276"/>
    </row>
    <row r="32" spans="1:26" ht="15.75" customHeight="1">
      <c r="A32" s="1257"/>
      <c r="B32" s="1257"/>
      <c r="C32" s="287" t="s">
        <v>300</v>
      </c>
      <c r="D32" s="273">
        <v>2023</v>
      </c>
      <c r="E32" s="276"/>
      <c r="F32" s="288" t="s">
        <v>301</v>
      </c>
      <c r="G32" s="273">
        <v>2038</v>
      </c>
      <c r="H32" s="276"/>
      <c r="I32" s="283"/>
      <c r="J32" s="276"/>
      <c r="K32" s="276"/>
      <c r="L32" s="276"/>
      <c r="M32" s="279"/>
      <c r="N32" s="276"/>
      <c r="O32" s="276"/>
      <c r="P32" s="276"/>
      <c r="Q32" s="276"/>
      <c r="R32" s="276"/>
      <c r="S32" s="276"/>
      <c r="T32" s="276"/>
      <c r="U32" s="276"/>
      <c r="V32" s="276"/>
      <c r="W32" s="276"/>
      <c r="X32" s="276"/>
      <c r="Y32" s="276"/>
      <c r="Z32" s="276"/>
    </row>
    <row r="33" spans="1:26" ht="15.75" customHeight="1">
      <c r="A33" s="1257"/>
      <c r="B33" s="1258"/>
      <c r="C33" s="280"/>
      <c r="D33" s="280"/>
      <c r="E33" s="280"/>
      <c r="F33" s="280"/>
      <c r="G33" s="280"/>
      <c r="H33" s="280"/>
      <c r="I33" s="280"/>
      <c r="J33" s="280"/>
      <c r="K33" s="280"/>
      <c r="L33" s="280"/>
      <c r="M33" s="284"/>
      <c r="N33" s="276"/>
      <c r="O33" s="276"/>
      <c r="P33" s="276"/>
      <c r="Q33" s="276"/>
      <c r="R33" s="276"/>
      <c r="S33" s="276"/>
      <c r="T33" s="276"/>
      <c r="U33" s="276"/>
      <c r="V33" s="276"/>
      <c r="W33" s="276"/>
      <c r="X33" s="276"/>
      <c r="Y33" s="276"/>
      <c r="Z33" s="276"/>
    </row>
    <row r="34" spans="1:26" ht="15.75" customHeight="1">
      <c r="A34" s="1257"/>
      <c r="B34" s="1302" t="s">
        <v>303</v>
      </c>
      <c r="C34" s="276"/>
      <c r="D34" s="276"/>
      <c r="E34" s="276"/>
      <c r="F34" s="276"/>
      <c r="G34" s="276"/>
      <c r="H34" s="276"/>
      <c r="I34" s="276"/>
      <c r="J34" s="276"/>
      <c r="K34" s="276"/>
      <c r="L34" s="276"/>
      <c r="M34" s="279"/>
      <c r="N34" s="276"/>
      <c r="O34" s="276"/>
      <c r="P34" s="276"/>
      <c r="Q34" s="276"/>
      <c r="R34" s="276"/>
      <c r="S34" s="276"/>
      <c r="T34" s="276"/>
      <c r="U34" s="276"/>
      <c r="V34" s="276"/>
      <c r="W34" s="276"/>
      <c r="X34" s="276"/>
      <c r="Y34" s="276"/>
      <c r="Z34" s="276"/>
    </row>
    <row r="35" spans="1:26" ht="15.75" customHeight="1">
      <c r="A35" s="1257"/>
      <c r="B35" s="1257"/>
      <c r="C35" s="283"/>
      <c r="D35" s="280" t="s">
        <v>461</v>
      </c>
      <c r="E35" s="280"/>
      <c r="F35" s="280" t="s">
        <v>462</v>
      </c>
      <c r="G35" s="280"/>
      <c r="H35" s="280" t="s">
        <v>463</v>
      </c>
      <c r="I35" s="280"/>
      <c r="J35" s="280" t="s">
        <v>464</v>
      </c>
      <c r="K35" s="280"/>
      <c r="L35" s="280" t="s">
        <v>465</v>
      </c>
      <c r="M35" s="284"/>
      <c r="N35" s="276"/>
      <c r="O35" s="276"/>
      <c r="P35" s="276"/>
      <c r="Q35" s="276"/>
      <c r="R35" s="276"/>
      <c r="S35" s="276"/>
      <c r="T35" s="276"/>
      <c r="U35" s="276"/>
      <c r="V35" s="276"/>
      <c r="W35" s="276"/>
      <c r="X35" s="276"/>
      <c r="Y35" s="276"/>
      <c r="Z35" s="276"/>
    </row>
    <row r="36" spans="1:26" ht="15.75" customHeight="1">
      <c r="A36" s="1257"/>
      <c r="B36" s="1257"/>
      <c r="C36" s="281"/>
      <c r="D36" s="1494">
        <v>38000</v>
      </c>
      <c r="E36" s="1204"/>
      <c r="F36" s="1494">
        <v>38000</v>
      </c>
      <c r="G36" s="1204"/>
      <c r="H36" s="1494">
        <v>38000</v>
      </c>
      <c r="I36" s="1204"/>
      <c r="J36" s="1494">
        <v>38000</v>
      </c>
      <c r="K36" s="1204"/>
      <c r="L36" s="1494">
        <v>38000</v>
      </c>
      <c r="M36" s="1204"/>
      <c r="N36" s="276"/>
      <c r="O36" s="276"/>
      <c r="P36" s="276"/>
      <c r="Q36" s="276"/>
      <c r="R36" s="276"/>
      <c r="S36" s="276"/>
      <c r="T36" s="276"/>
      <c r="U36" s="276"/>
      <c r="V36" s="276"/>
      <c r="W36" s="276"/>
      <c r="X36" s="276"/>
      <c r="Y36" s="276"/>
      <c r="Z36" s="276"/>
    </row>
    <row r="37" spans="1:26" ht="15.75" customHeight="1">
      <c r="A37" s="1257"/>
      <c r="B37" s="1257"/>
      <c r="C37" s="283"/>
      <c r="D37" s="280" t="s">
        <v>466</v>
      </c>
      <c r="E37" s="280"/>
      <c r="F37" s="280" t="s">
        <v>467</v>
      </c>
      <c r="G37" s="280"/>
      <c r="H37" s="280" t="s">
        <v>468</v>
      </c>
      <c r="I37" s="280"/>
      <c r="J37" s="280" t="s">
        <v>469</v>
      </c>
      <c r="K37" s="280"/>
      <c r="L37" s="280" t="s">
        <v>470</v>
      </c>
      <c r="M37" s="284"/>
      <c r="N37" s="276"/>
      <c r="O37" s="276"/>
      <c r="P37" s="276"/>
      <c r="Q37" s="276"/>
      <c r="R37" s="276"/>
      <c r="S37" s="276"/>
      <c r="T37" s="276"/>
      <c r="U37" s="276"/>
      <c r="V37" s="276"/>
      <c r="W37" s="276"/>
      <c r="X37" s="276"/>
      <c r="Y37" s="276"/>
      <c r="Z37" s="276"/>
    </row>
    <row r="38" spans="1:26" ht="15.75" customHeight="1">
      <c r="A38" s="1257"/>
      <c r="B38" s="1257"/>
      <c r="C38" s="281"/>
      <c r="D38" s="1494">
        <v>38000</v>
      </c>
      <c r="E38" s="1204"/>
      <c r="F38" s="1494">
        <v>38000</v>
      </c>
      <c r="G38" s="1204"/>
      <c r="H38" s="1494">
        <v>38000</v>
      </c>
      <c r="I38" s="1204"/>
      <c r="J38" s="1494">
        <v>38000</v>
      </c>
      <c r="K38" s="1204"/>
      <c r="L38" s="1494">
        <v>38000</v>
      </c>
      <c r="M38" s="1204"/>
      <c r="N38" s="276"/>
      <c r="O38" s="276"/>
      <c r="P38" s="276"/>
      <c r="Q38" s="276"/>
      <c r="R38" s="276"/>
      <c r="S38" s="276"/>
      <c r="T38" s="276"/>
      <c r="U38" s="276"/>
      <c r="V38" s="276"/>
      <c r="W38" s="276"/>
      <c r="X38" s="276"/>
      <c r="Y38" s="276"/>
      <c r="Z38" s="276"/>
    </row>
    <row r="39" spans="1:26" ht="15.75" customHeight="1">
      <c r="A39" s="1257"/>
      <c r="B39" s="1257"/>
      <c r="C39" s="283"/>
      <c r="D39" s="280" t="s">
        <v>471</v>
      </c>
      <c r="E39" s="280"/>
      <c r="F39" s="280" t="s">
        <v>472</v>
      </c>
      <c r="G39" s="280"/>
      <c r="H39" s="280" t="s">
        <v>473</v>
      </c>
      <c r="I39" s="280"/>
      <c r="J39" s="280" t="s">
        <v>474</v>
      </c>
      <c r="K39" s="280"/>
      <c r="L39" s="280" t="s">
        <v>475</v>
      </c>
      <c r="M39" s="284"/>
      <c r="N39" s="276"/>
      <c r="O39" s="276"/>
      <c r="P39" s="276"/>
      <c r="Q39" s="276"/>
      <c r="R39" s="276"/>
      <c r="S39" s="276"/>
      <c r="T39" s="276"/>
      <c r="U39" s="276"/>
      <c r="V39" s="276"/>
      <c r="W39" s="276"/>
      <c r="X39" s="276"/>
      <c r="Y39" s="276"/>
      <c r="Z39" s="276"/>
    </row>
    <row r="40" spans="1:26" ht="15.75" customHeight="1">
      <c r="A40" s="1257"/>
      <c r="B40" s="1257"/>
      <c r="C40" s="281"/>
      <c r="D40" s="1494">
        <v>38000</v>
      </c>
      <c r="E40" s="1204"/>
      <c r="F40" s="1494">
        <v>38000</v>
      </c>
      <c r="G40" s="1204"/>
      <c r="H40" s="1494">
        <v>38000</v>
      </c>
      <c r="I40" s="1204"/>
      <c r="J40" s="1494">
        <v>38000</v>
      </c>
      <c r="K40" s="1204"/>
      <c r="L40" s="1494">
        <v>38000</v>
      </c>
      <c r="M40" s="1204"/>
      <c r="N40" s="276"/>
      <c r="O40" s="276"/>
      <c r="P40" s="276"/>
      <c r="Q40" s="276"/>
      <c r="R40" s="276"/>
      <c r="S40" s="276"/>
      <c r="T40" s="276"/>
      <c r="U40" s="276"/>
      <c r="V40" s="276"/>
      <c r="W40" s="276"/>
      <c r="X40" s="276"/>
      <c r="Y40" s="276"/>
      <c r="Z40" s="276"/>
    </row>
    <row r="41" spans="1:26" ht="15.75" customHeight="1">
      <c r="A41" s="1257"/>
      <c r="B41" s="1257"/>
      <c r="C41" s="283"/>
      <c r="D41" s="289" t="s">
        <v>476</v>
      </c>
      <c r="E41" s="280"/>
      <c r="F41" s="289" t="s">
        <v>304</v>
      </c>
      <c r="G41" s="280"/>
      <c r="H41" s="276"/>
      <c r="I41" s="276"/>
      <c r="J41" s="276"/>
      <c r="K41" s="276"/>
      <c r="L41" s="276"/>
      <c r="M41" s="279"/>
      <c r="N41" s="276"/>
      <c r="O41" s="276"/>
      <c r="P41" s="276"/>
      <c r="Q41" s="276"/>
      <c r="R41" s="276"/>
      <c r="S41" s="276"/>
      <c r="T41" s="276"/>
      <c r="U41" s="276"/>
      <c r="V41" s="276"/>
      <c r="W41" s="276"/>
      <c r="X41" s="276"/>
      <c r="Y41" s="276"/>
      <c r="Z41" s="276"/>
    </row>
    <row r="42" spans="1:26" ht="15.75" customHeight="1">
      <c r="A42" s="1257"/>
      <c r="B42" s="1257"/>
      <c r="C42" s="281"/>
      <c r="D42" s="1494">
        <v>38000</v>
      </c>
      <c r="E42" s="1204"/>
      <c r="F42" s="1494">
        <v>38000</v>
      </c>
      <c r="G42" s="1204"/>
      <c r="H42" s="1502"/>
      <c r="I42" s="1290"/>
      <c r="J42" s="276"/>
      <c r="K42" s="276"/>
      <c r="L42" s="276"/>
      <c r="M42" s="279"/>
      <c r="N42" s="276"/>
      <c r="O42" s="276"/>
      <c r="P42" s="276"/>
      <c r="Q42" s="276"/>
      <c r="R42" s="276"/>
      <c r="S42" s="276"/>
      <c r="T42" s="276"/>
      <c r="U42" s="276"/>
      <c r="V42" s="276"/>
      <c r="W42" s="276"/>
      <c r="X42" s="276"/>
      <c r="Y42" s="276"/>
      <c r="Z42" s="276"/>
    </row>
    <row r="43" spans="1:26" ht="15.75" customHeight="1">
      <c r="A43" s="1257"/>
      <c r="B43" s="1258"/>
      <c r="C43" s="280"/>
      <c r="D43" s="289"/>
      <c r="E43" s="280"/>
      <c r="F43" s="289"/>
      <c r="G43" s="280"/>
      <c r="H43" s="280"/>
      <c r="I43" s="280"/>
      <c r="J43" s="280"/>
      <c r="K43" s="280"/>
      <c r="L43" s="280"/>
      <c r="M43" s="284"/>
      <c r="N43" s="276"/>
      <c r="O43" s="276"/>
      <c r="P43" s="276"/>
      <c r="Q43" s="276"/>
      <c r="R43" s="276"/>
      <c r="S43" s="276"/>
      <c r="T43" s="276"/>
      <c r="U43" s="276"/>
      <c r="V43" s="276"/>
      <c r="W43" s="276"/>
      <c r="X43" s="276"/>
      <c r="Y43" s="276"/>
      <c r="Z43" s="276"/>
    </row>
    <row r="44" spans="1:26" ht="15.75" customHeight="1">
      <c r="A44" s="1257"/>
      <c r="B44" s="1256" t="s">
        <v>305</v>
      </c>
      <c r="C44" s="276"/>
      <c r="D44" s="276"/>
      <c r="E44" s="276"/>
      <c r="F44" s="276"/>
      <c r="G44" s="280"/>
      <c r="H44" s="280"/>
      <c r="I44" s="280"/>
      <c r="J44" s="280"/>
      <c r="K44" s="276"/>
      <c r="L44" s="280"/>
      <c r="M44" s="284"/>
      <c r="N44" s="276"/>
      <c r="O44" s="276"/>
      <c r="P44" s="276"/>
      <c r="Q44" s="276"/>
      <c r="R44" s="276"/>
      <c r="S44" s="276"/>
      <c r="T44" s="276"/>
      <c r="U44" s="276"/>
      <c r="V44" s="276"/>
      <c r="W44" s="276"/>
      <c r="X44" s="276"/>
      <c r="Y44" s="276"/>
      <c r="Z44" s="276"/>
    </row>
    <row r="45" spans="1:26" ht="15.75" customHeight="1">
      <c r="A45" s="1257"/>
      <c r="B45" s="1257"/>
      <c r="C45" s="276"/>
      <c r="D45" s="289" t="s">
        <v>306</v>
      </c>
      <c r="E45" s="289" t="s">
        <v>163</v>
      </c>
      <c r="F45" s="1503" t="s">
        <v>307</v>
      </c>
      <c r="G45" s="1505" t="s">
        <v>393</v>
      </c>
      <c r="H45" s="1260"/>
      <c r="I45" s="1260"/>
      <c r="J45" s="1294"/>
      <c r="K45" s="290" t="s">
        <v>308</v>
      </c>
      <c r="L45" s="1505"/>
      <c r="M45" s="1261"/>
      <c r="N45" s="276"/>
      <c r="O45" s="276"/>
      <c r="P45" s="276"/>
      <c r="Q45" s="276"/>
      <c r="R45" s="276"/>
      <c r="S45" s="276"/>
      <c r="T45" s="276"/>
      <c r="U45" s="276"/>
      <c r="V45" s="276"/>
      <c r="W45" s="276"/>
      <c r="X45" s="276"/>
      <c r="Y45" s="276"/>
      <c r="Z45" s="276"/>
    </row>
    <row r="46" spans="1:26" ht="15.75" customHeight="1">
      <c r="A46" s="1257"/>
      <c r="B46" s="1257"/>
      <c r="C46" s="288"/>
      <c r="D46" s="282" t="s">
        <v>287</v>
      </c>
      <c r="E46" s="273"/>
      <c r="F46" s="1504"/>
      <c r="G46" s="1295"/>
      <c r="H46" s="1266"/>
      <c r="I46" s="1266"/>
      <c r="J46" s="1296"/>
      <c r="K46" s="288"/>
      <c r="L46" s="1295"/>
      <c r="M46" s="1267"/>
      <c r="N46" s="276"/>
      <c r="O46" s="276"/>
      <c r="P46" s="276"/>
      <c r="Q46" s="276"/>
      <c r="R46" s="276"/>
      <c r="S46" s="276"/>
      <c r="T46" s="276"/>
      <c r="U46" s="276"/>
      <c r="V46" s="276"/>
      <c r="W46" s="276"/>
      <c r="X46" s="276"/>
      <c r="Y46" s="276"/>
      <c r="Z46" s="276"/>
    </row>
    <row r="47" spans="1:26" ht="15.75" customHeight="1">
      <c r="A47" s="1257"/>
      <c r="B47" s="1258"/>
      <c r="C47" s="280"/>
      <c r="D47" s="280"/>
      <c r="E47" s="280"/>
      <c r="F47" s="280"/>
      <c r="G47" s="280"/>
      <c r="H47" s="280"/>
      <c r="I47" s="280"/>
      <c r="J47" s="280"/>
      <c r="K47" s="280"/>
      <c r="L47" s="280"/>
      <c r="M47" s="284"/>
      <c r="N47" s="276"/>
      <c r="O47" s="276"/>
      <c r="P47" s="276"/>
      <c r="Q47" s="276"/>
      <c r="R47" s="276"/>
      <c r="S47" s="276"/>
      <c r="T47" s="276"/>
      <c r="U47" s="276"/>
      <c r="V47" s="276"/>
      <c r="W47" s="276"/>
      <c r="X47" s="276"/>
      <c r="Y47" s="276"/>
      <c r="Z47" s="276"/>
    </row>
    <row r="48" spans="1:26" ht="48.75" customHeight="1">
      <c r="A48" s="1257"/>
      <c r="B48" s="220" t="s">
        <v>310</v>
      </c>
      <c r="C48" s="1490" t="s">
        <v>514</v>
      </c>
      <c r="D48" s="1203"/>
      <c r="E48" s="1203"/>
      <c r="F48" s="1203"/>
      <c r="G48" s="1203"/>
      <c r="H48" s="1203"/>
      <c r="I48" s="1203"/>
      <c r="J48" s="1203"/>
      <c r="K48" s="1203"/>
      <c r="L48" s="1203"/>
      <c r="M48" s="1244"/>
      <c r="N48" s="276"/>
      <c r="O48" s="276"/>
      <c r="P48" s="276"/>
      <c r="Q48" s="276"/>
      <c r="R48" s="276"/>
      <c r="S48" s="276"/>
      <c r="T48" s="276"/>
      <c r="U48" s="276"/>
      <c r="V48" s="276"/>
      <c r="W48" s="276"/>
      <c r="X48" s="276"/>
      <c r="Y48" s="276"/>
      <c r="Z48" s="276"/>
    </row>
    <row r="49" spans="1:26" ht="15.75" customHeight="1">
      <c r="A49" s="1257"/>
      <c r="B49" s="219" t="s">
        <v>478</v>
      </c>
      <c r="C49" s="1490" t="s">
        <v>515</v>
      </c>
      <c r="D49" s="1203"/>
      <c r="E49" s="1203"/>
      <c r="F49" s="1203"/>
      <c r="G49" s="1203"/>
      <c r="H49" s="1203"/>
      <c r="I49" s="1203"/>
      <c r="J49" s="1203"/>
      <c r="K49" s="1203"/>
      <c r="L49" s="1203"/>
      <c r="M49" s="1244"/>
      <c r="N49" s="276"/>
      <c r="O49" s="276"/>
      <c r="P49" s="276"/>
      <c r="Q49" s="276"/>
      <c r="R49" s="276"/>
      <c r="S49" s="276"/>
      <c r="T49" s="276"/>
      <c r="U49" s="276"/>
      <c r="V49" s="276"/>
      <c r="W49" s="276"/>
      <c r="X49" s="276"/>
      <c r="Y49" s="276"/>
      <c r="Z49" s="276"/>
    </row>
    <row r="50" spans="1:26" ht="15.75" customHeight="1">
      <c r="A50" s="1257"/>
      <c r="B50" s="219" t="s">
        <v>314</v>
      </c>
      <c r="C50" s="1490"/>
      <c r="D50" s="1203"/>
      <c r="E50" s="1203"/>
      <c r="F50" s="1203"/>
      <c r="G50" s="1203"/>
      <c r="H50" s="1203"/>
      <c r="I50" s="1203"/>
      <c r="J50" s="1203"/>
      <c r="K50" s="1203"/>
      <c r="L50" s="1203"/>
      <c r="M50" s="1244"/>
      <c r="N50" s="276"/>
      <c r="O50" s="276"/>
      <c r="P50" s="276"/>
      <c r="Q50" s="276"/>
      <c r="R50" s="276"/>
      <c r="S50" s="276"/>
      <c r="T50" s="276"/>
      <c r="U50" s="276"/>
      <c r="V50" s="276"/>
      <c r="W50" s="276"/>
      <c r="X50" s="276"/>
      <c r="Y50" s="276"/>
      <c r="Z50" s="276"/>
    </row>
    <row r="51" spans="1:26" ht="15.75" customHeight="1">
      <c r="A51" s="1258"/>
      <c r="B51" s="219" t="s">
        <v>316</v>
      </c>
      <c r="C51" s="1490"/>
      <c r="D51" s="1203"/>
      <c r="E51" s="1203"/>
      <c r="F51" s="1203"/>
      <c r="G51" s="1203"/>
      <c r="H51" s="1203"/>
      <c r="I51" s="1203"/>
      <c r="J51" s="1203"/>
      <c r="K51" s="1203"/>
      <c r="L51" s="1203"/>
      <c r="M51" s="1244"/>
      <c r="N51" s="276"/>
      <c r="O51" s="276"/>
      <c r="P51" s="276"/>
      <c r="Q51" s="276"/>
      <c r="R51" s="276"/>
      <c r="S51" s="276"/>
      <c r="T51" s="276"/>
      <c r="U51" s="276"/>
      <c r="V51" s="276"/>
      <c r="W51" s="276"/>
      <c r="X51" s="276"/>
      <c r="Y51" s="276"/>
      <c r="Z51" s="276"/>
    </row>
    <row r="52" spans="1:26" ht="15.75" customHeight="1">
      <c r="A52" s="1278" t="s">
        <v>317</v>
      </c>
      <c r="B52" s="271" t="s">
        <v>318</v>
      </c>
      <c r="C52" s="1492" t="s">
        <v>171</v>
      </c>
      <c r="D52" s="1203"/>
      <c r="E52" s="1203"/>
      <c r="F52" s="1203"/>
      <c r="G52" s="1203"/>
      <c r="H52" s="1203"/>
      <c r="I52" s="1203"/>
      <c r="J52" s="1203"/>
      <c r="K52" s="1203"/>
      <c r="L52" s="1203"/>
      <c r="M52" s="1244"/>
      <c r="N52" s="276"/>
      <c r="O52" s="276"/>
      <c r="P52" s="276"/>
      <c r="Q52" s="276"/>
      <c r="R52" s="276"/>
      <c r="S52" s="276"/>
      <c r="T52" s="276"/>
      <c r="U52" s="276"/>
      <c r="V52" s="276"/>
      <c r="W52" s="276"/>
      <c r="X52" s="276"/>
      <c r="Y52" s="276"/>
      <c r="Z52" s="276"/>
    </row>
    <row r="53" spans="1:26" ht="15.75" customHeight="1">
      <c r="A53" s="1257"/>
      <c r="B53" s="271" t="s">
        <v>320</v>
      </c>
      <c r="C53" s="1492" t="s">
        <v>516</v>
      </c>
      <c r="D53" s="1203"/>
      <c r="E53" s="1203"/>
      <c r="F53" s="1203"/>
      <c r="G53" s="1203"/>
      <c r="H53" s="1203"/>
      <c r="I53" s="1203"/>
      <c r="J53" s="1203"/>
      <c r="K53" s="1203"/>
      <c r="L53" s="1203"/>
      <c r="M53" s="1244"/>
      <c r="N53" s="276"/>
      <c r="O53" s="276"/>
      <c r="P53" s="276"/>
      <c r="Q53" s="276"/>
      <c r="R53" s="276"/>
      <c r="S53" s="276"/>
      <c r="T53" s="276"/>
      <c r="U53" s="276"/>
      <c r="V53" s="276"/>
      <c r="W53" s="276"/>
      <c r="X53" s="276"/>
      <c r="Y53" s="276"/>
      <c r="Z53" s="276"/>
    </row>
    <row r="54" spans="1:26" ht="15.75" customHeight="1">
      <c r="A54" s="1257"/>
      <c r="B54" s="271" t="s">
        <v>322</v>
      </c>
      <c r="C54" s="1492" t="s">
        <v>510</v>
      </c>
      <c r="D54" s="1203"/>
      <c r="E54" s="1203"/>
      <c r="F54" s="1203"/>
      <c r="G54" s="1203"/>
      <c r="H54" s="1203"/>
      <c r="I54" s="1203"/>
      <c r="J54" s="1203"/>
      <c r="K54" s="1203"/>
      <c r="L54" s="1203"/>
      <c r="M54" s="1244"/>
      <c r="N54" s="276"/>
      <c r="O54" s="276"/>
      <c r="P54" s="276"/>
      <c r="Q54" s="276"/>
      <c r="R54" s="276"/>
      <c r="S54" s="276"/>
      <c r="T54" s="276"/>
      <c r="U54" s="276"/>
      <c r="V54" s="276"/>
      <c r="W54" s="276"/>
      <c r="X54" s="276"/>
      <c r="Y54" s="276"/>
      <c r="Z54" s="276"/>
    </row>
    <row r="55" spans="1:26" ht="15.75" customHeight="1">
      <c r="A55" s="1257"/>
      <c r="B55" s="271" t="s">
        <v>323</v>
      </c>
      <c r="C55" s="1492" t="s">
        <v>517</v>
      </c>
      <c r="D55" s="1203"/>
      <c r="E55" s="1203"/>
      <c r="F55" s="1203"/>
      <c r="G55" s="1203"/>
      <c r="H55" s="1203"/>
      <c r="I55" s="1203"/>
      <c r="J55" s="1203"/>
      <c r="K55" s="1203"/>
      <c r="L55" s="1203"/>
      <c r="M55" s="1244"/>
      <c r="N55" s="276"/>
      <c r="O55" s="276"/>
      <c r="P55" s="276"/>
      <c r="Q55" s="276"/>
      <c r="R55" s="276"/>
      <c r="S55" s="276"/>
      <c r="T55" s="276"/>
      <c r="U55" s="276"/>
      <c r="V55" s="276"/>
      <c r="W55" s="276"/>
      <c r="X55" s="276"/>
      <c r="Y55" s="276"/>
      <c r="Z55" s="276"/>
    </row>
    <row r="56" spans="1:26" ht="15.75" customHeight="1">
      <c r="A56" s="1257"/>
      <c r="B56" s="271" t="s">
        <v>324</v>
      </c>
      <c r="C56" s="1500" t="s">
        <v>172</v>
      </c>
      <c r="D56" s="1203"/>
      <c r="E56" s="1203"/>
      <c r="F56" s="1203"/>
      <c r="G56" s="1203"/>
      <c r="H56" s="1203"/>
      <c r="I56" s="1203"/>
      <c r="J56" s="1203"/>
      <c r="K56" s="1203"/>
      <c r="L56" s="1203"/>
      <c r="M56" s="1244"/>
      <c r="N56" s="276"/>
      <c r="O56" s="276"/>
      <c r="P56" s="276"/>
      <c r="Q56" s="276"/>
      <c r="R56" s="276"/>
      <c r="S56" s="276"/>
      <c r="T56" s="276"/>
      <c r="U56" s="276"/>
      <c r="V56" s="276"/>
      <c r="W56" s="276"/>
      <c r="X56" s="276"/>
      <c r="Y56" s="276"/>
      <c r="Z56" s="276"/>
    </row>
    <row r="57" spans="1:26" ht="15.75" customHeight="1">
      <c r="A57" s="1282"/>
      <c r="B57" s="271" t="s">
        <v>325</v>
      </c>
      <c r="C57" s="1492"/>
      <c r="D57" s="1203"/>
      <c r="E57" s="1203"/>
      <c r="F57" s="1203"/>
      <c r="G57" s="1203"/>
      <c r="H57" s="1203"/>
      <c r="I57" s="1203"/>
      <c r="J57" s="1203"/>
      <c r="K57" s="1203"/>
      <c r="L57" s="1203"/>
      <c r="M57" s="1244"/>
      <c r="N57" s="276"/>
      <c r="O57" s="276"/>
      <c r="P57" s="276"/>
      <c r="Q57" s="276"/>
      <c r="R57" s="276"/>
      <c r="S57" s="276"/>
      <c r="T57" s="276"/>
      <c r="U57" s="276"/>
      <c r="V57" s="276"/>
      <c r="W57" s="276"/>
      <c r="X57" s="276"/>
      <c r="Y57" s="276"/>
      <c r="Z57" s="276"/>
    </row>
    <row r="58" spans="1:26" ht="15.75" customHeight="1">
      <c r="A58" s="1283" t="s">
        <v>326</v>
      </c>
      <c r="B58" s="271" t="s">
        <v>327</v>
      </c>
      <c r="C58" s="1492" t="s">
        <v>518</v>
      </c>
      <c r="D58" s="1203"/>
      <c r="E58" s="1203"/>
      <c r="F58" s="1203"/>
      <c r="G58" s="1203"/>
      <c r="H58" s="1203"/>
      <c r="I58" s="1203"/>
      <c r="J58" s="1203"/>
      <c r="K58" s="1203"/>
      <c r="L58" s="1203"/>
      <c r="M58" s="1244"/>
      <c r="N58" s="276"/>
      <c r="O58" s="276"/>
      <c r="P58" s="276"/>
      <c r="Q58" s="276"/>
      <c r="R58" s="276"/>
      <c r="S58" s="276"/>
      <c r="T58" s="276"/>
      <c r="U58" s="276"/>
      <c r="V58" s="276"/>
      <c r="W58" s="276"/>
      <c r="X58" s="276"/>
      <c r="Y58" s="276"/>
      <c r="Z58" s="276"/>
    </row>
    <row r="59" spans="1:26" ht="15.75" customHeight="1">
      <c r="A59" s="1257"/>
      <c r="B59" s="271" t="s">
        <v>329</v>
      </c>
      <c r="C59" s="1492" t="s">
        <v>519</v>
      </c>
      <c r="D59" s="1203"/>
      <c r="E59" s="1203"/>
      <c r="F59" s="1203"/>
      <c r="G59" s="1203"/>
      <c r="H59" s="1203"/>
      <c r="I59" s="1203"/>
      <c r="J59" s="1203"/>
      <c r="K59" s="1203"/>
      <c r="L59" s="1203"/>
      <c r="M59" s="1244"/>
      <c r="N59" s="276"/>
      <c r="O59" s="276"/>
      <c r="P59" s="276"/>
      <c r="Q59" s="276"/>
      <c r="R59" s="276"/>
      <c r="S59" s="276"/>
      <c r="T59" s="276"/>
      <c r="U59" s="276"/>
      <c r="V59" s="276"/>
      <c r="W59" s="276"/>
      <c r="X59" s="276"/>
      <c r="Y59" s="276"/>
      <c r="Z59" s="276"/>
    </row>
    <row r="60" spans="1:26" ht="15.75" customHeight="1">
      <c r="A60" s="1258"/>
      <c r="B60" s="272" t="s">
        <v>52</v>
      </c>
      <c r="C60" s="1492" t="s">
        <v>510</v>
      </c>
      <c r="D60" s="1203"/>
      <c r="E60" s="1203"/>
      <c r="F60" s="1203"/>
      <c r="G60" s="1203"/>
      <c r="H60" s="1203"/>
      <c r="I60" s="1203"/>
      <c r="J60" s="1203"/>
      <c r="K60" s="1203"/>
      <c r="L60" s="1203"/>
      <c r="M60" s="1244"/>
      <c r="N60" s="276"/>
      <c r="O60" s="276"/>
      <c r="P60" s="276"/>
      <c r="Q60" s="276"/>
      <c r="R60" s="276"/>
      <c r="S60" s="276"/>
      <c r="T60" s="276"/>
      <c r="U60" s="276"/>
      <c r="V60" s="276"/>
      <c r="W60" s="276"/>
      <c r="X60" s="276"/>
      <c r="Y60" s="276"/>
      <c r="Z60" s="276"/>
    </row>
    <row r="61" spans="1:26" ht="15.75" customHeight="1">
      <c r="A61" s="250" t="s">
        <v>331</v>
      </c>
      <c r="B61" s="1501"/>
      <c r="C61" s="1287"/>
      <c r="D61" s="1287"/>
      <c r="E61" s="1287"/>
      <c r="F61" s="1287"/>
      <c r="G61" s="1287"/>
      <c r="H61" s="1287"/>
      <c r="I61" s="1287"/>
      <c r="J61" s="1287"/>
      <c r="K61" s="1287"/>
      <c r="L61" s="1287"/>
      <c r="M61" s="1288"/>
      <c r="N61" s="276"/>
      <c r="O61" s="276"/>
      <c r="P61" s="276"/>
      <c r="Q61" s="276"/>
      <c r="R61" s="276"/>
      <c r="S61" s="276"/>
      <c r="T61" s="276"/>
      <c r="U61" s="276"/>
      <c r="V61" s="276"/>
      <c r="W61" s="276"/>
      <c r="X61" s="276"/>
      <c r="Y61" s="276"/>
      <c r="Z61" s="276"/>
    </row>
    <row r="62" spans="1:26" ht="15.75" customHeight="1">
      <c r="A62" s="276"/>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row>
    <row r="63" spans="1:26" ht="15.75" customHeight="1">
      <c r="A63" s="276"/>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row>
    <row r="64" spans="1:26" ht="15.75" customHeight="1">
      <c r="A64" s="276"/>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row>
    <row r="65" spans="1:26" ht="15.75" customHeight="1">
      <c r="A65" s="276"/>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row>
    <row r="66" spans="1:26" ht="15.75" customHeight="1">
      <c r="A66" s="276"/>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row>
    <row r="67" spans="1:26" ht="15.75" customHeight="1">
      <c r="A67" s="276"/>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row>
    <row r="68" spans="1:26" ht="15.75" customHeight="1">
      <c r="A68" s="276"/>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row>
    <row r="69" spans="1:26" ht="15.75" customHeight="1">
      <c r="A69" s="276"/>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row>
    <row r="70" spans="1:26" ht="15.75" customHeight="1">
      <c r="A70" s="276"/>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row>
    <row r="71" spans="1:26" ht="15.75" customHeight="1">
      <c r="A71" s="276"/>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row>
    <row r="72" spans="1:26" ht="15.75" customHeight="1">
      <c r="A72" s="276"/>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row>
    <row r="73" spans="1:26" ht="15.75" customHeight="1">
      <c r="A73" s="276"/>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row>
    <row r="74" spans="1:26" ht="15.75" customHeight="1">
      <c r="A74" s="276"/>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row>
    <row r="75" spans="1:26" ht="15.75" customHeight="1">
      <c r="A75" s="276"/>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row>
    <row r="76" spans="1:26" ht="15.75" customHeight="1">
      <c r="A76" s="276"/>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row>
    <row r="77" spans="1:26" ht="15.75" customHeight="1">
      <c r="A77" s="276"/>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row>
    <row r="78" spans="1:26" ht="15.75" customHeight="1">
      <c r="A78" s="276"/>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row>
    <row r="79" spans="1:26" ht="15.75" customHeight="1">
      <c r="A79" s="276"/>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row>
    <row r="80" spans="1:26" ht="15.75" customHeight="1">
      <c r="A80" s="276"/>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row>
    <row r="81" spans="1:26" ht="15.75" customHeight="1">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row>
    <row r="82" spans="1:26" ht="15.75" customHeight="1">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row>
    <row r="83" spans="1:26" ht="15.75" customHeight="1">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row>
    <row r="84" spans="1:26" ht="15.75" customHeight="1">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row>
    <row r="85" spans="1:26" ht="15.75" customHeight="1">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row>
    <row r="86" spans="1:26" ht="15.75" customHeight="1">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row>
    <row r="87" spans="1:26" ht="15.75" customHeight="1">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row>
    <row r="88" spans="1:26" ht="15.75" customHeight="1">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row>
    <row r="89" spans="1:26" ht="15.75" customHeight="1">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row>
    <row r="90" spans="1:26" ht="15.75" customHeight="1">
      <c r="A90" s="276"/>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row>
    <row r="91" spans="1:26" ht="15.75" customHeight="1">
      <c r="A91" s="276"/>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row>
    <row r="92" spans="1:26" ht="15.75" customHeight="1">
      <c r="A92" s="276"/>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row>
    <row r="93" spans="1:26" ht="15.75" customHeight="1">
      <c r="A93" s="276"/>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row>
    <row r="94" spans="1:26" ht="15.75" customHeight="1">
      <c r="A94" s="276"/>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row>
    <row r="95" spans="1:26" ht="15.75" customHeight="1">
      <c r="A95" s="276"/>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row>
    <row r="96" spans="1:26" ht="15.75" customHeight="1">
      <c r="A96" s="276"/>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row>
    <row r="97" spans="1:26" ht="15.75" customHeight="1">
      <c r="A97" s="276"/>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row>
    <row r="98" spans="1:26" ht="15.75" customHeight="1">
      <c r="A98" s="276"/>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row>
    <row r="99" spans="1:26" ht="15.75" customHeight="1">
      <c r="A99" s="276"/>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row>
    <row r="100" spans="1:26" ht="15.75" customHeight="1">
      <c r="A100" s="276"/>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row>
    <row r="101" spans="1:26" ht="15.75" customHeight="1">
      <c r="A101" s="276"/>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row>
    <row r="102" spans="1:26" ht="15.75" customHeight="1">
      <c r="A102" s="276"/>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row>
    <row r="103" spans="1:26" ht="15.75" customHeight="1">
      <c r="A103" s="276"/>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row>
    <row r="104" spans="1:26" ht="15.75" customHeight="1">
      <c r="A104" s="276"/>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row>
    <row r="105" spans="1:26" ht="15.75" customHeight="1">
      <c r="A105" s="276"/>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row>
    <row r="106" spans="1:26" ht="15.75" customHeight="1">
      <c r="A106" s="276"/>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row>
    <row r="107" spans="1:26" ht="15.75" customHeight="1">
      <c r="A107" s="276"/>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row>
    <row r="108" spans="1:26" ht="15.75" customHeight="1">
      <c r="A108" s="276"/>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row>
    <row r="109" spans="1:26" ht="15.75" customHeight="1">
      <c r="A109" s="276"/>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row>
    <row r="110" spans="1:26" ht="15.75" customHeight="1">
      <c r="A110" s="276"/>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row>
    <row r="111" spans="1:26" ht="15.75" customHeight="1">
      <c r="A111" s="276"/>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row>
    <row r="112" spans="1:26" ht="15.75" customHeight="1">
      <c r="A112" s="276"/>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row>
    <row r="113" spans="1:26" ht="15.75" customHeight="1">
      <c r="A113" s="276"/>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row>
    <row r="114" spans="1:26" ht="15.75" customHeight="1">
      <c r="A114" s="276"/>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row>
    <row r="115" spans="1:26" ht="15.75" customHeight="1">
      <c r="A115" s="276"/>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row>
    <row r="116" spans="1:26" ht="15.75" customHeight="1">
      <c r="A116" s="276"/>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row>
    <row r="117" spans="1:26" ht="15.75" customHeight="1">
      <c r="A117" s="276"/>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row>
    <row r="118" spans="1:26" ht="15.75" customHeight="1">
      <c r="A118" s="276"/>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row>
    <row r="119" spans="1:26" ht="15.75" customHeight="1">
      <c r="A119" s="276"/>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row>
    <row r="120" spans="1:26" ht="15.75" customHeight="1">
      <c r="A120" s="276"/>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row>
    <row r="121" spans="1:26" ht="15.75" customHeight="1">
      <c r="A121" s="276"/>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row>
    <row r="122" spans="1:26" ht="15.75" customHeight="1">
      <c r="A122" s="276"/>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row>
    <row r="123" spans="1:26" ht="15.75" customHeight="1">
      <c r="A123" s="276"/>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row>
    <row r="124" spans="1:26" ht="15.75" customHeight="1">
      <c r="A124" s="276"/>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row>
    <row r="125" spans="1:26" ht="15.75" customHeight="1">
      <c r="A125" s="276"/>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row>
    <row r="126" spans="1:26" ht="15.75" customHeight="1">
      <c r="A126" s="276"/>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row>
    <row r="127" spans="1:26" ht="15.75" customHeight="1">
      <c r="A127" s="276"/>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row>
    <row r="128" spans="1:26" ht="15.75" customHeight="1">
      <c r="A128" s="276"/>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row>
    <row r="129" spans="1:26" ht="15.75" customHeight="1">
      <c r="A129" s="276"/>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row>
    <row r="130" spans="1:26" ht="15.75" customHeight="1">
      <c r="A130" s="276"/>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row>
    <row r="131" spans="1:26" ht="15.75" customHeight="1">
      <c r="A131" s="276"/>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row>
    <row r="132" spans="1:26" ht="15.75" customHeight="1">
      <c r="A132" s="276"/>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row>
    <row r="133" spans="1:26" ht="15.75" customHeight="1">
      <c r="A133" s="276"/>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row>
    <row r="134" spans="1:26" ht="15.75" customHeight="1">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row>
    <row r="135" spans="1:26" ht="15.75" customHeight="1">
      <c r="A135" s="276"/>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row>
    <row r="136" spans="1:26" ht="15.75" customHeight="1">
      <c r="A136" s="276"/>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row>
    <row r="137" spans="1:26" ht="15.75" customHeight="1">
      <c r="A137" s="276"/>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row>
    <row r="138" spans="1:26" ht="15.75" customHeight="1">
      <c r="A138" s="276"/>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row>
    <row r="139" spans="1:26" ht="15.75" customHeight="1">
      <c r="A139" s="276"/>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row>
    <row r="140" spans="1:26" ht="15.75" customHeight="1">
      <c r="A140" s="276"/>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row>
    <row r="141" spans="1:26" ht="15.75" customHeight="1">
      <c r="A141" s="276"/>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row>
    <row r="142" spans="1:26" ht="15.75" customHeight="1">
      <c r="A142" s="276"/>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row>
    <row r="143" spans="1:26" ht="15.75" customHeight="1">
      <c r="A143" s="276"/>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row>
    <row r="144" spans="1:26" ht="15.75" customHeight="1">
      <c r="A144" s="276"/>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row>
    <row r="145" spans="1:26" ht="15.75" customHeight="1">
      <c r="A145" s="276"/>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row>
    <row r="146" spans="1:26" ht="15.75" customHeight="1">
      <c r="A146" s="276"/>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row>
    <row r="147" spans="1:26" ht="15.75" customHeight="1">
      <c r="A147" s="276"/>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row>
    <row r="148" spans="1:26" ht="15.75" customHeight="1">
      <c r="A148" s="276"/>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row>
    <row r="149" spans="1:26" ht="15.75" customHeight="1">
      <c r="A149" s="276"/>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row>
    <row r="150" spans="1:26" ht="15.75" customHeight="1">
      <c r="A150" s="276"/>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row>
    <row r="151" spans="1:26" ht="15.75" customHeight="1">
      <c r="A151" s="276"/>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row>
    <row r="152" spans="1:26" ht="15.75" customHeight="1">
      <c r="A152" s="276"/>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row>
    <row r="153" spans="1:26" ht="15.75" customHeight="1">
      <c r="A153" s="276"/>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row>
    <row r="154" spans="1:26" ht="15.75" customHeight="1">
      <c r="A154" s="276"/>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row>
    <row r="155" spans="1:26" ht="15.75" customHeight="1">
      <c r="A155" s="276"/>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row>
    <row r="156" spans="1:26" ht="15.75" customHeight="1">
      <c r="A156" s="276"/>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row>
    <row r="157" spans="1:26" ht="15.75" customHeight="1">
      <c r="A157" s="276"/>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row>
    <row r="158" spans="1:26" ht="15.75" customHeight="1">
      <c r="A158" s="276"/>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row>
    <row r="159" spans="1:26" ht="15.75" customHeight="1">
      <c r="A159" s="276"/>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row>
    <row r="160" spans="1:26" ht="15.75" customHeight="1">
      <c r="A160" s="276"/>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row>
    <row r="161" spans="1:26" ht="15.75" customHeight="1">
      <c r="A161" s="276"/>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row>
    <row r="162" spans="1:26" ht="15.75" customHeight="1">
      <c r="A162" s="276"/>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row>
    <row r="163" spans="1:26" ht="15.75" customHeight="1">
      <c r="A163" s="276"/>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row>
    <row r="164" spans="1:26" ht="15.75" customHeight="1">
      <c r="A164" s="276"/>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row>
    <row r="165" spans="1:26" ht="15.75" customHeight="1">
      <c r="A165" s="276"/>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row>
    <row r="166" spans="1:26" ht="15.75" customHeight="1">
      <c r="A166" s="276"/>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row>
    <row r="167" spans="1:26" ht="15.75" customHeight="1">
      <c r="A167" s="276"/>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row>
    <row r="168" spans="1:26" ht="15.75" customHeight="1">
      <c r="A168" s="276"/>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row>
    <row r="169" spans="1:26" ht="15.75" customHeight="1">
      <c r="A169" s="276"/>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row>
    <row r="170" spans="1:26" ht="15.75" customHeight="1">
      <c r="A170" s="276"/>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row>
    <row r="171" spans="1:26" ht="15.75" customHeight="1">
      <c r="A171" s="276"/>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row>
    <row r="172" spans="1:26" ht="15.75" customHeight="1">
      <c r="A172" s="276"/>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row>
    <row r="173" spans="1:26" ht="15.75" customHeight="1">
      <c r="A173" s="276"/>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row>
    <row r="174" spans="1:26" ht="15.75" customHeight="1">
      <c r="A174" s="276"/>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row>
    <row r="175" spans="1:26" ht="15.75" customHeight="1">
      <c r="A175" s="276"/>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row>
    <row r="176" spans="1:26" ht="15.75" customHeight="1">
      <c r="A176" s="276"/>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row>
    <row r="177" spans="1:26" ht="15.75" customHeight="1">
      <c r="A177" s="276"/>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row>
    <row r="178" spans="1:26" ht="15.75" customHeight="1">
      <c r="A178" s="276"/>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row>
    <row r="179" spans="1:26" ht="15.75" customHeight="1">
      <c r="A179" s="276"/>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row>
    <row r="180" spans="1:26" ht="15.75" customHeight="1">
      <c r="A180" s="276"/>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row>
    <row r="181" spans="1:26" ht="15.75" customHeight="1">
      <c r="A181" s="276"/>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row>
    <row r="182" spans="1:26" ht="15.75" customHeight="1">
      <c r="A182" s="276"/>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row>
    <row r="183" spans="1:26" ht="15.75" customHeight="1">
      <c r="A183" s="276"/>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row>
    <row r="184" spans="1:26" ht="15.75" customHeight="1">
      <c r="A184" s="276"/>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row>
    <row r="185" spans="1:26" ht="15.75" customHeight="1">
      <c r="A185" s="276"/>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row>
    <row r="186" spans="1:26" ht="15.75" customHeight="1">
      <c r="A186" s="276"/>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row>
    <row r="187" spans="1:26" ht="15.75" customHeight="1">
      <c r="A187" s="276"/>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row>
    <row r="188" spans="1:26" ht="15.75" customHeight="1">
      <c r="A188" s="276"/>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row>
    <row r="189" spans="1:26" ht="15.75" customHeight="1">
      <c r="A189" s="276"/>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row>
    <row r="190" spans="1:26" ht="15.75" customHeight="1">
      <c r="A190" s="276"/>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row>
    <row r="191" spans="1:26" ht="15.75" customHeight="1">
      <c r="A191" s="276"/>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row>
    <row r="192" spans="1:26" ht="15.75" customHeight="1">
      <c r="A192" s="276"/>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row>
    <row r="193" spans="1:26" ht="15.75" customHeight="1">
      <c r="A193" s="276"/>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row>
    <row r="194" spans="1:26" ht="15.75" customHeight="1">
      <c r="A194" s="276"/>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row>
    <row r="195" spans="1:26" ht="15.75" customHeight="1">
      <c r="A195" s="276"/>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row>
    <row r="196" spans="1:26" ht="15.75" customHeight="1">
      <c r="A196" s="276"/>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row>
    <row r="197" spans="1:26" ht="15.75" customHeight="1">
      <c r="A197" s="276"/>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row>
    <row r="198" spans="1:26" ht="15.75" customHeight="1">
      <c r="A198" s="276"/>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row>
    <row r="199" spans="1:26" ht="15.75" customHeight="1">
      <c r="A199" s="276"/>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row>
    <row r="200" spans="1:26" ht="15.75" customHeight="1">
      <c r="A200" s="276"/>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row>
    <row r="201" spans="1:26" ht="15.75" customHeight="1">
      <c r="A201" s="276"/>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row>
    <row r="202" spans="1:26" ht="15.75" customHeight="1">
      <c r="A202" s="276"/>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row>
    <row r="203" spans="1:26" ht="15.75" customHeight="1">
      <c r="A203" s="276"/>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row>
    <row r="204" spans="1:26" ht="15.75" customHeight="1">
      <c r="A204" s="276"/>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row>
    <row r="205" spans="1:26" ht="15.75" customHeight="1">
      <c r="A205" s="276"/>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row>
    <row r="206" spans="1:26" ht="15.75" customHeight="1">
      <c r="A206" s="276"/>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row>
    <row r="207" spans="1:26" ht="15.75" customHeight="1">
      <c r="A207" s="276"/>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row>
    <row r="208" spans="1:26" ht="15.75" customHeight="1">
      <c r="A208" s="276"/>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row>
    <row r="209" spans="1:26" ht="15.75" customHeight="1">
      <c r="A209" s="276"/>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row>
    <row r="210" spans="1:26" ht="15.75" customHeight="1">
      <c r="A210" s="276"/>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row>
    <row r="211" spans="1:26" ht="15.75" customHeight="1">
      <c r="A211" s="276"/>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row>
    <row r="212" spans="1:26" ht="15.75" customHeight="1">
      <c r="A212" s="276"/>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row>
    <row r="213" spans="1:26" ht="15.75" customHeight="1">
      <c r="A213" s="276"/>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row>
    <row r="214" spans="1:26" ht="15.75" customHeight="1">
      <c r="A214" s="276"/>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row>
    <row r="215" spans="1:26" ht="15.75" customHeight="1">
      <c r="A215" s="276"/>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row>
    <row r="216" spans="1:26" ht="15.75" customHeight="1">
      <c r="A216" s="276"/>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row>
    <row r="217" spans="1:26" ht="15.75" customHeight="1">
      <c r="A217" s="276"/>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row>
    <row r="218" spans="1:26" ht="15.75" customHeight="1">
      <c r="A218" s="276"/>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row>
    <row r="219" spans="1:26" ht="15.75" customHeight="1">
      <c r="A219" s="276"/>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row>
    <row r="220" spans="1:26" ht="15.75" customHeight="1">
      <c r="A220" s="276"/>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row>
    <row r="221" spans="1:26" ht="15.75" customHeight="1">
      <c r="A221" s="276"/>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row>
    <row r="222" spans="1:26" ht="15.75" customHeight="1">
      <c r="A222" s="276"/>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row>
    <row r="223" spans="1:26" ht="15.75" customHeight="1">
      <c r="A223" s="276"/>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row>
    <row r="224" spans="1:26" ht="15.75" customHeight="1">
      <c r="A224" s="276"/>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row>
    <row r="225" spans="1:26" ht="15.75" customHeight="1">
      <c r="A225" s="276"/>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row>
    <row r="226" spans="1:26" ht="15.75" customHeight="1">
      <c r="A226" s="276"/>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row>
    <row r="227" spans="1:26" ht="15.75" customHeight="1">
      <c r="A227" s="276"/>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row>
    <row r="228" spans="1:26" ht="15.75" customHeight="1">
      <c r="A228" s="276"/>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row>
    <row r="229" spans="1:26" ht="15.75" customHeight="1">
      <c r="A229" s="276"/>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row>
    <row r="230" spans="1:26" ht="15.75" customHeight="1">
      <c r="A230" s="276"/>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row>
    <row r="231" spans="1:26" ht="15.75" customHeight="1">
      <c r="A231" s="276"/>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row>
    <row r="232" spans="1:26" ht="15.75" customHeight="1">
      <c r="A232" s="276"/>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row>
    <row r="233" spans="1:26" ht="15.75" customHeight="1">
      <c r="A233" s="276"/>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row>
    <row r="234" spans="1:26" ht="15.75" customHeight="1">
      <c r="A234" s="276"/>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row>
    <row r="235" spans="1:26" ht="15.75" customHeight="1">
      <c r="A235" s="276"/>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row>
    <row r="236" spans="1:26" ht="15.75" customHeight="1">
      <c r="A236" s="276"/>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row>
    <row r="237" spans="1:26" ht="15.75" customHeight="1">
      <c r="A237" s="276"/>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row>
    <row r="238" spans="1:26" ht="15.75" customHeight="1">
      <c r="A238" s="276"/>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row>
    <row r="239" spans="1:26" ht="15.75" customHeight="1">
      <c r="A239" s="276"/>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row>
    <row r="240" spans="1:26" ht="15.75" customHeight="1">
      <c r="A240" s="276"/>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row>
    <row r="241" spans="1:26" ht="15.75" customHeight="1">
      <c r="A241" s="276"/>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row>
    <row r="242" spans="1:26" ht="15.75" customHeight="1">
      <c r="A242" s="276"/>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row>
    <row r="243" spans="1:26" ht="15.75" customHeight="1">
      <c r="A243" s="276"/>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row>
    <row r="244" spans="1:26" ht="15.75" customHeight="1">
      <c r="A244" s="276"/>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row>
    <row r="245" spans="1:26" ht="15.75" customHeight="1">
      <c r="A245" s="276"/>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row>
    <row r="246" spans="1:26" ht="15.75" customHeight="1">
      <c r="A246" s="276"/>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row>
    <row r="247" spans="1:26" ht="15.75" customHeight="1">
      <c r="A247" s="276"/>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row>
    <row r="248" spans="1:26" ht="15.75" customHeight="1">
      <c r="A248" s="276"/>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row>
    <row r="249" spans="1:26" ht="15.75" customHeight="1">
      <c r="A249" s="276"/>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row>
    <row r="250" spans="1:26" ht="15.75" customHeight="1">
      <c r="A250" s="276"/>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row>
    <row r="251" spans="1:26" ht="15.75" customHeight="1">
      <c r="A251" s="276"/>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row>
    <row r="252" spans="1:26" ht="15.75" customHeight="1">
      <c r="A252" s="276"/>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row>
    <row r="253" spans="1:26" ht="15.75" customHeight="1">
      <c r="A253" s="276"/>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row>
    <row r="254" spans="1:26" ht="15.75" customHeight="1">
      <c r="A254" s="276"/>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row>
    <row r="255" spans="1:26" ht="15.75" customHeight="1">
      <c r="A255" s="276"/>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row>
    <row r="256" spans="1:26" ht="15.75" customHeight="1">
      <c r="A256" s="276"/>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row>
    <row r="257" spans="1:26" ht="15.75" customHeight="1">
      <c r="A257" s="276"/>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row>
    <row r="258" spans="1:26" ht="15.75" customHeight="1">
      <c r="A258" s="276"/>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row>
    <row r="259" spans="1:26" ht="15.75" customHeight="1">
      <c r="A259" s="276"/>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row>
    <row r="260" spans="1:26" ht="15.75" customHeight="1">
      <c r="A260" s="276"/>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row>
    <row r="261" spans="1:26" ht="15.75" customHeight="1">
      <c r="A261" s="276"/>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row>
    <row r="262" spans="1:26" ht="15.75" customHeight="1">
      <c r="A262" s="291"/>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row>
    <row r="263" spans="1:26" ht="15.75" customHeight="1">
      <c r="A263" s="291"/>
      <c r="B263" s="291"/>
      <c r="C263" s="291"/>
      <c r="D263" s="291"/>
      <c r="E263" s="291"/>
      <c r="F263" s="291"/>
      <c r="G263" s="291"/>
      <c r="H263" s="291"/>
      <c r="I263" s="291"/>
      <c r="J263" s="291"/>
      <c r="K263" s="291"/>
      <c r="L263" s="291"/>
      <c r="M263" s="291"/>
      <c r="N263" s="291"/>
      <c r="O263" s="291"/>
      <c r="P263" s="291"/>
      <c r="Q263" s="291"/>
      <c r="R263" s="291"/>
      <c r="S263" s="291"/>
      <c r="T263" s="291"/>
      <c r="U263" s="291"/>
      <c r="V263" s="291"/>
      <c r="W263" s="291"/>
      <c r="X263" s="291"/>
      <c r="Y263" s="291"/>
      <c r="Z263" s="291"/>
    </row>
    <row r="264" spans="1:26" ht="15.75" customHeight="1">
      <c r="A264" s="291"/>
      <c r="B264" s="291"/>
      <c r="C264" s="291"/>
      <c r="D264" s="291"/>
      <c r="E264" s="291"/>
      <c r="F264" s="291"/>
      <c r="G264" s="291"/>
      <c r="H264" s="291"/>
      <c r="I264" s="291"/>
      <c r="J264" s="291"/>
      <c r="K264" s="291"/>
      <c r="L264" s="291"/>
      <c r="M264" s="291"/>
      <c r="N264" s="291"/>
      <c r="O264" s="291"/>
      <c r="P264" s="291"/>
      <c r="Q264" s="291"/>
      <c r="R264" s="291"/>
      <c r="S264" s="291"/>
      <c r="T264" s="291"/>
      <c r="U264" s="291"/>
      <c r="V264" s="291"/>
      <c r="W264" s="291"/>
      <c r="X264" s="291"/>
      <c r="Y264" s="291"/>
      <c r="Z264" s="291"/>
    </row>
    <row r="265" spans="1:26" ht="15.75" customHeight="1">
      <c r="A265" s="291"/>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row>
    <row r="266" spans="1:26" ht="15.75" customHeight="1">
      <c r="A266" s="291"/>
      <c r="B266" s="291"/>
      <c r="C266" s="291"/>
      <c r="D266" s="291"/>
      <c r="E266" s="291"/>
      <c r="F266" s="291"/>
      <c r="G266" s="291"/>
      <c r="H266" s="291"/>
      <c r="I266" s="291"/>
      <c r="J266" s="291"/>
      <c r="K266" s="291"/>
      <c r="L266" s="291"/>
      <c r="M266" s="291"/>
      <c r="N266" s="291"/>
      <c r="O266" s="291"/>
      <c r="P266" s="291"/>
      <c r="Q266" s="291"/>
      <c r="R266" s="291"/>
      <c r="S266" s="291"/>
      <c r="T266" s="291"/>
      <c r="U266" s="291"/>
      <c r="V266" s="291"/>
      <c r="W266" s="291"/>
      <c r="X266" s="291"/>
      <c r="Y266" s="291"/>
      <c r="Z266" s="291"/>
    </row>
    <row r="267" spans="1:26" ht="15.75" customHeight="1">
      <c r="A267" s="291"/>
      <c r="B267" s="291"/>
      <c r="C267" s="291"/>
      <c r="D267" s="291"/>
      <c r="E267" s="291"/>
      <c r="F267" s="291"/>
      <c r="G267" s="291"/>
      <c r="H267" s="291"/>
      <c r="I267" s="291"/>
      <c r="J267" s="291"/>
      <c r="K267" s="291"/>
      <c r="L267" s="291"/>
      <c r="M267" s="291"/>
      <c r="N267" s="291"/>
      <c r="O267" s="291"/>
      <c r="P267" s="291"/>
      <c r="Q267" s="291"/>
      <c r="R267" s="291"/>
      <c r="S267" s="291"/>
      <c r="T267" s="291"/>
      <c r="U267" s="291"/>
      <c r="V267" s="291"/>
      <c r="W267" s="291"/>
      <c r="X267" s="291"/>
      <c r="Y267" s="291"/>
      <c r="Z267" s="291"/>
    </row>
    <row r="268" spans="1:26" ht="15.75" customHeight="1">
      <c r="A268" s="291"/>
      <c r="B268" s="291"/>
      <c r="C268" s="291"/>
      <c r="D268" s="291"/>
      <c r="E268" s="291"/>
      <c r="F268" s="291"/>
      <c r="G268" s="291"/>
      <c r="H268" s="291"/>
      <c r="I268" s="291"/>
      <c r="J268" s="291"/>
      <c r="K268" s="291"/>
      <c r="L268" s="291"/>
      <c r="M268" s="291"/>
      <c r="N268" s="291"/>
      <c r="O268" s="291"/>
      <c r="P268" s="291"/>
      <c r="Q268" s="291"/>
      <c r="R268" s="291"/>
      <c r="S268" s="291"/>
      <c r="T268" s="291"/>
      <c r="U268" s="291"/>
      <c r="V268" s="291"/>
      <c r="W268" s="291"/>
      <c r="X268" s="291"/>
      <c r="Y268" s="291"/>
      <c r="Z268" s="291"/>
    </row>
    <row r="269" spans="1:26" ht="15.75" customHeight="1">
      <c r="A269" s="291"/>
      <c r="B269" s="291"/>
      <c r="C269" s="291"/>
      <c r="D269" s="291"/>
      <c r="E269" s="291"/>
      <c r="F269" s="291"/>
      <c r="G269" s="291"/>
      <c r="H269" s="291"/>
      <c r="I269" s="291"/>
      <c r="J269" s="291"/>
      <c r="K269" s="291"/>
      <c r="L269" s="291"/>
      <c r="M269" s="291"/>
      <c r="N269" s="291"/>
      <c r="O269" s="291"/>
      <c r="P269" s="291"/>
      <c r="Q269" s="291"/>
      <c r="R269" s="291"/>
      <c r="S269" s="291"/>
      <c r="T269" s="291"/>
      <c r="U269" s="291"/>
      <c r="V269" s="291"/>
      <c r="W269" s="291"/>
      <c r="X269" s="291"/>
      <c r="Y269" s="291"/>
      <c r="Z269" s="291"/>
    </row>
    <row r="270" spans="1:26" ht="15.75" customHeight="1">
      <c r="A270" s="291"/>
      <c r="B270" s="291"/>
      <c r="C270" s="291"/>
      <c r="D270" s="291"/>
      <c r="E270" s="291"/>
      <c r="F270" s="291"/>
      <c r="G270" s="291"/>
      <c r="H270" s="291"/>
      <c r="I270" s="291"/>
      <c r="J270" s="291"/>
      <c r="K270" s="291"/>
      <c r="L270" s="291"/>
      <c r="M270" s="291"/>
      <c r="N270" s="291"/>
      <c r="O270" s="291"/>
      <c r="P270" s="291"/>
      <c r="Q270" s="291"/>
      <c r="R270" s="291"/>
      <c r="S270" s="291"/>
      <c r="T270" s="291"/>
      <c r="U270" s="291"/>
      <c r="V270" s="291"/>
      <c r="W270" s="291"/>
      <c r="X270" s="291"/>
      <c r="Y270" s="291"/>
      <c r="Z270" s="291"/>
    </row>
    <row r="271" spans="1:26" ht="15.75" customHeight="1">
      <c r="A271" s="291"/>
      <c r="B271" s="291"/>
      <c r="C271" s="291"/>
      <c r="D271" s="291"/>
      <c r="E271" s="291"/>
      <c r="F271" s="291"/>
      <c r="G271" s="291"/>
      <c r="H271" s="291"/>
      <c r="I271" s="291"/>
      <c r="J271" s="291"/>
      <c r="K271" s="291"/>
      <c r="L271" s="291"/>
      <c r="M271" s="291"/>
      <c r="N271" s="291"/>
      <c r="O271" s="291"/>
      <c r="P271" s="291"/>
      <c r="Q271" s="291"/>
      <c r="R271" s="291"/>
      <c r="S271" s="291"/>
      <c r="T271" s="291"/>
      <c r="U271" s="291"/>
      <c r="V271" s="291"/>
      <c r="W271" s="291"/>
      <c r="X271" s="291"/>
      <c r="Y271" s="291"/>
      <c r="Z271" s="291"/>
    </row>
    <row r="272" spans="1:26" ht="15.75" customHeight="1">
      <c r="A272" s="291"/>
      <c r="B272" s="291"/>
      <c r="C272" s="291"/>
      <c r="D272" s="291"/>
      <c r="E272" s="291"/>
      <c r="F272" s="291"/>
      <c r="G272" s="291"/>
      <c r="H272" s="291"/>
      <c r="I272" s="291"/>
      <c r="J272" s="291"/>
      <c r="K272" s="291"/>
      <c r="L272" s="291"/>
      <c r="M272" s="291"/>
      <c r="N272" s="291"/>
      <c r="O272" s="291"/>
      <c r="P272" s="291"/>
      <c r="Q272" s="291"/>
      <c r="R272" s="291"/>
      <c r="S272" s="291"/>
      <c r="T272" s="291"/>
      <c r="U272" s="291"/>
      <c r="V272" s="291"/>
      <c r="W272" s="291"/>
      <c r="X272" s="291"/>
      <c r="Y272" s="291"/>
      <c r="Z272" s="291"/>
    </row>
    <row r="273" spans="1:26" ht="15.75" customHeight="1">
      <c r="A273" s="291"/>
      <c r="B273" s="291"/>
      <c r="C273" s="291"/>
      <c r="D273" s="291"/>
      <c r="E273" s="291"/>
      <c r="F273" s="291"/>
      <c r="G273" s="291"/>
      <c r="H273" s="291"/>
      <c r="I273" s="291"/>
      <c r="J273" s="291"/>
      <c r="K273" s="291"/>
      <c r="L273" s="291"/>
      <c r="M273" s="291"/>
      <c r="N273" s="291"/>
      <c r="O273" s="291"/>
      <c r="P273" s="291"/>
      <c r="Q273" s="291"/>
      <c r="R273" s="291"/>
      <c r="S273" s="291"/>
      <c r="T273" s="291"/>
      <c r="U273" s="291"/>
      <c r="V273" s="291"/>
      <c r="W273" s="291"/>
      <c r="X273" s="291"/>
      <c r="Y273" s="291"/>
      <c r="Z273" s="291"/>
    </row>
    <row r="274" spans="1:26" ht="15.75" customHeight="1">
      <c r="A274" s="291"/>
      <c r="B274" s="291"/>
      <c r="C274" s="291"/>
      <c r="D274" s="291"/>
      <c r="E274" s="291"/>
      <c r="F274" s="291"/>
      <c r="G274" s="291"/>
      <c r="H274" s="291"/>
      <c r="I274" s="291"/>
      <c r="J274" s="291"/>
      <c r="K274" s="291"/>
      <c r="L274" s="291"/>
      <c r="M274" s="291"/>
      <c r="N274" s="291"/>
      <c r="O274" s="291"/>
      <c r="P274" s="291"/>
      <c r="Q274" s="291"/>
      <c r="R274" s="291"/>
      <c r="S274" s="291"/>
      <c r="T274" s="291"/>
      <c r="U274" s="291"/>
      <c r="V274" s="291"/>
      <c r="W274" s="291"/>
      <c r="X274" s="291"/>
      <c r="Y274" s="291"/>
      <c r="Z274" s="291"/>
    </row>
    <row r="275" spans="1:26" ht="15.75" customHeight="1">
      <c r="A275" s="291"/>
      <c r="B275" s="291"/>
      <c r="C275" s="291"/>
      <c r="D275" s="291"/>
      <c r="E275" s="291"/>
      <c r="F275" s="291"/>
      <c r="G275" s="291"/>
      <c r="H275" s="291"/>
      <c r="I275" s="291"/>
      <c r="J275" s="291"/>
      <c r="K275" s="291"/>
      <c r="L275" s="291"/>
      <c r="M275" s="291"/>
      <c r="N275" s="291"/>
      <c r="O275" s="291"/>
      <c r="P275" s="291"/>
      <c r="Q275" s="291"/>
      <c r="R275" s="291"/>
      <c r="S275" s="291"/>
      <c r="T275" s="291"/>
      <c r="U275" s="291"/>
      <c r="V275" s="291"/>
      <c r="W275" s="291"/>
      <c r="X275" s="291"/>
      <c r="Y275" s="291"/>
      <c r="Z275" s="291"/>
    </row>
    <row r="276" spans="1:26" ht="15.75" customHeight="1">
      <c r="A276" s="291"/>
      <c r="B276" s="291"/>
      <c r="C276" s="291"/>
      <c r="D276" s="291"/>
      <c r="E276" s="291"/>
      <c r="F276" s="291"/>
      <c r="G276" s="291"/>
      <c r="H276" s="291"/>
      <c r="I276" s="291"/>
      <c r="J276" s="291"/>
      <c r="K276" s="291"/>
      <c r="L276" s="291"/>
      <c r="M276" s="291"/>
      <c r="N276" s="291"/>
      <c r="O276" s="291"/>
      <c r="P276" s="291"/>
      <c r="Q276" s="291"/>
      <c r="R276" s="291"/>
      <c r="S276" s="291"/>
      <c r="T276" s="291"/>
      <c r="U276" s="291"/>
      <c r="V276" s="291"/>
      <c r="W276" s="291"/>
      <c r="X276" s="291"/>
      <c r="Y276" s="291"/>
      <c r="Z276" s="291"/>
    </row>
    <row r="277" spans="1:26" ht="15.75" customHeight="1">
      <c r="A277" s="291"/>
      <c r="B277" s="291"/>
      <c r="C277" s="291"/>
      <c r="D277" s="291"/>
      <c r="E277" s="291"/>
      <c r="F277" s="291"/>
      <c r="G277" s="291"/>
      <c r="H277" s="291"/>
      <c r="I277" s="291"/>
      <c r="J277" s="291"/>
      <c r="K277" s="291"/>
      <c r="L277" s="291"/>
      <c r="M277" s="291"/>
      <c r="N277" s="291"/>
      <c r="O277" s="291"/>
      <c r="P277" s="291"/>
      <c r="Q277" s="291"/>
      <c r="R277" s="291"/>
      <c r="S277" s="291"/>
      <c r="T277" s="291"/>
      <c r="U277" s="291"/>
      <c r="V277" s="291"/>
      <c r="W277" s="291"/>
      <c r="X277" s="291"/>
      <c r="Y277" s="291"/>
      <c r="Z277" s="291"/>
    </row>
    <row r="278" spans="1:26" ht="15.75" customHeight="1">
      <c r="A278" s="291"/>
      <c r="B278" s="291"/>
      <c r="C278" s="291"/>
      <c r="D278" s="291"/>
      <c r="E278" s="291"/>
      <c r="F278" s="291"/>
      <c r="G278" s="291"/>
      <c r="H278" s="291"/>
      <c r="I278" s="291"/>
      <c r="J278" s="291"/>
      <c r="K278" s="291"/>
      <c r="L278" s="291"/>
      <c r="M278" s="291"/>
      <c r="N278" s="291"/>
      <c r="O278" s="291"/>
      <c r="P278" s="291"/>
      <c r="Q278" s="291"/>
      <c r="R278" s="291"/>
      <c r="S278" s="291"/>
      <c r="T278" s="291"/>
      <c r="U278" s="291"/>
      <c r="V278" s="291"/>
      <c r="W278" s="291"/>
      <c r="X278" s="291"/>
      <c r="Y278" s="291"/>
      <c r="Z278" s="291"/>
    </row>
    <row r="279" spans="1:26" ht="15.75" customHeight="1">
      <c r="A279" s="291"/>
      <c r="B279" s="291"/>
      <c r="C279" s="291"/>
      <c r="D279" s="291"/>
      <c r="E279" s="291"/>
      <c r="F279" s="291"/>
      <c r="G279" s="291"/>
      <c r="H279" s="291"/>
      <c r="I279" s="291"/>
      <c r="J279" s="291"/>
      <c r="K279" s="291"/>
      <c r="L279" s="291"/>
      <c r="M279" s="291"/>
      <c r="N279" s="291"/>
      <c r="O279" s="291"/>
      <c r="P279" s="291"/>
      <c r="Q279" s="291"/>
      <c r="R279" s="291"/>
      <c r="S279" s="291"/>
      <c r="T279" s="291"/>
      <c r="U279" s="291"/>
      <c r="V279" s="291"/>
      <c r="W279" s="291"/>
      <c r="X279" s="291"/>
      <c r="Y279" s="291"/>
      <c r="Z279" s="291"/>
    </row>
    <row r="280" spans="1:26" ht="15.75" customHeight="1">
      <c r="A280" s="291"/>
      <c r="B280" s="291"/>
      <c r="C280" s="291"/>
      <c r="D280" s="291"/>
      <c r="E280" s="291"/>
      <c r="F280" s="291"/>
      <c r="G280" s="291"/>
      <c r="H280" s="291"/>
      <c r="I280" s="291"/>
      <c r="J280" s="291"/>
      <c r="K280" s="291"/>
      <c r="L280" s="291"/>
      <c r="M280" s="291"/>
      <c r="N280" s="291"/>
      <c r="O280" s="291"/>
      <c r="P280" s="291"/>
      <c r="Q280" s="291"/>
      <c r="R280" s="291"/>
      <c r="S280" s="291"/>
      <c r="T280" s="291"/>
      <c r="U280" s="291"/>
      <c r="V280" s="291"/>
      <c r="W280" s="291"/>
      <c r="X280" s="291"/>
      <c r="Y280" s="291"/>
      <c r="Z280" s="291"/>
    </row>
    <row r="281" spans="1:26" ht="15.75" customHeight="1">
      <c r="A281" s="291"/>
      <c r="B281" s="291"/>
      <c r="C281" s="291"/>
      <c r="D281" s="291"/>
      <c r="E281" s="291"/>
      <c r="F281" s="291"/>
      <c r="G281" s="291"/>
      <c r="H281" s="291"/>
      <c r="I281" s="291"/>
      <c r="J281" s="291"/>
      <c r="K281" s="291"/>
      <c r="L281" s="291"/>
      <c r="M281" s="291"/>
      <c r="N281" s="291"/>
      <c r="O281" s="291"/>
      <c r="P281" s="291"/>
      <c r="Q281" s="291"/>
      <c r="R281" s="291"/>
      <c r="S281" s="291"/>
      <c r="T281" s="291"/>
      <c r="U281" s="291"/>
      <c r="V281" s="291"/>
      <c r="W281" s="291"/>
      <c r="X281" s="291"/>
      <c r="Y281" s="291"/>
      <c r="Z281" s="291"/>
    </row>
    <row r="282" spans="1:26" ht="15.75" customHeight="1">
      <c r="A282" s="291"/>
      <c r="B282" s="291"/>
      <c r="C282" s="291"/>
      <c r="D282" s="291"/>
      <c r="E282" s="291"/>
      <c r="F282" s="291"/>
      <c r="G282" s="291"/>
      <c r="H282" s="291"/>
      <c r="I282" s="291"/>
      <c r="J282" s="291"/>
      <c r="K282" s="291"/>
      <c r="L282" s="291"/>
      <c r="M282" s="291"/>
      <c r="N282" s="291"/>
      <c r="O282" s="291"/>
      <c r="P282" s="291"/>
      <c r="Q282" s="291"/>
      <c r="R282" s="291"/>
      <c r="S282" s="291"/>
      <c r="T282" s="291"/>
      <c r="U282" s="291"/>
      <c r="V282" s="291"/>
      <c r="W282" s="291"/>
      <c r="X282" s="291"/>
      <c r="Y282" s="291"/>
      <c r="Z282" s="291"/>
    </row>
    <row r="283" spans="1:26" ht="15.75" customHeight="1">
      <c r="A283" s="291"/>
      <c r="B283" s="291"/>
      <c r="C283" s="291"/>
      <c r="D283" s="291"/>
      <c r="E283" s="291"/>
      <c r="F283" s="291"/>
      <c r="G283" s="291"/>
      <c r="H283" s="291"/>
      <c r="I283" s="291"/>
      <c r="J283" s="291"/>
      <c r="K283" s="291"/>
      <c r="L283" s="291"/>
      <c r="M283" s="291"/>
      <c r="N283" s="291"/>
      <c r="O283" s="291"/>
      <c r="P283" s="291"/>
      <c r="Q283" s="291"/>
      <c r="R283" s="291"/>
      <c r="S283" s="291"/>
      <c r="T283" s="291"/>
      <c r="U283" s="291"/>
      <c r="V283" s="291"/>
      <c r="W283" s="291"/>
      <c r="X283" s="291"/>
      <c r="Y283" s="291"/>
      <c r="Z283" s="291"/>
    </row>
    <row r="284" spans="1:26" ht="15.75" customHeight="1">
      <c r="A284" s="291"/>
      <c r="B284" s="291"/>
      <c r="C284" s="291"/>
      <c r="D284" s="291"/>
      <c r="E284" s="291"/>
      <c r="F284" s="291"/>
      <c r="G284" s="291"/>
      <c r="H284" s="291"/>
      <c r="I284" s="291"/>
      <c r="J284" s="291"/>
      <c r="K284" s="291"/>
      <c r="L284" s="291"/>
      <c r="M284" s="291"/>
      <c r="N284" s="291"/>
      <c r="O284" s="291"/>
      <c r="P284" s="291"/>
      <c r="Q284" s="291"/>
      <c r="R284" s="291"/>
      <c r="S284" s="291"/>
      <c r="T284" s="291"/>
      <c r="U284" s="291"/>
      <c r="V284" s="291"/>
      <c r="W284" s="291"/>
      <c r="X284" s="291"/>
      <c r="Y284" s="291"/>
      <c r="Z284" s="291"/>
    </row>
    <row r="285" spans="1:26" ht="15.75" customHeight="1">
      <c r="A285" s="291"/>
      <c r="B285" s="291"/>
      <c r="C285" s="291"/>
      <c r="D285" s="291"/>
      <c r="E285" s="291"/>
      <c r="F285" s="291"/>
      <c r="G285" s="291"/>
      <c r="H285" s="291"/>
      <c r="I285" s="291"/>
      <c r="J285" s="291"/>
      <c r="K285" s="291"/>
      <c r="L285" s="291"/>
      <c r="M285" s="291"/>
      <c r="N285" s="291"/>
      <c r="O285" s="291"/>
      <c r="P285" s="291"/>
      <c r="Q285" s="291"/>
      <c r="R285" s="291"/>
      <c r="S285" s="291"/>
      <c r="T285" s="291"/>
      <c r="U285" s="291"/>
      <c r="V285" s="291"/>
      <c r="W285" s="291"/>
      <c r="X285" s="291"/>
      <c r="Y285" s="291"/>
      <c r="Z285" s="291"/>
    </row>
    <row r="286" spans="1:26" ht="15.75" customHeight="1">
      <c r="A286" s="291"/>
      <c r="B286" s="291"/>
      <c r="C286" s="291"/>
      <c r="D286" s="291"/>
      <c r="E286" s="291"/>
      <c r="F286" s="291"/>
      <c r="G286" s="291"/>
      <c r="H286" s="291"/>
      <c r="I286" s="291"/>
      <c r="J286" s="291"/>
      <c r="K286" s="291"/>
      <c r="L286" s="291"/>
      <c r="M286" s="291"/>
      <c r="N286" s="291"/>
      <c r="O286" s="291"/>
      <c r="P286" s="291"/>
      <c r="Q286" s="291"/>
      <c r="R286" s="291"/>
      <c r="S286" s="291"/>
      <c r="T286" s="291"/>
      <c r="U286" s="291"/>
      <c r="V286" s="291"/>
      <c r="W286" s="291"/>
      <c r="X286" s="291"/>
      <c r="Y286" s="291"/>
      <c r="Z286" s="291"/>
    </row>
    <row r="287" spans="1:26" ht="15.75" customHeight="1">
      <c r="A287" s="291"/>
      <c r="B287" s="291"/>
      <c r="C287" s="291"/>
      <c r="D287" s="291"/>
      <c r="E287" s="291"/>
      <c r="F287" s="291"/>
      <c r="G287" s="291"/>
      <c r="H287" s="291"/>
      <c r="I287" s="291"/>
      <c r="J287" s="291"/>
      <c r="K287" s="291"/>
      <c r="L287" s="291"/>
      <c r="M287" s="291"/>
      <c r="N287" s="291"/>
      <c r="O287" s="291"/>
      <c r="P287" s="291"/>
      <c r="Q287" s="291"/>
      <c r="R287" s="291"/>
      <c r="S287" s="291"/>
      <c r="T287" s="291"/>
      <c r="U287" s="291"/>
      <c r="V287" s="291"/>
      <c r="W287" s="291"/>
      <c r="X287" s="291"/>
      <c r="Y287" s="291"/>
      <c r="Z287" s="291"/>
    </row>
    <row r="288" spans="1:26" ht="15.75" customHeight="1">
      <c r="A288" s="291"/>
      <c r="B288" s="291"/>
      <c r="C288" s="291"/>
      <c r="D288" s="291"/>
      <c r="E288" s="291"/>
      <c r="F288" s="291"/>
      <c r="G288" s="291"/>
      <c r="H288" s="291"/>
      <c r="I288" s="291"/>
      <c r="J288" s="291"/>
      <c r="K288" s="291"/>
      <c r="L288" s="291"/>
      <c r="M288" s="291"/>
      <c r="N288" s="291"/>
      <c r="O288" s="291"/>
      <c r="P288" s="291"/>
      <c r="Q288" s="291"/>
      <c r="R288" s="291"/>
      <c r="S288" s="291"/>
      <c r="T288" s="291"/>
      <c r="U288" s="291"/>
      <c r="V288" s="291"/>
      <c r="W288" s="291"/>
      <c r="X288" s="291"/>
      <c r="Y288" s="291"/>
      <c r="Z288" s="291"/>
    </row>
    <row r="289" spans="1:26" ht="15.75" customHeight="1">
      <c r="A289" s="291"/>
      <c r="B289" s="291"/>
      <c r="C289" s="291"/>
      <c r="D289" s="291"/>
      <c r="E289" s="291"/>
      <c r="F289" s="291"/>
      <c r="G289" s="291"/>
      <c r="H289" s="291"/>
      <c r="I289" s="291"/>
      <c r="J289" s="291"/>
      <c r="K289" s="291"/>
      <c r="L289" s="291"/>
      <c r="M289" s="291"/>
      <c r="N289" s="291"/>
      <c r="O289" s="291"/>
      <c r="P289" s="291"/>
      <c r="Q289" s="291"/>
      <c r="R289" s="291"/>
      <c r="S289" s="291"/>
      <c r="T289" s="291"/>
      <c r="U289" s="291"/>
      <c r="V289" s="291"/>
      <c r="W289" s="291"/>
      <c r="X289" s="291"/>
      <c r="Y289" s="291"/>
      <c r="Z289" s="291"/>
    </row>
    <row r="290" spans="1:26" ht="15.75" customHeight="1">
      <c r="A290" s="291"/>
      <c r="B290" s="291"/>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291"/>
      <c r="Z290" s="291"/>
    </row>
    <row r="291" spans="1:26" ht="15.75" customHeight="1">
      <c r="A291" s="291"/>
      <c r="B291" s="291"/>
      <c r="C291" s="291"/>
      <c r="D291" s="291"/>
      <c r="E291" s="291"/>
      <c r="F291" s="291"/>
      <c r="G291" s="291"/>
      <c r="H291" s="291"/>
      <c r="I291" s="291"/>
      <c r="J291" s="291"/>
      <c r="K291" s="291"/>
      <c r="L291" s="291"/>
      <c r="M291" s="291"/>
      <c r="N291" s="291"/>
      <c r="O291" s="291"/>
      <c r="P291" s="291"/>
      <c r="Q291" s="291"/>
      <c r="R291" s="291"/>
      <c r="S291" s="291"/>
      <c r="T291" s="291"/>
      <c r="U291" s="291"/>
      <c r="V291" s="291"/>
      <c r="W291" s="291"/>
      <c r="X291" s="291"/>
      <c r="Y291" s="291"/>
      <c r="Z291" s="291"/>
    </row>
    <row r="292" spans="1:26" ht="15.75" customHeight="1">
      <c r="A292" s="291"/>
      <c r="B292" s="291"/>
      <c r="C292" s="291"/>
      <c r="D292" s="291"/>
      <c r="E292" s="291"/>
      <c r="F292" s="291"/>
      <c r="G292" s="291"/>
      <c r="H292" s="291"/>
      <c r="I292" s="291"/>
      <c r="J292" s="291"/>
      <c r="K292" s="291"/>
      <c r="L292" s="291"/>
      <c r="M292" s="291"/>
      <c r="N292" s="291"/>
      <c r="O292" s="291"/>
      <c r="P292" s="291"/>
      <c r="Q292" s="291"/>
      <c r="R292" s="291"/>
      <c r="S292" s="291"/>
      <c r="T292" s="291"/>
      <c r="U292" s="291"/>
      <c r="V292" s="291"/>
      <c r="W292" s="291"/>
      <c r="X292" s="291"/>
      <c r="Y292" s="291"/>
      <c r="Z292" s="291"/>
    </row>
    <row r="293" spans="1:26" ht="15.75" customHeight="1">
      <c r="A293" s="291"/>
      <c r="B293" s="291"/>
      <c r="C293" s="291"/>
      <c r="D293" s="291"/>
      <c r="E293" s="291"/>
      <c r="F293" s="291"/>
      <c r="G293" s="291"/>
      <c r="H293" s="291"/>
      <c r="I293" s="291"/>
      <c r="J293" s="291"/>
      <c r="K293" s="291"/>
      <c r="L293" s="291"/>
      <c r="M293" s="291"/>
      <c r="N293" s="291"/>
      <c r="O293" s="291"/>
      <c r="P293" s="291"/>
      <c r="Q293" s="291"/>
      <c r="R293" s="291"/>
      <c r="S293" s="291"/>
      <c r="T293" s="291"/>
      <c r="U293" s="291"/>
      <c r="V293" s="291"/>
      <c r="W293" s="291"/>
      <c r="X293" s="291"/>
      <c r="Y293" s="291"/>
      <c r="Z293" s="291"/>
    </row>
    <row r="294" spans="1:26" ht="15.75" customHeight="1">
      <c r="A294" s="291"/>
      <c r="B294" s="291"/>
      <c r="C294" s="291"/>
      <c r="D294" s="291"/>
      <c r="E294" s="291"/>
      <c r="F294" s="291"/>
      <c r="G294" s="291"/>
      <c r="H294" s="291"/>
      <c r="I294" s="291"/>
      <c r="J294" s="291"/>
      <c r="K294" s="291"/>
      <c r="L294" s="291"/>
      <c r="M294" s="291"/>
      <c r="N294" s="291"/>
      <c r="O294" s="291"/>
      <c r="P294" s="291"/>
      <c r="Q294" s="291"/>
      <c r="R294" s="291"/>
      <c r="S294" s="291"/>
      <c r="T294" s="291"/>
      <c r="U294" s="291"/>
      <c r="V294" s="291"/>
      <c r="W294" s="291"/>
      <c r="X294" s="291"/>
      <c r="Y294" s="291"/>
      <c r="Z294" s="291"/>
    </row>
    <row r="295" spans="1:26" ht="15.75" customHeight="1">
      <c r="A295" s="291"/>
      <c r="B295" s="291"/>
      <c r="C295" s="291"/>
      <c r="D295" s="291"/>
      <c r="E295" s="291"/>
      <c r="F295" s="291"/>
      <c r="G295" s="291"/>
      <c r="H295" s="291"/>
      <c r="I295" s="291"/>
      <c r="J295" s="291"/>
      <c r="K295" s="291"/>
      <c r="L295" s="291"/>
      <c r="M295" s="291"/>
      <c r="N295" s="291"/>
      <c r="O295" s="291"/>
      <c r="P295" s="291"/>
      <c r="Q295" s="291"/>
      <c r="R295" s="291"/>
      <c r="S295" s="291"/>
      <c r="T295" s="291"/>
      <c r="U295" s="291"/>
      <c r="V295" s="291"/>
      <c r="W295" s="291"/>
      <c r="X295" s="291"/>
      <c r="Y295" s="291"/>
      <c r="Z295" s="291"/>
    </row>
    <row r="296" spans="1:26" ht="15.75" customHeight="1">
      <c r="A296" s="291"/>
      <c r="B296" s="291"/>
      <c r="C296" s="291"/>
      <c r="D296" s="291"/>
      <c r="E296" s="291"/>
      <c r="F296" s="291"/>
      <c r="G296" s="291"/>
      <c r="H296" s="291"/>
      <c r="I296" s="291"/>
      <c r="J296" s="291"/>
      <c r="K296" s="291"/>
      <c r="L296" s="291"/>
      <c r="M296" s="291"/>
      <c r="N296" s="291"/>
      <c r="O296" s="291"/>
      <c r="P296" s="291"/>
      <c r="Q296" s="291"/>
      <c r="R296" s="291"/>
      <c r="S296" s="291"/>
      <c r="T296" s="291"/>
      <c r="U296" s="291"/>
      <c r="V296" s="291"/>
      <c r="W296" s="291"/>
      <c r="X296" s="291"/>
      <c r="Y296" s="291"/>
      <c r="Z296" s="291"/>
    </row>
    <row r="297" spans="1:26" ht="15.75" customHeight="1">
      <c r="A297" s="291"/>
      <c r="B297" s="291"/>
      <c r="C297" s="291"/>
      <c r="D297" s="291"/>
      <c r="E297" s="291"/>
      <c r="F297" s="291"/>
      <c r="G297" s="291"/>
      <c r="H297" s="291"/>
      <c r="I297" s="291"/>
      <c r="J297" s="291"/>
      <c r="K297" s="291"/>
      <c r="L297" s="291"/>
      <c r="M297" s="291"/>
      <c r="N297" s="291"/>
      <c r="O297" s="291"/>
      <c r="P297" s="291"/>
      <c r="Q297" s="291"/>
      <c r="R297" s="291"/>
      <c r="S297" s="291"/>
      <c r="T297" s="291"/>
      <c r="U297" s="291"/>
      <c r="V297" s="291"/>
      <c r="W297" s="291"/>
      <c r="X297" s="291"/>
      <c r="Y297" s="291"/>
      <c r="Z297" s="291"/>
    </row>
    <row r="298" spans="1:26" ht="15.75" customHeight="1">
      <c r="A298" s="291"/>
      <c r="B298" s="291"/>
      <c r="C298" s="291"/>
      <c r="D298" s="291"/>
      <c r="E298" s="291"/>
      <c r="F298" s="291"/>
      <c r="G298" s="291"/>
      <c r="H298" s="291"/>
      <c r="I298" s="291"/>
      <c r="J298" s="291"/>
      <c r="K298" s="291"/>
      <c r="L298" s="291"/>
      <c r="M298" s="291"/>
      <c r="N298" s="291"/>
      <c r="O298" s="291"/>
      <c r="P298" s="291"/>
      <c r="Q298" s="291"/>
      <c r="R298" s="291"/>
      <c r="S298" s="291"/>
      <c r="T298" s="291"/>
      <c r="U298" s="291"/>
      <c r="V298" s="291"/>
      <c r="W298" s="291"/>
      <c r="X298" s="291"/>
      <c r="Y298" s="291"/>
      <c r="Z298" s="291"/>
    </row>
    <row r="299" spans="1:26" ht="15.75" customHeight="1">
      <c r="A299" s="291"/>
      <c r="B299" s="291"/>
      <c r="C299" s="291"/>
      <c r="D299" s="291"/>
      <c r="E299" s="291"/>
      <c r="F299" s="291"/>
      <c r="G299" s="291"/>
      <c r="H299" s="291"/>
      <c r="I299" s="291"/>
      <c r="J299" s="291"/>
      <c r="K299" s="291"/>
      <c r="L299" s="291"/>
      <c r="M299" s="291"/>
      <c r="N299" s="291"/>
      <c r="O299" s="291"/>
      <c r="P299" s="291"/>
      <c r="Q299" s="291"/>
      <c r="R299" s="291"/>
      <c r="S299" s="291"/>
      <c r="T299" s="291"/>
      <c r="U299" s="291"/>
      <c r="V299" s="291"/>
      <c r="W299" s="291"/>
      <c r="X299" s="291"/>
      <c r="Y299" s="291"/>
      <c r="Z299" s="291"/>
    </row>
    <row r="300" spans="1:26" ht="15.75" customHeight="1">
      <c r="A300" s="291"/>
      <c r="B300" s="291"/>
      <c r="C300" s="291"/>
      <c r="D300" s="291"/>
      <c r="E300" s="291"/>
      <c r="F300" s="291"/>
      <c r="G300" s="291"/>
      <c r="H300" s="291"/>
      <c r="I300" s="291"/>
      <c r="J300" s="291"/>
      <c r="K300" s="291"/>
      <c r="L300" s="291"/>
      <c r="M300" s="291"/>
      <c r="N300" s="291"/>
      <c r="O300" s="291"/>
      <c r="P300" s="291"/>
      <c r="Q300" s="291"/>
      <c r="R300" s="291"/>
      <c r="S300" s="291"/>
      <c r="T300" s="291"/>
      <c r="U300" s="291"/>
      <c r="V300" s="291"/>
      <c r="W300" s="291"/>
      <c r="X300" s="291"/>
      <c r="Y300" s="291"/>
      <c r="Z300" s="291"/>
    </row>
    <row r="301" spans="1:26" ht="15.75" customHeight="1">
      <c r="A301" s="291"/>
      <c r="B301" s="291"/>
      <c r="C301" s="291"/>
      <c r="D301" s="291"/>
      <c r="E301" s="291"/>
      <c r="F301" s="291"/>
      <c r="G301" s="291"/>
      <c r="H301" s="291"/>
      <c r="I301" s="291"/>
      <c r="J301" s="291"/>
      <c r="K301" s="291"/>
      <c r="L301" s="291"/>
      <c r="M301" s="291"/>
      <c r="N301" s="291"/>
      <c r="O301" s="291"/>
      <c r="P301" s="291"/>
      <c r="Q301" s="291"/>
      <c r="R301" s="291"/>
      <c r="S301" s="291"/>
      <c r="T301" s="291"/>
      <c r="U301" s="291"/>
      <c r="V301" s="291"/>
      <c r="W301" s="291"/>
      <c r="X301" s="291"/>
      <c r="Y301" s="291"/>
      <c r="Z301" s="291"/>
    </row>
    <row r="302" spans="1:26" ht="15.75" customHeight="1">
      <c r="A302" s="291"/>
      <c r="B302" s="291"/>
      <c r="C302" s="291"/>
      <c r="D302" s="291"/>
      <c r="E302" s="291"/>
      <c r="F302" s="291"/>
      <c r="G302" s="291"/>
      <c r="H302" s="291"/>
      <c r="I302" s="291"/>
      <c r="J302" s="291"/>
      <c r="K302" s="291"/>
      <c r="L302" s="291"/>
      <c r="M302" s="291"/>
      <c r="N302" s="291"/>
      <c r="O302" s="291"/>
      <c r="P302" s="291"/>
      <c r="Q302" s="291"/>
      <c r="R302" s="291"/>
      <c r="S302" s="291"/>
      <c r="T302" s="291"/>
      <c r="U302" s="291"/>
      <c r="V302" s="291"/>
      <c r="W302" s="291"/>
      <c r="X302" s="291"/>
      <c r="Y302" s="291"/>
      <c r="Z302" s="291"/>
    </row>
    <row r="303" spans="1:26" ht="15.75" customHeight="1">
      <c r="A303" s="291"/>
      <c r="B303" s="291"/>
      <c r="C303" s="291"/>
      <c r="D303" s="291"/>
      <c r="E303" s="291"/>
      <c r="F303" s="291"/>
      <c r="G303" s="291"/>
      <c r="H303" s="291"/>
      <c r="I303" s="291"/>
      <c r="J303" s="291"/>
      <c r="K303" s="291"/>
      <c r="L303" s="291"/>
      <c r="M303" s="291"/>
      <c r="N303" s="291"/>
      <c r="O303" s="291"/>
      <c r="P303" s="291"/>
      <c r="Q303" s="291"/>
      <c r="R303" s="291"/>
      <c r="S303" s="291"/>
      <c r="T303" s="291"/>
      <c r="U303" s="291"/>
      <c r="V303" s="291"/>
      <c r="W303" s="291"/>
      <c r="X303" s="291"/>
      <c r="Y303" s="291"/>
      <c r="Z303" s="291"/>
    </row>
    <row r="304" spans="1:26" ht="15.75" customHeight="1">
      <c r="A304" s="291"/>
      <c r="B304" s="291"/>
      <c r="C304" s="291"/>
      <c r="D304" s="291"/>
      <c r="E304" s="291"/>
      <c r="F304" s="291"/>
      <c r="G304" s="291"/>
      <c r="H304" s="291"/>
      <c r="I304" s="291"/>
      <c r="J304" s="291"/>
      <c r="K304" s="291"/>
      <c r="L304" s="291"/>
      <c r="M304" s="291"/>
      <c r="N304" s="291"/>
      <c r="O304" s="291"/>
      <c r="P304" s="291"/>
      <c r="Q304" s="291"/>
      <c r="R304" s="291"/>
      <c r="S304" s="291"/>
      <c r="T304" s="291"/>
      <c r="U304" s="291"/>
      <c r="V304" s="291"/>
      <c r="W304" s="291"/>
      <c r="X304" s="291"/>
      <c r="Y304" s="291"/>
      <c r="Z304" s="291"/>
    </row>
    <row r="305" spans="1:26" ht="15.75" customHeight="1">
      <c r="A305" s="291"/>
      <c r="B305" s="291"/>
      <c r="C305" s="291"/>
      <c r="D305" s="291"/>
      <c r="E305" s="291"/>
      <c r="F305" s="291"/>
      <c r="G305" s="291"/>
      <c r="H305" s="291"/>
      <c r="I305" s="291"/>
      <c r="J305" s="291"/>
      <c r="K305" s="291"/>
      <c r="L305" s="291"/>
      <c r="M305" s="291"/>
      <c r="N305" s="291"/>
      <c r="O305" s="291"/>
      <c r="P305" s="291"/>
      <c r="Q305" s="291"/>
      <c r="R305" s="291"/>
      <c r="S305" s="291"/>
      <c r="T305" s="291"/>
      <c r="U305" s="291"/>
      <c r="V305" s="291"/>
      <c r="W305" s="291"/>
      <c r="X305" s="291"/>
      <c r="Y305" s="291"/>
      <c r="Z305" s="291"/>
    </row>
    <row r="306" spans="1:26" ht="15.75" customHeight="1">
      <c r="A306" s="291"/>
      <c r="B306" s="291"/>
      <c r="C306" s="291"/>
      <c r="D306" s="291"/>
      <c r="E306" s="291"/>
      <c r="F306" s="291"/>
      <c r="G306" s="291"/>
      <c r="H306" s="291"/>
      <c r="I306" s="291"/>
      <c r="J306" s="291"/>
      <c r="K306" s="291"/>
      <c r="L306" s="291"/>
      <c r="M306" s="291"/>
      <c r="N306" s="291"/>
      <c r="O306" s="291"/>
      <c r="P306" s="291"/>
      <c r="Q306" s="291"/>
      <c r="R306" s="291"/>
      <c r="S306" s="291"/>
      <c r="T306" s="291"/>
      <c r="U306" s="291"/>
      <c r="V306" s="291"/>
      <c r="W306" s="291"/>
      <c r="X306" s="291"/>
      <c r="Y306" s="291"/>
      <c r="Z306" s="291"/>
    </row>
    <row r="307" spans="1:26" ht="15.75" customHeight="1">
      <c r="A307" s="291"/>
      <c r="B307" s="291"/>
      <c r="C307" s="291"/>
      <c r="D307" s="291"/>
      <c r="E307" s="291"/>
      <c r="F307" s="291"/>
      <c r="G307" s="291"/>
      <c r="H307" s="291"/>
      <c r="I307" s="291"/>
      <c r="J307" s="291"/>
      <c r="K307" s="291"/>
      <c r="L307" s="291"/>
      <c r="M307" s="291"/>
      <c r="N307" s="291"/>
      <c r="O307" s="291"/>
      <c r="P307" s="291"/>
      <c r="Q307" s="291"/>
      <c r="R307" s="291"/>
      <c r="S307" s="291"/>
      <c r="T307" s="291"/>
      <c r="U307" s="291"/>
      <c r="V307" s="291"/>
      <c r="W307" s="291"/>
      <c r="X307" s="291"/>
      <c r="Y307" s="291"/>
      <c r="Z307" s="291"/>
    </row>
    <row r="308" spans="1:26" ht="15.75" customHeight="1">
      <c r="A308" s="291"/>
      <c r="B308" s="291"/>
      <c r="C308" s="291"/>
      <c r="D308" s="291"/>
      <c r="E308" s="291"/>
      <c r="F308" s="291"/>
      <c r="G308" s="291"/>
      <c r="H308" s="291"/>
      <c r="I308" s="291"/>
      <c r="J308" s="291"/>
      <c r="K308" s="291"/>
      <c r="L308" s="291"/>
      <c r="M308" s="291"/>
      <c r="N308" s="291"/>
      <c r="O308" s="291"/>
      <c r="P308" s="291"/>
      <c r="Q308" s="291"/>
      <c r="R308" s="291"/>
      <c r="S308" s="291"/>
      <c r="T308" s="291"/>
      <c r="U308" s="291"/>
      <c r="V308" s="291"/>
      <c r="W308" s="291"/>
      <c r="X308" s="291"/>
      <c r="Y308" s="291"/>
      <c r="Z308" s="291"/>
    </row>
    <row r="309" spans="1:26" ht="15.75" customHeight="1">
      <c r="A309" s="291"/>
      <c r="B309" s="291"/>
      <c r="C309" s="291"/>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291"/>
      <c r="Z309" s="291"/>
    </row>
    <row r="310" spans="1:26" ht="15.75" customHeight="1">
      <c r="A310" s="291"/>
      <c r="B310" s="291"/>
      <c r="C310" s="291"/>
      <c r="D310" s="291"/>
      <c r="E310" s="291"/>
      <c r="F310" s="291"/>
      <c r="G310" s="291"/>
      <c r="H310" s="291"/>
      <c r="I310" s="291"/>
      <c r="J310" s="291"/>
      <c r="K310" s="291"/>
      <c r="L310" s="291"/>
      <c r="M310" s="291"/>
      <c r="N310" s="291"/>
      <c r="O310" s="291"/>
      <c r="P310" s="291"/>
      <c r="Q310" s="291"/>
      <c r="R310" s="291"/>
      <c r="S310" s="291"/>
      <c r="T310" s="291"/>
      <c r="U310" s="291"/>
      <c r="V310" s="291"/>
      <c r="W310" s="291"/>
      <c r="X310" s="291"/>
      <c r="Y310" s="291"/>
      <c r="Z310" s="291"/>
    </row>
    <row r="311" spans="1:26" ht="15.75" customHeight="1">
      <c r="A311" s="291"/>
      <c r="B311" s="291"/>
      <c r="C311" s="291"/>
      <c r="D311" s="291"/>
      <c r="E311" s="291"/>
      <c r="F311" s="291"/>
      <c r="G311" s="291"/>
      <c r="H311" s="291"/>
      <c r="I311" s="291"/>
      <c r="J311" s="291"/>
      <c r="K311" s="291"/>
      <c r="L311" s="291"/>
      <c r="M311" s="291"/>
      <c r="N311" s="291"/>
      <c r="O311" s="291"/>
      <c r="P311" s="291"/>
      <c r="Q311" s="291"/>
      <c r="R311" s="291"/>
      <c r="S311" s="291"/>
      <c r="T311" s="291"/>
      <c r="U311" s="291"/>
      <c r="V311" s="291"/>
      <c r="W311" s="291"/>
      <c r="X311" s="291"/>
      <c r="Y311" s="291"/>
      <c r="Z311" s="291"/>
    </row>
    <row r="312" spans="1:26" ht="15.75" customHeight="1">
      <c r="A312" s="291"/>
      <c r="B312" s="291"/>
      <c r="C312" s="291"/>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291"/>
      <c r="Z312" s="291"/>
    </row>
    <row r="313" spans="1:26" ht="15.75" customHeight="1">
      <c r="A313" s="291"/>
      <c r="B313" s="291"/>
      <c r="C313" s="291"/>
      <c r="D313" s="291"/>
      <c r="E313" s="291"/>
      <c r="F313" s="291"/>
      <c r="G313" s="291"/>
      <c r="H313" s="291"/>
      <c r="I313" s="291"/>
      <c r="J313" s="291"/>
      <c r="K313" s="291"/>
      <c r="L313" s="291"/>
      <c r="M313" s="291"/>
      <c r="N313" s="291"/>
      <c r="O313" s="291"/>
      <c r="P313" s="291"/>
      <c r="Q313" s="291"/>
      <c r="R313" s="291"/>
      <c r="S313" s="291"/>
      <c r="T313" s="291"/>
      <c r="U313" s="291"/>
      <c r="V313" s="291"/>
      <c r="W313" s="291"/>
      <c r="X313" s="291"/>
      <c r="Y313" s="291"/>
      <c r="Z313" s="291"/>
    </row>
    <row r="314" spans="1:26" ht="15.75" customHeight="1">
      <c r="A314" s="291"/>
      <c r="B314" s="291"/>
      <c r="C314" s="291"/>
      <c r="D314" s="291"/>
      <c r="E314" s="291"/>
      <c r="F314" s="291"/>
      <c r="G314" s="291"/>
      <c r="H314" s="291"/>
      <c r="I314" s="291"/>
      <c r="J314" s="291"/>
      <c r="K314" s="291"/>
      <c r="L314" s="291"/>
      <c r="M314" s="291"/>
      <c r="N314" s="291"/>
      <c r="O314" s="291"/>
      <c r="P314" s="291"/>
      <c r="Q314" s="291"/>
      <c r="R314" s="291"/>
      <c r="S314" s="291"/>
      <c r="T314" s="291"/>
      <c r="U314" s="291"/>
      <c r="V314" s="291"/>
      <c r="W314" s="291"/>
      <c r="X314" s="291"/>
      <c r="Y314" s="291"/>
      <c r="Z314" s="291"/>
    </row>
    <row r="315" spans="1:26" ht="15.75" customHeight="1">
      <c r="A315" s="291"/>
      <c r="B315" s="291"/>
      <c r="C315" s="291"/>
      <c r="D315" s="291"/>
      <c r="E315" s="291"/>
      <c r="F315" s="291"/>
      <c r="G315" s="291"/>
      <c r="H315" s="291"/>
      <c r="I315" s="291"/>
      <c r="J315" s="291"/>
      <c r="K315" s="291"/>
      <c r="L315" s="291"/>
      <c r="M315" s="291"/>
      <c r="N315" s="291"/>
      <c r="O315" s="291"/>
      <c r="P315" s="291"/>
      <c r="Q315" s="291"/>
      <c r="R315" s="291"/>
      <c r="S315" s="291"/>
      <c r="T315" s="291"/>
      <c r="U315" s="291"/>
      <c r="V315" s="291"/>
      <c r="W315" s="291"/>
      <c r="X315" s="291"/>
      <c r="Y315" s="291"/>
      <c r="Z315" s="291"/>
    </row>
    <row r="316" spans="1:26" ht="15.75" customHeight="1">
      <c r="A316" s="291"/>
      <c r="B316" s="291"/>
      <c r="C316" s="291"/>
      <c r="D316" s="291"/>
      <c r="E316" s="291"/>
      <c r="F316" s="291"/>
      <c r="G316" s="291"/>
      <c r="H316" s="291"/>
      <c r="I316" s="291"/>
      <c r="J316" s="291"/>
      <c r="K316" s="291"/>
      <c r="L316" s="291"/>
      <c r="M316" s="291"/>
      <c r="N316" s="291"/>
      <c r="O316" s="291"/>
      <c r="P316" s="291"/>
      <c r="Q316" s="291"/>
      <c r="R316" s="291"/>
      <c r="S316" s="291"/>
      <c r="T316" s="291"/>
      <c r="U316" s="291"/>
      <c r="V316" s="291"/>
      <c r="W316" s="291"/>
      <c r="X316" s="291"/>
      <c r="Y316" s="291"/>
      <c r="Z316" s="291"/>
    </row>
    <row r="317" spans="1:26" ht="15.75" customHeight="1">
      <c r="A317" s="291"/>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row>
    <row r="318" spans="1:26" ht="15.75" customHeight="1">
      <c r="A318" s="291"/>
      <c r="B318" s="291"/>
      <c r="C318" s="291"/>
      <c r="D318" s="291"/>
      <c r="E318" s="291"/>
      <c r="F318" s="291"/>
      <c r="G318" s="291"/>
      <c r="H318" s="291"/>
      <c r="I318" s="291"/>
      <c r="J318" s="291"/>
      <c r="K318" s="291"/>
      <c r="L318" s="291"/>
      <c r="M318" s="291"/>
      <c r="N318" s="291"/>
      <c r="O318" s="291"/>
      <c r="P318" s="291"/>
      <c r="Q318" s="291"/>
      <c r="R318" s="291"/>
      <c r="S318" s="291"/>
      <c r="T318" s="291"/>
      <c r="U318" s="291"/>
      <c r="V318" s="291"/>
      <c r="W318" s="291"/>
      <c r="X318" s="291"/>
      <c r="Y318" s="291"/>
      <c r="Z318" s="291"/>
    </row>
    <row r="319" spans="1:26" ht="15.75" customHeight="1">
      <c r="A319" s="291"/>
      <c r="B319" s="291"/>
      <c r="C319" s="291"/>
      <c r="D319" s="291"/>
      <c r="E319" s="291"/>
      <c r="F319" s="291"/>
      <c r="G319" s="291"/>
      <c r="H319" s="291"/>
      <c r="I319" s="291"/>
      <c r="J319" s="291"/>
      <c r="K319" s="291"/>
      <c r="L319" s="291"/>
      <c r="M319" s="291"/>
      <c r="N319" s="291"/>
      <c r="O319" s="291"/>
      <c r="P319" s="291"/>
      <c r="Q319" s="291"/>
      <c r="R319" s="291"/>
      <c r="S319" s="291"/>
      <c r="T319" s="291"/>
      <c r="U319" s="291"/>
      <c r="V319" s="291"/>
      <c r="W319" s="291"/>
      <c r="X319" s="291"/>
      <c r="Y319" s="291"/>
      <c r="Z319" s="291"/>
    </row>
    <row r="320" spans="1:26" ht="15.75" customHeight="1">
      <c r="A320" s="291"/>
      <c r="B320" s="291"/>
      <c r="C320" s="291"/>
      <c r="D320" s="291"/>
      <c r="E320" s="291"/>
      <c r="F320" s="291"/>
      <c r="G320" s="291"/>
      <c r="H320" s="291"/>
      <c r="I320" s="291"/>
      <c r="J320" s="291"/>
      <c r="K320" s="291"/>
      <c r="L320" s="291"/>
      <c r="M320" s="291"/>
      <c r="N320" s="291"/>
      <c r="O320" s="291"/>
      <c r="P320" s="291"/>
      <c r="Q320" s="291"/>
      <c r="R320" s="291"/>
      <c r="S320" s="291"/>
      <c r="T320" s="291"/>
      <c r="U320" s="291"/>
      <c r="V320" s="291"/>
      <c r="W320" s="291"/>
      <c r="X320" s="291"/>
      <c r="Y320" s="291"/>
      <c r="Z320" s="291"/>
    </row>
    <row r="321" spans="1:26" ht="15.75" customHeight="1">
      <c r="A321" s="291"/>
      <c r="B321" s="291"/>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291"/>
      <c r="Z321" s="291"/>
    </row>
    <row r="322" spans="1:26" ht="15.75" customHeight="1">
      <c r="A322" s="291"/>
      <c r="B322" s="291"/>
      <c r="C322" s="291"/>
      <c r="D322" s="291"/>
      <c r="E322" s="291"/>
      <c r="F322" s="291"/>
      <c r="G322" s="291"/>
      <c r="H322" s="291"/>
      <c r="I322" s="291"/>
      <c r="J322" s="291"/>
      <c r="K322" s="291"/>
      <c r="L322" s="291"/>
      <c r="M322" s="291"/>
      <c r="N322" s="291"/>
      <c r="O322" s="291"/>
      <c r="P322" s="291"/>
      <c r="Q322" s="291"/>
      <c r="R322" s="291"/>
      <c r="S322" s="291"/>
      <c r="T322" s="291"/>
      <c r="U322" s="291"/>
      <c r="V322" s="291"/>
      <c r="W322" s="291"/>
      <c r="X322" s="291"/>
      <c r="Y322" s="291"/>
      <c r="Z322" s="291"/>
    </row>
    <row r="323" spans="1:26" ht="15.75" customHeight="1">
      <c r="A323" s="291"/>
      <c r="B323" s="291"/>
      <c r="C323" s="291"/>
      <c r="D323" s="291"/>
      <c r="E323" s="291"/>
      <c r="F323" s="291"/>
      <c r="G323" s="291"/>
      <c r="H323" s="291"/>
      <c r="I323" s="291"/>
      <c r="J323" s="291"/>
      <c r="K323" s="291"/>
      <c r="L323" s="291"/>
      <c r="M323" s="291"/>
      <c r="N323" s="291"/>
      <c r="O323" s="291"/>
      <c r="P323" s="291"/>
      <c r="Q323" s="291"/>
      <c r="R323" s="291"/>
      <c r="S323" s="291"/>
      <c r="T323" s="291"/>
      <c r="U323" s="291"/>
      <c r="V323" s="291"/>
      <c r="W323" s="291"/>
      <c r="X323" s="291"/>
      <c r="Y323" s="291"/>
      <c r="Z323" s="291"/>
    </row>
    <row r="324" spans="1:26" ht="15.75" customHeight="1">
      <c r="A324" s="291"/>
      <c r="B324" s="291"/>
      <c r="C324" s="291"/>
      <c r="D324" s="291"/>
      <c r="E324" s="291"/>
      <c r="F324" s="291"/>
      <c r="G324" s="291"/>
      <c r="H324" s="291"/>
      <c r="I324" s="291"/>
      <c r="J324" s="291"/>
      <c r="K324" s="291"/>
      <c r="L324" s="291"/>
      <c r="M324" s="291"/>
      <c r="N324" s="291"/>
      <c r="O324" s="291"/>
      <c r="P324" s="291"/>
      <c r="Q324" s="291"/>
      <c r="R324" s="291"/>
      <c r="S324" s="291"/>
      <c r="T324" s="291"/>
      <c r="U324" s="291"/>
      <c r="V324" s="291"/>
      <c r="W324" s="291"/>
      <c r="X324" s="291"/>
      <c r="Y324" s="291"/>
      <c r="Z324" s="291"/>
    </row>
    <row r="325" spans="1:26" ht="15.75" customHeight="1">
      <c r="A325" s="291"/>
      <c r="B325" s="291"/>
      <c r="C325" s="291"/>
      <c r="D325" s="291"/>
      <c r="E325" s="291"/>
      <c r="F325" s="291"/>
      <c r="G325" s="291"/>
      <c r="H325" s="291"/>
      <c r="I325" s="291"/>
      <c r="J325" s="291"/>
      <c r="K325" s="291"/>
      <c r="L325" s="291"/>
      <c r="M325" s="291"/>
      <c r="N325" s="291"/>
      <c r="O325" s="291"/>
      <c r="P325" s="291"/>
      <c r="Q325" s="291"/>
      <c r="R325" s="291"/>
      <c r="S325" s="291"/>
      <c r="T325" s="291"/>
      <c r="U325" s="291"/>
      <c r="V325" s="291"/>
      <c r="W325" s="291"/>
      <c r="X325" s="291"/>
      <c r="Y325" s="291"/>
      <c r="Z325" s="291"/>
    </row>
    <row r="326" spans="1:26" ht="15.75" customHeight="1">
      <c r="A326" s="291"/>
      <c r="B326" s="291"/>
      <c r="C326" s="291"/>
      <c r="D326" s="291"/>
      <c r="E326" s="291"/>
      <c r="F326" s="291"/>
      <c r="G326" s="291"/>
      <c r="H326" s="291"/>
      <c r="I326" s="291"/>
      <c r="J326" s="291"/>
      <c r="K326" s="291"/>
      <c r="L326" s="291"/>
      <c r="M326" s="291"/>
      <c r="N326" s="291"/>
      <c r="O326" s="291"/>
      <c r="P326" s="291"/>
      <c r="Q326" s="291"/>
      <c r="R326" s="291"/>
      <c r="S326" s="291"/>
      <c r="T326" s="291"/>
      <c r="U326" s="291"/>
      <c r="V326" s="291"/>
      <c r="W326" s="291"/>
      <c r="X326" s="291"/>
      <c r="Y326" s="291"/>
      <c r="Z326" s="291"/>
    </row>
    <row r="327" spans="1:26" ht="15.75" customHeight="1">
      <c r="A327" s="291"/>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row>
    <row r="328" spans="1:26" ht="15.75" customHeight="1">
      <c r="A328" s="291"/>
      <c r="B328" s="291"/>
      <c r="C328" s="291"/>
      <c r="D328" s="291"/>
      <c r="E328" s="291"/>
      <c r="F328" s="291"/>
      <c r="G328" s="291"/>
      <c r="H328" s="291"/>
      <c r="I328" s="291"/>
      <c r="J328" s="291"/>
      <c r="K328" s="291"/>
      <c r="L328" s="291"/>
      <c r="M328" s="291"/>
      <c r="N328" s="291"/>
      <c r="O328" s="291"/>
      <c r="P328" s="291"/>
      <c r="Q328" s="291"/>
      <c r="R328" s="291"/>
      <c r="S328" s="291"/>
      <c r="T328" s="291"/>
      <c r="U328" s="291"/>
      <c r="V328" s="291"/>
      <c r="W328" s="291"/>
      <c r="X328" s="291"/>
      <c r="Y328" s="291"/>
      <c r="Z328" s="291"/>
    </row>
    <row r="329" spans="1:26" ht="15.75" customHeight="1">
      <c r="A329" s="291"/>
      <c r="B329" s="291"/>
      <c r="C329" s="291"/>
      <c r="D329" s="291"/>
      <c r="E329" s="291"/>
      <c r="F329" s="291"/>
      <c r="G329" s="291"/>
      <c r="H329" s="291"/>
      <c r="I329" s="291"/>
      <c r="J329" s="291"/>
      <c r="K329" s="291"/>
      <c r="L329" s="291"/>
      <c r="M329" s="291"/>
      <c r="N329" s="291"/>
      <c r="O329" s="291"/>
      <c r="P329" s="291"/>
      <c r="Q329" s="291"/>
      <c r="R329" s="291"/>
      <c r="S329" s="291"/>
      <c r="T329" s="291"/>
      <c r="U329" s="291"/>
      <c r="V329" s="291"/>
      <c r="W329" s="291"/>
      <c r="X329" s="291"/>
      <c r="Y329" s="291"/>
      <c r="Z329" s="291"/>
    </row>
    <row r="330" spans="1:26" ht="15.75" customHeight="1">
      <c r="A330" s="291"/>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row>
    <row r="331" spans="1:26" ht="15.75" customHeight="1">
      <c r="A331" s="291"/>
      <c r="B331" s="291"/>
      <c r="C331" s="291"/>
      <c r="D331" s="291"/>
      <c r="E331" s="291"/>
      <c r="F331" s="291"/>
      <c r="G331" s="291"/>
      <c r="H331" s="291"/>
      <c r="I331" s="291"/>
      <c r="J331" s="291"/>
      <c r="K331" s="291"/>
      <c r="L331" s="291"/>
      <c r="M331" s="291"/>
      <c r="N331" s="291"/>
      <c r="O331" s="291"/>
      <c r="P331" s="291"/>
      <c r="Q331" s="291"/>
      <c r="R331" s="291"/>
      <c r="S331" s="291"/>
      <c r="T331" s="291"/>
      <c r="U331" s="291"/>
      <c r="V331" s="291"/>
      <c r="W331" s="291"/>
      <c r="X331" s="291"/>
      <c r="Y331" s="291"/>
      <c r="Z331" s="291"/>
    </row>
    <row r="332" spans="1:26" ht="15.75" customHeight="1">
      <c r="A332" s="291"/>
      <c r="B332" s="291"/>
      <c r="C332" s="291"/>
      <c r="D332" s="291"/>
      <c r="E332" s="291"/>
      <c r="F332" s="291"/>
      <c r="G332" s="291"/>
      <c r="H332" s="291"/>
      <c r="I332" s="291"/>
      <c r="J332" s="291"/>
      <c r="K332" s="291"/>
      <c r="L332" s="291"/>
      <c r="M332" s="291"/>
      <c r="N332" s="291"/>
      <c r="O332" s="291"/>
      <c r="P332" s="291"/>
      <c r="Q332" s="291"/>
      <c r="R332" s="291"/>
      <c r="S332" s="291"/>
      <c r="T332" s="291"/>
      <c r="U332" s="291"/>
      <c r="V332" s="291"/>
      <c r="W332" s="291"/>
      <c r="X332" s="291"/>
      <c r="Y332" s="291"/>
      <c r="Z332" s="291"/>
    </row>
    <row r="333" spans="1:26" ht="15.75" customHeight="1">
      <c r="A333" s="291"/>
      <c r="B333" s="291"/>
      <c r="C333" s="291"/>
      <c r="D333" s="291"/>
      <c r="E333" s="291"/>
      <c r="F333" s="291"/>
      <c r="G333" s="291"/>
      <c r="H333" s="291"/>
      <c r="I333" s="291"/>
      <c r="J333" s="291"/>
      <c r="K333" s="291"/>
      <c r="L333" s="291"/>
      <c r="M333" s="291"/>
      <c r="N333" s="291"/>
      <c r="O333" s="291"/>
      <c r="P333" s="291"/>
      <c r="Q333" s="291"/>
      <c r="R333" s="291"/>
      <c r="S333" s="291"/>
      <c r="T333" s="291"/>
      <c r="U333" s="291"/>
      <c r="V333" s="291"/>
      <c r="W333" s="291"/>
      <c r="X333" s="291"/>
      <c r="Y333" s="291"/>
      <c r="Z333" s="291"/>
    </row>
    <row r="334" spans="1:26" ht="15.75" customHeight="1">
      <c r="A334" s="291"/>
      <c r="B334" s="291"/>
      <c r="C334" s="291"/>
      <c r="D334" s="291"/>
      <c r="E334" s="291"/>
      <c r="F334" s="291"/>
      <c r="G334" s="291"/>
      <c r="H334" s="291"/>
      <c r="I334" s="291"/>
      <c r="J334" s="291"/>
      <c r="K334" s="291"/>
      <c r="L334" s="291"/>
      <c r="M334" s="291"/>
      <c r="N334" s="291"/>
      <c r="O334" s="291"/>
      <c r="P334" s="291"/>
      <c r="Q334" s="291"/>
      <c r="R334" s="291"/>
      <c r="S334" s="291"/>
      <c r="T334" s="291"/>
      <c r="U334" s="291"/>
      <c r="V334" s="291"/>
      <c r="W334" s="291"/>
      <c r="X334" s="291"/>
      <c r="Y334" s="291"/>
      <c r="Z334" s="291"/>
    </row>
    <row r="335" spans="1:26" ht="15.75" customHeight="1">
      <c r="A335" s="291"/>
      <c r="B335" s="291"/>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c r="Z335" s="291"/>
    </row>
    <row r="336" spans="1:26" ht="15.75" customHeight="1">
      <c r="A336" s="291"/>
      <c r="B336" s="291"/>
      <c r="C336" s="291"/>
      <c r="D336" s="291"/>
      <c r="E336" s="291"/>
      <c r="F336" s="291"/>
      <c r="G336" s="291"/>
      <c r="H336" s="291"/>
      <c r="I336" s="291"/>
      <c r="J336" s="291"/>
      <c r="K336" s="291"/>
      <c r="L336" s="291"/>
      <c r="M336" s="291"/>
      <c r="N336" s="291"/>
      <c r="O336" s="291"/>
      <c r="P336" s="291"/>
      <c r="Q336" s="291"/>
      <c r="R336" s="291"/>
      <c r="S336" s="291"/>
      <c r="T336" s="291"/>
      <c r="U336" s="291"/>
      <c r="V336" s="291"/>
      <c r="W336" s="291"/>
      <c r="X336" s="291"/>
      <c r="Y336" s="291"/>
      <c r="Z336" s="291"/>
    </row>
    <row r="337" spans="1:26" ht="15.75" customHeight="1">
      <c r="A337" s="291"/>
      <c r="B337" s="291"/>
      <c r="C337" s="291"/>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291"/>
      <c r="Z337" s="291"/>
    </row>
    <row r="338" spans="1:26" ht="15.75" customHeight="1">
      <c r="A338" s="291"/>
      <c r="B338" s="291"/>
      <c r="C338" s="291"/>
      <c r="D338" s="291"/>
      <c r="E338" s="291"/>
      <c r="F338" s="291"/>
      <c r="G338" s="291"/>
      <c r="H338" s="291"/>
      <c r="I338" s="291"/>
      <c r="J338" s="291"/>
      <c r="K338" s="291"/>
      <c r="L338" s="291"/>
      <c r="M338" s="291"/>
      <c r="N338" s="291"/>
      <c r="O338" s="291"/>
      <c r="P338" s="291"/>
      <c r="Q338" s="291"/>
      <c r="R338" s="291"/>
      <c r="S338" s="291"/>
      <c r="T338" s="291"/>
      <c r="U338" s="291"/>
      <c r="V338" s="291"/>
      <c r="W338" s="291"/>
      <c r="X338" s="291"/>
      <c r="Y338" s="291"/>
      <c r="Z338" s="291"/>
    </row>
    <row r="339" spans="1:26" ht="15.75" customHeight="1">
      <c r="A339" s="291"/>
      <c r="B339" s="291"/>
      <c r="C339" s="291"/>
      <c r="D339" s="291"/>
      <c r="E339" s="291"/>
      <c r="F339" s="291"/>
      <c r="G339" s="291"/>
      <c r="H339" s="291"/>
      <c r="I339" s="291"/>
      <c r="J339" s="291"/>
      <c r="K339" s="291"/>
      <c r="L339" s="291"/>
      <c r="M339" s="291"/>
      <c r="N339" s="291"/>
      <c r="O339" s="291"/>
      <c r="P339" s="291"/>
      <c r="Q339" s="291"/>
      <c r="R339" s="291"/>
      <c r="S339" s="291"/>
      <c r="T339" s="291"/>
      <c r="U339" s="291"/>
      <c r="V339" s="291"/>
      <c r="W339" s="291"/>
      <c r="X339" s="291"/>
      <c r="Y339" s="291"/>
      <c r="Z339" s="291"/>
    </row>
    <row r="340" spans="1:26" ht="15.75" customHeight="1">
      <c r="A340" s="291"/>
      <c r="B340" s="291"/>
      <c r="C340" s="291"/>
      <c r="D340" s="291"/>
      <c r="E340" s="291"/>
      <c r="F340" s="291"/>
      <c r="G340" s="291"/>
      <c r="H340" s="291"/>
      <c r="I340" s="291"/>
      <c r="J340" s="291"/>
      <c r="K340" s="291"/>
      <c r="L340" s="291"/>
      <c r="M340" s="291"/>
      <c r="N340" s="291"/>
      <c r="O340" s="291"/>
      <c r="P340" s="291"/>
      <c r="Q340" s="291"/>
      <c r="R340" s="291"/>
      <c r="S340" s="291"/>
      <c r="T340" s="291"/>
      <c r="U340" s="291"/>
      <c r="V340" s="291"/>
      <c r="W340" s="291"/>
      <c r="X340" s="291"/>
      <c r="Y340" s="291"/>
      <c r="Z340" s="291"/>
    </row>
    <row r="341" spans="1:26" ht="15.75" customHeight="1">
      <c r="A341" s="291"/>
      <c r="B341" s="291"/>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291"/>
      <c r="Z341" s="291"/>
    </row>
    <row r="342" spans="1:26" ht="15.75" customHeight="1">
      <c r="A342" s="291"/>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row>
    <row r="343" spans="1:26" ht="15.75" customHeight="1">
      <c r="A343" s="291"/>
      <c r="B343" s="291"/>
      <c r="C343" s="291"/>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291"/>
      <c r="Z343" s="291"/>
    </row>
    <row r="344" spans="1:26" ht="15.75" customHeight="1">
      <c r="A344" s="291"/>
      <c r="B344" s="291"/>
      <c r="C344" s="291"/>
      <c r="D344" s="291"/>
      <c r="E344" s="291"/>
      <c r="F344" s="291"/>
      <c r="G344" s="291"/>
      <c r="H344" s="291"/>
      <c r="I344" s="291"/>
      <c r="J344" s="291"/>
      <c r="K344" s="291"/>
      <c r="L344" s="291"/>
      <c r="M344" s="291"/>
      <c r="N344" s="291"/>
      <c r="O344" s="291"/>
      <c r="P344" s="291"/>
      <c r="Q344" s="291"/>
      <c r="R344" s="291"/>
      <c r="S344" s="291"/>
      <c r="T344" s="291"/>
      <c r="U344" s="291"/>
      <c r="V344" s="291"/>
      <c r="W344" s="291"/>
      <c r="X344" s="291"/>
      <c r="Y344" s="291"/>
      <c r="Z344" s="291"/>
    </row>
    <row r="345" spans="1:26" ht="15.75" customHeight="1">
      <c r="A345" s="291"/>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row>
    <row r="346" spans="1:26" ht="15.75" customHeight="1">
      <c r="A346" s="291"/>
      <c r="B346" s="291"/>
      <c r="C346" s="291"/>
      <c r="D346" s="291"/>
      <c r="E346" s="291"/>
      <c r="F346" s="291"/>
      <c r="G346" s="291"/>
      <c r="H346" s="291"/>
      <c r="I346" s="291"/>
      <c r="J346" s="291"/>
      <c r="K346" s="291"/>
      <c r="L346" s="291"/>
      <c r="M346" s="291"/>
      <c r="N346" s="291"/>
      <c r="O346" s="291"/>
      <c r="P346" s="291"/>
      <c r="Q346" s="291"/>
      <c r="R346" s="291"/>
      <c r="S346" s="291"/>
      <c r="T346" s="291"/>
      <c r="U346" s="291"/>
      <c r="V346" s="291"/>
      <c r="W346" s="291"/>
      <c r="X346" s="291"/>
      <c r="Y346" s="291"/>
      <c r="Z346" s="291"/>
    </row>
    <row r="347" spans="1:26" ht="15.75" customHeight="1">
      <c r="A347" s="291"/>
      <c r="B347" s="291"/>
      <c r="C347" s="291"/>
      <c r="D347" s="291"/>
      <c r="E347" s="291"/>
      <c r="F347" s="291"/>
      <c r="G347" s="291"/>
      <c r="H347" s="291"/>
      <c r="I347" s="291"/>
      <c r="J347" s="291"/>
      <c r="K347" s="291"/>
      <c r="L347" s="291"/>
      <c r="M347" s="291"/>
      <c r="N347" s="291"/>
      <c r="O347" s="291"/>
      <c r="P347" s="291"/>
      <c r="Q347" s="291"/>
      <c r="R347" s="291"/>
      <c r="S347" s="291"/>
      <c r="T347" s="291"/>
      <c r="U347" s="291"/>
      <c r="V347" s="291"/>
      <c r="W347" s="291"/>
      <c r="X347" s="291"/>
      <c r="Y347" s="291"/>
      <c r="Z347" s="291"/>
    </row>
    <row r="348" spans="1:26" ht="15.75" customHeight="1">
      <c r="A348" s="291"/>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row>
    <row r="349" spans="1:26" ht="15.75" customHeight="1">
      <c r="A349" s="291"/>
      <c r="B349" s="291"/>
      <c r="C349" s="291"/>
      <c r="D349" s="291"/>
      <c r="E349" s="291"/>
      <c r="F349" s="291"/>
      <c r="G349" s="291"/>
      <c r="H349" s="291"/>
      <c r="I349" s="291"/>
      <c r="J349" s="291"/>
      <c r="K349" s="291"/>
      <c r="L349" s="291"/>
      <c r="M349" s="291"/>
      <c r="N349" s="291"/>
      <c r="O349" s="291"/>
      <c r="P349" s="291"/>
      <c r="Q349" s="291"/>
      <c r="R349" s="291"/>
      <c r="S349" s="291"/>
      <c r="T349" s="291"/>
      <c r="U349" s="291"/>
      <c r="V349" s="291"/>
      <c r="W349" s="291"/>
      <c r="X349" s="291"/>
      <c r="Y349" s="291"/>
      <c r="Z349" s="291"/>
    </row>
    <row r="350" spans="1:26" ht="15.75" customHeight="1">
      <c r="A350" s="291"/>
      <c r="B350" s="291"/>
      <c r="C350" s="291"/>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291"/>
      <c r="Z350" s="291"/>
    </row>
    <row r="351" spans="1:26" ht="15.75" customHeight="1">
      <c r="A351" s="291"/>
      <c r="B351" s="291"/>
      <c r="C351" s="291"/>
      <c r="D351" s="291"/>
      <c r="E351" s="291"/>
      <c r="F351" s="291"/>
      <c r="G351" s="291"/>
      <c r="H351" s="291"/>
      <c r="I351" s="291"/>
      <c r="J351" s="291"/>
      <c r="K351" s="291"/>
      <c r="L351" s="291"/>
      <c r="M351" s="291"/>
      <c r="N351" s="291"/>
      <c r="O351" s="291"/>
      <c r="P351" s="291"/>
      <c r="Q351" s="291"/>
      <c r="R351" s="291"/>
      <c r="S351" s="291"/>
      <c r="T351" s="291"/>
      <c r="U351" s="291"/>
      <c r="V351" s="291"/>
      <c r="W351" s="291"/>
      <c r="X351" s="291"/>
      <c r="Y351" s="291"/>
      <c r="Z351" s="291"/>
    </row>
    <row r="352" spans="1:26" ht="15.75" customHeight="1">
      <c r="A352" s="291"/>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row>
    <row r="353" spans="1:26" ht="15.75" customHeight="1">
      <c r="A353" s="291"/>
      <c r="B353" s="291"/>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291"/>
      <c r="Z353" s="291"/>
    </row>
    <row r="354" spans="1:26" ht="15.75" customHeight="1">
      <c r="A354" s="291"/>
      <c r="B354" s="291"/>
      <c r="C354" s="291"/>
      <c r="D354" s="291"/>
      <c r="E354" s="291"/>
      <c r="F354" s="291"/>
      <c r="G354" s="291"/>
      <c r="H354" s="291"/>
      <c r="I354" s="291"/>
      <c r="J354" s="291"/>
      <c r="K354" s="291"/>
      <c r="L354" s="291"/>
      <c r="M354" s="291"/>
      <c r="N354" s="291"/>
      <c r="O354" s="291"/>
      <c r="P354" s="291"/>
      <c r="Q354" s="291"/>
      <c r="R354" s="291"/>
      <c r="S354" s="291"/>
      <c r="T354" s="291"/>
      <c r="U354" s="291"/>
      <c r="V354" s="291"/>
      <c r="W354" s="291"/>
      <c r="X354" s="291"/>
      <c r="Y354" s="291"/>
      <c r="Z354" s="291"/>
    </row>
    <row r="355" spans="1:26" ht="15.75" customHeight="1">
      <c r="A355" s="291"/>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row>
    <row r="356" spans="1:26" ht="15.75" customHeight="1">
      <c r="A356" s="291"/>
      <c r="B356" s="291"/>
      <c r="C356" s="291"/>
      <c r="D356" s="291"/>
      <c r="E356" s="291"/>
      <c r="F356" s="291"/>
      <c r="G356" s="291"/>
      <c r="H356" s="291"/>
      <c r="I356" s="291"/>
      <c r="J356" s="291"/>
      <c r="K356" s="291"/>
      <c r="L356" s="291"/>
      <c r="M356" s="291"/>
      <c r="N356" s="291"/>
      <c r="O356" s="291"/>
      <c r="P356" s="291"/>
      <c r="Q356" s="291"/>
      <c r="R356" s="291"/>
      <c r="S356" s="291"/>
      <c r="T356" s="291"/>
      <c r="U356" s="291"/>
      <c r="V356" s="291"/>
      <c r="W356" s="291"/>
      <c r="X356" s="291"/>
      <c r="Y356" s="291"/>
      <c r="Z356" s="291"/>
    </row>
    <row r="357" spans="1:26" ht="15.75" customHeight="1">
      <c r="A357" s="291"/>
      <c r="B357" s="291"/>
      <c r="C357" s="291"/>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291"/>
      <c r="Z357" s="291"/>
    </row>
    <row r="358" spans="1:26" ht="15.75" customHeight="1">
      <c r="A358" s="291"/>
      <c r="B358" s="291"/>
      <c r="C358" s="291"/>
      <c r="D358" s="291"/>
      <c r="E358" s="291"/>
      <c r="F358" s="291"/>
      <c r="G358" s="291"/>
      <c r="H358" s="291"/>
      <c r="I358" s="291"/>
      <c r="J358" s="291"/>
      <c r="K358" s="291"/>
      <c r="L358" s="291"/>
      <c r="M358" s="291"/>
      <c r="N358" s="291"/>
      <c r="O358" s="291"/>
      <c r="P358" s="291"/>
      <c r="Q358" s="291"/>
      <c r="R358" s="291"/>
      <c r="S358" s="291"/>
      <c r="T358" s="291"/>
      <c r="U358" s="291"/>
      <c r="V358" s="291"/>
      <c r="W358" s="291"/>
      <c r="X358" s="291"/>
      <c r="Y358" s="291"/>
      <c r="Z358" s="291"/>
    </row>
    <row r="359" spans="1:26" ht="15.75" customHeight="1">
      <c r="A359" s="291"/>
      <c r="B359" s="291"/>
      <c r="C359" s="291"/>
      <c r="D359" s="291"/>
      <c r="E359" s="291"/>
      <c r="F359" s="291"/>
      <c r="G359" s="291"/>
      <c r="H359" s="291"/>
      <c r="I359" s="291"/>
      <c r="J359" s="291"/>
      <c r="K359" s="291"/>
      <c r="L359" s="291"/>
      <c r="M359" s="291"/>
      <c r="N359" s="291"/>
      <c r="O359" s="291"/>
      <c r="P359" s="291"/>
      <c r="Q359" s="291"/>
      <c r="R359" s="291"/>
      <c r="S359" s="291"/>
      <c r="T359" s="291"/>
      <c r="U359" s="291"/>
      <c r="V359" s="291"/>
      <c r="W359" s="291"/>
      <c r="X359" s="291"/>
      <c r="Y359" s="291"/>
      <c r="Z359" s="291"/>
    </row>
    <row r="360" spans="1:26" ht="15.75" customHeight="1">
      <c r="A360" s="291"/>
      <c r="B360" s="291"/>
      <c r="C360" s="291"/>
      <c r="D360" s="291"/>
      <c r="E360" s="291"/>
      <c r="F360" s="291"/>
      <c r="G360" s="291"/>
      <c r="H360" s="291"/>
      <c r="I360" s="291"/>
      <c r="J360" s="291"/>
      <c r="K360" s="291"/>
      <c r="L360" s="291"/>
      <c r="M360" s="291"/>
      <c r="N360" s="291"/>
      <c r="O360" s="291"/>
      <c r="P360" s="291"/>
      <c r="Q360" s="291"/>
      <c r="R360" s="291"/>
      <c r="S360" s="291"/>
      <c r="T360" s="291"/>
      <c r="U360" s="291"/>
      <c r="V360" s="291"/>
      <c r="W360" s="291"/>
      <c r="X360" s="291"/>
      <c r="Y360" s="291"/>
      <c r="Z360" s="291"/>
    </row>
    <row r="361" spans="1:26" ht="15.75" customHeight="1">
      <c r="A361" s="291"/>
      <c r="B361" s="291"/>
      <c r="C361" s="291"/>
      <c r="D361" s="291"/>
      <c r="E361" s="291"/>
      <c r="F361" s="291"/>
      <c r="G361" s="291"/>
      <c r="H361" s="291"/>
      <c r="I361" s="291"/>
      <c r="J361" s="291"/>
      <c r="K361" s="291"/>
      <c r="L361" s="291"/>
      <c r="M361" s="291"/>
      <c r="N361" s="291"/>
      <c r="O361" s="291"/>
      <c r="P361" s="291"/>
      <c r="Q361" s="291"/>
      <c r="R361" s="291"/>
      <c r="S361" s="291"/>
      <c r="T361" s="291"/>
      <c r="U361" s="291"/>
      <c r="V361" s="291"/>
      <c r="W361" s="291"/>
      <c r="X361" s="291"/>
      <c r="Y361" s="291"/>
      <c r="Z361" s="291"/>
    </row>
    <row r="362" spans="1:26" ht="15.75" customHeight="1">
      <c r="A362" s="291"/>
      <c r="B362" s="291"/>
      <c r="C362" s="291"/>
      <c r="D362" s="291"/>
      <c r="E362" s="291"/>
      <c r="F362" s="291"/>
      <c r="G362" s="291"/>
      <c r="H362" s="291"/>
      <c r="I362" s="291"/>
      <c r="J362" s="291"/>
      <c r="K362" s="291"/>
      <c r="L362" s="291"/>
      <c r="M362" s="291"/>
      <c r="N362" s="291"/>
      <c r="O362" s="291"/>
      <c r="P362" s="291"/>
      <c r="Q362" s="291"/>
      <c r="R362" s="291"/>
      <c r="S362" s="291"/>
      <c r="T362" s="291"/>
      <c r="U362" s="291"/>
      <c r="V362" s="291"/>
      <c r="W362" s="291"/>
      <c r="X362" s="291"/>
      <c r="Y362" s="291"/>
      <c r="Z362" s="291"/>
    </row>
    <row r="363" spans="1:26" ht="15.75" customHeight="1">
      <c r="A363" s="291"/>
      <c r="B363" s="291"/>
      <c r="C363" s="291"/>
      <c r="D363" s="291"/>
      <c r="E363" s="291"/>
      <c r="F363" s="291"/>
      <c r="G363" s="291"/>
      <c r="H363" s="291"/>
      <c r="I363" s="291"/>
      <c r="J363" s="291"/>
      <c r="K363" s="291"/>
      <c r="L363" s="291"/>
      <c r="M363" s="291"/>
      <c r="N363" s="291"/>
      <c r="O363" s="291"/>
      <c r="P363" s="291"/>
      <c r="Q363" s="291"/>
      <c r="R363" s="291"/>
      <c r="S363" s="291"/>
      <c r="T363" s="291"/>
      <c r="U363" s="291"/>
      <c r="V363" s="291"/>
      <c r="W363" s="291"/>
      <c r="X363" s="291"/>
      <c r="Y363" s="291"/>
      <c r="Z363" s="291"/>
    </row>
    <row r="364" spans="1:26" ht="15.75" customHeight="1">
      <c r="A364" s="291"/>
      <c r="B364" s="291"/>
      <c r="C364" s="291"/>
      <c r="D364" s="291"/>
      <c r="E364" s="291"/>
      <c r="F364" s="291"/>
      <c r="G364" s="291"/>
      <c r="H364" s="291"/>
      <c r="I364" s="291"/>
      <c r="J364" s="291"/>
      <c r="K364" s="291"/>
      <c r="L364" s="291"/>
      <c r="M364" s="291"/>
      <c r="N364" s="291"/>
      <c r="O364" s="291"/>
      <c r="P364" s="291"/>
      <c r="Q364" s="291"/>
      <c r="R364" s="291"/>
      <c r="S364" s="291"/>
      <c r="T364" s="291"/>
      <c r="U364" s="291"/>
      <c r="V364" s="291"/>
      <c r="W364" s="291"/>
      <c r="X364" s="291"/>
      <c r="Y364" s="291"/>
      <c r="Z364" s="291"/>
    </row>
    <row r="365" spans="1:26" ht="15.75" customHeight="1">
      <c r="A365" s="291"/>
      <c r="B365" s="291"/>
      <c r="C365" s="291"/>
      <c r="D365" s="291"/>
      <c r="E365" s="291"/>
      <c r="F365" s="291"/>
      <c r="G365" s="291"/>
      <c r="H365" s="291"/>
      <c r="I365" s="291"/>
      <c r="J365" s="291"/>
      <c r="K365" s="291"/>
      <c r="L365" s="291"/>
      <c r="M365" s="291"/>
      <c r="N365" s="291"/>
      <c r="O365" s="291"/>
      <c r="P365" s="291"/>
      <c r="Q365" s="291"/>
      <c r="R365" s="291"/>
      <c r="S365" s="291"/>
      <c r="T365" s="291"/>
      <c r="U365" s="291"/>
      <c r="V365" s="291"/>
      <c r="W365" s="291"/>
      <c r="X365" s="291"/>
      <c r="Y365" s="291"/>
      <c r="Z365" s="291"/>
    </row>
    <row r="366" spans="1:26" ht="15.75" customHeight="1">
      <c r="A366" s="291"/>
      <c r="B366" s="291"/>
      <c r="C366" s="291"/>
      <c r="D366" s="291"/>
      <c r="E366" s="291"/>
      <c r="F366" s="291"/>
      <c r="G366" s="291"/>
      <c r="H366" s="291"/>
      <c r="I366" s="291"/>
      <c r="J366" s="291"/>
      <c r="K366" s="291"/>
      <c r="L366" s="291"/>
      <c r="M366" s="291"/>
      <c r="N366" s="291"/>
      <c r="O366" s="291"/>
      <c r="P366" s="291"/>
      <c r="Q366" s="291"/>
      <c r="R366" s="291"/>
      <c r="S366" s="291"/>
      <c r="T366" s="291"/>
      <c r="U366" s="291"/>
      <c r="V366" s="291"/>
      <c r="W366" s="291"/>
      <c r="X366" s="291"/>
      <c r="Y366" s="291"/>
      <c r="Z366" s="291"/>
    </row>
    <row r="367" spans="1:26" ht="15.75" customHeight="1">
      <c r="A367" s="291"/>
      <c r="B367" s="291"/>
      <c r="C367" s="291"/>
      <c r="D367" s="291"/>
      <c r="E367" s="291"/>
      <c r="F367" s="291"/>
      <c r="G367" s="291"/>
      <c r="H367" s="291"/>
      <c r="I367" s="291"/>
      <c r="J367" s="291"/>
      <c r="K367" s="291"/>
      <c r="L367" s="291"/>
      <c r="M367" s="291"/>
      <c r="N367" s="291"/>
      <c r="O367" s="291"/>
      <c r="P367" s="291"/>
      <c r="Q367" s="291"/>
      <c r="R367" s="291"/>
      <c r="S367" s="291"/>
      <c r="T367" s="291"/>
      <c r="U367" s="291"/>
      <c r="V367" s="291"/>
      <c r="W367" s="291"/>
      <c r="X367" s="291"/>
      <c r="Y367" s="291"/>
      <c r="Z367" s="291"/>
    </row>
    <row r="368" spans="1:26" ht="15.75" customHeight="1">
      <c r="A368" s="291"/>
      <c r="B368" s="291"/>
      <c r="C368" s="291"/>
      <c r="D368" s="291"/>
      <c r="E368" s="291"/>
      <c r="F368" s="291"/>
      <c r="G368" s="291"/>
      <c r="H368" s="291"/>
      <c r="I368" s="291"/>
      <c r="J368" s="291"/>
      <c r="K368" s="291"/>
      <c r="L368" s="291"/>
      <c r="M368" s="291"/>
      <c r="N368" s="291"/>
      <c r="O368" s="291"/>
      <c r="P368" s="291"/>
      <c r="Q368" s="291"/>
      <c r="R368" s="291"/>
      <c r="S368" s="291"/>
      <c r="T368" s="291"/>
      <c r="U368" s="291"/>
      <c r="V368" s="291"/>
      <c r="W368" s="291"/>
      <c r="X368" s="291"/>
      <c r="Y368" s="291"/>
      <c r="Z368" s="291"/>
    </row>
    <row r="369" spans="1:26" ht="15.75" customHeight="1">
      <c r="A369" s="291"/>
      <c r="B369" s="291"/>
      <c r="C369" s="291"/>
      <c r="D369" s="291"/>
      <c r="E369" s="291"/>
      <c r="F369" s="291"/>
      <c r="G369" s="291"/>
      <c r="H369" s="291"/>
      <c r="I369" s="291"/>
      <c r="J369" s="291"/>
      <c r="K369" s="291"/>
      <c r="L369" s="291"/>
      <c r="M369" s="291"/>
      <c r="N369" s="291"/>
      <c r="O369" s="291"/>
      <c r="P369" s="291"/>
      <c r="Q369" s="291"/>
      <c r="R369" s="291"/>
      <c r="S369" s="291"/>
      <c r="T369" s="291"/>
      <c r="U369" s="291"/>
      <c r="V369" s="291"/>
      <c r="W369" s="291"/>
      <c r="X369" s="291"/>
      <c r="Y369" s="291"/>
      <c r="Z369" s="291"/>
    </row>
    <row r="370" spans="1:26" ht="15.75" customHeight="1">
      <c r="A370" s="291"/>
      <c r="B370" s="291"/>
      <c r="C370" s="291"/>
      <c r="D370" s="291"/>
      <c r="E370" s="291"/>
      <c r="F370" s="291"/>
      <c r="G370" s="291"/>
      <c r="H370" s="291"/>
      <c r="I370" s="291"/>
      <c r="J370" s="291"/>
      <c r="K370" s="291"/>
      <c r="L370" s="291"/>
      <c r="M370" s="291"/>
      <c r="N370" s="291"/>
      <c r="O370" s="291"/>
      <c r="P370" s="291"/>
      <c r="Q370" s="291"/>
      <c r="R370" s="291"/>
      <c r="S370" s="291"/>
      <c r="T370" s="291"/>
      <c r="U370" s="291"/>
      <c r="V370" s="291"/>
      <c r="W370" s="291"/>
      <c r="X370" s="291"/>
      <c r="Y370" s="291"/>
      <c r="Z370" s="291"/>
    </row>
    <row r="371" spans="1:26" ht="15.75" customHeight="1">
      <c r="A371" s="291"/>
      <c r="B371" s="291"/>
      <c r="C371" s="291"/>
      <c r="D371" s="291"/>
      <c r="E371" s="291"/>
      <c r="F371" s="291"/>
      <c r="G371" s="291"/>
      <c r="H371" s="291"/>
      <c r="I371" s="291"/>
      <c r="J371" s="291"/>
      <c r="K371" s="291"/>
      <c r="L371" s="291"/>
      <c r="M371" s="291"/>
      <c r="N371" s="291"/>
      <c r="O371" s="291"/>
      <c r="P371" s="291"/>
      <c r="Q371" s="291"/>
      <c r="R371" s="291"/>
      <c r="S371" s="291"/>
      <c r="T371" s="291"/>
      <c r="U371" s="291"/>
      <c r="V371" s="291"/>
      <c r="W371" s="291"/>
      <c r="X371" s="291"/>
      <c r="Y371" s="291"/>
      <c r="Z371" s="291"/>
    </row>
    <row r="372" spans="1:26" ht="15.75" customHeight="1">
      <c r="A372" s="291"/>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row>
    <row r="373" spans="1:26" ht="15.75" customHeight="1">
      <c r="A373" s="291"/>
      <c r="B373" s="291"/>
      <c r="C373" s="291"/>
      <c r="D373" s="291"/>
      <c r="E373" s="291"/>
      <c r="F373" s="291"/>
      <c r="G373" s="291"/>
      <c r="H373" s="291"/>
      <c r="I373" s="291"/>
      <c r="J373" s="291"/>
      <c r="K373" s="291"/>
      <c r="L373" s="291"/>
      <c r="M373" s="291"/>
      <c r="N373" s="291"/>
      <c r="O373" s="291"/>
      <c r="P373" s="291"/>
      <c r="Q373" s="291"/>
      <c r="R373" s="291"/>
      <c r="S373" s="291"/>
      <c r="T373" s="291"/>
      <c r="U373" s="291"/>
      <c r="V373" s="291"/>
      <c r="W373" s="291"/>
      <c r="X373" s="291"/>
      <c r="Y373" s="291"/>
      <c r="Z373" s="291"/>
    </row>
    <row r="374" spans="1:26" ht="15.75" customHeight="1">
      <c r="A374" s="291"/>
      <c r="B374" s="291"/>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291"/>
      <c r="Z374" s="291"/>
    </row>
    <row r="375" spans="1:26" ht="15.75" customHeight="1">
      <c r="A375" s="291"/>
      <c r="B375" s="291"/>
      <c r="C375" s="291"/>
      <c r="D375" s="291"/>
      <c r="E375" s="291"/>
      <c r="F375" s="291"/>
      <c r="G375" s="291"/>
      <c r="H375" s="291"/>
      <c r="I375" s="291"/>
      <c r="J375" s="291"/>
      <c r="K375" s="291"/>
      <c r="L375" s="291"/>
      <c r="M375" s="291"/>
      <c r="N375" s="291"/>
      <c r="O375" s="291"/>
      <c r="P375" s="291"/>
      <c r="Q375" s="291"/>
      <c r="R375" s="291"/>
      <c r="S375" s="291"/>
      <c r="T375" s="291"/>
      <c r="U375" s="291"/>
      <c r="V375" s="291"/>
      <c r="W375" s="291"/>
      <c r="X375" s="291"/>
      <c r="Y375" s="291"/>
      <c r="Z375" s="291"/>
    </row>
    <row r="376" spans="1:26" ht="15.75" customHeight="1">
      <c r="A376" s="291"/>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c r="Z376" s="291"/>
    </row>
    <row r="377" spans="1:26" ht="15.75" customHeight="1">
      <c r="A377" s="291"/>
      <c r="B377" s="291"/>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291"/>
      <c r="Z377" s="291"/>
    </row>
    <row r="378" spans="1:26" ht="15.75" customHeight="1">
      <c r="A378" s="291"/>
      <c r="B378" s="291"/>
      <c r="C378" s="291"/>
      <c r="D378" s="291"/>
      <c r="E378" s="291"/>
      <c r="F378" s="291"/>
      <c r="G378" s="291"/>
      <c r="H378" s="291"/>
      <c r="I378" s="291"/>
      <c r="J378" s="291"/>
      <c r="K378" s="291"/>
      <c r="L378" s="291"/>
      <c r="M378" s="291"/>
      <c r="N378" s="291"/>
      <c r="O378" s="291"/>
      <c r="P378" s="291"/>
      <c r="Q378" s="291"/>
      <c r="R378" s="291"/>
      <c r="S378" s="291"/>
      <c r="T378" s="291"/>
      <c r="U378" s="291"/>
      <c r="V378" s="291"/>
      <c r="W378" s="291"/>
      <c r="X378" s="291"/>
      <c r="Y378" s="291"/>
      <c r="Z378" s="291"/>
    </row>
    <row r="379" spans="1:26" ht="15.75" customHeight="1">
      <c r="A379" s="291"/>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row>
    <row r="380" spans="1:26" ht="15.75" customHeight="1">
      <c r="A380" s="291"/>
      <c r="B380" s="291"/>
      <c r="C380" s="291"/>
      <c r="D380" s="291"/>
      <c r="E380" s="291"/>
      <c r="F380" s="291"/>
      <c r="G380" s="291"/>
      <c r="H380" s="291"/>
      <c r="I380" s="291"/>
      <c r="J380" s="291"/>
      <c r="K380" s="291"/>
      <c r="L380" s="291"/>
      <c r="M380" s="291"/>
      <c r="N380" s="291"/>
      <c r="O380" s="291"/>
      <c r="P380" s="291"/>
      <c r="Q380" s="291"/>
      <c r="R380" s="291"/>
      <c r="S380" s="291"/>
      <c r="T380" s="291"/>
      <c r="U380" s="291"/>
      <c r="V380" s="291"/>
      <c r="W380" s="291"/>
      <c r="X380" s="291"/>
      <c r="Y380" s="291"/>
      <c r="Z380" s="291"/>
    </row>
    <row r="381" spans="1:26" ht="15.75" customHeight="1">
      <c r="A381" s="291"/>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c r="Z381" s="291"/>
    </row>
    <row r="382" spans="1:26" ht="15.75" customHeight="1">
      <c r="A382" s="291"/>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row>
    <row r="383" spans="1:26" ht="15.75" customHeight="1">
      <c r="A383" s="291"/>
      <c r="B383" s="291"/>
      <c r="C383" s="291"/>
      <c r="D383" s="291"/>
      <c r="E383" s="291"/>
      <c r="F383" s="291"/>
      <c r="G383" s="291"/>
      <c r="H383" s="291"/>
      <c r="I383" s="291"/>
      <c r="J383" s="291"/>
      <c r="K383" s="291"/>
      <c r="L383" s="291"/>
      <c r="M383" s="291"/>
      <c r="N383" s="291"/>
      <c r="O383" s="291"/>
      <c r="P383" s="291"/>
      <c r="Q383" s="291"/>
      <c r="R383" s="291"/>
      <c r="S383" s="291"/>
      <c r="T383" s="291"/>
      <c r="U383" s="291"/>
      <c r="V383" s="291"/>
      <c r="W383" s="291"/>
      <c r="X383" s="291"/>
      <c r="Y383" s="291"/>
      <c r="Z383" s="291"/>
    </row>
    <row r="384" spans="1:26" ht="15.75" customHeight="1">
      <c r="A384" s="291"/>
      <c r="B384" s="291"/>
      <c r="C384" s="291"/>
      <c r="D384" s="291"/>
      <c r="E384" s="291"/>
      <c r="F384" s="291"/>
      <c r="G384" s="291"/>
      <c r="H384" s="291"/>
      <c r="I384" s="291"/>
      <c r="J384" s="291"/>
      <c r="K384" s="291"/>
      <c r="L384" s="291"/>
      <c r="M384" s="291"/>
      <c r="N384" s="291"/>
      <c r="O384" s="291"/>
      <c r="P384" s="291"/>
      <c r="Q384" s="291"/>
      <c r="R384" s="291"/>
      <c r="S384" s="291"/>
      <c r="T384" s="291"/>
      <c r="U384" s="291"/>
      <c r="V384" s="291"/>
      <c r="W384" s="291"/>
      <c r="X384" s="291"/>
      <c r="Y384" s="291"/>
      <c r="Z384" s="291"/>
    </row>
    <row r="385" spans="1:26" ht="15.75" customHeight="1">
      <c r="A385" s="291"/>
      <c r="B385" s="291"/>
      <c r="C385" s="291"/>
      <c r="D385" s="291"/>
      <c r="E385" s="291"/>
      <c r="F385" s="291"/>
      <c r="G385" s="291"/>
      <c r="H385" s="291"/>
      <c r="I385" s="291"/>
      <c r="J385" s="291"/>
      <c r="K385" s="291"/>
      <c r="L385" s="291"/>
      <c r="M385" s="291"/>
      <c r="N385" s="291"/>
      <c r="O385" s="291"/>
      <c r="P385" s="291"/>
      <c r="Q385" s="291"/>
      <c r="R385" s="291"/>
      <c r="S385" s="291"/>
      <c r="T385" s="291"/>
      <c r="U385" s="291"/>
      <c r="V385" s="291"/>
      <c r="W385" s="291"/>
      <c r="X385" s="291"/>
      <c r="Y385" s="291"/>
      <c r="Z385" s="291"/>
    </row>
    <row r="386" spans="1:26" ht="15.75" customHeight="1">
      <c r="A386" s="291"/>
      <c r="B386" s="291"/>
      <c r="C386" s="291"/>
      <c r="D386" s="291"/>
      <c r="E386" s="291"/>
      <c r="F386" s="291"/>
      <c r="G386" s="291"/>
      <c r="H386" s="291"/>
      <c r="I386" s="291"/>
      <c r="J386" s="291"/>
      <c r="K386" s="291"/>
      <c r="L386" s="291"/>
      <c r="M386" s="291"/>
      <c r="N386" s="291"/>
      <c r="O386" s="291"/>
      <c r="P386" s="291"/>
      <c r="Q386" s="291"/>
      <c r="R386" s="291"/>
      <c r="S386" s="291"/>
      <c r="T386" s="291"/>
      <c r="U386" s="291"/>
      <c r="V386" s="291"/>
      <c r="W386" s="291"/>
      <c r="X386" s="291"/>
      <c r="Y386" s="291"/>
      <c r="Z386" s="291"/>
    </row>
    <row r="387" spans="1:26" ht="15.75" customHeight="1">
      <c r="A387" s="291"/>
      <c r="B387" s="291"/>
      <c r="C387" s="291"/>
      <c r="D387" s="291"/>
      <c r="E387" s="291"/>
      <c r="F387" s="291"/>
      <c r="G387" s="291"/>
      <c r="H387" s="291"/>
      <c r="I387" s="291"/>
      <c r="J387" s="291"/>
      <c r="K387" s="291"/>
      <c r="L387" s="291"/>
      <c r="M387" s="291"/>
      <c r="N387" s="291"/>
      <c r="O387" s="291"/>
      <c r="P387" s="291"/>
      <c r="Q387" s="291"/>
      <c r="R387" s="291"/>
      <c r="S387" s="291"/>
      <c r="T387" s="291"/>
      <c r="U387" s="291"/>
      <c r="V387" s="291"/>
      <c r="W387" s="291"/>
      <c r="X387" s="291"/>
      <c r="Y387" s="291"/>
      <c r="Z387" s="291"/>
    </row>
    <row r="388" spans="1:26" ht="15.75" customHeight="1">
      <c r="A388" s="291"/>
      <c r="B388" s="291"/>
      <c r="C388" s="291"/>
      <c r="D388" s="291"/>
      <c r="E388" s="291"/>
      <c r="F388" s="291"/>
      <c r="G388" s="291"/>
      <c r="H388" s="291"/>
      <c r="I388" s="291"/>
      <c r="J388" s="291"/>
      <c r="K388" s="291"/>
      <c r="L388" s="291"/>
      <c r="M388" s="291"/>
      <c r="N388" s="291"/>
      <c r="O388" s="291"/>
      <c r="P388" s="291"/>
      <c r="Q388" s="291"/>
      <c r="R388" s="291"/>
      <c r="S388" s="291"/>
      <c r="T388" s="291"/>
      <c r="U388" s="291"/>
      <c r="V388" s="291"/>
      <c r="W388" s="291"/>
      <c r="X388" s="291"/>
      <c r="Y388" s="291"/>
      <c r="Z388" s="291"/>
    </row>
    <row r="389" spans="1:26" ht="15.75" customHeight="1">
      <c r="A389" s="291"/>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row>
    <row r="390" spans="1:26" ht="15.75" customHeight="1">
      <c r="A390" s="291"/>
      <c r="B390" s="291"/>
      <c r="C390" s="291"/>
      <c r="D390" s="291"/>
      <c r="E390" s="291"/>
      <c r="F390" s="291"/>
      <c r="G390" s="291"/>
      <c r="H390" s="291"/>
      <c r="I390" s="291"/>
      <c r="J390" s="291"/>
      <c r="K390" s="291"/>
      <c r="L390" s="291"/>
      <c r="M390" s="291"/>
      <c r="N390" s="291"/>
      <c r="O390" s="291"/>
      <c r="P390" s="291"/>
      <c r="Q390" s="291"/>
      <c r="R390" s="291"/>
      <c r="S390" s="291"/>
      <c r="T390" s="291"/>
      <c r="U390" s="291"/>
      <c r="V390" s="291"/>
      <c r="W390" s="291"/>
      <c r="X390" s="291"/>
      <c r="Y390" s="291"/>
      <c r="Z390" s="291"/>
    </row>
    <row r="391" spans="1:26" ht="15.75" customHeight="1">
      <c r="A391" s="291"/>
      <c r="B391" s="291"/>
      <c r="C391" s="291"/>
      <c r="D391" s="291"/>
      <c r="E391" s="291"/>
      <c r="F391" s="291"/>
      <c r="G391" s="291"/>
      <c r="H391" s="291"/>
      <c r="I391" s="291"/>
      <c r="J391" s="291"/>
      <c r="K391" s="291"/>
      <c r="L391" s="291"/>
      <c r="M391" s="291"/>
      <c r="N391" s="291"/>
      <c r="O391" s="291"/>
      <c r="P391" s="291"/>
      <c r="Q391" s="291"/>
      <c r="R391" s="291"/>
      <c r="S391" s="291"/>
      <c r="T391" s="291"/>
      <c r="U391" s="291"/>
      <c r="V391" s="291"/>
      <c r="W391" s="291"/>
      <c r="X391" s="291"/>
      <c r="Y391" s="291"/>
      <c r="Z391" s="291"/>
    </row>
    <row r="392" spans="1:26" ht="15.75" customHeight="1">
      <c r="A392" s="291"/>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row>
    <row r="393" spans="1:26" ht="15.75" customHeight="1">
      <c r="A393" s="291"/>
      <c r="B393" s="291"/>
      <c r="C393" s="291"/>
      <c r="D393" s="291"/>
      <c r="E393" s="291"/>
      <c r="F393" s="291"/>
      <c r="G393" s="291"/>
      <c r="H393" s="291"/>
      <c r="I393" s="291"/>
      <c r="J393" s="291"/>
      <c r="K393" s="291"/>
      <c r="L393" s="291"/>
      <c r="M393" s="291"/>
      <c r="N393" s="291"/>
      <c r="O393" s="291"/>
      <c r="P393" s="291"/>
      <c r="Q393" s="291"/>
      <c r="R393" s="291"/>
      <c r="S393" s="291"/>
      <c r="T393" s="291"/>
      <c r="U393" s="291"/>
      <c r="V393" s="291"/>
      <c r="W393" s="291"/>
      <c r="X393" s="291"/>
      <c r="Y393" s="291"/>
      <c r="Z393" s="291"/>
    </row>
    <row r="394" spans="1:26" ht="15.75" customHeight="1">
      <c r="A394" s="291"/>
      <c r="B394" s="291"/>
      <c r="C394" s="291"/>
      <c r="D394" s="291"/>
      <c r="E394" s="291"/>
      <c r="F394" s="291"/>
      <c r="G394" s="291"/>
      <c r="H394" s="291"/>
      <c r="I394" s="291"/>
      <c r="J394" s="291"/>
      <c r="K394" s="291"/>
      <c r="L394" s="291"/>
      <c r="M394" s="291"/>
      <c r="N394" s="291"/>
      <c r="O394" s="291"/>
      <c r="P394" s="291"/>
      <c r="Q394" s="291"/>
      <c r="R394" s="291"/>
      <c r="S394" s="291"/>
      <c r="T394" s="291"/>
      <c r="U394" s="291"/>
      <c r="V394" s="291"/>
      <c r="W394" s="291"/>
      <c r="X394" s="291"/>
      <c r="Y394" s="291"/>
      <c r="Z394" s="291"/>
    </row>
    <row r="395" spans="1:26" ht="15.75" customHeight="1">
      <c r="A395" s="291"/>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row>
    <row r="396" spans="1:26" ht="15.75" customHeight="1">
      <c r="A396" s="291"/>
      <c r="B396" s="291"/>
      <c r="C396" s="291"/>
      <c r="D396" s="291"/>
      <c r="E396" s="291"/>
      <c r="F396" s="291"/>
      <c r="G396" s="291"/>
      <c r="H396" s="291"/>
      <c r="I396" s="291"/>
      <c r="J396" s="291"/>
      <c r="K396" s="291"/>
      <c r="L396" s="291"/>
      <c r="M396" s="291"/>
      <c r="N396" s="291"/>
      <c r="O396" s="291"/>
      <c r="P396" s="291"/>
      <c r="Q396" s="291"/>
      <c r="R396" s="291"/>
      <c r="S396" s="291"/>
      <c r="T396" s="291"/>
      <c r="U396" s="291"/>
      <c r="V396" s="291"/>
      <c r="W396" s="291"/>
      <c r="X396" s="291"/>
      <c r="Y396" s="291"/>
      <c r="Z396" s="291"/>
    </row>
    <row r="397" spans="1:26" ht="15.75" customHeight="1">
      <c r="A397" s="291"/>
      <c r="B397" s="291"/>
      <c r="C397" s="291"/>
      <c r="D397" s="291"/>
      <c r="E397" s="291"/>
      <c r="F397" s="291"/>
      <c r="G397" s="291"/>
      <c r="H397" s="291"/>
      <c r="I397" s="291"/>
      <c r="J397" s="291"/>
      <c r="K397" s="291"/>
      <c r="L397" s="291"/>
      <c r="M397" s="291"/>
      <c r="N397" s="291"/>
      <c r="O397" s="291"/>
      <c r="P397" s="291"/>
      <c r="Q397" s="291"/>
      <c r="R397" s="291"/>
      <c r="S397" s="291"/>
      <c r="T397" s="291"/>
      <c r="U397" s="291"/>
      <c r="V397" s="291"/>
      <c r="W397" s="291"/>
      <c r="X397" s="291"/>
      <c r="Y397" s="291"/>
      <c r="Z397" s="291"/>
    </row>
    <row r="398" spans="1:26" ht="15.75" customHeight="1">
      <c r="A398" s="291"/>
      <c r="B398" s="291"/>
      <c r="C398" s="291"/>
      <c r="D398" s="291"/>
      <c r="E398" s="291"/>
      <c r="F398" s="291"/>
      <c r="G398" s="291"/>
      <c r="H398" s="291"/>
      <c r="I398" s="291"/>
      <c r="J398" s="291"/>
      <c r="K398" s="291"/>
      <c r="L398" s="291"/>
      <c r="M398" s="291"/>
      <c r="N398" s="291"/>
      <c r="O398" s="291"/>
      <c r="P398" s="291"/>
      <c r="Q398" s="291"/>
      <c r="R398" s="291"/>
      <c r="S398" s="291"/>
      <c r="T398" s="291"/>
      <c r="U398" s="291"/>
      <c r="V398" s="291"/>
      <c r="W398" s="291"/>
      <c r="X398" s="291"/>
      <c r="Y398" s="291"/>
      <c r="Z398" s="291"/>
    </row>
    <row r="399" spans="1:26" ht="15.75" customHeight="1">
      <c r="A399" s="291"/>
      <c r="B399" s="291"/>
      <c r="C399" s="291"/>
      <c r="D399" s="291"/>
      <c r="E399" s="291"/>
      <c r="F399" s="291"/>
      <c r="G399" s="291"/>
      <c r="H399" s="291"/>
      <c r="I399" s="291"/>
      <c r="J399" s="291"/>
      <c r="K399" s="291"/>
      <c r="L399" s="291"/>
      <c r="M399" s="291"/>
      <c r="N399" s="291"/>
      <c r="O399" s="291"/>
      <c r="P399" s="291"/>
      <c r="Q399" s="291"/>
      <c r="R399" s="291"/>
      <c r="S399" s="291"/>
      <c r="T399" s="291"/>
      <c r="U399" s="291"/>
      <c r="V399" s="291"/>
      <c r="W399" s="291"/>
      <c r="X399" s="291"/>
      <c r="Y399" s="291"/>
      <c r="Z399" s="291"/>
    </row>
    <row r="400" spans="1:26" ht="15.75" customHeight="1">
      <c r="A400" s="291"/>
      <c r="B400" s="291"/>
      <c r="C400" s="291"/>
      <c r="D400" s="291"/>
      <c r="E400" s="291"/>
      <c r="F400" s="291"/>
      <c r="G400" s="291"/>
      <c r="H400" s="291"/>
      <c r="I400" s="291"/>
      <c r="J400" s="291"/>
      <c r="K400" s="291"/>
      <c r="L400" s="291"/>
      <c r="M400" s="291"/>
      <c r="N400" s="291"/>
      <c r="O400" s="291"/>
      <c r="P400" s="291"/>
      <c r="Q400" s="291"/>
      <c r="R400" s="291"/>
      <c r="S400" s="291"/>
      <c r="T400" s="291"/>
      <c r="U400" s="291"/>
      <c r="V400" s="291"/>
      <c r="W400" s="291"/>
      <c r="X400" s="291"/>
      <c r="Y400" s="291"/>
      <c r="Z400" s="291"/>
    </row>
    <row r="401" spans="1:26" ht="15.75" customHeight="1">
      <c r="A401" s="291"/>
      <c r="B401" s="291"/>
      <c r="C401" s="291"/>
      <c r="D401" s="291"/>
      <c r="E401" s="291"/>
      <c r="F401" s="291"/>
      <c r="G401" s="291"/>
      <c r="H401" s="291"/>
      <c r="I401" s="291"/>
      <c r="J401" s="291"/>
      <c r="K401" s="291"/>
      <c r="L401" s="291"/>
      <c r="M401" s="291"/>
      <c r="N401" s="291"/>
      <c r="O401" s="291"/>
      <c r="P401" s="291"/>
      <c r="Q401" s="291"/>
      <c r="R401" s="291"/>
      <c r="S401" s="291"/>
      <c r="T401" s="291"/>
      <c r="U401" s="291"/>
      <c r="V401" s="291"/>
      <c r="W401" s="291"/>
      <c r="X401" s="291"/>
      <c r="Y401" s="291"/>
      <c r="Z401" s="291"/>
    </row>
    <row r="402" spans="1:26" ht="15.75" customHeight="1">
      <c r="A402" s="291"/>
      <c r="B402" s="291"/>
      <c r="C402" s="291"/>
      <c r="D402" s="291"/>
      <c r="E402" s="291"/>
      <c r="F402" s="291"/>
      <c r="G402" s="291"/>
      <c r="H402" s="291"/>
      <c r="I402" s="291"/>
      <c r="J402" s="291"/>
      <c r="K402" s="291"/>
      <c r="L402" s="291"/>
      <c r="M402" s="291"/>
      <c r="N402" s="291"/>
      <c r="O402" s="291"/>
      <c r="P402" s="291"/>
      <c r="Q402" s="291"/>
      <c r="R402" s="291"/>
      <c r="S402" s="291"/>
      <c r="T402" s="291"/>
      <c r="U402" s="291"/>
      <c r="V402" s="291"/>
      <c r="W402" s="291"/>
      <c r="X402" s="291"/>
      <c r="Y402" s="291"/>
      <c r="Z402" s="291"/>
    </row>
    <row r="403" spans="1:26" ht="15.75" customHeight="1">
      <c r="A403" s="291"/>
      <c r="B403" s="291"/>
      <c r="C403" s="291"/>
      <c r="D403" s="291"/>
      <c r="E403" s="291"/>
      <c r="F403" s="291"/>
      <c r="G403" s="291"/>
      <c r="H403" s="291"/>
      <c r="I403" s="291"/>
      <c r="J403" s="291"/>
      <c r="K403" s="291"/>
      <c r="L403" s="291"/>
      <c r="M403" s="291"/>
      <c r="N403" s="291"/>
      <c r="O403" s="291"/>
      <c r="P403" s="291"/>
      <c r="Q403" s="291"/>
      <c r="R403" s="291"/>
      <c r="S403" s="291"/>
      <c r="T403" s="291"/>
      <c r="U403" s="291"/>
      <c r="V403" s="291"/>
      <c r="W403" s="291"/>
      <c r="X403" s="291"/>
      <c r="Y403" s="291"/>
      <c r="Z403" s="291"/>
    </row>
    <row r="404" spans="1:26" ht="15.75" customHeight="1">
      <c r="A404" s="291"/>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row>
    <row r="405" spans="1:26" ht="15.75" customHeight="1">
      <c r="A405" s="291"/>
      <c r="B405" s="291"/>
      <c r="C405" s="291"/>
      <c r="D405" s="291"/>
      <c r="E405" s="291"/>
      <c r="F405" s="291"/>
      <c r="G405" s="291"/>
      <c r="H405" s="291"/>
      <c r="I405" s="291"/>
      <c r="J405" s="291"/>
      <c r="K405" s="291"/>
      <c r="L405" s="291"/>
      <c r="M405" s="291"/>
      <c r="N405" s="291"/>
      <c r="O405" s="291"/>
      <c r="P405" s="291"/>
      <c r="Q405" s="291"/>
      <c r="R405" s="291"/>
      <c r="S405" s="291"/>
      <c r="T405" s="291"/>
      <c r="U405" s="291"/>
      <c r="V405" s="291"/>
      <c r="W405" s="291"/>
      <c r="X405" s="291"/>
      <c r="Y405" s="291"/>
      <c r="Z405" s="291"/>
    </row>
    <row r="406" spans="1:26" ht="15.75" customHeight="1">
      <c r="A406" s="291"/>
      <c r="B406" s="291"/>
      <c r="C406" s="291"/>
      <c r="D406" s="291"/>
      <c r="E406" s="291"/>
      <c r="F406" s="291"/>
      <c r="G406" s="291"/>
      <c r="H406" s="291"/>
      <c r="I406" s="291"/>
      <c r="J406" s="291"/>
      <c r="K406" s="291"/>
      <c r="L406" s="291"/>
      <c r="M406" s="291"/>
      <c r="N406" s="291"/>
      <c r="O406" s="291"/>
      <c r="P406" s="291"/>
      <c r="Q406" s="291"/>
      <c r="R406" s="291"/>
      <c r="S406" s="291"/>
      <c r="T406" s="291"/>
      <c r="U406" s="291"/>
      <c r="V406" s="291"/>
      <c r="W406" s="291"/>
      <c r="X406" s="291"/>
      <c r="Y406" s="291"/>
      <c r="Z406" s="291"/>
    </row>
    <row r="407" spans="1:26" ht="15.75" customHeight="1">
      <c r="A407" s="291"/>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row>
    <row r="408" spans="1:26" ht="15.75" customHeight="1">
      <c r="A408" s="291"/>
      <c r="B408" s="291"/>
      <c r="C408" s="291"/>
      <c r="D408" s="291"/>
      <c r="E408" s="291"/>
      <c r="F408" s="291"/>
      <c r="G408" s="291"/>
      <c r="H408" s="291"/>
      <c r="I408" s="291"/>
      <c r="J408" s="291"/>
      <c r="K408" s="291"/>
      <c r="L408" s="291"/>
      <c r="M408" s="291"/>
      <c r="N408" s="291"/>
      <c r="O408" s="291"/>
      <c r="P408" s="291"/>
      <c r="Q408" s="291"/>
      <c r="R408" s="291"/>
      <c r="S408" s="291"/>
      <c r="T408" s="291"/>
      <c r="U408" s="291"/>
      <c r="V408" s="291"/>
      <c r="W408" s="291"/>
      <c r="X408" s="291"/>
      <c r="Y408" s="291"/>
      <c r="Z408" s="291"/>
    </row>
    <row r="409" spans="1:26" ht="15.75" customHeight="1">
      <c r="A409" s="291"/>
      <c r="B409" s="291"/>
      <c r="C409" s="291"/>
      <c r="D409" s="291"/>
      <c r="E409" s="291"/>
      <c r="F409" s="291"/>
      <c r="G409" s="291"/>
      <c r="H409" s="291"/>
      <c r="I409" s="291"/>
      <c r="J409" s="291"/>
      <c r="K409" s="291"/>
      <c r="L409" s="291"/>
      <c r="M409" s="291"/>
      <c r="N409" s="291"/>
      <c r="O409" s="291"/>
      <c r="P409" s="291"/>
      <c r="Q409" s="291"/>
      <c r="R409" s="291"/>
      <c r="S409" s="291"/>
      <c r="T409" s="291"/>
      <c r="U409" s="291"/>
      <c r="V409" s="291"/>
      <c r="W409" s="291"/>
      <c r="X409" s="291"/>
      <c r="Y409" s="291"/>
      <c r="Z409" s="291"/>
    </row>
    <row r="410" spans="1:26" ht="15.75" customHeight="1">
      <c r="A410" s="291"/>
      <c r="B410" s="291"/>
      <c r="C410" s="291"/>
      <c r="D410" s="291"/>
      <c r="E410" s="291"/>
      <c r="F410" s="291"/>
      <c r="G410" s="291"/>
      <c r="H410" s="291"/>
      <c r="I410" s="291"/>
      <c r="J410" s="291"/>
      <c r="K410" s="291"/>
      <c r="L410" s="291"/>
      <c r="M410" s="291"/>
      <c r="N410" s="291"/>
      <c r="O410" s="291"/>
      <c r="P410" s="291"/>
      <c r="Q410" s="291"/>
      <c r="R410" s="291"/>
      <c r="S410" s="291"/>
      <c r="T410" s="291"/>
      <c r="U410" s="291"/>
      <c r="V410" s="291"/>
      <c r="W410" s="291"/>
      <c r="X410" s="291"/>
      <c r="Y410" s="291"/>
      <c r="Z410" s="291"/>
    </row>
    <row r="411" spans="1:26" ht="15.75" customHeight="1">
      <c r="A411" s="291"/>
      <c r="B411" s="291"/>
      <c r="C411" s="291"/>
      <c r="D411" s="291"/>
      <c r="E411" s="291"/>
      <c r="F411" s="291"/>
      <c r="G411" s="291"/>
      <c r="H411" s="291"/>
      <c r="I411" s="291"/>
      <c r="J411" s="291"/>
      <c r="K411" s="291"/>
      <c r="L411" s="291"/>
      <c r="M411" s="291"/>
      <c r="N411" s="291"/>
      <c r="O411" s="291"/>
      <c r="P411" s="291"/>
      <c r="Q411" s="291"/>
      <c r="R411" s="291"/>
      <c r="S411" s="291"/>
      <c r="T411" s="291"/>
      <c r="U411" s="291"/>
      <c r="V411" s="291"/>
      <c r="W411" s="291"/>
      <c r="X411" s="291"/>
      <c r="Y411" s="291"/>
      <c r="Z411" s="291"/>
    </row>
    <row r="412" spans="1:26" ht="15.75" customHeight="1">
      <c r="A412" s="291"/>
      <c r="B412" s="291"/>
      <c r="C412" s="291"/>
      <c r="D412" s="291"/>
      <c r="E412" s="291"/>
      <c r="F412" s="291"/>
      <c r="G412" s="291"/>
      <c r="H412" s="291"/>
      <c r="I412" s="291"/>
      <c r="J412" s="291"/>
      <c r="K412" s="291"/>
      <c r="L412" s="291"/>
      <c r="M412" s="291"/>
      <c r="N412" s="291"/>
      <c r="O412" s="291"/>
      <c r="P412" s="291"/>
      <c r="Q412" s="291"/>
      <c r="R412" s="291"/>
      <c r="S412" s="291"/>
      <c r="T412" s="291"/>
      <c r="U412" s="291"/>
      <c r="V412" s="291"/>
      <c r="W412" s="291"/>
      <c r="X412" s="291"/>
      <c r="Y412" s="291"/>
      <c r="Z412" s="291"/>
    </row>
    <row r="413" spans="1:26" ht="15.75" customHeight="1">
      <c r="A413" s="291"/>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row>
    <row r="414" spans="1:26" ht="15.75" customHeight="1">
      <c r="A414" s="291"/>
      <c r="B414" s="291"/>
      <c r="C414" s="291"/>
      <c r="D414" s="291"/>
      <c r="E414" s="291"/>
      <c r="F414" s="291"/>
      <c r="G414" s="291"/>
      <c r="H414" s="291"/>
      <c r="I414" s="291"/>
      <c r="J414" s="291"/>
      <c r="K414" s="291"/>
      <c r="L414" s="291"/>
      <c r="M414" s="291"/>
      <c r="N414" s="291"/>
      <c r="O414" s="291"/>
      <c r="P414" s="291"/>
      <c r="Q414" s="291"/>
      <c r="R414" s="291"/>
      <c r="S414" s="291"/>
      <c r="T414" s="291"/>
      <c r="U414" s="291"/>
      <c r="V414" s="291"/>
      <c r="W414" s="291"/>
      <c r="X414" s="291"/>
      <c r="Y414" s="291"/>
      <c r="Z414" s="291"/>
    </row>
    <row r="415" spans="1:26" ht="15.75" customHeight="1">
      <c r="A415" s="291"/>
      <c r="B415" s="291"/>
      <c r="C415" s="291"/>
      <c r="D415" s="291"/>
      <c r="E415" s="291"/>
      <c r="F415" s="291"/>
      <c r="G415" s="291"/>
      <c r="H415" s="291"/>
      <c r="I415" s="291"/>
      <c r="J415" s="291"/>
      <c r="K415" s="291"/>
      <c r="L415" s="291"/>
      <c r="M415" s="291"/>
      <c r="N415" s="291"/>
      <c r="O415" s="291"/>
      <c r="P415" s="291"/>
      <c r="Q415" s="291"/>
      <c r="R415" s="291"/>
      <c r="S415" s="291"/>
      <c r="T415" s="291"/>
      <c r="U415" s="291"/>
      <c r="V415" s="291"/>
      <c r="W415" s="291"/>
      <c r="X415" s="291"/>
      <c r="Y415" s="291"/>
      <c r="Z415" s="291"/>
    </row>
    <row r="416" spans="1:26" ht="15.75" customHeight="1">
      <c r="A416" s="291"/>
      <c r="B416" s="291"/>
      <c r="C416" s="291"/>
      <c r="D416" s="291"/>
      <c r="E416" s="291"/>
      <c r="F416" s="291"/>
      <c r="G416" s="291"/>
      <c r="H416" s="291"/>
      <c r="I416" s="291"/>
      <c r="J416" s="291"/>
      <c r="K416" s="291"/>
      <c r="L416" s="291"/>
      <c r="M416" s="291"/>
      <c r="N416" s="291"/>
      <c r="O416" s="291"/>
      <c r="P416" s="291"/>
      <c r="Q416" s="291"/>
      <c r="R416" s="291"/>
      <c r="S416" s="291"/>
      <c r="T416" s="291"/>
      <c r="U416" s="291"/>
      <c r="V416" s="291"/>
      <c r="W416" s="291"/>
      <c r="X416" s="291"/>
      <c r="Y416" s="291"/>
      <c r="Z416" s="291"/>
    </row>
    <row r="417" spans="1:26" ht="15.75" customHeight="1">
      <c r="A417" s="291"/>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row>
    <row r="418" spans="1:26" ht="15.75" customHeight="1">
      <c r="A418" s="291"/>
      <c r="B418" s="291"/>
      <c r="C418" s="291"/>
      <c r="D418" s="291"/>
      <c r="E418" s="291"/>
      <c r="F418" s="291"/>
      <c r="G418" s="291"/>
      <c r="H418" s="291"/>
      <c r="I418" s="291"/>
      <c r="J418" s="291"/>
      <c r="K418" s="291"/>
      <c r="L418" s="291"/>
      <c r="M418" s="291"/>
      <c r="N418" s="291"/>
      <c r="O418" s="291"/>
      <c r="P418" s="291"/>
      <c r="Q418" s="291"/>
      <c r="R418" s="291"/>
      <c r="S418" s="291"/>
      <c r="T418" s="291"/>
      <c r="U418" s="291"/>
      <c r="V418" s="291"/>
      <c r="W418" s="291"/>
      <c r="X418" s="291"/>
      <c r="Y418" s="291"/>
      <c r="Z418" s="291"/>
    </row>
    <row r="419" spans="1:26" ht="15.75" customHeight="1">
      <c r="A419" s="291"/>
      <c r="B419" s="291"/>
      <c r="C419" s="291"/>
      <c r="D419" s="291"/>
      <c r="E419" s="291"/>
      <c r="F419" s="291"/>
      <c r="G419" s="291"/>
      <c r="H419" s="291"/>
      <c r="I419" s="291"/>
      <c r="J419" s="291"/>
      <c r="K419" s="291"/>
      <c r="L419" s="291"/>
      <c r="M419" s="291"/>
      <c r="N419" s="291"/>
      <c r="O419" s="291"/>
      <c r="P419" s="291"/>
      <c r="Q419" s="291"/>
      <c r="R419" s="291"/>
      <c r="S419" s="291"/>
      <c r="T419" s="291"/>
      <c r="U419" s="291"/>
      <c r="V419" s="291"/>
      <c r="W419" s="291"/>
      <c r="X419" s="291"/>
      <c r="Y419" s="291"/>
      <c r="Z419" s="291"/>
    </row>
    <row r="420" spans="1:26" ht="15.75" customHeight="1">
      <c r="A420" s="291"/>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row>
    <row r="421" spans="1:26" ht="15.75" customHeight="1">
      <c r="A421" s="291"/>
      <c r="B421" s="291"/>
      <c r="C421" s="291"/>
      <c r="D421" s="291"/>
      <c r="E421" s="291"/>
      <c r="F421" s="291"/>
      <c r="G421" s="291"/>
      <c r="H421" s="291"/>
      <c r="I421" s="291"/>
      <c r="J421" s="291"/>
      <c r="K421" s="291"/>
      <c r="L421" s="291"/>
      <c r="M421" s="291"/>
      <c r="N421" s="291"/>
      <c r="O421" s="291"/>
      <c r="P421" s="291"/>
      <c r="Q421" s="291"/>
      <c r="R421" s="291"/>
      <c r="S421" s="291"/>
      <c r="T421" s="291"/>
      <c r="U421" s="291"/>
      <c r="V421" s="291"/>
      <c r="W421" s="291"/>
      <c r="X421" s="291"/>
      <c r="Y421" s="291"/>
      <c r="Z421" s="291"/>
    </row>
    <row r="422" spans="1:26" ht="15.75" customHeight="1">
      <c r="A422" s="291"/>
      <c r="B422" s="291"/>
      <c r="C422" s="291"/>
      <c r="D422" s="291"/>
      <c r="E422" s="291"/>
      <c r="F422" s="291"/>
      <c r="G422" s="291"/>
      <c r="H422" s="291"/>
      <c r="I422" s="291"/>
      <c r="J422" s="291"/>
      <c r="K422" s="291"/>
      <c r="L422" s="291"/>
      <c r="M422" s="291"/>
      <c r="N422" s="291"/>
      <c r="O422" s="291"/>
      <c r="P422" s="291"/>
      <c r="Q422" s="291"/>
      <c r="R422" s="291"/>
      <c r="S422" s="291"/>
      <c r="T422" s="291"/>
      <c r="U422" s="291"/>
      <c r="V422" s="291"/>
      <c r="W422" s="291"/>
      <c r="X422" s="291"/>
      <c r="Y422" s="291"/>
      <c r="Z422" s="291"/>
    </row>
    <row r="423" spans="1:26" ht="15.75" customHeight="1">
      <c r="A423" s="291"/>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row>
    <row r="424" spans="1:26" ht="15.75" customHeight="1">
      <c r="A424" s="291"/>
      <c r="B424" s="291"/>
      <c r="C424" s="291"/>
      <c r="D424" s="291"/>
      <c r="E424" s="291"/>
      <c r="F424" s="291"/>
      <c r="G424" s="291"/>
      <c r="H424" s="291"/>
      <c r="I424" s="291"/>
      <c r="J424" s="291"/>
      <c r="K424" s="291"/>
      <c r="L424" s="291"/>
      <c r="M424" s="291"/>
      <c r="N424" s="291"/>
      <c r="O424" s="291"/>
      <c r="P424" s="291"/>
      <c r="Q424" s="291"/>
      <c r="R424" s="291"/>
      <c r="S424" s="291"/>
      <c r="T424" s="291"/>
      <c r="U424" s="291"/>
      <c r="V424" s="291"/>
      <c r="W424" s="291"/>
      <c r="X424" s="291"/>
      <c r="Y424" s="291"/>
      <c r="Z424" s="291"/>
    </row>
    <row r="425" spans="1:26" ht="15.75" customHeight="1">
      <c r="A425" s="291"/>
      <c r="B425" s="291"/>
      <c r="C425" s="291"/>
      <c r="D425" s="291"/>
      <c r="E425" s="291"/>
      <c r="F425" s="291"/>
      <c r="G425" s="291"/>
      <c r="H425" s="291"/>
      <c r="I425" s="291"/>
      <c r="J425" s="291"/>
      <c r="K425" s="291"/>
      <c r="L425" s="291"/>
      <c r="M425" s="291"/>
      <c r="N425" s="291"/>
      <c r="O425" s="291"/>
      <c r="P425" s="291"/>
      <c r="Q425" s="291"/>
      <c r="R425" s="291"/>
      <c r="S425" s="291"/>
      <c r="T425" s="291"/>
      <c r="U425" s="291"/>
      <c r="V425" s="291"/>
      <c r="W425" s="291"/>
      <c r="X425" s="291"/>
      <c r="Y425" s="291"/>
      <c r="Z425" s="291"/>
    </row>
    <row r="426" spans="1:26" ht="15.75" customHeight="1">
      <c r="A426" s="291"/>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row>
    <row r="427" spans="1:26" ht="15.75" customHeight="1">
      <c r="A427" s="291"/>
      <c r="B427" s="291"/>
      <c r="C427" s="291"/>
      <c r="D427" s="291"/>
      <c r="E427" s="291"/>
      <c r="F427" s="291"/>
      <c r="G427" s="291"/>
      <c r="H427" s="291"/>
      <c r="I427" s="291"/>
      <c r="J427" s="291"/>
      <c r="K427" s="291"/>
      <c r="L427" s="291"/>
      <c r="M427" s="291"/>
      <c r="N427" s="291"/>
      <c r="O427" s="291"/>
      <c r="P427" s="291"/>
      <c r="Q427" s="291"/>
      <c r="R427" s="291"/>
      <c r="S427" s="291"/>
      <c r="T427" s="291"/>
      <c r="U427" s="291"/>
      <c r="V427" s="291"/>
      <c r="W427" s="291"/>
      <c r="X427" s="291"/>
      <c r="Y427" s="291"/>
      <c r="Z427" s="291"/>
    </row>
    <row r="428" spans="1:26" ht="15.75" customHeight="1">
      <c r="A428" s="291"/>
      <c r="B428" s="291"/>
      <c r="C428" s="291"/>
      <c r="D428" s="291"/>
      <c r="E428" s="291"/>
      <c r="F428" s="291"/>
      <c r="G428" s="291"/>
      <c r="H428" s="291"/>
      <c r="I428" s="291"/>
      <c r="J428" s="291"/>
      <c r="K428" s="291"/>
      <c r="L428" s="291"/>
      <c r="M428" s="291"/>
      <c r="N428" s="291"/>
      <c r="O428" s="291"/>
      <c r="P428" s="291"/>
      <c r="Q428" s="291"/>
      <c r="R428" s="291"/>
      <c r="S428" s="291"/>
      <c r="T428" s="291"/>
      <c r="U428" s="291"/>
      <c r="V428" s="291"/>
      <c r="W428" s="291"/>
      <c r="X428" s="291"/>
      <c r="Y428" s="291"/>
      <c r="Z428" s="291"/>
    </row>
    <row r="429" spans="1:26" ht="15.75" customHeight="1">
      <c r="A429" s="291"/>
      <c r="B429" s="291"/>
      <c r="C429" s="291"/>
      <c r="D429" s="291"/>
      <c r="E429" s="291"/>
      <c r="F429" s="291"/>
      <c r="G429" s="291"/>
      <c r="H429" s="291"/>
      <c r="I429" s="291"/>
      <c r="J429" s="291"/>
      <c r="K429" s="291"/>
      <c r="L429" s="291"/>
      <c r="M429" s="291"/>
      <c r="N429" s="291"/>
      <c r="O429" s="291"/>
      <c r="P429" s="291"/>
      <c r="Q429" s="291"/>
      <c r="R429" s="291"/>
      <c r="S429" s="291"/>
      <c r="T429" s="291"/>
      <c r="U429" s="291"/>
      <c r="V429" s="291"/>
      <c r="W429" s="291"/>
      <c r="X429" s="291"/>
      <c r="Y429" s="291"/>
      <c r="Z429" s="291"/>
    </row>
    <row r="430" spans="1:26" ht="15.75" customHeight="1">
      <c r="A430" s="291"/>
      <c r="B430" s="291"/>
      <c r="C430" s="291"/>
      <c r="D430" s="291"/>
      <c r="E430" s="291"/>
      <c r="F430" s="291"/>
      <c r="G430" s="291"/>
      <c r="H430" s="291"/>
      <c r="I430" s="291"/>
      <c r="J430" s="291"/>
      <c r="K430" s="291"/>
      <c r="L430" s="291"/>
      <c r="M430" s="291"/>
      <c r="N430" s="291"/>
      <c r="O430" s="291"/>
      <c r="P430" s="291"/>
      <c r="Q430" s="291"/>
      <c r="R430" s="291"/>
      <c r="S430" s="291"/>
      <c r="T430" s="291"/>
      <c r="U430" s="291"/>
      <c r="V430" s="291"/>
      <c r="W430" s="291"/>
      <c r="X430" s="291"/>
      <c r="Y430" s="291"/>
      <c r="Z430" s="291"/>
    </row>
    <row r="431" spans="1:26" ht="15.75" customHeight="1">
      <c r="A431" s="291"/>
      <c r="B431" s="291"/>
      <c r="C431" s="291"/>
      <c r="D431" s="291"/>
      <c r="E431" s="291"/>
      <c r="F431" s="291"/>
      <c r="G431" s="291"/>
      <c r="H431" s="291"/>
      <c r="I431" s="291"/>
      <c r="J431" s="291"/>
      <c r="K431" s="291"/>
      <c r="L431" s="291"/>
      <c r="M431" s="291"/>
      <c r="N431" s="291"/>
      <c r="O431" s="291"/>
      <c r="P431" s="291"/>
      <c r="Q431" s="291"/>
      <c r="R431" s="291"/>
      <c r="S431" s="291"/>
      <c r="T431" s="291"/>
      <c r="U431" s="291"/>
      <c r="V431" s="291"/>
      <c r="W431" s="291"/>
      <c r="X431" s="291"/>
      <c r="Y431" s="291"/>
      <c r="Z431" s="291"/>
    </row>
    <row r="432" spans="1:26" ht="15.75" customHeight="1">
      <c r="A432" s="291"/>
      <c r="B432" s="291"/>
      <c r="C432" s="291"/>
      <c r="D432" s="291"/>
      <c r="E432" s="291"/>
      <c r="F432" s="291"/>
      <c r="G432" s="291"/>
      <c r="H432" s="291"/>
      <c r="I432" s="291"/>
      <c r="J432" s="291"/>
      <c r="K432" s="291"/>
      <c r="L432" s="291"/>
      <c r="M432" s="291"/>
      <c r="N432" s="291"/>
      <c r="O432" s="291"/>
      <c r="P432" s="291"/>
      <c r="Q432" s="291"/>
      <c r="R432" s="291"/>
      <c r="S432" s="291"/>
      <c r="T432" s="291"/>
      <c r="U432" s="291"/>
      <c r="V432" s="291"/>
      <c r="W432" s="291"/>
      <c r="X432" s="291"/>
      <c r="Y432" s="291"/>
      <c r="Z432" s="291"/>
    </row>
    <row r="433" spans="1:26" ht="15.75" customHeight="1">
      <c r="A433" s="291"/>
      <c r="B433" s="291"/>
      <c r="C433" s="291"/>
      <c r="D433" s="291"/>
      <c r="E433" s="291"/>
      <c r="F433" s="291"/>
      <c r="G433" s="291"/>
      <c r="H433" s="291"/>
      <c r="I433" s="291"/>
      <c r="J433" s="291"/>
      <c r="K433" s="291"/>
      <c r="L433" s="291"/>
      <c r="M433" s="291"/>
      <c r="N433" s="291"/>
      <c r="O433" s="291"/>
      <c r="P433" s="291"/>
      <c r="Q433" s="291"/>
      <c r="R433" s="291"/>
      <c r="S433" s="291"/>
      <c r="T433" s="291"/>
      <c r="U433" s="291"/>
      <c r="V433" s="291"/>
      <c r="W433" s="291"/>
      <c r="X433" s="291"/>
      <c r="Y433" s="291"/>
      <c r="Z433" s="291"/>
    </row>
    <row r="434" spans="1:26" ht="15.75" customHeight="1">
      <c r="A434" s="291"/>
      <c r="B434" s="291"/>
      <c r="C434" s="291"/>
      <c r="D434" s="291"/>
      <c r="E434" s="291"/>
      <c r="F434" s="291"/>
      <c r="G434" s="291"/>
      <c r="H434" s="291"/>
      <c r="I434" s="291"/>
      <c r="J434" s="291"/>
      <c r="K434" s="291"/>
      <c r="L434" s="291"/>
      <c r="M434" s="291"/>
      <c r="N434" s="291"/>
      <c r="O434" s="291"/>
      <c r="P434" s="291"/>
      <c r="Q434" s="291"/>
      <c r="R434" s="291"/>
      <c r="S434" s="291"/>
      <c r="T434" s="291"/>
      <c r="U434" s="291"/>
      <c r="V434" s="291"/>
      <c r="W434" s="291"/>
      <c r="X434" s="291"/>
      <c r="Y434" s="291"/>
      <c r="Z434" s="291"/>
    </row>
    <row r="435" spans="1:26" ht="15.75" customHeight="1">
      <c r="A435" s="291"/>
      <c r="B435" s="291"/>
      <c r="C435" s="291"/>
      <c r="D435" s="291"/>
      <c r="E435" s="291"/>
      <c r="F435" s="291"/>
      <c r="G435" s="291"/>
      <c r="H435" s="291"/>
      <c r="I435" s="291"/>
      <c r="J435" s="291"/>
      <c r="K435" s="291"/>
      <c r="L435" s="291"/>
      <c r="M435" s="291"/>
      <c r="N435" s="291"/>
      <c r="O435" s="291"/>
      <c r="P435" s="291"/>
      <c r="Q435" s="291"/>
      <c r="R435" s="291"/>
      <c r="S435" s="291"/>
      <c r="T435" s="291"/>
      <c r="U435" s="291"/>
      <c r="V435" s="291"/>
      <c r="W435" s="291"/>
      <c r="X435" s="291"/>
      <c r="Y435" s="291"/>
      <c r="Z435" s="291"/>
    </row>
    <row r="436" spans="1:26" ht="15.75" customHeight="1">
      <c r="A436" s="291"/>
      <c r="B436" s="291"/>
      <c r="C436" s="291"/>
      <c r="D436" s="291"/>
      <c r="E436" s="291"/>
      <c r="F436" s="291"/>
      <c r="G436" s="291"/>
      <c r="H436" s="291"/>
      <c r="I436" s="291"/>
      <c r="J436" s="291"/>
      <c r="K436" s="291"/>
      <c r="L436" s="291"/>
      <c r="M436" s="291"/>
      <c r="N436" s="291"/>
      <c r="O436" s="291"/>
      <c r="P436" s="291"/>
      <c r="Q436" s="291"/>
      <c r="R436" s="291"/>
      <c r="S436" s="291"/>
      <c r="T436" s="291"/>
      <c r="U436" s="291"/>
      <c r="V436" s="291"/>
      <c r="W436" s="291"/>
      <c r="X436" s="291"/>
      <c r="Y436" s="291"/>
      <c r="Z436" s="291"/>
    </row>
    <row r="437" spans="1:26" ht="15.75" customHeight="1">
      <c r="A437" s="291"/>
      <c r="B437" s="291"/>
      <c r="C437" s="291"/>
      <c r="D437" s="291"/>
      <c r="E437" s="291"/>
      <c r="F437" s="291"/>
      <c r="G437" s="291"/>
      <c r="H437" s="291"/>
      <c r="I437" s="291"/>
      <c r="J437" s="291"/>
      <c r="K437" s="291"/>
      <c r="L437" s="291"/>
      <c r="M437" s="291"/>
      <c r="N437" s="291"/>
      <c r="O437" s="291"/>
      <c r="P437" s="291"/>
      <c r="Q437" s="291"/>
      <c r="R437" s="291"/>
      <c r="S437" s="291"/>
      <c r="T437" s="291"/>
      <c r="U437" s="291"/>
      <c r="V437" s="291"/>
      <c r="W437" s="291"/>
      <c r="X437" s="291"/>
      <c r="Y437" s="291"/>
      <c r="Z437" s="291"/>
    </row>
    <row r="438" spans="1:26" ht="15.75" customHeight="1">
      <c r="A438" s="291"/>
      <c r="B438" s="291"/>
      <c r="C438" s="291"/>
      <c r="D438" s="291"/>
      <c r="E438" s="291"/>
      <c r="F438" s="291"/>
      <c r="G438" s="291"/>
      <c r="H438" s="291"/>
      <c r="I438" s="291"/>
      <c r="J438" s="291"/>
      <c r="K438" s="291"/>
      <c r="L438" s="291"/>
      <c r="M438" s="291"/>
      <c r="N438" s="291"/>
      <c r="O438" s="291"/>
      <c r="P438" s="291"/>
      <c r="Q438" s="291"/>
      <c r="R438" s="291"/>
      <c r="S438" s="291"/>
      <c r="T438" s="291"/>
      <c r="U438" s="291"/>
      <c r="V438" s="291"/>
      <c r="W438" s="291"/>
      <c r="X438" s="291"/>
      <c r="Y438" s="291"/>
      <c r="Z438" s="291"/>
    </row>
    <row r="439" spans="1:26" ht="15.75" customHeight="1">
      <c r="A439" s="291"/>
      <c r="B439" s="291"/>
      <c r="C439" s="291"/>
      <c r="D439" s="291"/>
      <c r="E439" s="291"/>
      <c r="F439" s="291"/>
      <c r="G439" s="291"/>
      <c r="H439" s="291"/>
      <c r="I439" s="291"/>
      <c r="J439" s="291"/>
      <c r="K439" s="291"/>
      <c r="L439" s="291"/>
      <c r="M439" s="291"/>
      <c r="N439" s="291"/>
      <c r="O439" s="291"/>
      <c r="P439" s="291"/>
      <c r="Q439" s="291"/>
      <c r="R439" s="291"/>
      <c r="S439" s="291"/>
      <c r="T439" s="291"/>
      <c r="U439" s="291"/>
      <c r="V439" s="291"/>
      <c r="W439" s="291"/>
      <c r="X439" s="291"/>
      <c r="Y439" s="291"/>
      <c r="Z439" s="291"/>
    </row>
    <row r="440" spans="1:26" ht="15.75" customHeight="1">
      <c r="A440" s="291"/>
      <c r="B440" s="291"/>
      <c r="C440" s="291"/>
      <c r="D440" s="291"/>
      <c r="E440" s="291"/>
      <c r="F440" s="291"/>
      <c r="G440" s="291"/>
      <c r="H440" s="291"/>
      <c r="I440" s="291"/>
      <c r="J440" s="291"/>
      <c r="K440" s="291"/>
      <c r="L440" s="291"/>
      <c r="M440" s="291"/>
      <c r="N440" s="291"/>
      <c r="O440" s="291"/>
      <c r="P440" s="291"/>
      <c r="Q440" s="291"/>
      <c r="R440" s="291"/>
      <c r="S440" s="291"/>
      <c r="T440" s="291"/>
      <c r="U440" s="291"/>
      <c r="V440" s="291"/>
      <c r="W440" s="291"/>
      <c r="X440" s="291"/>
      <c r="Y440" s="291"/>
      <c r="Z440" s="291"/>
    </row>
    <row r="441" spans="1:26" ht="15.75" customHeight="1">
      <c r="A441" s="291"/>
      <c r="B441" s="291"/>
      <c r="C441" s="291"/>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291"/>
      <c r="Z441" s="291"/>
    </row>
    <row r="442" spans="1:26" ht="15.75" customHeight="1">
      <c r="A442" s="291"/>
      <c r="B442" s="291"/>
      <c r="C442" s="291"/>
      <c r="D442" s="291"/>
      <c r="E442" s="291"/>
      <c r="F442" s="291"/>
      <c r="G442" s="291"/>
      <c r="H442" s="291"/>
      <c r="I442" s="291"/>
      <c r="J442" s="291"/>
      <c r="K442" s="291"/>
      <c r="L442" s="291"/>
      <c r="M442" s="291"/>
      <c r="N442" s="291"/>
      <c r="O442" s="291"/>
      <c r="P442" s="291"/>
      <c r="Q442" s="291"/>
      <c r="R442" s="291"/>
      <c r="S442" s="291"/>
      <c r="T442" s="291"/>
      <c r="U442" s="291"/>
      <c r="V442" s="291"/>
      <c r="W442" s="291"/>
      <c r="X442" s="291"/>
      <c r="Y442" s="291"/>
      <c r="Z442" s="291"/>
    </row>
    <row r="443" spans="1:26" ht="15.75" customHeight="1">
      <c r="A443" s="291"/>
      <c r="B443" s="291"/>
      <c r="C443" s="291"/>
      <c r="D443" s="291"/>
      <c r="E443" s="291"/>
      <c r="F443" s="291"/>
      <c r="G443" s="291"/>
      <c r="H443" s="291"/>
      <c r="I443" s="291"/>
      <c r="J443" s="291"/>
      <c r="K443" s="291"/>
      <c r="L443" s="291"/>
      <c r="M443" s="291"/>
      <c r="N443" s="291"/>
      <c r="O443" s="291"/>
      <c r="P443" s="291"/>
      <c r="Q443" s="291"/>
      <c r="R443" s="291"/>
      <c r="S443" s="291"/>
      <c r="T443" s="291"/>
      <c r="U443" s="291"/>
      <c r="V443" s="291"/>
      <c r="W443" s="291"/>
      <c r="X443" s="291"/>
      <c r="Y443" s="291"/>
      <c r="Z443" s="291"/>
    </row>
    <row r="444" spans="1:26" ht="15.75" customHeight="1">
      <c r="A444" s="291"/>
      <c r="B444" s="291"/>
      <c r="C444" s="291"/>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291"/>
      <c r="Z444" s="291"/>
    </row>
    <row r="445" spans="1:26" ht="15.75" customHeight="1">
      <c r="A445" s="291"/>
      <c r="B445" s="291"/>
      <c r="C445" s="291"/>
      <c r="D445" s="291"/>
      <c r="E445" s="291"/>
      <c r="F445" s="291"/>
      <c r="G445" s="291"/>
      <c r="H445" s="291"/>
      <c r="I445" s="291"/>
      <c r="J445" s="291"/>
      <c r="K445" s="291"/>
      <c r="L445" s="291"/>
      <c r="M445" s="291"/>
      <c r="N445" s="291"/>
      <c r="O445" s="291"/>
      <c r="P445" s="291"/>
      <c r="Q445" s="291"/>
      <c r="R445" s="291"/>
      <c r="S445" s="291"/>
      <c r="T445" s="291"/>
      <c r="U445" s="291"/>
      <c r="V445" s="291"/>
      <c r="W445" s="291"/>
      <c r="X445" s="291"/>
      <c r="Y445" s="291"/>
      <c r="Z445" s="291"/>
    </row>
    <row r="446" spans="1:26" ht="15.75" customHeight="1">
      <c r="A446" s="291"/>
      <c r="B446" s="291"/>
      <c r="C446" s="291"/>
      <c r="D446" s="291"/>
      <c r="E446" s="291"/>
      <c r="F446" s="291"/>
      <c r="G446" s="291"/>
      <c r="H446" s="291"/>
      <c r="I446" s="291"/>
      <c r="J446" s="291"/>
      <c r="K446" s="291"/>
      <c r="L446" s="291"/>
      <c r="M446" s="291"/>
      <c r="N446" s="291"/>
      <c r="O446" s="291"/>
      <c r="P446" s="291"/>
      <c r="Q446" s="291"/>
      <c r="R446" s="291"/>
      <c r="S446" s="291"/>
      <c r="T446" s="291"/>
      <c r="U446" s="291"/>
      <c r="V446" s="291"/>
      <c r="W446" s="291"/>
      <c r="X446" s="291"/>
      <c r="Y446" s="291"/>
      <c r="Z446" s="291"/>
    </row>
    <row r="447" spans="1:26" ht="15.75" customHeight="1">
      <c r="A447" s="291"/>
      <c r="B447" s="291"/>
      <c r="C447" s="291"/>
      <c r="D447" s="291"/>
      <c r="E447" s="291"/>
      <c r="F447" s="291"/>
      <c r="G447" s="291"/>
      <c r="H447" s="291"/>
      <c r="I447" s="291"/>
      <c r="J447" s="291"/>
      <c r="K447" s="291"/>
      <c r="L447" s="291"/>
      <c r="M447" s="291"/>
      <c r="N447" s="291"/>
      <c r="O447" s="291"/>
      <c r="P447" s="291"/>
      <c r="Q447" s="291"/>
      <c r="R447" s="291"/>
      <c r="S447" s="291"/>
      <c r="T447" s="291"/>
      <c r="U447" s="291"/>
      <c r="V447" s="291"/>
      <c r="W447" s="291"/>
      <c r="X447" s="291"/>
      <c r="Y447" s="291"/>
      <c r="Z447" s="291"/>
    </row>
    <row r="448" spans="1:26" ht="15.75" customHeight="1">
      <c r="A448" s="291"/>
      <c r="B448" s="291"/>
      <c r="C448" s="291"/>
      <c r="D448" s="291"/>
      <c r="E448" s="291"/>
      <c r="F448" s="291"/>
      <c r="G448" s="291"/>
      <c r="H448" s="291"/>
      <c r="I448" s="291"/>
      <c r="J448" s="291"/>
      <c r="K448" s="291"/>
      <c r="L448" s="291"/>
      <c r="M448" s="291"/>
      <c r="N448" s="291"/>
      <c r="O448" s="291"/>
      <c r="P448" s="291"/>
      <c r="Q448" s="291"/>
      <c r="R448" s="291"/>
      <c r="S448" s="291"/>
      <c r="T448" s="291"/>
      <c r="U448" s="291"/>
      <c r="V448" s="291"/>
      <c r="W448" s="291"/>
      <c r="X448" s="291"/>
      <c r="Y448" s="291"/>
      <c r="Z448" s="291"/>
    </row>
    <row r="449" spans="1:26" ht="15.75" customHeight="1">
      <c r="A449" s="291"/>
      <c r="B449" s="291"/>
      <c r="C449" s="291"/>
      <c r="D449" s="291"/>
      <c r="E449" s="291"/>
      <c r="F449" s="291"/>
      <c r="G449" s="291"/>
      <c r="H449" s="291"/>
      <c r="I449" s="291"/>
      <c r="J449" s="291"/>
      <c r="K449" s="291"/>
      <c r="L449" s="291"/>
      <c r="M449" s="291"/>
      <c r="N449" s="291"/>
      <c r="O449" s="291"/>
      <c r="P449" s="291"/>
      <c r="Q449" s="291"/>
      <c r="R449" s="291"/>
      <c r="S449" s="291"/>
      <c r="T449" s="291"/>
      <c r="U449" s="291"/>
      <c r="V449" s="291"/>
      <c r="W449" s="291"/>
      <c r="X449" s="291"/>
      <c r="Y449" s="291"/>
      <c r="Z449" s="291"/>
    </row>
    <row r="450" spans="1:26" ht="15.75" customHeight="1">
      <c r="A450" s="291"/>
      <c r="B450" s="291"/>
      <c r="C450" s="291"/>
      <c r="D450" s="291"/>
      <c r="E450" s="291"/>
      <c r="F450" s="291"/>
      <c r="G450" s="291"/>
      <c r="H450" s="291"/>
      <c r="I450" s="291"/>
      <c r="J450" s="291"/>
      <c r="K450" s="291"/>
      <c r="L450" s="291"/>
      <c r="M450" s="291"/>
      <c r="N450" s="291"/>
      <c r="O450" s="291"/>
      <c r="P450" s="291"/>
      <c r="Q450" s="291"/>
      <c r="R450" s="291"/>
      <c r="S450" s="291"/>
      <c r="T450" s="291"/>
      <c r="U450" s="291"/>
      <c r="V450" s="291"/>
      <c r="W450" s="291"/>
      <c r="X450" s="291"/>
      <c r="Y450" s="291"/>
      <c r="Z450" s="291"/>
    </row>
    <row r="451" spans="1:26" ht="15.75" customHeight="1">
      <c r="A451" s="291"/>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c r="Z451" s="291"/>
    </row>
    <row r="452" spans="1:26" ht="15.75" customHeight="1">
      <c r="A452" s="291"/>
      <c r="B452" s="291"/>
      <c r="C452" s="291"/>
      <c r="D452" s="291"/>
      <c r="E452" s="291"/>
      <c r="F452" s="291"/>
      <c r="G452" s="291"/>
      <c r="H452" s="291"/>
      <c r="I452" s="291"/>
      <c r="J452" s="291"/>
      <c r="K452" s="291"/>
      <c r="L452" s="291"/>
      <c r="M452" s="291"/>
      <c r="N452" s="291"/>
      <c r="O452" s="291"/>
      <c r="P452" s="291"/>
      <c r="Q452" s="291"/>
      <c r="R452" s="291"/>
      <c r="S452" s="291"/>
      <c r="T452" s="291"/>
      <c r="U452" s="291"/>
      <c r="V452" s="291"/>
      <c r="W452" s="291"/>
      <c r="X452" s="291"/>
      <c r="Y452" s="291"/>
      <c r="Z452" s="291"/>
    </row>
    <row r="453" spans="1:26" ht="15.75" customHeight="1">
      <c r="A453" s="291"/>
      <c r="B453" s="291"/>
      <c r="C453" s="291"/>
      <c r="D453" s="291"/>
      <c r="E453" s="291"/>
      <c r="F453" s="291"/>
      <c r="G453" s="291"/>
      <c r="H453" s="291"/>
      <c r="I453" s="291"/>
      <c r="J453" s="291"/>
      <c r="K453" s="291"/>
      <c r="L453" s="291"/>
      <c r="M453" s="291"/>
      <c r="N453" s="291"/>
      <c r="O453" s="291"/>
      <c r="P453" s="291"/>
      <c r="Q453" s="291"/>
      <c r="R453" s="291"/>
      <c r="S453" s="291"/>
      <c r="T453" s="291"/>
      <c r="U453" s="291"/>
      <c r="V453" s="291"/>
      <c r="W453" s="291"/>
      <c r="X453" s="291"/>
      <c r="Y453" s="291"/>
      <c r="Z453" s="291"/>
    </row>
    <row r="454" spans="1:26" ht="15.75" customHeight="1">
      <c r="A454" s="291"/>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row>
    <row r="455" spans="1:26" ht="15.75" customHeight="1">
      <c r="A455" s="291"/>
      <c r="B455" s="291"/>
      <c r="C455" s="291"/>
      <c r="D455" s="291"/>
      <c r="E455" s="291"/>
      <c r="F455" s="291"/>
      <c r="G455" s="291"/>
      <c r="H455" s="291"/>
      <c r="I455" s="291"/>
      <c r="J455" s="291"/>
      <c r="K455" s="291"/>
      <c r="L455" s="291"/>
      <c r="M455" s="291"/>
      <c r="N455" s="291"/>
      <c r="O455" s="291"/>
      <c r="P455" s="291"/>
      <c r="Q455" s="291"/>
      <c r="R455" s="291"/>
      <c r="S455" s="291"/>
      <c r="T455" s="291"/>
      <c r="U455" s="291"/>
      <c r="V455" s="291"/>
      <c r="W455" s="291"/>
      <c r="X455" s="291"/>
      <c r="Y455" s="291"/>
      <c r="Z455" s="291"/>
    </row>
    <row r="456" spans="1:26" ht="15.75" customHeight="1">
      <c r="A456" s="291"/>
      <c r="B456" s="291"/>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291"/>
      <c r="Z456" s="291"/>
    </row>
    <row r="457" spans="1:26" ht="15.75" customHeight="1">
      <c r="A457" s="291"/>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row>
    <row r="458" spans="1:26" ht="15.75" customHeight="1">
      <c r="A458" s="291"/>
      <c r="B458" s="291"/>
      <c r="C458" s="291"/>
      <c r="D458" s="291"/>
      <c r="E458" s="291"/>
      <c r="F458" s="291"/>
      <c r="G458" s="291"/>
      <c r="H458" s="291"/>
      <c r="I458" s="291"/>
      <c r="J458" s="291"/>
      <c r="K458" s="291"/>
      <c r="L458" s="291"/>
      <c r="M458" s="291"/>
      <c r="N458" s="291"/>
      <c r="O458" s="291"/>
      <c r="P458" s="291"/>
      <c r="Q458" s="291"/>
      <c r="R458" s="291"/>
      <c r="S458" s="291"/>
      <c r="T458" s="291"/>
      <c r="U458" s="291"/>
      <c r="V458" s="291"/>
      <c r="W458" s="291"/>
      <c r="X458" s="291"/>
      <c r="Y458" s="291"/>
      <c r="Z458" s="291"/>
    </row>
    <row r="459" spans="1:26" ht="15.75" customHeight="1">
      <c r="A459" s="291"/>
      <c r="B459" s="291"/>
      <c r="C459" s="291"/>
      <c r="D459" s="291"/>
      <c r="E459" s="291"/>
      <c r="F459" s="291"/>
      <c r="G459" s="291"/>
      <c r="H459" s="291"/>
      <c r="I459" s="291"/>
      <c r="J459" s="291"/>
      <c r="K459" s="291"/>
      <c r="L459" s="291"/>
      <c r="M459" s="291"/>
      <c r="N459" s="291"/>
      <c r="O459" s="291"/>
      <c r="P459" s="291"/>
      <c r="Q459" s="291"/>
      <c r="R459" s="291"/>
      <c r="S459" s="291"/>
      <c r="T459" s="291"/>
      <c r="U459" s="291"/>
      <c r="V459" s="291"/>
      <c r="W459" s="291"/>
      <c r="X459" s="291"/>
      <c r="Y459" s="291"/>
      <c r="Z459" s="291"/>
    </row>
    <row r="460" spans="1:26" ht="15.75" customHeight="1">
      <c r="A460" s="291"/>
      <c r="B460" s="291"/>
      <c r="C460" s="291"/>
      <c r="D460" s="291"/>
      <c r="E460" s="291"/>
      <c r="F460" s="291"/>
      <c r="G460" s="291"/>
      <c r="H460" s="291"/>
      <c r="I460" s="291"/>
      <c r="J460" s="291"/>
      <c r="K460" s="291"/>
      <c r="L460" s="291"/>
      <c r="M460" s="291"/>
      <c r="N460" s="291"/>
      <c r="O460" s="291"/>
      <c r="P460" s="291"/>
      <c r="Q460" s="291"/>
      <c r="R460" s="291"/>
      <c r="S460" s="291"/>
      <c r="T460" s="291"/>
      <c r="U460" s="291"/>
      <c r="V460" s="291"/>
      <c r="W460" s="291"/>
      <c r="X460" s="291"/>
      <c r="Y460" s="291"/>
      <c r="Z460" s="291"/>
    </row>
    <row r="461" spans="1:26" ht="15.75" customHeight="1">
      <c r="A461" s="291"/>
      <c r="B461" s="291"/>
      <c r="C461" s="291"/>
      <c r="D461" s="291"/>
      <c r="E461" s="291"/>
      <c r="F461" s="291"/>
      <c r="G461" s="291"/>
      <c r="H461" s="291"/>
      <c r="I461" s="291"/>
      <c r="J461" s="291"/>
      <c r="K461" s="291"/>
      <c r="L461" s="291"/>
      <c r="M461" s="291"/>
      <c r="N461" s="291"/>
      <c r="O461" s="291"/>
      <c r="P461" s="291"/>
      <c r="Q461" s="291"/>
      <c r="R461" s="291"/>
      <c r="S461" s="291"/>
      <c r="T461" s="291"/>
      <c r="U461" s="291"/>
      <c r="V461" s="291"/>
      <c r="W461" s="291"/>
      <c r="X461" s="291"/>
      <c r="Y461" s="291"/>
      <c r="Z461" s="291"/>
    </row>
    <row r="462" spans="1:26" ht="15.75" customHeight="1">
      <c r="A462" s="291"/>
      <c r="B462" s="29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291"/>
      <c r="Z462" s="291"/>
    </row>
    <row r="463" spans="1:26" ht="15.75" customHeight="1">
      <c r="A463" s="291"/>
      <c r="B463" s="291"/>
      <c r="C463" s="291"/>
      <c r="D463" s="291"/>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row>
    <row r="464" spans="1:26" ht="15.75" customHeight="1">
      <c r="A464" s="291"/>
      <c r="B464" s="291"/>
      <c r="C464" s="291"/>
      <c r="D464" s="291"/>
      <c r="E464" s="291"/>
      <c r="F464" s="291"/>
      <c r="G464" s="291"/>
      <c r="H464" s="291"/>
      <c r="I464" s="291"/>
      <c r="J464" s="291"/>
      <c r="K464" s="291"/>
      <c r="L464" s="291"/>
      <c r="M464" s="291"/>
      <c r="N464" s="291"/>
      <c r="O464" s="291"/>
      <c r="P464" s="291"/>
      <c r="Q464" s="291"/>
      <c r="R464" s="291"/>
      <c r="S464" s="291"/>
      <c r="T464" s="291"/>
      <c r="U464" s="291"/>
      <c r="V464" s="291"/>
      <c r="W464" s="291"/>
      <c r="X464" s="291"/>
      <c r="Y464" s="291"/>
      <c r="Z464" s="291"/>
    </row>
    <row r="465" spans="1:26" ht="15.75" customHeight="1">
      <c r="A465" s="291"/>
      <c r="B465" s="291"/>
      <c r="C465" s="291"/>
      <c r="D465" s="291"/>
      <c r="E465" s="291"/>
      <c r="F465" s="291"/>
      <c r="G465" s="291"/>
      <c r="H465" s="291"/>
      <c r="I465" s="291"/>
      <c r="J465" s="291"/>
      <c r="K465" s="291"/>
      <c r="L465" s="291"/>
      <c r="M465" s="291"/>
      <c r="N465" s="291"/>
      <c r="O465" s="291"/>
      <c r="P465" s="291"/>
      <c r="Q465" s="291"/>
      <c r="R465" s="291"/>
      <c r="S465" s="291"/>
      <c r="T465" s="291"/>
      <c r="U465" s="291"/>
      <c r="V465" s="291"/>
      <c r="W465" s="291"/>
      <c r="X465" s="291"/>
      <c r="Y465" s="291"/>
      <c r="Z465" s="291"/>
    </row>
    <row r="466" spans="1:26" ht="15.75" customHeight="1">
      <c r="A466" s="291"/>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row>
    <row r="467" spans="1:26" ht="15.75" customHeight="1">
      <c r="A467" s="291"/>
      <c r="B467" s="291"/>
      <c r="C467" s="291"/>
      <c r="D467" s="291"/>
      <c r="E467" s="291"/>
      <c r="F467" s="291"/>
      <c r="G467" s="291"/>
      <c r="H467" s="291"/>
      <c r="I467" s="291"/>
      <c r="J467" s="291"/>
      <c r="K467" s="291"/>
      <c r="L467" s="291"/>
      <c r="M467" s="291"/>
      <c r="N467" s="291"/>
      <c r="O467" s="291"/>
      <c r="P467" s="291"/>
      <c r="Q467" s="291"/>
      <c r="R467" s="291"/>
      <c r="S467" s="291"/>
      <c r="T467" s="291"/>
      <c r="U467" s="291"/>
      <c r="V467" s="291"/>
      <c r="W467" s="291"/>
      <c r="X467" s="291"/>
      <c r="Y467" s="291"/>
      <c r="Z467" s="291"/>
    </row>
    <row r="468" spans="1:26" ht="15.75" customHeight="1">
      <c r="A468" s="291"/>
      <c r="B468" s="291"/>
      <c r="C468" s="291"/>
      <c r="D468" s="291"/>
      <c r="E468" s="291"/>
      <c r="F468" s="291"/>
      <c r="G468" s="291"/>
      <c r="H468" s="291"/>
      <c r="I468" s="291"/>
      <c r="J468" s="291"/>
      <c r="K468" s="291"/>
      <c r="L468" s="291"/>
      <c r="M468" s="291"/>
      <c r="N468" s="291"/>
      <c r="O468" s="291"/>
      <c r="P468" s="291"/>
      <c r="Q468" s="291"/>
      <c r="R468" s="291"/>
      <c r="S468" s="291"/>
      <c r="T468" s="291"/>
      <c r="U468" s="291"/>
      <c r="V468" s="291"/>
      <c r="W468" s="291"/>
      <c r="X468" s="291"/>
      <c r="Y468" s="291"/>
      <c r="Z468" s="291"/>
    </row>
    <row r="469" spans="1:26" ht="15.75" customHeight="1">
      <c r="A469" s="291"/>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row>
    <row r="470" spans="1:26" ht="15.75" customHeight="1">
      <c r="A470" s="291"/>
      <c r="B470" s="291"/>
      <c r="C470" s="291"/>
      <c r="D470" s="291"/>
      <c r="E470" s="291"/>
      <c r="F470" s="291"/>
      <c r="G470" s="291"/>
      <c r="H470" s="291"/>
      <c r="I470" s="291"/>
      <c r="J470" s="291"/>
      <c r="K470" s="291"/>
      <c r="L470" s="291"/>
      <c r="M470" s="291"/>
      <c r="N470" s="291"/>
      <c r="O470" s="291"/>
      <c r="P470" s="291"/>
      <c r="Q470" s="291"/>
      <c r="R470" s="291"/>
      <c r="S470" s="291"/>
      <c r="T470" s="291"/>
      <c r="U470" s="291"/>
      <c r="V470" s="291"/>
      <c r="W470" s="291"/>
      <c r="X470" s="291"/>
      <c r="Y470" s="291"/>
      <c r="Z470" s="291"/>
    </row>
    <row r="471" spans="1:26" ht="15.75" customHeight="1">
      <c r="A471" s="291"/>
      <c r="B471" s="291"/>
      <c r="C471" s="291"/>
      <c r="D471" s="291"/>
      <c r="E471" s="291"/>
      <c r="F471" s="291"/>
      <c r="G471" s="291"/>
      <c r="H471" s="291"/>
      <c r="I471" s="291"/>
      <c r="J471" s="291"/>
      <c r="K471" s="291"/>
      <c r="L471" s="291"/>
      <c r="M471" s="291"/>
      <c r="N471" s="291"/>
      <c r="O471" s="291"/>
      <c r="P471" s="291"/>
      <c r="Q471" s="291"/>
      <c r="R471" s="291"/>
      <c r="S471" s="291"/>
      <c r="T471" s="291"/>
      <c r="U471" s="291"/>
      <c r="V471" s="291"/>
      <c r="W471" s="291"/>
      <c r="X471" s="291"/>
      <c r="Y471" s="291"/>
      <c r="Z471" s="291"/>
    </row>
    <row r="472" spans="1:26" ht="15.75" customHeight="1">
      <c r="A472" s="291"/>
      <c r="B472" s="291"/>
      <c r="C472" s="291"/>
      <c r="D472" s="291"/>
      <c r="E472" s="291"/>
      <c r="F472" s="291"/>
      <c r="G472" s="291"/>
      <c r="H472" s="291"/>
      <c r="I472" s="291"/>
      <c r="J472" s="291"/>
      <c r="K472" s="291"/>
      <c r="L472" s="291"/>
      <c r="M472" s="291"/>
      <c r="N472" s="291"/>
      <c r="O472" s="291"/>
      <c r="P472" s="291"/>
      <c r="Q472" s="291"/>
      <c r="R472" s="291"/>
      <c r="S472" s="291"/>
      <c r="T472" s="291"/>
      <c r="U472" s="291"/>
      <c r="V472" s="291"/>
      <c r="W472" s="291"/>
      <c r="X472" s="291"/>
      <c r="Y472" s="291"/>
      <c r="Z472" s="291"/>
    </row>
    <row r="473" spans="1:26" ht="15.75" customHeight="1">
      <c r="A473" s="291"/>
      <c r="B473" s="291"/>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291"/>
      <c r="Z473" s="291"/>
    </row>
    <row r="474" spans="1:26" ht="15.75" customHeight="1">
      <c r="A474" s="291"/>
      <c r="B474" s="291"/>
      <c r="C474" s="291"/>
      <c r="D474" s="291"/>
      <c r="E474" s="291"/>
      <c r="F474" s="291"/>
      <c r="G474" s="291"/>
      <c r="H474" s="291"/>
      <c r="I474" s="291"/>
      <c r="J474" s="291"/>
      <c r="K474" s="291"/>
      <c r="L474" s="291"/>
      <c r="M474" s="291"/>
      <c r="N474" s="291"/>
      <c r="O474" s="291"/>
      <c r="P474" s="291"/>
      <c r="Q474" s="291"/>
      <c r="R474" s="291"/>
      <c r="S474" s="291"/>
      <c r="T474" s="291"/>
      <c r="U474" s="291"/>
      <c r="V474" s="291"/>
      <c r="W474" s="291"/>
      <c r="X474" s="291"/>
      <c r="Y474" s="291"/>
      <c r="Z474" s="291"/>
    </row>
    <row r="475" spans="1:26" ht="15.75" customHeight="1">
      <c r="A475" s="291"/>
      <c r="B475" s="291"/>
      <c r="C475" s="291"/>
      <c r="D475" s="291"/>
      <c r="E475" s="291"/>
      <c r="F475" s="291"/>
      <c r="G475" s="291"/>
      <c r="H475" s="291"/>
      <c r="I475" s="291"/>
      <c r="J475" s="291"/>
      <c r="K475" s="291"/>
      <c r="L475" s="291"/>
      <c r="M475" s="291"/>
      <c r="N475" s="291"/>
      <c r="O475" s="291"/>
      <c r="P475" s="291"/>
      <c r="Q475" s="291"/>
      <c r="R475" s="291"/>
      <c r="S475" s="291"/>
      <c r="T475" s="291"/>
      <c r="U475" s="291"/>
      <c r="V475" s="291"/>
      <c r="W475" s="291"/>
      <c r="X475" s="291"/>
      <c r="Y475" s="291"/>
      <c r="Z475" s="291"/>
    </row>
    <row r="476" spans="1:26" ht="15.75" customHeight="1">
      <c r="A476" s="291"/>
      <c r="B476" s="291"/>
      <c r="C476" s="291"/>
      <c r="D476" s="291"/>
      <c r="E476" s="291"/>
      <c r="F476" s="291"/>
      <c r="G476" s="291"/>
      <c r="H476" s="291"/>
      <c r="I476" s="291"/>
      <c r="J476" s="291"/>
      <c r="K476" s="291"/>
      <c r="L476" s="291"/>
      <c r="M476" s="291"/>
      <c r="N476" s="291"/>
      <c r="O476" s="291"/>
      <c r="P476" s="291"/>
      <c r="Q476" s="291"/>
      <c r="R476" s="291"/>
      <c r="S476" s="291"/>
      <c r="T476" s="291"/>
      <c r="U476" s="291"/>
      <c r="V476" s="291"/>
      <c r="W476" s="291"/>
      <c r="X476" s="291"/>
      <c r="Y476" s="291"/>
      <c r="Z476" s="291"/>
    </row>
    <row r="477" spans="1:26" ht="15.75" customHeight="1">
      <c r="A477" s="291"/>
      <c r="B477" s="291"/>
      <c r="C477" s="291"/>
      <c r="D477" s="291"/>
      <c r="E477" s="291"/>
      <c r="F477" s="291"/>
      <c r="G477" s="291"/>
      <c r="H477" s="291"/>
      <c r="I477" s="291"/>
      <c r="J477" s="291"/>
      <c r="K477" s="291"/>
      <c r="L477" s="291"/>
      <c r="M477" s="291"/>
      <c r="N477" s="291"/>
      <c r="O477" s="291"/>
      <c r="P477" s="291"/>
      <c r="Q477" s="291"/>
      <c r="R477" s="291"/>
      <c r="S477" s="291"/>
      <c r="T477" s="291"/>
      <c r="U477" s="291"/>
      <c r="V477" s="291"/>
      <c r="W477" s="291"/>
      <c r="X477" s="291"/>
      <c r="Y477" s="291"/>
      <c r="Z477" s="291"/>
    </row>
    <row r="478" spans="1:26" ht="15.75" customHeight="1">
      <c r="A478" s="291"/>
      <c r="B478" s="291"/>
      <c r="C478" s="291"/>
      <c r="D478" s="291"/>
      <c r="E478" s="291"/>
      <c r="F478" s="291"/>
      <c r="G478" s="291"/>
      <c r="H478" s="291"/>
      <c r="I478" s="291"/>
      <c r="J478" s="291"/>
      <c r="K478" s="291"/>
      <c r="L478" s="291"/>
      <c r="M478" s="291"/>
      <c r="N478" s="291"/>
      <c r="O478" s="291"/>
      <c r="P478" s="291"/>
      <c r="Q478" s="291"/>
      <c r="R478" s="291"/>
      <c r="S478" s="291"/>
      <c r="T478" s="291"/>
      <c r="U478" s="291"/>
      <c r="V478" s="291"/>
      <c r="W478" s="291"/>
      <c r="X478" s="291"/>
      <c r="Y478" s="291"/>
      <c r="Z478" s="291"/>
    </row>
    <row r="479" spans="1:26" ht="15.75" customHeight="1">
      <c r="A479" s="291"/>
      <c r="B479" s="291"/>
      <c r="C479" s="291"/>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291"/>
      <c r="Z479" s="291"/>
    </row>
    <row r="480" spans="1:26" ht="15.75" customHeight="1">
      <c r="A480" s="291"/>
      <c r="B480" s="291"/>
      <c r="C480" s="291"/>
      <c r="D480" s="291"/>
      <c r="E480" s="291"/>
      <c r="F480" s="291"/>
      <c r="G480" s="291"/>
      <c r="H480" s="291"/>
      <c r="I480" s="291"/>
      <c r="J480" s="291"/>
      <c r="K480" s="291"/>
      <c r="L480" s="291"/>
      <c r="M480" s="291"/>
      <c r="N480" s="291"/>
      <c r="O480" s="291"/>
      <c r="P480" s="291"/>
      <c r="Q480" s="291"/>
      <c r="R480" s="291"/>
      <c r="S480" s="291"/>
      <c r="T480" s="291"/>
      <c r="U480" s="291"/>
      <c r="V480" s="291"/>
      <c r="W480" s="291"/>
      <c r="X480" s="291"/>
      <c r="Y480" s="291"/>
      <c r="Z480" s="291"/>
    </row>
    <row r="481" spans="1:26" ht="15.75" customHeight="1">
      <c r="A481" s="291"/>
      <c r="B481" s="291"/>
      <c r="C481" s="291"/>
      <c r="D481" s="291"/>
      <c r="E481" s="291"/>
      <c r="F481" s="291"/>
      <c r="G481" s="291"/>
      <c r="H481" s="291"/>
      <c r="I481" s="291"/>
      <c r="J481" s="291"/>
      <c r="K481" s="291"/>
      <c r="L481" s="291"/>
      <c r="M481" s="291"/>
      <c r="N481" s="291"/>
      <c r="O481" s="291"/>
      <c r="P481" s="291"/>
      <c r="Q481" s="291"/>
      <c r="R481" s="291"/>
      <c r="S481" s="291"/>
      <c r="T481" s="291"/>
      <c r="U481" s="291"/>
      <c r="V481" s="291"/>
      <c r="W481" s="291"/>
      <c r="X481" s="291"/>
      <c r="Y481" s="291"/>
      <c r="Z481" s="291"/>
    </row>
    <row r="482" spans="1:26" ht="15.75" customHeight="1">
      <c r="A482" s="291"/>
      <c r="B482" s="291"/>
      <c r="C482" s="291"/>
      <c r="D482" s="291"/>
      <c r="E482" s="291"/>
      <c r="F482" s="291"/>
      <c r="G482" s="291"/>
      <c r="H482" s="291"/>
      <c r="I482" s="291"/>
      <c r="J482" s="291"/>
      <c r="K482" s="291"/>
      <c r="L482" s="291"/>
      <c r="M482" s="291"/>
      <c r="N482" s="291"/>
      <c r="O482" s="291"/>
      <c r="P482" s="291"/>
      <c r="Q482" s="291"/>
      <c r="R482" s="291"/>
      <c r="S482" s="291"/>
      <c r="T482" s="291"/>
      <c r="U482" s="291"/>
      <c r="V482" s="291"/>
      <c r="W482" s="291"/>
      <c r="X482" s="291"/>
      <c r="Y482" s="291"/>
      <c r="Z482" s="291"/>
    </row>
    <row r="483" spans="1:26" ht="15.75" customHeight="1">
      <c r="A483" s="291"/>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row>
    <row r="484" spans="1:26" ht="15.75" customHeight="1">
      <c r="A484" s="291"/>
      <c r="B484" s="291"/>
      <c r="C484" s="291"/>
      <c r="D484" s="291"/>
      <c r="E484" s="291"/>
      <c r="F484" s="291"/>
      <c r="G484" s="291"/>
      <c r="H484" s="291"/>
      <c r="I484" s="291"/>
      <c r="J484" s="291"/>
      <c r="K484" s="291"/>
      <c r="L484" s="291"/>
      <c r="M484" s="291"/>
      <c r="N484" s="291"/>
      <c r="O484" s="291"/>
      <c r="P484" s="291"/>
      <c r="Q484" s="291"/>
      <c r="R484" s="291"/>
      <c r="S484" s="291"/>
      <c r="T484" s="291"/>
      <c r="U484" s="291"/>
      <c r="V484" s="291"/>
      <c r="W484" s="291"/>
      <c r="X484" s="291"/>
      <c r="Y484" s="291"/>
      <c r="Z484" s="291"/>
    </row>
    <row r="485" spans="1:26" ht="15.75" customHeight="1">
      <c r="A485" s="291"/>
      <c r="B485" s="291"/>
      <c r="C485" s="291"/>
      <c r="D485" s="291"/>
      <c r="E485" s="291"/>
      <c r="F485" s="291"/>
      <c r="G485" s="291"/>
      <c r="H485" s="291"/>
      <c r="I485" s="291"/>
      <c r="J485" s="291"/>
      <c r="K485" s="291"/>
      <c r="L485" s="291"/>
      <c r="M485" s="291"/>
      <c r="N485" s="291"/>
      <c r="O485" s="291"/>
      <c r="P485" s="291"/>
      <c r="Q485" s="291"/>
      <c r="R485" s="291"/>
      <c r="S485" s="291"/>
      <c r="T485" s="291"/>
      <c r="U485" s="291"/>
      <c r="V485" s="291"/>
      <c r="W485" s="291"/>
      <c r="X485" s="291"/>
      <c r="Y485" s="291"/>
      <c r="Z485" s="291"/>
    </row>
    <row r="486" spans="1:26" ht="15.75" customHeight="1">
      <c r="A486" s="291"/>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row>
    <row r="487" spans="1:26" ht="15.75" customHeight="1">
      <c r="A487" s="291"/>
      <c r="B487" s="291"/>
      <c r="C487" s="291"/>
      <c r="D487" s="291"/>
      <c r="E487" s="291"/>
      <c r="F487" s="291"/>
      <c r="G487" s="291"/>
      <c r="H487" s="291"/>
      <c r="I487" s="291"/>
      <c r="J487" s="291"/>
      <c r="K487" s="291"/>
      <c r="L487" s="291"/>
      <c r="M487" s="291"/>
      <c r="N487" s="291"/>
      <c r="O487" s="291"/>
      <c r="P487" s="291"/>
      <c r="Q487" s="291"/>
      <c r="R487" s="291"/>
      <c r="S487" s="291"/>
      <c r="T487" s="291"/>
      <c r="U487" s="291"/>
      <c r="V487" s="291"/>
      <c r="W487" s="291"/>
      <c r="X487" s="291"/>
      <c r="Y487" s="291"/>
      <c r="Z487" s="291"/>
    </row>
    <row r="488" spans="1:26" ht="15.75" customHeight="1">
      <c r="A488" s="291"/>
      <c r="B488" s="291"/>
      <c r="C488" s="291"/>
      <c r="D488" s="291"/>
      <c r="E488" s="291"/>
      <c r="F488" s="291"/>
      <c r="G488" s="291"/>
      <c r="H488" s="291"/>
      <c r="I488" s="291"/>
      <c r="J488" s="291"/>
      <c r="K488" s="291"/>
      <c r="L488" s="291"/>
      <c r="M488" s="291"/>
      <c r="N488" s="291"/>
      <c r="O488" s="291"/>
      <c r="P488" s="291"/>
      <c r="Q488" s="291"/>
      <c r="R488" s="291"/>
      <c r="S488" s="291"/>
      <c r="T488" s="291"/>
      <c r="U488" s="291"/>
      <c r="V488" s="291"/>
      <c r="W488" s="291"/>
      <c r="X488" s="291"/>
      <c r="Y488" s="291"/>
      <c r="Z488" s="291"/>
    </row>
    <row r="489" spans="1:26" ht="15.75" customHeight="1">
      <c r="A489" s="291"/>
      <c r="B489" s="291"/>
      <c r="C489" s="291"/>
      <c r="D489" s="291"/>
      <c r="E489" s="291"/>
      <c r="F489" s="291"/>
      <c r="G489" s="291"/>
      <c r="H489" s="291"/>
      <c r="I489" s="291"/>
      <c r="J489" s="291"/>
      <c r="K489" s="291"/>
      <c r="L489" s="291"/>
      <c r="M489" s="291"/>
      <c r="N489" s="291"/>
      <c r="O489" s="291"/>
      <c r="P489" s="291"/>
      <c r="Q489" s="291"/>
      <c r="R489" s="291"/>
      <c r="S489" s="291"/>
      <c r="T489" s="291"/>
      <c r="U489" s="291"/>
      <c r="V489" s="291"/>
      <c r="W489" s="291"/>
      <c r="X489" s="291"/>
      <c r="Y489" s="291"/>
      <c r="Z489" s="291"/>
    </row>
    <row r="490" spans="1:26" ht="15.75" customHeight="1">
      <c r="A490" s="291"/>
      <c r="B490" s="291"/>
      <c r="C490" s="291"/>
      <c r="D490" s="291"/>
      <c r="E490" s="291"/>
      <c r="F490" s="291"/>
      <c r="G490" s="291"/>
      <c r="H490" s="291"/>
      <c r="I490" s="291"/>
      <c r="J490" s="291"/>
      <c r="K490" s="291"/>
      <c r="L490" s="291"/>
      <c r="M490" s="291"/>
      <c r="N490" s="291"/>
      <c r="O490" s="291"/>
      <c r="P490" s="291"/>
      <c r="Q490" s="291"/>
      <c r="R490" s="291"/>
      <c r="S490" s="291"/>
      <c r="T490" s="291"/>
      <c r="U490" s="291"/>
      <c r="V490" s="291"/>
      <c r="W490" s="291"/>
      <c r="X490" s="291"/>
      <c r="Y490" s="291"/>
      <c r="Z490" s="291"/>
    </row>
    <row r="491" spans="1:26" ht="15.75" customHeight="1">
      <c r="A491" s="291"/>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row>
    <row r="492" spans="1:26" ht="15.75" customHeight="1">
      <c r="A492" s="291"/>
      <c r="B492" s="291"/>
      <c r="C492" s="291"/>
      <c r="D492" s="291"/>
      <c r="E492" s="291"/>
      <c r="F492" s="291"/>
      <c r="G492" s="291"/>
      <c r="H492" s="291"/>
      <c r="I492" s="291"/>
      <c r="J492" s="291"/>
      <c r="K492" s="291"/>
      <c r="L492" s="291"/>
      <c r="M492" s="291"/>
      <c r="N492" s="291"/>
      <c r="O492" s="291"/>
      <c r="P492" s="291"/>
      <c r="Q492" s="291"/>
      <c r="R492" s="291"/>
      <c r="S492" s="291"/>
      <c r="T492" s="291"/>
      <c r="U492" s="291"/>
      <c r="V492" s="291"/>
      <c r="W492" s="291"/>
      <c r="X492" s="291"/>
      <c r="Y492" s="291"/>
      <c r="Z492" s="291"/>
    </row>
    <row r="493" spans="1:26" ht="15.75" customHeight="1">
      <c r="A493" s="291"/>
      <c r="B493" s="291"/>
      <c r="C493" s="291"/>
      <c r="D493" s="291"/>
      <c r="E493" s="291"/>
      <c r="F493" s="291"/>
      <c r="G493" s="291"/>
      <c r="H493" s="291"/>
      <c r="I493" s="291"/>
      <c r="J493" s="291"/>
      <c r="K493" s="291"/>
      <c r="L493" s="291"/>
      <c r="M493" s="291"/>
      <c r="N493" s="291"/>
      <c r="O493" s="291"/>
      <c r="P493" s="291"/>
      <c r="Q493" s="291"/>
      <c r="R493" s="291"/>
      <c r="S493" s="291"/>
      <c r="T493" s="291"/>
      <c r="U493" s="291"/>
      <c r="V493" s="291"/>
      <c r="W493" s="291"/>
      <c r="X493" s="291"/>
      <c r="Y493" s="291"/>
      <c r="Z493" s="291"/>
    </row>
    <row r="494" spans="1:26" ht="15.75" customHeight="1">
      <c r="A494" s="291"/>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row>
    <row r="495" spans="1:26" ht="15.75" customHeight="1">
      <c r="A495" s="291"/>
      <c r="B495" s="291"/>
      <c r="C495" s="291"/>
      <c r="D495" s="291"/>
      <c r="E495" s="291"/>
      <c r="F495" s="291"/>
      <c r="G495" s="291"/>
      <c r="H495" s="291"/>
      <c r="I495" s="291"/>
      <c r="J495" s="291"/>
      <c r="K495" s="291"/>
      <c r="L495" s="291"/>
      <c r="M495" s="291"/>
      <c r="N495" s="291"/>
      <c r="O495" s="291"/>
      <c r="P495" s="291"/>
      <c r="Q495" s="291"/>
      <c r="R495" s="291"/>
      <c r="S495" s="291"/>
      <c r="T495" s="291"/>
      <c r="U495" s="291"/>
      <c r="V495" s="291"/>
      <c r="W495" s="291"/>
      <c r="X495" s="291"/>
      <c r="Y495" s="291"/>
      <c r="Z495" s="291"/>
    </row>
    <row r="496" spans="1:26" ht="15.75" customHeight="1">
      <c r="A496" s="291"/>
      <c r="B496" s="291"/>
      <c r="C496" s="291"/>
      <c r="D496" s="291"/>
      <c r="E496" s="291"/>
      <c r="F496" s="291"/>
      <c r="G496" s="291"/>
      <c r="H496" s="291"/>
      <c r="I496" s="291"/>
      <c r="J496" s="291"/>
      <c r="K496" s="291"/>
      <c r="L496" s="291"/>
      <c r="M496" s="291"/>
      <c r="N496" s="291"/>
      <c r="O496" s="291"/>
      <c r="P496" s="291"/>
      <c r="Q496" s="291"/>
      <c r="R496" s="291"/>
      <c r="S496" s="291"/>
      <c r="T496" s="291"/>
      <c r="U496" s="291"/>
      <c r="V496" s="291"/>
      <c r="W496" s="291"/>
      <c r="X496" s="291"/>
      <c r="Y496" s="291"/>
      <c r="Z496" s="291"/>
    </row>
    <row r="497" spans="1:26" ht="15.75" customHeight="1">
      <c r="A497" s="291"/>
      <c r="B497" s="291"/>
      <c r="C497" s="291"/>
      <c r="D497" s="291"/>
      <c r="E497" s="291"/>
      <c r="F497" s="291"/>
      <c r="G497" s="291"/>
      <c r="H497" s="291"/>
      <c r="I497" s="291"/>
      <c r="J497" s="291"/>
      <c r="K497" s="291"/>
      <c r="L497" s="291"/>
      <c r="M497" s="291"/>
      <c r="N497" s="291"/>
      <c r="O497" s="291"/>
      <c r="P497" s="291"/>
      <c r="Q497" s="291"/>
      <c r="R497" s="291"/>
      <c r="S497" s="291"/>
      <c r="T497" s="291"/>
      <c r="U497" s="291"/>
      <c r="V497" s="291"/>
      <c r="W497" s="291"/>
      <c r="X497" s="291"/>
      <c r="Y497" s="291"/>
      <c r="Z497" s="291"/>
    </row>
    <row r="498" spans="1:26" ht="15.75" customHeight="1">
      <c r="A498" s="291"/>
      <c r="B498" s="291"/>
      <c r="C498" s="291"/>
      <c r="D498" s="291"/>
      <c r="E498" s="291"/>
      <c r="F498" s="291"/>
      <c r="G498" s="291"/>
      <c r="H498" s="291"/>
      <c r="I498" s="291"/>
      <c r="J498" s="291"/>
      <c r="K498" s="291"/>
      <c r="L498" s="291"/>
      <c r="M498" s="291"/>
      <c r="N498" s="291"/>
      <c r="O498" s="291"/>
      <c r="P498" s="291"/>
      <c r="Q498" s="291"/>
      <c r="R498" s="291"/>
      <c r="S498" s="291"/>
      <c r="T498" s="291"/>
      <c r="U498" s="291"/>
      <c r="V498" s="291"/>
      <c r="W498" s="291"/>
      <c r="X498" s="291"/>
      <c r="Y498" s="291"/>
      <c r="Z498" s="291"/>
    </row>
    <row r="499" spans="1:26" ht="15.75" customHeight="1">
      <c r="A499" s="291"/>
      <c r="B499" s="291"/>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291"/>
      <c r="Z499" s="291"/>
    </row>
    <row r="500" spans="1:26" ht="15.75" customHeight="1">
      <c r="A500" s="291"/>
      <c r="B500" s="291"/>
      <c r="C500" s="291"/>
      <c r="D500" s="291"/>
      <c r="E500" s="291"/>
      <c r="F500" s="291"/>
      <c r="G500" s="291"/>
      <c r="H500" s="291"/>
      <c r="I500" s="291"/>
      <c r="J500" s="291"/>
      <c r="K500" s="291"/>
      <c r="L500" s="291"/>
      <c r="M500" s="291"/>
      <c r="N500" s="291"/>
      <c r="O500" s="291"/>
      <c r="P500" s="291"/>
      <c r="Q500" s="291"/>
      <c r="R500" s="291"/>
      <c r="S500" s="291"/>
      <c r="T500" s="291"/>
      <c r="U500" s="291"/>
      <c r="V500" s="291"/>
      <c r="W500" s="291"/>
      <c r="X500" s="291"/>
      <c r="Y500" s="291"/>
      <c r="Z500" s="291"/>
    </row>
    <row r="501" spans="1:26" ht="15.75" customHeight="1">
      <c r="A501" s="291"/>
      <c r="B501" s="29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291"/>
      <c r="Z501" s="291"/>
    </row>
    <row r="502" spans="1:26" ht="15.75" customHeight="1">
      <c r="A502" s="291"/>
      <c r="B502" s="291"/>
      <c r="C502" s="291"/>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291"/>
      <c r="Z502" s="291"/>
    </row>
    <row r="503" spans="1:26" ht="15.75" customHeight="1">
      <c r="A503" s="291"/>
      <c r="B503" s="291"/>
      <c r="C503" s="291"/>
      <c r="D503" s="291"/>
      <c r="E503" s="291"/>
      <c r="F503" s="291"/>
      <c r="G503" s="291"/>
      <c r="H503" s="291"/>
      <c r="I503" s="291"/>
      <c r="J503" s="291"/>
      <c r="K503" s="291"/>
      <c r="L503" s="291"/>
      <c r="M503" s="291"/>
      <c r="N503" s="291"/>
      <c r="O503" s="291"/>
      <c r="P503" s="291"/>
      <c r="Q503" s="291"/>
      <c r="R503" s="291"/>
      <c r="S503" s="291"/>
      <c r="T503" s="291"/>
      <c r="U503" s="291"/>
      <c r="V503" s="291"/>
      <c r="W503" s="291"/>
      <c r="X503" s="291"/>
      <c r="Y503" s="291"/>
      <c r="Z503" s="291"/>
    </row>
    <row r="504" spans="1:26" ht="15.75" customHeight="1">
      <c r="A504" s="291"/>
      <c r="B504" s="291"/>
      <c r="C504" s="291"/>
      <c r="D504" s="291"/>
      <c r="E504" s="291"/>
      <c r="F504" s="291"/>
      <c r="G504" s="291"/>
      <c r="H504" s="291"/>
      <c r="I504" s="291"/>
      <c r="J504" s="291"/>
      <c r="K504" s="291"/>
      <c r="L504" s="291"/>
      <c r="M504" s="291"/>
      <c r="N504" s="291"/>
      <c r="O504" s="291"/>
      <c r="P504" s="291"/>
      <c r="Q504" s="291"/>
      <c r="R504" s="291"/>
      <c r="S504" s="291"/>
      <c r="T504" s="291"/>
      <c r="U504" s="291"/>
      <c r="V504" s="291"/>
      <c r="W504" s="291"/>
      <c r="X504" s="291"/>
      <c r="Y504" s="291"/>
      <c r="Z504" s="291"/>
    </row>
    <row r="505" spans="1:26" ht="15.75" customHeight="1">
      <c r="A505" s="291"/>
      <c r="B505" s="291"/>
      <c r="C505" s="291"/>
      <c r="D505" s="291"/>
      <c r="E505" s="291"/>
      <c r="F505" s="291"/>
      <c r="G505" s="291"/>
      <c r="H505" s="291"/>
      <c r="I505" s="291"/>
      <c r="J505" s="291"/>
      <c r="K505" s="291"/>
      <c r="L505" s="291"/>
      <c r="M505" s="291"/>
      <c r="N505" s="291"/>
      <c r="O505" s="291"/>
      <c r="P505" s="291"/>
      <c r="Q505" s="291"/>
      <c r="R505" s="291"/>
      <c r="S505" s="291"/>
      <c r="T505" s="291"/>
      <c r="U505" s="291"/>
      <c r="V505" s="291"/>
      <c r="W505" s="291"/>
      <c r="X505" s="291"/>
      <c r="Y505" s="291"/>
      <c r="Z505" s="291"/>
    </row>
    <row r="506" spans="1:26" ht="15.75" customHeight="1">
      <c r="A506" s="291"/>
      <c r="B506" s="291"/>
      <c r="C506" s="291"/>
      <c r="D506" s="291"/>
      <c r="E506" s="291"/>
      <c r="F506" s="291"/>
      <c r="G506" s="291"/>
      <c r="H506" s="291"/>
      <c r="I506" s="291"/>
      <c r="J506" s="291"/>
      <c r="K506" s="291"/>
      <c r="L506" s="291"/>
      <c r="M506" s="291"/>
      <c r="N506" s="291"/>
      <c r="O506" s="291"/>
      <c r="P506" s="291"/>
      <c r="Q506" s="291"/>
      <c r="R506" s="291"/>
      <c r="S506" s="291"/>
      <c r="T506" s="291"/>
      <c r="U506" s="291"/>
      <c r="V506" s="291"/>
      <c r="W506" s="291"/>
      <c r="X506" s="291"/>
      <c r="Y506" s="291"/>
      <c r="Z506" s="291"/>
    </row>
    <row r="507" spans="1:26" ht="15.75" customHeight="1">
      <c r="A507" s="291"/>
      <c r="B507" s="291"/>
      <c r="C507" s="291"/>
      <c r="D507" s="291"/>
      <c r="E507" s="291"/>
      <c r="F507" s="291"/>
      <c r="G507" s="291"/>
      <c r="H507" s="291"/>
      <c r="I507" s="291"/>
      <c r="J507" s="291"/>
      <c r="K507" s="291"/>
      <c r="L507" s="291"/>
      <c r="M507" s="291"/>
      <c r="N507" s="291"/>
      <c r="O507" s="291"/>
      <c r="P507" s="291"/>
      <c r="Q507" s="291"/>
      <c r="R507" s="291"/>
      <c r="S507" s="291"/>
      <c r="T507" s="291"/>
      <c r="U507" s="291"/>
      <c r="V507" s="291"/>
      <c r="W507" s="291"/>
      <c r="X507" s="291"/>
      <c r="Y507" s="291"/>
      <c r="Z507" s="291"/>
    </row>
    <row r="508" spans="1:26" ht="15.75" customHeight="1">
      <c r="A508" s="291"/>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row>
    <row r="509" spans="1:26" ht="15.75" customHeight="1">
      <c r="A509" s="291"/>
      <c r="B509" s="291"/>
      <c r="C509" s="291"/>
      <c r="D509" s="291"/>
      <c r="E509" s="291"/>
      <c r="F509" s="291"/>
      <c r="G509" s="291"/>
      <c r="H509" s="291"/>
      <c r="I509" s="291"/>
      <c r="J509" s="291"/>
      <c r="K509" s="291"/>
      <c r="L509" s="291"/>
      <c r="M509" s="291"/>
      <c r="N509" s="291"/>
      <c r="O509" s="291"/>
      <c r="P509" s="291"/>
      <c r="Q509" s="291"/>
      <c r="R509" s="291"/>
      <c r="S509" s="291"/>
      <c r="T509" s="291"/>
      <c r="U509" s="291"/>
      <c r="V509" s="291"/>
      <c r="W509" s="291"/>
      <c r="X509" s="291"/>
      <c r="Y509" s="291"/>
      <c r="Z509" s="291"/>
    </row>
    <row r="510" spans="1:26" ht="15.75" customHeight="1">
      <c r="A510" s="291"/>
      <c r="B510" s="291"/>
      <c r="C510" s="291"/>
      <c r="D510" s="291"/>
      <c r="E510" s="291"/>
      <c r="F510" s="291"/>
      <c r="G510" s="291"/>
      <c r="H510" s="291"/>
      <c r="I510" s="291"/>
      <c r="J510" s="291"/>
      <c r="K510" s="291"/>
      <c r="L510" s="291"/>
      <c r="M510" s="291"/>
      <c r="N510" s="291"/>
      <c r="O510" s="291"/>
      <c r="P510" s="291"/>
      <c r="Q510" s="291"/>
      <c r="R510" s="291"/>
      <c r="S510" s="291"/>
      <c r="T510" s="291"/>
      <c r="U510" s="291"/>
      <c r="V510" s="291"/>
      <c r="W510" s="291"/>
      <c r="X510" s="291"/>
      <c r="Y510" s="291"/>
      <c r="Z510" s="291"/>
    </row>
    <row r="511" spans="1:26" ht="15.75" customHeight="1">
      <c r="A511" s="291"/>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row>
    <row r="512" spans="1:26" ht="15.75" customHeight="1">
      <c r="A512" s="291"/>
      <c r="B512" s="291"/>
      <c r="C512" s="291"/>
      <c r="D512" s="291"/>
      <c r="E512" s="291"/>
      <c r="F512" s="291"/>
      <c r="G512" s="291"/>
      <c r="H512" s="291"/>
      <c r="I512" s="291"/>
      <c r="J512" s="291"/>
      <c r="K512" s="291"/>
      <c r="L512" s="291"/>
      <c r="M512" s="291"/>
      <c r="N512" s="291"/>
      <c r="O512" s="291"/>
      <c r="P512" s="291"/>
      <c r="Q512" s="291"/>
      <c r="R512" s="291"/>
      <c r="S512" s="291"/>
      <c r="T512" s="291"/>
      <c r="U512" s="291"/>
      <c r="V512" s="291"/>
      <c r="W512" s="291"/>
      <c r="X512" s="291"/>
      <c r="Y512" s="291"/>
      <c r="Z512" s="291"/>
    </row>
    <row r="513" spans="1:26" ht="15.75" customHeight="1">
      <c r="A513" s="291"/>
      <c r="B513" s="291"/>
      <c r="C513" s="291"/>
      <c r="D513" s="291"/>
      <c r="E513" s="291"/>
      <c r="F513" s="291"/>
      <c r="G513" s="291"/>
      <c r="H513" s="291"/>
      <c r="I513" s="291"/>
      <c r="J513" s="291"/>
      <c r="K513" s="291"/>
      <c r="L513" s="291"/>
      <c r="M513" s="291"/>
      <c r="N513" s="291"/>
      <c r="O513" s="291"/>
      <c r="P513" s="291"/>
      <c r="Q513" s="291"/>
      <c r="R513" s="291"/>
      <c r="S513" s="291"/>
      <c r="T513" s="291"/>
      <c r="U513" s="291"/>
      <c r="V513" s="291"/>
      <c r="W513" s="291"/>
      <c r="X513" s="291"/>
      <c r="Y513" s="291"/>
      <c r="Z513" s="291"/>
    </row>
    <row r="514" spans="1:26" ht="15.75" customHeight="1">
      <c r="A514" s="291"/>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row>
    <row r="515" spans="1:26" ht="15.75" customHeight="1">
      <c r="A515" s="291"/>
      <c r="B515" s="291"/>
      <c r="C515" s="291"/>
      <c r="D515" s="291"/>
      <c r="E515" s="291"/>
      <c r="F515" s="291"/>
      <c r="G515" s="291"/>
      <c r="H515" s="291"/>
      <c r="I515" s="291"/>
      <c r="J515" s="291"/>
      <c r="K515" s="291"/>
      <c r="L515" s="291"/>
      <c r="M515" s="291"/>
      <c r="N515" s="291"/>
      <c r="O515" s="291"/>
      <c r="P515" s="291"/>
      <c r="Q515" s="291"/>
      <c r="R515" s="291"/>
      <c r="S515" s="291"/>
      <c r="T515" s="291"/>
      <c r="U515" s="291"/>
      <c r="V515" s="291"/>
      <c r="W515" s="291"/>
      <c r="X515" s="291"/>
      <c r="Y515" s="291"/>
      <c r="Z515" s="291"/>
    </row>
    <row r="516" spans="1:26" ht="15.75" customHeight="1">
      <c r="A516" s="291"/>
      <c r="B516" s="291"/>
      <c r="C516" s="291"/>
      <c r="D516" s="291"/>
      <c r="E516" s="291"/>
      <c r="F516" s="291"/>
      <c r="G516" s="291"/>
      <c r="H516" s="291"/>
      <c r="I516" s="291"/>
      <c r="J516" s="291"/>
      <c r="K516" s="291"/>
      <c r="L516" s="291"/>
      <c r="M516" s="291"/>
      <c r="N516" s="291"/>
      <c r="O516" s="291"/>
      <c r="P516" s="291"/>
      <c r="Q516" s="291"/>
      <c r="R516" s="291"/>
      <c r="S516" s="291"/>
      <c r="T516" s="291"/>
      <c r="U516" s="291"/>
      <c r="V516" s="291"/>
      <c r="W516" s="291"/>
      <c r="X516" s="291"/>
      <c r="Y516" s="291"/>
      <c r="Z516" s="291"/>
    </row>
    <row r="517" spans="1:26" ht="15.75" customHeight="1">
      <c r="A517" s="291"/>
      <c r="B517" s="291"/>
      <c r="C517" s="291"/>
      <c r="D517" s="291"/>
      <c r="E517" s="291"/>
      <c r="F517" s="291"/>
      <c r="G517" s="291"/>
      <c r="H517" s="291"/>
      <c r="I517" s="291"/>
      <c r="J517" s="291"/>
      <c r="K517" s="291"/>
      <c r="L517" s="291"/>
      <c r="M517" s="291"/>
      <c r="N517" s="291"/>
      <c r="O517" s="291"/>
      <c r="P517" s="291"/>
      <c r="Q517" s="291"/>
      <c r="R517" s="291"/>
      <c r="S517" s="291"/>
      <c r="T517" s="291"/>
      <c r="U517" s="291"/>
      <c r="V517" s="291"/>
      <c r="W517" s="291"/>
      <c r="X517" s="291"/>
      <c r="Y517" s="291"/>
      <c r="Z517" s="291"/>
    </row>
    <row r="518" spans="1:26" ht="15.75" customHeight="1">
      <c r="A518" s="291"/>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row>
    <row r="519" spans="1:26" ht="15.75" customHeight="1">
      <c r="A519" s="291"/>
      <c r="B519" s="291"/>
      <c r="C519" s="291"/>
      <c r="D519" s="291"/>
      <c r="E519" s="291"/>
      <c r="F519" s="291"/>
      <c r="G519" s="291"/>
      <c r="H519" s="291"/>
      <c r="I519" s="291"/>
      <c r="J519" s="291"/>
      <c r="K519" s="291"/>
      <c r="L519" s="291"/>
      <c r="M519" s="291"/>
      <c r="N519" s="291"/>
      <c r="O519" s="291"/>
      <c r="P519" s="291"/>
      <c r="Q519" s="291"/>
      <c r="R519" s="291"/>
      <c r="S519" s="291"/>
      <c r="T519" s="291"/>
      <c r="U519" s="291"/>
      <c r="V519" s="291"/>
      <c r="W519" s="291"/>
      <c r="X519" s="291"/>
      <c r="Y519" s="291"/>
      <c r="Z519" s="291"/>
    </row>
    <row r="520" spans="1:26" ht="15.75" customHeight="1">
      <c r="A520" s="291"/>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c r="Z520" s="291"/>
    </row>
    <row r="521" spans="1:26" ht="15.75" customHeight="1">
      <c r="A521" s="291"/>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row>
    <row r="522" spans="1:26" ht="15.75" customHeight="1">
      <c r="A522" s="291"/>
      <c r="B522" s="291"/>
      <c r="C522" s="291"/>
      <c r="D522" s="291"/>
      <c r="E522" s="291"/>
      <c r="F522" s="291"/>
      <c r="G522" s="291"/>
      <c r="H522" s="291"/>
      <c r="I522" s="291"/>
      <c r="J522" s="291"/>
      <c r="K522" s="291"/>
      <c r="L522" s="291"/>
      <c r="M522" s="291"/>
      <c r="N522" s="291"/>
      <c r="O522" s="291"/>
      <c r="P522" s="291"/>
      <c r="Q522" s="291"/>
      <c r="R522" s="291"/>
      <c r="S522" s="291"/>
      <c r="T522" s="291"/>
      <c r="U522" s="291"/>
      <c r="V522" s="291"/>
      <c r="W522" s="291"/>
      <c r="X522" s="291"/>
      <c r="Y522" s="291"/>
      <c r="Z522" s="291"/>
    </row>
    <row r="523" spans="1:26" ht="15.75" customHeight="1">
      <c r="A523" s="291"/>
      <c r="B523" s="291"/>
      <c r="C523" s="291"/>
      <c r="D523" s="291"/>
      <c r="E523" s="291"/>
      <c r="F523" s="291"/>
      <c r="G523" s="291"/>
      <c r="H523" s="291"/>
      <c r="I523" s="291"/>
      <c r="J523" s="291"/>
      <c r="K523" s="291"/>
      <c r="L523" s="291"/>
      <c r="M523" s="291"/>
      <c r="N523" s="291"/>
      <c r="O523" s="291"/>
      <c r="P523" s="291"/>
      <c r="Q523" s="291"/>
      <c r="R523" s="291"/>
      <c r="S523" s="291"/>
      <c r="T523" s="291"/>
      <c r="U523" s="291"/>
      <c r="V523" s="291"/>
      <c r="W523" s="291"/>
      <c r="X523" s="291"/>
      <c r="Y523" s="291"/>
      <c r="Z523" s="291"/>
    </row>
    <row r="524" spans="1:26" ht="15.75" customHeight="1">
      <c r="A524" s="291"/>
      <c r="B524" s="291"/>
      <c r="C524" s="291"/>
      <c r="D524" s="291"/>
      <c r="E524" s="291"/>
      <c r="F524" s="291"/>
      <c r="G524" s="291"/>
      <c r="H524" s="291"/>
      <c r="I524" s="291"/>
      <c r="J524" s="291"/>
      <c r="K524" s="291"/>
      <c r="L524" s="291"/>
      <c r="M524" s="291"/>
      <c r="N524" s="291"/>
      <c r="O524" s="291"/>
      <c r="P524" s="291"/>
      <c r="Q524" s="291"/>
      <c r="R524" s="291"/>
      <c r="S524" s="291"/>
      <c r="T524" s="291"/>
      <c r="U524" s="291"/>
      <c r="V524" s="291"/>
      <c r="W524" s="291"/>
      <c r="X524" s="291"/>
      <c r="Y524" s="291"/>
      <c r="Z524" s="291"/>
    </row>
    <row r="525" spans="1:26" ht="15.75" customHeight="1">
      <c r="A525" s="291"/>
      <c r="B525" s="291"/>
      <c r="C525" s="291"/>
      <c r="D525" s="291"/>
      <c r="E525" s="291"/>
      <c r="F525" s="291"/>
      <c r="G525" s="291"/>
      <c r="H525" s="291"/>
      <c r="I525" s="291"/>
      <c r="J525" s="291"/>
      <c r="K525" s="291"/>
      <c r="L525" s="291"/>
      <c r="M525" s="291"/>
      <c r="N525" s="291"/>
      <c r="O525" s="291"/>
      <c r="P525" s="291"/>
      <c r="Q525" s="291"/>
      <c r="R525" s="291"/>
      <c r="S525" s="291"/>
      <c r="T525" s="291"/>
      <c r="U525" s="291"/>
      <c r="V525" s="291"/>
      <c r="W525" s="291"/>
      <c r="X525" s="291"/>
      <c r="Y525" s="291"/>
      <c r="Z525" s="291"/>
    </row>
    <row r="526" spans="1:26" ht="15.75" customHeight="1">
      <c r="A526" s="291"/>
      <c r="B526" s="291"/>
      <c r="C526" s="291"/>
      <c r="D526" s="291"/>
      <c r="E526" s="291"/>
      <c r="F526" s="291"/>
      <c r="G526" s="291"/>
      <c r="H526" s="291"/>
      <c r="I526" s="291"/>
      <c r="J526" s="291"/>
      <c r="K526" s="291"/>
      <c r="L526" s="291"/>
      <c r="M526" s="291"/>
      <c r="N526" s="291"/>
      <c r="O526" s="291"/>
      <c r="P526" s="291"/>
      <c r="Q526" s="291"/>
      <c r="R526" s="291"/>
      <c r="S526" s="291"/>
      <c r="T526" s="291"/>
      <c r="U526" s="291"/>
      <c r="V526" s="291"/>
      <c r="W526" s="291"/>
      <c r="X526" s="291"/>
      <c r="Y526" s="291"/>
      <c r="Z526" s="291"/>
    </row>
    <row r="527" spans="1:26" ht="15.75" customHeight="1">
      <c r="A527" s="291"/>
      <c r="B527" s="291"/>
      <c r="C527" s="291"/>
      <c r="D527" s="291"/>
      <c r="E527" s="291"/>
      <c r="F527" s="291"/>
      <c r="G527" s="291"/>
      <c r="H527" s="291"/>
      <c r="I527" s="291"/>
      <c r="J527" s="291"/>
      <c r="K527" s="291"/>
      <c r="L527" s="291"/>
      <c r="M527" s="291"/>
      <c r="N527" s="291"/>
      <c r="O527" s="291"/>
      <c r="P527" s="291"/>
      <c r="Q527" s="291"/>
      <c r="R527" s="291"/>
      <c r="S527" s="291"/>
      <c r="T527" s="291"/>
      <c r="U527" s="291"/>
      <c r="V527" s="291"/>
      <c r="W527" s="291"/>
      <c r="X527" s="291"/>
      <c r="Y527" s="291"/>
      <c r="Z527" s="291"/>
    </row>
    <row r="528" spans="1:26" ht="15.75" customHeight="1">
      <c r="A528" s="291"/>
      <c r="B528" s="291"/>
      <c r="C528" s="291"/>
      <c r="D528" s="291"/>
      <c r="E528" s="291"/>
      <c r="F528" s="291"/>
      <c r="G528" s="291"/>
      <c r="H528" s="291"/>
      <c r="I528" s="291"/>
      <c r="J528" s="291"/>
      <c r="K528" s="291"/>
      <c r="L528" s="291"/>
      <c r="M528" s="291"/>
      <c r="N528" s="291"/>
      <c r="O528" s="291"/>
      <c r="P528" s="291"/>
      <c r="Q528" s="291"/>
      <c r="R528" s="291"/>
      <c r="S528" s="291"/>
      <c r="T528" s="291"/>
      <c r="U528" s="291"/>
      <c r="V528" s="291"/>
      <c r="W528" s="291"/>
      <c r="X528" s="291"/>
      <c r="Y528" s="291"/>
      <c r="Z528" s="291"/>
    </row>
    <row r="529" spans="1:26" ht="15.75" customHeight="1">
      <c r="A529" s="291"/>
      <c r="B529" s="291"/>
      <c r="C529" s="291"/>
      <c r="D529" s="291"/>
      <c r="E529" s="291"/>
      <c r="F529" s="291"/>
      <c r="G529" s="291"/>
      <c r="H529" s="291"/>
      <c r="I529" s="291"/>
      <c r="J529" s="291"/>
      <c r="K529" s="291"/>
      <c r="L529" s="291"/>
      <c r="M529" s="291"/>
      <c r="N529" s="291"/>
      <c r="O529" s="291"/>
      <c r="P529" s="291"/>
      <c r="Q529" s="291"/>
      <c r="R529" s="291"/>
      <c r="S529" s="291"/>
      <c r="T529" s="291"/>
      <c r="U529" s="291"/>
      <c r="V529" s="291"/>
      <c r="W529" s="291"/>
      <c r="X529" s="291"/>
      <c r="Y529" s="291"/>
      <c r="Z529" s="291"/>
    </row>
    <row r="530" spans="1:26" ht="15.75" customHeight="1">
      <c r="A530" s="291"/>
      <c r="B530" s="291"/>
      <c r="C530" s="291"/>
      <c r="D530" s="291"/>
      <c r="E530" s="291"/>
      <c r="F530" s="291"/>
      <c r="G530" s="291"/>
      <c r="H530" s="291"/>
      <c r="I530" s="291"/>
      <c r="J530" s="291"/>
      <c r="K530" s="291"/>
      <c r="L530" s="291"/>
      <c r="M530" s="291"/>
      <c r="N530" s="291"/>
      <c r="O530" s="291"/>
      <c r="P530" s="291"/>
      <c r="Q530" s="291"/>
      <c r="R530" s="291"/>
      <c r="S530" s="291"/>
      <c r="T530" s="291"/>
      <c r="U530" s="291"/>
      <c r="V530" s="291"/>
      <c r="W530" s="291"/>
      <c r="X530" s="291"/>
      <c r="Y530" s="291"/>
      <c r="Z530" s="291"/>
    </row>
    <row r="531" spans="1:26" ht="15.75" customHeight="1">
      <c r="A531" s="291"/>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row>
    <row r="532" spans="1:26" ht="15.75" customHeight="1">
      <c r="A532" s="291"/>
      <c r="B532" s="291"/>
      <c r="C532" s="291"/>
      <c r="D532" s="291"/>
      <c r="E532" s="291"/>
      <c r="F532" s="291"/>
      <c r="G532" s="291"/>
      <c r="H532" s="291"/>
      <c r="I532" s="291"/>
      <c r="J532" s="291"/>
      <c r="K532" s="291"/>
      <c r="L532" s="291"/>
      <c r="M532" s="291"/>
      <c r="N532" s="291"/>
      <c r="O532" s="291"/>
      <c r="P532" s="291"/>
      <c r="Q532" s="291"/>
      <c r="R532" s="291"/>
      <c r="S532" s="291"/>
      <c r="T532" s="291"/>
      <c r="U532" s="291"/>
      <c r="V532" s="291"/>
      <c r="W532" s="291"/>
      <c r="X532" s="291"/>
      <c r="Y532" s="291"/>
      <c r="Z532" s="291"/>
    </row>
    <row r="533" spans="1:26" ht="15.75" customHeight="1">
      <c r="A533" s="291"/>
      <c r="B533" s="291"/>
      <c r="C533" s="291"/>
      <c r="D533" s="291"/>
      <c r="E533" s="291"/>
      <c r="F533" s="291"/>
      <c r="G533" s="291"/>
      <c r="H533" s="291"/>
      <c r="I533" s="291"/>
      <c r="J533" s="291"/>
      <c r="K533" s="291"/>
      <c r="L533" s="291"/>
      <c r="M533" s="291"/>
      <c r="N533" s="291"/>
      <c r="O533" s="291"/>
      <c r="P533" s="291"/>
      <c r="Q533" s="291"/>
      <c r="R533" s="291"/>
      <c r="S533" s="291"/>
      <c r="T533" s="291"/>
      <c r="U533" s="291"/>
      <c r="V533" s="291"/>
      <c r="W533" s="291"/>
      <c r="X533" s="291"/>
      <c r="Y533" s="291"/>
      <c r="Z533" s="291"/>
    </row>
    <row r="534" spans="1:26" ht="15.75" customHeight="1">
      <c r="A534" s="291"/>
      <c r="B534" s="291"/>
      <c r="C534" s="291"/>
      <c r="D534" s="291"/>
      <c r="E534" s="291"/>
      <c r="F534" s="291"/>
      <c r="G534" s="291"/>
      <c r="H534" s="291"/>
      <c r="I534" s="291"/>
      <c r="J534" s="291"/>
      <c r="K534" s="291"/>
      <c r="L534" s="291"/>
      <c r="M534" s="291"/>
      <c r="N534" s="291"/>
      <c r="O534" s="291"/>
      <c r="P534" s="291"/>
      <c r="Q534" s="291"/>
      <c r="R534" s="291"/>
      <c r="S534" s="291"/>
      <c r="T534" s="291"/>
      <c r="U534" s="291"/>
      <c r="V534" s="291"/>
      <c r="W534" s="291"/>
      <c r="X534" s="291"/>
      <c r="Y534" s="291"/>
      <c r="Z534" s="291"/>
    </row>
    <row r="535" spans="1:26" ht="15.75" customHeight="1">
      <c r="A535" s="291"/>
      <c r="B535" s="291"/>
      <c r="C535" s="291"/>
      <c r="D535" s="291"/>
      <c r="E535" s="291"/>
      <c r="F535" s="291"/>
      <c r="G535" s="291"/>
      <c r="H535" s="291"/>
      <c r="I535" s="291"/>
      <c r="J535" s="291"/>
      <c r="K535" s="291"/>
      <c r="L535" s="291"/>
      <c r="M535" s="291"/>
      <c r="N535" s="291"/>
      <c r="O535" s="291"/>
      <c r="P535" s="291"/>
      <c r="Q535" s="291"/>
      <c r="R535" s="291"/>
      <c r="S535" s="291"/>
      <c r="T535" s="291"/>
      <c r="U535" s="291"/>
      <c r="V535" s="291"/>
      <c r="W535" s="291"/>
      <c r="X535" s="291"/>
      <c r="Y535" s="291"/>
      <c r="Z535" s="291"/>
    </row>
    <row r="536" spans="1:26" ht="15.75" customHeight="1">
      <c r="A536" s="291"/>
      <c r="B536" s="291"/>
      <c r="C536" s="291"/>
      <c r="D536" s="291"/>
      <c r="E536" s="291"/>
      <c r="F536" s="291"/>
      <c r="G536" s="291"/>
      <c r="H536" s="291"/>
      <c r="I536" s="291"/>
      <c r="J536" s="291"/>
      <c r="K536" s="291"/>
      <c r="L536" s="291"/>
      <c r="M536" s="291"/>
      <c r="N536" s="291"/>
      <c r="O536" s="291"/>
      <c r="P536" s="291"/>
      <c r="Q536" s="291"/>
      <c r="R536" s="291"/>
      <c r="S536" s="291"/>
      <c r="T536" s="291"/>
      <c r="U536" s="291"/>
      <c r="V536" s="291"/>
      <c r="W536" s="291"/>
      <c r="X536" s="291"/>
      <c r="Y536" s="291"/>
      <c r="Z536" s="291"/>
    </row>
    <row r="537" spans="1:26" ht="15.75" customHeight="1">
      <c r="A537" s="291"/>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row>
    <row r="538" spans="1:26" ht="15.75" customHeight="1">
      <c r="A538" s="291"/>
      <c r="B538" s="291"/>
      <c r="C538" s="291"/>
      <c r="D538" s="291"/>
      <c r="E538" s="291"/>
      <c r="F538" s="291"/>
      <c r="G538" s="291"/>
      <c r="H538" s="291"/>
      <c r="I538" s="291"/>
      <c r="J538" s="291"/>
      <c r="K538" s="291"/>
      <c r="L538" s="291"/>
      <c r="M538" s="291"/>
      <c r="N538" s="291"/>
      <c r="O538" s="291"/>
      <c r="P538" s="291"/>
      <c r="Q538" s="291"/>
      <c r="R538" s="291"/>
      <c r="S538" s="291"/>
      <c r="T538" s="291"/>
      <c r="U538" s="291"/>
      <c r="V538" s="291"/>
      <c r="W538" s="291"/>
      <c r="X538" s="291"/>
      <c r="Y538" s="291"/>
      <c r="Z538" s="291"/>
    </row>
    <row r="539" spans="1:26" ht="15.75" customHeight="1">
      <c r="A539" s="291"/>
      <c r="B539" s="291"/>
      <c r="C539" s="291"/>
      <c r="D539" s="291"/>
      <c r="E539" s="291"/>
      <c r="F539" s="291"/>
      <c r="G539" s="291"/>
      <c r="H539" s="291"/>
      <c r="I539" s="291"/>
      <c r="J539" s="291"/>
      <c r="K539" s="291"/>
      <c r="L539" s="291"/>
      <c r="M539" s="291"/>
      <c r="N539" s="291"/>
      <c r="O539" s="291"/>
      <c r="P539" s="291"/>
      <c r="Q539" s="291"/>
      <c r="R539" s="291"/>
      <c r="S539" s="291"/>
      <c r="T539" s="291"/>
      <c r="U539" s="291"/>
      <c r="V539" s="291"/>
      <c r="W539" s="291"/>
      <c r="X539" s="291"/>
      <c r="Y539" s="291"/>
      <c r="Z539" s="291"/>
    </row>
    <row r="540" spans="1:26" ht="15.75" customHeight="1">
      <c r="A540" s="291"/>
      <c r="B540" s="291"/>
      <c r="C540" s="291"/>
      <c r="D540" s="291"/>
      <c r="E540" s="291"/>
      <c r="F540" s="291"/>
      <c r="G540" s="291"/>
      <c r="H540" s="291"/>
      <c r="I540" s="291"/>
      <c r="J540" s="291"/>
      <c r="K540" s="291"/>
      <c r="L540" s="291"/>
      <c r="M540" s="291"/>
      <c r="N540" s="291"/>
      <c r="O540" s="291"/>
      <c r="P540" s="291"/>
      <c r="Q540" s="291"/>
      <c r="R540" s="291"/>
      <c r="S540" s="291"/>
      <c r="T540" s="291"/>
      <c r="U540" s="291"/>
      <c r="V540" s="291"/>
      <c r="W540" s="291"/>
      <c r="X540" s="291"/>
      <c r="Y540" s="291"/>
      <c r="Z540" s="291"/>
    </row>
    <row r="541" spans="1:26" ht="15.75" customHeight="1">
      <c r="A541" s="291"/>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row>
    <row r="542" spans="1:26" ht="15.75" customHeight="1">
      <c r="A542" s="291"/>
      <c r="B542" s="291"/>
      <c r="C542" s="291"/>
      <c r="D542" s="291"/>
      <c r="E542" s="291"/>
      <c r="F542" s="291"/>
      <c r="G542" s="291"/>
      <c r="H542" s="291"/>
      <c r="I542" s="291"/>
      <c r="J542" s="291"/>
      <c r="K542" s="291"/>
      <c r="L542" s="291"/>
      <c r="M542" s="291"/>
      <c r="N542" s="291"/>
      <c r="O542" s="291"/>
      <c r="P542" s="291"/>
      <c r="Q542" s="291"/>
      <c r="R542" s="291"/>
      <c r="S542" s="291"/>
      <c r="T542" s="291"/>
      <c r="U542" s="291"/>
      <c r="V542" s="291"/>
      <c r="W542" s="291"/>
      <c r="X542" s="291"/>
      <c r="Y542" s="291"/>
      <c r="Z542" s="291"/>
    </row>
    <row r="543" spans="1:26" ht="15.75" customHeight="1">
      <c r="A543" s="291"/>
      <c r="B543" s="291"/>
      <c r="C543" s="291"/>
      <c r="D543" s="291"/>
      <c r="E543" s="291"/>
      <c r="F543" s="291"/>
      <c r="G543" s="291"/>
      <c r="H543" s="291"/>
      <c r="I543" s="291"/>
      <c r="J543" s="291"/>
      <c r="K543" s="291"/>
      <c r="L543" s="291"/>
      <c r="M543" s="291"/>
      <c r="N543" s="291"/>
      <c r="O543" s="291"/>
      <c r="P543" s="291"/>
      <c r="Q543" s="291"/>
      <c r="R543" s="291"/>
      <c r="S543" s="291"/>
      <c r="T543" s="291"/>
      <c r="U543" s="291"/>
      <c r="V543" s="291"/>
      <c r="W543" s="291"/>
      <c r="X543" s="291"/>
      <c r="Y543" s="291"/>
      <c r="Z543" s="291"/>
    </row>
    <row r="544" spans="1:26" ht="15.75" customHeight="1">
      <c r="A544" s="291"/>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row>
    <row r="545" spans="1:26" ht="15.75" customHeight="1">
      <c r="A545" s="291"/>
      <c r="B545" s="291"/>
      <c r="C545" s="291"/>
      <c r="D545" s="291"/>
      <c r="E545" s="291"/>
      <c r="F545" s="291"/>
      <c r="G545" s="291"/>
      <c r="H545" s="291"/>
      <c r="I545" s="291"/>
      <c r="J545" s="291"/>
      <c r="K545" s="291"/>
      <c r="L545" s="291"/>
      <c r="M545" s="291"/>
      <c r="N545" s="291"/>
      <c r="O545" s="291"/>
      <c r="P545" s="291"/>
      <c r="Q545" s="291"/>
      <c r="R545" s="291"/>
      <c r="S545" s="291"/>
      <c r="T545" s="291"/>
      <c r="U545" s="291"/>
      <c r="V545" s="291"/>
      <c r="W545" s="291"/>
      <c r="X545" s="291"/>
      <c r="Y545" s="291"/>
      <c r="Z545" s="291"/>
    </row>
    <row r="546" spans="1:26" ht="15.75" customHeight="1">
      <c r="A546" s="291"/>
      <c r="B546" s="291"/>
      <c r="C546" s="291"/>
      <c r="D546" s="291"/>
      <c r="E546" s="291"/>
      <c r="F546" s="291"/>
      <c r="G546" s="291"/>
      <c r="H546" s="291"/>
      <c r="I546" s="291"/>
      <c r="J546" s="291"/>
      <c r="K546" s="291"/>
      <c r="L546" s="291"/>
      <c r="M546" s="291"/>
      <c r="N546" s="291"/>
      <c r="O546" s="291"/>
      <c r="P546" s="291"/>
      <c r="Q546" s="291"/>
      <c r="R546" s="291"/>
      <c r="S546" s="291"/>
      <c r="T546" s="291"/>
      <c r="U546" s="291"/>
      <c r="V546" s="291"/>
      <c r="W546" s="291"/>
      <c r="X546" s="291"/>
      <c r="Y546" s="291"/>
      <c r="Z546" s="291"/>
    </row>
    <row r="547" spans="1:26" ht="15.75" customHeight="1">
      <c r="A547" s="291"/>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row>
    <row r="548" spans="1:26" ht="15.75" customHeight="1">
      <c r="A548" s="291"/>
      <c r="B548" s="291"/>
      <c r="C548" s="291"/>
      <c r="D548" s="291"/>
      <c r="E548" s="291"/>
      <c r="F548" s="291"/>
      <c r="G548" s="291"/>
      <c r="H548" s="291"/>
      <c r="I548" s="291"/>
      <c r="J548" s="291"/>
      <c r="K548" s="291"/>
      <c r="L548" s="291"/>
      <c r="M548" s="291"/>
      <c r="N548" s="291"/>
      <c r="O548" s="291"/>
      <c r="P548" s="291"/>
      <c r="Q548" s="291"/>
      <c r="R548" s="291"/>
      <c r="S548" s="291"/>
      <c r="T548" s="291"/>
      <c r="U548" s="291"/>
      <c r="V548" s="291"/>
      <c r="W548" s="291"/>
      <c r="X548" s="291"/>
      <c r="Y548" s="291"/>
      <c r="Z548" s="291"/>
    </row>
    <row r="549" spans="1:26" ht="15.75" customHeight="1">
      <c r="A549" s="291"/>
      <c r="B549" s="291"/>
      <c r="C549" s="291"/>
      <c r="D549" s="291"/>
      <c r="E549" s="291"/>
      <c r="F549" s="291"/>
      <c r="G549" s="291"/>
      <c r="H549" s="291"/>
      <c r="I549" s="291"/>
      <c r="J549" s="291"/>
      <c r="K549" s="291"/>
      <c r="L549" s="291"/>
      <c r="M549" s="291"/>
      <c r="N549" s="291"/>
      <c r="O549" s="291"/>
      <c r="P549" s="291"/>
      <c r="Q549" s="291"/>
      <c r="R549" s="291"/>
      <c r="S549" s="291"/>
      <c r="T549" s="291"/>
      <c r="U549" s="291"/>
      <c r="V549" s="291"/>
      <c r="W549" s="291"/>
      <c r="X549" s="291"/>
      <c r="Y549" s="291"/>
      <c r="Z549" s="291"/>
    </row>
    <row r="550" spans="1:26" ht="15.75" customHeight="1">
      <c r="A550" s="291"/>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row>
    <row r="551" spans="1:26" ht="15.75" customHeight="1">
      <c r="A551" s="291"/>
      <c r="B551" s="291"/>
      <c r="C551" s="291"/>
      <c r="D551" s="291"/>
      <c r="E551" s="291"/>
      <c r="F551" s="291"/>
      <c r="G551" s="291"/>
      <c r="H551" s="291"/>
      <c r="I551" s="291"/>
      <c r="J551" s="291"/>
      <c r="K551" s="291"/>
      <c r="L551" s="291"/>
      <c r="M551" s="291"/>
      <c r="N551" s="291"/>
      <c r="O551" s="291"/>
      <c r="P551" s="291"/>
      <c r="Q551" s="291"/>
      <c r="R551" s="291"/>
      <c r="S551" s="291"/>
      <c r="T551" s="291"/>
      <c r="U551" s="291"/>
      <c r="V551" s="291"/>
      <c r="W551" s="291"/>
      <c r="X551" s="291"/>
      <c r="Y551" s="291"/>
      <c r="Z551" s="291"/>
    </row>
    <row r="552" spans="1:26" ht="15.75" customHeight="1">
      <c r="A552" s="291"/>
      <c r="B552" s="291"/>
      <c r="C552" s="291"/>
      <c r="D552" s="291"/>
      <c r="E552" s="291"/>
      <c r="F552" s="291"/>
      <c r="G552" s="291"/>
      <c r="H552" s="291"/>
      <c r="I552" s="291"/>
      <c r="J552" s="291"/>
      <c r="K552" s="291"/>
      <c r="L552" s="291"/>
      <c r="M552" s="291"/>
      <c r="N552" s="291"/>
      <c r="O552" s="291"/>
      <c r="P552" s="291"/>
      <c r="Q552" s="291"/>
      <c r="R552" s="291"/>
      <c r="S552" s="291"/>
      <c r="T552" s="291"/>
      <c r="U552" s="291"/>
      <c r="V552" s="291"/>
      <c r="W552" s="291"/>
      <c r="X552" s="291"/>
      <c r="Y552" s="291"/>
      <c r="Z552" s="291"/>
    </row>
    <row r="553" spans="1:26" ht="15.75" customHeight="1">
      <c r="A553" s="291"/>
      <c r="B553" s="291"/>
      <c r="C553" s="291"/>
      <c r="D553" s="291"/>
      <c r="E553" s="291"/>
      <c r="F553" s="291"/>
      <c r="G553" s="291"/>
      <c r="H553" s="291"/>
      <c r="I553" s="291"/>
      <c r="J553" s="291"/>
      <c r="K553" s="291"/>
      <c r="L553" s="291"/>
      <c r="M553" s="291"/>
      <c r="N553" s="291"/>
      <c r="O553" s="291"/>
      <c r="P553" s="291"/>
      <c r="Q553" s="291"/>
      <c r="R553" s="291"/>
      <c r="S553" s="291"/>
      <c r="T553" s="291"/>
      <c r="U553" s="291"/>
      <c r="V553" s="291"/>
      <c r="W553" s="291"/>
      <c r="X553" s="291"/>
      <c r="Y553" s="291"/>
      <c r="Z553" s="291"/>
    </row>
    <row r="554" spans="1:26" ht="15.75" customHeight="1">
      <c r="A554" s="291"/>
      <c r="B554" s="291"/>
      <c r="C554" s="291"/>
      <c r="D554" s="291"/>
      <c r="E554" s="291"/>
      <c r="F554" s="291"/>
      <c r="G554" s="291"/>
      <c r="H554" s="291"/>
      <c r="I554" s="291"/>
      <c r="J554" s="291"/>
      <c r="K554" s="291"/>
      <c r="L554" s="291"/>
      <c r="M554" s="291"/>
      <c r="N554" s="291"/>
      <c r="O554" s="291"/>
      <c r="P554" s="291"/>
      <c r="Q554" s="291"/>
      <c r="R554" s="291"/>
      <c r="S554" s="291"/>
      <c r="T554" s="291"/>
      <c r="U554" s="291"/>
      <c r="V554" s="291"/>
      <c r="W554" s="291"/>
      <c r="X554" s="291"/>
      <c r="Y554" s="291"/>
      <c r="Z554" s="291"/>
    </row>
    <row r="555" spans="1:26" ht="15.75" customHeight="1">
      <c r="A555" s="291"/>
      <c r="B555" s="291"/>
      <c r="C555" s="291"/>
      <c r="D555" s="291"/>
      <c r="E555" s="291"/>
      <c r="F555" s="291"/>
      <c r="G555" s="291"/>
      <c r="H555" s="291"/>
      <c r="I555" s="291"/>
      <c r="J555" s="291"/>
      <c r="K555" s="291"/>
      <c r="L555" s="291"/>
      <c r="M555" s="291"/>
      <c r="N555" s="291"/>
      <c r="O555" s="291"/>
      <c r="P555" s="291"/>
      <c r="Q555" s="291"/>
      <c r="R555" s="291"/>
      <c r="S555" s="291"/>
      <c r="T555" s="291"/>
      <c r="U555" s="291"/>
      <c r="V555" s="291"/>
      <c r="W555" s="291"/>
      <c r="X555" s="291"/>
      <c r="Y555" s="291"/>
      <c r="Z555" s="291"/>
    </row>
    <row r="556" spans="1:26" ht="15.75" customHeight="1">
      <c r="A556" s="291"/>
      <c r="B556" s="291"/>
      <c r="C556" s="291"/>
      <c r="D556" s="291"/>
      <c r="E556" s="291"/>
      <c r="F556" s="291"/>
      <c r="G556" s="291"/>
      <c r="H556" s="291"/>
      <c r="I556" s="291"/>
      <c r="J556" s="291"/>
      <c r="K556" s="291"/>
      <c r="L556" s="291"/>
      <c r="M556" s="291"/>
      <c r="N556" s="291"/>
      <c r="O556" s="291"/>
      <c r="P556" s="291"/>
      <c r="Q556" s="291"/>
      <c r="R556" s="291"/>
      <c r="S556" s="291"/>
      <c r="T556" s="291"/>
      <c r="U556" s="291"/>
      <c r="V556" s="291"/>
      <c r="W556" s="291"/>
      <c r="X556" s="291"/>
      <c r="Y556" s="291"/>
      <c r="Z556" s="291"/>
    </row>
    <row r="557" spans="1:26" ht="15.75" customHeight="1">
      <c r="A557" s="291"/>
      <c r="B557" s="291"/>
      <c r="C557" s="291"/>
      <c r="D557" s="291"/>
      <c r="E557" s="291"/>
      <c r="F557" s="291"/>
      <c r="G557" s="291"/>
      <c r="H557" s="291"/>
      <c r="I557" s="291"/>
      <c r="J557" s="291"/>
      <c r="K557" s="291"/>
      <c r="L557" s="291"/>
      <c r="M557" s="291"/>
      <c r="N557" s="291"/>
      <c r="O557" s="291"/>
      <c r="P557" s="291"/>
      <c r="Q557" s="291"/>
      <c r="R557" s="291"/>
      <c r="S557" s="291"/>
      <c r="T557" s="291"/>
      <c r="U557" s="291"/>
      <c r="V557" s="291"/>
      <c r="W557" s="291"/>
      <c r="X557" s="291"/>
      <c r="Y557" s="291"/>
      <c r="Z557" s="291"/>
    </row>
    <row r="558" spans="1:26" ht="15.75" customHeight="1">
      <c r="A558" s="291"/>
      <c r="B558" s="291"/>
      <c r="C558" s="291"/>
      <c r="D558" s="291"/>
      <c r="E558" s="291"/>
      <c r="F558" s="291"/>
      <c r="G558" s="291"/>
      <c r="H558" s="291"/>
      <c r="I558" s="291"/>
      <c r="J558" s="291"/>
      <c r="K558" s="291"/>
      <c r="L558" s="291"/>
      <c r="M558" s="291"/>
      <c r="N558" s="291"/>
      <c r="O558" s="291"/>
      <c r="P558" s="291"/>
      <c r="Q558" s="291"/>
      <c r="R558" s="291"/>
      <c r="S558" s="291"/>
      <c r="T558" s="291"/>
      <c r="U558" s="291"/>
      <c r="V558" s="291"/>
      <c r="W558" s="291"/>
      <c r="X558" s="291"/>
      <c r="Y558" s="291"/>
      <c r="Z558" s="291"/>
    </row>
    <row r="559" spans="1:26" ht="15.75" customHeight="1">
      <c r="A559" s="291"/>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row>
    <row r="560" spans="1:26" ht="15.75" customHeight="1">
      <c r="A560" s="291"/>
      <c r="B560" s="291"/>
      <c r="C560" s="291"/>
      <c r="D560" s="291"/>
      <c r="E560" s="291"/>
      <c r="F560" s="291"/>
      <c r="G560" s="291"/>
      <c r="H560" s="291"/>
      <c r="I560" s="291"/>
      <c r="J560" s="291"/>
      <c r="K560" s="291"/>
      <c r="L560" s="291"/>
      <c r="M560" s="291"/>
      <c r="N560" s="291"/>
      <c r="O560" s="291"/>
      <c r="P560" s="291"/>
      <c r="Q560" s="291"/>
      <c r="R560" s="291"/>
      <c r="S560" s="291"/>
      <c r="T560" s="291"/>
      <c r="U560" s="291"/>
      <c r="V560" s="291"/>
      <c r="W560" s="291"/>
      <c r="X560" s="291"/>
      <c r="Y560" s="291"/>
      <c r="Z560" s="291"/>
    </row>
    <row r="561" spans="1:26" ht="15.75" customHeight="1">
      <c r="A561" s="291"/>
      <c r="B561" s="291"/>
      <c r="C561" s="291"/>
      <c r="D561" s="291"/>
      <c r="E561" s="291"/>
      <c r="F561" s="291"/>
      <c r="G561" s="291"/>
      <c r="H561" s="291"/>
      <c r="I561" s="291"/>
      <c r="J561" s="291"/>
      <c r="K561" s="291"/>
      <c r="L561" s="291"/>
      <c r="M561" s="291"/>
      <c r="N561" s="291"/>
      <c r="O561" s="291"/>
      <c r="P561" s="291"/>
      <c r="Q561" s="291"/>
      <c r="R561" s="291"/>
      <c r="S561" s="291"/>
      <c r="T561" s="291"/>
      <c r="U561" s="291"/>
      <c r="V561" s="291"/>
      <c r="W561" s="291"/>
      <c r="X561" s="291"/>
      <c r="Y561" s="291"/>
      <c r="Z561" s="291"/>
    </row>
    <row r="562" spans="1:26" ht="15.75" customHeight="1">
      <c r="A562" s="291"/>
      <c r="B562" s="291"/>
      <c r="C562" s="291"/>
      <c r="D562" s="291"/>
      <c r="E562" s="291"/>
      <c r="F562" s="291"/>
      <c r="G562" s="291"/>
      <c r="H562" s="291"/>
      <c r="I562" s="291"/>
      <c r="J562" s="291"/>
      <c r="K562" s="291"/>
      <c r="L562" s="291"/>
      <c r="M562" s="291"/>
      <c r="N562" s="291"/>
      <c r="O562" s="291"/>
      <c r="P562" s="291"/>
      <c r="Q562" s="291"/>
      <c r="R562" s="291"/>
      <c r="S562" s="291"/>
      <c r="T562" s="291"/>
      <c r="U562" s="291"/>
      <c r="V562" s="291"/>
      <c r="W562" s="291"/>
      <c r="X562" s="291"/>
      <c r="Y562" s="291"/>
      <c r="Z562" s="291"/>
    </row>
    <row r="563" spans="1:26" ht="15.75" customHeight="1">
      <c r="A563" s="291"/>
      <c r="B563" s="291"/>
      <c r="C563" s="291"/>
      <c r="D563" s="291"/>
      <c r="E563" s="291"/>
      <c r="F563" s="291"/>
      <c r="G563" s="291"/>
      <c r="H563" s="291"/>
      <c r="I563" s="291"/>
      <c r="J563" s="291"/>
      <c r="K563" s="291"/>
      <c r="L563" s="291"/>
      <c r="M563" s="291"/>
      <c r="N563" s="291"/>
      <c r="O563" s="291"/>
      <c r="P563" s="291"/>
      <c r="Q563" s="291"/>
      <c r="R563" s="291"/>
      <c r="S563" s="291"/>
      <c r="T563" s="291"/>
      <c r="U563" s="291"/>
      <c r="V563" s="291"/>
      <c r="W563" s="291"/>
      <c r="X563" s="291"/>
      <c r="Y563" s="291"/>
      <c r="Z563" s="291"/>
    </row>
    <row r="564" spans="1:26" ht="15.75" customHeight="1">
      <c r="A564" s="291"/>
      <c r="B564" s="291"/>
      <c r="C564" s="291"/>
      <c r="D564" s="291"/>
      <c r="E564" s="291"/>
      <c r="F564" s="291"/>
      <c r="G564" s="291"/>
      <c r="H564" s="291"/>
      <c r="I564" s="291"/>
      <c r="J564" s="291"/>
      <c r="K564" s="291"/>
      <c r="L564" s="291"/>
      <c r="M564" s="291"/>
      <c r="N564" s="291"/>
      <c r="O564" s="291"/>
      <c r="P564" s="291"/>
      <c r="Q564" s="291"/>
      <c r="R564" s="291"/>
      <c r="S564" s="291"/>
      <c r="T564" s="291"/>
      <c r="U564" s="291"/>
      <c r="V564" s="291"/>
      <c r="W564" s="291"/>
      <c r="X564" s="291"/>
      <c r="Y564" s="291"/>
      <c r="Z564" s="291"/>
    </row>
    <row r="565" spans="1:26" ht="15.75" customHeight="1">
      <c r="A565" s="291"/>
      <c r="B565" s="291"/>
      <c r="C565" s="291"/>
      <c r="D565" s="291"/>
      <c r="E565" s="291"/>
      <c r="F565" s="291"/>
      <c r="G565" s="291"/>
      <c r="H565" s="291"/>
      <c r="I565" s="291"/>
      <c r="J565" s="291"/>
      <c r="K565" s="291"/>
      <c r="L565" s="291"/>
      <c r="M565" s="291"/>
      <c r="N565" s="291"/>
      <c r="O565" s="291"/>
      <c r="P565" s="291"/>
      <c r="Q565" s="291"/>
      <c r="R565" s="291"/>
      <c r="S565" s="291"/>
      <c r="T565" s="291"/>
      <c r="U565" s="291"/>
      <c r="V565" s="291"/>
      <c r="W565" s="291"/>
      <c r="X565" s="291"/>
      <c r="Y565" s="291"/>
      <c r="Z565" s="291"/>
    </row>
    <row r="566" spans="1:26" ht="15.75" customHeight="1">
      <c r="A566" s="291"/>
      <c r="B566" s="291"/>
      <c r="C566" s="291"/>
      <c r="D566" s="291"/>
      <c r="E566" s="291"/>
      <c r="F566" s="291"/>
      <c r="G566" s="291"/>
      <c r="H566" s="291"/>
      <c r="I566" s="291"/>
      <c r="J566" s="291"/>
      <c r="K566" s="291"/>
      <c r="L566" s="291"/>
      <c r="M566" s="291"/>
      <c r="N566" s="291"/>
      <c r="O566" s="291"/>
      <c r="P566" s="291"/>
      <c r="Q566" s="291"/>
      <c r="R566" s="291"/>
      <c r="S566" s="291"/>
      <c r="T566" s="291"/>
      <c r="U566" s="291"/>
      <c r="V566" s="291"/>
      <c r="W566" s="291"/>
      <c r="X566" s="291"/>
      <c r="Y566" s="291"/>
      <c r="Z566" s="291"/>
    </row>
    <row r="567" spans="1:26" ht="15.75" customHeight="1">
      <c r="A567" s="291"/>
      <c r="B567" s="291"/>
      <c r="C567" s="291"/>
      <c r="D567" s="291"/>
      <c r="E567" s="291"/>
      <c r="F567" s="291"/>
      <c r="G567" s="291"/>
      <c r="H567" s="291"/>
      <c r="I567" s="291"/>
      <c r="J567" s="291"/>
      <c r="K567" s="291"/>
      <c r="L567" s="291"/>
      <c r="M567" s="291"/>
      <c r="N567" s="291"/>
      <c r="O567" s="291"/>
      <c r="P567" s="291"/>
      <c r="Q567" s="291"/>
      <c r="R567" s="291"/>
      <c r="S567" s="291"/>
      <c r="T567" s="291"/>
      <c r="U567" s="291"/>
      <c r="V567" s="291"/>
      <c r="W567" s="291"/>
      <c r="X567" s="291"/>
      <c r="Y567" s="291"/>
      <c r="Z567" s="291"/>
    </row>
    <row r="568" spans="1:26" ht="15.75" customHeight="1">
      <c r="A568" s="291"/>
      <c r="B568" s="291"/>
      <c r="C568" s="291"/>
      <c r="D568" s="291"/>
      <c r="E568" s="291"/>
      <c r="F568" s="291"/>
      <c r="G568" s="291"/>
      <c r="H568" s="291"/>
      <c r="I568" s="291"/>
      <c r="J568" s="291"/>
      <c r="K568" s="291"/>
      <c r="L568" s="291"/>
      <c r="M568" s="291"/>
      <c r="N568" s="291"/>
      <c r="O568" s="291"/>
      <c r="P568" s="291"/>
      <c r="Q568" s="291"/>
      <c r="R568" s="291"/>
      <c r="S568" s="291"/>
      <c r="T568" s="291"/>
      <c r="U568" s="291"/>
      <c r="V568" s="291"/>
      <c r="W568" s="291"/>
      <c r="X568" s="291"/>
      <c r="Y568" s="291"/>
      <c r="Z568" s="291"/>
    </row>
    <row r="569" spans="1:26" ht="15.75" customHeight="1">
      <c r="A569" s="291"/>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row>
    <row r="570" spans="1:26" ht="15.75" customHeight="1">
      <c r="A570" s="291"/>
      <c r="B570" s="291"/>
      <c r="C570" s="291"/>
      <c r="D570" s="291"/>
      <c r="E570" s="291"/>
      <c r="F570" s="291"/>
      <c r="G570" s="291"/>
      <c r="H570" s="291"/>
      <c r="I570" s="291"/>
      <c r="J570" s="291"/>
      <c r="K570" s="291"/>
      <c r="L570" s="291"/>
      <c r="M570" s="291"/>
      <c r="N570" s="291"/>
      <c r="O570" s="291"/>
      <c r="P570" s="291"/>
      <c r="Q570" s="291"/>
      <c r="R570" s="291"/>
      <c r="S570" s="291"/>
      <c r="T570" s="291"/>
      <c r="U570" s="291"/>
      <c r="V570" s="291"/>
      <c r="W570" s="291"/>
      <c r="X570" s="291"/>
      <c r="Y570" s="291"/>
      <c r="Z570" s="291"/>
    </row>
    <row r="571" spans="1:26" ht="15.75" customHeight="1">
      <c r="A571" s="291"/>
      <c r="B571" s="291"/>
      <c r="C571" s="291"/>
      <c r="D571" s="291"/>
      <c r="E571" s="291"/>
      <c r="F571" s="291"/>
      <c r="G571" s="291"/>
      <c r="H571" s="291"/>
      <c r="I571" s="291"/>
      <c r="J571" s="291"/>
      <c r="K571" s="291"/>
      <c r="L571" s="291"/>
      <c r="M571" s="291"/>
      <c r="N571" s="291"/>
      <c r="O571" s="291"/>
      <c r="P571" s="291"/>
      <c r="Q571" s="291"/>
      <c r="R571" s="291"/>
      <c r="S571" s="291"/>
      <c r="T571" s="291"/>
      <c r="U571" s="291"/>
      <c r="V571" s="291"/>
      <c r="W571" s="291"/>
      <c r="X571" s="291"/>
      <c r="Y571" s="291"/>
      <c r="Z571" s="291"/>
    </row>
    <row r="572" spans="1:26" ht="15.75" customHeight="1">
      <c r="A572" s="291"/>
      <c r="B572" s="291"/>
      <c r="C572" s="291"/>
      <c r="D572" s="291"/>
      <c r="E572" s="291"/>
      <c r="F572" s="291"/>
      <c r="G572" s="291"/>
      <c r="H572" s="291"/>
      <c r="I572" s="291"/>
      <c r="J572" s="291"/>
      <c r="K572" s="291"/>
      <c r="L572" s="291"/>
      <c r="M572" s="291"/>
      <c r="N572" s="291"/>
      <c r="O572" s="291"/>
      <c r="P572" s="291"/>
      <c r="Q572" s="291"/>
      <c r="R572" s="291"/>
      <c r="S572" s="291"/>
      <c r="T572" s="291"/>
      <c r="U572" s="291"/>
      <c r="V572" s="291"/>
      <c r="W572" s="291"/>
      <c r="X572" s="291"/>
      <c r="Y572" s="291"/>
      <c r="Z572" s="291"/>
    </row>
    <row r="573" spans="1:26" ht="15.75" customHeight="1">
      <c r="A573" s="291"/>
      <c r="B573" s="291"/>
      <c r="C573" s="291"/>
      <c r="D573" s="291"/>
      <c r="E573" s="291"/>
      <c r="F573" s="291"/>
      <c r="G573" s="291"/>
      <c r="H573" s="291"/>
      <c r="I573" s="291"/>
      <c r="J573" s="291"/>
      <c r="K573" s="291"/>
      <c r="L573" s="291"/>
      <c r="M573" s="291"/>
      <c r="N573" s="291"/>
      <c r="O573" s="291"/>
      <c r="P573" s="291"/>
      <c r="Q573" s="291"/>
      <c r="R573" s="291"/>
      <c r="S573" s="291"/>
      <c r="T573" s="291"/>
      <c r="U573" s="291"/>
      <c r="V573" s="291"/>
      <c r="W573" s="291"/>
      <c r="X573" s="291"/>
      <c r="Y573" s="291"/>
      <c r="Z573" s="291"/>
    </row>
    <row r="574" spans="1:26" ht="15.75" customHeight="1">
      <c r="A574" s="291"/>
      <c r="B574" s="291"/>
      <c r="C574" s="291"/>
      <c r="D574" s="291"/>
      <c r="E574" s="291"/>
      <c r="F574" s="291"/>
      <c r="G574" s="291"/>
      <c r="H574" s="291"/>
      <c r="I574" s="291"/>
      <c r="J574" s="291"/>
      <c r="K574" s="291"/>
      <c r="L574" s="291"/>
      <c r="M574" s="291"/>
      <c r="N574" s="291"/>
      <c r="O574" s="291"/>
      <c r="P574" s="291"/>
      <c r="Q574" s="291"/>
      <c r="R574" s="291"/>
      <c r="S574" s="291"/>
      <c r="T574" s="291"/>
      <c r="U574" s="291"/>
      <c r="V574" s="291"/>
      <c r="W574" s="291"/>
      <c r="X574" s="291"/>
      <c r="Y574" s="291"/>
      <c r="Z574" s="291"/>
    </row>
    <row r="575" spans="1:26" ht="15.75" customHeight="1">
      <c r="A575" s="291"/>
      <c r="B575" s="291"/>
      <c r="C575" s="291"/>
      <c r="D575" s="291"/>
      <c r="E575" s="291"/>
      <c r="F575" s="291"/>
      <c r="G575" s="291"/>
      <c r="H575" s="291"/>
      <c r="I575" s="291"/>
      <c r="J575" s="291"/>
      <c r="K575" s="291"/>
      <c r="L575" s="291"/>
      <c r="M575" s="291"/>
      <c r="N575" s="291"/>
      <c r="O575" s="291"/>
      <c r="P575" s="291"/>
      <c r="Q575" s="291"/>
      <c r="R575" s="291"/>
      <c r="S575" s="291"/>
      <c r="T575" s="291"/>
      <c r="U575" s="291"/>
      <c r="V575" s="291"/>
      <c r="W575" s="291"/>
      <c r="X575" s="291"/>
      <c r="Y575" s="291"/>
      <c r="Z575" s="291"/>
    </row>
    <row r="576" spans="1:26" ht="15.75" customHeight="1">
      <c r="A576" s="291"/>
      <c r="B576" s="291"/>
      <c r="C576" s="291"/>
      <c r="D576" s="291"/>
      <c r="E576" s="291"/>
      <c r="F576" s="291"/>
      <c r="G576" s="291"/>
      <c r="H576" s="291"/>
      <c r="I576" s="291"/>
      <c r="J576" s="291"/>
      <c r="K576" s="291"/>
      <c r="L576" s="291"/>
      <c r="M576" s="291"/>
      <c r="N576" s="291"/>
      <c r="O576" s="291"/>
      <c r="P576" s="291"/>
      <c r="Q576" s="291"/>
      <c r="R576" s="291"/>
      <c r="S576" s="291"/>
      <c r="T576" s="291"/>
      <c r="U576" s="291"/>
      <c r="V576" s="291"/>
      <c r="W576" s="291"/>
      <c r="X576" s="291"/>
      <c r="Y576" s="291"/>
      <c r="Z576" s="291"/>
    </row>
    <row r="577" spans="1:26" ht="15.75" customHeight="1">
      <c r="A577" s="291"/>
      <c r="B577" s="291"/>
      <c r="C577" s="291"/>
      <c r="D577" s="291"/>
      <c r="E577" s="291"/>
      <c r="F577" s="291"/>
      <c r="G577" s="291"/>
      <c r="H577" s="291"/>
      <c r="I577" s="291"/>
      <c r="J577" s="291"/>
      <c r="K577" s="291"/>
      <c r="L577" s="291"/>
      <c r="M577" s="291"/>
      <c r="N577" s="291"/>
      <c r="O577" s="291"/>
      <c r="P577" s="291"/>
      <c r="Q577" s="291"/>
      <c r="R577" s="291"/>
      <c r="S577" s="291"/>
      <c r="T577" s="291"/>
      <c r="U577" s="291"/>
      <c r="V577" s="291"/>
      <c r="W577" s="291"/>
      <c r="X577" s="291"/>
      <c r="Y577" s="291"/>
      <c r="Z577" s="291"/>
    </row>
    <row r="578" spans="1:26" ht="15.75" customHeight="1">
      <c r="A578" s="291"/>
      <c r="B578" s="291"/>
      <c r="C578" s="291"/>
      <c r="D578" s="291"/>
      <c r="E578" s="291"/>
      <c r="F578" s="291"/>
      <c r="G578" s="291"/>
      <c r="H578" s="291"/>
      <c r="I578" s="291"/>
      <c r="J578" s="291"/>
      <c r="K578" s="291"/>
      <c r="L578" s="291"/>
      <c r="M578" s="291"/>
      <c r="N578" s="291"/>
      <c r="O578" s="291"/>
      <c r="P578" s="291"/>
      <c r="Q578" s="291"/>
      <c r="R578" s="291"/>
      <c r="S578" s="291"/>
      <c r="T578" s="291"/>
      <c r="U578" s="291"/>
      <c r="V578" s="291"/>
      <c r="W578" s="291"/>
      <c r="X578" s="291"/>
      <c r="Y578" s="291"/>
      <c r="Z578" s="291"/>
    </row>
    <row r="579" spans="1:26" ht="15.75" customHeight="1">
      <c r="A579" s="291"/>
      <c r="B579" s="291"/>
      <c r="C579" s="291"/>
      <c r="D579" s="291"/>
      <c r="E579" s="291"/>
      <c r="F579" s="291"/>
      <c r="G579" s="291"/>
      <c r="H579" s="291"/>
      <c r="I579" s="291"/>
      <c r="J579" s="291"/>
      <c r="K579" s="291"/>
      <c r="L579" s="291"/>
      <c r="M579" s="291"/>
      <c r="N579" s="291"/>
      <c r="O579" s="291"/>
      <c r="P579" s="291"/>
      <c r="Q579" s="291"/>
      <c r="R579" s="291"/>
      <c r="S579" s="291"/>
      <c r="T579" s="291"/>
      <c r="U579" s="291"/>
      <c r="V579" s="291"/>
      <c r="W579" s="291"/>
      <c r="X579" s="291"/>
      <c r="Y579" s="291"/>
      <c r="Z579" s="291"/>
    </row>
    <row r="580" spans="1:26" ht="15.75" customHeight="1">
      <c r="A580" s="291"/>
      <c r="B580" s="291"/>
      <c r="C580" s="291"/>
      <c r="D580" s="291"/>
      <c r="E580" s="291"/>
      <c r="F580" s="291"/>
      <c r="G580" s="291"/>
      <c r="H580" s="291"/>
      <c r="I580" s="291"/>
      <c r="J580" s="291"/>
      <c r="K580" s="291"/>
      <c r="L580" s="291"/>
      <c r="M580" s="291"/>
      <c r="N580" s="291"/>
      <c r="O580" s="291"/>
      <c r="P580" s="291"/>
      <c r="Q580" s="291"/>
      <c r="R580" s="291"/>
      <c r="S580" s="291"/>
      <c r="T580" s="291"/>
      <c r="U580" s="291"/>
      <c r="V580" s="291"/>
      <c r="W580" s="291"/>
      <c r="X580" s="291"/>
      <c r="Y580" s="291"/>
      <c r="Z580" s="291"/>
    </row>
    <row r="581" spans="1:26" ht="15.75" customHeight="1">
      <c r="A581" s="291"/>
      <c r="B581" s="291"/>
      <c r="C581" s="291"/>
      <c r="D581" s="291"/>
      <c r="E581" s="291"/>
      <c r="F581" s="291"/>
      <c r="G581" s="291"/>
      <c r="H581" s="291"/>
      <c r="I581" s="291"/>
      <c r="J581" s="291"/>
      <c r="K581" s="291"/>
      <c r="L581" s="291"/>
      <c r="M581" s="291"/>
      <c r="N581" s="291"/>
      <c r="O581" s="291"/>
      <c r="P581" s="291"/>
      <c r="Q581" s="291"/>
      <c r="R581" s="291"/>
      <c r="S581" s="291"/>
      <c r="T581" s="291"/>
      <c r="U581" s="291"/>
      <c r="V581" s="291"/>
      <c r="W581" s="291"/>
      <c r="X581" s="291"/>
      <c r="Y581" s="291"/>
      <c r="Z581" s="291"/>
    </row>
    <row r="582" spans="1:26" ht="15.75" customHeight="1">
      <c r="A582" s="291"/>
      <c r="B582" s="291"/>
      <c r="C582" s="291"/>
      <c r="D582" s="291"/>
      <c r="E582" s="291"/>
      <c r="F582" s="291"/>
      <c r="G582" s="291"/>
      <c r="H582" s="291"/>
      <c r="I582" s="291"/>
      <c r="J582" s="291"/>
      <c r="K582" s="291"/>
      <c r="L582" s="291"/>
      <c r="M582" s="291"/>
      <c r="N582" s="291"/>
      <c r="O582" s="291"/>
      <c r="P582" s="291"/>
      <c r="Q582" s="291"/>
      <c r="R582" s="291"/>
      <c r="S582" s="291"/>
      <c r="T582" s="291"/>
      <c r="U582" s="291"/>
      <c r="V582" s="291"/>
      <c r="W582" s="291"/>
      <c r="X582" s="291"/>
      <c r="Y582" s="291"/>
      <c r="Z582" s="291"/>
    </row>
    <row r="583" spans="1:26" ht="15.75" customHeight="1">
      <c r="A583" s="291"/>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row>
    <row r="584" spans="1:26" ht="15.75" customHeight="1">
      <c r="A584" s="291"/>
      <c r="B584" s="291"/>
      <c r="C584" s="291"/>
      <c r="D584" s="291"/>
      <c r="E584" s="291"/>
      <c r="F584" s="291"/>
      <c r="G584" s="291"/>
      <c r="H584" s="291"/>
      <c r="I584" s="291"/>
      <c r="J584" s="291"/>
      <c r="K584" s="291"/>
      <c r="L584" s="291"/>
      <c r="M584" s="291"/>
      <c r="N584" s="291"/>
      <c r="O584" s="291"/>
      <c r="P584" s="291"/>
      <c r="Q584" s="291"/>
      <c r="R584" s="291"/>
      <c r="S584" s="291"/>
      <c r="T584" s="291"/>
      <c r="U584" s="291"/>
      <c r="V584" s="291"/>
      <c r="W584" s="291"/>
      <c r="X584" s="291"/>
      <c r="Y584" s="291"/>
      <c r="Z584" s="291"/>
    </row>
    <row r="585" spans="1:26" ht="15.75" customHeight="1">
      <c r="A585" s="291"/>
      <c r="B585" s="291"/>
      <c r="C585" s="291"/>
      <c r="D585" s="291"/>
      <c r="E585" s="291"/>
      <c r="F585" s="291"/>
      <c r="G585" s="291"/>
      <c r="H585" s="291"/>
      <c r="I585" s="291"/>
      <c r="J585" s="291"/>
      <c r="K585" s="291"/>
      <c r="L585" s="291"/>
      <c r="M585" s="291"/>
      <c r="N585" s="291"/>
      <c r="O585" s="291"/>
      <c r="P585" s="291"/>
      <c r="Q585" s="291"/>
      <c r="R585" s="291"/>
      <c r="S585" s="291"/>
      <c r="T585" s="291"/>
      <c r="U585" s="291"/>
      <c r="V585" s="291"/>
      <c r="W585" s="291"/>
      <c r="X585" s="291"/>
      <c r="Y585" s="291"/>
      <c r="Z585" s="291"/>
    </row>
    <row r="586" spans="1:26" ht="15.75" customHeight="1">
      <c r="A586" s="291"/>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row>
    <row r="587" spans="1:26" ht="15.75" customHeight="1">
      <c r="A587" s="291"/>
      <c r="B587" s="291"/>
      <c r="C587" s="291"/>
      <c r="D587" s="291"/>
      <c r="E587" s="291"/>
      <c r="F587" s="291"/>
      <c r="G587" s="291"/>
      <c r="H587" s="291"/>
      <c r="I587" s="291"/>
      <c r="J587" s="291"/>
      <c r="K587" s="291"/>
      <c r="L587" s="291"/>
      <c r="M587" s="291"/>
      <c r="N587" s="291"/>
      <c r="O587" s="291"/>
      <c r="P587" s="291"/>
      <c r="Q587" s="291"/>
      <c r="R587" s="291"/>
      <c r="S587" s="291"/>
      <c r="T587" s="291"/>
      <c r="U587" s="291"/>
      <c r="V587" s="291"/>
      <c r="W587" s="291"/>
      <c r="X587" s="291"/>
      <c r="Y587" s="291"/>
      <c r="Z587" s="291"/>
    </row>
    <row r="588" spans="1:26" ht="15.75" customHeight="1">
      <c r="A588" s="291"/>
      <c r="B588" s="291"/>
      <c r="C588" s="291"/>
      <c r="D588" s="291"/>
      <c r="E588" s="291"/>
      <c r="F588" s="291"/>
      <c r="G588" s="291"/>
      <c r="H588" s="291"/>
      <c r="I588" s="291"/>
      <c r="J588" s="291"/>
      <c r="K588" s="291"/>
      <c r="L588" s="291"/>
      <c r="M588" s="291"/>
      <c r="N588" s="291"/>
      <c r="O588" s="291"/>
      <c r="P588" s="291"/>
      <c r="Q588" s="291"/>
      <c r="R588" s="291"/>
      <c r="S588" s="291"/>
      <c r="T588" s="291"/>
      <c r="U588" s="291"/>
      <c r="V588" s="291"/>
      <c r="W588" s="291"/>
      <c r="X588" s="291"/>
      <c r="Y588" s="291"/>
      <c r="Z588" s="291"/>
    </row>
    <row r="589" spans="1:26" ht="15.75" customHeight="1">
      <c r="A589" s="291"/>
      <c r="B589" s="291"/>
      <c r="C589" s="291"/>
      <c r="D589" s="291"/>
      <c r="E589" s="291"/>
      <c r="F589" s="291"/>
      <c r="G589" s="291"/>
      <c r="H589" s="291"/>
      <c r="I589" s="291"/>
      <c r="J589" s="291"/>
      <c r="K589" s="291"/>
      <c r="L589" s="291"/>
      <c r="M589" s="291"/>
      <c r="N589" s="291"/>
      <c r="O589" s="291"/>
      <c r="P589" s="291"/>
      <c r="Q589" s="291"/>
      <c r="R589" s="291"/>
      <c r="S589" s="291"/>
      <c r="T589" s="291"/>
      <c r="U589" s="291"/>
      <c r="V589" s="291"/>
      <c r="W589" s="291"/>
      <c r="X589" s="291"/>
      <c r="Y589" s="291"/>
      <c r="Z589" s="291"/>
    </row>
    <row r="590" spans="1:26" ht="15.75" customHeight="1">
      <c r="A590" s="291"/>
      <c r="B590" s="291"/>
      <c r="C590" s="291"/>
      <c r="D590" s="291"/>
      <c r="E590" s="291"/>
      <c r="F590" s="291"/>
      <c r="G590" s="291"/>
      <c r="H590" s="291"/>
      <c r="I590" s="291"/>
      <c r="J590" s="291"/>
      <c r="K590" s="291"/>
      <c r="L590" s="291"/>
      <c r="M590" s="291"/>
      <c r="N590" s="291"/>
      <c r="O590" s="291"/>
      <c r="P590" s="291"/>
      <c r="Q590" s="291"/>
      <c r="R590" s="291"/>
      <c r="S590" s="291"/>
      <c r="T590" s="291"/>
      <c r="U590" s="291"/>
      <c r="V590" s="291"/>
      <c r="W590" s="291"/>
      <c r="X590" s="291"/>
      <c r="Y590" s="291"/>
      <c r="Z590" s="291"/>
    </row>
    <row r="591" spans="1:26" ht="15.75" customHeight="1">
      <c r="A591" s="291"/>
      <c r="B591" s="291"/>
      <c r="C591" s="291"/>
      <c r="D591" s="291"/>
      <c r="E591" s="291"/>
      <c r="F591" s="291"/>
      <c r="G591" s="291"/>
      <c r="H591" s="291"/>
      <c r="I591" s="291"/>
      <c r="J591" s="291"/>
      <c r="K591" s="291"/>
      <c r="L591" s="291"/>
      <c r="M591" s="291"/>
      <c r="N591" s="291"/>
      <c r="O591" s="291"/>
      <c r="P591" s="291"/>
      <c r="Q591" s="291"/>
      <c r="R591" s="291"/>
      <c r="S591" s="291"/>
      <c r="T591" s="291"/>
      <c r="U591" s="291"/>
      <c r="V591" s="291"/>
      <c r="W591" s="291"/>
      <c r="X591" s="291"/>
      <c r="Y591" s="291"/>
      <c r="Z591" s="291"/>
    </row>
    <row r="592" spans="1:26" ht="15.75" customHeight="1">
      <c r="A592" s="291"/>
      <c r="B592" s="291"/>
      <c r="C592" s="291"/>
      <c r="D592" s="291"/>
      <c r="E592" s="291"/>
      <c r="F592" s="291"/>
      <c r="G592" s="291"/>
      <c r="H592" s="291"/>
      <c r="I592" s="291"/>
      <c r="J592" s="291"/>
      <c r="K592" s="291"/>
      <c r="L592" s="291"/>
      <c r="M592" s="291"/>
      <c r="N592" s="291"/>
      <c r="O592" s="291"/>
      <c r="P592" s="291"/>
      <c r="Q592" s="291"/>
      <c r="R592" s="291"/>
      <c r="S592" s="291"/>
      <c r="T592" s="291"/>
      <c r="U592" s="291"/>
      <c r="V592" s="291"/>
      <c r="W592" s="291"/>
      <c r="X592" s="291"/>
      <c r="Y592" s="291"/>
      <c r="Z592" s="291"/>
    </row>
    <row r="593" spans="1:26" ht="15.75" customHeight="1">
      <c r="A593" s="291"/>
      <c r="B593" s="291"/>
      <c r="C593" s="291"/>
      <c r="D593" s="291"/>
      <c r="E593" s="291"/>
      <c r="F593" s="291"/>
      <c r="G593" s="291"/>
      <c r="H593" s="291"/>
      <c r="I593" s="291"/>
      <c r="J593" s="291"/>
      <c r="K593" s="291"/>
      <c r="L593" s="291"/>
      <c r="M593" s="291"/>
      <c r="N593" s="291"/>
      <c r="O593" s="291"/>
      <c r="P593" s="291"/>
      <c r="Q593" s="291"/>
      <c r="R593" s="291"/>
      <c r="S593" s="291"/>
      <c r="T593" s="291"/>
      <c r="U593" s="291"/>
      <c r="V593" s="291"/>
      <c r="W593" s="291"/>
      <c r="X593" s="291"/>
      <c r="Y593" s="291"/>
      <c r="Z593" s="291"/>
    </row>
    <row r="594" spans="1:26" ht="15.75" customHeight="1">
      <c r="A594" s="291"/>
      <c r="B594" s="291"/>
      <c r="C594" s="291"/>
      <c r="D594" s="291"/>
      <c r="E594" s="291"/>
      <c r="F594" s="291"/>
      <c r="G594" s="291"/>
      <c r="H594" s="291"/>
      <c r="I594" s="291"/>
      <c r="J594" s="291"/>
      <c r="K594" s="291"/>
      <c r="L594" s="291"/>
      <c r="M594" s="291"/>
      <c r="N594" s="291"/>
      <c r="O594" s="291"/>
      <c r="P594" s="291"/>
      <c r="Q594" s="291"/>
      <c r="R594" s="291"/>
      <c r="S594" s="291"/>
      <c r="T594" s="291"/>
      <c r="U594" s="291"/>
      <c r="V594" s="291"/>
      <c r="W594" s="291"/>
      <c r="X594" s="291"/>
      <c r="Y594" s="291"/>
      <c r="Z594" s="291"/>
    </row>
    <row r="595" spans="1:26" ht="15.75" customHeight="1">
      <c r="A595" s="291"/>
      <c r="B595" s="291"/>
      <c r="C595" s="291"/>
      <c r="D595" s="291"/>
      <c r="E595" s="291"/>
      <c r="F595" s="291"/>
      <c r="G595" s="291"/>
      <c r="H595" s="291"/>
      <c r="I595" s="291"/>
      <c r="J595" s="291"/>
      <c r="K595" s="291"/>
      <c r="L595" s="291"/>
      <c r="M595" s="291"/>
      <c r="N595" s="291"/>
      <c r="O595" s="291"/>
      <c r="P595" s="291"/>
      <c r="Q595" s="291"/>
      <c r="R595" s="291"/>
      <c r="S595" s="291"/>
      <c r="T595" s="291"/>
      <c r="U595" s="291"/>
      <c r="V595" s="291"/>
      <c r="W595" s="291"/>
      <c r="X595" s="291"/>
      <c r="Y595" s="291"/>
      <c r="Z595" s="291"/>
    </row>
    <row r="596" spans="1:26" ht="15.75" customHeight="1">
      <c r="A596" s="291"/>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row>
    <row r="597" spans="1:26" ht="15.75" customHeight="1">
      <c r="A597" s="291"/>
      <c r="B597" s="291"/>
      <c r="C597" s="291"/>
      <c r="D597" s="291"/>
      <c r="E597" s="291"/>
      <c r="F597" s="291"/>
      <c r="G597" s="291"/>
      <c r="H597" s="291"/>
      <c r="I597" s="291"/>
      <c r="J597" s="291"/>
      <c r="K597" s="291"/>
      <c r="L597" s="291"/>
      <c r="M597" s="291"/>
      <c r="N597" s="291"/>
      <c r="O597" s="291"/>
      <c r="P597" s="291"/>
      <c r="Q597" s="291"/>
      <c r="R597" s="291"/>
      <c r="S597" s="291"/>
      <c r="T597" s="291"/>
      <c r="U597" s="291"/>
      <c r="V597" s="291"/>
      <c r="W597" s="291"/>
      <c r="X597" s="291"/>
      <c r="Y597" s="291"/>
      <c r="Z597" s="291"/>
    </row>
    <row r="598" spans="1:26" ht="15.75" customHeight="1">
      <c r="A598" s="291"/>
      <c r="B598" s="291"/>
      <c r="C598" s="291"/>
      <c r="D598" s="291"/>
      <c r="E598" s="291"/>
      <c r="F598" s="291"/>
      <c r="G598" s="291"/>
      <c r="H598" s="291"/>
      <c r="I598" s="291"/>
      <c r="J598" s="291"/>
      <c r="K598" s="291"/>
      <c r="L598" s="291"/>
      <c r="M598" s="291"/>
      <c r="N598" s="291"/>
      <c r="O598" s="291"/>
      <c r="P598" s="291"/>
      <c r="Q598" s="291"/>
      <c r="R598" s="291"/>
      <c r="S598" s="291"/>
      <c r="T598" s="291"/>
      <c r="U598" s="291"/>
      <c r="V598" s="291"/>
      <c r="W598" s="291"/>
      <c r="X598" s="291"/>
      <c r="Y598" s="291"/>
      <c r="Z598" s="291"/>
    </row>
    <row r="599" spans="1:26" ht="15.75" customHeight="1">
      <c r="A599" s="291"/>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row>
    <row r="600" spans="1:26" ht="15.75" customHeight="1">
      <c r="A600" s="291"/>
      <c r="B600" s="291"/>
      <c r="C600" s="291"/>
      <c r="D600" s="291"/>
      <c r="E600" s="291"/>
      <c r="F600" s="291"/>
      <c r="G600" s="291"/>
      <c r="H600" s="291"/>
      <c r="I600" s="291"/>
      <c r="J600" s="291"/>
      <c r="K600" s="291"/>
      <c r="L600" s="291"/>
      <c r="M600" s="291"/>
      <c r="N600" s="291"/>
      <c r="O600" s="291"/>
      <c r="P600" s="291"/>
      <c r="Q600" s="291"/>
      <c r="R600" s="291"/>
      <c r="S600" s="291"/>
      <c r="T600" s="291"/>
      <c r="U600" s="291"/>
      <c r="V600" s="291"/>
      <c r="W600" s="291"/>
      <c r="X600" s="291"/>
      <c r="Y600" s="291"/>
      <c r="Z600" s="291"/>
    </row>
    <row r="601" spans="1:26" ht="15.75" customHeight="1">
      <c r="A601" s="291"/>
      <c r="B601" s="291"/>
      <c r="C601" s="291"/>
      <c r="D601" s="291"/>
      <c r="E601" s="291"/>
      <c r="F601" s="291"/>
      <c r="G601" s="291"/>
      <c r="H601" s="291"/>
      <c r="I601" s="291"/>
      <c r="J601" s="291"/>
      <c r="K601" s="291"/>
      <c r="L601" s="291"/>
      <c r="M601" s="291"/>
      <c r="N601" s="291"/>
      <c r="O601" s="291"/>
      <c r="P601" s="291"/>
      <c r="Q601" s="291"/>
      <c r="R601" s="291"/>
      <c r="S601" s="291"/>
      <c r="T601" s="291"/>
      <c r="U601" s="291"/>
      <c r="V601" s="291"/>
      <c r="W601" s="291"/>
      <c r="X601" s="291"/>
      <c r="Y601" s="291"/>
      <c r="Z601" s="291"/>
    </row>
    <row r="602" spans="1:26" ht="15.75" customHeight="1">
      <c r="A602" s="291"/>
      <c r="B602" s="291"/>
      <c r="C602" s="291"/>
      <c r="D602" s="291"/>
      <c r="E602" s="291"/>
      <c r="F602" s="291"/>
      <c r="G602" s="291"/>
      <c r="H602" s="291"/>
      <c r="I602" s="291"/>
      <c r="J602" s="291"/>
      <c r="K602" s="291"/>
      <c r="L602" s="291"/>
      <c r="M602" s="291"/>
      <c r="N602" s="291"/>
      <c r="O602" s="291"/>
      <c r="P602" s="291"/>
      <c r="Q602" s="291"/>
      <c r="R602" s="291"/>
      <c r="S602" s="291"/>
      <c r="T602" s="291"/>
      <c r="U602" s="291"/>
      <c r="V602" s="291"/>
      <c r="W602" s="291"/>
      <c r="X602" s="291"/>
      <c r="Y602" s="291"/>
      <c r="Z602" s="291"/>
    </row>
    <row r="603" spans="1:26" ht="15.75" customHeight="1">
      <c r="A603" s="291"/>
      <c r="B603" s="291"/>
      <c r="C603" s="291"/>
      <c r="D603" s="291"/>
      <c r="E603" s="291"/>
      <c r="F603" s="291"/>
      <c r="G603" s="291"/>
      <c r="H603" s="291"/>
      <c r="I603" s="291"/>
      <c r="J603" s="291"/>
      <c r="K603" s="291"/>
      <c r="L603" s="291"/>
      <c r="M603" s="291"/>
      <c r="N603" s="291"/>
      <c r="O603" s="291"/>
      <c r="P603" s="291"/>
      <c r="Q603" s="291"/>
      <c r="R603" s="291"/>
      <c r="S603" s="291"/>
      <c r="T603" s="291"/>
      <c r="U603" s="291"/>
      <c r="V603" s="291"/>
      <c r="W603" s="291"/>
      <c r="X603" s="291"/>
      <c r="Y603" s="291"/>
      <c r="Z603" s="291"/>
    </row>
    <row r="604" spans="1:26" ht="15.75" customHeight="1">
      <c r="A604" s="291"/>
      <c r="B604" s="291"/>
      <c r="C604" s="291"/>
      <c r="D604" s="291"/>
      <c r="E604" s="291"/>
      <c r="F604" s="291"/>
      <c r="G604" s="291"/>
      <c r="H604" s="291"/>
      <c r="I604" s="291"/>
      <c r="J604" s="291"/>
      <c r="K604" s="291"/>
      <c r="L604" s="291"/>
      <c r="M604" s="291"/>
      <c r="N604" s="291"/>
      <c r="O604" s="291"/>
      <c r="P604" s="291"/>
      <c r="Q604" s="291"/>
      <c r="R604" s="291"/>
      <c r="S604" s="291"/>
      <c r="T604" s="291"/>
      <c r="U604" s="291"/>
      <c r="V604" s="291"/>
      <c r="W604" s="291"/>
      <c r="X604" s="291"/>
      <c r="Y604" s="291"/>
      <c r="Z604" s="291"/>
    </row>
    <row r="605" spans="1:26" ht="15.75" customHeight="1">
      <c r="A605" s="291"/>
      <c r="B605" s="291"/>
      <c r="C605" s="291"/>
      <c r="D605" s="291"/>
      <c r="E605" s="291"/>
      <c r="F605" s="291"/>
      <c r="G605" s="291"/>
      <c r="H605" s="291"/>
      <c r="I605" s="291"/>
      <c r="J605" s="291"/>
      <c r="K605" s="291"/>
      <c r="L605" s="291"/>
      <c r="M605" s="291"/>
      <c r="N605" s="291"/>
      <c r="O605" s="291"/>
      <c r="P605" s="291"/>
      <c r="Q605" s="291"/>
      <c r="R605" s="291"/>
      <c r="S605" s="291"/>
      <c r="T605" s="291"/>
      <c r="U605" s="291"/>
      <c r="V605" s="291"/>
      <c r="W605" s="291"/>
      <c r="X605" s="291"/>
      <c r="Y605" s="291"/>
      <c r="Z605" s="291"/>
    </row>
    <row r="606" spans="1:26" ht="15.75" customHeight="1">
      <c r="A606" s="291"/>
      <c r="B606" s="291"/>
      <c r="C606" s="291"/>
      <c r="D606" s="291"/>
      <c r="E606" s="291"/>
      <c r="F606" s="291"/>
      <c r="G606" s="291"/>
      <c r="H606" s="291"/>
      <c r="I606" s="291"/>
      <c r="J606" s="291"/>
      <c r="K606" s="291"/>
      <c r="L606" s="291"/>
      <c r="M606" s="291"/>
      <c r="N606" s="291"/>
      <c r="O606" s="291"/>
      <c r="P606" s="291"/>
      <c r="Q606" s="291"/>
      <c r="R606" s="291"/>
      <c r="S606" s="291"/>
      <c r="T606" s="291"/>
      <c r="U606" s="291"/>
      <c r="V606" s="291"/>
      <c r="W606" s="291"/>
      <c r="X606" s="291"/>
      <c r="Y606" s="291"/>
      <c r="Z606" s="291"/>
    </row>
    <row r="607" spans="1:26" ht="15.75" customHeight="1">
      <c r="A607" s="291"/>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row>
    <row r="608" spans="1:26" ht="15.75" customHeight="1">
      <c r="A608" s="291"/>
      <c r="B608" s="291"/>
      <c r="C608" s="291"/>
      <c r="D608" s="291"/>
      <c r="E608" s="291"/>
      <c r="F608" s="291"/>
      <c r="G608" s="291"/>
      <c r="H608" s="291"/>
      <c r="I608" s="291"/>
      <c r="J608" s="291"/>
      <c r="K608" s="291"/>
      <c r="L608" s="291"/>
      <c r="M608" s="291"/>
      <c r="N608" s="291"/>
      <c r="O608" s="291"/>
      <c r="P608" s="291"/>
      <c r="Q608" s="291"/>
      <c r="R608" s="291"/>
      <c r="S608" s="291"/>
      <c r="T608" s="291"/>
      <c r="U608" s="291"/>
      <c r="V608" s="291"/>
      <c r="W608" s="291"/>
      <c r="X608" s="291"/>
      <c r="Y608" s="291"/>
      <c r="Z608" s="291"/>
    </row>
    <row r="609" spans="1:26" ht="15.75" customHeight="1">
      <c r="A609" s="291"/>
      <c r="B609" s="291"/>
      <c r="C609" s="291"/>
      <c r="D609" s="291"/>
      <c r="E609" s="291"/>
      <c r="F609" s="291"/>
      <c r="G609" s="291"/>
      <c r="H609" s="291"/>
      <c r="I609" s="291"/>
      <c r="J609" s="291"/>
      <c r="K609" s="291"/>
      <c r="L609" s="291"/>
      <c r="M609" s="291"/>
      <c r="N609" s="291"/>
      <c r="O609" s="291"/>
      <c r="P609" s="291"/>
      <c r="Q609" s="291"/>
      <c r="R609" s="291"/>
      <c r="S609" s="291"/>
      <c r="T609" s="291"/>
      <c r="U609" s="291"/>
      <c r="V609" s="291"/>
      <c r="W609" s="291"/>
      <c r="X609" s="291"/>
      <c r="Y609" s="291"/>
      <c r="Z609" s="291"/>
    </row>
    <row r="610" spans="1:26" ht="15.75" customHeight="1">
      <c r="A610" s="291"/>
      <c r="B610" s="291"/>
      <c r="C610" s="291"/>
      <c r="D610" s="291"/>
      <c r="E610" s="291"/>
      <c r="F610" s="291"/>
      <c r="G610" s="291"/>
      <c r="H610" s="291"/>
      <c r="I610" s="291"/>
      <c r="J610" s="291"/>
      <c r="K610" s="291"/>
      <c r="L610" s="291"/>
      <c r="M610" s="291"/>
      <c r="N610" s="291"/>
      <c r="O610" s="291"/>
      <c r="P610" s="291"/>
      <c r="Q610" s="291"/>
      <c r="R610" s="291"/>
      <c r="S610" s="291"/>
      <c r="T610" s="291"/>
      <c r="U610" s="291"/>
      <c r="V610" s="291"/>
      <c r="W610" s="291"/>
      <c r="X610" s="291"/>
      <c r="Y610" s="291"/>
      <c r="Z610" s="291"/>
    </row>
    <row r="611" spans="1:26" ht="15.75" customHeight="1">
      <c r="A611" s="291"/>
      <c r="B611" s="291"/>
      <c r="C611" s="291"/>
      <c r="D611" s="291"/>
      <c r="E611" s="291"/>
      <c r="F611" s="291"/>
      <c r="G611" s="291"/>
      <c r="H611" s="291"/>
      <c r="I611" s="291"/>
      <c r="J611" s="291"/>
      <c r="K611" s="291"/>
      <c r="L611" s="291"/>
      <c r="M611" s="291"/>
      <c r="N611" s="291"/>
      <c r="O611" s="291"/>
      <c r="P611" s="291"/>
      <c r="Q611" s="291"/>
      <c r="R611" s="291"/>
      <c r="S611" s="291"/>
      <c r="T611" s="291"/>
      <c r="U611" s="291"/>
      <c r="V611" s="291"/>
      <c r="W611" s="291"/>
      <c r="X611" s="291"/>
      <c r="Y611" s="291"/>
      <c r="Z611" s="291"/>
    </row>
    <row r="612" spans="1:26" ht="15.75" customHeight="1">
      <c r="A612" s="291"/>
      <c r="B612" s="291"/>
      <c r="C612" s="291"/>
      <c r="D612" s="291"/>
      <c r="E612" s="291"/>
      <c r="F612" s="291"/>
      <c r="G612" s="291"/>
      <c r="H612" s="291"/>
      <c r="I612" s="291"/>
      <c r="J612" s="291"/>
      <c r="K612" s="291"/>
      <c r="L612" s="291"/>
      <c r="M612" s="291"/>
      <c r="N612" s="291"/>
      <c r="O612" s="291"/>
      <c r="P612" s="291"/>
      <c r="Q612" s="291"/>
      <c r="R612" s="291"/>
      <c r="S612" s="291"/>
      <c r="T612" s="291"/>
      <c r="U612" s="291"/>
      <c r="V612" s="291"/>
      <c r="W612" s="291"/>
      <c r="X612" s="291"/>
      <c r="Y612" s="291"/>
      <c r="Z612" s="291"/>
    </row>
    <row r="613" spans="1:26" ht="15.75" customHeight="1">
      <c r="A613" s="291"/>
      <c r="B613" s="291"/>
      <c r="C613" s="291"/>
      <c r="D613" s="291"/>
      <c r="E613" s="291"/>
      <c r="F613" s="291"/>
      <c r="G613" s="291"/>
      <c r="H613" s="291"/>
      <c r="I613" s="291"/>
      <c r="J613" s="291"/>
      <c r="K613" s="291"/>
      <c r="L613" s="291"/>
      <c r="M613" s="291"/>
      <c r="N613" s="291"/>
      <c r="O613" s="291"/>
      <c r="P613" s="291"/>
      <c r="Q613" s="291"/>
      <c r="R613" s="291"/>
      <c r="S613" s="291"/>
      <c r="T613" s="291"/>
      <c r="U613" s="291"/>
      <c r="V613" s="291"/>
      <c r="W613" s="291"/>
      <c r="X613" s="291"/>
      <c r="Y613" s="291"/>
      <c r="Z613" s="291"/>
    </row>
    <row r="614" spans="1:26" ht="15.75" customHeight="1">
      <c r="A614" s="291"/>
      <c r="B614" s="291"/>
      <c r="C614" s="291"/>
      <c r="D614" s="291"/>
      <c r="E614" s="291"/>
      <c r="F614" s="291"/>
      <c r="G614" s="291"/>
      <c r="H614" s="291"/>
      <c r="I614" s="291"/>
      <c r="J614" s="291"/>
      <c r="K614" s="291"/>
      <c r="L614" s="291"/>
      <c r="M614" s="291"/>
      <c r="N614" s="291"/>
      <c r="O614" s="291"/>
      <c r="P614" s="291"/>
      <c r="Q614" s="291"/>
      <c r="R614" s="291"/>
      <c r="S614" s="291"/>
      <c r="T614" s="291"/>
      <c r="U614" s="291"/>
      <c r="V614" s="291"/>
      <c r="W614" s="291"/>
      <c r="X614" s="291"/>
      <c r="Y614" s="291"/>
      <c r="Z614" s="291"/>
    </row>
    <row r="615" spans="1:26" ht="15.75" customHeight="1">
      <c r="A615" s="291"/>
      <c r="B615" s="291"/>
      <c r="C615" s="291"/>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291"/>
      <c r="Z615" s="291"/>
    </row>
    <row r="616" spans="1:26" ht="15.75" customHeight="1">
      <c r="A616" s="291"/>
      <c r="B616" s="291"/>
      <c r="C616" s="291"/>
      <c r="D616" s="291"/>
      <c r="E616" s="291"/>
      <c r="F616" s="291"/>
      <c r="G616" s="291"/>
      <c r="H616" s="291"/>
      <c r="I616" s="291"/>
      <c r="J616" s="291"/>
      <c r="K616" s="291"/>
      <c r="L616" s="291"/>
      <c r="M616" s="291"/>
      <c r="N616" s="291"/>
      <c r="O616" s="291"/>
      <c r="P616" s="291"/>
      <c r="Q616" s="291"/>
      <c r="R616" s="291"/>
      <c r="S616" s="291"/>
      <c r="T616" s="291"/>
      <c r="U616" s="291"/>
      <c r="V616" s="291"/>
      <c r="W616" s="291"/>
      <c r="X616" s="291"/>
      <c r="Y616" s="291"/>
      <c r="Z616" s="291"/>
    </row>
    <row r="617" spans="1:26" ht="15.75" customHeight="1">
      <c r="A617" s="291"/>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row>
    <row r="618" spans="1:26" ht="15.75" customHeight="1">
      <c r="A618" s="291"/>
      <c r="B618" s="291"/>
      <c r="C618" s="291"/>
      <c r="D618" s="291"/>
      <c r="E618" s="291"/>
      <c r="F618" s="291"/>
      <c r="G618" s="291"/>
      <c r="H618" s="291"/>
      <c r="I618" s="291"/>
      <c r="J618" s="291"/>
      <c r="K618" s="291"/>
      <c r="L618" s="291"/>
      <c r="M618" s="291"/>
      <c r="N618" s="291"/>
      <c r="O618" s="291"/>
      <c r="P618" s="291"/>
      <c r="Q618" s="291"/>
      <c r="R618" s="291"/>
      <c r="S618" s="291"/>
      <c r="T618" s="291"/>
      <c r="U618" s="291"/>
      <c r="V618" s="291"/>
      <c r="W618" s="291"/>
      <c r="X618" s="291"/>
      <c r="Y618" s="291"/>
      <c r="Z618" s="291"/>
    </row>
    <row r="619" spans="1:26" ht="15.75" customHeight="1">
      <c r="A619" s="291"/>
      <c r="B619" s="291"/>
      <c r="C619" s="291"/>
      <c r="D619" s="291"/>
      <c r="E619" s="291"/>
      <c r="F619" s="291"/>
      <c r="G619" s="291"/>
      <c r="H619" s="291"/>
      <c r="I619" s="291"/>
      <c r="J619" s="291"/>
      <c r="K619" s="291"/>
      <c r="L619" s="291"/>
      <c r="M619" s="291"/>
      <c r="N619" s="291"/>
      <c r="O619" s="291"/>
      <c r="P619" s="291"/>
      <c r="Q619" s="291"/>
      <c r="R619" s="291"/>
      <c r="S619" s="291"/>
      <c r="T619" s="291"/>
      <c r="U619" s="291"/>
      <c r="V619" s="291"/>
      <c r="W619" s="291"/>
      <c r="X619" s="291"/>
      <c r="Y619" s="291"/>
      <c r="Z619" s="291"/>
    </row>
    <row r="620" spans="1:26" ht="15.75" customHeight="1">
      <c r="A620" s="291"/>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row>
    <row r="621" spans="1:26" ht="15.75" customHeight="1">
      <c r="A621" s="291"/>
      <c r="B621" s="291"/>
      <c r="C621" s="291"/>
      <c r="D621" s="291"/>
      <c r="E621" s="291"/>
      <c r="F621" s="291"/>
      <c r="G621" s="291"/>
      <c r="H621" s="291"/>
      <c r="I621" s="291"/>
      <c r="J621" s="291"/>
      <c r="K621" s="291"/>
      <c r="L621" s="291"/>
      <c r="M621" s="291"/>
      <c r="N621" s="291"/>
      <c r="O621" s="291"/>
      <c r="P621" s="291"/>
      <c r="Q621" s="291"/>
      <c r="R621" s="291"/>
      <c r="S621" s="291"/>
      <c r="T621" s="291"/>
      <c r="U621" s="291"/>
      <c r="V621" s="291"/>
      <c r="W621" s="291"/>
      <c r="X621" s="291"/>
      <c r="Y621" s="291"/>
      <c r="Z621" s="291"/>
    </row>
    <row r="622" spans="1:26" ht="15.75" customHeight="1">
      <c r="A622" s="291"/>
      <c r="B622" s="291"/>
      <c r="C622" s="291"/>
      <c r="D622" s="291"/>
      <c r="E622" s="291"/>
      <c r="F622" s="291"/>
      <c r="G622" s="291"/>
      <c r="H622" s="291"/>
      <c r="I622" s="291"/>
      <c r="J622" s="291"/>
      <c r="K622" s="291"/>
      <c r="L622" s="291"/>
      <c r="M622" s="291"/>
      <c r="N622" s="291"/>
      <c r="O622" s="291"/>
      <c r="P622" s="291"/>
      <c r="Q622" s="291"/>
      <c r="R622" s="291"/>
      <c r="S622" s="291"/>
      <c r="T622" s="291"/>
      <c r="U622" s="291"/>
      <c r="V622" s="291"/>
      <c r="W622" s="291"/>
      <c r="X622" s="291"/>
      <c r="Y622" s="291"/>
      <c r="Z622" s="291"/>
    </row>
    <row r="623" spans="1:26" ht="15.75" customHeight="1">
      <c r="A623" s="291"/>
      <c r="B623" s="291"/>
      <c r="C623" s="291"/>
      <c r="D623" s="291"/>
      <c r="E623" s="291"/>
      <c r="F623" s="291"/>
      <c r="G623" s="291"/>
      <c r="H623" s="291"/>
      <c r="I623" s="291"/>
      <c r="J623" s="291"/>
      <c r="K623" s="291"/>
      <c r="L623" s="291"/>
      <c r="M623" s="291"/>
      <c r="N623" s="291"/>
      <c r="O623" s="291"/>
      <c r="P623" s="291"/>
      <c r="Q623" s="291"/>
      <c r="R623" s="291"/>
      <c r="S623" s="291"/>
      <c r="T623" s="291"/>
      <c r="U623" s="291"/>
      <c r="V623" s="291"/>
      <c r="W623" s="291"/>
      <c r="X623" s="291"/>
      <c r="Y623" s="291"/>
      <c r="Z623" s="291"/>
    </row>
    <row r="624" spans="1:26" ht="15.75" customHeight="1">
      <c r="A624" s="291"/>
      <c r="B624" s="291"/>
      <c r="C624" s="291"/>
      <c r="D624" s="291"/>
      <c r="E624" s="291"/>
      <c r="F624" s="291"/>
      <c r="G624" s="291"/>
      <c r="H624" s="291"/>
      <c r="I624" s="291"/>
      <c r="J624" s="291"/>
      <c r="K624" s="291"/>
      <c r="L624" s="291"/>
      <c r="M624" s="291"/>
      <c r="N624" s="291"/>
      <c r="O624" s="291"/>
      <c r="P624" s="291"/>
      <c r="Q624" s="291"/>
      <c r="R624" s="291"/>
      <c r="S624" s="291"/>
      <c r="T624" s="291"/>
      <c r="U624" s="291"/>
      <c r="V624" s="291"/>
      <c r="W624" s="291"/>
      <c r="X624" s="291"/>
      <c r="Y624" s="291"/>
      <c r="Z624" s="291"/>
    </row>
    <row r="625" spans="1:26" ht="15.75" customHeight="1">
      <c r="A625" s="291"/>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row>
    <row r="626" spans="1:26" ht="15.75" customHeight="1">
      <c r="A626" s="291"/>
      <c r="B626" s="291"/>
      <c r="C626" s="291"/>
      <c r="D626" s="291"/>
      <c r="E626" s="291"/>
      <c r="F626" s="291"/>
      <c r="G626" s="291"/>
      <c r="H626" s="291"/>
      <c r="I626" s="291"/>
      <c r="J626" s="291"/>
      <c r="K626" s="291"/>
      <c r="L626" s="291"/>
      <c r="M626" s="291"/>
      <c r="N626" s="291"/>
      <c r="O626" s="291"/>
      <c r="P626" s="291"/>
      <c r="Q626" s="291"/>
      <c r="R626" s="291"/>
      <c r="S626" s="291"/>
      <c r="T626" s="291"/>
      <c r="U626" s="291"/>
      <c r="V626" s="291"/>
      <c r="W626" s="291"/>
      <c r="X626" s="291"/>
      <c r="Y626" s="291"/>
      <c r="Z626" s="291"/>
    </row>
    <row r="627" spans="1:26" ht="15.75" customHeight="1">
      <c r="A627" s="291"/>
      <c r="B627" s="291"/>
      <c r="C627" s="291"/>
      <c r="D627" s="291"/>
      <c r="E627" s="291"/>
      <c r="F627" s="291"/>
      <c r="G627" s="291"/>
      <c r="H627" s="291"/>
      <c r="I627" s="291"/>
      <c r="J627" s="291"/>
      <c r="K627" s="291"/>
      <c r="L627" s="291"/>
      <c r="M627" s="291"/>
      <c r="N627" s="291"/>
      <c r="O627" s="291"/>
      <c r="P627" s="291"/>
      <c r="Q627" s="291"/>
      <c r="R627" s="291"/>
      <c r="S627" s="291"/>
      <c r="T627" s="291"/>
      <c r="U627" s="291"/>
      <c r="V627" s="291"/>
      <c r="W627" s="291"/>
      <c r="X627" s="291"/>
      <c r="Y627" s="291"/>
      <c r="Z627" s="291"/>
    </row>
    <row r="628" spans="1:26" ht="15.75" customHeight="1">
      <c r="A628" s="291"/>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row>
    <row r="629" spans="1:26" ht="15.75" customHeight="1">
      <c r="A629" s="291"/>
      <c r="B629" s="291"/>
      <c r="C629" s="291"/>
      <c r="D629" s="291"/>
      <c r="E629" s="291"/>
      <c r="F629" s="291"/>
      <c r="G629" s="291"/>
      <c r="H629" s="291"/>
      <c r="I629" s="291"/>
      <c r="J629" s="291"/>
      <c r="K629" s="291"/>
      <c r="L629" s="291"/>
      <c r="M629" s="291"/>
      <c r="N629" s="291"/>
      <c r="O629" s="291"/>
      <c r="P629" s="291"/>
      <c r="Q629" s="291"/>
      <c r="R629" s="291"/>
      <c r="S629" s="291"/>
      <c r="T629" s="291"/>
      <c r="U629" s="291"/>
      <c r="V629" s="291"/>
      <c r="W629" s="291"/>
      <c r="X629" s="291"/>
      <c r="Y629" s="291"/>
      <c r="Z629" s="291"/>
    </row>
    <row r="630" spans="1:26" ht="15.75" customHeight="1">
      <c r="A630" s="291"/>
      <c r="B630" s="291"/>
      <c r="C630" s="291"/>
      <c r="D630" s="291"/>
      <c r="E630" s="291"/>
      <c r="F630" s="291"/>
      <c r="G630" s="291"/>
      <c r="H630" s="291"/>
      <c r="I630" s="291"/>
      <c r="J630" s="291"/>
      <c r="K630" s="291"/>
      <c r="L630" s="291"/>
      <c r="M630" s="291"/>
      <c r="N630" s="291"/>
      <c r="O630" s="291"/>
      <c r="P630" s="291"/>
      <c r="Q630" s="291"/>
      <c r="R630" s="291"/>
      <c r="S630" s="291"/>
      <c r="T630" s="291"/>
      <c r="U630" s="291"/>
      <c r="V630" s="291"/>
      <c r="W630" s="291"/>
      <c r="X630" s="291"/>
      <c r="Y630" s="291"/>
      <c r="Z630" s="291"/>
    </row>
    <row r="631" spans="1:26" ht="15.75" customHeight="1">
      <c r="A631" s="291"/>
      <c r="B631" s="291"/>
      <c r="C631" s="291"/>
      <c r="D631" s="291"/>
      <c r="E631" s="291"/>
      <c r="F631" s="291"/>
      <c r="G631" s="291"/>
      <c r="H631" s="291"/>
      <c r="I631" s="291"/>
      <c r="J631" s="291"/>
      <c r="K631" s="291"/>
      <c r="L631" s="291"/>
      <c r="M631" s="291"/>
      <c r="N631" s="291"/>
      <c r="O631" s="291"/>
      <c r="P631" s="291"/>
      <c r="Q631" s="291"/>
      <c r="R631" s="291"/>
      <c r="S631" s="291"/>
      <c r="T631" s="291"/>
      <c r="U631" s="291"/>
      <c r="V631" s="291"/>
      <c r="W631" s="291"/>
      <c r="X631" s="291"/>
      <c r="Y631" s="291"/>
      <c r="Z631" s="291"/>
    </row>
    <row r="632" spans="1:26" ht="15.75" customHeight="1">
      <c r="A632" s="291"/>
      <c r="B632" s="291"/>
      <c r="C632" s="291"/>
      <c r="D632" s="291"/>
      <c r="E632" s="291"/>
      <c r="F632" s="291"/>
      <c r="G632" s="291"/>
      <c r="H632" s="291"/>
      <c r="I632" s="291"/>
      <c r="J632" s="291"/>
      <c r="K632" s="291"/>
      <c r="L632" s="291"/>
      <c r="M632" s="291"/>
      <c r="N632" s="291"/>
      <c r="O632" s="291"/>
      <c r="P632" s="291"/>
      <c r="Q632" s="291"/>
      <c r="R632" s="291"/>
      <c r="S632" s="291"/>
      <c r="T632" s="291"/>
      <c r="U632" s="291"/>
      <c r="V632" s="291"/>
      <c r="W632" s="291"/>
      <c r="X632" s="291"/>
      <c r="Y632" s="291"/>
      <c r="Z632" s="291"/>
    </row>
    <row r="633" spans="1:26" ht="15.75" customHeight="1">
      <c r="A633" s="291"/>
      <c r="B633" s="291"/>
      <c r="C633" s="291"/>
      <c r="D633" s="291"/>
      <c r="E633" s="291"/>
      <c r="F633" s="291"/>
      <c r="G633" s="291"/>
      <c r="H633" s="291"/>
      <c r="I633" s="291"/>
      <c r="J633" s="291"/>
      <c r="K633" s="291"/>
      <c r="L633" s="291"/>
      <c r="M633" s="291"/>
      <c r="N633" s="291"/>
      <c r="O633" s="291"/>
      <c r="P633" s="291"/>
      <c r="Q633" s="291"/>
      <c r="R633" s="291"/>
      <c r="S633" s="291"/>
      <c r="T633" s="291"/>
      <c r="U633" s="291"/>
      <c r="V633" s="291"/>
      <c r="W633" s="291"/>
      <c r="X633" s="291"/>
      <c r="Y633" s="291"/>
      <c r="Z633" s="291"/>
    </row>
    <row r="634" spans="1:26" ht="15.75" customHeight="1">
      <c r="A634" s="291"/>
      <c r="B634" s="291"/>
      <c r="C634" s="291"/>
      <c r="D634" s="291"/>
      <c r="E634" s="291"/>
      <c r="F634" s="291"/>
      <c r="G634" s="291"/>
      <c r="H634" s="291"/>
      <c r="I634" s="291"/>
      <c r="J634" s="291"/>
      <c r="K634" s="291"/>
      <c r="L634" s="291"/>
      <c r="M634" s="291"/>
      <c r="N634" s="291"/>
      <c r="O634" s="291"/>
      <c r="P634" s="291"/>
      <c r="Q634" s="291"/>
      <c r="R634" s="291"/>
      <c r="S634" s="291"/>
      <c r="T634" s="291"/>
      <c r="U634" s="291"/>
      <c r="V634" s="291"/>
      <c r="W634" s="291"/>
      <c r="X634" s="291"/>
      <c r="Y634" s="291"/>
      <c r="Z634" s="291"/>
    </row>
    <row r="635" spans="1:26" ht="15.75" customHeight="1">
      <c r="A635" s="291"/>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row>
    <row r="636" spans="1:26" ht="15.75" customHeight="1">
      <c r="A636" s="291"/>
      <c r="B636" s="291"/>
      <c r="C636" s="291"/>
      <c r="D636" s="291"/>
      <c r="E636" s="291"/>
      <c r="F636" s="291"/>
      <c r="G636" s="291"/>
      <c r="H636" s="291"/>
      <c r="I636" s="291"/>
      <c r="J636" s="291"/>
      <c r="K636" s="291"/>
      <c r="L636" s="291"/>
      <c r="M636" s="291"/>
      <c r="N636" s="291"/>
      <c r="O636" s="291"/>
      <c r="P636" s="291"/>
      <c r="Q636" s="291"/>
      <c r="R636" s="291"/>
      <c r="S636" s="291"/>
      <c r="T636" s="291"/>
      <c r="U636" s="291"/>
      <c r="V636" s="291"/>
      <c r="W636" s="291"/>
      <c r="X636" s="291"/>
      <c r="Y636" s="291"/>
      <c r="Z636" s="291"/>
    </row>
    <row r="637" spans="1:26" ht="15.75" customHeight="1">
      <c r="A637" s="291"/>
      <c r="B637" s="291"/>
      <c r="C637" s="291"/>
      <c r="D637" s="291"/>
      <c r="E637" s="291"/>
      <c r="F637" s="291"/>
      <c r="G637" s="291"/>
      <c r="H637" s="291"/>
      <c r="I637" s="291"/>
      <c r="J637" s="291"/>
      <c r="K637" s="291"/>
      <c r="L637" s="291"/>
      <c r="M637" s="291"/>
      <c r="N637" s="291"/>
      <c r="O637" s="291"/>
      <c r="P637" s="291"/>
      <c r="Q637" s="291"/>
      <c r="R637" s="291"/>
      <c r="S637" s="291"/>
      <c r="T637" s="291"/>
      <c r="U637" s="291"/>
      <c r="V637" s="291"/>
      <c r="W637" s="291"/>
      <c r="X637" s="291"/>
      <c r="Y637" s="291"/>
      <c r="Z637" s="291"/>
    </row>
    <row r="638" spans="1:26" ht="15.75" customHeight="1">
      <c r="A638" s="291"/>
      <c r="B638" s="291"/>
      <c r="C638" s="291"/>
      <c r="D638" s="291"/>
      <c r="E638" s="291"/>
      <c r="F638" s="291"/>
      <c r="G638" s="291"/>
      <c r="H638" s="291"/>
      <c r="I638" s="291"/>
      <c r="J638" s="291"/>
      <c r="K638" s="291"/>
      <c r="L638" s="291"/>
      <c r="M638" s="291"/>
      <c r="N638" s="291"/>
      <c r="O638" s="291"/>
      <c r="P638" s="291"/>
      <c r="Q638" s="291"/>
      <c r="R638" s="291"/>
      <c r="S638" s="291"/>
      <c r="T638" s="291"/>
      <c r="U638" s="291"/>
      <c r="V638" s="291"/>
      <c r="W638" s="291"/>
      <c r="X638" s="291"/>
      <c r="Y638" s="291"/>
      <c r="Z638" s="291"/>
    </row>
    <row r="639" spans="1:26" ht="15.75" customHeight="1">
      <c r="A639" s="291"/>
      <c r="B639" s="291"/>
      <c r="C639" s="291"/>
      <c r="D639" s="291"/>
      <c r="E639" s="291"/>
      <c r="F639" s="291"/>
      <c r="G639" s="291"/>
      <c r="H639" s="291"/>
      <c r="I639" s="291"/>
      <c r="J639" s="291"/>
      <c r="K639" s="291"/>
      <c r="L639" s="291"/>
      <c r="M639" s="291"/>
      <c r="N639" s="291"/>
      <c r="O639" s="291"/>
      <c r="P639" s="291"/>
      <c r="Q639" s="291"/>
      <c r="R639" s="291"/>
      <c r="S639" s="291"/>
      <c r="T639" s="291"/>
      <c r="U639" s="291"/>
      <c r="V639" s="291"/>
      <c r="W639" s="291"/>
      <c r="X639" s="291"/>
      <c r="Y639" s="291"/>
      <c r="Z639" s="291"/>
    </row>
    <row r="640" spans="1:26" ht="15.75" customHeight="1">
      <c r="A640" s="291"/>
      <c r="B640" s="291"/>
      <c r="C640" s="291"/>
      <c r="D640" s="291"/>
      <c r="E640" s="291"/>
      <c r="F640" s="291"/>
      <c r="G640" s="291"/>
      <c r="H640" s="291"/>
      <c r="I640" s="291"/>
      <c r="J640" s="291"/>
      <c r="K640" s="291"/>
      <c r="L640" s="291"/>
      <c r="M640" s="291"/>
      <c r="N640" s="291"/>
      <c r="O640" s="291"/>
      <c r="P640" s="291"/>
      <c r="Q640" s="291"/>
      <c r="R640" s="291"/>
      <c r="S640" s="291"/>
      <c r="T640" s="291"/>
      <c r="U640" s="291"/>
      <c r="V640" s="291"/>
      <c r="W640" s="291"/>
      <c r="X640" s="291"/>
      <c r="Y640" s="291"/>
      <c r="Z640" s="291"/>
    </row>
    <row r="641" spans="1:26" ht="15.75" customHeight="1">
      <c r="A641" s="291"/>
      <c r="B641" s="291"/>
      <c r="C641" s="291"/>
      <c r="D641" s="291"/>
      <c r="E641" s="291"/>
      <c r="F641" s="291"/>
      <c r="G641" s="291"/>
      <c r="H641" s="291"/>
      <c r="I641" s="291"/>
      <c r="J641" s="291"/>
      <c r="K641" s="291"/>
      <c r="L641" s="291"/>
      <c r="M641" s="291"/>
      <c r="N641" s="291"/>
      <c r="O641" s="291"/>
      <c r="P641" s="291"/>
      <c r="Q641" s="291"/>
      <c r="R641" s="291"/>
      <c r="S641" s="291"/>
      <c r="T641" s="291"/>
      <c r="U641" s="291"/>
      <c r="V641" s="291"/>
      <c r="W641" s="291"/>
      <c r="X641" s="291"/>
      <c r="Y641" s="291"/>
      <c r="Z641" s="291"/>
    </row>
    <row r="642" spans="1:26" ht="15.75" customHeight="1">
      <c r="A642" s="291"/>
      <c r="B642" s="291"/>
      <c r="C642" s="291"/>
      <c r="D642" s="291"/>
      <c r="E642" s="291"/>
      <c r="F642" s="291"/>
      <c r="G642" s="291"/>
      <c r="H642" s="291"/>
      <c r="I642" s="291"/>
      <c r="J642" s="291"/>
      <c r="K642" s="291"/>
      <c r="L642" s="291"/>
      <c r="M642" s="291"/>
      <c r="N642" s="291"/>
      <c r="O642" s="291"/>
      <c r="P642" s="291"/>
      <c r="Q642" s="291"/>
      <c r="R642" s="291"/>
      <c r="S642" s="291"/>
      <c r="T642" s="291"/>
      <c r="U642" s="291"/>
      <c r="V642" s="291"/>
      <c r="W642" s="291"/>
      <c r="X642" s="291"/>
      <c r="Y642" s="291"/>
      <c r="Z642" s="291"/>
    </row>
    <row r="643" spans="1:26" ht="15.75" customHeight="1">
      <c r="A643" s="291"/>
      <c r="B643" s="291"/>
      <c r="C643" s="291"/>
      <c r="D643" s="291"/>
      <c r="E643" s="291"/>
      <c r="F643" s="291"/>
      <c r="G643" s="291"/>
      <c r="H643" s="291"/>
      <c r="I643" s="291"/>
      <c r="J643" s="291"/>
      <c r="K643" s="291"/>
      <c r="L643" s="291"/>
      <c r="M643" s="291"/>
      <c r="N643" s="291"/>
      <c r="O643" s="291"/>
      <c r="P643" s="291"/>
      <c r="Q643" s="291"/>
      <c r="R643" s="291"/>
      <c r="S643" s="291"/>
      <c r="T643" s="291"/>
      <c r="U643" s="291"/>
      <c r="V643" s="291"/>
      <c r="W643" s="291"/>
      <c r="X643" s="291"/>
      <c r="Y643" s="291"/>
      <c r="Z643" s="291"/>
    </row>
    <row r="644" spans="1:26" ht="15.75" customHeight="1">
      <c r="A644" s="291"/>
      <c r="B644" s="291"/>
      <c r="C644" s="291"/>
      <c r="D644" s="291"/>
      <c r="E644" s="291"/>
      <c r="F644" s="291"/>
      <c r="G644" s="291"/>
      <c r="H644" s="291"/>
      <c r="I644" s="291"/>
      <c r="J644" s="291"/>
      <c r="K644" s="291"/>
      <c r="L644" s="291"/>
      <c r="M644" s="291"/>
      <c r="N644" s="291"/>
      <c r="O644" s="291"/>
      <c r="P644" s="291"/>
      <c r="Q644" s="291"/>
      <c r="R644" s="291"/>
      <c r="S644" s="291"/>
      <c r="T644" s="291"/>
      <c r="U644" s="291"/>
      <c r="V644" s="291"/>
      <c r="W644" s="291"/>
      <c r="X644" s="291"/>
      <c r="Y644" s="291"/>
      <c r="Z644" s="291"/>
    </row>
    <row r="645" spans="1:26" ht="15.75" customHeight="1">
      <c r="A645" s="291"/>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row>
    <row r="646" spans="1:26" ht="15.75" customHeight="1">
      <c r="A646" s="291"/>
      <c r="B646" s="291"/>
      <c r="C646" s="291"/>
      <c r="D646" s="291"/>
      <c r="E646" s="291"/>
      <c r="F646" s="291"/>
      <c r="G646" s="291"/>
      <c r="H646" s="291"/>
      <c r="I646" s="291"/>
      <c r="J646" s="291"/>
      <c r="K646" s="291"/>
      <c r="L646" s="291"/>
      <c r="M646" s="291"/>
      <c r="N646" s="291"/>
      <c r="O646" s="291"/>
      <c r="P646" s="291"/>
      <c r="Q646" s="291"/>
      <c r="R646" s="291"/>
      <c r="S646" s="291"/>
      <c r="T646" s="291"/>
      <c r="U646" s="291"/>
      <c r="V646" s="291"/>
      <c r="W646" s="291"/>
      <c r="X646" s="291"/>
      <c r="Y646" s="291"/>
      <c r="Z646" s="291"/>
    </row>
    <row r="647" spans="1:26" ht="15.75" customHeight="1">
      <c r="A647" s="291"/>
      <c r="B647" s="291"/>
      <c r="C647" s="291"/>
      <c r="D647" s="291"/>
      <c r="E647" s="291"/>
      <c r="F647" s="291"/>
      <c r="G647" s="291"/>
      <c r="H647" s="291"/>
      <c r="I647" s="291"/>
      <c r="J647" s="291"/>
      <c r="K647" s="291"/>
      <c r="L647" s="291"/>
      <c r="M647" s="291"/>
      <c r="N647" s="291"/>
      <c r="O647" s="291"/>
      <c r="P647" s="291"/>
      <c r="Q647" s="291"/>
      <c r="R647" s="291"/>
      <c r="S647" s="291"/>
      <c r="T647" s="291"/>
      <c r="U647" s="291"/>
      <c r="V647" s="291"/>
      <c r="W647" s="291"/>
      <c r="X647" s="291"/>
      <c r="Y647" s="291"/>
      <c r="Z647" s="291"/>
    </row>
    <row r="648" spans="1:26" ht="15.75" customHeight="1">
      <c r="A648" s="291"/>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row>
    <row r="649" spans="1:26" ht="15.75" customHeight="1">
      <c r="A649" s="291"/>
      <c r="B649" s="291"/>
      <c r="C649" s="291"/>
      <c r="D649" s="291"/>
      <c r="E649" s="291"/>
      <c r="F649" s="291"/>
      <c r="G649" s="291"/>
      <c r="H649" s="291"/>
      <c r="I649" s="291"/>
      <c r="J649" s="291"/>
      <c r="K649" s="291"/>
      <c r="L649" s="291"/>
      <c r="M649" s="291"/>
      <c r="N649" s="291"/>
      <c r="O649" s="291"/>
      <c r="P649" s="291"/>
      <c r="Q649" s="291"/>
      <c r="R649" s="291"/>
      <c r="S649" s="291"/>
      <c r="T649" s="291"/>
      <c r="U649" s="291"/>
      <c r="V649" s="291"/>
      <c r="W649" s="291"/>
      <c r="X649" s="291"/>
      <c r="Y649" s="291"/>
      <c r="Z649" s="291"/>
    </row>
    <row r="650" spans="1:26" ht="15.75" customHeight="1">
      <c r="A650" s="291"/>
      <c r="B650" s="291"/>
      <c r="C650" s="291"/>
      <c r="D650" s="291"/>
      <c r="E650" s="291"/>
      <c r="F650" s="291"/>
      <c r="G650" s="291"/>
      <c r="H650" s="291"/>
      <c r="I650" s="291"/>
      <c r="J650" s="291"/>
      <c r="K650" s="291"/>
      <c r="L650" s="291"/>
      <c r="M650" s="291"/>
      <c r="N650" s="291"/>
      <c r="O650" s="291"/>
      <c r="P650" s="291"/>
      <c r="Q650" s="291"/>
      <c r="R650" s="291"/>
      <c r="S650" s="291"/>
      <c r="T650" s="291"/>
      <c r="U650" s="291"/>
      <c r="V650" s="291"/>
      <c r="W650" s="291"/>
      <c r="X650" s="291"/>
      <c r="Y650" s="291"/>
      <c r="Z650" s="291"/>
    </row>
    <row r="651" spans="1:26" ht="15.75" customHeight="1">
      <c r="A651" s="291"/>
      <c r="B651" s="291"/>
      <c r="C651" s="291"/>
      <c r="D651" s="291"/>
      <c r="E651" s="291"/>
      <c r="F651" s="291"/>
      <c r="G651" s="291"/>
      <c r="H651" s="291"/>
      <c r="I651" s="291"/>
      <c r="J651" s="291"/>
      <c r="K651" s="291"/>
      <c r="L651" s="291"/>
      <c r="M651" s="291"/>
      <c r="N651" s="291"/>
      <c r="O651" s="291"/>
      <c r="P651" s="291"/>
      <c r="Q651" s="291"/>
      <c r="R651" s="291"/>
      <c r="S651" s="291"/>
      <c r="T651" s="291"/>
      <c r="U651" s="291"/>
      <c r="V651" s="291"/>
      <c r="W651" s="291"/>
      <c r="X651" s="291"/>
      <c r="Y651" s="291"/>
      <c r="Z651" s="291"/>
    </row>
    <row r="652" spans="1:26" ht="15.75" customHeight="1">
      <c r="A652" s="291"/>
      <c r="B652" s="291"/>
      <c r="C652" s="291"/>
      <c r="D652" s="291"/>
      <c r="E652" s="291"/>
      <c r="F652" s="291"/>
      <c r="G652" s="291"/>
      <c r="H652" s="291"/>
      <c r="I652" s="291"/>
      <c r="J652" s="291"/>
      <c r="K652" s="291"/>
      <c r="L652" s="291"/>
      <c r="M652" s="291"/>
      <c r="N652" s="291"/>
      <c r="O652" s="291"/>
      <c r="P652" s="291"/>
      <c r="Q652" s="291"/>
      <c r="R652" s="291"/>
      <c r="S652" s="291"/>
      <c r="T652" s="291"/>
      <c r="U652" s="291"/>
      <c r="V652" s="291"/>
      <c r="W652" s="291"/>
      <c r="X652" s="291"/>
      <c r="Y652" s="291"/>
      <c r="Z652" s="291"/>
    </row>
    <row r="653" spans="1:26" ht="15.75" customHeight="1">
      <c r="A653" s="291"/>
      <c r="B653" s="291"/>
      <c r="C653" s="291"/>
      <c r="D653" s="291"/>
      <c r="E653" s="291"/>
      <c r="F653" s="291"/>
      <c r="G653" s="291"/>
      <c r="H653" s="291"/>
      <c r="I653" s="291"/>
      <c r="J653" s="291"/>
      <c r="K653" s="291"/>
      <c r="L653" s="291"/>
      <c r="M653" s="291"/>
      <c r="N653" s="291"/>
      <c r="O653" s="291"/>
      <c r="P653" s="291"/>
      <c r="Q653" s="291"/>
      <c r="R653" s="291"/>
      <c r="S653" s="291"/>
      <c r="T653" s="291"/>
      <c r="U653" s="291"/>
      <c r="V653" s="291"/>
      <c r="W653" s="291"/>
      <c r="X653" s="291"/>
      <c r="Y653" s="291"/>
      <c r="Z653" s="291"/>
    </row>
    <row r="654" spans="1:26" ht="15.75" customHeight="1">
      <c r="A654" s="291"/>
      <c r="B654" s="291"/>
      <c r="C654" s="291"/>
      <c r="D654" s="291"/>
      <c r="E654" s="291"/>
      <c r="F654" s="291"/>
      <c r="G654" s="291"/>
      <c r="H654" s="291"/>
      <c r="I654" s="291"/>
      <c r="J654" s="291"/>
      <c r="K654" s="291"/>
      <c r="L654" s="291"/>
      <c r="M654" s="291"/>
      <c r="N654" s="291"/>
      <c r="O654" s="291"/>
      <c r="P654" s="291"/>
      <c r="Q654" s="291"/>
      <c r="R654" s="291"/>
      <c r="S654" s="291"/>
      <c r="T654" s="291"/>
      <c r="U654" s="291"/>
      <c r="V654" s="291"/>
      <c r="W654" s="291"/>
      <c r="X654" s="291"/>
      <c r="Y654" s="291"/>
      <c r="Z654" s="291"/>
    </row>
    <row r="655" spans="1:26" ht="15.75" customHeight="1">
      <c r="A655" s="291"/>
      <c r="B655" s="291"/>
      <c r="C655" s="291"/>
      <c r="D655" s="291"/>
      <c r="E655" s="291"/>
      <c r="F655" s="291"/>
      <c r="G655" s="291"/>
      <c r="H655" s="291"/>
      <c r="I655" s="291"/>
      <c r="J655" s="291"/>
      <c r="K655" s="291"/>
      <c r="L655" s="291"/>
      <c r="M655" s="291"/>
      <c r="N655" s="291"/>
      <c r="O655" s="291"/>
      <c r="P655" s="291"/>
      <c r="Q655" s="291"/>
      <c r="R655" s="291"/>
      <c r="S655" s="291"/>
      <c r="T655" s="291"/>
      <c r="U655" s="291"/>
      <c r="V655" s="291"/>
      <c r="W655" s="291"/>
      <c r="X655" s="291"/>
      <c r="Y655" s="291"/>
      <c r="Z655" s="291"/>
    </row>
    <row r="656" spans="1:26" ht="15.75" customHeight="1">
      <c r="A656" s="291"/>
      <c r="B656" s="291"/>
      <c r="C656" s="291"/>
      <c r="D656" s="291"/>
      <c r="E656" s="291"/>
      <c r="F656" s="291"/>
      <c r="G656" s="291"/>
      <c r="H656" s="291"/>
      <c r="I656" s="291"/>
      <c r="J656" s="291"/>
      <c r="K656" s="291"/>
      <c r="L656" s="291"/>
      <c r="M656" s="291"/>
      <c r="N656" s="291"/>
      <c r="O656" s="291"/>
      <c r="P656" s="291"/>
      <c r="Q656" s="291"/>
      <c r="R656" s="291"/>
      <c r="S656" s="291"/>
      <c r="T656" s="291"/>
      <c r="U656" s="291"/>
      <c r="V656" s="291"/>
      <c r="W656" s="291"/>
      <c r="X656" s="291"/>
      <c r="Y656" s="291"/>
      <c r="Z656" s="291"/>
    </row>
    <row r="657" spans="1:26" ht="15.75" customHeight="1">
      <c r="A657" s="291"/>
      <c r="B657" s="291"/>
      <c r="C657" s="291"/>
      <c r="D657" s="291"/>
      <c r="E657" s="291"/>
      <c r="F657" s="291"/>
      <c r="G657" s="291"/>
      <c r="H657" s="291"/>
      <c r="I657" s="291"/>
      <c r="J657" s="291"/>
      <c r="K657" s="291"/>
      <c r="L657" s="291"/>
      <c r="M657" s="291"/>
      <c r="N657" s="291"/>
      <c r="O657" s="291"/>
      <c r="P657" s="291"/>
      <c r="Q657" s="291"/>
      <c r="R657" s="291"/>
      <c r="S657" s="291"/>
      <c r="T657" s="291"/>
      <c r="U657" s="291"/>
      <c r="V657" s="291"/>
      <c r="W657" s="291"/>
      <c r="X657" s="291"/>
      <c r="Y657" s="291"/>
      <c r="Z657" s="291"/>
    </row>
    <row r="658" spans="1:26" ht="15.75" customHeight="1">
      <c r="A658" s="291"/>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row>
    <row r="659" spans="1:26" ht="15.75" customHeight="1">
      <c r="A659" s="291"/>
      <c r="B659" s="291"/>
      <c r="C659" s="291"/>
      <c r="D659" s="291"/>
      <c r="E659" s="291"/>
      <c r="F659" s="291"/>
      <c r="G659" s="291"/>
      <c r="H659" s="291"/>
      <c r="I659" s="291"/>
      <c r="J659" s="291"/>
      <c r="K659" s="291"/>
      <c r="L659" s="291"/>
      <c r="M659" s="291"/>
      <c r="N659" s="291"/>
      <c r="O659" s="291"/>
      <c r="P659" s="291"/>
      <c r="Q659" s="291"/>
      <c r="R659" s="291"/>
      <c r="S659" s="291"/>
      <c r="T659" s="291"/>
      <c r="U659" s="291"/>
      <c r="V659" s="291"/>
      <c r="W659" s="291"/>
      <c r="X659" s="291"/>
      <c r="Y659" s="291"/>
      <c r="Z659" s="291"/>
    </row>
    <row r="660" spans="1:26" ht="15.75" customHeight="1">
      <c r="A660" s="291"/>
      <c r="B660" s="291"/>
      <c r="C660" s="291"/>
      <c r="D660" s="291"/>
      <c r="E660" s="291"/>
      <c r="F660" s="291"/>
      <c r="G660" s="291"/>
      <c r="H660" s="291"/>
      <c r="I660" s="291"/>
      <c r="J660" s="291"/>
      <c r="K660" s="291"/>
      <c r="L660" s="291"/>
      <c r="M660" s="291"/>
      <c r="N660" s="291"/>
      <c r="O660" s="291"/>
      <c r="P660" s="291"/>
      <c r="Q660" s="291"/>
      <c r="R660" s="291"/>
      <c r="S660" s="291"/>
      <c r="T660" s="291"/>
      <c r="U660" s="291"/>
      <c r="V660" s="291"/>
      <c r="W660" s="291"/>
      <c r="X660" s="291"/>
      <c r="Y660" s="291"/>
      <c r="Z660" s="291"/>
    </row>
    <row r="661" spans="1:26" ht="15.75" customHeight="1">
      <c r="A661" s="291"/>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row>
    <row r="662" spans="1:26" ht="15.75" customHeight="1">
      <c r="A662" s="291"/>
      <c r="B662" s="291"/>
      <c r="C662" s="291"/>
      <c r="D662" s="291"/>
      <c r="E662" s="291"/>
      <c r="F662" s="291"/>
      <c r="G662" s="291"/>
      <c r="H662" s="291"/>
      <c r="I662" s="291"/>
      <c r="J662" s="291"/>
      <c r="K662" s="291"/>
      <c r="L662" s="291"/>
      <c r="M662" s="291"/>
      <c r="N662" s="291"/>
      <c r="O662" s="291"/>
      <c r="P662" s="291"/>
      <c r="Q662" s="291"/>
      <c r="R662" s="291"/>
      <c r="S662" s="291"/>
      <c r="T662" s="291"/>
      <c r="U662" s="291"/>
      <c r="V662" s="291"/>
      <c r="W662" s="291"/>
      <c r="X662" s="291"/>
      <c r="Y662" s="291"/>
      <c r="Z662" s="291"/>
    </row>
    <row r="663" spans="1:26" ht="15.75" customHeight="1">
      <c r="A663" s="291"/>
      <c r="B663" s="291"/>
      <c r="C663" s="291"/>
      <c r="D663" s="291"/>
      <c r="E663" s="291"/>
      <c r="F663" s="291"/>
      <c r="G663" s="291"/>
      <c r="H663" s="291"/>
      <c r="I663" s="291"/>
      <c r="J663" s="291"/>
      <c r="K663" s="291"/>
      <c r="L663" s="291"/>
      <c r="M663" s="291"/>
      <c r="N663" s="291"/>
      <c r="O663" s="291"/>
      <c r="P663" s="291"/>
      <c r="Q663" s="291"/>
      <c r="R663" s="291"/>
      <c r="S663" s="291"/>
      <c r="T663" s="291"/>
      <c r="U663" s="291"/>
      <c r="V663" s="291"/>
      <c r="W663" s="291"/>
      <c r="X663" s="291"/>
      <c r="Y663" s="291"/>
      <c r="Z663" s="291"/>
    </row>
    <row r="664" spans="1:26" ht="15.75" customHeight="1">
      <c r="A664" s="291"/>
      <c r="B664" s="291"/>
      <c r="C664" s="291"/>
      <c r="D664" s="291"/>
      <c r="E664" s="291"/>
      <c r="F664" s="291"/>
      <c r="G664" s="291"/>
      <c r="H664" s="291"/>
      <c r="I664" s="291"/>
      <c r="J664" s="291"/>
      <c r="K664" s="291"/>
      <c r="L664" s="291"/>
      <c r="M664" s="291"/>
      <c r="N664" s="291"/>
      <c r="O664" s="291"/>
      <c r="P664" s="291"/>
      <c r="Q664" s="291"/>
      <c r="R664" s="291"/>
      <c r="S664" s="291"/>
      <c r="T664" s="291"/>
      <c r="U664" s="291"/>
      <c r="V664" s="291"/>
      <c r="W664" s="291"/>
      <c r="X664" s="291"/>
      <c r="Y664" s="291"/>
      <c r="Z664" s="291"/>
    </row>
    <row r="665" spans="1:26" ht="15.75" customHeight="1">
      <c r="A665" s="291"/>
      <c r="B665" s="291"/>
      <c r="C665" s="291"/>
      <c r="D665" s="291"/>
      <c r="E665" s="291"/>
      <c r="F665" s="291"/>
      <c r="G665" s="291"/>
      <c r="H665" s="291"/>
      <c r="I665" s="291"/>
      <c r="J665" s="291"/>
      <c r="K665" s="291"/>
      <c r="L665" s="291"/>
      <c r="M665" s="291"/>
      <c r="N665" s="291"/>
      <c r="O665" s="291"/>
      <c r="P665" s="291"/>
      <c r="Q665" s="291"/>
      <c r="R665" s="291"/>
      <c r="S665" s="291"/>
      <c r="T665" s="291"/>
      <c r="U665" s="291"/>
      <c r="V665" s="291"/>
      <c r="W665" s="291"/>
      <c r="X665" s="291"/>
      <c r="Y665" s="291"/>
      <c r="Z665" s="291"/>
    </row>
    <row r="666" spans="1:26" ht="15.75" customHeight="1">
      <c r="A666" s="291"/>
      <c r="B666" s="291"/>
      <c r="C666" s="291"/>
      <c r="D666" s="291"/>
      <c r="E666" s="291"/>
      <c r="F666" s="291"/>
      <c r="G666" s="291"/>
      <c r="H666" s="291"/>
      <c r="I666" s="291"/>
      <c r="J666" s="291"/>
      <c r="K666" s="291"/>
      <c r="L666" s="291"/>
      <c r="M666" s="291"/>
      <c r="N666" s="291"/>
      <c r="O666" s="291"/>
      <c r="P666" s="291"/>
      <c r="Q666" s="291"/>
      <c r="R666" s="291"/>
      <c r="S666" s="291"/>
      <c r="T666" s="291"/>
      <c r="U666" s="291"/>
      <c r="V666" s="291"/>
      <c r="W666" s="291"/>
      <c r="X666" s="291"/>
      <c r="Y666" s="291"/>
      <c r="Z666" s="291"/>
    </row>
    <row r="667" spans="1:26" ht="15.75" customHeight="1">
      <c r="A667" s="291"/>
      <c r="B667" s="291"/>
      <c r="C667" s="291"/>
      <c r="D667" s="291"/>
      <c r="E667" s="291"/>
      <c r="F667" s="291"/>
      <c r="G667" s="291"/>
      <c r="H667" s="291"/>
      <c r="I667" s="291"/>
      <c r="J667" s="291"/>
      <c r="K667" s="291"/>
      <c r="L667" s="291"/>
      <c r="M667" s="291"/>
      <c r="N667" s="291"/>
      <c r="O667" s="291"/>
      <c r="P667" s="291"/>
      <c r="Q667" s="291"/>
      <c r="R667" s="291"/>
      <c r="S667" s="291"/>
      <c r="T667" s="291"/>
      <c r="U667" s="291"/>
      <c r="V667" s="291"/>
      <c r="W667" s="291"/>
      <c r="X667" s="291"/>
      <c r="Y667" s="291"/>
      <c r="Z667" s="291"/>
    </row>
    <row r="668" spans="1:26" ht="15.75" customHeight="1">
      <c r="A668" s="291"/>
      <c r="B668" s="291"/>
      <c r="C668" s="291"/>
      <c r="D668" s="291"/>
      <c r="E668" s="291"/>
      <c r="F668" s="291"/>
      <c r="G668" s="291"/>
      <c r="H668" s="291"/>
      <c r="I668" s="291"/>
      <c r="J668" s="291"/>
      <c r="K668" s="291"/>
      <c r="L668" s="291"/>
      <c r="M668" s="291"/>
      <c r="N668" s="291"/>
      <c r="O668" s="291"/>
      <c r="P668" s="291"/>
      <c r="Q668" s="291"/>
      <c r="R668" s="291"/>
      <c r="S668" s="291"/>
      <c r="T668" s="291"/>
      <c r="U668" s="291"/>
      <c r="V668" s="291"/>
      <c r="W668" s="291"/>
      <c r="X668" s="291"/>
      <c r="Y668" s="291"/>
      <c r="Z668" s="291"/>
    </row>
    <row r="669" spans="1:26" ht="15.75" customHeight="1">
      <c r="A669" s="291"/>
      <c r="B669" s="291"/>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291"/>
      <c r="Z669" s="291"/>
    </row>
    <row r="670" spans="1:26" ht="15.75" customHeight="1">
      <c r="A670" s="291"/>
      <c r="B670" s="291"/>
      <c r="C670" s="291"/>
      <c r="D670" s="291"/>
      <c r="E670" s="291"/>
      <c r="F670" s="291"/>
      <c r="G670" s="291"/>
      <c r="H670" s="291"/>
      <c r="I670" s="291"/>
      <c r="J670" s="291"/>
      <c r="K670" s="291"/>
      <c r="L670" s="291"/>
      <c r="M670" s="291"/>
      <c r="N670" s="291"/>
      <c r="O670" s="291"/>
      <c r="P670" s="291"/>
      <c r="Q670" s="291"/>
      <c r="R670" s="291"/>
      <c r="S670" s="291"/>
      <c r="T670" s="291"/>
      <c r="U670" s="291"/>
      <c r="V670" s="291"/>
      <c r="W670" s="291"/>
      <c r="X670" s="291"/>
      <c r="Y670" s="291"/>
      <c r="Z670" s="291"/>
    </row>
    <row r="671" spans="1:26" ht="15.75" customHeight="1">
      <c r="A671" s="291"/>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row>
    <row r="672" spans="1:26" ht="15.75" customHeight="1">
      <c r="A672" s="291"/>
      <c r="B672" s="291"/>
      <c r="C672" s="291"/>
      <c r="D672" s="291"/>
      <c r="E672" s="291"/>
      <c r="F672" s="291"/>
      <c r="G672" s="291"/>
      <c r="H672" s="291"/>
      <c r="I672" s="291"/>
      <c r="J672" s="291"/>
      <c r="K672" s="291"/>
      <c r="L672" s="291"/>
      <c r="M672" s="291"/>
      <c r="N672" s="291"/>
      <c r="O672" s="291"/>
      <c r="P672" s="291"/>
      <c r="Q672" s="291"/>
      <c r="R672" s="291"/>
      <c r="S672" s="291"/>
      <c r="T672" s="291"/>
      <c r="U672" s="291"/>
      <c r="V672" s="291"/>
      <c r="W672" s="291"/>
      <c r="X672" s="291"/>
      <c r="Y672" s="291"/>
      <c r="Z672" s="291"/>
    </row>
    <row r="673" spans="1:26" ht="15.75" customHeight="1">
      <c r="A673" s="291"/>
      <c r="B673" s="291"/>
      <c r="C673" s="291"/>
      <c r="D673" s="291"/>
      <c r="E673" s="291"/>
      <c r="F673" s="291"/>
      <c r="G673" s="291"/>
      <c r="H673" s="291"/>
      <c r="I673" s="291"/>
      <c r="J673" s="291"/>
      <c r="K673" s="291"/>
      <c r="L673" s="291"/>
      <c r="M673" s="291"/>
      <c r="N673" s="291"/>
      <c r="O673" s="291"/>
      <c r="P673" s="291"/>
      <c r="Q673" s="291"/>
      <c r="R673" s="291"/>
      <c r="S673" s="291"/>
      <c r="T673" s="291"/>
      <c r="U673" s="291"/>
      <c r="V673" s="291"/>
      <c r="W673" s="291"/>
      <c r="X673" s="291"/>
      <c r="Y673" s="291"/>
      <c r="Z673" s="291"/>
    </row>
    <row r="674" spans="1:26" ht="15.75" customHeight="1">
      <c r="A674" s="291"/>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row>
    <row r="675" spans="1:26" ht="15.75" customHeight="1">
      <c r="A675" s="291"/>
      <c r="B675" s="291"/>
      <c r="C675" s="291"/>
      <c r="D675" s="291"/>
      <c r="E675" s="291"/>
      <c r="F675" s="291"/>
      <c r="G675" s="291"/>
      <c r="H675" s="291"/>
      <c r="I675" s="291"/>
      <c r="J675" s="291"/>
      <c r="K675" s="291"/>
      <c r="L675" s="291"/>
      <c r="M675" s="291"/>
      <c r="N675" s="291"/>
      <c r="O675" s="291"/>
      <c r="P675" s="291"/>
      <c r="Q675" s="291"/>
      <c r="R675" s="291"/>
      <c r="S675" s="291"/>
      <c r="T675" s="291"/>
      <c r="U675" s="291"/>
      <c r="V675" s="291"/>
      <c r="W675" s="291"/>
      <c r="X675" s="291"/>
      <c r="Y675" s="291"/>
      <c r="Z675" s="291"/>
    </row>
    <row r="676" spans="1:26" ht="15.75" customHeight="1">
      <c r="A676" s="291"/>
      <c r="B676" s="291"/>
      <c r="C676" s="291"/>
      <c r="D676" s="291"/>
      <c r="E676" s="291"/>
      <c r="F676" s="291"/>
      <c r="G676" s="291"/>
      <c r="H676" s="291"/>
      <c r="I676" s="291"/>
      <c r="J676" s="291"/>
      <c r="K676" s="291"/>
      <c r="L676" s="291"/>
      <c r="M676" s="291"/>
      <c r="N676" s="291"/>
      <c r="O676" s="291"/>
      <c r="P676" s="291"/>
      <c r="Q676" s="291"/>
      <c r="R676" s="291"/>
      <c r="S676" s="291"/>
      <c r="T676" s="291"/>
      <c r="U676" s="291"/>
      <c r="V676" s="291"/>
      <c r="W676" s="291"/>
      <c r="X676" s="291"/>
      <c r="Y676" s="291"/>
      <c r="Z676" s="291"/>
    </row>
    <row r="677" spans="1:26" ht="15.75" customHeight="1">
      <c r="A677" s="291"/>
      <c r="B677" s="291"/>
      <c r="C677" s="291"/>
      <c r="D677" s="291"/>
      <c r="E677" s="291"/>
      <c r="F677" s="291"/>
      <c r="G677" s="291"/>
      <c r="H677" s="291"/>
      <c r="I677" s="291"/>
      <c r="J677" s="291"/>
      <c r="K677" s="291"/>
      <c r="L677" s="291"/>
      <c r="M677" s="291"/>
      <c r="N677" s="291"/>
      <c r="O677" s="291"/>
      <c r="P677" s="291"/>
      <c r="Q677" s="291"/>
      <c r="R677" s="291"/>
      <c r="S677" s="291"/>
      <c r="T677" s="291"/>
      <c r="U677" s="291"/>
      <c r="V677" s="291"/>
      <c r="W677" s="291"/>
      <c r="X677" s="291"/>
      <c r="Y677" s="291"/>
      <c r="Z677" s="291"/>
    </row>
    <row r="678" spans="1:26" ht="15.75" customHeight="1">
      <c r="A678" s="291"/>
      <c r="B678" s="291"/>
      <c r="C678" s="291"/>
      <c r="D678" s="291"/>
      <c r="E678" s="291"/>
      <c r="F678" s="291"/>
      <c r="G678" s="291"/>
      <c r="H678" s="291"/>
      <c r="I678" s="291"/>
      <c r="J678" s="291"/>
      <c r="K678" s="291"/>
      <c r="L678" s="291"/>
      <c r="M678" s="291"/>
      <c r="N678" s="291"/>
      <c r="O678" s="291"/>
      <c r="P678" s="291"/>
      <c r="Q678" s="291"/>
      <c r="R678" s="291"/>
      <c r="S678" s="291"/>
      <c r="T678" s="291"/>
      <c r="U678" s="291"/>
      <c r="V678" s="291"/>
      <c r="W678" s="291"/>
      <c r="X678" s="291"/>
      <c r="Y678" s="291"/>
      <c r="Z678" s="291"/>
    </row>
    <row r="679" spans="1:26" ht="15.75" customHeight="1">
      <c r="A679" s="291"/>
      <c r="B679" s="291"/>
      <c r="C679" s="291"/>
      <c r="D679" s="291"/>
      <c r="E679" s="291"/>
      <c r="F679" s="291"/>
      <c r="G679" s="291"/>
      <c r="H679" s="291"/>
      <c r="I679" s="291"/>
      <c r="J679" s="291"/>
      <c r="K679" s="291"/>
      <c r="L679" s="291"/>
      <c r="M679" s="291"/>
      <c r="N679" s="291"/>
      <c r="O679" s="291"/>
      <c r="P679" s="291"/>
      <c r="Q679" s="291"/>
      <c r="R679" s="291"/>
      <c r="S679" s="291"/>
      <c r="T679" s="291"/>
      <c r="U679" s="291"/>
      <c r="V679" s="291"/>
      <c r="W679" s="291"/>
      <c r="X679" s="291"/>
      <c r="Y679" s="291"/>
      <c r="Z679" s="291"/>
    </row>
    <row r="680" spans="1:26" ht="15.75" customHeight="1">
      <c r="A680" s="291"/>
      <c r="B680" s="291"/>
      <c r="C680" s="291"/>
      <c r="D680" s="291"/>
      <c r="E680" s="291"/>
      <c r="F680" s="291"/>
      <c r="G680" s="291"/>
      <c r="H680" s="291"/>
      <c r="I680" s="291"/>
      <c r="J680" s="291"/>
      <c r="K680" s="291"/>
      <c r="L680" s="291"/>
      <c r="M680" s="291"/>
      <c r="N680" s="291"/>
      <c r="O680" s="291"/>
      <c r="P680" s="291"/>
      <c r="Q680" s="291"/>
      <c r="R680" s="291"/>
      <c r="S680" s="291"/>
      <c r="T680" s="291"/>
      <c r="U680" s="291"/>
      <c r="V680" s="291"/>
      <c r="W680" s="291"/>
      <c r="X680" s="291"/>
      <c r="Y680" s="291"/>
      <c r="Z680" s="291"/>
    </row>
    <row r="681" spans="1:26" ht="15.75" customHeight="1">
      <c r="A681" s="291"/>
      <c r="B681" s="291"/>
      <c r="C681" s="291"/>
      <c r="D681" s="291"/>
      <c r="E681" s="291"/>
      <c r="F681" s="291"/>
      <c r="G681" s="291"/>
      <c r="H681" s="291"/>
      <c r="I681" s="291"/>
      <c r="J681" s="291"/>
      <c r="K681" s="291"/>
      <c r="L681" s="291"/>
      <c r="M681" s="291"/>
      <c r="N681" s="291"/>
      <c r="O681" s="291"/>
      <c r="P681" s="291"/>
      <c r="Q681" s="291"/>
      <c r="R681" s="291"/>
      <c r="S681" s="291"/>
      <c r="T681" s="291"/>
      <c r="U681" s="291"/>
      <c r="V681" s="291"/>
      <c r="W681" s="291"/>
      <c r="X681" s="291"/>
      <c r="Y681" s="291"/>
      <c r="Z681" s="291"/>
    </row>
    <row r="682" spans="1:26" ht="15.75" customHeight="1">
      <c r="A682" s="291"/>
      <c r="B682" s="291"/>
      <c r="C682" s="291"/>
      <c r="D682" s="291"/>
      <c r="E682" s="291"/>
      <c r="F682" s="291"/>
      <c r="G682" s="291"/>
      <c r="H682" s="291"/>
      <c r="I682" s="291"/>
      <c r="J682" s="291"/>
      <c r="K682" s="291"/>
      <c r="L682" s="291"/>
      <c r="M682" s="291"/>
      <c r="N682" s="291"/>
      <c r="O682" s="291"/>
      <c r="P682" s="291"/>
      <c r="Q682" s="291"/>
      <c r="R682" s="291"/>
      <c r="S682" s="291"/>
      <c r="T682" s="291"/>
      <c r="U682" s="291"/>
      <c r="V682" s="291"/>
      <c r="W682" s="291"/>
      <c r="X682" s="291"/>
      <c r="Y682" s="291"/>
      <c r="Z682" s="291"/>
    </row>
    <row r="683" spans="1:26" ht="15.75" customHeight="1">
      <c r="A683" s="291"/>
      <c r="B683" s="291"/>
      <c r="C683" s="291"/>
      <c r="D683" s="291"/>
      <c r="E683" s="291"/>
      <c r="F683" s="291"/>
      <c r="G683" s="291"/>
      <c r="H683" s="291"/>
      <c r="I683" s="291"/>
      <c r="J683" s="291"/>
      <c r="K683" s="291"/>
      <c r="L683" s="291"/>
      <c r="M683" s="291"/>
      <c r="N683" s="291"/>
      <c r="O683" s="291"/>
      <c r="P683" s="291"/>
      <c r="Q683" s="291"/>
      <c r="R683" s="291"/>
      <c r="S683" s="291"/>
      <c r="T683" s="291"/>
      <c r="U683" s="291"/>
      <c r="V683" s="291"/>
      <c r="W683" s="291"/>
      <c r="X683" s="291"/>
      <c r="Y683" s="291"/>
      <c r="Z683" s="291"/>
    </row>
    <row r="684" spans="1:26" ht="15.75" customHeight="1">
      <c r="A684" s="291"/>
      <c r="B684" s="291"/>
      <c r="C684" s="291"/>
      <c r="D684" s="291"/>
      <c r="E684" s="291"/>
      <c r="F684" s="291"/>
      <c r="G684" s="291"/>
      <c r="H684" s="291"/>
      <c r="I684" s="291"/>
      <c r="J684" s="291"/>
      <c r="K684" s="291"/>
      <c r="L684" s="291"/>
      <c r="M684" s="291"/>
      <c r="N684" s="291"/>
      <c r="O684" s="291"/>
      <c r="P684" s="291"/>
      <c r="Q684" s="291"/>
      <c r="R684" s="291"/>
      <c r="S684" s="291"/>
      <c r="T684" s="291"/>
      <c r="U684" s="291"/>
      <c r="V684" s="291"/>
      <c r="W684" s="291"/>
      <c r="X684" s="291"/>
      <c r="Y684" s="291"/>
      <c r="Z684" s="291"/>
    </row>
    <row r="685" spans="1:26" ht="15.75" customHeight="1">
      <c r="A685" s="291"/>
      <c r="B685" s="291"/>
      <c r="C685" s="291"/>
      <c r="D685" s="291"/>
      <c r="E685" s="291"/>
      <c r="F685" s="291"/>
      <c r="G685" s="291"/>
      <c r="H685" s="291"/>
      <c r="I685" s="291"/>
      <c r="J685" s="291"/>
      <c r="K685" s="291"/>
      <c r="L685" s="291"/>
      <c r="M685" s="291"/>
      <c r="N685" s="291"/>
      <c r="O685" s="291"/>
      <c r="P685" s="291"/>
      <c r="Q685" s="291"/>
      <c r="R685" s="291"/>
      <c r="S685" s="291"/>
      <c r="T685" s="291"/>
      <c r="U685" s="291"/>
      <c r="V685" s="291"/>
      <c r="W685" s="291"/>
      <c r="X685" s="291"/>
      <c r="Y685" s="291"/>
      <c r="Z685" s="291"/>
    </row>
    <row r="686" spans="1:26" ht="15.75" customHeight="1">
      <c r="A686" s="291"/>
      <c r="B686" s="291"/>
      <c r="C686" s="291"/>
      <c r="D686" s="291"/>
      <c r="E686" s="291"/>
      <c r="F686" s="291"/>
      <c r="G686" s="291"/>
      <c r="H686" s="291"/>
      <c r="I686" s="291"/>
      <c r="J686" s="291"/>
      <c r="K686" s="291"/>
      <c r="L686" s="291"/>
      <c r="M686" s="291"/>
      <c r="N686" s="291"/>
      <c r="O686" s="291"/>
      <c r="P686" s="291"/>
      <c r="Q686" s="291"/>
      <c r="R686" s="291"/>
      <c r="S686" s="291"/>
      <c r="T686" s="291"/>
      <c r="U686" s="291"/>
      <c r="V686" s="291"/>
      <c r="W686" s="291"/>
      <c r="X686" s="291"/>
      <c r="Y686" s="291"/>
      <c r="Z686" s="291"/>
    </row>
    <row r="687" spans="1:26" ht="15.75" customHeight="1">
      <c r="A687" s="291"/>
      <c r="B687" s="291"/>
      <c r="C687" s="291"/>
      <c r="D687" s="291"/>
      <c r="E687" s="291"/>
      <c r="F687" s="291"/>
      <c r="G687" s="291"/>
      <c r="H687" s="291"/>
      <c r="I687" s="291"/>
      <c r="J687" s="291"/>
      <c r="K687" s="291"/>
      <c r="L687" s="291"/>
      <c r="M687" s="291"/>
      <c r="N687" s="291"/>
      <c r="O687" s="291"/>
      <c r="P687" s="291"/>
      <c r="Q687" s="291"/>
      <c r="R687" s="291"/>
      <c r="S687" s="291"/>
      <c r="T687" s="291"/>
      <c r="U687" s="291"/>
      <c r="V687" s="291"/>
      <c r="W687" s="291"/>
      <c r="X687" s="291"/>
      <c r="Y687" s="291"/>
      <c r="Z687" s="291"/>
    </row>
    <row r="688" spans="1:26" ht="15.75" customHeight="1">
      <c r="A688" s="291"/>
      <c r="B688" s="291"/>
      <c r="C688" s="291"/>
      <c r="D688" s="291"/>
      <c r="E688" s="291"/>
      <c r="F688" s="291"/>
      <c r="G688" s="291"/>
      <c r="H688" s="291"/>
      <c r="I688" s="291"/>
      <c r="J688" s="291"/>
      <c r="K688" s="291"/>
      <c r="L688" s="291"/>
      <c r="M688" s="291"/>
      <c r="N688" s="291"/>
      <c r="O688" s="291"/>
      <c r="P688" s="291"/>
      <c r="Q688" s="291"/>
      <c r="R688" s="291"/>
      <c r="S688" s="291"/>
      <c r="T688" s="291"/>
      <c r="U688" s="291"/>
      <c r="V688" s="291"/>
      <c r="W688" s="291"/>
      <c r="X688" s="291"/>
      <c r="Y688" s="291"/>
      <c r="Z688" s="291"/>
    </row>
    <row r="689" spans="1:26" ht="15.75" customHeight="1">
      <c r="A689" s="291"/>
      <c r="B689" s="291"/>
      <c r="C689" s="291"/>
      <c r="D689" s="291"/>
      <c r="E689" s="291"/>
      <c r="F689" s="291"/>
      <c r="G689" s="291"/>
      <c r="H689" s="291"/>
      <c r="I689" s="291"/>
      <c r="J689" s="291"/>
      <c r="K689" s="291"/>
      <c r="L689" s="291"/>
      <c r="M689" s="291"/>
      <c r="N689" s="291"/>
      <c r="O689" s="291"/>
      <c r="P689" s="291"/>
      <c r="Q689" s="291"/>
      <c r="R689" s="291"/>
      <c r="S689" s="291"/>
      <c r="T689" s="291"/>
      <c r="U689" s="291"/>
      <c r="V689" s="291"/>
      <c r="W689" s="291"/>
      <c r="X689" s="291"/>
      <c r="Y689" s="291"/>
      <c r="Z689" s="291"/>
    </row>
    <row r="690" spans="1:26" ht="15.75" customHeight="1">
      <c r="A690" s="291"/>
      <c r="B690" s="291"/>
      <c r="C690" s="291"/>
      <c r="D690" s="291"/>
      <c r="E690" s="291"/>
      <c r="F690" s="291"/>
      <c r="G690" s="291"/>
      <c r="H690" s="291"/>
      <c r="I690" s="291"/>
      <c r="J690" s="291"/>
      <c r="K690" s="291"/>
      <c r="L690" s="291"/>
      <c r="M690" s="291"/>
      <c r="N690" s="291"/>
      <c r="O690" s="291"/>
      <c r="P690" s="291"/>
      <c r="Q690" s="291"/>
      <c r="R690" s="291"/>
      <c r="S690" s="291"/>
      <c r="T690" s="291"/>
      <c r="U690" s="291"/>
      <c r="V690" s="291"/>
      <c r="W690" s="291"/>
      <c r="X690" s="291"/>
      <c r="Y690" s="291"/>
      <c r="Z690" s="291"/>
    </row>
    <row r="691" spans="1:26" ht="15.75" customHeight="1">
      <c r="A691" s="291"/>
      <c r="B691" s="291"/>
      <c r="C691" s="291"/>
      <c r="D691" s="291"/>
      <c r="E691" s="291"/>
      <c r="F691" s="291"/>
      <c r="G691" s="291"/>
      <c r="H691" s="291"/>
      <c r="I691" s="291"/>
      <c r="J691" s="291"/>
      <c r="K691" s="291"/>
      <c r="L691" s="291"/>
      <c r="M691" s="291"/>
      <c r="N691" s="291"/>
      <c r="O691" s="291"/>
      <c r="P691" s="291"/>
      <c r="Q691" s="291"/>
      <c r="R691" s="291"/>
      <c r="S691" s="291"/>
      <c r="T691" s="291"/>
      <c r="U691" s="291"/>
      <c r="V691" s="291"/>
      <c r="W691" s="291"/>
      <c r="X691" s="291"/>
      <c r="Y691" s="291"/>
      <c r="Z691" s="291"/>
    </row>
    <row r="692" spans="1:26" ht="15.75" customHeight="1">
      <c r="A692" s="291"/>
      <c r="B692" s="291"/>
      <c r="C692" s="291"/>
      <c r="D692" s="291"/>
      <c r="E692" s="291"/>
      <c r="F692" s="291"/>
      <c r="G692" s="291"/>
      <c r="H692" s="291"/>
      <c r="I692" s="291"/>
      <c r="J692" s="291"/>
      <c r="K692" s="291"/>
      <c r="L692" s="291"/>
      <c r="M692" s="291"/>
      <c r="N692" s="291"/>
      <c r="O692" s="291"/>
      <c r="P692" s="291"/>
      <c r="Q692" s="291"/>
      <c r="R692" s="291"/>
      <c r="S692" s="291"/>
      <c r="T692" s="291"/>
      <c r="U692" s="291"/>
      <c r="V692" s="291"/>
      <c r="W692" s="291"/>
      <c r="X692" s="291"/>
      <c r="Y692" s="291"/>
      <c r="Z692" s="291"/>
    </row>
    <row r="693" spans="1:26" ht="15.75" customHeight="1">
      <c r="A693" s="291"/>
      <c r="B693" s="291"/>
      <c r="C693" s="291"/>
      <c r="D693" s="291"/>
      <c r="E693" s="291"/>
      <c r="F693" s="291"/>
      <c r="G693" s="291"/>
      <c r="H693" s="291"/>
      <c r="I693" s="291"/>
      <c r="J693" s="291"/>
      <c r="K693" s="291"/>
      <c r="L693" s="291"/>
      <c r="M693" s="291"/>
      <c r="N693" s="291"/>
      <c r="O693" s="291"/>
      <c r="P693" s="291"/>
      <c r="Q693" s="291"/>
      <c r="R693" s="291"/>
      <c r="S693" s="291"/>
      <c r="T693" s="291"/>
      <c r="U693" s="291"/>
      <c r="V693" s="291"/>
      <c r="W693" s="291"/>
      <c r="X693" s="291"/>
      <c r="Y693" s="291"/>
      <c r="Z693" s="291"/>
    </row>
    <row r="694" spans="1:26" ht="15.75" customHeight="1">
      <c r="A694" s="291"/>
      <c r="B694" s="291"/>
      <c r="C694" s="291"/>
      <c r="D694" s="291"/>
      <c r="E694" s="291"/>
      <c r="F694" s="291"/>
      <c r="G694" s="291"/>
      <c r="H694" s="291"/>
      <c r="I694" s="291"/>
      <c r="J694" s="291"/>
      <c r="K694" s="291"/>
      <c r="L694" s="291"/>
      <c r="M694" s="291"/>
      <c r="N694" s="291"/>
      <c r="O694" s="291"/>
      <c r="P694" s="291"/>
      <c r="Q694" s="291"/>
      <c r="R694" s="291"/>
      <c r="S694" s="291"/>
      <c r="T694" s="291"/>
      <c r="U694" s="291"/>
      <c r="V694" s="291"/>
      <c r="W694" s="291"/>
      <c r="X694" s="291"/>
      <c r="Y694" s="291"/>
      <c r="Z694" s="291"/>
    </row>
    <row r="695" spans="1:26" ht="15.75" customHeight="1">
      <c r="A695" s="291"/>
      <c r="B695" s="291"/>
      <c r="C695" s="291"/>
      <c r="D695" s="291"/>
      <c r="E695" s="291"/>
      <c r="F695" s="291"/>
      <c r="G695" s="291"/>
      <c r="H695" s="291"/>
      <c r="I695" s="291"/>
      <c r="J695" s="291"/>
      <c r="K695" s="291"/>
      <c r="L695" s="291"/>
      <c r="M695" s="291"/>
      <c r="N695" s="291"/>
      <c r="O695" s="291"/>
      <c r="P695" s="291"/>
      <c r="Q695" s="291"/>
      <c r="R695" s="291"/>
      <c r="S695" s="291"/>
      <c r="T695" s="291"/>
      <c r="U695" s="291"/>
      <c r="V695" s="291"/>
      <c r="W695" s="291"/>
      <c r="X695" s="291"/>
      <c r="Y695" s="291"/>
      <c r="Z695" s="291"/>
    </row>
    <row r="696" spans="1:26" ht="15.75" customHeight="1">
      <c r="A696" s="291"/>
      <c r="B696" s="291"/>
      <c r="C696" s="291"/>
      <c r="D696" s="291"/>
      <c r="E696" s="291"/>
      <c r="F696" s="291"/>
      <c r="G696" s="291"/>
      <c r="H696" s="291"/>
      <c r="I696" s="291"/>
      <c r="J696" s="291"/>
      <c r="K696" s="291"/>
      <c r="L696" s="291"/>
      <c r="M696" s="291"/>
      <c r="N696" s="291"/>
      <c r="O696" s="291"/>
      <c r="P696" s="291"/>
      <c r="Q696" s="291"/>
      <c r="R696" s="291"/>
      <c r="S696" s="291"/>
      <c r="T696" s="291"/>
      <c r="U696" s="291"/>
      <c r="V696" s="291"/>
      <c r="W696" s="291"/>
      <c r="X696" s="291"/>
      <c r="Y696" s="291"/>
      <c r="Z696" s="291"/>
    </row>
    <row r="697" spans="1:26" ht="15.75" customHeight="1">
      <c r="A697" s="291"/>
      <c r="B697" s="291"/>
      <c r="C697" s="291"/>
      <c r="D697" s="291"/>
      <c r="E697" s="291"/>
      <c r="F697" s="291"/>
      <c r="G697" s="291"/>
      <c r="H697" s="291"/>
      <c r="I697" s="291"/>
      <c r="J697" s="291"/>
      <c r="K697" s="291"/>
      <c r="L697" s="291"/>
      <c r="M697" s="291"/>
      <c r="N697" s="291"/>
      <c r="O697" s="291"/>
      <c r="P697" s="291"/>
      <c r="Q697" s="291"/>
      <c r="R697" s="291"/>
      <c r="S697" s="291"/>
      <c r="T697" s="291"/>
      <c r="U697" s="291"/>
      <c r="V697" s="291"/>
      <c r="W697" s="291"/>
      <c r="X697" s="291"/>
      <c r="Y697" s="291"/>
      <c r="Z697" s="291"/>
    </row>
    <row r="698" spans="1:26" ht="15.75" customHeight="1">
      <c r="A698" s="291"/>
      <c r="B698" s="291"/>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291"/>
      <c r="Z698" s="291"/>
    </row>
    <row r="699" spans="1:26" ht="15.75" customHeight="1">
      <c r="A699" s="291"/>
      <c r="B699" s="291"/>
      <c r="C699" s="291"/>
      <c r="D699" s="291"/>
      <c r="E699" s="291"/>
      <c r="F699" s="291"/>
      <c r="G699" s="291"/>
      <c r="H699" s="291"/>
      <c r="I699" s="291"/>
      <c r="J699" s="291"/>
      <c r="K699" s="291"/>
      <c r="L699" s="291"/>
      <c r="M699" s="291"/>
      <c r="N699" s="291"/>
      <c r="O699" s="291"/>
      <c r="P699" s="291"/>
      <c r="Q699" s="291"/>
      <c r="R699" s="291"/>
      <c r="S699" s="291"/>
      <c r="T699" s="291"/>
      <c r="U699" s="291"/>
      <c r="V699" s="291"/>
      <c r="W699" s="291"/>
      <c r="X699" s="291"/>
      <c r="Y699" s="291"/>
      <c r="Z699" s="291"/>
    </row>
    <row r="700" spans="1:26" ht="15.75" customHeight="1">
      <c r="A700" s="291"/>
      <c r="B700" s="291"/>
      <c r="C700" s="291"/>
      <c r="D700" s="291"/>
      <c r="E700" s="291"/>
      <c r="F700" s="291"/>
      <c r="G700" s="291"/>
      <c r="H700" s="291"/>
      <c r="I700" s="291"/>
      <c r="J700" s="291"/>
      <c r="K700" s="291"/>
      <c r="L700" s="291"/>
      <c r="M700" s="291"/>
      <c r="N700" s="291"/>
      <c r="O700" s="291"/>
      <c r="P700" s="291"/>
      <c r="Q700" s="291"/>
      <c r="R700" s="291"/>
      <c r="S700" s="291"/>
      <c r="T700" s="291"/>
      <c r="U700" s="291"/>
      <c r="V700" s="291"/>
      <c r="W700" s="291"/>
      <c r="X700" s="291"/>
      <c r="Y700" s="291"/>
      <c r="Z700" s="291"/>
    </row>
    <row r="701" spans="1:26" ht="15.75" customHeight="1">
      <c r="A701" s="291"/>
      <c r="B701" s="291"/>
      <c r="C701" s="291"/>
      <c r="D701" s="291"/>
      <c r="E701" s="291"/>
      <c r="F701" s="291"/>
      <c r="G701" s="291"/>
      <c r="H701" s="291"/>
      <c r="I701" s="291"/>
      <c r="J701" s="291"/>
      <c r="K701" s="291"/>
      <c r="L701" s="291"/>
      <c r="M701" s="291"/>
      <c r="N701" s="291"/>
      <c r="O701" s="291"/>
      <c r="P701" s="291"/>
      <c r="Q701" s="291"/>
      <c r="R701" s="291"/>
      <c r="S701" s="291"/>
      <c r="T701" s="291"/>
      <c r="U701" s="291"/>
      <c r="V701" s="291"/>
      <c r="W701" s="291"/>
      <c r="X701" s="291"/>
      <c r="Y701" s="291"/>
      <c r="Z701" s="291"/>
    </row>
    <row r="702" spans="1:26" ht="15.75" customHeight="1">
      <c r="A702" s="291"/>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row>
    <row r="703" spans="1:26" ht="15.75" customHeight="1">
      <c r="A703" s="291"/>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row>
    <row r="704" spans="1:26" ht="15.75" customHeight="1">
      <c r="A704" s="291"/>
      <c r="B704" s="291"/>
      <c r="C704" s="291"/>
      <c r="D704" s="291"/>
      <c r="E704" s="291"/>
      <c r="F704" s="291"/>
      <c r="G704" s="291"/>
      <c r="H704" s="291"/>
      <c r="I704" s="291"/>
      <c r="J704" s="291"/>
      <c r="K704" s="291"/>
      <c r="L704" s="291"/>
      <c r="M704" s="291"/>
      <c r="N704" s="291"/>
      <c r="O704" s="291"/>
      <c r="P704" s="291"/>
      <c r="Q704" s="291"/>
      <c r="R704" s="291"/>
      <c r="S704" s="291"/>
      <c r="T704" s="291"/>
      <c r="U704" s="291"/>
      <c r="V704" s="291"/>
      <c r="W704" s="291"/>
      <c r="X704" s="291"/>
      <c r="Y704" s="291"/>
      <c r="Z704" s="291"/>
    </row>
    <row r="705" spans="1:26" ht="15.75" customHeight="1">
      <c r="A705" s="291"/>
      <c r="B705" s="291"/>
      <c r="C705" s="291"/>
      <c r="D705" s="291"/>
      <c r="E705" s="291"/>
      <c r="F705" s="291"/>
      <c r="G705" s="291"/>
      <c r="H705" s="291"/>
      <c r="I705" s="291"/>
      <c r="J705" s="291"/>
      <c r="K705" s="291"/>
      <c r="L705" s="291"/>
      <c r="M705" s="291"/>
      <c r="N705" s="291"/>
      <c r="O705" s="291"/>
      <c r="P705" s="291"/>
      <c r="Q705" s="291"/>
      <c r="R705" s="291"/>
      <c r="S705" s="291"/>
      <c r="T705" s="291"/>
      <c r="U705" s="291"/>
      <c r="V705" s="291"/>
      <c r="W705" s="291"/>
      <c r="X705" s="291"/>
      <c r="Y705" s="291"/>
      <c r="Z705" s="291"/>
    </row>
    <row r="706" spans="1:26" ht="15.75" customHeight="1">
      <c r="A706" s="291"/>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row>
    <row r="707" spans="1:26" ht="15.75" customHeight="1">
      <c r="A707" s="291"/>
      <c r="B707" s="291"/>
      <c r="C707" s="291"/>
      <c r="D707" s="291"/>
      <c r="E707" s="291"/>
      <c r="F707" s="291"/>
      <c r="G707" s="291"/>
      <c r="H707" s="291"/>
      <c r="I707" s="291"/>
      <c r="J707" s="291"/>
      <c r="K707" s="291"/>
      <c r="L707" s="291"/>
      <c r="M707" s="291"/>
      <c r="N707" s="291"/>
      <c r="O707" s="291"/>
      <c r="P707" s="291"/>
      <c r="Q707" s="291"/>
      <c r="R707" s="291"/>
      <c r="S707" s="291"/>
      <c r="T707" s="291"/>
      <c r="U707" s="291"/>
      <c r="V707" s="291"/>
      <c r="W707" s="291"/>
      <c r="X707" s="291"/>
      <c r="Y707" s="291"/>
      <c r="Z707" s="291"/>
    </row>
    <row r="708" spans="1:26" ht="15.75" customHeight="1">
      <c r="A708" s="291"/>
      <c r="B708" s="291"/>
      <c r="C708" s="291"/>
      <c r="D708" s="291"/>
      <c r="E708" s="291"/>
      <c r="F708" s="291"/>
      <c r="G708" s="291"/>
      <c r="H708" s="291"/>
      <c r="I708" s="291"/>
      <c r="J708" s="291"/>
      <c r="K708" s="291"/>
      <c r="L708" s="291"/>
      <c r="M708" s="291"/>
      <c r="N708" s="291"/>
      <c r="O708" s="291"/>
      <c r="P708" s="291"/>
      <c r="Q708" s="291"/>
      <c r="R708" s="291"/>
      <c r="S708" s="291"/>
      <c r="T708" s="291"/>
      <c r="U708" s="291"/>
      <c r="V708" s="291"/>
      <c r="W708" s="291"/>
      <c r="X708" s="291"/>
      <c r="Y708" s="291"/>
      <c r="Z708" s="291"/>
    </row>
    <row r="709" spans="1:26" ht="15.75" customHeight="1">
      <c r="A709" s="291"/>
      <c r="B709" s="291"/>
      <c r="C709" s="291"/>
      <c r="D709" s="291"/>
      <c r="E709" s="291"/>
      <c r="F709" s="291"/>
      <c r="G709" s="291"/>
      <c r="H709" s="291"/>
      <c r="I709" s="291"/>
      <c r="J709" s="291"/>
      <c r="K709" s="291"/>
      <c r="L709" s="291"/>
      <c r="M709" s="291"/>
      <c r="N709" s="291"/>
      <c r="O709" s="291"/>
      <c r="P709" s="291"/>
      <c r="Q709" s="291"/>
      <c r="R709" s="291"/>
      <c r="S709" s="291"/>
      <c r="T709" s="291"/>
      <c r="U709" s="291"/>
      <c r="V709" s="291"/>
      <c r="W709" s="291"/>
      <c r="X709" s="291"/>
      <c r="Y709" s="291"/>
      <c r="Z709" s="291"/>
    </row>
    <row r="710" spans="1:26" ht="15.75" customHeight="1">
      <c r="A710" s="291"/>
      <c r="B710" s="291"/>
      <c r="C710" s="291"/>
      <c r="D710" s="291"/>
      <c r="E710" s="291"/>
      <c r="F710" s="291"/>
      <c r="G710" s="291"/>
      <c r="H710" s="291"/>
      <c r="I710" s="291"/>
      <c r="J710" s="291"/>
      <c r="K710" s="291"/>
      <c r="L710" s="291"/>
      <c r="M710" s="291"/>
      <c r="N710" s="291"/>
      <c r="O710" s="291"/>
      <c r="P710" s="291"/>
      <c r="Q710" s="291"/>
      <c r="R710" s="291"/>
      <c r="S710" s="291"/>
      <c r="T710" s="291"/>
      <c r="U710" s="291"/>
      <c r="V710" s="291"/>
      <c r="W710" s="291"/>
      <c r="X710" s="291"/>
      <c r="Y710" s="291"/>
      <c r="Z710" s="291"/>
    </row>
    <row r="711" spans="1:26" ht="15.75" customHeight="1">
      <c r="A711" s="291"/>
      <c r="B711" s="291"/>
      <c r="C711" s="291"/>
      <c r="D711" s="291"/>
      <c r="E711" s="291"/>
      <c r="F711" s="291"/>
      <c r="G711" s="291"/>
      <c r="H711" s="291"/>
      <c r="I711" s="291"/>
      <c r="J711" s="291"/>
      <c r="K711" s="291"/>
      <c r="L711" s="291"/>
      <c r="M711" s="291"/>
      <c r="N711" s="291"/>
      <c r="O711" s="291"/>
      <c r="P711" s="291"/>
      <c r="Q711" s="291"/>
      <c r="R711" s="291"/>
      <c r="S711" s="291"/>
      <c r="T711" s="291"/>
      <c r="U711" s="291"/>
      <c r="V711" s="291"/>
      <c r="W711" s="291"/>
      <c r="X711" s="291"/>
      <c r="Y711" s="291"/>
      <c r="Z711" s="291"/>
    </row>
    <row r="712" spans="1:26" ht="15.75" customHeight="1">
      <c r="A712" s="291"/>
      <c r="B712" s="291"/>
      <c r="C712" s="291"/>
      <c r="D712" s="291"/>
      <c r="E712" s="291"/>
      <c r="F712" s="291"/>
      <c r="G712" s="291"/>
      <c r="H712" s="291"/>
      <c r="I712" s="291"/>
      <c r="J712" s="291"/>
      <c r="K712" s="291"/>
      <c r="L712" s="291"/>
      <c r="M712" s="291"/>
      <c r="N712" s="291"/>
      <c r="O712" s="291"/>
      <c r="P712" s="291"/>
      <c r="Q712" s="291"/>
      <c r="R712" s="291"/>
      <c r="S712" s="291"/>
      <c r="T712" s="291"/>
      <c r="U712" s="291"/>
      <c r="V712" s="291"/>
      <c r="W712" s="291"/>
      <c r="X712" s="291"/>
      <c r="Y712" s="291"/>
      <c r="Z712" s="291"/>
    </row>
    <row r="713" spans="1:26" ht="15.75" customHeight="1">
      <c r="A713" s="291"/>
      <c r="B713" s="291"/>
      <c r="C713" s="291"/>
      <c r="D713" s="291"/>
      <c r="E713" s="291"/>
      <c r="F713" s="291"/>
      <c r="G713" s="291"/>
      <c r="H713" s="291"/>
      <c r="I713" s="291"/>
      <c r="J713" s="291"/>
      <c r="K713" s="291"/>
      <c r="L713" s="291"/>
      <c r="M713" s="291"/>
      <c r="N713" s="291"/>
      <c r="O713" s="291"/>
      <c r="P713" s="291"/>
      <c r="Q713" s="291"/>
      <c r="R713" s="291"/>
      <c r="S713" s="291"/>
      <c r="T713" s="291"/>
      <c r="U713" s="291"/>
      <c r="V713" s="291"/>
      <c r="W713" s="291"/>
      <c r="X713" s="291"/>
      <c r="Y713" s="291"/>
      <c r="Z713" s="291"/>
    </row>
    <row r="714" spans="1:26" ht="15.75" customHeight="1">
      <c r="A714" s="291"/>
      <c r="B714" s="291"/>
      <c r="C714" s="291"/>
      <c r="D714" s="291"/>
      <c r="E714" s="291"/>
      <c r="F714" s="291"/>
      <c r="G714" s="291"/>
      <c r="H714" s="291"/>
      <c r="I714" s="291"/>
      <c r="J714" s="291"/>
      <c r="K714" s="291"/>
      <c r="L714" s="291"/>
      <c r="M714" s="291"/>
      <c r="N714" s="291"/>
      <c r="O714" s="291"/>
      <c r="P714" s="291"/>
      <c r="Q714" s="291"/>
      <c r="R714" s="291"/>
      <c r="S714" s="291"/>
      <c r="T714" s="291"/>
      <c r="U714" s="291"/>
      <c r="V714" s="291"/>
      <c r="W714" s="291"/>
      <c r="X714" s="291"/>
      <c r="Y714" s="291"/>
      <c r="Z714" s="291"/>
    </row>
    <row r="715" spans="1:26" ht="15.75" customHeight="1">
      <c r="A715" s="291"/>
      <c r="B715" s="291"/>
      <c r="C715" s="291"/>
      <c r="D715" s="291"/>
      <c r="E715" s="291"/>
      <c r="F715" s="291"/>
      <c r="G715" s="291"/>
      <c r="H715" s="291"/>
      <c r="I715" s="291"/>
      <c r="J715" s="291"/>
      <c r="K715" s="291"/>
      <c r="L715" s="291"/>
      <c r="M715" s="291"/>
      <c r="N715" s="291"/>
      <c r="O715" s="291"/>
      <c r="P715" s="291"/>
      <c r="Q715" s="291"/>
      <c r="R715" s="291"/>
      <c r="S715" s="291"/>
      <c r="T715" s="291"/>
      <c r="U715" s="291"/>
      <c r="V715" s="291"/>
      <c r="W715" s="291"/>
      <c r="X715" s="291"/>
      <c r="Y715" s="291"/>
      <c r="Z715" s="291"/>
    </row>
    <row r="716" spans="1:26" ht="15.75" customHeight="1">
      <c r="A716" s="291"/>
      <c r="B716" s="291"/>
      <c r="C716" s="291"/>
      <c r="D716" s="291"/>
      <c r="E716" s="291"/>
      <c r="F716" s="291"/>
      <c r="G716" s="291"/>
      <c r="H716" s="291"/>
      <c r="I716" s="291"/>
      <c r="J716" s="291"/>
      <c r="K716" s="291"/>
      <c r="L716" s="291"/>
      <c r="M716" s="291"/>
      <c r="N716" s="291"/>
      <c r="O716" s="291"/>
      <c r="P716" s="291"/>
      <c r="Q716" s="291"/>
      <c r="R716" s="291"/>
      <c r="S716" s="291"/>
      <c r="T716" s="291"/>
      <c r="U716" s="291"/>
      <c r="V716" s="291"/>
      <c r="W716" s="291"/>
      <c r="X716" s="291"/>
      <c r="Y716" s="291"/>
      <c r="Z716" s="291"/>
    </row>
    <row r="717" spans="1:26" ht="15.75" customHeight="1">
      <c r="A717" s="291"/>
      <c r="B717" s="291"/>
      <c r="C717" s="291"/>
      <c r="D717" s="291"/>
      <c r="E717" s="291"/>
      <c r="F717" s="291"/>
      <c r="G717" s="291"/>
      <c r="H717" s="291"/>
      <c r="I717" s="291"/>
      <c r="J717" s="291"/>
      <c r="K717" s="291"/>
      <c r="L717" s="291"/>
      <c r="M717" s="291"/>
      <c r="N717" s="291"/>
      <c r="O717" s="291"/>
      <c r="P717" s="291"/>
      <c r="Q717" s="291"/>
      <c r="R717" s="291"/>
      <c r="S717" s="291"/>
      <c r="T717" s="291"/>
      <c r="U717" s="291"/>
      <c r="V717" s="291"/>
      <c r="W717" s="291"/>
      <c r="X717" s="291"/>
      <c r="Y717" s="291"/>
      <c r="Z717" s="291"/>
    </row>
    <row r="718" spans="1:26" ht="15.75" customHeight="1">
      <c r="A718" s="291"/>
      <c r="B718" s="291"/>
      <c r="C718" s="291"/>
      <c r="D718" s="291"/>
      <c r="E718" s="291"/>
      <c r="F718" s="291"/>
      <c r="G718" s="291"/>
      <c r="H718" s="291"/>
      <c r="I718" s="291"/>
      <c r="J718" s="291"/>
      <c r="K718" s="291"/>
      <c r="L718" s="291"/>
      <c r="M718" s="291"/>
      <c r="N718" s="291"/>
      <c r="O718" s="291"/>
      <c r="P718" s="291"/>
      <c r="Q718" s="291"/>
      <c r="R718" s="291"/>
      <c r="S718" s="291"/>
      <c r="T718" s="291"/>
      <c r="U718" s="291"/>
      <c r="V718" s="291"/>
      <c r="W718" s="291"/>
      <c r="X718" s="291"/>
      <c r="Y718" s="291"/>
      <c r="Z718" s="291"/>
    </row>
    <row r="719" spans="1:26" ht="15.75" customHeight="1">
      <c r="A719" s="291"/>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c r="Z719" s="291"/>
    </row>
    <row r="720" spans="1:26" ht="15.75" customHeight="1">
      <c r="A720" s="291"/>
      <c r="B720" s="291"/>
      <c r="C720" s="291"/>
      <c r="D720" s="291"/>
      <c r="E720" s="291"/>
      <c r="F720" s="291"/>
      <c r="G720" s="291"/>
      <c r="H720" s="291"/>
      <c r="I720" s="291"/>
      <c r="J720" s="291"/>
      <c r="K720" s="291"/>
      <c r="L720" s="291"/>
      <c r="M720" s="291"/>
      <c r="N720" s="291"/>
      <c r="O720" s="291"/>
      <c r="P720" s="291"/>
      <c r="Q720" s="291"/>
      <c r="R720" s="291"/>
      <c r="S720" s="291"/>
      <c r="T720" s="291"/>
      <c r="U720" s="291"/>
      <c r="V720" s="291"/>
      <c r="W720" s="291"/>
      <c r="X720" s="291"/>
      <c r="Y720" s="291"/>
      <c r="Z720" s="291"/>
    </row>
    <row r="721" spans="1:26" ht="15.75" customHeight="1">
      <c r="A721" s="291"/>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row>
    <row r="722" spans="1:26" ht="15.75" customHeight="1">
      <c r="A722" s="291"/>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row>
    <row r="723" spans="1:26" ht="15.75" customHeight="1">
      <c r="A723" s="291"/>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row>
    <row r="724" spans="1:26" ht="15.75" customHeight="1">
      <c r="A724" s="291"/>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row>
    <row r="725" spans="1:26" ht="15.75" customHeight="1">
      <c r="A725" s="291"/>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row>
    <row r="726" spans="1:26" ht="15.75" customHeight="1">
      <c r="A726" s="291"/>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row>
    <row r="727" spans="1:26" ht="15.75" customHeight="1">
      <c r="A727" s="291"/>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row>
    <row r="728" spans="1:26" ht="15.75" customHeight="1">
      <c r="A728" s="291"/>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row>
    <row r="729" spans="1:26" ht="15.75" customHeight="1">
      <c r="A729" s="291"/>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row>
    <row r="730" spans="1:26" ht="15.75" customHeight="1">
      <c r="A730" s="291"/>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row>
    <row r="731" spans="1:26" ht="15.75" customHeight="1">
      <c r="A731" s="291"/>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row>
    <row r="732" spans="1:26" ht="15.75" customHeight="1">
      <c r="A732" s="291"/>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row>
    <row r="733" spans="1:26" ht="15.75" customHeight="1">
      <c r="A733" s="291"/>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row>
    <row r="734" spans="1:26" ht="15.75" customHeight="1">
      <c r="A734" s="291"/>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row>
    <row r="735" spans="1:26" ht="15.75" customHeight="1">
      <c r="A735" s="291"/>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row>
    <row r="736" spans="1:26" ht="15.75" customHeight="1">
      <c r="A736" s="291"/>
      <c r="B736" s="291"/>
      <c r="C736" s="291"/>
      <c r="D736" s="291"/>
      <c r="E736" s="291"/>
      <c r="F736" s="291"/>
      <c r="G736" s="291"/>
      <c r="H736" s="291"/>
      <c r="I736" s="291"/>
      <c r="J736" s="291"/>
      <c r="K736" s="291"/>
      <c r="L736" s="291"/>
      <c r="M736" s="291"/>
      <c r="N736" s="291"/>
      <c r="O736" s="291"/>
      <c r="P736" s="291"/>
      <c r="Q736" s="291"/>
      <c r="R736" s="291"/>
      <c r="S736" s="291"/>
      <c r="T736" s="291"/>
      <c r="U736" s="291"/>
      <c r="V736" s="291"/>
      <c r="W736" s="291"/>
      <c r="X736" s="291"/>
      <c r="Y736" s="291"/>
      <c r="Z736" s="291"/>
    </row>
    <row r="737" spans="1:26" ht="15.75" customHeight="1">
      <c r="A737" s="291"/>
      <c r="B737" s="291"/>
      <c r="C737" s="291"/>
      <c r="D737" s="291"/>
      <c r="E737" s="291"/>
      <c r="F737" s="291"/>
      <c r="G737" s="291"/>
      <c r="H737" s="291"/>
      <c r="I737" s="291"/>
      <c r="J737" s="291"/>
      <c r="K737" s="291"/>
      <c r="L737" s="291"/>
      <c r="M737" s="291"/>
      <c r="N737" s="291"/>
      <c r="O737" s="291"/>
      <c r="P737" s="291"/>
      <c r="Q737" s="291"/>
      <c r="R737" s="291"/>
      <c r="S737" s="291"/>
      <c r="T737" s="291"/>
      <c r="U737" s="291"/>
      <c r="V737" s="291"/>
      <c r="W737" s="291"/>
      <c r="X737" s="291"/>
      <c r="Y737" s="291"/>
      <c r="Z737" s="291"/>
    </row>
    <row r="738" spans="1:26" ht="15.75" customHeight="1">
      <c r="A738" s="291"/>
      <c r="B738" s="291"/>
      <c r="C738" s="291"/>
      <c r="D738" s="291"/>
      <c r="E738" s="291"/>
      <c r="F738" s="291"/>
      <c r="G738" s="291"/>
      <c r="H738" s="291"/>
      <c r="I738" s="291"/>
      <c r="J738" s="291"/>
      <c r="K738" s="291"/>
      <c r="L738" s="291"/>
      <c r="M738" s="291"/>
      <c r="N738" s="291"/>
      <c r="O738" s="291"/>
      <c r="P738" s="291"/>
      <c r="Q738" s="291"/>
      <c r="R738" s="291"/>
      <c r="S738" s="291"/>
      <c r="T738" s="291"/>
      <c r="U738" s="291"/>
      <c r="V738" s="291"/>
      <c r="W738" s="291"/>
      <c r="X738" s="291"/>
      <c r="Y738" s="291"/>
      <c r="Z738" s="291"/>
    </row>
    <row r="739" spans="1:26" ht="15.75" customHeight="1">
      <c r="A739" s="291"/>
      <c r="B739" s="291"/>
      <c r="C739" s="291"/>
      <c r="D739" s="291"/>
      <c r="E739" s="291"/>
      <c r="F739" s="291"/>
      <c r="G739" s="291"/>
      <c r="H739" s="291"/>
      <c r="I739" s="291"/>
      <c r="J739" s="291"/>
      <c r="K739" s="291"/>
      <c r="L739" s="291"/>
      <c r="M739" s="291"/>
      <c r="N739" s="291"/>
      <c r="O739" s="291"/>
      <c r="P739" s="291"/>
      <c r="Q739" s="291"/>
      <c r="R739" s="291"/>
      <c r="S739" s="291"/>
      <c r="T739" s="291"/>
      <c r="U739" s="291"/>
      <c r="V739" s="291"/>
      <c r="W739" s="291"/>
      <c r="X739" s="291"/>
      <c r="Y739" s="291"/>
      <c r="Z739" s="291"/>
    </row>
    <row r="740" spans="1:26" ht="15.75" customHeight="1">
      <c r="A740" s="291"/>
      <c r="B740" s="291"/>
      <c r="C740" s="291"/>
      <c r="D740" s="291"/>
      <c r="E740" s="291"/>
      <c r="F740" s="291"/>
      <c r="G740" s="291"/>
      <c r="H740" s="291"/>
      <c r="I740" s="291"/>
      <c r="J740" s="291"/>
      <c r="K740" s="291"/>
      <c r="L740" s="291"/>
      <c r="M740" s="291"/>
      <c r="N740" s="291"/>
      <c r="O740" s="291"/>
      <c r="P740" s="291"/>
      <c r="Q740" s="291"/>
      <c r="R740" s="291"/>
      <c r="S740" s="291"/>
      <c r="T740" s="291"/>
      <c r="U740" s="291"/>
      <c r="V740" s="291"/>
      <c r="W740" s="291"/>
      <c r="X740" s="291"/>
      <c r="Y740" s="291"/>
      <c r="Z740" s="291"/>
    </row>
    <row r="741" spans="1:26" ht="15.75" customHeight="1">
      <c r="A741" s="291"/>
      <c r="B741" s="291"/>
      <c r="C741" s="291"/>
      <c r="D741" s="291"/>
      <c r="E741" s="291"/>
      <c r="F741" s="291"/>
      <c r="G741" s="291"/>
      <c r="H741" s="291"/>
      <c r="I741" s="291"/>
      <c r="J741" s="291"/>
      <c r="K741" s="291"/>
      <c r="L741" s="291"/>
      <c r="M741" s="291"/>
      <c r="N741" s="291"/>
      <c r="O741" s="291"/>
      <c r="P741" s="291"/>
      <c r="Q741" s="291"/>
      <c r="R741" s="291"/>
      <c r="S741" s="291"/>
      <c r="T741" s="291"/>
      <c r="U741" s="291"/>
      <c r="V741" s="291"/>
      <c r="W741" s="291"/>
      <c r="X741" s="291"/>
      <c r="Y741" s="291"/>
      <c r="Z741" s="291"/>
    </row>
    <row r="742" spans="1:26" ht="15.75" customHeight="1">
      <c r="A742" s="291"/>
      <c r="B742" s="291"/>
      <c r="C742" s="291"/>
      <c r="D742" s="291"/>
      <c r="E742" s="291"/>
      <c r="F742" s="291"/>
      <c r="G742" s="291"/>
      <c r="H742" s="291"/>
      <c r="I742" s="291"/>
      <c r="J742" s="291"/>
      <c r="K742" s="291"/>
      <c r="L742" s="291"/>
      <c r="M742" s="291"/>
      <c r="N742" s="291"/>
      <c r="O742" s="291"/>
      <c r="P742" s="291"/>
      <c r="Q742" s="291"/>
      <c r="R742" s="291"/>
      <c r="S742" s="291"/>
      <c r="T742" s="291"/>
      <c r="U742" s="291"/>
      <c r="V742" s="291"/>
      <c r="W742" s="291"/>
      <c r="X742" s="291"/>
      <c r="Y742" s="291"/>
      <c r="Z742" s="291"/>
    </row>
    <row r="743" spans="1:26" ht="15.75" customHeight="1">
      <c r="A743" s="291"/>
      <c r="B743" s="291"/>
      <c r="C743" s="291"/>
      <c r="D743" s="291"/>
      <c r="E743" s="291"/>
      <c r="F743" s="291"/>
      <c r="G743" s="291"/>
      <c r="H743" s="291"/>
      <c r="I743" s="291"/>
      <c r="J743" s="291"/>
      <c r="K743" s="291"/>
      <c r="L743" s="291"/>
      <c r="M743" s="291"/>
      <c r="N743" s="291"/>
      <c r="O743" s="291"/>
      <c r="P743" s="291"/>
      <c r="Q743" s="291"/>
      <c r="R743" s="291"/>
      <c r="S743" s="291"/>
      <c r="T743" s="291"/>
      <c r="U743" s="291"/>
      <c r="V743" s="291"/>
      <c r="W743" s="291"/>
      <c r="X743" s="291"/>
      <c r="Y743" s="291"/>
      <c r="Z743" s="291"/>
    </row>
    <row r="744" spans="1:26" ht="15.75" customHeight="1">
      <c r="A744" s="291"/>
      <c r="B744" s="291"/>
      <c r="C744" s="291"/>
      <c r="D744" s="291"/>
      <c r="E744" s="291"/>
      <c r="F744" s="291"/>
      <c r="G744" s="291"/>
      <c r="H744" s="291"/>
      <c r="I744" s="291"/>
      <c r="J744" s="291"/>
      <c r="K744" s="291"/>
      <c r="L744" s="291"/>
      <c r="M744" s="291"/>
      <c r="N744" s="291"/>
      <c r="O744" s="291"/>
      <c r="P744" s="291"/>
      <c r="Q744" s="291"/>
      <c r="R744" s="291"/>
      <c r="S744" s="291"/>
      <c r="T744" s="291"/>
      <c r="U744" s="291"/>
      <c r="V744" s="291"/>
      <c r="W744" s="291"/>
      <c r="X744" s="291"/>
      <c r="Y744" s="291"/>
      <c r="Z744" s="291"/>
    </row>
    <row r="745" spans="1:26" ht="15.75" customHeight="1">
      <c r="A745" s="291"/>
      <c r="B745" s="291"/>
      <c r="C745" s="291"/>
      <c r="D745" s="291"/>
      <c r="E745" s="291"/>
      <c r="F745" s="291"/>
      <c r="G745" s="291"/>
      <c r="H745" s="291"/>
      <c r="I745" s="291"/>
      <c r="J745" s="291"/>
      <c r="K745" s="291"/>
      <c r="L745" s="291"/>
      <c r="M745" s="291"/>
      <c r="N745" s="291"/>
      <c r="O745" s="291"/>
      <c r="P745" s="291"/>
      <c r="Q745" s="291"/>
      <c r="R745" s="291"/>
      <c r="S745" s="291"/>
      <c r="T745" s="291"/>
      <c r="U745" s="291"/>
      <c r="V745" s="291"/>
      <c r="W745" s="291"/>
      <c r="X745" s="291"/>
      <c r="Y745" s="291"/>
      <c r="Z745" s="291"/>
    </row>
    <row r="746" spans="1:26" ht="15.75" customHeight="1">
      <c r="A746" s="291"/>
      <c r="B746" s="291"/>
      <c r="C746" s="291"/>
      <c r="D746" s="291"/>
      <c r="E746" s="291"/>
      <c r="F746" s="291"/>
      <c r="G746" s="291"/>
      <c r="H746" s="291"/>
      <c r="I746" s="291"/>
      <c r="J746" s="291"/>
      <c r="K746" s="291"/>
      <c r="L746" s="291"/>
      <c r="M746" s="291"/>
      <c r="N746" s="291"/>
      <c r="O746" s="291"/>
      <c r="P746" s="291"/>
      <c r="Q746" s="291"/>
      <c r="R746" s="291"/>
      <c r="S746" s="291"/>
      <c r="T746" s="291"/>
      <c r="U746" s="291"/>
      <c r="V746" s="291"/>
      <c r="W746" s="291"/>
      <c r="X746" s="291"/>
      <c r="Y746" s="291"/>
      <c r="Z746" s="291"/>
    </row>
    <row r="747" spans="1:26" ht="15.75" customHeight="1">
      <c r="A747" s="291"/>
      <c r="B747" s="291"/>
      <c r="C747" s="291"/>
      <c r="D747" s="291"/>
      <c r="E747" s="291"/>
      <c r="F747" s="291"/>
      <c r="G747" s="291"/>
      <c r="H747" s="291"/>
      <c r="I747" s="291"/>
      <c r="J747" s="291"/>
      <c r="K747" s="291"/>
      <c r="L747" s="291"/>
      <c r="M747" s="291"/>
      <c r="N747" s="291"/>
      <c r="O747" s="291"/>
      <c r="P747" s="291"/>
      <c r="Q747" s="291"/>
      <c r="R747" s="291"/>
      <c r="S747" s="291"/>
      <c r="T747" s="291"/>
      <c r="U747" s="291"/>
      <c r="V747" s="291"/>
      <c r="W747" s="291"/>
      <c r="X747" s="291"/>
      <c r="Y747" s="291"/>
      <c r="Z747" s="291"/>
    </row>
    <row r="748" spans="1:26" ht="15.75" customHeight="1">
      <c r="A748" s="291"/>
      <c r="B748" s="291"/>
      <c r="C748" s="291"/>
      <c r="D748" s="291"/>
      <c r="E748" s="291"/>
      <c r="F748" s="291"/>
      <c r="G748" s="291"/>
      <c r="H748" s="291"/>
      <c r="I748" s="291"/>
      <c r="J748" s="291"/>
      <c r="K748" s="291"/>
      <c r="L748" s="291"/>
      <c r="M748" s="291"/>
      <c r="N748" s="291"/>
      <c r="O748" s="291"/>
      <c r="P748" s="291"/>
      <c r="Q748" s="291"/>
      <c r="R748" s="291"/>
      <c r="S748" s="291"/>
      <c r="T748" s="291"/>
      <c r="U748" s="291"/>
      <c r="V748" s="291"/>
      <c r="W748" s="291"/>
      <c r="X748" s="291"/>
      <c r="Y748" s="291"/>
      <c r="Z748" s="291"/>
    </row>
    <row r="749" spans="1:26" ht="15.75" customHeight="1">
      <c r="A749" s="291"/>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row>
    <row r="750" spans="1:26" ht="15.75" customHeight="1">
      <c r="A750" s="291"/>
      <c r="B750" s="291"/>
      <c r="C750" s="291"/>
      <c r="D750" s="291"/>
      <c r="E750" s="291"/>
      <c r="F750" s="291"/>
      <c r="G750" s="291"/>
      <c r="H750" s="291"/>
      <c r="I750" s="291"/>
      <c r="J750" s="291"/>
      <c r="K750" s="291"/>
      <c r="L750" s="291"/>
      <c r="M750" s="291"/>
      <c r="N750" s="291"/>
      <c r="O750" s="291"/>
      <c r="P750" s="291"/>
      <c r="Q750" s="291"/>
      <c r="R750" s="291"/>
      <c r="S750" s="291"/>
      <c r="T750" s="291"/>
      <c r="U750" s="291"/>
      <c r="V750" s="291"/>
      <c r="W750" s="291"/>
      <c r="X750" s="291"/>
      <c r="Y750" s="291"/>
      <c r="Z750" s="291"/>
    </row>
    <row r="751" spans="1:26" ht="15.75" customHeight="1">
      <c r="A751" s="291"/>
      <c r="B751" s="291"/>
      <c r="C751" s="291"/>
      <c r="D751" s="291"/>
      <c r="E751" s="291"/>
      <c r="F751" s="291"/>
      <c r="G751" s="291"/>
      <c r="H751" s="291"/>
      <c r="I751" s="291"/>
      <c r="J751" s="291"/>
      <c r="K751" s="291"/>
      <c r="L751" s="291"/>
      <c r="M751" s="291"/>
      <c r="N751" s="291"/>
      <c r="O751" s="291"/>
      <c r="P751" s="291"/>
      <c r="Q751" s="291"/>
      <c r="R751" s="291"/>
      <c r="S751" s="291"/>
      <c r="T751" s="291"/>
      <c r="U751" s="291"/>
      <c r="V751" s="291"/>
      <c r="W751" s="291"/>
      <c r="X751" s="291"/>
      <c r="Y751" s="291"/>
      <c r="Z751" s="291"/>
    </row>
    <row r="752" spans="1:26" ht="15.75" customHeight="1">
      <c r="A752" s="291"/>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row>
    <row r="753" spans="1:26" ht="15.75" customHeight="1">
      <c r="A753" s="291"/>
      <c r="B753" s="291"/>
      <c r="C753" s="291"/>
      <c r="D753" s="291"/>
      <c r="E753" s="291"/>
      <c r="F753" s="291"/>
      <c r="G753" s="291"/>
      <c r="H753" s="291"/>
      <c r="I753" s="291"/>
      <c r="J753" s="291"/>
      <c r="K753" s="291"/>
      <c r="L753" s="291"/>
      <c r="M753" s="291"/>
      <c r="N753" s="291"/>
      <c r="O753" s="291"/>
      <c r="P753" s="291"/>
      <c r="Q753" s="291"/>
      <c r="R753" s="291"/>
      <c r="S753" s="291"/>
      <c r="T753" s="291"/>
      <c r="U753" s="291"/>
      <c r="V753" s="291"/>
      <c r="W753" s="291"/>
      <c r="X753" s="291"/>
      <c r="Y753" s="291"/>
      <c r="Z753" s="291"/>
    </row>
    <row r="754" spans="1:26" ht="15.75" customHeight="1">
      <c r="A754" s="291"/>
      <c r="B754" s="291"/>
      <c r="C754" s="291"/>
      <c r="D754" s="291"/>
      <c r="E754" s="291"/>
      <c r="F754" s="291"/>
      <c r="G754" s="291"/>
      <c r="H754" s="291"/>
      <c r="I754" s="291"/>
      <c r="J754" s="291"/>
      <c r="K754" s="291"/>
      <c r="L754" s="291"/>
      <c r="M754" s="291"/>
      <c r="N754" s="291"/>
      <c r="O754" s="291"/>
      <c r="P754" s="291"/>
      <c r="Q754" s="291"/>
      <c r="R754" s="291"/>
      <c r="S754" s="291"/>
      <c r="T754" s="291"/>
      <c r="U754" s="291"/>
      <c r="V754" s="291"/>
      <c r="W754" s="291"/>
      <c r="X754" s="291"/>
      <c r="Y754" s="291"/>
      <c r="Z754" s="291"/>
    </row>
    <row r="755" spans="1:26" ht="15.75" customHeight="1">
      <c r="A755" s="291"/>
      <c r="B755" s="291"/>
      <c r="C755" s="291"/>
      <c r="D755" s="291"/>
      <c r="E755" s="291"/>
      <c r="F755" s="291"/>
      <c r="G755" s="291"/>
      <c r="H755" s="291"/>
      <c r="I755" s="291"/>
      <c r="J755" s="291"/>
      <c r="K755" s="291"/>
      <c r="L755" s="291"/>
      <c r="M755" s="291"/>
      <c r="N755" s="291"/>
      <c r="O755" s="291"/>
      <c r="P755" s="291"/>
      <c r="Q755" s="291"/>
      <c r="R755" s="291"/>
      <c r="S755" s="291"/>
      <c r="T755" s="291"/>
      <c r="U755" s="291"/>
      <c r="V755" s="291"/>
      <c r="W755" s="291"/>
      <c r="X755" s="291"/>
      <c r="Y755" s="291"/>
      <c r="Z755" s="291"/>
    </row>
    <row r="756" spans="1:26" ht="15.75" customHeight="1">
      <c r="A756" s="291"/>
      <c r="B756" s="291"/>
      <c r="C756" s="291"/>
      <c r="D756" s="291"/>
      <c r="E756" s="291"/>
      <c r="F756" s="291"/>
      <c r="G756" s="291"/>
      <c r="H756" s="291"/>
      <c r="I756" s="291"/>
      <c r="J756" s="291"/>
      <c r="K756" s="291"/>
      <c r="L756" s="291"/>
      <c r="M756" s="291"/>
      <c r="N756" s="291"/>
      <c r="O756" s="291"/>
      <c r="P756" s="291"/>
      <c r="Q756" s="291"/>
      <c r="R756" s="291"/>
      <c r="S756" s="291"/>
      <c r="T756" s="291"/>
      <c r="U756" s="291"/>
      <c r="V756" s="291"/>
      <c r="W756" s="291"/>
      <c r="X756" s="291"/>
      <c r="Y756" s="291"/>
      <c r="Z756" s="291"/>
    </row>
    <row r="757" spans="1:26" ht="15.75" customHeight="1">
      <c r="A757" s="291"/>
      <c r="B757" s="291"/>
      <c r="C757" s="291"/>
      <c r="D757" s="291"/>
      <c r="E757" s="291"/>
      <c r="F757" s="291"/>
      <c r="G757" s="291"/>
      <c r="H757" s="291"/>
      <c r="I757" s="291"/>
      <c r="J757" s="291"/>
      <c r="K757" s="291"/>
      <c r="L757" s="291"/>
      <c r="M757" s="291"/>
      <c r="N757" s="291"/>
      <c r="O757" s="291"/>
      <c r="P757" s="291"/>
      <c r="Q757" s="291"/>
      <c r="R757" s="291"/>
      <c r="S757" s="291"/>
      <c r="T757" s="291"/>
      <c r="U757" s="291"/>
      <c r="V757" s="291"/>
      <c r="W757" s="291"/>
      <c r="X757" s="291"/>
      <c r="Y757" s="291"/>
      <c r="Z757" s="291"/>
    </row>
    <row r="758" spans="1:26" ht="15.75" customHeight="1">
      <c r="A758" s="291"/>
      <c r="B758" s="291"/>
      <c r="C758" s="291"/>
      <c r="D758" s="291"/>
      <c r="E758" s="291"/>
      <c r="F758" s="291"/>
      <c r="G758" s="291"/>
      <c r="H758" s="291"/>
      <c r="I758" s="291"/>
      <c r="J758" s="291"/>
      <c r="K758" s="291"/>
      <c r="L758" s="291"/>
      <c r="M758" s="291"/>
      <c r="N758" s="291"/>
      <c r="O758" s="291"/>
      <c r="P758" s="291"/>
      <c r="Q758" s="291"/>
      <c r="R758" s="291"/>
      <c r="S758" s="291"/>
      <c r="T758" s="291"/>
      <c r="U758" s="291"/>
      <c r="V758" s="291"/>
      <c r="W758" s="291"/>
      <c r="X758" s="291"/>
      <c r="Y758" s="291"/>
      <c r="Z758" s="291"/>
    </row>
    <row r="759" spans="1:26" ht="15.75" customHeight="1">
      <c r="A759" s="291"/>
      <c r="B759" s="291"/>
      <c r="C759" s="291"/>
      <c r="D759" s="291"/>
      <c r="E759" s="291"/>
      <c r="F759" s="291"/>
      <c r="G759" s="291"/>
      <c r="H759" s="291"/>
      <c r="I759" s="291"/>
      <c r="J759" s="291"/>
      <c r="K759" s="291"/>
      <c r="L759" s="291"/>
      <c r="M759" s="291"/>
      <c r="N759" s="291"/>
      <c r="O759" s="291"/>
      <c r="P759" s="291"/>
      <c r="Q759" s="291"/>
      <c r="R759" s="291"/>
      <c r="S759" s="291"/>
      <c r="T759" s="291"/>
      <c r="U759" s="291"/>
      <c r="V759" s="291"/>
      <c r="W759" s="291"/>
      <c r="X759" s="291"/>
      <c r="Y759" s="291"/>
      <c r="Z759" s="291"/>
    </row>
    <row r="760" spans="1:26" ht="15.75" customHeight="1">
      <c r="A760" s="291"/>
      <c r="B760" s="291"/>
      <c r="C760" s="291"/>
      <c r="D760" s="291"/>
      <c r="E760" s="291"/>
      <c r="F760" s="291"/>
      <c r="G760" s="291"/>
      <c r="H760" s="291"/>
      <c r="I760" s="291"/>
      <c r="J760" s="291"/>
      <c r="K760" s="291"/>
      <c r="L760" s="291"/>
      <c r="M760" s="291"/>
      <c r="N760" s="291"/>
      <c r="O760" s="291"/>
      <c r="P760" s="291"/>
      <c r="Q760" s="291"/>
      <c r="R760" s="291"/>
      <c r="S760" s="291"/>
      <c r="T760" s="291"/>
      <c r="U760" s="291"/>
      <c r="V760" s="291"/>
      <c r="W760" s="291"/>
      <c r="X760" s="291"/>
      <c r="Y760" s="291"/>
      <c r="Z760" s="291"/>
    </row>
    <row r="761" spans="1:26" ht="15.75" customHeight="1">
      <c r="A761" s="291"/>
      <c r="B761" s="291"/>
      <c r="C761" s="291"/>
      <c r="D761" s="291"/>
      <c r="E761" s="291"/>
      <c r="F761" s="291"/>
      <c r="G761" s="291"/>
      <c r="H761" s="291"/>
      <c r="I761" s="291"/>
      <c r="J761" s="291"/>
      <c r="K761" s="291"/>
      <c r="L761" s="291"/>
      <c r="M761" s="291"/>
      <c r="N761" s="291"/>
      <c r="O761" s="291"/>
      <c r="P761" s="291"/>
      <c r="Q761" s="291"/>
      <c r="R761" s="291"/>
      <c r="S761" s="291"/>
      <c r="T761" s="291"/>
      <c r="U761" s="291"/>
      <c r="V761" s="291"/>
      <c r="W761" s="291"/>
      <c r="X761" s="291"/>
      <c r="Y761" s="291"/>
      <c r="Z761" s="291"/>
    </row>
    <row r="762" spans="1:26" ht="15.75" customHeight="1">
      <c r="A762" s="291"/>
      <c r="B762" s="291"/>
      <c r="C762" s="291"/>
      <c r="D762" s="291"/>
      <c r="E762" s="291"/>
      <c r="F762" s="291"/>
      <c r="G762" s="291"/>
      <c r="H762" s="291"/>
      <c r="I762" s="291"/>
      <c r="J762" s="291"/>
      <c r="K762" s="291"/>
      <c r="L762" s="291"/>
      <c r="M762" s="291"/>
      <c r="N762" s="291"/>
      <c r="O762" s="291"/>
      <c r="P762" s="291"/>
      <c r="Q762" s="291"/>
      <c r="R762" s="291"/>
      <c r="S762" s="291"/>
      <c r="T762" s="291"/>
      <c r="U762" s="291"/>
      <c r="V762" s="291"/>
      <c r="W762" s="291"/>
      <c r="X762" s="291"/>
      <c r="Y762" s="291"/>
      <c r="Z762" s="291"/>
    </row>
    <row r="763" spans="1:26" ht="15.75" customHeight="1">
      <c r="A763" s="291"/>
      <c r="B763" s="291"/>
      <c r="C763" s="291"/>
      <c r="D763" s="291"/>
      <c r="E763" s="291"/>
      <c r="F763" s="291"/>
      <c r="G763" s="291"/>
      <c r="H763" s="291"/>
      <c r="I763" s="291"/>
      <c r="J763" s="291"/>
      <c r="K763" s="291"/>
      <c r="L763" s="291"/>
      <c r="M763" s="291"/>
      <c r="N763" s="291"/>
      <c r="O763" s="291"/>
      <c r="P763" s="291"/>
      <c r="Q763" s="291"/>
      <c r="R763" s="291"/>
      <c r="S763" s="291"/>
      <c r="T763" s="291"/>
      <c r="U763" s="291"/>
      <c r="V763" s="291"/>
      <c r="W763" s="291"/>
      <c r="X763" s="291"/>
      <c r="Y763" s="291"/>
      <c r="Z763" s="291"/>
    </row>
    <row r="764" spans="1:26" ht="15.75" customHeight="1">
      <c r="A764" s="291"/>
      <c r="B764" s="291"/>
      <c r="C764" s="291"/>
      <c r="D764" s="291"/>
      <c r="E764" s="291"/>
      <c r="F764" s="291"/>
      <c r="G764" s="291"/>
      <c r="H764" s="291"/>
      <c r="I764" s="291"/>
      <c r="J764" s="291"/>
      <c r="K764" s="291"/>
      <c r="L764" s="291"/>
      <c r="M764" s="291"/>
      <c r="N764" s="291"/>
      <c r="O764" s="291"/>
      <c r="P764" s="291"/>
      <c r="Q764" s="291"/>
      <c r="R764" s="291"/>
      <c r="S764" s="291"/>
      <c r="T764" s="291"/>
      <c r="U764" s="291"/>
      <c r="V764" s="291"/>
      <c r="W764" s="291"/>
      <c r="X764" s="291"/>
      <c r="Y764" s="291"/>
      <c r="Z764" s="291"/>
    </row>
    <row r="765" spans="1:26" ht="15.75" customHeight="1">
      <c r="A765" s="291"/>
      <c r="B765" s="291"/>
      <c r="C765" s="291"/>
      <c r="D765" s="291"/>
      <c r="E765" s="291"/>
      <c r="F765" s="291"/>
      <c r="G765" s="291"/>
      <c r="H765" s="291"/>
      <c r="I765" s="291"/>
      <c r="J765" s="291"/>
      <c r="K765" s="291"/>
      <c r="L765" s="291"/>
      <c r="M765" s="291"/>
      <c r="N765" s="291"/>
      <c r="O765" s="291"/>
      <c r="P765" s="291"/>
      <c r="Q765" s="291"/>
      <c r="R765" s="291"/>
      <c r="S765" s="291"/>
      <c r="T765" s="291"/>
      <c r="U765" s="291"/>
      <c r="V765" s="291"/>
      <c r="W765" s="291"/>
      <c r="X765" s="291"/>
      <c r="Y765" s="291"/>
      <c r="Z765" s="291"/>
    </row>
    <row r="766" spans="1:26" ht="15.75" customHeight="1">
      <c r="A766" s="291"/>
      <c r="B766" s="291"/>
      <c r="C766" s="291"/>
      <c r="D766" s="291"/>
      <c r="E766" s="291"/>
      <c r="F766" s="291"/>
      <c r="G766" s="291"/>
      <c r="H766" s="291"/>
      <c r="I766" s="291"/>
      <c r="J766" s="291"/>
      <c r="K766" s="291"/>
      <c r="L766" s="291"/>
      <c r="M766" s="291"/>
      <c r="N766" s="291"/>
      <c r="O766" s="291"/>
      <c r="P766" s="291"/>
      <c r="Q766" s="291"/>
      <c r="R766" s="291"/>
      <c r="S766" s="291"/>
      <c r="T766" s="291"/>
      <c r="U766" s="291"/>
      <c r="V766" s="291"/>
      <c r="W766" s="291"/>
      <c r="X766" s="291"/>
      <c r="Y766" s="291"/>
      <c r="Z766" s="291"/>
    </row>
    <row r="767" spans="1:26" ht="15.75" customHeight="1">
      <c r="A767" s="291"/>
      <c r="B767" s="291"/>
      <c r="C767" s="291"/>
      <c r="D767" s="291"/>
      <c r="E767" s="291"/>
      <c r="F767" s="291"/>
      <c r="G767" s="291"/>
      <c r="H767" s="291"/>
      <c r="I767" s="291"/>
      <c r="J767" s="291"/>
      <c r="K767" s="291"/>
      <c r="L767" s="291"/>
      <c r="M767" s="291"/>
      <c r="N767" s="291"/>
      <c r="O767" s="291"/>
      <c r="P767" s="291"/>
      <c r="Q767" s="291"/>
      <c r="R767" s="291"/>
      <c r="S767" s="291"/>
      <c r="T767" s="291"/>
      <c r="U767" s="291"/>
      <c r="V767" s="291"/>
      <c r="W767" s="291"/>
      <c r="X767" s="291"/>
      <c r="Y767" s="291"/>
      <c r="Z767" s="291"/>
    </row>
    <row r="768" spans="1:26" ht="15.75" customHeight="1">
      <c r="A768" s="291"/>
      <c r="B768" s="291"/>
      <c r="C768" s="291"/>
      <c r="D768" s="291"/>
      <c r="E768" s="291"/>
      <c r="F768" s="291"/>
      <c r="G768" s="291"/>
      <c r="H768" s="291"/>
      <c r="I768" s="291"/>
      <c r="J768" s="291"/>
      <c r="K768" s="291"/>
      <c r="L768" s="291"/>
      <c r="M768" s="291"/>
      <c r="N768" s="291"/>
      <c r="O768" s="291"/>
      <c r="P768" s="291"/>
      <c r="Q768" s="291"/>
      <c r="R768" s="291"/>
      <c r="S768" s="291"/>
      <c r="T768" s="291"/>
      <c r="U768" s="291"/>
      <c r="V768" s="291"/>
      <c r="W768" s="291"/>
      <c r="X768" s="291"/>
      <c r="Y768" s="291"/>
      <c r="Z768" s="291"/>
    </row>
    <row r="769" spans="1:26" ht="15.75" customHeight="1">
      <c r="A769" s="291"/>
      <c r="B769" s="291"/>
      <c r="C769" s="291"/>
      <c r="D769" s="291"/>
      <c r="E769" s="291"/>
      <c r="F769" s="291"/>
      <c r="G769" s="291"/>
      <c r="H769" s="291"/>
      <c r="I769" s="291"/>
      <c r="J769" s="291"/>
      <c r="K769" s="291"/>
      <c r="L769" s="291"/>
      <c r="M769" s="291"/>
      <c r="N769" s="291"/>
      <c r="O769" s="291"/>
      <c r="P769" s="291"/>
      <c r="Q769" s="291"/>
      <c r="R769" s="291"/>
      <c r="S769" s="291"/>
      <c r="T769" s="291"/>
      <c r="U769" s="291"/>
      <c r="V769" s="291"/>
      <c r="W769" s="291"/>
      <c r="X769" s="291"/>
      <c r="Y769" s="291"/>
      <c r="Z769" s="291"/>
    </row>
    <row r="770" spans="1:26" ht="15.75" customHeight="1">
      <c r="A770" s="291"/>
      <c r="B770" s="291"/>
      <c r="C770" s="291"/>
      <c r="D770" s="291"/>
      <c r="E770" s="291"/>
      <c r="F770" s="291"/>
      <c r="G770" s="291"/>
      <c r="H770" s="291"/>
      <c r="I770" s="291"/>
      <c r="J770" s="291"/>
      <c r="K770" s="291"/>
      <c r="L770" s="291"/>
      <c r="M770" s="291"/>
      <c r="N770" s="291"/>
      <c r="O770" s="291"/>
      <c r="P770" s="291"/>
      <c r="Q770" s="291"/>
      <c r="R770" s="291"/>
      <c r="S770" s="291"/>
      <c r="T770" s="291"/>
      <c r="U770" s="291"/>
      <c r="V770" s="291"/>
      <c r="W770" s="291"/>
      <c r="X770" s="291"/>
      <c r="Y770" s="291"/>
      <c r="Z770" s="291"/>
    </row>
    <row r="771" spans="1:26" ht="15.75" customHeight="1">
      <c r="A771" s="291"/>
      <c r="B771" s="291"/>
      <c r="C771" s="291"/>
      <c r="D771" s="291"/>
      <c r="E771" s="291"/>
      <c r="F771" s="291"/>
      <c r="G771" s="291"/>
      <c r="H771" s="291"/>
      <c r="I771" s="291"/>
      <c r="J771" s="291"/>
      <c r="K771" s="291"/>
      <c r="L771" s="291"/>
      <c r="M771" s="291"/>
      <c r="N771" s="291"/>
      <c r="O771" s="291"/>
      <c r="P771" s="291"/>
      <c r="Q771" s="291"/>
      <c r="R771" s="291"/>
      <c r="S771" s="291"/>
      <c r="T771" s="291"/>
      <c r="U771" s="291"/>
      <c r="V771" s="291"/>
      <c r="W771" s="291"/>
      <c r="X771" s="291"/>
      <c r="Y771" s="291"/>
      <c r="Z771" s="291"/>
    </row>
    <row r="772" spans="1:26" ht="15.75" customHeight="1">
      <c r="A772" s="291"/>
      <c r="B772" s="291"/>
      <c r="C772" s="291"/>
      <c r="D772" s="291"/>
      <c r="E772" s="291"/>
      <c r="F772" s="291"/>
      <c r="G772" s="291"/>
      <c r="H772" s="291"/>
      <c r="I772" s="291"/>
      <c r="J772" s="291"/>
      <c r="K772" s="291"/>
      <c r="L772" s="291"/>
      <c r="M772" s="291"/>
      <c r="N772" s="291"/>
      <c r="O772" s="291"/>
      <c r="P772" s="291"/>
      <c r="Q772" s="291"/>
      <c r="R772" s="291"/>
      <c r="S772" s="291"/>
      <c r="T772" s="291"/>
      <c r="U772" s="291"/>
      <c r="V772" s="291"/>
      <c r="W772" s="291"/>
      <c r="X772" s="291"/>
      <c r="Y772" s="291"/>
      <c r="Z772" s="291"/>
    </row>
    <row r="773" spans="1:26" ht="15.75" customHeight="1">
      <c r="A773" s="291"/>
      <c r="B773" s="291"/>
      <c r="C773" s="291"/>
      <c r="D773" s="291"/>
      <c r="E773" s="291"/>
      <c r="F773" s="291"/>
      <c r="G773" s="291"/>
      <c r="H773" s="291"/>
      <c r="I773" s="291"/>
      <c r="J773" s="291"/>
      <c r="K773" s="291"/>
      <c r="L773" s="291"/>
      <c r="M773" s="291"/>
      <c r="N773" s="291"/>
      <c r="O773" s="291"/>
      <c r="P773" s="291"/>
      <c r="Q773" s="291"/>
      <c r="R773" s="291"/>
      <c r="S773" s="291"/>
      <c r="T773" s="291"/>
      <c r="U773" s="291"/>
      <c r="V773" s="291"/>
      <c r="W773" s="291"/>
      <c r="X773" s="291"/>
      <c r="Y773" s="291"/>
      <c r="Z773" s="291"/>
    </row>
    <row r="774" spans="1:26" ht="15.75" customHeight="1">
      <c r="A774" s="291"/>
      <c r="B774" s="291"/>
      <c r="C774" s="291"/>
      <c r="D774" s="291"/>
      <c r="E774" s="291"/>
      <c r="F774" s="291"/>
      <c r="G774" s="291"/>
      <c r="H774" s="291"/>
      <c r="I774" s="291"/>
      <c r="J774" s="291"/>
      <c r="K774" s="291"/>
      <c r="L774" s="291"/>
      <c r="M774" s="291"/>
      <c r="N774" s="291"/>
      <c r="O774" s="291"/>
      <c r="P774" s="291"/>
      <c r="Q774" s="291"/>
      <c r="R774" s="291"/>
      <c r="S774" s="291"/>
      <c r="T774" s="291"/>
      <c r="U774" s="291"/>
      <c r="V774" s="291"/>
      <c r="W774" s="291"/>
      <c r="X774" s="291"/>
      <c r="Y774" s="291"/>
      <c r="Z774" s="291"/>
    </row>
    <row r="775" spans="1:26" ht="15.75" customHeight="1">
      <c r="A775" s="291"/>
      <c r="B775" s="291"/>
      <c r="C775" s="291"/>
      <c r="D775" s="291"/>
      <c r="E775" s="291"/>
      <c r="F775" s="291"/>
      <c r="G775" s="291"/>
      <c r="H775" s="291"/>
      <c r="I775" s="291"/>
      <c r="J775" s="291"/>
      <c r="K775" s="291"/>
      <c r="L775" s="291"/>
      <c r="M775" s="291"/>
      <c r="N775" s="291"/>
      <c r="O775" s="291"/>
      <c r="P775" s="291"/>
      <c r="Q775" s="291"/>
      <c r="R775" s="291"/>
      <c r="S775" s="291"/>
      <c r="T775" s="291"/>
      <c r="U775" s="291"/>
      <c r="V775" s="291"/>
      <c r="W775" s="291"/>
      <c r="X775" s="291"/>
      <c r="Y775" s="291"/>
      <c r="Z775" s="291"/>
    </row>
    <row r="776" spans="1:26" ht="15.75" customHeight="1">
      <c r="A776" s="291"/>
      <c r="B776" s="291"/>
      <c r="C776" s="291"/>
      <c r="D776" s="291"/>
      <c r="E776" s="291"/>
      <c r="F776" s="291"/>
      <c r="G776" s="291"/>
      <c r="H776" s="291"/>
      <c r="I776" s="291"/>
      <c r="J776" s="291"/>
      <c r="K776" s="291"/>
      <c r="L776" s="291"/>
      <c r="M776" s="291"/>
      <c r="N776" s="291"/>
      <c r="O776" s="291"/>
      <c r="P776" s="291"/>
      <c r="Q776" s="291"/>
      <c r="R776" s="291"/>
      <c r="S776" s="291"/>
      <c r="T776" s="291"/>
      <c r="U776" s="291"/>
      <c r="V776" s="291"/>
      <c r="W776" s="291"/>
      <c r="X776" s="291"/>
      <c r="Y776" s="291"/>
      <c r="Z776" s="291"/>
    </row>
    <row r="777" spans="1:26" ht="15.75" customHeight="1">
      <c r="A777" s="291"/>
      <c r="B777" s="291"/>
      <c r="C777" s="291"/>
      <c r="D777" s="291"/>
      <c r="E777" s="291"/>
      <c r="F777" s="291"/>
      <c r="G777" s="291"/>
      <c r="H777" s="291"/>
      <c r="I777" s="291"/>
      <c r="J777" s="291"/>
      <c r="K777" s="291"/>
      <c r="L777" s="291"/>
      <c r="M777" s="291"/>
      <c r="N777" s="291"/>
      <c r="O777" s="291"/>
      <c r="P777" s="291"/>
      <c r="Q777" s="291"/>
      <c r="R777" s="291"/>
      <c r="S777" s="291"/>
      <c r="T777" s="291"/>
      <c r="U777" s="291"/>
      <c r="V777" s="291"/>
      <c r="W777" s="291"/>
      <c r="X777" s="291"/>
      <c r="Y777" s="291"/>
      <c r="Z777" s="291"/>
    </row>
    <row r="778" spans="1:26" ht="15.75" customHeight="1">
      <c r="A778" s="291"/>
      <c r="B778" s="291"/>
      <c r="C778" s="291"/>
      <c r="D778" s="291"/>
      <c r="E778" s="291"/>
      <c r="F778" s="291"/>
      <c r="G778" s="291"/>
      <c r="H778" s="291"/>
      <c r="I778" s="291"/>
      <c r="J778" s="291"/>
      <c r="K778" s="291"/>
      <c r="L778" s="291"/>
      <c r="M778" s="291"/>
      <c r="N778" s="291"/>
      <c r="O778" s="291"/>
      <c r="P778" s="291"/>
      <c r="Q778" s="291"/>
      <c r="R778" s="291"/>
      <c r="S778" s="291"/>
      <c r="T778" s="291"/>
      <c r="U778" s="291"/>
      <c r="V778" s="291"/>
      <c r="W778" s="291"/>
      <c r="X778" s="291"/>
      <c r="Y778" s="291"/>
      <c r="Z778" s="291"/>
    </row>
    <row r="779" spans="1:26" ht="15.75" customHeight="1">
      <c r="A779" s="291"/>
      <c r="B779" s="291"/>
      <c r="C779" s="291"/>
      <c r="D779" s="291"/>
      <c r="E779" s="291"/>
      <c r="F779" s="291"/>
      <c r="G779" s="291"/>
      <c r="H779" s="291"/>
      <c r="I779" s="291"/>
      <c r="J779" s="291"/>
      <c r="K779" s="291"/>
      <c r="L779" s="291"/>
      <c r="M779" s="291"/>
      <c r="N779" s="291"/>
      <c r="O779" s="291"/>
      <c r="P779" s="291"/>
      <c r="Q779" s="291"/>
      <c r="R779" s="291"/>
      <c r="S779" s="291"/>
      <c r="T779" s="291"/>
      <c r="U779" s="291"/>
      <c r="V779" s="291"/>
      <c r="W779" s="291"/>
      <c r="X779" s="291"/>
      <c r="Y779" s="291"/>
      <c r="Z779" s="291"/>
    </row>
    <row r="780" spans="1:26" ht="15.75" customHeight="1">
      <c r="A780" s="291"/>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c r="Z780" s="291"/>
    </row>
    <row r="781" spans="1:26" ht="15.75" customHeight="1">
      <c r="A781" s="291"/>
      <c r="B781" s="291"/>
      <c r="C781" s="291"/>
      <c r="D781" s="291"/>
      <c r="E781" s="291"/>
      <c r="F781" s="291"/>
      <c r="G781" s="291"/>
      <c r="H781" s="291"/>
      <c r="I781" s="291"/>
      <c r="J781" s="291"/>
      <c r="K781" s="291"/>
      <c r="L781" s="291"/>
      <c r="M781" s="291"/>
      <c r="N781" s="291"/>
      <c r="O781" s="291"/>
      <c r="P781" s="291"/>
      <c r="Q781" s="291"/>
      <c r="R781" s="291"/>
      <c r="S781" s="291"/>
      <c r="T781" s="291"/>
      <c r="U781" s="291"/>
      <c r="V781" s="291"/>
      <c r="W781" s="291"/>
      <c r="X781" s="291"/>
      <c r="Y781" s="291"/>
      <c r="Z781" s="291"/>
    </row>
    <row r="782" spans="1:26" ht="15.75" customHeight="1">
      <c r="A782" s="291"/>
      <c r="B782" s="291"/>
      <c r="C782" s="291"/>
      <c r="D782" s="291"/>
      <c r="E782" s="291"/>
      <c r="F782" s="291"/>
      <c r="G782" s="291"/>
      <c r="H782" s="291"/>
      <c r="I782" s="291"/>
      <c r="J782" s="291"/>
      <c r="K782" s="291"/>
      <c r="L782" s="291"/>
      <c r="M782" s="291"/>
      <c r="N782" s="291"/>
      <c r="O782" s="291"/>
      <c r="P782" s="291"/>
      <c r="Q782" s="291"/>
      <c r="R782" s="291"/>
      <c r="S782" s="291"/>
      <c r="T782" s="291"/>
      <c r="U782" s="291"/>
      <c r="V782" s="291"/>
      <c r="W782" s="291"/>
      <c r="X782" s="291"/>
      <c r="Y782" s="291"/>
      <c r="Z782" s="291"/>
    </row>
    <row r="783" spans="1:26" ht="15.75" customHeight="1">
      <c r="A783" s="291"/>
      <c r="B783" s="291"/>
      <c r="C783" s="291"/>
      <c r="D783" s="291"/>
      <c r="E783" s="291"/>
      <c r="F783" s="291"/>
      <c r="G783" s="291"/>
      <c r="H783" s="291"/>
      <c r="I783" s="291"/>
      <c r="J783" s="291"/>
      <c r="K783" s="291"/>
      <c r="L783" s="291"/>
      <c r="M783" s="291"/>
      <c r="N783" s="291"/>
      <c r="O783" s="291"/>
      <c r="P783" s="291"/>
      <c r="Q783" s="291"/>
      <c r="R783" s="291"/>
      <c r="S783" s="291"/>
      <c r="T783" s="291"/>
      <c r="U783" s="291"/>
      <c r="V783" s="291"/>
      <c r="W783" s="291"/>
      <c r="X783" s="291"/>
      <c r="Y783" s="291"/>
      <c r="Z783" s="291"/>
    </row>
    <row r="784" spans="1:26" ht="15.75" customHeight="1">
      <c r="A784" s="291"/>
      <c r="B784" s="291"/>
      <c r="C784" s="291"/>
      <c r="D784" s="291"/>
      <c r="E784" s="291"/>
      <c r="F784" s="291"/>
      <c r="G784" s="291"/>
      <c r="H784" s="291"/>
      <c r="I784" s="291"/>
      <c r="J784" s="291"/>
      <c r="K784" s="291"/>
      <c r="L784" s="291"/>
      <c r="M784" s="291"/>
      <c r="N784" s="291"/>
      <c r="O784" s="291"/>
      <c r="P784" s="291"/>
      <c r="Q784" s="291"/>
      <c r="R784" s="291"/>
      <c r="S784" s="291"/>
      <c r="T784" s="291"/>
      <c r="U784" s="291"/>
      <c r="V784" s="291"/>
      <c r="W784" s="291"/>
      <c r="X784" s="291"/>
      <c r="Y784" s="291"/>
      <c r="Z784" s="291"/>
    </row>
    <row r="785" spans="1:26" ht="15.75" customHeight="1">
      <c r="A785" s="291"/>
      <c r="B785" s="291"/>
      <c r="C785" s="291"/>
      <c r="D785" s="291"/>
      <c r="E785" s="291"/>
      <c r="F785" s="291"/>
      <c r="G785" s="291"/>
      <c r="H785" s="291"/>
      <c r="I785" s="291"/>
      <c r="J785" s="291"/>
      <c r="K785" s="291"/>
      <c r="L785" s="291"/>
      <c r="M785" s="291"/>
      <c r="N785" s="291"/>
      <c r="O785" s="291"/>
      <c r="P785" s="291"/>
      <c r="Q785" s="291"/>
      <c r="R785" s="291"/>
      <c r="S785" s="291"/>
      <c r="T785" s="291"/>
      <c r="U785" s="291"/>
      <c r="V785" s="291"/>
      <c r="W785" s="291"/>
      <c r="X785" s="291"/>
      <c r="Y785" s="291"/>
      <c r="Z785" s="291"/>
    </row>
    <row r="786" spans="1:26" ht="15.75" customHeight="1">
      <c r="A786" s="291"/>
      <c r="B786" s="291"/>
      <c r="C786" s="291"/>
      <c r="D786" s="291"/>
      <c r="E786" s="291"/>
      <c r="F786" s="291"/>
      <c r="G786" s="291"/>
      <c r="H786" s="291"/>
      <c r="I786" s="291"/>
      <c r="J786" s="291"/>
      <c r="K786" s="291"/>
      <c r="L786" s="291"/>
      <c r="M786" s="291"/>
      <c r="N786" s="291"/>
      <c r="O786" s="291"/>
      <c r="P786" s="291"/>
      <c r="Q786" s="291"/>
      <c r="R786" s="291"/>
      <c r="S786" s="291"/>
      <c r="T786" s="291"/>
      <c r="U786" s="291"/>
      <c r="V786" s="291"/>
      <c r="W786" s="291"/>
      <c r="X786" s="291"/>
      <c r="Y786" s="291"/>
      <c r="Z786" s="291"/>
    </row>
    <row r="787" spans="1:26" ht="15.75" customHeight="1">
      <c r="A787" s="291"/>
      <c r="B787" s="291"/>
      <c r="C787" s="291"/>
      <c r="D787" s="291"/>
      <c r="E787" s="291"/>
      <c r="F787" s="291"/>
      <c r="G787" s="291"/>
      <c r="H787" s="291"/>
      <c r="I787" s="291"/>
      <c r="J787" s="291"/>
      <c r="K787" s="291"/>
      <c r="L787" s="291"/>
      <c r="M787" s="291"/>
      <c r="N787" s="291"/>
      <c r="O787" s="291"/>
      <c r="P787" s="291"/>
      <c r="Q787" s="291"/>
      <c r="R787" s="291"/>
      <c r="S787" s="291"/>
      <c r="T787" s="291"/>
      <c r="U787" s="291"/>
      <c r="V787" s="291"/>
      <c r="W787" s="291"/>
      <c r="X787" s="291"/>
      <c r="Y787" s="291"/>
      <c r="Z787" s="291"/>
    </row>
    <row r="788" spans="1:26" ht="15.75" customHeight="1">
      <c r="A788" s="291"/>
      <c r="B788" s="291"/>
      <c r="C788" s="291"/>
      <c r="D788" s="291"/>
      <c r="E788" s="291"/>
      <c r="F788" s="291"/>
      <c r="G788" s="291"/>
      <c r="H788" s="291"/>
      <c r="I788" s="291"/>
      <c r="J788" s="291"/>
      <c r="K788" s="291"/>
      <c r="L788" s="291"/>
      <c r="M788" s="291"/>
      <c r="N788" s="291"/>
      <c r="O788" s="291"/>
      <c r="P788" s="291"/>
      <c r="Q788" s="291"/>
      <c r="R788" s="291"/>
      <c r="S788" s="291"/>
      <c r="T788" s="291"/>
      <c r="U788" s="291"/>
      <c r="V788" s="291"/>
      <c r="W788" s="291"/>
      <c r="X788" s="291"/>
      <c r="Y788" s="291"/>
      <c r="Z788" s="291"/>
    </row>
    <row r="789" spans="1:26" ht="15.75" customHeight="1">
      <c r="A789" s="291"/>
      <c r="B789" s="291"/>
      <c r="C789" s="291"/>
      <c r="D789" s="291"/>
      <c r="E789" s="291"/>
      <c r="F789" s="291"/>
      <c r="G789" s="291"/>
      <c r="H789" s="291"/>
      <c r="I789" s="291"/>
      <c r="J789" s="291"/>
      <c r="K789" s="291"/>
      <c r="L789" s="291"/>
      <c r="M789" s="291"/>
      <c r="N789" s="291"/>
      <c r="O789" s="291"/>
      <c r="P789" s="291"/>
      <c r="Q789" s="291"/>
      <c r="R789" s="291"/>
      <c r="S789" s="291"/>
      <c r="T789" s="291"/>
      <c r="U789" s="291"/>
      <c r="V789" s="291"/>
      <c r="W789" s="291"/>
      <c r="X789" s="291"/>
      <c r="Y789" s="291"/>
      <c r="Z789" s="291"/>
    </row>
    <row r="790" spans="1:26" ht="15.75" customHeight="1">
      <c r="A790" s="291"/>
      <c r="B790" s="291"/>
      <c r="C790" s="291"/>
      <c r="D790" s="291"/>
      <c r="E790" s="291"/>
      <c r="F790" s="291"/>
      <c r="G790" s="291"/>
      <c r="H790" s="291"/>
      <c r="I790" s="291"/>
      <c r="J790" s="291"/>
      <c r="K790" s="291"/>
      <c r="L790" s="291"/>
      <c r="M790" s="291"/>
      <c r="N790" s="291"/>
      <c r="O790" s="291"/>
      <c r="P790" s="291"/>
      <c r="Q790" s="291"/>
      <c r="R790" s="291"/>
      <c r="S790" s="291"/>
      <c r="T790" s="291"/>
      <c r="U790" s="291"/>
      <c r="V790" s="291"/>
      <c r="W790" s="291"/>
      <c r="X790" s="291"/>
      <c r="Y790" s="291"/>
      <c r="Z790" s="291"/>
    </row>
    <row r="791" spans="1:26" ht="15.75" customHeight="1">
      <c r="A791" s="291"/>
      <c r="B791" s="291"/>
      <c r="C791" s="291"/>
      <c r="D791" s="291"/>
      <c r="E791" s="291"/>
      <c r="F791" s="291"/>
      <c r="G791" s="291"/>
      <c r="H791" s="291"/>
      <c r="I791" s="291"/>
      <c r="J791" s="291"/>
      <c r="K791" s="291"/>
      <c r="L791" s="291"/>
      <c r="M791" s="291"/>
      <c r="N791" s="291"/>
      <c r="O791" s="291"/>
      <c r="P791" s="291"/>
      <c r="Q791" s="291"/>
      <c r="R791" s="291"/>
      <c r="S791" s="291"/>
      <c r="T791" s="291"/>
      <c r="U791" s="291"/>
      <c r="V791" s="291"/>
      <c r="W791" s="291"/>
      <c r="X791" s="291"/>
      <c r="Y791" s="291"/>
      <c r="Z791" s="291"/>
    </row>
    <row r="792" spans="1:26" ht="15.75" customHeight="1">
      <c r="A792" s="291"/>
      <c r="B792" s="291"/>
      <c r="C792" s="291"/>
      <c r="D792" s="291"/>
      <c r="E792" s="291"/>
      <c r="F792" s="291"/>
      <c r="G792" s="291"/>
      <c r="H792" s="291"/>
      <c r="I792" s="291"/>
      <c r="J792" s="291"/>
      <c r="K792" s="291"/>
      <c r="L792" s="291"/>
      <c r="M792" s="291"/>
      <c r="N792" s="291"/>
      <c r="O792" s="291"/>
      <c r="P792" s="291"/>
      <c r="Q792" s="291"/>
      <c r="R792" s="291"/>
      <c r="S792" s="291"/>
      <c r="T792" s="291"/>
      <c r="U792" s="291"/>
      <c r="V792" s="291"/>
      <c r="W792" s="291"/>
      <c r="X792" s="291"/>
      <c r="Y792" s="291"/>
      <c r="Z792" s="291"/>
    </row>
    <row r="793" spans="1:26" ht="15.75" customHeight="1">
      <c r="A793" s="291"/>
      <c r="B793" s="291"/>
      <c r="C793" s="291"/>
      <c r="D793" s="291"/>
      <c r="E793" s="291"/>
      <c r="F793" s="291"/>
      <c r="G793" s="291"/>
      <c r="H793" s="291"/>
      <c r="I793" s="291"/>
      <c r="J793" s="291"/>
      <c r="K793" s="291"/>
      <c r="L793" s="291"/>
      <c r="M793" s="291"/>
      <c r="N793" s="291"/>
      <c r="O793" s="291"/>
      <c r="P793" s="291"/>
      <c r="Q793" s="291"/>
      <c r="R793" s="291"/>
      <c r="S793" s="291"/>
      <c r="T793" s="291"/>
      <c r="U793" s="291"/>
      <c r="V793" s="291"/>
      <c r="W793" s="291"/>
      <c r="X793" s="291"/>
      <c r="Y793" s="291"/>
      <c r="Z793" s="291"/>
    </row>
    <row r="794" spans="1:26" ht="15.75" customHeight="1">
      <c r="A794" s="291"/>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c r="Z794" s="291"/>
    </row>
    <row r="795" spans="1:26" ht="15.75" customHeight="1">
      <c r="A795" s="291"/>
      <c r="B795" s="291"/>
      <c r="C795" s="291"/>
      <c r="D795" s="291"/>
      <c r="E795" s="291"/>
      <c r="F795" s="291"/>
      <c r="G795" s="291"/>
      <c r="H795" s="291"/>
      <c r="I795" s="291"/>
      <c r="J795" s="291"/>
      <c r="K795" s="291"/>
      <c r="L795" s="291"/>
      <c r="M795" s="291"/>
      <c r="N795" s="291"/>
      <c r="O795" s="291"/>
      <c r="P795" s="291"/>
      <c r="Q795" s="291"/>
      <c r="R795" s="291"/>
      <c r="S795" s="291"/>
      <c r="T795" s="291"/>
      <c r="U795" s="291"/>
      <c r="V795" s="291"/>
      <c r="W795" s="291"/>
      <c r="X795" s="291"/>
      <c r="Y795" s="291"/>
      <c r="Z795" s="291"/>
    </row>
    <row r="796" spans="1:26" ht="15.75" customHeight="1">
      <c r="A796" s="291"/>
      <c r="B796" s="291"/>
      <c r="C796" s="291"/>
      <c r="D796" s="291"/>
      <c r="E796" s="291"/>
      <c r="F796" s="291"/>
      <c r="G796" s="291"/>
      <c r="H796" s="291"/>
      <c r="I796" s="291"/>
      <c r="J796" s="291"/>
      <c r="K796" s="291"/>
      <c r="L796" s="291"/>
      <c r="M796" s="291"/>
      <c r="N796" s="291"/>
      <c r="O796" s="291"/>
      <c r="P796" s="291"/>
      <c r="Q796" s="291"/>
      <c r="R796" s="291"/>
      <c r="S796" s="291"/>
      <c r="T796" s="291"/>
      <c r="U796" s="291"/>
      <c r="V796" s="291"/>
      <c r="W796" s="291"/>
      <c r="X796" s="291"/>
      <c r="Y796" s="291"/>
      <c r="Z796" s="291"/>
    </row>
    <row r="797" spans="1:26" ht="15.75" customHeight="1">
      <c r="A797" s="291"/>
      <c r="B797" s="291"/>
      <c r="C797" s="291"/>
      <c r="D797" s="291"/>
      <c r="E797" s="291"/>
      <c r="F797" s="291"/>
      <c r="G797" s="291"/>
      <c r="H797" s="291"/>
      <c r="I797" s="291"/>
      <c r="J797" s="291"/>
      <c r="K797" s="291"/>
      <c r="L797" s="291"/>
      <c r="M797" s="291"/>
      <c r="N797" s="291"/>
      <c r="O797" s="291"/>
      <c r="P797" s="291"/>
      <c r="Q797" s="291"/>
      <c r="R797" s="291"/>
      <c r="S797" s="291"/>
      <c r="T797" s="291"/>
      <c r="U797" s="291"/>
      <c r="V797" s="291"/>
      <c r="W797" s="291"/>
      <c r="X797" s="291"/>
      <c r="Y797" s="291"/>
      <c r="Z797" s="291"/>
    </row>
    <row r="798" spans="1:26" ht="15.75" customHeight="1">
      <c r="A798" s="291"/>
      <c r="B798" s="291"/>
      <c r="C798" s="291"/>
      <c r="D798" s="291"/>
      <c r="E798" s="291"/>
      <c r="F798" s="291"/>
      <c r="G798" s="291"/>
      <c r="H798" s="291"/>
      <c r="I798" s="291"/>
      <c r="J798" s="291"/>
      <c r="K798" s="291"/>
      <c r="L798" s="291"/>
      <c r="M798" s="291"/>
      <c r="N798" s="291"/>
      <c r="O798" s="291"/>
      <c r="P798" s="291"/>
      <c r="Q798" s="291"/>
      <c r="R798" s="291"/>
      <c r="S798" s="291"/>
      <c r="T798" s="291"/>
      <c r="U798" s="291"/>
      <c r="V798" s="291"/>
      <c r="W798" s="291"/>
      <c r="X798" s="291"/>
      <c r="Y798" s="291"/>
      <c r="Z798" s="291"/>
    </row>
    <row r="799" spans="1:26" ht="15.75" customHeight="1">
      <c r="A799" s="291"/>
      <c r="B799" s="291"/>
      <c r="C799" s="291"/>
      <c r="D799" s="291"/>
      <c r="E799" s="291"/>
      <c r="F799" s="291"/>
      <c r="G799" s="291"/>
      <c r="H799" s="291"/>
      <c r="I799" s="291"/>
      <c r="J799" s="291"/>
      <c r="K799" s="291"/>
      <c r="L799" s="291"/>
      <c r="M799" s="291"/>
      <c r="N799" s="291"/>
      <c r="O799" s="291"/>
      <c r="P799" s="291"/>
      <c r="Q799" s="291"/>
      <c r="R799" s="291"/>
      <c r="S799" s="291"/>
      <c r="T799" s="291"/>
      <c r="U799" s="291"/>
      <c r="V799" s="291"/>
      <c r="W799" s="291"/>
      <c r="X799" s="291"/>
      <c r="Y799" s="291"/>
      <c r="Z799" s="291"/>
    </row>
    <row r="800" spans="1:26" ht="15.75" customHeight="1">
      <c r="A800" s="291"/>
      <c r="B800" s="291"/>
      <c r="C800" s="291"/>
      <c r="D800" s="291"/>
      <c r="E800" s="291"/>
      <c r="F800" s="291"/>
      <c r="G800" s="291"/>
      <c r="H800" s="291"/>
      <c r="I800" s="291"/>
      <c r="J800" s="291"/>
      <c r="K800" s="291"/>
      <c r="L800" s="291"/>
      <c r="M800" s="291"/>
      <c r="N800" s="291"/>
      <c r="O800" s="291"/>
      <c r="P800" s="291"/>
      <c r="Q800" s="291"/>
      <c r="R800" s="291"/>
      <c r="S800" s="291"/>
      <c r="T800" s="291"/>
      <c r="U800" s="291"/>
      <c r="V800" s="291"/>
      <c r="W800" s="291"/>
      <c r="X800" s="291"/>
      <c r="Y800" s="291"/>
      <c r="Z800" s="291"/>
    </row>
    <row r="801" spans="1:26" ht="15.75" customHeight="1">
      <c r="A801" s="291"/>
      <c r="B801" s="291"/>
      <c r="C801" s="291"/>
      <c r="D801" s="291"/>
      <c r="E801" s="291"/>
      <c r="F801" s="291"/>
      <c r="G801" s="291"/>
      <c r="H801" s="291"/>
      <c r="I801" s="291"/>
      <c r="J801" s="291"/>
      <c r="K801" s="291"/>
      <c r="L801" s="291"/>
      <c r="M801" s="291"/>
      <c r="N801" s="291"/>
      <c r="O801" s="291"/>
      <c r="P801" s="291"/>
      <c r="Q801" s="291"/>
      <c r="R801" s="291"/>
      <c r="S801" s="291"/>
      <c r="T801" s="291"/>
      <c r="U801" s="291"/>
      <c r="V801" s="291"/>
      <c r="W801" s="291"/>
      <c r="X801" s="291"/>
      <c r="Y801" s="291"/>
      <c r="Z801" s="291"/>
    </row>
    <row r="802" spans="1:26" ht="15.75" customHeight="1">
      <c r="A802" s="291"/>
      <c r="B802" s="291"/>
      <c r="C802" s="291"/>
      <c r="D802" s="291"/>
      <c r="E802" s="291"/>
      <c r="F802" s="291"/>
      <c r="G802" s="291"/>
      <c r="H802" s="291"/>
      <c r="I802" s="291"/>
      <c r="J802" s="291"/>
      <c r="K802" s="291"/>
      <c r="L802" s="291"/>
      <c r="M802" s="291"/>
      <c r="N802" s="291"/>
      <c r="O802" s="291"/>
      <c r="P802" s="291"/>
      <c r="Q802" s="291"/>
      <c r="R802" s="291"/>
      <c r="S802" s="291"/>
      <c r="T802" s="291"/>
      <c r="U802" s="291"/>
      <c r="V802" s="291"/>
      <c r="W802" s="291"/>
      <c r="X802" s="291"/>
      <c r="Y802" s="291"/>
      <c r="Z802" s="291"/>
    </row>
    <row r="803" spans="1:26" ht="15.75" customHeight="1">
      <c r="A803" s="291"/>
      <c r="B803" s="291"/>
      <c r="C803" s="291"/>
      <c r="D803" s="291"/>
      <c r="E803" s="291"/>
      <c r="F803" s="291"/>
      <c r="G803" s="291"/>
      <c r="H803" s="291"/>
      <c r="I803" s="291"/>
      <c r="J803" s="291"/>
      <c r="K803" s="291"/>
      <c r="L803" s="291"/>
      <c r="M803" s="291"/>
      <c r="N803" s="291"/>
      <c r="O803" s="291"/>
      <c r="P803" s="291"/>
      <c r="Q803" s="291"/>
      <c r="R803" s="291"/>
      <c r="S803" s="291"/>
      <c r="T803" s="291"/>
      <c r="U803" s="291"/>
      <c r="V803" s="291"/>
      <c r="W803" s="291"/>
      <c r="X803" s="291"/>
      <c r="Y803" s="291"/>
      <c r="Z803" s="291"/>
    </row>
    <row r="804" spans="1:26" ht="15.75" customHeight="1">
      <c r="A804" s="291"/>
      <c r="B804" s="291"/>
      <c r="C804" s="291"/>
      <c r="D804" s="291"/>
      <c r="E804" s="291"/>
      <c r="F804" s="291"/>
      <c r="G804" s="291"/>
      <c r="H804" s="291"/>
      <c r="I804" s="291"/>
      <c r="J804" s="291"/>
      <c r="K804" s="291"/>
      <c r="L804" s="291"/>
      <c r="M804" s="291"/>
      <c r="N804" s="291"/>
      <c r="O804" s="291"/>
      <c r="P804" s="291"/>
      <c r="Q804" s="291"/>
      <c r="R804" s="291"/>
      <c r="S804" s="291"/>
      <c r="T804" s="291"/>
      <c r="U804" s="291"/>
      <c r="V804" s="291"/>
      <c r="W804" s="291"/>
      <c r="X804" s="291"/>
      <c r="Y804" s="291"/>
      <c r="Z804" s="291"/>
    </row>
    <row r="805" spans="1:26" ht="15.75" customHeight="1">
      <c r="A805" s="291"/>
      <c r="B805" s="291"/>
      <c r="C805" s="291"/>
      <c r="D805" s="291"/>
      <c r="E805" s="291"/>
      <c r="F805" s="291"/>
      <c r="G805" s="291"/>
      <c r="H805" s="291"/>
      <c r="I805" s="291"/>
      <c r="J805" s="291"/>
      <c r="K805" s="291"/>
      <c r="L805" s="291"/>
      <c r="M805" s="291"/>
      <c r="N805" s="291"/>
      <c r="O805" s="291"/>
      <c r="P805" s="291"/>
      <c r="Q805" s="291"/>
      <c r="R805" s="291"/>
      <c r="S805" s="291"/>
      <c r="T805" s="291"/>
      <c r="U805" s="291"/>
      <c r="V805" s="291"/>
      <c r="W805" s="291"/>
      <c r="X805" s="291"/>
      <c r="Y805" s="291"/>
      <c r="Z805" s="291"/>
    </row>
    <row r="806" spans="1:26" ht="15.75" customHeight="1">
      <c r="A806" s="291"/>
      <c r="B806" s="291"/>
      <c r="C806" s="291"/>
      <c r="D806" s="291"/>
      <c r="E806" s="291"/>
      <c r="F806" s="291"/>
      <c r="G806" s="291"/>
      <c r="H806" s="291"/>
      <c r="I806" s="291"/>
      <c r="J806" s="291"/>
      <c r="K806" s="291"/>
      <c r="L806" s="291"/>
      <c r="M806" s="291"/>
      <c r="N806" s="291"/>
      <c r="O806" s="291"/>
      <c r="P806" s="291"/>
      <c r="Q806" s="291"/>
      <c r="R806" s="291"/>
      <c r="S806" s="291"/>
      <c r="T806" s="291"/>
      <c r="U806" s="291"/>
      <c r="V806" s="291"/>
      <c r="W806" s="291"/>
      <c r="X806" s="291"/>
      <c r="Y806" s="291"/>
      <c r="Z806" s="291"/>
    </row>
    <row r="807" spans="1:26" ht="15.75" customHeight="1">
      <c r="A807" s="291"/>
      <c r="B807" s="291"/>
      <c r="C807" s="291"/>
      <c r="D807" s="291"/>
      <c r="E807" s="291"/>
      <c r="F807" s="291"/>
      <c r="G807" s="291"/>
      <c r="H807" s="291"/>
      <c r="I807" s="291"/>
      <c r="J807" s="291"/>
      <c r="K807" s="291"/>
      <c r="L807" s="291"/>
      <c r="M807" s="291"/>
      <c r="N807" s="291"/>
      <c r="O807" s="291"/>
      <c r="P807" s="291"/>
      <c r="Q807" s="291"/>
      <c r="R807" s="291"/>
      <c r="S807" s="291"/>
      <c r="T807" s="291"/>
      <c r="U807" s="291"/>
      <c r="V807" s="291"/>
      <c r="W807" s="291"/>
      <c r="X807" s="291"/>
      <c r="Y807" s="291"/>
      <c r="Z807" s="291"/>
    </row>
    <row r="808" spans="1:26" ht="15.75" customHeight="1">
      <c r="A808" s="291"/>
      <c r="B808" s="291"/>
      <c r="C808" s="291"/>
      <c r="D808" s="291"/>
      <c r="E808" s="291"/>
      <c r="F808" s="291"/>
      <c r="G808" s="291"/>
      <c r="H808" s="291"/>
      <c r="I808" s="291"/>
      <c r="J808" s="291"/>
      <c r="K808" s="291"/>
      <c r="L808" s="291"/>
      <c r="M808" s="291"/>
      <c r="N808" s="291"/>
      <c r="O808" s="291"/>
      <c r="P808" s="291"/>
      <c r="Q808" s="291"/>
      <c r="R808" s="291"/>
      <c r="S808" s="291"/>
      <c r="T808" s="291"/>
      <c r="U808" s="291"/>
      <c r="V808" s="291"/>
      <c r="W808" s="291"/>
      <c r="X808" s="291"/>
      <c r="Y808" s="291"/>
      <c r="Z808" s="291"/>
    </row>
    <row r="809" spans="1:26" ht="15.75" customHeight="1">
      <c r="A809" s="291"/>
      <c r="B809" s="291"/>
      <c r="C809" s="291"/>
      <c r="D809" s="291"/>
      <c r="E809" s="291"/>
      <c r="F809" s="291"/>
      <c r="G809" s="291"/>
      <c r="H809" s="291"/>
      <c r="I809" s="291"/>
      <c r="J809" s="291"/>
      <c r="K809" s="291"/>
      <c r="L809" s="291"/>
      <c r="M809" s="291"/>
      <c r="N809" s="291"/>
      <c r="O809" s="291"/>
      <c r="P809" s="291"/>
      <c r="Q809" s="291"/>
      <c r="R809" s="291"/>
      <c r="S809" s="291"/>
      <c r="T809" s="291"/>
      <c r="U809" s="291"/>
      <c r="V809" s="291"/>
      <c r="W809" s="291"/>
      <c r="X809" s="291"/>
      <c r="Y809" s="291"/>
      <c r="Z809" s="291"/>
    </row>
    <row r="810" spans="1:26" ht="15.75" customHeight="1">
      <c r="A810" s="291"/>
      <c r="B810" s="291"/>
      <c r="C810" s="291"/>
      <c r="D810" s="291"/>
      <c r="E810" s="291"/>
      <c r="F810" s="291"/>
      <c r="G810" s="291"/>
      <c r="H810" s="291"/>
      <c r="I810" s="291"/>
      <c r="J810" s="291"/>
      <c r="K810" s="291"/>
      <c r="L810" s="291"/>
      <c r="M810" s="291"/>
      <c r="N810" s="291"/>
      <c r="O810" s="291"/>
      <c r="P810" s="291"/>
      <c r="Q810" s="291"/>
      <c r="R810" s="291"/>
      <c r="S810" s="291"/>
      <c r="T810" s="291"/>
      <c r="U810" s="291"/>
      <c r="V810" s="291"/>
      <c r="W810" s="291"/>
      <c r="X810" s="291"/>
      <c r="Y810" s="291"/>
      <c r="Z810" s="291"/>
    </row>
    <row r="811" spans="1:26" ht="15.75" customHeight="1">
      <c r="A811" s="291"/>
      <c r="B811" s="291"/>
      <c r="C811" s="291"/>
      <c r="D811" s="291"/>
      <c r="E811" s="291"/>
      <c r="F811" s="291"/>
      <c r="G811" s="291"/>
      <c r="H811" s="291"/>
      <c r="I811" s="291"/>
      <c r="J811" s="291"/>
      <c r="K811" s="291"/>
      <c r="L811" s="291"/>
      <c r="M811" s="291"/>
      <c r="N811" s="291"/>
      <c r="O811" s="291"/>
      <c r="P811" s="291"/>
      <c r="Q811" s="291"/>
      <c r="R811" s="291"/>
      <c r="S811" s="291"/>
      <c r="T811" s="291"/>
      <c r="U811" s="291"/>
      <c r="V811" s="291"/>
      <c r="W811" s="291"/>
      <c r="X811" s="291"/>
      <c r="Y811" s="291"/>
      <c r="Z811" s="291"/>
    </row>
    <row r="812" spans="1:26" ht="15.75" customHeight="1">
      <c r="A812" s="291"/>
      <c r="B812" s="291"/>
      <c r="C812" s="291"/>
      <c r="D812" s="291"/>
      <c r="E812" s="291"/>
      <c r="F812" s="291"/>
      <c r="G812" s="291"/>
      <c r="H812" s="291"/>
      <c r="I812" s="291"/>
      <c r="J812" s="291"/>
      <c r="K812" s="291"/>
      <c r="L812" s="291"/>
      <c r="M812" s="291"/>
      <c r="N812" s="291"/>
      <c r="O812" s="291"/>
      <c r="P812" s="291"/>
      <c r="Q812" s="291"/>
      <c r="R812" s="291"/>
      <c r="S812" s="291"/>
      <c r="T812" s="291"/>
      <c r="U812" s="291"/>
      <c r="V812" s="291"/>
      <c r="W812" s="291"/>
      <c r="X812" s="291"/>
      <c r="Y812" s="291"/>
      <c r="Z812" s="291"/>
    </row>
    <row r="813" spans="1:26" ht="15.75" customHeight="1">
      <c r="A813" s="291"/>
      <c r="B813" s="291"/>
      <c r="C813" s="291"/>
      <c r="D813" s="291"/>
      <c r="E813" s="291"/>
      <c r="F813" s="291"/>
      <c r="G813" s="291"/>
      <c r="H813" s="291"/>
      <c r="I813" s="291"/>
      <c r="J813" s="291"/>
      <c r="K813" s="291"/>
      <c r="L813" s="291"/>
      <c r="M813" s="291"/>
      <c r="N813" s="291"/>
      <c r="O813" s="291"/>
      <c r="P813" s="291"/>
      <c r="Q813" s="291"/>
      <c r="R813" s="291"/>
      <c r="S813" s="291"/>
      <c r="T813" s="291"/>
      <c r="U813" s="291"/>
      <c r="V813" s="291"/>
      <c r="W813" s="291"/>
      <c r="X813" s="291"/>
      <c r="Y813" s="291"/>
      <c r="Z813" s="291"/>
    </row>
    <row r="814" spans="1:26" ht="15.75" customHeight="1">
      <c r="A814" s="291"/>
      <c r="B814" s="291"/>
      <c r="C814" s="291"/>
      <c r="D814" s="291"/>
      <c r="E814" s="291"/>
      <c r="F814" s="291"/>
      <c r="G814" s="291"/>
      <c r="H814" s="291"/>
      <c r="I814" s="291"/>
      <c r="J814" s="291"/>
      <c r="K814" s="291"/>
      <c r="L814" s="291"/>
      <c r="M814" s="291"/>
      <c r="N814" s="291"/>
      <c r="O814" s="291"/>
      <c r="P814" s="291"/>
      <c r="Q814" s="291"/>
      <c r="R814" s="291"/>
      <c r="S814" s="291"/>
      <c r="T814" s="291"/>
      <c r="U814" s="291"/>
      <c r="V814" s="291"/>
      <c r="W814" s="291"/>
      <c r="X814" s="291"/>
      <c r="Y814" s="291"/>
      <c r="Z814" s="291"/>
    </row>
    <row r="815" spans="1:26" ht="15.75" customHeight="1">
      <c r="A815" s="291"/>
      <c r="B815" s="291"/>
      <c r="C815" s="291"/>
      <c r="D815" s="291"/>
      <c r="E815" s="291"/>
      <c r="F815" s="291"/>
      <c r="G815" s="291"/>
      <c r="H815" s="291"/>
      <c r="I815" s="291"/>
      <c r="J815" s="291"/>
      <c r="K815" s="291"/>
      <c r="L815" s="291"/>
      <c r="M815" s="291"/>
      <c r="N815" s="291"/>
      <c r="O815" s="291"/>
      <c r="P815" s="291"/>
      <c r="Q815" s="291"/>
      <c r="R815" s="291"/>
      <c r="S815" s="291"/>
      <c r="T815" s="291"/>
      <c r="U815" s="291"/>
      <c r="V815" s="291"/>
      <c r="W815" s="291"/>
      <c r="X815" s="291"/>
      <c r="Y815" s="291"/>
      <c r="Z815" s="291"/>
    </row>
    <row r="816" spans="1:26" ht="15.75" customHeight="1">
      <c r="A816" s="291"/>
      <c r="B816" s="291"/>
      <c r="C816" s="291"/>
      <c r="D816" s="291"/>
      <c r="E816" s="291"/>
      <c r="F816" s="291"/>
      <c r="G816" s="291"/>
      <c r="H816" s="291"/>
      <c r="I816" s="291"/>
      <c r="J816" s="291"/>
      <c r="K816" s="291"/>
      <c r="L816" s="291"/>
      <c r="M816" s="291"/>
      <c r="N816" s="291"/>
      <c r="O816" s="291"/>
      <c r="P816" s="291"/>
      <c r="Q816" s="291"/>
      <c r="R816" s="291"/>
      <c r="S816" s="291"/>
      <c r="T816" s="291"/>
      <c r="U816" s="291"/>
      <c r="V816" s="291"/>
      <c r="W816" s="291"/>
      <c r="X816" s="291"/>
      <c r="Y816" s="291"/>
      <c r="Z816" s="291"/>
    </row>
    <row r="817" spans="1:26" ht="15.75" customHeight="1">
      <c r="A817" s="291"/>
      <c r="B817" s="291"/>
      <c r="C817" s="291"/>
      <c r="D817" s="291"/>
      <c r="E817" s="291"/>
      <c r="F817" s="291"/>
      <c r="G817" s="291"/>
      <c r="H817" s="291"/>
      <c r="I817" s="291"/>
      <c r="J817" s="291"/>
      <c r="K817" s="291"/>
      <c r="L817" s="291"/>
      <c r="M817" s="291"/>
      <c r="N817" s="291"/>
      <c r="O817" s="291"/>
      <c r="P817" s="291"/>
      <c r="Q817" s="291"/>
      <c r="R817" s="291"/>
      <c r="S817" s="291"/>
      <c r="T817" s="291"/>
      <c r="U817" s="291"/>
      <c r="V817" s="291"/>
      <c r="W817" s="291"/>
      <c r="X817" s="291"/>
      <c r="Y817" s="291"/>
      <c r="Z817" s="291"/>
    </row>
    <row r="818" spans="1:26" ht="15.75" customHeight="1">
      <c r="A818" s="291"/>
      <c r="B818" s="291"/>
      <c r="C818" s="291"/>
      <c r="D818" s="291"/>
      <c r="E818" s="291"/>
      <c r="F818" s="291"/>
      <c r="G818" s="291"/>
      <c r="H818" s="291"/>
      <c r="I818" s="291"/>
      <c r="J818" s="291"/>
      <c r="K818" s="291"/>
      <c r="L818" s="291"/>
      <c r="M818" s="291"/>
      <c r="N818" s="291"/>
      <c r="O818" s="291"/>
      <c r="P818" s="291"/>
      <c r="Q818" s="291"/>
      <c r="R818" s="291"/>
      <c r="S818" s="291"/>
      <c r="T818" s="291"/>
      <c r="U818" s="291"/>
      <c r="V818" s="291"/>
      <c r="W818" s="291"/>
      <c r="X818" s="291"/>
      <c r="Y818" s="291"/>
      <c r="Z818" s="291"/>
    </row>
    <row r="819" spans="1:26" ht="15.75" customHeight="1">
      <c r="A819" s="291"/>
      <c r="B819" s="291"/>
      <c r="C819" s="291"/>
      <c r="D819" s="291"/>
      <c r="E819" s="291"/>
      <c r="F819" s="291"/>
      <c r="G819" s="291"/>
      <c r="H819" s="291"/>
      <c r="I819" s="291"/>
      <c r="J819" s="291"/>
      <c r="K819" s="291"/>
      <c r="L819" s="291"/>
      <c r="M819" s="291"/>
      <c r="N819" s="291"/>
      <c r="O819" s="291"/>
      <c r="P819" s="291"/>
      <c r="Q819" s="291"/>
      <c r="R819" s="291"/>
      <c r="S819" s="291"/>
      <c r="T819" s="291"/>
      <c r="U819" s="291"/>
      <c r="V819" s="291"/>
      <c r="W819" s="291"/>
      <c r="X819" s="291"/>
      <c r="Y819" s="291"/>
      <c r="Z819" s="291"/>
    </row>
    <row r="820" spans="1:26" ht="15.75" customHeight="1">
      <c r="A820" s="291"/>
      <c r="B820" s="291"/>
      <c r="C820" s="291"/>
      <c r="D820" s="291"/>
      <c r="E820" s="291"/>
      <c r="F820" s="291"/>
      <c r="G820" s="291"/>
      <c r="H820" s="291"/>
      <c r="I820" s="291"/>
      <c r="J820" s="291"/>
      <c r="K820" s="291"/>
      <c r="L820" s="291"/>
      <c r="M820" s="291"/>
      <c r="N820" s="291"/>
      <c r="O820" s="291"/>
      <c r="P820" s="291"/>
      <c r="Q820" s="291"/>
      <c r="R820" s="291"/>
      <c r="S820" s="291"/>
      <c r="T820" s="291"/>
      <c r="U820" s="291"/>
      <c r="V820" s="291"/>
      <c r="W820" s="291"/>
      <c r="X820" s="291"/>
      <c r="Y820" s="291"/>
      <c r="Z820" s="291"/>
    </row>
    <row r="821" spans="1:26" ht="15.75" customHeight="1">
      <c r="A821" s="291"/>
      <c r="B821" s="291"/>
      <c r="C821" s="291"/>
      <c r="D821" s="291"/>
      <c r="E821" s="291"/>
      <c r="F821" s="291"/>
      <c r="G821" s="291"/>
      <c r="H821" s="291"/>
      <c r="I821" s="291"/>
      <c r="J821" s="291"/>
      <c r="K821" s="291"/>
      <c r="L821" s="291"/>
      <c r="M821" s="291"/>
      <c r="N821" s="291"/>
      <c r="O821" s="291"/>
      <c r="P821" s="291"/>
      <c r="Q821" s="291"/>
      <c r="R821" s="291"/>
      <c r="S821" s="291"/>
      <c r="T821" s="291"/>
      <c r="U821" s="291"/>
      <c r="V821" s="291"/>
      <c r="W821" s="291"/>
      <c r="X821" s="291"/>
      <c r="Y821" s="291"/>
      <c r="Z821" s="291"/>
    </row>
    <row r="822" spans="1:26" ht="15.75" customHeight="1">
      <c r="A822" s="291"/>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row>
    <row r="823" spans="1:26" ht="15.75" customHeight="1">
      <c r="A823" s="291"/>
      <c r="B823" s="291"/>
      <c r="C823" s="291"/>
      <c r="D823" s="291"/>
      <c r="E823" s="291"/>
      <c r="F823" s="291"/>
      <c r="G823" s="291"/>
      <c r="H823" s="291"/>
      <c r="I823" s="291"/>
      <c r="J823" s="291"/>
      <c r="K823" s="291"/>
      <c r="L823" s="291"/>
      <c r="M823" s="291"/>
      <c r="N823" s="291"/>
      <c r="O823" s="291"/>
      <c r="P823" s="291"/>
      <c r="Q823" s="291"/>
      <c r="R823" s="291"/>
      <c r="S823" s="291"/>
      <c r="T823" s="291"/>
      <c r="U823" s="291"/>
      <c r="V823" s="291"/>
      <c r="W823" s="291"/>
      <c r="X823" s="291"/>
      <c r="Y823" s="291"/>
      <c r="Z823" s="291"/>
    </row>
    <row r="824" spans="1:26" ht="15.75" customHeight="1">
      <c r="A824" s="291"/>
      <c r="B824" s="291"/>
      <c r="C824" s="291"/>
      <c r="D824" s="291"/>
      <c r="E824" s="291"/>
      <c r="F824" s="291"/>
      <c r="G824" s="291"/>
      <c r="H824" s="291"/>
      <c r="I824" s="291"/>
      <c r="J824" s="291"/>
      <c r="K824" s="291"/>
      <c r="L824" s="291"/>
      <c r="M824" s="291"/>
      <c r="N824" s="291"/>
      <c r="O824" s="291"/>
      <c r="P824" s="291"/>
      <c r="Q824" s="291"/>
      <c r="R824" s="291"/>
      <c r="S824" s="291"/>
      <c r="T824" s="291"/>
      <c r="U824" s="291"/>
      <c r="V824" s="291"/>
      <c r="W824" s="291"/>
      <c r="X824" s="291"/>
      <c r="Y824" s="291"/>
      <c r="Z824" s="291"/>
    </row>
    <row r="825" spans="1:26" ht="15.75" customHeight="1">
      <c r="A825" s="291"/>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row>
    <row r="826" spans="1:26" ht="15.75" customHeight="1">
      <c r="A826" s="291"/>
      <c r="B826" s="291"/>
      <c r="C826" s="291"/>
      <c r="D826" s="291"/>
      <c r="E826" s="291"/>
      <c r="F826" s="291"/>
      <c r="G826" s="291"/>
      <c r="H826" s="291"/>
      <c r="I826" s="291"/>
      <c r="J826" s="291"/>
      <c r="K826" s="291"/>
      <c r="L826" s="291"/>
      <c r="M826" s="291"/>
      <c r="N826" s="291"/>
      <c r="O826" s="291"/>
      <c r="P826" s="291"/>
      <c r="Q826" s="291"/>
      <c r="R826" s="291"/>
      <c r="S826" s="291"/>
      <c r="T826" s="291"/>
      <c r="U826" s="291"/>
      <c r="V826" s="291"/>
      <c r="W826" s="291"/>
      <c r="X826" s="291"/>
      <c r="Y826" s="291"/>
      <c r="Z826" s="291"/>
    </row>
    <row r="827" spans="1:26" ht="15.75" customHeight="1">
      <c r="A827" s="291"/>
      <c r="B827" s="291"/>
      <c r="C827" s="291"/>
      <c r="D827" s="291"/>
      <c r="E827" s="291"/>
      <c r="F827" s="291"/>
      <c r="G827" s="291"/>
      <c r="H827" s="291"/>
      <c r="I827" s="291"/>
      <c r="J827" s="291"/>
      <c r="K827" s="291"/>
      <c r="L827" s="291"/>
      <c r="M827" s="291"/>
      <c r="N827" s="291"/>
      <c r="O827" s="291"/>
      <c r="P827" s="291"/>
      <c r="Q827" s="291"/>
      <c r="R827" s="291"/>
      <c r="S827" s="291"/>
      <c r="T827" s="291"/>
      <c r="U827" s="291"/>
      <c r="V827" s="291"/>
      <c r="W827" s="291"/>
      <c r="X827" s="291"/>
      <c r="Y827" s="291"/>
      <c r="Z827" s="291"/>
    </row>
    <row r="828" spans="1:26" ht="15.75" customHeight="1">
      <c r="A828" s="291"/>
      <c r="B828" s="291"/>
      <c r="C828" s="291"/>
      <c r="D828" s="291"/>
      <c r="E828" s="291"/>
      <c r="F828" s="291"/>
      <c r="G828" s="291"/>
      <c r="H828" s="291"/>
      <c r="I828" s="291"/>
      <c r="J828" s="291"/>
      <c r="K828" s="291"/>
      <c r="L828" s="291"/>
      <c r="M828" s="291"/>
      <c r="N828" s="291"/>
      <c r="O828" s="291"/>
      <c r="P828" s="291"/>
      <c r="Q828" s="291"/>
      <c r="R828" s="291"/>
      <c r="S828" s="291"/>
      <c r="T828" s="291"/>
      <c r="U828" s="291"/>
      <c r="V828" s="291"/>
      <c r="W828" s="291"/>
      <c r="X828" s="291"/>
      <c r="Y828" s="291"/>
      <c r="Z828" s="291"/>
    </row>
    <row r="829" spans="1:26" ht="15.75" customHeight="1">
      <c r="A829" s="291"/>
      <c r="B829" s="291"/>
      <c r="C829" s="291"/>
      <c r="D829" s="291"/>
      <c r="E829" s="291"/>
      <c r="F829" s="291"/>
      <c r="G829" s="291"/>
      <c r="H829" s="291"/>
      <c r="I829" s="291"/>
      <c r="J829" s="291"/>
      <c r="K829" s="291"/>
      <c r="L829" s="291"/>
      <c r="M829" s="291"/>
      <c r="N829" s="291"/>
      <c r="O829" s="291"/>
      <c r="P829" s="291"/>
      <c r="Q829" s="291"/>
      <c r="R829" s="291"/>
      <c r="S829" s="291"/>
      <c r="T829" s="291"/>
      <c r="U829" s="291"/>
      <c r="V829" s="291"/>
      <c r="W829" s="291"/>
      <c r="X829" s="291"/>
      <c r="Y829" s="291"/>
      <c r="Z829" s="291"/>
    </row>
    <row r="830" spans="1:26" ht="15.75" customHeight="1">
      <c r="A830" s="291"/>
      <c r="B830" s="291"/>
      <c r="C830" s="291"/>
      <c r="D830" s="291"/>
      <c r="E830" s="291"/>
      <c r="F830" s="291"/>
      <c r="G830" s="291"/>
      <c r="H830" s="291"/>
      <c r="I830" s="291"/>
      <c r="J830" s="291"/>
      <c r="K830" s="291"/>
      <c r="L830" s="291"/>
      <c r="M830" s="291"/>
      <c r="N830" s="291"/>
      <c r="O830" s="291"/>
      <c r="P830" s="291"/>
      <c r="Q830" s="291"/>
      <c r="R830" s="291"/>
      <c r="S830" s="291"/>
      <c r="T830" s="291"/>
      <c r="U830" s="291"/>
      <c r="V830" s="291"/>
      <c r="W830" s="291"/>
      <c r="X830" s="291"/>
      <c r="Y830" s="291"/>
      <c r="Z830" s="291"/>
    </row>
    <row r="831" spans="1:26" ht="15.75" customHeight="1">
      <c r="A831" s="291"/>
      <c r="B831" s="291"/>
      <c r="C831" s="291"/>
      <c r="D831" s="291"/>
      <c r="E831" s="291"/>
      <c r="F831" s="291"/>
      <c r="G831" s="291"/>
      <c r="H831" s="291"/>
      <c r="I831" s="291"/>
      <c r="J831" s="291"/>
      <c r="K831" s="291"/>
      <c r="L831" s="291"/>
      <c r="M831" s="291"/>
      <c r="N831" s="291"/>
      <c r="O831" s="291"/>
      <c r="P831" s="291"/>
      <c r="Q831" s="291"/>
      <c r="R831" s="291"/>
      <c r="S831" s="291"/>
      <c r="T831" s="291"/>
      <c r="U831" s="291"/>
      <c r="V831" s="291"/>
      <c r="W831" s="291"/>
      <c r="X831" s="291"/>
      <c r="Y831" s="291"/>
      <c r="Z831" s="291"/>
    </row>
    <row r="832" spans="1:26" ht="15.75" customHeight="1">
      <c r="A832" s="291"/>
      <c r="B832" s="291"/>
      <c r="C832" s="291"/>
      <c r="D832" s="291"/>
      <c r="E832" s="291"/>
      <c r="F832" s="291"/>
      <c r="G832" s="291"/>
      <c r="H832" s="291"/>
      <c r="I832" s="291"/>
      <c r="J832" s="291"/>
      <c r="K832" s="291"/>
      <c r="L832" s="291"/>
      <c r="M832" s="291"/>
      <c r="N832" s="291"/>
      <c r="O832" s="291"/>
      <c r="P832" s="291"/>
      <c r="Q832" s="291"/>
      <c r="R832" s="291"/>
      <c r="S832" s="291"/>
      <c r="T832" s="291"/>
      <c r="U832" s="291"/>
      <c r="V832" s="291"/>
      <c r="W832" s="291"/>
      <c r="X832" s="291"/>
      <c r="Y832" s="291"/>
      <c r="Z832" s="291"/>
    </row>
    <row r="833" spans="1:26" ht="15.75" customHeight="1">
      <c r="A833" s="291"/>
      <c r="B833" s="291"/>
      <c r="C833" s="291"/>
      <c r="D833" s="291"/>
      <c r="E833" s="291"/>
      <c r="F833" s="291"/>
      <c r="G833" s="291"/>
      <c r="H833" s="291"/>
      <c r="I833" s="291"/>
      <c r="J833" s="291"/>
      <c r="K833" s="291"/>
      <c r="L833" s="291"/>
      <c r="M833" s="291"/>
      <c r="N833" s="291"/>
      <c r="O833" s="291"/>
      <c r="P833" s="291"/>
      <c r="Q833" s="291"/>
      <c r="R833" s="291"/>
      <c r="S833" s="291"/>
      <c r="T833" s="291"/>
      <c r="U833" s="291"/>
      <c r="V833" s="291"/>
      <c r="W833" s="291"/>
      <c r="X833" s="291"/>
      <c r="Y833" s="291"/>
      <c r="Z833" s="291"/>
    </row>
    <row r="834" spans="1:26" ht="15.75" customHeight="1">
      <c r="A834" s="291"/>
      <c r="B834" s="291"/>
      <c r="C834" s="291"/>
      <c r="D834" s="291"/>
      <c r="E834" s="291"/>
      <c r="F834" s="291"/>
      <c r="G834" s="291"/>
      <c r="H834" s="291"/>
      <c r="I834" s="291"/>
      <c r="J834" s="291"/>
      <c r="K834" s="291"/>
      <c r="L834" s="291"/>
      <c r="M834" s="291"/>
      <c r="N834" s="291"/>
      <c r="O834" s="291"/>
      <c r="P834" s="291"/>
      <c r="Q834" s="291"/>
      <c r="R834" s="291"/>
      <c r="S834" s="291"/>
      <c r="T834" s="291"/>
      <c r="U834" s="291"/>
      <c r="V834" s="291"/>
      <c r="W834" s="291"/>
      <c r="X834" s="291"/>
      <c r="Y834" s="291"/>
      <c r="Z834" s="291"/>
    </row>
    <row r="835" spans="1:26" ht="15.75" customHeight="1">
      <c r="A835" s="291"/>
      <c r="B835" s="291"/>
      <c r="C835" s="291"/>
      <c r="D835" s="291"/>
      <c r="E835" s="291"/>
      <c r="F835" s="291"/>
      <c r="G835" s="291"/>
      <c r="H835" s="291"/>
      <c r="I835" s="291"/>
      <c r="J835" s="291"/>
      <c r="K835" s="291"/>
      <c r="L835" s="291"/>
      <c r="M835" s="291"/>
      <c r="N835" s="291"/>
      <c r="O835" s="291"/>
      <c r="P835" s="291"/>
      <c r="Q835" s="291"/>
      <c r="R835" s="291"/>
      <c r="S835" s="291"/>
      <c r="T835" s="291"/>
      <c r="U835" s="291"/>
      <c r="V835" s="291"/>
      <c r="W835" s="291"/>
      <c r="X835" s="291"/>
      <c r="Y835" s="291"/>
      <c r="Z835" s="291"/>
    </row>
    <row r="836" spans="1:26" ht="15.75" customHeight="1">
      <c r="A836" s="291"/>
      <c r="B836" s="291"/>
      <c r="C836" s="291"/>
      <c r="D836" s="291"/>
      <c r="E836" s="291"/>
      <c r="F836" s="291"/>
      <c r="G836" s="291"/>
      <c r="H836" s="291"/>
      <c r="I836" s="291"/>
      <c r="J836" s="291"/>
      <c r="K836" s="291"/>
      <c r="L836" s="291"/>
      <c r="M836" s="291"/>
      <c r="N836" s="291"/>
      <c r="O836" s="291"/>
      <c r="P836" s="291"/>
      <c r="Q836" s="291"/>
      <c r="R836" s="291"/>
      <c r="S836" s="291"/>
      <c r="T836" s="291"/>
      <c r="U836" s="291"/>
      <c r="V836" s="291"/>
      <c r="W836" s="291"/>
      <c r="X836" s="291"/>
      <c r="Y836" s="291"/>
      <c r="Z836" s="291"/>
    </row>
    <row r="837" spans="1:26" ht="15.75" customHeight="1">
      <c r="A837" s="291"/>
      <c r="B837" s="291"/>
      <c r="C837" s="291"/>
      <c r="D837" s="291"/>
      <c r="E837" s="291"/>
      <c r="F837" s="291"/>
      <c r="G837" s="291"/>
      <c r="H837" s="291"/>
      <c r="I837" s="291"/>
      <c r="J837" s="291"/>
      <c r="K837" s="291"/>
      <c r="L837" s="291"/>
      <c r="M837" s="291"/>
      <c r="N837" s="291"/>
      <c r="O837" s="291"/>
      <c r="P837" s="291"/>
      <c r="Q837" s="291"/>
      <c r="R837" s="291"/>
      <c r="S837" s="291"/>
      <c r="T837" s="291"/>
      <c r="U837" s="291"/>
      <c r="V837" s="291"/>
      <c r="W837" s="291"/>
      <c r="X837" s="291"/>
      <c r="Y837" s="291"/>
      <c r="Z837" s="291"/>
    </row>
    <row r="838" spans="1:26" ht="15.75" customHeight="1">
      <c r="A838" s="291"/>
      <c r="B838" s="291"/>
      <c r="C838" s="291"/>
      <c r="D838" s="291"/>
      <c r="E838" s="291"/>
      <c r="F838" s="291"/>
      <c r="G838" s="291"/>
      <c r="H838" s="291"/>
      <c r="I838" s="291"/>
      <c r="J838" s="291"/>
      <c r="K838" s="291"/>
      <c r="L838" s="291"/>
      <c r="M838" s="291"/>
      <c r="N838" s="291"/>
      <c r="O838" s="291"/>
      <c r="P838" s="291"/>
      <c r="Q838" s="291"/>
      <c r="R838" s="291"/>
      <c r="S838" s="291"/>
      <c r="T838" s="291"/>
      <c r="U838" s="291"/>
      <c r="V838" s="291"/>
      <c r="W838" s="291"/>
      <c r="X838" s="291"/>
      <c r="Y838" s="291"/>
      <c r="Z838" s="291"/>
    </row>
    <row r="839" spans="1:26" ht="15.75" customHeight="1">
      <c r="A839" s="291"/>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row>
    <row r="840" spans="1:26" ht="15.75" customHeight="1">
      <c r="A840" s="291"/>
      <c r="B840" s="291"/>
      <c r="C840" s="291"/>
      <c r="D840" s="291"/>
      <c r="E840" s="291"/>
      <c r="F840" s="291"/>
      <c r="G840" s="291"/>
      <c r="H840" s="291"/>
      <c r="I840" s="291"/>
      <c r="J840" s="291"/>
      <c r="K840" s="291"/>
      <c r="L840" s="291"/>
      <c r="M840" s="291"/>
      <c r="N840" s="291"/>
      <c r="O840" s="291"/>
      <c r="P840" s="291"/>
      <c r="Q840" s="291"/>
      <c r="R840" s="291"/>
      <c r="S840" s="291"/>
      <c r="T840" s="291"/>
      <c r="U840" s="291"/>
      <c r="V840" s="291"/>
      <c r="W840" s="291"/>
      <c r="X840" s="291"/>
      <c r="Y840" s="291"/>
      <c r="Z840" s="291"/>
    </row>
    <row r="841" spans="1:26" ht="15.75" customHeight="1">
      <c r="A841" s="291"/>
      <c r="B841" s="291"/>
      <c r="C841" s="291"/>
      <c r="D841" s="291"/>
      <c r="E841" s="291"/>
      <c r="F841" s="291"/>
      <c r="G841" s="291"/>
      <c r="H841" s="291"/>
      <c r="I841" s="291"/>
      <c r="J841" s="291"/>
      <c r="K841" s="291"/>
      <c r="L841" s="291"/>
      <c r="M841" s="291"/>
      <c r="N841" s="291"/>
      <c r="O841" s="291"/>
      <c r="P841" s="291"/>
      <c r="Q841" s="291"/>
      <c r="R841" s="291"/>
      <c r="S841" s="291"/>
      <c r="T841" s="291"/>
      <c r="U841" s="291"/>
      <c r="V841" s="291"/>
      <c r="W841" s="291"/>
      <c r="X841" s="291"/>
      <c r="Y841" s="291"/>
      <c r="Z841" s="291"/>
    </row>
    <row r="842" spans="1:26" ht="15.75" customHeight="1">
      <c r="A842" s="291"/>
      <c r="B842" s="291"/>
      <c r="C842" s="291"/>
      <c r="D842" s="291"/>
      <c r="E842" s="291"/>
      <c r="F842" s="291"/>
      <c r="G842" s="291"/>
      <c r="H842" s="291"/>
      <c r="I842" s="291"/>
      <c r="J842" s="291"/>
      <c r="K842" s="291"/>
      <c r="L842" s="291"/>
      <c r="M842" s="291"/>
      <c r="N842" s="291"/>
      <c r="O842" s="291"/>
      <c r="P842" s="291"/>
      <c r="Q842" s="291"/>
      <c r="R842" s="291"/>
      <c r="S842" s="291"/>
      <c r="T842" s="291"/>
      <c r="U842" s="291"/>
      <c r="V842" s="291"/>
      <c r="W842" s="291"/>
      <c r="X842" s="291"/>
      <c r="Y842" s="291"/>
      <c r="Z842" s="291"/>
    </row>
    <row r="843" spans="1:26" ht="15.75" customHeight="1">
      <c r="A843" s="291"/>
      <c r="B843" s="291"/>
      <c r="C843" s="291"/>
      <c r="D843" s="291"/>
      <c r="E843" s="291"/>
      <c r="F843" s="291"/>
      <c r="G843" s="291"/>
      <c r="H843" s="291"/>
      <c r="I843" s="291"/>
      <c r="J843" s="291"/>
      <c r="K843" s="291"/>
      <c r="L843" s="291"/>
      <c r="M843" s="291"/>
      <c r="N843" s="291"/>
      <c r="O843" s="291"/>
      <c r="P843" s="291"/>
      <c r="Q843" s="291"/>
      <c r="R843" s="291"/>
      <c r="S843" s="291"/>
      <c r="T843" s="291"/>
      <c r="U843" s="291"/>
      <c r="V843" s="291"/>
      <c r="W843" s="291"/>
      <c r="X843" s="291"/>
      <c r="Y843" s="291"/>
      <c r="Z843" s="291"/>
    </row>
    <row r="844" spans="1:26" ht="15.75" customHeight="1">
      <c r="A844" s="291"/>
      <c r="B844" s="291"/>
      <c r="C844" s="291"/>
      <c r="D844" s="291"/>
      <c r="E844" s="291"/>
      <c r="F844" s="291"/>
      <c r="G844" s="291"/>
      <c r="H844" s="291"/>
      <c r="I844" s="291"/>
      <c r="J844" s="291"/>
      <c r="K844" s="291"/>
      <c r="L844" s="291"/>
      <c r="M844" s="291"/>
      <c r="N844" s="291"/>
      <c r="O844" s="291"/>
      <c r="P844" s="291"/>
      <c r="Q844" s="291"/>
      <c r="R844" s="291"/>
      <c r="S844" s="291"/>
      <c r="T844" s="291"/>
      <c r="U844" s="291"/>
      <c r="V844" s="291"/>
      <c r="W844" s="291"/>
      <c r="X844" s="291"/>
      <c r="Y844" s="291"/>
      <c r="Z844" s="291"/>
    </row>
    <row r="845" spans="1:26" ht="15.75" customHeight="1">
      <c r="A845" s="291"/>
      <c r="B845" s="291"/>
      <c r="C845" s="291"/>
      <c r="D845" s="291"/>
      <c r="E845" s="291"/>
      <c r="F845" s="291"/>
      <c r="G845" s="291"/>
      <c r="H845" s="291"/>
      <c r="I845" s="291"/>
      <c r="J845" s="291"/>
      <c r="K845" s="291"/>
      <c r="L845" s="291"/>
      <c r="M845" s="291"/>
      <c r="N845" s="291"/>
      <c r="O845" s="291"/>
      <c r="P845" s="291"/>
      <c r="Q845" s="291"/>
      <c r="R845" s="291"/>
      <c r="S845" s="291"/>
      <c r="T845" s="291"/>
      <c r="U845" s="291"/>
      <c r="V845" s="291"/>
      <c r="W845" s="291"/>
      <c r="X845" s="291"/>
      <c r="Y845" s="291"/>
      <c r="Z845" s="291"/>
    </row>
    <row r="846" spans="1:26" ht="15.75" customHeight="1">
      <c r="A846" s="291"/>
      <c r="B846" s="291"/>
      <c r="C846" s="291"/>
      <c r="D846" s="291"/>
      <c r="E846" s="291"/>
      <c r="F846" s="291"/>
      <c r="G846" s="291"/>
      <c r="H846" s="291"/>
      <c r="I846" s="291"/>
      <c r="J846" s="291"/>
      <c r="K846" s="291"/>
      <c r="L846" s="291"/>
      <c r="M846" s="291"/>
      <c r="N846" s="291"/>
      <c r="O846" s="291"/>
      <c r="P846" s="291"/>
      <c r="Q846" s="291"/>
      <c r="R846" s="291"/>
      <c r="S846" s="291"/>
      <c r="T846" s="291"/>
      <c r="U846" s="291"/>
      <c r="V846" s="291"/>
      <c r="W846" s="291"/>
      <c r="X846" s="291"/>
      <c r="Y846" s="291"/>
      <c r="Z846" s="291"/>
    </row>
    <row r="847" spans="1:26" ht="15.75" customHeight="1">
      <c r="A847" s="291"/>
      <c r="B847" s="291"/>
      <c r="C847" s="291"/>
      <c r="D847" s="291"/>
      <c r="E847" s="291"/>
      <c r="F847" s="291"/>
      <c r="G847" s="291"/>
      <c r="H847" s="291"/>
      <c r="I847" s="291"/>
      <c r="J847" s="291"/>
      <c r="K847" s="291"/>
      <c r="L847" s="291"/>
      <c r="M847" s="291"/>
      <c r="N847" s="291"/>
      <c r="O847" s="291"/>
      <c r="P847" s="291"/>
      <c r="Q847" s="291"/>
      <c r="R847" s="291"/>
      <c r="S847" s="291"/>
      <c r="T847" s="291"/>
      <c r="U847" s="291"/>
      <c r="V847" s="291"/>
      <c r="W847" s="291"/>
      <c r="X847" s="291"/>
      <c r="Y847" s="291"/>
      <c r="Z847" s="291"/>
    </row>
    <row r="848" spans="1:26" ht="15.75" customHeight="1">
      <c r="A848" s="291"/>
      <c r="B848" s="291"/>
      <c r="C848" s="291"/>
      <c r="D848" s="291"/>
      <c r="E848" s="291"/>
      <c r="F848" s="291"/>
      <c r="G848" s="291"/>
      <c r="H848" s="291"/>
      <c r="I848" s="291"/>
      <c r="J848" s="291"/>
      <c r="K848" s="291"/>
      <c r="L848" s="291"/>
      <c r="M848" s="291"/>
      <c r="N848" s="291"/>
      <c r="O848" s="291"/>
      <c r="P848" s="291"/>
      <c r="Q848" s="291"/>
      <c r="R848" s="291"/>
      <c r="S848" s="291"/>
      <c r="T848" s="291"/>
      <c r="U848" s="291"/>
      <c r="V848" s="291"/>
      <c r="W848" s="291"/>
      <c r="X848" s="291"/>
      <c r="Y848" s="291"/>
      <c r="Z848" s="291"/>
    </row>
    <row r="849" spans="1:26" ht="15.75" customHeight="1">
      <c r="A849" s="291"/>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row>
    <row r="850" spans="1:26" ht="15.75" customHeight="1">
      <c r="A850" s="291"/>
      <c r="B850" s="291"/>
      <c r="C850" s="291"/>
      <c r="D850" s="291"/>
      <c r="E850" s="291"/>
      <c r="F850" s="291"/>
      <c r="G850" s="291"/>
      <c r="H850" s="291"/>
      <c r="I850" s="291"/>
      <c r="J850" s="291"/>
      <c r="K850" s="291"/>
      <c r="L850" s="291"/>
      <c r="M850" s="291"/>
      <c r="N850" s="291"/>
      <c r="O850" s="291"/>
      <c r="P850" s="291"/>
      <c r="Q850" s="291"/>
      <c r="R850" s="291"/>
      <c r="S850" s="291"/>
      <c r="T850" s="291"/>
      <c r="U850" s="291"/>
      <c r="V850" s="291"/>
      <c r="W850" s="291"/>
      <c r="X850" s="291"/>
      <c r="Y850" s="291"/>
      <c r="Z850" s="291"/>
    </row>
    <row r="851" spans="1:26" ht="15.75" customHeight="1">
      <c r="A851" s="291"/>
      <c r="B851" s="291"/>
      <c r="C851" s="291"/>
      <c r="D851" s="291"/>
      <c r="E851" s="291"/>
      <c r="F851" s="291"/>
      <c r="G851" s="291"/>
      <c r="H851" s="291"/>
      <c r="I851" s="291"/>
      <c r="J851" s="291"/>
      <c r="K851" s="291"/>
      <c r="L851" s="291"/>
      <c r="M851" s="291"/>
      <c r="N851" s="291"/>
      <c r="O851" s="291"/>
      <c r="P851" s="291"/>
      <c r="Q851" s="291"/>
      <c r="R851" s="291"/>
      <c r="S851" s="291"/>
      <c r="T851" s="291"/>
      <c r="U851" s="291"/>
      <c r="V851" s="291"/>
      <c r="W851" s="291"/>
      <c r="X851" s="291"/>
      <c r="Y851" s="291"/>
      <c r="Z851" s="291"/>
    </row>
    <row r="852" spans="1:26" ht="15.75" customHeight="1">
      <c r="A852" s="291"/>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row>
    <row r="853" spans="1:26" ht="15.75" customHeight="1">
      <c r="A853" s="291"/>
      <c r="B853" s="291"/>
      <c r="C853" s="291"/>
      <c r="D853" s="291"/>
      <c r="E853" s="291"/>
      <c r="F853" s="291"/>
      <c r="G853" s="291"/>
      <c r="H853" s="291"/>
      <c r="I853" s="291"/>
      <c r="J853" s="291"/>
      <c r="K853" s="291"/>
      <c r="L853" s="291"/>
      <c r="M853" s="291"/>
      <c r="N853" s="291"/>
      <c r="O853" s="291"/>
      <c r="P853" s="291"/>
      <c r="Q853" s="291"/>
      <c r="R853" s="291"/>
      <c r="S853" s="291"/>
      <c r="T853" s="291"/>
      <c r="U853" s="291"/>
      <c r="V853" s="291"/>
      <c r="W853" s="291"/>
      <c r="X853" s="291"/>
      <c r="Y853" s="291"/>
      <c r="Z853" s="291"/>
    </row>
    <row r="854" spans="1:26" ht="15.75" customHeight="1">
      <c r="A854" s="291"/>
      <c r="B854" s="291"/>
      <c r="C854" s="291"/>
      <c r="D854" s="291"/>
      <c r="E854" s="291"/>
      <c r="F854" s="291"/>
      <c r="G854" s="291"/>
      <c r="H854" s="291"/>
      <c r="I854" s="291"/>
      <c r="J854" s="291"/>
      <c r="K854" s="291"/>
      <c r="L854" s="291"/>
      <c r="M854" s="291"/>
      <c r="N854" s="291"/>
      <c r="O854" s="291"/>
      <c r="P854" s="291"/>
      <c r="Q854" s="291"/>
      <c r="R854" s="291"/>
      <c r="S854" s="291"/>
      <c r="T854" s="291"/>
      <c r="U854" s="291"/>
      <c r="V854" s="291"/>
      <c r="W854" s="291"/>
      <c r="X854" s="291"/>
      <c r="Y854" s="291"/>
      <c r="Z854" s="291"/>
    </row>
    <row r="855" spans="1:26" ht="15.75" customHeight="1">
      <c r="A855" s="291"/>
      <c r="B855" s="291"/>
      <c r="C855" s="291"/>
      <c r="D855" s="291"/>
      <c r="E855" s="291"/>
      <c r="F855" s="291"/>
      <c r="G855" s="291"/>
      <c r="H855" s="291"/>
      <c r="I855" s="291"/>
      <c r="J855" s="291"/>
      <c r="K855" s="291"/>
      <c r="L855" s="291"/>
      <c r="M855" s="291"/>
      <c r="N855" s="291"/>
      <c r="O855" s="291"/>
      <c r="P855" s="291"/>
      <c r="Q855" s="291"/>
      <c r="R855" s="291"/>
      <c r="S855" s="291"/>
      <c r="T855" s="291"/>
      <c r="U855" s="291"/>
      <c r="V855" s="291"/>
      <c r="W855" s="291"/>
      <c r="X855" s="291"/>
      <c r="Y855" s="291"/>
      <c r="Z855" s="291"/>
    </row>
    <row r="856" spans="1:26" ht="15.75" customHeight="1">
      <c r="A856" s="291"/>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row>
    <row r="857" spans="1:26" ht="15.75" customHeight="1">
      <c r="A857" s="291"/>
      <c r="B857" s="291"/>
      <c r="C857" s="291"/>
      <c r="D857" s="291"/>
      <c r="E857" s="291"/>
      <c r="F857" s="291"/>
      <c r="G857" s="291"/>
      <c r="H857" s="291"/>
      <c r="I857" s="291"/>
      <c r="J857" s="291"/>
      <c r="K857" s="291"/>
      <c r="L857" s="291"/>
      <c r="M857" s="291"/>
      <c r="N857" s="291"/>
      <c r="O857" s="291"/>
      <c r="P857" s="291"/>
      <c r="Q857" s="291"/>
      <c r="R857" s="291"/>
      <c r="S857" s="291"/>
      <c r="T857" s="291"/>
      <c r="U857" s="291"/>
      <c r="V857" s="291"/>
      <c r="W857" s="291"/>
      <c r="X857" s="291"/>
      <c r="Y857" s="291"/>
      <c r="Z857" s="291"/>
    </row>
    <row r="858" spans="1:26" ht="15.75" customHeight="1">
      <c r="A858" s="291"/>
      <c r="B858" s="291"/>
      <c r="C858" s="291"/>
      <c r="D858" s="291"/>
      <c r="E858" s="291"/>
      <c r="F858" s="291"/>
      <c r="G858" s="291"/>
      <c r="H858" s="291"/>
      <c r="I858" s="291"/>
      <c r="J858" s="291"/>
      <c r="K858" s="291"/>
      <c r="L858" s="291"/>
      <c r="M858" s="291"/>
      <c r="N858" s="291"/>
      <c r="O858" s="291"/>
      <c r="P858" s="291"/>
      <c r="Q858" s="291"/>
      <c r="R858" s="291"/>
      <c r="S858" s="291"/>
      <c r="T858" s="291"/>
      <c r="U858" s="291"/>
      <c r="V858" s="291"/>
      <c r="W858" s="291"/>
      <c r="X858" s="291"/>
      <c r="Y858" s="291"/>
      <c r="Z858" s="291"/>
    </row>
    <row r="859" spans="1:26" ht="15.75" customHeight="1">
      <c r="A859" s="291"/>
      <c r="B859" s="291"/>
      <c r="C859" s="291"/>
      <c r="D859" s="291"/>
      <c r="E859" s="291"/>
      <c r="F859" s="291"/>
      <c r="G859" s="291"/>
      <c r="H859" s="291"/>
      <c r="I859" s="291"/>
      <c r="J859" s="291"/>
      <c r="K859" s="291"/>
      <c r="L859" s="291"/>
      <c r="M859" s="291"/>
      <c r="N859" s="291"/>
      <c r="O859" s="291"/>
      <c r="P859" s="291"/>
      <c r="Q859" s="291"/>
      <c r="R859" s="291"/>
      <c r="S859" s="291"/>
      <c r="T859" s="291"/>
      <c r="U859" s="291"/>
      <c r="V859" s="291"/>
      <c r="W859" s="291"/>
      <c r="X859" s="291"/>
      <c r="Y859" s="291"/>
      <c r="Z859" s="291"/>
    </row>
    <row r="860" spans="1:26" ht="15.75" customHeight="1">
      <c r="A860" s="291"/>
      <c r="B860" s="291"/>
      <c r="C860" s="291"/>
      <c r="D860" s="291"/>
      <c r="E860" s="291"/>
      <c r="F860" s="291"/>
      <c r="G860" s="291"/>
      <c r="H860" s="291"/>
      <c r="I860" s="291"/>
      <c r="J860" s="291"/>
      <c r="K860" s="291"/>
      <c r="L860" s="291"/>
      <c r="M860" s="291"/>
      <c r="N860" s="291"/>
      <c r="O860" s="291"/>
      <c r="P860" s="291"/>
      <c r="Q860" s="291"/>
      <c r="R860" s="291"/>
      <c r="S860" s="291"/>
      <c r="T860" s="291"/>
      <c r="U860" s="291"/>
      <c r="V860" s="291"/>
      <c r="W860" s="291"/>
      <c r="X860" s="291"/>
      <c r="Y860" s="291"/>
      <c r="Z860" s="291"/>
    </row>
    <row r="861" spans="1:26" ht="15.75" customHeight="1">
      <c r="A861" s="291"/>
      <c r="B861" s="291"/>
      <c r="C861" s="291"/>
      <c r="D861" s="291"/>
      <c r="E861" s="291"/>
      <c r="F861" s="291"/>
      <c r="G861" s="291"/>
      <c r="H861" s="291"/>
      <c r="I861" s="291"/>
      <c r="J861" s="291"/>
      <c r="K861" s="291"/>
      <c r="L861" s="291"/>
      <c r="M861" s="291"/>
      <c r="N861" s="291"/>
      <c r="O861" s="291"/>
      <c r="P861" s="291"/>
      <c r="Q861" s="291"/>
      <c r="R861" s="291"/>
      <c r="S861" s="291"/>
      <c r="T861" s="291"/>
      <c r="U861" s="291"/>
      <c r="V861" s="291"/>
      <c r="W861" s="291"/>
      <c r="X861" s="291"/>
      <c r="Y861" s="291"/>
      <c r="Z861" s="291"/>
    </row>
    <row r="862" spans="1:26" ht="15.75" customHeight="1">
      <c r="A862" s="291"/>
      <c r="B862" s="291"/>
      <c r="C862" s="291"/>
      <c r="D862" s="291"/>
      <c r="E862" s="291"/>
      <c r="F862" s="291"/>
      <c r="G862" s="291"/>
      <c r="H862" s="291"/>
      <c r="I862" s="291"/>
      <c r="J862" s="291"/>
      <c r="K862" s="291"/>
      <c r="L862" s="291"/>
      <c r="M862" s="291"/>
      <c r="N862" s="291"/>
      <c r="O862" s="291"/>
      <c r="P862" s="291"/>
      <c r="Q862" s="291"/>
      <c r="R862" s="291"/>
      <c r="S862" s="291"/>
      <c r="T862" s="291"/>
      <c r="U862" s="291"/>
      <c r="V862" s="291"/>
      <c r="W862" s="291"/>
      <c r="X862" s="291"/>
      <c r="Y862" s="291"/>
      <c r="Z862" s="291"/>
    </row>
    <row r="863" spans="1:26" ht="15.75" customHeight="1">
      <c r="A863" s="291"/>
      <c r="B863" s="291"/>
      <c r="C863" s="291"/>
      <c r="D863" s="291"/>
      <c r="E863" s="291"/>
      <c r="F863" s="291"/>
      <c r="G863" s="291"/>
      <c r="H863" s="291"/>
      <c r="I863" s="291"/>
      <c r="J863" s="291"/>
      <c r="K863" s="291"/>
      <c r="L863" s="291"/>
      <c r="M863" s="291"/>
      <c r="N863" s="291"/>
      <c r="O863" s="291"/>
      <c r="P863" s="291"/>
      <c r="Q863" s="291"/>
      <c r="R863" s="291"/>
      <c r="S863" s="291"/>
      <c r="T863" s="291"/>
      <c r="U863" s="291"/>
      <c r="V863" s="291"/>
      <c r="W863" s="291"/>
      <c r="X863" s="291"/>
      <c r="Y863" s="291"/>
      <c r="Z863" s="291"/>
    </row>
    <row r="864" spans="1:26" ht="15.75" customHeight="1">
      <c r="A864" s="291"/>
      <c r="B864" s="291"/>
      <c r="C864" s="291"/>
      <c r="D864" s="291"/>
      <c r="E864" s="291"/>
      <c r="F864" s="291"/>
      <c r="G864" s="291"/>
      <c r="H864" s="291"/>
      <c r="I864" s="291"/>
      <c r="J864" s="291"/>
      <c r="K864" s="291"/>
      <c r="L864" s="291"/>
      <c r="M864" s="291"/>
      <c r="N864" s="291"/>
      <c r="O864" s="291"/>
      <c r="P864" s="291"/>
      <c r="Q864" s="291"/>
      <c r="R864" s="291"/>
      <c r="S864" s="291"/>
      <c r="T864" s="291"/>
      <c r="U864" s="291"/>
      <c r="V864" s="291"/>
      <c r="W864" s="291"/>
      <c r="X864" s="291"/>
      <c r="Y864" s="291"/>
      <c r="Z864" s="291"/>
    </row>
    <row r="865" spans="1:26" ht="15.75" customHeight="1">
      <c r="A865" s="291"/>
      <c r="B865" s="291"/>
      <c r="C865" s="291"/>
      <c r="D865" s="291"/>
      <c r="E865" s="291"/>
      <c r="F865" s="291"/>
      <c r="G865" s="291"/>
      <c r="H865" s="291"/>
      <c r="I865" s="291"/>
      <c r="J865" s="291"/>
      <c r="K865" s="291"/>
      <c r="L865" s="291"/>
      <c r="M865" s="291"/>
      <c r="N865" s="291"/>
      <c r="O865" s="291"/>
      <c r="P865" s="291"/>
      <c r="Q865" s="291"/>
      <c r="R865" s="291"/>
      <c r="S865" s="291"/>
      <c r="T865" s="291"/>
      <c r="U865" s="291"/>
      <c r="V865" s="291"/>
      <c r="W865" s="291"/>
      <c r="X865" s="291"/>
      <c r="Y865" s="291"/>
      <c r="Z865" s="291"/>
    </row>
    <row r="866" spans="1:26" ht="15.75" customHeight="1">
      <c r="A866" s="291"/>
      <c r="B866" s="291"/>
      <c r="C866" s="291"/>
      <c r="D866" s="291"/>
      <c r="E866" s="291"/>
      <c r="F866" s="291"/>
      <c r="G866" s="291"/>
      <c r="H866" s="291"/>
      <c r="I866" s="291"/>
      <c r="J866" s="291"/>
      <c r="K866" s="291"/>
      <c r="L866" s="291"/>
      <c r="M866" s="291"/>
      <c r="N866" s="291"/>
      <c r="O866" s="291"/>
      <c r="P866" s="291"/>
      <c r="Q866" s="291"/>
      <c r="R866" s="291"/>
      <c r="S866" s="291"/>
      <c r="T866" s="291"/>
      <c r="U866" s="291"/>
      <c r="V866" s="291"/>
      <c r="W866" s="291"/>
      <c r="X866" s="291"/>
      <c r="Y866" s="291"/>
      <c r="Z866" s="291"/>
    </row>
    <row r="867" spans="1:26" ht="15.75" customHeight="1">
      <c r="A867" s="291"/>
      <c r="B867" s="291"/>
      <c r="C867" s="291"/>
      <c r="D867" s="291"/>
      <c r="E867" s="291"/>
      <c r="F867" s="291"/>
      <c r="G867" s="291"/>
      <c r="H867" s="291"/>
      <c r="I867" s="291"/>
      <c r="J867" s="291"/>
      <c r="K867" s="291"/>
      <c r="L867" s="291"/>
      <c r="M867" s="291"/>
      <c r="N867" s="291"/>
      <c r="O867" s="291"/>
      <c r="P867" s="291"/>
      <c r="Q867" s="291"/>
      <c r="R867" s="291"/>
      <c r="S867" s="291"/>
      <c r="T867" s="291"/>
      <c r="U867" s="291"/>
      <c r="V867" s="291"/>
      <c r="W867" s="291"/>
      <c r="X867" s="291"/>
      <c r="Y867" s="291"/>
      <c r="Z867" s="291"/>
    </row>
    <row r="868" spans="1:26" ht="15.75" customHeight="1">
      <c r="A868" s="291"/>
      <c r="B868" s="291"/>
      <c r="C868" s="291"/>
      <c r="D868" s="291"/>
      <c r="E868" s="291"/>
      <c r="F868" s="291"/>
      <c r="G868" s="291"/>
      <c r="H868" s="291"/>
      <c r="I868" s="291"/>
      <c r="J868" s="291"/>
      <c r="K868" s="291"/>
      <c r="L868" s="291"/>
      <c r="M868" s="291"/>
      <c r="N868" s="291"/>
      <c r="O868" s="291"/>
      <c r="P868" s="291"/>
      <c r="Q868" s="291"/>
      <c r="R868" s="291"/>
      <c r="S868" s="291"/>
      <c r="T868" s="291"/>
      <c r="U868" s="291"/>
      <c r="V868" s="291"/>
      <c r="W868" s="291"/>
      <c r="X868" s="291"/>
      <c r="Y868" s="291"/>
      <c r="Z868" s="291"/>
    </row>
    <row r="869" spans="1:26" ht="15.75" customHeight="1">
      <c r="A869" s="291"/>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row>
    <row r="870" spans="1:26" ht="15.75" customHeight="1">
      <c r="A870" s="291"/>
      <c r="B870" s="291"/>
      <c r="C870" s="291"/>
      <c r="D870" s="291"/>
      <c r="E870" s="291"/>
      <c r="F870" s="291"/>
      <c r="G870" s="291"/>
      <c r="H870" s="291"/>
      <c r="I870" s="291"/>
      <c r="J870" s="291"/>
      <c r="K870" s="291"/>
      <c r="L870" s="291"/>
      <c r="M870" s="291"/>
      <c r="N870" s="291"/>
      <c r="O870" s="291"/>
      <c r="P870" s="291"/>
      <c r="Q870" s="291"/>
      <c r="R870" s="291"/>
      <c r="S870" s="291"/>
      <c r="T870" s="291"/>
      <c r="U870" s="291"/>
      <c r="V870" s="291"/>
      <c r="W870" s="291"/>
      <c r="X870" s="291"/>
      <c r="Y870" s="291"/>
      <c r="Z870" s="291"/>
    </row>
    <row r="871" spans="1:26" ht="15.75" customHeight="1">
      <c r="A871" s="291"/>
      <c r="B871" s="291"/>
      <c r="C871" s="291"/>
      <c r="D871" s="291"/>
      <c r="E871" s="291"/>
      <c r="F871" s="291"/>
      <c r="G871" s="291"/>
      <c r="H871" s="291"/>
      <c r="I871" s="291"/>
      <c r="J871" s="291"/>
      <c r="K871" s="291"/>
      <c r="L871" s="291"/>
      <c r="M871" s="291"/>
      <c r="N871" s="291"/>
      <c r="O871" s="291"/>
      <c r="P871" s="291"/>
      <c r="Q871" s="291"/>
      <c r="R871" s="291"/>
      <c r="S871" s="291"/>
      <c r="T871" s="291"/>
      <c r="U871" s="291"/>
      <c r="V871" s="291"/>
      <c r="W871" s="291"/>
      <c r="X871" s="291"/>
      <c r="Y871" s="291"/>
      <c r="Z871" s="291"/>
    </row>
    <row r="872" spans="1:26" ht="15.75" customHeight="1">
      <c r="A872" s="291"/>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row>
    <row r="873" spans="1:26" ht="15.75" customHeight="1">
      <c r="A873" s="291"/>
      <c r="B873" s="291"/>
      <c r="C873" s="291"/>
      <c r="D873" s="291"/>
      <c r="E873" s="291"/>
      <c r="F873" s="291"/>
      <c r="G873" s="291"/>
      <c r="H873" s="291"/>
      <c r="I873" s="291"/>
      <c r="J873" s="291"/>
      <c r="K873" s="291"/>
      <c r="L873" s="291"/>
      <c r="M873" s="291"/>
      <c r="N873" s="291"/>
      <c r="O873" s="291"/>
      <c r="P873" s="291"/>
      <c r="Q873" s="291"/>
      <c r="R873" s="291"/>
      <c r="S873" s="291"/>
      <c r="T873" s="291"/>
      <c r="U873" s="291"/>
      <c r="V873" s="291"/>
      <c r="W873" s="291"/>
      <c r="X873" s="291"/>
      <c r="Y873" s="291"/>
      <c r="Z873" s="291"/>
    </row>
    <row r="874" spans="1:26" ht="15.75" customHeight="1">
      <c r="A874" s="291"/>
      <c r="B874" s="291"/>
      <c r="C874" s="291"/>
      <c r="D874" s="291"/>
      <c r="E874" s="291"/>
      <c r="F874" s="291"/>
      <c r="G874" s="291"/>
      <c r="H874" s="291"/>
      <c r="I874" s="291"/>
      <c r="J874" s="291"/>
      <c r="K874" s="291"/>
      <c r="L874" s="291"/>
      <c r="M874" s="291"/>
      <c r="N874" s="291"/>
      <c r="O874" s="291"/>
      <c r="P874" s="291"/>
      <c r="Q874" s="291"/>
      <c r="R874" s="291"/>
      <c r="S874" s="291"/>
      <c r="T874" s="291"/>
      <c r="U874" s="291"/>
      <c r="V874" s="291"/>
      <c r="W874" s="291"/>
      <c r="X874" s="291"/>
      <c r="Y874" s="291"/>
      <c r="Z874" s="291"/>
    </row>
    <row r="875" spans="1:26" ht="15.75" customHeight="1">
      <c r="A875" s="291"/>
      <c r="B875" s="291"/>
      <c r="C875" s="291"/>
      <c r="D875" s="291"/>
      <c r="E875" s="291"/>
      <c r="F875" s="291"/>
      <c r="G875" s="291"/>
      <c r="H875" s="291"/>
      <c r="I875" s="291"/>
      <c r="J875" s="291"/>
      <c r="K875" s="291"/>
      <c r="L875" s="291"/>
      <c r="M875" s="291"/>
      <c r="N875" s="291"/>
      <c r="O875" s="291"/>
      <c r="P875" s="291"/>
      <c r="Q875" s="291"/>
      <c r="R875" s="291"/>
      <c r="S875" s="291"/>
      <c r="T875" s="291"/>
      <c r="U875" s="291"/>
      <c r="V875" s="291"/>
      <c r="W875" s="291"/>
      <c r="X875" s="291"/>
      <c r="Y875" s="291"/>
      <c r="Z875" s="291"/>
    </row>
    <row r="876" spans="1:26" ht="15.75" customHeight="1">
      <c r="A876" s="291"/>
      <c r="B876" s="291"/>
      <c r="C876" s="291"/>
      <c r="D876" s="291"/>
      <c r="E876" s="291"/>
      <c r="F876" s="291"/>
      <c r="G876" s="291"/>
      <c r="H876" s="291"/>
      <c r="I876" s="291"/>
      <c r="J876" s="291"/>
      <c r="K876" s="291"/>
      <c r="L876" s="291"/>
      <c r="M876" s="291"/>
      <c r="N876" s="291"/>
      <c r="O876" s="291"/>
      <c r="P876" s="291"/>
      <c r="Q876" s="291"/>
      <c r="R876" s="291"/>
      <c r="S876" s="291"/>
      <c r="T876" s="291"/>
      <c r="U876" s="291"/>
      <c r="V876" s="291"/>
      <c r="W876" s="291"/>
      <c r="X876" s="291"/>
      <c r="Y876" s="291"/>
      <c r="Z876" s="291"/>
    </row>
    <row r="877" spans="1:26" ht="15.75" customHeight="1">
      <c r="A877" s="291"/>
      <c r="B877" s="291"/>
      <c r="C877" s="291"/>
      <c r="D877" s="291"/>
      <c r="E877" s="291"/>
      <c r="F877" s="291"/>
      <c r="G877" s="291"/>
      <c r="H877" s="291"/>
      <c r="I877" s="291"/>
      <c r="J877" s="291"/>
      <c r="K877" s="291"/>
      <c r="L877" s="291"/>
      <c r="M877" s="291"/>
      <c r="N877" s="291"/>
      <c r="O877" s="291"/>
      <c r="P877" s="291"/>
      <c r="Q877" s="291"/>
      <c r="R877" s="291"/>
      <c r="S877" s="291"/>
      <c r="T877" s="291"/>
      <c r="U877" s="291"/>
      <c r="V877" s="291"/>
      <c r="W877" s="291"/>
      <c r="X877" s="291"/>
      <c r="Y877" s="291"/>
      <c r="Z877" s="291"/>
    </row>
    <row r="878" spans="1:26" ht="15.75" customHeight="1">
      <c r="A878" s="291"/>
      <c r="B878" s="291"/>
      <c r="C878" s="291"/>
      <c r="D878" s="291"/>
      <c r="E878" s="291"/>
      <c r="F878" s="291"/>
      <c r="G878" s="291"/>
      <c r="H878" s="291"/>
      <c r="I878" s="291"/>
      <c r="J878" s="291"/>
      <c r="K878" s="291"/>
      <c r="L878" s="291"/>
      <c r="M878" s="291"/>
      <c r="N878" s="291"/>
      <c r="O878" s="291"/>
      <c r="P878" s="291"/>
      <c r="Q878" s="291"/>
      <c r="R878" s="291"/>
      <c r="S878" s="291"/>
      <c r="T878" s="291"/>
      <c r="U878" s="291"/>
      <c r="V878" s="291"/>
      <c r="W878" s="291"/>
      <c r="X878" s="291"/>
      <c r="Y878" s="291"/>
      <c r="Z878" s="291"/>
    </row>
    <row r="879" spans="1:26" ht="15.75" customHeight="1">
      <c r="A879" s="291"/>
      <c r="B879" s="291"/>
      <c r="C879" s="291"/>
      <c r="D879" s="291"/>
      <c r="E879" s="291"/>
      <c r="F879" s="291"/>
      <c r="G879" s="291"/>
      <c r="H879" s="291"/>
      <c r="I879" s="291"/>
      <c r="J879" s="291"/>
      <c r="K879" s="291"/>
      <c r="L879" s="291"/>
      <c r="M879" s="291"/>
      <c r="N879" s="291"/>
      <c r="O879" s="291"/>
      <c r="P879" s="291"/>
      <c r="Q879" s="291"/>
      <c r="R879" s="291"/>
      <c r="S879" s="291"/>
      <c r="T879" s="291"/>
      <c r="U879" s="291"/>
      <c r="V879" s="291"/>
      <c r="W879" s="291"/>
      <c r="X879" s="291"/>
      <c r="Y879" s="291"/>
      <c r="Z879" s="291"/>
    </row>
    <row r="880" spans="1:26" ht="15.75" customHeight="1">
      <c r="A880" s="291"/>
      <c r="B880" s="291"/>
      <c r="C880" s="291"/>
      <c r="D880" s="291"/>
      <c r="E880" s="291"/>
      <c r="F880" s="291"/>
      <c r="G880" s="291"/>
      <c r="H880" s="291"/>
      <c r="I880" s="291"/>
      <c r="J880" s="291"/>
      <c r="K880" s="291"/>
      <c r="L880" s="291"/>
      <c r="M880" s="291"/>
      <c r="N880" s="291"/>
      <c r="O880" s="291"/>
      <c r="P880" s="291"/>
      <c r="Q880" s="291"/>
      <c r="R880" s="291"/>
      <c r="S880" s="291"/>
      <c r="T880" s="291"/>
      <c r="U880" s="291"/>
      <c r="V880" s="291"/>
      <c r="W880" s="291"/>
      <c r="X880" s="291"/>
      <c r="Y880" s="291"/>
      <c r="Z880" s="291"/>
    </row>
    <row r="881" spans="1:26" ht="15.75" customHeight="1">
      <c r="A881" s="291"/>
      <c r="B881" s="291"/>
      <c r="C881" s="291"/>
      <c r="D881" s="291"/>
      <c r="E881" s="291"/>
      <c r="F881" s="291"/>
      <c r="G881" s="291"/>
      <c r="H881" s="291"/>
      <c r="I881" s="291"/>
      <c r="J881" s="291"/>
      <c r="K881" s="291"/>
      <c r="L881" s="291"/>
      <c r="M881" s="291"/>
      <c r="N881" s="291"/>
      <c r="O881" s="291"/>
      <c r="P881" s="291"/>
      <c r="Q881" s="291"/>
      <c r="R881" s="291"/>
      <c r="S881" s="291"/>
      <c r="T881" s="291"/>
      <c r="U881" s="291"/>
      <c r="V881" s="291"/>
      <c r="W881" s="291"/>
      <c r="X881" s="291"/>
      <c r="Y881" s="291"/>
      <c r="Z881" s="291"/>
    </row>
    <row r="882" spans="1:26" ht="15.75" customHeight="1">
      <c r="A882" s="291"/>
      <c r="B882" s="291"/>
      <c r="C882" s="291"/>
      <c r="D882" s="291"/>
      <c r="E882" s="291"/>
      <c r="F882" s="291"/>
      <c r="G882" s="291"/>
      <c r="H882" s="291"/>
      <c r="I882" s="291"/>
      <c r="J882" s="291"/>
      <c r="K882" s="291"/>
      <c r="L882" s="291"/>
      <c r="M882" s="291"/>
      <c r="N882" s="291"/>
      <c r="O882" s="291"/>
      <c r="P882" s="291"/>
      <c r="Q882" s="291"/>
      <c r="R882" s="291"/>
      <c r="S882" s="291"/>
      <c r="T882" s="291"/>
      <c r="U882" s="291"/>
      <c r="V882" s="291"/>
      <c r="W882" s="291"/>
      <c r="X882" s="291"/>
      <c r="Y882" s="291"/>
      <c r="Z882" s="291"/>
    </row>
    <row r="883" spans="1:26" ht="15.75" customHeight="1">
      <c r="A883" s="291"/>
      <c r="B883" s="291"/>
      <c r="C883" s="291"/>
      <c r="D883" s="291"/>
      <c r="E883" s="291"/>
      <c r="F883" s="291"/>
      <c r="G883" s="291"/>
      <c r="H883" s="291"/>
      <c r="I883" s="291"/>
      <c r="J883" s="291"/>
      <c r="K883" s="291"/>
      <c r="L883" s="291"/>
      <c r="M883" s="291"/>
      <c r="N883" s="291"/>
      <c r="O883" s="291"/>
      <c r="P883" s="291"/>
      <c r="Q883" s="291"/>
      <c r="R883" s="291"/>
      <c r="S883" s="291"/>
      <c r="T883" s="291"/>
      <c r="U883" s="291"/>
      <c r="V883" s="291"/>
      <c r="W883" s="291"/>
      <c r="X883" s="291"/>
      <c r="Y883" s="291"/>
      <c r="Z883" s="291"/>
    </row>
    <row r="884" spans="1:26" ht="15.75" customHeight="1">
      <c r="A884" s="291"/>
      <c r="B884" s="291"/>
      <c r="C884" s="291"/>
      <c r="D884" s="291"/>
      <c r="E884" s="291"/>
      <c r="F884" s="291"/>
      <c r="G884" s="291"/>
      <c r="H884" s="291"/>
      <c r="I884" s="291"/>
      <c r="J884" s="291"/>
      <c r="K884" s="291"/>
      <c r="L884" s="291"/>
      <c r="M884" s="291"/>
      <c r="N884" s="291"/>
      <c r="O884" s="291"/>
      <c r="P884" s="291"/>
      <c r="Q884" s="291"/>
      <c r="R884" s="291"/>
      <c r="S884" s="291"/>
      <c r="T884" s="291"/>
      <c r="U884" s="291"/>
      <c r="V884" s="291"/>
      <c r="W884" s="291"/>
      <c r="X884" s="291"/>
      <c r="Y884" s="291"/>
      <c r="Z884" s="291"/>
    </row>
    <row r="885" spans="1:26" ht="15.75" customHeight="1">
      <c r="A885" s="291"/>
      <c r="B885" s="291"/>
      <c r="C885" s="291"/>
      <c r="D885" s="291"/>
      <c r="E885" s="291"/>
      <c r="F885" s="291"/>
      <c r="G885" s="291"/>
      <c r="H885" s="291"/>
      <c r="I885" s="291"/>
      <c r="J885" s="291"/>
      <c r="K885" s="291"/>
      <c r="L885" s="291"/>
      <c r="M885" s="291"/>
      <c r="N885" s="291"/>
      <c r="O885" s="291"/>
      <c r="P885" s="291"/>
      <c r="Q885" s="291"/>
      <c r="R885" s="291"/>
      <c r="S885" s="291"/>
      <c r="T885" s="291"/>
      <c r="U885" s="291"/>
      <c r="V885" s="291"/>
      <c r="W885" s="291"/>
      <c r="X885" s="291"/>
      <c r="Y885" s="291"/>
      <c r="Z885" s="291"/>
    </row>
    <row r="886" spans="1:26" ht="15.75" customHeight="1">
      <c r="A886" s="291"/>
      <c r="B886" s="291"/>
      <c r="C886" s="291"/>
      <c r="D886" s="291"/>
      <c r="E886" s="291"/>
      <c r="F886" s="291"/>
      <c r="G886" s="291"/>
      <c r="H886" s="291"/>
      <c r="I886" s="291"/>
      <c r="J886" s="291"/>
      <c r="K886" s="291"/>
      <c r="L886" s="291"/>
      <c r="M886" s="291"/>
      <c r="N886" s="291"/>
      <c r="O886" s="291"/>
      <c r="P886" s="291"/>
      <c r="Q886" s="291"/>
      <c r="R886" s="291"/>
      <c r="S886" s="291"/>
      <c r="T886" s="291"/>
      <c r="U886" s="291"/>
      <c r="V886" s="291"/>
      <c r="W886" s="291"/>
      <c r="X886" s="291"/>
      <c r="Y886" s="291"/>
      <c r="Z886" s="291"/>
    </row>
    <row r="887" spans="1:26" ht="15.75" customHeight="1">
      <c r="A887" s="291"/>
      <c r="B887" s="291"/>
      <c r="C887" s="291"/>
      <c r="D887" s="291"/>
      <c r="E887" s="291"/>
      <c r="F887" s="291"/>
      <c r="G887" s="291"/>
      <c r="H887" s="291"/>
      <c r="I887" s="291"/>
      <c r="J887" s="291"/>
      <c r="K887" s="291"/>
      <c r="L887" s="291"/>
      <c r="M887" s="291"/>
      <c r="N887" s="291"/>
      <c r="O887" s="291"/>
      <c r="P887" s="291"/>
      <c r="Q887" s="291"/>
      <c r="R887" s="291"/>
      <c r="S887" s="291"/>
      <c r="T887" s="291"/>
      <c r="U887" s="291"/>
      <c r="V887" s="291"/>
      <c r="W887" s="291"/>
      <c r="X887" s="291"/>
      <c r="Y887" s="291"/>
      <c r="Z887" s="291"/>
    </row>
    <row r="888" spans="1:26" ht="15.75" customHeight="1">
      <c r="A888" s="291"/>
      <c r="B888" s="291"/>
      <c r="C888" s="291"/>
      <c r="D888" s="291"/>
      <c r="E888" s="291"/>
      <c r="F888" s="291"/>
      <c r="G888" s="291"/>
      <c r="H888" s="291"/>
      <c r="I888" s="291"/>
      <c r="J888" s="291"/>
      <c r="K888" s="291"/>
      <c r="L888" s="291"/>
      <c r="M888" s="291"/>
      <c r="N888" s="291"/>
      <c r="O888" s="291"/>
      <c r="P888" s="291"/>
      <c r="Q888" s="291"/>
      <c r="R888" s="291"/>
      <c r="S888" s="291"/>
      <c r="T888" s="291"/>
      <c r="U888" s="291"/>
      <c r="V888" s="291"/>
      <c r="W888" s="291"/>
      <c r="X888" s="291"/>
      <c r="Y888" s="291"/>
      <c r="Z888" s="291"/>
    </row>
    <row r="889" spans="1:26" ht="15.75" customHeight="1">
      <c r="A889" s="291"/>
      <c r="B889" s="291"/>
      <c r="C889" s="291"/>
      <c r="D889" s="291"/>
      <c r="E889" s="291"/>
      <c r="F889" s="291"/>
      <c r="G889" s="291"/>
      <c r="H889" s="291"/>
      <c r="I889" s="291"/>
      <c r="J889" s="291"/>
      <c r="K889" s="291"/>
      <c r="L889" s="291"/>
      <c r="M889" s="291"/>
      <c r="N889" s="291"/>
      <c r="O889" s="291"/>
      <c r="P889" s="291"/>
      <c r="Q889" s="291"/>
      <c r="R889" s="291"/>
      <c r="S889" s="291"/>
      <c r="T889" s="291"/>
      <c r="U889" s="291"/>
      <c r="V889" s="291"/>
      <c r="W889" s="291"/>
      <c r="X889" s="291"/>
      <c r="Y889" s="291"/>
      <c r="Z889" s="291"/>
    </row>
    <row r="890" spans="1:26" ht="15.75" customHeight="1">
      <c r="A890" s="291"/>
      <c r="B890" s="291"/>
      <c r="C890" s="291"/>
      <c r="D890" s="291"/>
      <c r="E890" s="291"/>
      <c r="F890" s="291"/>
      <c r="G890" s="291"/>
      <c r="H890" s="291"/>
      <c r="I890" s="291"/>
      <c r="J890" s="291"/>
      <c r="K890" s="291"/>
      <c r="L890" s="291"/>
      <c r="M890" s="291"/>
      <c r="N890" s="291"/>
      <c r="O890" s="291"/>
      <c r="P890" s="291"/>
      <c r="Q890" s="291"/>
      <c r="R890" s="291"/>
      <c r="S890" s="291"/>
      <c r="T890" s="291"/>
      <c r="U890" s="291"/>
      <c r="V890" s="291"/>
      <c r="W890" s="291"/>
      <c r="X890" s="291"/>
      <c r="Y890" s="291"/>
      <c r="Z890" s="291"/>
    </row>
    <row r="891" spans="1:26" ht="15.75" customHeight="1">
      <c r="A891" s="291"/>
      <c r="B891" s="291"/>
      <c r="C891" s="291"/>
      <c r="D891" s="291"/>
      <c r="E891" s="291"/>
      <c r="F891" s="291"/>
      <c r="G891" s="291"/>
      <c r="H891" s="291"/>
      <c r="I891" s="291"/>
      <c r="J891" s="291"/>
      <c r="K891" s="291"/>
      <c r="L891" s="291"/>
      <c r="M891" s="291"/>
      <c r="N891" s="291"/>
      <c r="O891" s="291"/>
      <c r="P891" s="291"/>
      <c r="Q891" s="291"/>
      <c r="R891" s="291"/>
      <c r="S891" s="291"/>
      <c r="T891" s="291"/>
      <c r="U891" s="291"/>
      <c r="V891" s="291"/>
      <c r="W891" s="291"/>
      <c r="X891" s="291"/>
      <c r="Y891" s="291"/>
      <c r="Z891" s="291"/>
    </row>
    <row r="892" spans="1:26" ht="15.75" customHeight="1">
      <c r="A892" s="291"/>
      <c r="B892" s="291"/>
      <c r="C892" s="291"/>
      <c r="D892" s="291"/>
      <c r="E892" s="291"/>
      <c r="F892" s="291"/>
      <c r="G892" s="291"/>
      <c r="H892" s="291"/>
      <c r="I892" s="291"/>
      <c r="J892" s="291"/>
      <c r="K892" s="291"/>
      <c r="L892" s="291"/>
      <c r="M892" s="291"/>
      <c r="N892" s="291"/>
      <c r="O892" s="291"/>
      <c r="P892" s="291"/>
      <c r="Q892" s="291"/>
      <c r="R892" s="291"/>
      <c r="S892" s="291"/>
      <c r="T892" s="291"/>
      <c r="U892" s="291"/>
      <c r="V892" s="291"/>
      <c r="W892" s="291"/>
      <c r="X892" s="291"/>
      <c r="Y892" s="291"/>
      <c r="Z892" s="291"/>
    </row>
    <row r="893" spans="1:26" ht="15.75" customHeight="1">
      <c r="A893" s="291"/>
      <c r="B893" s="291"/>
      <c r="C893" s="291"/>
      <c r="D893" s="291"/>
      <c r="E893" s="291"/>
      <c r="F893" s="291"/>
      <c r="G893" s="291"/>
      <c r="H893" s="291"/>
      <c r="I893" s="291"/>
      <c r="J893" s="291"/>
      <c r="K893" s="291"/>
      <c r="L893" s="291"/>
      <c r="M893" s="291"/>
      <c r="N893" s="291"/>
      <c r="O893" s="291"/>
      <c r="P893" s="291"/>
      <c r="Q893" s="291"/>
      <c r="R893" s="291"/>
      <c r="S893" s="291"/>
      <c r="T893" s="291"/>
      <c r="U893" s="291"/>
      <c r="V893" s="291"/>
      <c r="W893" s="291"/>
      <c r="X893" s="291"/>
      <c r="Y893" s="291"/>
      <c r="Z893" s="291"/>
    </row>
    <row r="894" spans="1:26" ht="15.75" customHeight="1">
      <c r="A894" s="291"/>
      <c r="B894" s="291"/>
      <c r="C894" s="291"/>
      <c r="D894" s="291"/>
      <c r="E894" s="291"/>
      <c r="F894" s="291"/>
      <c r="G894" s="291"/>
      <c r="H894" s="291"/>
      <c r="I894" s="291"/>
      <c r="J894" s="291"/>
      <c r="K894" s="291"/>
      <c r="L894" s="291"/>
      <c r="M894" s="291"/>
      <c r="N894" s="291"/>
      <c r="O894" s="291"/>
      <c r="P894" s="291"/>
      <c r="Q894" s="291"/>
      <c r="R894" s="291"/>
      <c r="S894" s="291"/>
      <c r="T894" s="291"/>
      <c r="U894" s="291"/>
      <c r="V894" s="291"/>
      <c r="W894" s="291"/>
      <c r="X894" s="291"/>
      <c r="Y894" s="291"/>
      <c r="Z894" s="291"/>
    </row>
    <row r="895" spans="1:26" ht="15.75" customHeight="1">
      <c r="A895" s="291"/>
      <c r="B895" s="291"/>
      <c r="C895" s="291"/>
      <c r="D895" s="291"/>
      <c r="E895" s="291"/>
      <c r="F895" s="291"/>
      <c r="G895" s="291"/>
      <c r="H895" s="291"/>
      <c r="I895" s="291"/>
      <c r="J895" s="291"/>
      <c r="K895" s="291"/>
      <c r="L895" s="291"/>
      <c r="M895" s="291"/>
      <c r="N895" s="291"/>
      <c r="O895" s="291"/>
      <c r="P895" s="291"/>
      <c r="Q895" s="291"/>
      <c r="R895" s="291"/>
      <c r="S895" s="291"/>
      <c r="T895" s="291"/>
      <c r="U895" s="291"/>
      <c r="V895" s="291"/>
      <c r="W895" s="291"/>
      <c r="X895" s="291"/>
      <c r="Y895" s="291"/>
      <c r="Z895" s="291"/>
    </row>
    <row r="896" spans="1:26" ht="15.75" customHeight="1">
      <c r="A896" s="291"/>
      <c r="B896" s="291"/>
      <c r="C896" s="291"/>
      <c r="D896" s="291"/>
      <c r="E896" s="291"/>
      <c r="F896" s="291"/>
      <c r="G896" s="291"/>
      <c r="H896" s="291"/>
      <c r="I896" s="291"/>
      <c r="J896" s="291"/>
      <c r="K896" s="291"/>
      <c r="L896" s="291"/>
      <c r="M896" s="291"/>
      <c r="N896" s="291"/>
      <c r="O896" s="291"/>
      <c r="P896" s="291"/>
      <c r="Q896" s="291"/>
      <c r="R896" s="291"/>
      <c r="S896" s="291"/>
      <c r="T896" s="291"/>
      <c r="U896" s="291"/>
      <c r="V896" s="291"/>
      <c r="W896" s="291"/>
      <c r="X896" s="291"/>
      <c r="Y896" s="291"/>
      <c r="Z896" s="291"/>
    </row>
    <row r="897" spans="1:26" ht="15.75" customHeight="1">
      <c r="A897" s="291"/>
      <c r="B897" s="291"/>
      <c r="C897" s="291"/>
      <c r="D897" s="291"/>
      <c r="E897" s="291"/>
      <c r="F897" s="291"/>
      <c r="G897" s="291"/>
      <c r="H897" s="291"/>
      <c r="I897" s="291"/>
      <c r="J897" s="291"/>
      <c r="K897" s="291"/>
      <c r="L897" s="291"/>
      <c r="M897" s="291"/>
      <c r="N897" s="291"/>
      <c r="O897" s="291"/>
      <c r="P897" s="291"/>
      <c r="Q897" s="291"/>
      <c r="R897" s="291"/>
      <c r="S897" s="291"/>
      <c r="T897" s="291"/>
      <c r="U897" s="291"/>
      <c r="V897" s="291"/>
      <c r="W897" s="291"/>
      <c r="X897" s="291"/>
      <c r="Y897" s="291"/>
      <c r="Z897" s="291"/>
    </row>
    <row r="898" spans="1:26" ht="15.75" customHeight="1">
      <c r="A898" s="291"/>
      <c r="B898" s="291"/>
      <c r="C898" s="291"/>
      <c r="D898" s="291"/>
      <c r="E898" s="291"/>
      <c r="F898" s="291"/>
      <c r="G898" s="291"/>
      <c r="H898" s="291"/>
      <c r="I898" s="291"/>
      <c r="J898" s="291"/>
      <c r="K898" s="291"/>
      <c r="L898" s="291"/>
      <c r="M898" s="291"/>
      <c r="N898" s="291"/>
      <c r="O898" s="291"/>
      <c r="P898" s="291"/>
      <c r="Q898" s="291"/>
      <c r="R898" s="291"/>
      <c r="S898" s="291"/>
      <c r="T898" s="291"/>
      <c r="U898" s="291"/>
      <c r="V898" s="291"/>
      <c r="W898" s="291"/>
      <c r="X898" s="291"/>
      <c r="Y898" s="291"/>
      <c r="Z898" s="291"/>
    </row>
    <row r="899" spans="1:26" ht="15.75" customHeight="1">
      <c r="A899" s="291"/>
      <c r="B899" s="291"/>
      <c r="C899" s="291"/>
      <c r="D899" s="291"/>
      <c r="E899" s="291"/>
      <c r="F899" s="291"/>
      <c r="G899" s="291"/>
      <c r="H899" s="291"/>
      <c r="I899" s="291"/>
      <c r="J899" s="291"/>
      <c r="K899" s="291"/>
      <c r="L899" s="291"/>
      <c r="M899" s="291"/>
      <c r="N899" s="291"/>
      <c r="O899" s="291"/>
      <c r="P899" s="291"/>
      <c r="Q899" s="291"/>
      <c r="R899" s="291"/>
      <c r="S899" s="291"/>
      <c r="T899" s="291"/>
      <c r="U899" s="291"/>
      <c r="V899" s="291"/>
      <c r="W899" s="291"/>
      <c r="X899" s="291"/>
      <c r="Y899" s="291"/>
      <c r="Z899" s="291"/>
    </row>
    <row r="900" spans="1:26" ht="15.75" customHeight="1">
      <c r="A900" s="291"/>
      <c r="B900" s="291"/>
      <c r="C900" s="291"/>
      <c r="D900" s="291"/>
      <c r="E900" s="291"/>
      <c r="F900" s="291"/>
      <c r="G900" s="291"/>
      <c r="H900" s="291"/>
      <c r="I900" s="291"/>
      <c r="J900" s="291"/>
      <c r="K900" s="291"/>
      <c r="L900" s="291"/>
      <c r="M900" s="291"/>
      <c r="N900" s="291"/>
      <c r="O900" s="291"/>
      <c r="P900" s="291"/>
      <c r="Q900" s="291"/>
      <c r="R900" s="291"/>
      <c r="S900" s="291"/>
      <c r="T900" s="291"/>
      <c r="U900" s="291"/>
      <c r="V900" s="291"/>
      <c r="W900" s="291"/>
      <c r="X900" s="291"/>
      <c r="Y900" s="291"/>
      <c r="Z900" s="291"/>
    </row>
    <row r="901" spans="1:26" ht="15.75" customHeight="1">
      <c r="A901" s="291"/>
      <c r="B901" s="291"/>
      <c r="C901" s="291"/>
      <c r="D901" s="291"/>
      <c r="E901" s="291"/>
      <c r="F901" s="291"/>
      <c r="G901" s="291"/>
      <c r="H901" s="291"/>
      <c r="I901" s="291"/>
      <c r="J901" s="291"/>
      <c r="K901" s="291"/>
      <c r="L901" s="291"/>
      <c r="M901" s="291"/>
      <c r="N901" s="291"/>
      <c r="O901" s="291"/>
      <c r="P901" s="291"/>
      <c r="Q901" s="291"/>
      <c r="R901" s="291"/>
      <c r="S901" s="291"/>
      <c r="T901" s="291"/>
      <c r="U901" s="291"/>
      <c r="V901" s="291"/>
      <c r="W901" s="291"/>
      <c r="X901" s="291"/>
      <c r="Y901" s="291"/>
      <c r="Z901" s="291"/>
    </row>
    <row r="902" spans="1:26" ht="15.75" customHeight="1">
      <c r="A902" s="291"/>
      <c r="B902" s="291"/>
      <c r="C902" s="291"/>
      <c r="D902" s="291"/>
      <c r="E902" s="291"/>
      <c r="F902" s="291"/>
      <c r="G902" s="291"/>
      <c r="H902" s="291"/>
      <c r="I902" s="291"/>
      <c r="J902" s="291"/>
      <c r="K902" s="291"/>
      <c r="L902" s="291"/>
      <c r="M902" s="291"/>
      <c r="N902" s="291"/>
      <c r="O902" s="291"/>
      <c r="P902" s="291"/>
      <c r="Q902" s="291"/>
      <c r="R902" s="291"/>
      <c r="S902" s="291"/>
      <c r="T902" s="291"/>
      <c r="U902" s="291"/>
      <c r="V902" s="291"/>
      <c r="W902" s="291"/>
      <c r="X902" s="291"/>
      <c r="Y902" s="291"/>
      <c r="Z902" s="291"/>
    </row>
    <row r="903" spans="1:26" ht="15.75" customHeight="1">
      <c r="A903" s="291"/>
      <c r="B903" s="291"/>
      <c r="C903" s="291"/>
      <c r="D903" s="291"/>
      <c r="E903" s="291"/>
      <c r="F903" s="291"/>
      <c r="G903" s="291"/>
      <c r="H903" s="291"/>
      <c r="I903" s="291"/>
      <c r="J903" s="291"/>
      <c r="K903" s="291"/>
      <c r="L903" s="291"/>
      <c r="M903" s="291"/>
      <c r="N903" s="291"/>
      <c r="O903" s="291"/>
      <c r="P903" s="291"/>
      <c r="Q903" s="291"/>
      <c r="R903" s="291"/>
      <c r="S903" s="291"/>
      <c r="T903" s="291"/>
      <c r="U903" s="291"/>
      <c r="V903" s="291"/>
      <c r="W903" s="291"/>
      <c r="X903" s="291"/>
      <c r="Y903" s="291"/>
      <c r="Z903" s="291"/>
    </row>
    <row r="904" spans="1:26" ht="15.75" customHeight="1">
      <c r="A904" s="291"/>
      <c r="B904" s="291"/>
      <c r="C904" s="291"/>
      <c r="D904" s="291"/>
      <c r="E904" s="291"/>
      <c r="F904" s="291"/>
      <c r="G904" s="291"/>
      <c r="H904" s="291"/>
      <c r="I904" s="291"/>
      <c r="J904" s="291"/>
      <c r="K904" s="291"/>
      <c r="L904" s="291"/>
      <c r="M904" s="291"/>
      <c r="N904" s="291"/>
      <c r="O904" s="291"/>
      <c r="P904" s="291"/>
      <c r="Q904" s="291"/>
      <c r="R904" s="291"/>
      <c r="S904" s="291"/>
      <c r="T904" s="291"/>
      <c r="U904" s="291"/>
      <c r="V904" s="291"/>
      <c r="W904" s="291"/>
      <c r="X904" s="291"/>
      <c r="Y904" s="291"/>
      <c r="Z904" s="291"/>
    </row>
    <row r="905" spans="1:26" ht="15.75" customHeight="1">
      <c r="A905" s="291"/>
      <c r="B905" s="291"/>
      <c r="C905" s="291"/>
      <c r="D905" s="291"/>
      <c r="E905" s="291"/>
      <c r="F905" s="291"/>
      <c r="G905" s="291"/>
      <c r="H905" s="291"/>
      <c r="I905" s="291"/>
      <c r="J905" s="291"/>
      <c r="K905" s="291"/>
      <c r="L905" s="291"/>
      <c r="M905" s="291"/>
      <c r="N905" s="291"/>
      <c r="O905" s="291"/>
      <c r="P905" s="291"/>
      <c r="Q905" s="291"/>
      <c r="R905" s="291"/>
      <c r="S905" s="291"/>
      <c r="T905" s="291"/>
      <c r="U905" s="291"/>
      <c r="V905" s="291"/>
      <c r="W905" s="291"/>
      <c r="X905" s="291"/>
      <c r="Y905" s="291"/>
      <c r="Z905" s="291"/>
    </row>
    <row r="906" spans="1:26" ht="15.75" customHeight="1">
      <c r="A906" s="291"/>
      <c r="B906" s="291"/>
      <c r="C906" s="291"/>
      <c r="D906" s="291"/>
      <c r="E906" s="291"/>
      <c r="F906" s="291"/>
      <c r="G906" s="291"/>
      <c r="H906" s="291"/>
      <c r="I906" s="291"/>
      <c r="J906" s="291"/>
      <c r="K906" s="291"/>
      <c r="L906" s="291"/>
      <c r="M906" s="291"/>
      <c r="N906" s="291"/>
      <c r="O906" s="291"/>
      <c r="P906" s="291"/>
      <c r="Q906" s="291"/>
      <c r="R906" s="291"/>
      <c r="S906" s="291"/>
      <c r="T906" s="291"/>
      <c r="U906" s="291"/>
      <c r="V906" s="291"/>
      <c r="W906" s="291"/>
      <c r="X906" s="291"/>
      <c r="Y906" s="291"/>
      <c r="Z906" s="291"/>
    </row>
    <row r="907" spans="1:26" ht="15.75" customHeight="1">
      <c r="A907" s="291"/>
      <c r="B907" s="291"/>
      <c r="C907" s="291"/>
      <c r="D907" s="291"/>
      <c r="E907" s="291"/>
      <c r="F907" s="291"/>
      <c r="G907" s="291"/>
      <c r="H907" s="291"/>
      <c r="I907" s="291"/>
      <c r="J907" s="291"/>
      <c r="K907" s="291"/>
      <c r="L907" s="291"/>
      <c r="M907" s="291"/>
      <c r="N907" s="291"/>
      <c r="O907" s="291"/>
      <c r="P907" s="291"/>
      <c r="Q907" s="291"/>
      <c r="R907" s="291"/>
      <c r="S907" s="291"/>
      <c r="T907" s="291"/>
      <c r="U907" s="291"/>
      <c r="V907" s="291"/>
      <c r="W907" s="291"/>
      <c r="X907" s="291"/>
      <c r="Y907" s="291"/>
      <c r="Z907" s="291"/>
    </row>
    <row r="908" spans="1:26" ht="15.75" customHeight="1">
      <c r="A908" s="291"/>
      <c r="B908" s="291"/>
      <c r="C908" s="291"/>
      <c r="D908" s="291"/>
      <c r="E908" s="291"/>
      <c r="F908" s="291"/>
      <c r="G908" s="291"/>
      <c r="H908" s="291"/>
      <c r="I908" s="291"/>
      <c r="J908" s="291"/>
      <c r="K908" s="291"/>
      <c r="L908" s="291"/>
      <c r="M908" s="291"/>
      <c r="N908" s="291"/>
      <c r="O908" s="291"/>
      <c r="P908" s="291"/>
      <c r="Q908" s="291"/>
      <c r="R908" s="291"/>
      <c r="S908" s="291"/>
      <c r="T908" s="291"/>
      <c r="U908" s="291"/>
      <c r="V908" s="291"/>
      <c r="W908" s="291"/>
      <c r="X908" s="291"/>
      <c r="Y908" s="291"/>
      <c r="Z908" s="291"/>
    </row>
    <row r="909" spans="1:26" ht="15.75" customHeight="1">
      <c r="A909" s="291"/>
      <c r="B909" s="291"/>
      <c r="C909" s="291"/>
      <c r="D909" s="291"/>
      <c r="E909" s="291"/>
      <c r="F909" s="291"/>
      <c r="G909" s="291"/>
      <c r="H909" s="291"/>
      <c r="I909" s="291"/>
      <c r="J909" s="291"/>
      <c r="K909" s="291"/>
      <c r="L909" s="291"/>
      <c r="M909" s="291"/>
      <c r="N909" s="291"/>
      <c r="O909" s="291"/>
      <c r="P909" s="291"/>
      <c r="Q909" s="291"/>
      <c r="R909" s="291"/>
      <c r="S909" s="291"/>
      <c r="T909" s="291"/>
      <c r="U909" s="291"/>
      <c r="V909" s="291"/>
      <c r="W909" s="291"/>
      <c r="X909" s="291"/>
      <c r="Y909" s="291"/>
      <c r="Z909" s="291"/>
    </row>
    <row r="910" spans="1:26" ht="15.75" customHeight="1">
      <c r="A910" s="291"/>
      <c r="B910" s="291"/>
      <c r="C910" s="291"/>
      <c r="D910" s="291"/>
      <c r="E910" s="291"/>
      <c r="F910" s="291"/>
      <c r="G910" s="291"/>
      <c r="H910" s="291"/>
      <c r="I910" s="291"/>
      <c r="J910" s="291"/>
      <c r="K910" s="291"/>
      <c r="L910" s="291"/>
      <c r="M910" s="291"/>
      <c r="N910" s="291"/>
      <c r="O910" s="291"/>
      <c r="P910" s="291"/>
      <c r="Q910" s="291"/>
      <c r="R910" s="291"/>
      <c r="S910" s="291"/>
      <c r="T910" s="291"/>
      <c r="U910" s="291"/>
      <c r="V910" s="291"/>
      <c r="W910" s="291"/>
      <c r="X910" s="291"/>
      <c r="Y910" s="291"/>
      <c r="Z910" s="291"/>
    </row>
    <row r="911" spans="1:26" ht="15.75" customHeight="1">
      <c r="A911" s="291"/>
      <c r="B911" s="291"/>
      <c r="C911" s="291"/>
      <c r="D911" s="291"/>
      <c r="E911" s="291"/>
      <c r="F911" s="291"/>
      <c r="G911" s="291"/>
      <c r="H911" s="291"/>
      <c r="I911" s="291"/>
      <c r="J911" s="291"/>
      <c r="K911" s="291"/>
      <c r="L911" s="291"/>
      <c r="M911" s="291"/>
      <c r="N911" s="291"/>
      <c r="O911" s="291"/>
      <c r="P911" s="291"/>
      <c r="Q911" s="291"/>
      <c r="R911" s="291"/>
      <c r="S911" s="291"/>
      <c r="T911" s="291"/>
      <c r="U911" s="291"/>
      <c r="V911" s="291"/>
      <c r="W911" s="291"/>
      <c r="X911" s="291"/>
      <c r="Y911" s="291"/>
      <c r="Z911" s="291"/>
    </row>
    <row r="912" spans="1:26" ht="15.75" customHeight="1">
      <c r="A912" s="291"/>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row>
    <row r="913" spans="1:26" ht="15.75" customHeight="1">
      <c r="A913" s="291"/>
      <c r="B913" s="291"/>
      <c r="C913" s="291"/>
      <c r="D913" s="291"/>
      <c r="E913" s="291"/>
      <c r="F913" s="291"/>
      <c r="G913" s="291"/>
      <c r="H913" s="291"/>
      <c r="I913" s="291"/>
      <c r="J913" s="291"/>
      <c r="K913" s="291"/>
      <c r="L913" s="291"/>
      <c r="M913" s="291"/>
      <c r="N913" s="291"/>
      <c r="O913" s="291"/>
      <c r="P913" s="291"/>
      <c r="Q913" s="291"/>
      <c r="R913" s="291"/>
      <c r="S913" s="291"/>
      <c r="T913" s="291"/>
      <c r="U913" s="291"/>
      <c r="V913" s="291"/>
      <c r="W913" s="291"/>
      <c r="X913" s="291"/>
      <c r="Y913" s="291"/>
      <c r="Z913" s="291"/>
    </row>
    <row r="914" spans="1:26" ht="15.75" customHeight="1">
      <c r="A914" s="291"/>
      <c r="B914" s="291"/>
      <c r="C914" s="291"/>
      <c r="D914" s="291"/>
      <c r="E914" s="291"/>
      <c r="F914" s="291"/>
      <c r="G914" s="291"/>
      <c r="H914" s="291"/>
      <c r="I914" s="291"/>
      <c r="J914" s="291"/>
      <c r="K914" s="291"/>
      <c r="L914" s="291"/>
      <c r="M914" s="291"/>
      <c r="N914" s="291"/>
      <c r="O914" s="291"/>
      <c r="P914" s="291"/>
      <c r="Q914" s="291"/>
      <c r="R914" s="291"/>
      <c r="S914" s="291"/>
      <c r="T914" s="291"/>
      <c r="U914" s="291"/>
      <c r="V914" s="291"/>
      <c r="W914" s="291"/>
      <c r="X914" s="291"/>
      <c r="Y914" s="291"/>
      <c r="Z914" s="291"/>
    </row>
    <row r="915" spans="1:26" ht="15.75" customHeight="1">
      <c r="A915" s="291"/>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row>
    <row r="916" spans="1:26" ht="15.75" customHeight="1">
      <c r="A916" s="291"/>
      <c r="B916" s="291"/>
      <c r="C916" s="291"/>
      <c r="D916" s="291"/>
      <c r="E916" s="291"/>
      <c r="F916" s="291"/>
      <c r="G916" s="291"/>
      <c r="H916" s="291"/>
      <c r="I916" s="291"/>
      <c r="J916" s="291"/>
      <c r="K916" s="291"/>
      <c r="L916" s="291"/>
      <c r="M916" s="291"/>
      <c r="N916" s="291"/>
      <c r="O916" s="291"/>
      <c r="P916" s="291"/>
      <c r="Q916" s="291"/>
      <c r="R916" s="291"/>
      <c r="S916" s="291"/>
      <c r="T916" s="291"/>
      <c r="U916" s="291"/>
      <c r="V916" s="291"/>
      <c r="W916" s="291"/>
      <c r="X916" s="291"/>
      <c r="Y916" s="291"/>
      <c r="Z916" s="291"/>
    </row>
    <row r="917" spans="1:26" ht="15.75" customHeight="1">
      <c r="A917" s="291"/>
      <c r="B917" s="291"/>
      <c r="C917" s="291"/>
      <c r="D917" s="291"/>
      <c r="E917" s="291"/>
      <c r="F917" s="291"/>
      <c r="G917" s="291"/>
      <c r="H917" s="291"/>
      <c r="I917" s="291"/>
      <c r="J917" s="291"/>
      <c r="K917" s="291"/>
      <c r="L917" s="291"/>
      <c r="M917" s="291"/>
      <c r="N917" s="291"/>
      <c r="O917" s="291"/>
      <c r="P917" s="291"/>
      <c r="Q917" s="291"/>
      <c r="R917" s="291"/>
      <c r="S917" s="291"/>
      <c r="T917" s="291"/>
      <c r="U917" s="291"/>
      <c r="V917" s="291"/>
      <c r="W917" s="291"/>
      <c r="X917" s="291"/>
      <c r="Y917" s="291"/>
      <c r="Z917" s="291"/>
    </row>
    <row r="918" spans="1:26" ht="15.75" customHeight="1">
      <c r="A918" s="291"/>
      <c r="B918" s="291"/>
      <c r="C918" s="291"/>
      <c r="D918" s="291"/>
      <c r="E918" s="291"/>
      <c r="F918" s="291"/>
      <c r="G918" s="291"/>
      <c r="H918" s="291"/>
      <c r="I918" s="291"/>
      <c r="J918" s="291"/>
      <c r="K918" s="291"/>
      <c r="L918" s="291"/>
      <c r="M918" s="291"/>
      <c r="N918" s="291"/>
      <c r="O918" s="291"/>
      <c r="P918" s="291"/>
      <c r="Q918" s="291"/>
      <c r="R918" s="291"/>
      <c r="S918" s="291"/>
      <c r="T918" s="291"/>
      <c r="U918" s="291"/>
      <c r="V918" s="291"/>
      <c r="W918" s="291"/>
      <c r="X918" s="291"/>
      <c r="Y918" s="291"/>
      <c r="Z918" s="291"/>
    </row>
    <row r="919" spans="1:26" ht="15.75" customHeight="1">
      <c r="A919" s="291"/>
      <c r="B919" s="291"/>
      <c r="C919" s="291"/>
      <c r="D919" s="291"/>
      <c r="E919" s="291"/>
      <c r="F919" s="291"/>
      <c r="G919" s="291"/>
      <c r="H919" s="291"/>
      <c r="I919" s="291"/>
      <c r="J919" s="291"/>
      <c r="K919" s="291"/>
      <c r="L919" s="291"/>
      <c r="M919" s="291"/>
      <c r="N919" s="291"/>
      <c r="O919" s="291"/>
      <c r="P919" s="291"/>
      <c r="Q919" s="291"/>
      <c r="R919" s="291"/>
      <c r="S919" s="291"/>
      <c r="T919" s="291"/>
      <c r="U919" s="291"/>
      <c r="V919" s="291"/>
      <c r="W919" s="291"/>
      <c r="X919" s="291"/>
      <c r="Y919" s="291"/>
      <c r="Z919" s="291"/>
    </row>
    <row r="920" spans="1:26" ht="15.75" customHeight="1">
      <c r="A920" s="291"/>
      <c r="B920" s="291"/>
      <c r="C920" s="291"/>
      <c r="D920" s="291"/>
      <c r="E920" s="291"/>
      <c r="F920" s="291"/>
      <c r="G920" s="291"/>
      <c r="H920" s="291"/>
      <c r="I920" s="291"/>
      <c r="J920" s="291"/>
      <c r="K920" s="291"/>
      <c r="L920" s="291"/>
      <c r="M920" s="291"/>
      <c r="N920" s="291"/>
      <c r="O920" s="291"/>
      <c r="P920" s="291"/>
      <c r="Q920" s="291"/>
      <c r="R920" s="291"/>
      <c r="S920" s="291"/>
      <c r="T920" s="291"/>
      <c r="U920" s="291"/>
      <c r="V920" s="291"/>
      <c r="W920" s="291"/>
      <c r="X920" s="291"/>
      <c r="Y920" s="291"/>
      <c r="Z920" s="291"/>
    </row>
    <row r="921" spans="1:26" ht="15.75" customHeight="1">
      <c r="A921" s="291"/>
      <c r="B921" s="291"/>
      <c r="C921" s="291"/>
      <c r="D921" s="291"/>
      <c r="E921" s="291"/>
      <c r="F921" s="291"/>
      <c r="G921" s="291"/>
      <c r="H921" s="291"/>
      <c r="I921" s="291"/>
      <c r="J921" s="291"/>
      <c r="K921" s="291"/>
      <c r="L921" s="291"/>
      <c r="M921" s="291"/>
      <c r="N921" s="291"/>
      <c r="O921" s="291"/>
      <c r="P921" s="291"/>
      <c r="Q921" s="291"/>
      <c r="R921" s="291"/>
      <c r="S921" s="291"/>
      <c r="T921" s="291"/>
      <c r="U921" s="291"/>
      <c r="V921" s="291"/>
      <c r="W921" s="291"/>
      <c r="X921" s="291"/>
      <c r="Y921" s="291"/>
      <c r="Z921" s="291"/>
    </row>
    <row r="922" spans="1:26" ht="15.75" customHeight="1">
      <c r="A922" s="291"/>
      <c r="B922" s="291"/>
      <c r="C922" s="291"/>
      <c r="D922" s="291"/>
      <c r="E922" s="291"/>
      <c r="F922" s="291"/>
      <c r="G922" s="291"/>
      <c r="H922" s="291"/>
      <c r="I922" s="291"/>
      <c r="J922" s="291"/>
      <c r="K922" s="291"/>
      <c r="L922" s="291"/>
      <c r="M922" s="291"/>
      <c r="N922" s="291"/>
      <c r="O922" s="291"/>
      <c r="P922" s="291"/>
      <c r="Q922" s="291"/>
      <c r="R922" s="291"/>
      <c r="S922" s="291"/>
      <c r="T922" s="291"/>
      <c r="U922" s="291"/>
      <c r="V922" s="291"/>
      <c r="W922" s="291"/>
      <c r="X922" s="291"/>
      <c r="Y922" s="291"/>
      <c r="Z922" s="291"/>
    </row>
    <row r="923" spans="1:26" ht="15.75" customHeight="1">
      <c r="A923" s="291"/>
      <c r="B923" s="291"/>
      <c r="C923" s="291"/>
      <c r="D923" s="291"/>
      <c r="E923" s="291"/>
      <c r="F923" s="291"/>
      <c r="G923" s="291"/>
      <c r="H923" s="291"/>
      <c r="I923" s="291"/>
      <c r="J923" s="291"/>
      <c r="K923" s="291"/>
      <c r="L923" s="291"/>
      <c r="M923" s="291"/>
      <c r="N923" s="291"/>
      <c r="O923" s="291"/>
      <c r="P923" s="291"/>
      <c r="Q923" s="291"/>
      <c r="R923" s="291"/>
      <c r="S923" s="291"/>
      <c r="T923" s="291"/>
      <c r="U923" s="291"/>
      <c r="V923" s="291"/>
      <c r="W923" s="291"/>
      <c r="X923" s="291"/>
      <c r="Y923" s="291"/>
      <c r="Z923" s="291"/>
    </row>
    <row r="924" spans="1:26" ht="15.75" customHeight="1">
      <c r="A924" s="291"/>
      <c r="B924" s="291"/>
      <c r="C924" s="291"/>
      <c r="D924" s="291"/>
      <c r="E924" s="291"/>
      <c r="F924" s="291"/>
      <c r="G924" s="291"/>
      <c r="H924" s="291"/>
      <c r="I924" s="291"/>
      <c r="J924" s="291"/>
      <c r="K924" s="291"/>
      <c r="L924" s="291"/>
      <c r="M924" s="291"/>
      <c r="N924" s="291"/>
      <c r="O924" s="291"/>
      <c r="P924" s="291"/>
      <c r="Q924" s="291"/>
      <c r="R924" s="291"/>
      <c r="S924" s="291"/>
      <c r="T924" s="291"/>
      <c r="U924" s="291"/>
      <c r="V924" s="291"/>
      <c r="W924" s="291"/>
      <c r="X924" s="291"/>
      <c r="Y924" s="291"/>
      <c r="Z924" s="291"/>
    </row>
    <row r="925" spans="1:26" ht="15.75" customHeight="1">
      <c r="A925" s="291"/>
      <c r="B925" s="291"/>
      <c r="C925" s="291"/>
      <c r="D925" s="291"/>
      <c r="E925" s="291"/>
      <c r="F925" s="291"/>
      <c r="G925" s="291"/>
      <c r="H925" s="291"/>
      <c r="I925" s="291"/>
      <c r="J925" s="291"/>
      <c r="K925" s="291"/>
      <c r="L925" s="291"/>
      <c r="M925" s="291"/>
      <c r="N925" s="291"/>
      <c r="O925" s="291"/>
      <c r="P925" s="291"/>
      <c r="Q925" s="291"/>
      <c r="R925" s="291"/>
      <c r="S925" s="291"/>
      <c r="T925" s="291"/>
      <c r="U925" s="291"/>
      <c r="V925" s="291"/>
      <c r="W925" s="291"/>
      <c r="X925" s="291"/>
      <c r="Y925" s="291"/>
      <c r="Z925" s="291"/>
    </row>
    <row r="926" spans="1:26" ht="15.75" customHeight="1">
      <c r="A926" s="291"/>
      <c r="B926" s="291"/>
      <c r="C926" s="291"/>
      <c r="D926" s="291"/>
      <c r="E926" s="291"/>
      <c r="F926" s="291"/>
      <c r="G926" s="291"/>
      <c r="H926" s="291"/>
      <c r="I926" s="291"/>
      <c r="J926" s="291"/>
      <c r="K926" s="291"/>
      <c r="L926" s="291"/>
      <c r="M926" s="291"/>
      <c r="N926" s="291"/>
      <c r="O926" s="291"/>
      <c r="P926" s="291"/>
      <c r="Q926" s="291"/>
      <c r="R926" s="291"/>
      <c r="S926" s="291"/>
      <c r="T926" s="291"/>
      <c r="U926" s="291"/>
      <c r="V926" s="291"/>
      <c r="W926" s="291"/>
      <c r="X926" s="291"/>
      <c r="Y926" s="291"/>
      <c r="Z926" s="291"/>
    </row>
    <row r="927" spans="1:26" ht="15.75" customHeight="1">
      <c r="A927" s="291"/>
      <c r="B927" s="291"/>
      <c r="C927" s="291"/>
      <c r="D927" s="291"/>
      <c r="E927" s="291"/>
      <c r="F927" s="291"/>
      <c r="G927" s="291"/>
      <c r="H927" s="291"/>
      <c r="I927" s="291"/>
      <c r="J927" s="291"/>
      <c r="K927" s="291"/>
      <c r="L927" s="291"/>
      <c r="M927" s="291"/>
      <c r="N927" s="291"/>
      <c r="O927" s="291"/>
      <c r="P927" s="291"/>
      <c r="Q927" s="291"/>
      <c r="R927" s="291"/>
      <c r="S927" s="291"/>
      <c r="T927" s="291"/>
      <c r="U927" s="291"/>
      <c r="V927" s="291"/>
      <c r="W927" s="291"/>
      <c r="X927" s="291"/>
      <c r="Y927" s="291"/>
      <c r="Z927" s="291"/>
    </row>
    <row r="928" spans="1:26" ht="15.75" customHeight="1">
      <c r="A928" s="291"/>
      <c r="B928" s="291"/>
      <c r="C928" s="291"/>
      <c r="D928" s="291"/>
      <c r="E928" s="291"/>
      <c r="F928" s="291"/>
      <c r="G928" s="291"/>
      <c r="H928" s="291"/>
      <c r="I928" s="291"/>
      <c r="J928" s="291"/>
      <c r="K928" s="291"/>
      <c r="L928" s="291"/>
      <c r="M928" s="291"/>
      <c r="N928" s="291"/>
      <c r="O928" s="291"/>
      <c r="P928" s="291"/>
      <c r="Q928" s="291"/>
      <c r="R928" s="291"/>
      <c r="S928" s="291"/>
      <c r="T928" s="291"/>
      <c r="U928" s="291"/>
      <c r="V928" s="291"/>
      <c r="W928" s="291"/>
      <c r="X928" s="291"/>
      <c r="Y928" s="291"/>
      <c r="Z928" s="291"/>
    </row>
    <row r="929" spans="1:26" ht="15.75" customHeight="1">
      <c r="A929" s="291"/>
      <c r="B929" s="291"/>
      <c r="C929" s="291"/>
      <c r="D929" s="291"/>
      <c r="E929" s="291"/>
      <c r="F929" s="291"/>
      <c r="G929" s="291"/>
      <c r="H929" s="291"/>
      <c r="I929" s="291"/>
      <c r="J929" s="291"/>
      <c r="K929" s="291"/>
      <c r="L929" s="291"/>
      <c r="M929" s="291"/>
      <c r="N929" s="291"/>
      <c r="O929" s="291"/>
      <c r="P929" s="291"/>
      <c r="Q929" s="291"/>
      <c r="R929" s="291"/>
      <c r="S929" s="291"/>
      <c r="T929" s="291"/>
      <c r="U929" s="291"/>
      <c r="V929" s="291"/>
      <c r="W929" s="291"/>
      <c r="X929" s="291"/>
      <c r="Y929" s="291"/>
      <c r="Z929" s="291"/>
    </row>
    <row r="930" spans="1:26" ht="15.75" customHeight="1">
      <c r="A930" s="291"/>
      <c r="B930" s="291"/>
      <c r="C930" s="291"/>
      <c r="D930" s="291"/>
      <c r="E930" s="291"/>
      <c r="F930" s="291"/>
      <c r="G930" s="291"/>
      <c r="H930" s="291"/>
      <c r="I930" s="291"/>
      <c r="J930" s="291"/>
      <c r="K930" s="291"/>
      <c r="L930" s="291"/>
      <c r="M930" s="291"/>
      <c r="N930" s="291"/>
      <c r="O930" s="291"/>
      <c r="P930" s="291"/>
      <c r="Q930" s="291"/>
      <c r="R930" s="291"/>
      <c r="S930" s="291"/>
      <c r="T930" s="291"/>
      <c r="U930" s="291"/>
      <c r="V930" s="291"/>
      <c r="W930" s="291"/>
      <c r="X930" s="291"/>
      <c r="Y930" s="291"/>
      <c r="Z930" s="291"/>
    </row>
    <row r="931" spans="1:26" ht="15.75" customHeight="1">
      <c r="A931" s="291"/>
      <c r="B931" s="291"/>
      <c r="C931" s="291"/>
      <c r="D931" s="291"/>
      <c r="E931" s="291"/>
      <c r="F931" s="291"/>
      <c r="G931" s="291"/>
      <c r="H931" s="291"/>
      <c r="I931" s="291"/>
      <c r="J931" s="291"/>
      <c r="K931" s="291"/>
      <c r="L931" s="291"/>
      <c r="M931" s="291"/>
      <c r="N931" s="291"/>
      <c r="O931" s="291"/>
      <c r="P931" s="291"/>
      <c r="Q931" s="291"/>
      <c r="R931" s="291"/>
      <c r="S931" s="291"/>
      <c r="T931" s="291"/>
      <c r="U931" s="291"/>
      <c r="V931" s="291"/>
      <c r="W931" s="291"/>
      <c r="X931" s="291"/>
      <c r="Y931" s="291"/>
      <c r="Z931" s="291"/>
    </row>
    <row r="932" spans="1:26" ht="15.75" customHeight="1">
      <c r="A932" s="291"/>
      <c r="B932" s="291"/>
      <c r="C932" s="291"/>
      <c r="D932" s="291"/>
      <c r="E932" s="291"/>
      <c r="F932" s="291"/>
      <c r="G932" s="291"/>
      <c r="H932" s="291"/>
      <c r="I932" s="291"/>
      <c r="J932" s="291"/>
      <c r="K932" s="291"/>
      <c r="L932" s="291"/>
      <c r="M932" s="291"/>
      <c r="N932" s="291"/>
      <c r="O932" s="291"/>
      <c r="P932" s="291"/>
      <c r="Q932" s="291"/>
      <c r="R932" s="291"/>
      <c r="S932" s="291"/>
      <c r="T932" s="291"/>
      <c r="U932" s="291"/>
      <c r="V932" s="291"/>
      <c r="W932" s="291"/>
      <c r="X932" s="291"/>
      <c r="Y932" s="291"/>
      <c r="Z932" s="291"/>
    </row>
    <row r="933" spans="1:26" ht="15.75" customHeight="1">
      <c r="A933" s="291"/>
      <c r="B933" s="291"/>
      <c r="C933" s="291"/>
      <c r="D933" s="291"/>
      <c r="E933" s="291"/>
      <c r="F933" s="291"/>
      <c r="G933" s="291"/>
      <c r="H933" s="291"/>
      <c r="I933" s="291"/>
      <c r="J933" s="291"/>
      <c r="K933" s="291"/>
      <c r="L933" s="291"/>
      <c r="M933" s="291"/>
      <c r="N933" s="291"/>
      <c r="O933" s="291"/>
      <c r="P933" s="291"/>
      <c r="Q933" s="291"/>
      <c r="R933" s="291"/>
      <c r="S933" s="291"/>
      <c r="T933" s="291"/>
      <c r="U933" s="291"/>
      <c r="V933" s="291"/>
      <c r="W933" s="291"/>
      <c r="X933" s="291"/>
      <c r="Y933" s="291"/>
      <c r="Z933" s="291"/>
    </row>
    <row r="934" spans="1:26" ht="15.75" customHeight="1">
      <c r="A934" s="291"/>
      <c r="B934" s="291"/>
      <c r="C934" s="291"/>
      <c r="D934" s="291"/>
      <c r="E934" s="291"/>
      <c r="F934" s="291"/>
      <c r="G934" s="291"/>
      <c r="H934" s="291"/>
      <c r="I934" s="291"/>
      <c r="J934" s="291"/>
      <c r="K934" s="291"/>
      <c r="L934" s="291"/>
      <c r="M934" s="291"/>
      <c r="N934" s="291"/>
      <c r="O934" s="291"/>
      <c r="P934" s="291"/>
      <c r="Q934" s="291"/>
      <c r="R934" s="291"/>
      <c r="S934" s="291"/>
      <c r="T934" s="291"/>
      <c r="U934" s="291"/>
      <c r="V934" s="291"/>
      <c r="W934" s="291"/>
      <c r="X934" s="291"/>
      <c r="Y934" s="291"/>
      <c r="Z934" s="291"/>
    </row>
    <row r="935" spans="1:26" ht="15.75" customHeight="1">
      <c r="A935" s="291"/>
      <c r="B935" s="291"/>
      <c r="C935" s="291"/>
      <c r="D935" s="291"/>
      <c r="E935" s="291"/>
      <c r="F935" s="291"/>
      <c r="G935" s="291"/>
      <c r="H935" s="291"/>
      <c r="I935" s="291"/>
      <c r="J935" s="291"/>
      <c r="K935" s="291"/>
      <c r="L935" s="291"/>
      <c r="M935" s="291"/>
      <c r="N935" s="291"/>
      <c r="O935" s="291"/>
      <c r="P935" s="291"/>
      <c r="Q935" s="291"/>
      <c r="R935" s="291"/>
      <c r="S935" s="291"/>
      <c r="T935" s="291"/>
      <c r="U935" s="291"/>
      <c r="V935" s="291"/>
      <c r="W935" s="291"/>
      <c r="X935" s="291"/>
      <c r="Y935" s="291"/>
      <c r="Z935" s="291"/>
    </row>
    <row r="936" spans="1:26" ht="15.75" customHeight="1">
      <c r="A936" s="291"/>
      <c r="B936" s="291"/>
      <c r="C936" s="291"/>
      <c r="D936" s="291"/>
      <c r="E936" s="291"/>
      <c r="F936" s="291"/>
      <c r="G936" s="291"/>
      <c r="H936" s="291"/>
      <c r="I936" s="291"/>
      <c r="J936" s="291"/>
      <c r="K936" s="291"/>
      <c r="L936" s="291"/>
      <c r="M936" s="291"/>
      <c r="N936" s="291"/>
      <c r="O936" s="291"/>
      <c r="P936" s="291"/>
      <c r="Q936" s="291"/>
      <c r="R936" s="291"/>
      <c r="S936" s="291"/>
      <c r="T936" s="291"/>
      <c r="U936" s="291"/>
      <c r="V936" s="291"/>
      <c r="W936" s="291"/>
      <c r="X936" s="291"/>
      <c r="Y936" s="291"/>
      <c r="Z936" s="291"/>
    </row>
    <row r="937" spans="1:26" ht="15.75" customHeight="1">
      <c r="A937" s="291"/>
      <c r="B937" s="291"/>
      <c r="C937" s="291"/>
      <c r="D937" s="291"/>
      <c r="E937" s="291"/>
      <c r="F937" s="291"/>
      <c r="G937" s="291"/>
      <c r="H937" s="291"/>
      <c r="I937" s="291"/>
      <c r="J937" s="291"/>
      <c r="K937" s="291"/>
      <c r="L937" s="291"/>
      <c r="M937" s="291"/>
      <c r="N937" s="291"/>
      <c r="O937" s="291"/>
      <c r="P937" s="291"/>
      <c r="Q937" s="291"/>
      <c r="R937" s="291"/>
      <c r="S937" s="291"/>
      <c r="T937" s="291"/>
      <c r="U937" s="291"/>
      <c r="V937" s="291"/>
      <c r="W937" s="291"/>
      <c r="X937" s="291"/>
      <c r="Y937" s="291"/>
      <c r="Z937" s="291"/>
    </row>
    <row r="938" spans="1:26" ht="15.75" customHeight="1">
      <c r="A938" s="291"/>
      <c r="B938" s="291"/>
      <c r="C938" s="291"/>
      <c r="D938" s="291"/>
      <c r="E938" s="291"/>
      <c r="F938" s="291"/>
      <c r="G938" s="291"/>
      <c r="H938" s="291"/>
      <c r="I938" s="291"/>
      <c r="J938" s="291"/>
      <c r="K938" s="291"/>
      <c r="L938" s="291"/>
      <c r="M938" s="291"/>
      <c r="N938" s="291"/>
      <c r="O938" s="291"/>
      <c r="P938" s="291"/>
      <c r="Q938" s="291"/>
      <c r="R938" s="291"/>
      <c r="S938" s="291"/>
      <c r="T938" s="291"/>
      <c r="U938" s="291"/>
      <c r="V938" s="291"/>
      <c r="W938" s="291"/>
      <c r="X938" s="291"/>
      <c r="Y938" s="291"/>
      <c r="Z938" s="291"/>
    </row>
    <row r="939" spans="1:26" ht="15.75" customHeight="1">
      <c r="A939" s="291"/>
      <c r="B939" s="291"/>
      <c r="C939" s="291"/>
      <c r="D939" s="291"/>
      <c r="E939" s="291"/>
      <c r="F939" s="291"/>
      <c r="G939" s="291"/>
      <c r="H939" s="291"/>
      <c r="I939" s="291"/>
      <c r="J939" s="291"/>
      <c r="K939" s="291"/>
      <c r="L939" s="291"/>
      <c r="M939" s="291"/>
      <c r="N939" s="291"/>
      <c r="O939" s="291"/>
      <c r="P939" s="291"/>
      <c r="Q939" s="291"/>
      <c r="R939" s="291"/>
      <c r="S939" s="291"/>
      <c r="T939" s="291"/>
      <c r="U939" s="291"/>
      <c r="V939" s="291"/>
      <c r="W939" s="291"/>
      <c r="X939" s="291"/>
      <c r="Y939" s="291"/>
      <c r="Z939" s="291"/>
    </row>
    <row r="940" spans="1:26" ht="15.75" customHeight="1">
      <c r="A940" s="291"/>
      <c r="B940" s="291"/>
      <c r="C940" s="291"/>
      <c r="D940" s="291"/>
      <c r="E940" s="291"/>
      <c r="F940" s="291"/>
      <c r="G940" s="291"/>
      <c r="H940" s="291"/>
      <c r="I940" s="291"/>
      <c r="J940" s="291"/>
      <c r="K940" s="291"/>
      <c r="L940" s="291"/>
      <c r="M940" s="291"/>
      <c r="N940" s="291"/>
      <c r="O940" s="291"/>
      <c r="P940" s="291"/>
      <c r="Q940" s="291"/>
      <c r="R940" s="291"/>
      <c r="S940" s="291"/>
      <c r="T940" s="291"/>
      <c r="U940" s="291"/>
      <c r="V940" s="291"/>
      <c r="W940" s="291"/>
      <c r="X940" s="291"/>
      <c r="Y940" s="291"/>
      <c r="Z940" s="291"/>
    </row>
    <row r="941" spans="1:26" ht="15.75" customHeight="1">
      <c r="A941" s="291"/>
      <c r="B941" s="291"/>
      <c r="C941" s="291"/>
      <c r="D941" s="291"/>
      <c r="E941" s="291"/>
      <c r="F941" s="291"/>
      <c r="G941" s="291"/>
      <c r="H941" s="291"/>
      <c r="I941" s="291"/>
      <c r="J941" s="291"/>
      <c r="K941" s="291"/>
      <c r="L941" s="291"/>
      <c r="M941" s="291"/>
      <c r="N941" s="291"/>
      <c r="O941" s="291"/>
      <c r="P941" s="291"/>
      <c r="Q941" s="291"/>
      <c r="R941" s="291"/>
      <c r="S941" s="291"/>
      <c r="T941" s="291"/>
      <c r="U941" s="291"/>
      <c r="V941" s="291"/>
      <c r="W941" s="291"/>
      <c r="X941" s="291"/>
      <c r="Y941" s="291"/>
      <c r="Z941" s="291"/>
    </row>
    <row r="942" spans="1:26" ht="15.75" customHeight="1">
      <c r="A942" s="291"/>
      <c r="B942" s="291"/>
      <c r="C942" s="291"/>
      <c r="D942" s="291"/>
      <c r="E942" s="291"/>
      <c r="F942" s="291"/>
      <c r="G942" s="291"/>
      <c r="H942" s="291"/>
      <c r="I942" s="291"/>
      <c r="J942" s="291"/>
      <c r="K942" s="291"/>
      <c r="L942" s="291"/>
      <c r="M942" s="291"/>
      <c r="N942" s="291"/>
      <c r="O942" s="291"/>
      <c r="P942" s="291"/>
      <c r="Q942" s="291"/>
      <c r="R942" s="291"/>
      <c r="S942" s="291"/>
      <c r="T942" s="291"/>
      <c r="U942" s="291"/>
      <c r="V942" s="291"/>
      <c r="W942" s="291"/>
      <c r="X942" s="291"/>
      <c r="Y942" s="291"/>
      <c r="Z942" s="291"/>
    </row>
    <row r="943" spans="1:26" ht="15.75" customHeight="1">
      <c r="A943" s="291"/>
      <c r="B943" s="291"/>
      <c r="C943" s="291"/>
      <c r="D943" s="291"/>
      <c r="E943" s="291"/>
      <c r="F943" s="291"/>
      <c r="G943" s="291"/>
      <c r="H943" s="291"/>
      <c r="I943" s="291"/>
      <c r="J943" s="291"/>
      <c r="K943" s="291"/>
      <c r="L943" s="291"/>
      <c r="M943" s="291"/>
      <c r="N943" s="291"/>
      <c r="O943" s="291"/>
      <c r="P943" s="291"/>
      <c r="Q943" s="291"/>
      <c r="R943" s="291"/>
      <c r="S943" s="291"/>
      <c r="T943" s="291"/>
      <c r="U943" s="291"/>
      <c r="V943" s="291"/>
      <c r="W943" s="291"/>
      <c r="X943" s="291"/>
      <c r="Y943" s="291"/>
      <c r="Z943" s="291"/>
    </row>
    <row r="944" spans="1:26" ht="15.75" customHeight="1">
      <c r="A944" s="291"/>
      <c r="B944" s="291"/>
      <c r="C944" s="291"/>
      <c r="D944" s="291"/>
      <c r="E944" s="291"/>
      <c r="F944" s="291"/>
      <c r="G944" s="291"/>
      <c r="H944" s="291"/>
      <c r="I944" s="291"/>
      <c r="J944" s="291"/>
      <c r="K944" s="291"/>
      <c r="L944" s="291"/>
      <c r="M944" s="291"/>
      <c r="N944" s="291"/>
      <c r="O944" s="291"/>
      <c r="P944" s="291"/>
      <c r="Q944" s="291"/>
      <c r="R944" s="291"/>
      <c r="S944" s="291"/>
      <c r="T944" s="291"/>
      <c r="U944" s="291"/>
      <c r="V944" s="291"/>
      <c r="W944" s="291"/>
      <c r="X944" s="291"/>
      <c r="Y944" s="291"/>
      <c r="Z944" s="291"/>
    </row>
    <row r="945" spans="1:26" ht="15.75" customHeight="1">
      <c r="A945" s="291"/>
      <c r="B945" s="291"/>
      <c r="C945" s="291"/>
      <c r="D945" s="291"/>
      <c r="E945" s="291"/>
      <c r="F945" s="291"/>
      <c r="G945" s="291"/>
      <c r="H945" s="291"/>
      <c r="I945" s="291"/>
      <c r="J945" s="291"/>
      <c r="K945" s="291"/>
      <c r="L945" s="291"/>
      <c r="M945" s="291"/>
      <c r="N945" s="291"/>
      <c r="O945" s="291"/>
      <c r="P945" s="291"/>
      <c r="Q945" s="291"/>
      <c r="R945" s="291"/>
      <c r="S945" s="291"/>
      <c r="T945" s="291"/>
      <c r="U945" s="291"/>
      <c r="V945" s="291"/>
      <c r="W945" s="291"/>
      <c r="X945" s="291"/>
      <c r="Y945" s="291"/>
      <c r="Z945" s="291"/>
    </row>
    <row r="946" spans="1:26" ht="15.75" customHeight="1">
      <c r="A946" s="291"/>
      <c r="B946" s="291"/>
      <c r="C946" s="291"/>
      <c r="D946" s="291"/>
      <c r="E946" s="291"/>
      <c r="F946" s="291"/>
      <c r="G946" s="291"/>
      <c r="H946" s="291"/>
      <c r="I946" s="291"/>
      <c r="J946" s="291"/>
      <c r="K946" s="291"/>
      <c r="L946" s="291"/>
      <c r="M946" s="291"/>
      <c r="N946" s="291"/>
      <c r="O946" s="291"/>
      <c r="P946" s="291"/>
      <c r="Q946" s="291"/>
      <c r="R946" s="291"/>
      <c r="S946" s="291"/>
      <c r="T946" s="291"/>
      <c r="U946" s="291"/>
      <c r="V946" s="291"/>
      <c r="W946" s="291"/>
      <c r="X946" s="291"/>
      <c r="Y946" s="291"/>
      <c r="Z946" s="291"/>
    </row>
    <row r="947" spans="1:26" ht="15.75" customHeight="1">
      <c r="A947" s="291"/>
      <c r="B947" s="291"/>
      <c r="C947" s="291"/>
      <c r="D947" s="291"/>
      <c r="E947" s="291"/>
      <c r="F947" s="291"/>
      <c r="G947" s="291"/>
      <c r="H947" s="291"/>
      <c r="I947" s="291"/>
      <c r="J947" s="291"/>
      <c r="K947" s="291"/>
      <c r="L947" s="291"/>
      <c r="M947" s="291"/>
      <c r="N947" s="291"/>
      <c r="O947" s="291"/>
      <c r="P947" s="291"/>
      <c r="Q947" s="291"/>
      <c r="R947" s="291"/>
      <c r="S947" s="291"/>
      <c r="T947" s="291"/>
      <c r="U947" s="291"/>
      <c r="V947" s="291"/>
      <c r="W947" s="291"/>
      <c r="X947" s="291"/>
      <c r="Y947" s="291"/>
      <c r="Z947" s="291"/>
    </row>
    <row r="948" spans="1:26" ht="15.75" customHeight="1">
      <c r="A948" s="291"/>
      <c r="B948" s="291"/>
      <c r="C948" s="291"/>
      <c r="D948" s="291"/>
      <c r="E948" s="291"/>
      <c r="F948" s="291"/>
      <c r="G948" s="291"/>
      <c r="H948" s="291"/>
      <c r="I948" s="291"/>
      <c r="J948" s="291"/>
      <c r="K948" s="291"/>
      <c r="L948" s="291"/>
      <c r="M948" s="291"/>
      <c r="N948" s="291"/>
      <c r="O948" s="291"/>
      <c r="P948" s="291"/>
      <c r="Q948" s="291"/>
      <c r="R948" s="291"/>
      <c r="S948" s="291"/>
      <c r="T948" s="291"/>
      <c r="U948" s="291"/>
      <c r="V948" s="291"/>
      <c r="W948" s="291"/>
      <c r="X948" s="291"/>
      <c r="Y948" s="291"/>
      <c r="Z948" s="291"/>
    </row>
    <row r="949" spans="1:26" ht="15.75" customHeight="1">
      <c r="A949" s="291"/>
      <c r="B949" s="291"/>
      <c r="C949" s="291"/>
      <c r="D949" s="291"/>
      <c r="E949" s="291"/>
      <c r="F949" s="291"/>
      <c r="G949" s="291"/>
      <c r="H949" s="291"/>
      <c r="I949" s="291"/>
      <c r="J949" s="291"/>
      <c r="K949" s="291"/>
      <c r="L949" s="291"/>
      <c r="M949" s="291"/>
      <c r="N949" s="291"/>
      <c r="O949" s="291"/>
      <c r="P949" s="291"/>
      <c r="Q949" s="291"/>
      <c r="R949" s="291"/>
      <c r="S949" s="291"/>
      <c r="T949" s="291"/>
      <c r="U949" s="291"/>
      <c r="V949" s="291"/>
      <c r="W949" s="291"/>
      <c r="X949" s="291"/>
      <c r="Y949" s="291"/>
      <c r="Z949" s="291"/>
    </row>
    <row r="950" spans="1:26" ht="15.75" customHeight="1">
      <c r="A950" s="291"/>
      <c r="B950" s="291"/>
      <c r="C950" s="291"/>
      <c r="D950" s="291"/>
      <c r="E950" s="291"/>
      <c r="F950" s="291"/>
      <c r="G950" s="291"/>
      <c r="H950" s="291"/>
      <c r="I950" s="291"/>
      <c r="J950" s="291"/>
      <c r="K950" s="291"/>
      <c r="L950" s="291"/>
      <c r="M950" s="291"/>
      <c r="N950" s="291"/>
      <c r="O950" s="291"/>
      <c r="P950" s="291"/>
      <c r="Q950" s="291"/>
      <c r="R950" s="291"/>
      <c r="S950" s="291"/>
      <c r="T950" s="291"/>
      <c r="U950" s="291"/>
      <c r="V950" s="291"/>
      <c r="W950" s="291"/>
      <c r="X950" s="291"/>
      <c r="Y950" s="291"/>
      <c r="Z950" s="291"/>
    </row>
    <row r="951" spans="1:26" ht="15.75" customHeight="1">
      <c r="A951" s="291"/>
      <c r="B951" s="291"/>
      <c r="C951" s="291"/>
      <c r="D951" s="291"/>
      <c r="E951" s="291"/>
      <c r="F951" s="291"/>
      <c r="G951" s="291"/>
      <c r="H951" s="291"/>
      <c r="I951" s="291"/>
      <c r="J951" s="291"/>
      <c r="K951" s="291"/>
      <c r="L951" s="291"/>
      <c r="M951" s="291"/>
      <c r="N951" s="291"/>
      <c r="O951" s="291"/>
      <c r="P951" s="291"/>
      <c r="Q951" s="291"/>
      <c r="R951" s="291"/>
      <c r="S951" s="291"/>
      <c r="T951" s="291"/>
      <c r="U951" s="291"/>
      <c r="V951" s="291"/>
      <c r="W951" s="291"/>
      <c r="X951" s="291"/>
      <c r="Y951" s="291"/>
      <c r="Z951" s="291"/>
    </row>
    <row r="952" spans="1:26" ht="15.75" customHeight="1">
      <c r="A952" s="291"/>
      <c r="B952" s="291"/>
      <c r="C952" s="291"/>
      <c r="D952" s="291"/>
      <c r="E952" s="291"/>
      <c r="F952" s="291"/>
      <c r="G952" s="291"/>
      <c r="H952" s="291"/>
      <c r="I952" s="291"/>
      <c r="J952" s="291"/>
      <c r="K952" s="291"/>
      <c r="L952" s="291"/>
      <c r="M952" s="291"/>
      <c r="N952" s="291"/>
      <c r="O952" s="291"/>
      <c r="P952" s="291"/>
      <c r="Q952" s="291"/>
      <c r="R952" s="291"/>
      <c r="S952" s="291"/>
      <c r="T952" s="291"/>
      <c r="U952" s="291"/>
      <c r="V952" s="291"/>
      <c r="W952" s="291"/>
      <c r="X952" s="291"/>
      <c r="Y952" s="291"/>
      <c r="Z952" s="291"/>
    </row>
    <row r="953" spans="1:26" ht="15.75" customHeight="1">
      <c r="A953" s="291"/>
      <c r="B953" s="291"/>
      <c r="C953" s="291"/>
      <c r="D953" s="291"/>
      <c r="E953" s="291"/>
      <c r="F953" s="291"/>
      <c r="G953" s="291"/>
      <c r="H953" s="291"/>
      <c r="I953" s="291"/>
      <c r="J953" s="291"/>
      <c r="K953" s="291"/>
      <c r="L953" s="291"/>
      <c r="M953" s="291"/>
      <c r="N953" s="291"/>
      <c r="O953" s="291"/>
      <c r="P953" s="291"/>
      <c r="Q953" s="291"/>
      <c r="R953" s="291"/>
      <c r="S953" s="291"/>
      <c r="T953" s="291"/>
      <c r="U953" s="291"/>
      <c r="V953" s="291"/>
      <c r="W953" s="291"/>
      <c r="X953" s="291"/>
      <c r="Y953" s="291"/>
      <c r="Z953" s="291"/>
    </row>
    <row r="954" spans="1:26" ht="15.75" customHeight="1">
      <c r="A954" s="291"/>
      <c r="B954" s="291"/>
      <c r="C954" s="291"/>
      <c r="D954" s="291"/>
      <c r="E954" s="291"/>
      <c r="F954" s="291"/>
      <c r="G954" s="291"/>
      <c r="H954" s="291"/>
      <c r="I954" s="291"/>
      <c r="J954" s="291"/>
      <c r="K954" s="291"/>
      <c r="L954" s="291"/>
      <c r="M954" s="291"/>
      <c r="N954" s="291"/>
      <c r="O954" s="291"/>
      <c r="P954" s="291"/>
      <c r="Q954" s="291"/>
      <c r="R954" s="291"/>
      <c r="S954" s="291"/>
      <c r="T954" s="291"/>
      <c r="U954" s="291"/>
      <c r="V954" s="291"/>
      <c r="W954" s="291"/>
      <c r="X954" s="291"/>
      <c r="Y954" s="291"/>
      <c r="Z954" s="291"/>
    </row>
    <row r="955" spans="1:26" ht="15.75" customHeight="1">
      <c r="A955" s="291"/>
      <c r="B955" s="291"/>
      <c r="C955" s="291"/>
      <c r="D955" s="291"/>
      <c r="E955" s="291"/>
      <c r="F955" s="291"/>
      <c r="G955" s="291"/>
      <c r="H955" s="291"/>
      <c r="I955" s="291"/>
      <c r="J955" s="291"/>
      <c r="K955" s="291"/>
      <c r="L955" s="291"/>
      <c r="M955" s="291"/>
      <c r="N955" s="291"/>
      <c r="O955" s="291"/>
      <c r="P955" s="291"/>
      <c r="Q955" s="291"/>
      <c r="R955" s="291"/>
      <c r="S955" s="291"/>
      <c r="T955" s="291"/>
      <c r="U955" s="291"/>
      <c r="V955" s="291"/>
      <c r="W955" s="291"/>
      <c r="X955" s="291"/>
      <c r="Y955" s="291"/>
      <c r="Z955" s="291"/>
    </row>
    <row r="956" spans="1:26" ht="15.75" customHeight="1">
      <c r="A956" s="291"/>
      <c r="B956" s="291"/>
      <c r="C956" s="291"/>
      <c r="D956" s="291"/>
      <c r="E956" s="291"/>
      <c r="F956" s="291"/>
      <c r="G956" s="291"/>
      <c r="H956" s="291"/>
      <c r="I956" s="291"/>
      <c r="J956" s="291"/>
      <c r="K956" s="291"/>
      <c r="L956" s="291"/>
      <c r="M956" s="291"/>
      <c r="N956" s="291"/>
      <c r="O956" s="291"/>
      <c r="P956" s="291"/>
      <c r="Q956" s="291"/>
      <c r="R956" s="291"/>
      <c r="S956" s="291"/>
      <c r="T956" s="291"/>
      <c r="U956" s="291"/>
      <c r="V956" s="291"/>
      <c r="W956" s="291"/>
      <c r="X956" s="291"/>
      <c r="Y956" s="291"/>
      <c r="Z956" s="291"/>
    </row>
    <row r="957" spans="1:26" ht="15.75" customHeight="1">
      <c r="A957" s="291"/>
      <c r="B957" s="291"/>
      <c r="C957" s="291"/>
      <c r="D957" s="291"/>
      <c r="E957" s="291"/>
      <c r="F957" s="291"/>
      <c r="G957" s="291"/>
      <c r="H957" s="291"/>
      <c r="I957" s="291"/>
      <c r="J957" s="291"/>
      <c r="K957" s="291"/>
      <c r="L957" s="291"/>
      <c r="M957" s="291"/>
      <c r="N957" s="291"/>
      <c r="O957" s="291"/>
      <c r="P957" s="291"/>
      <c r="Q957" s="291"/>
      <c r="R957" s="291"/>
      <c r="S957" s="291"/>
      <c r="T957" s="291"/>
      <c r="U957" s="291"/>
      <c r="V957" s="291"/>
      <c r="W957" s="291"/>
      <c r="X957" s="291"/>
      <c r="Y957" s="291"/>
      <c r="Z957" s="291"/>
    </row>
    <row r="958" spans="1:26" ht="15.75" customHeight="1">
      <c r="A958" s="291"/>
      <c r="B958" s="291"/>
      <c r="C958" s="291"/>
      <c r="D958" s="291"/>
      <c r="E958" s="291"/>
      <c r="F958" s="291"/>
      <c r="G958" s="291"/>
      <c r="H958" s="291"/>
      <c r="I958" s="291"/>
      <c r="J958" s="291"/>
      <c r="K958" s="291"/>
      <c r="L958" s="291"/>
      <c r="M958" s="291"/>
      <c r="N958" s="291"/>
      <c r="O958" s="291"/>
      <c r="P958" s="291"/>
      <c r="Q958" s="291"/>
      <c r="R958" s="291"/>
      <c r="S958" s="291"/>
      <c r="T958" s="291"/>
      <c r="U958" s="291"/>
      <c r="V958" s="291"/>
      <c r="W958" s="291"/>
      <c r="X958" s="291"/>
      <c r="Y958" s="291"/>
      <c r="Z958" s="291"/>
    </row>
    <row r="959" spans="1:26" ht="15.75" customHeight="1">
      <c r="A959" s="291"/>
      <c r="B959" s="291"/>
      <c r="C959" s="291"/>
      <c r="D959" s="291"/>
      <c r="E959" s="291"/>
      <c r="F959" s="291"/>
      <c r="G959" s="291"/>
      <c r="H959" s="291"/>
      <c r="I959" s="291"/>
      <c r="J959" s="291"/>
      <c r="K959" s="291"/>
      <c r="L959" s="291"/>
      <c r="M959" s="291"/>
      <c r="N959" s="291"/>
      <c r="O959" s="291"/>
      <c r="P959" s="291"/>
      <c r="Q959" s="291"/>
      <c r="R959" s="291"/>
      <c r="S959" s="291"/>
      <c r="T959" s="291"/>
      <c r="U959" s="291"/>
      <c r="V959" s="291"/>
      <c r="W959" s="291"/>
      <c r="X959" s="291"/>
      <c r="Y959" s="291"/>
      <c r="Z959" s="291"/>
    </row>
    <row r="960" spans="1:26" ht="15.75" customHeight="1">
      <c r="A960" s="291"/>
      <c r="B960" s="291"/>
      <c r="C960" s="291"/>
      <c r="D960" s="291"/>
      <c r="E960" s="291"/>
      <c r="F960" s="291"/>
      <c r="G960" s="291"/>
      <c r="H960" s="291"/>
      <c r="I960" s="291"/>
      <c r="J960" s="291"/>
      <c r="K960" s="291"/>
      <c r="L960" s="291"/>
      <c r="M960" s="291"/>
      <c r="N960" s="291"/>
      <c r="O960" s="291"/>
      <c r="P960" s="291"/>
      <c r="Q960" s="291"/>
      <c r="R960" s="291"/>
      <c r="S960" s="291"/>
      <c r="T960" s="291"/>
      <c r="U960" s="291"/>
      <c r="V960" s="291"/>
      <c r="W960" s="291"/>
      <c r="X960" s="291"/>
      <c r="Y960" s="291"/>
      <c r="Z960" s="291"/>
    </row>
    <row r="961" spans="1:26" ht="15.75" customHeight="1">
      <c r="A961" s="291"/>
      <c r="B961" s="291"/>
      <c r="C961" s="291"/>
      <c r="D961" s="291"/>
      <c r="E961" s="291"/>
      <c r="F961" s="291"/>
      <c r="G961" s="291"/>
      <c r="H961" s="291"/>
      <c r="I961" s="291"/>
      <c r="J961" s="291"/>
      <c r="K961" s="291"/>
      <c r="L961" s="291"/>
      <c r="M961" s="291"/>
      <c r="N961" s="291"/>
      <c r="O961" s="291"/>
      <c r="P961" s="291"/>
      <c r="Q961" s="291"/>
      <c r="R961" s="291"/>
      <c r="S961" s="291"/>
      <c r="T961" s="291"/>
      <c r="U961" s="291"/>
      <c r="V961" s="291"/>
      <c r="W961" s="291"/>
      <c r="X961" s="291"/>
      <c r="Y961" s="291"/>
      <c r="Z961" s="291"/>
    </row>
    <row r="962" spans="1:26" ht="15.75" customHeight="1">
      <c r="A962" s="291"/>
      <c r="B962" s="291"/>
      <c r="C962" s="291"/>
      <c r="D962" s="291"/>
      <c r="E962" s="291"/>
      <c r="F962" s="291"/>
      <c r="G962" s="291"/>
      <c r="H962" s="291"/>
      <c r="I962" s="291"/>
      <c r="J962" s="291"/>
      <c r="K962" s="291"/>
      <c r="L962" s="291"/>
      <c r="M962" s="291"/>
      <c r="N962" s="291"/>
      <c r="O962" s="291"/>
      <c r="P962" s="291"/>
      <c r="Q962" s="291"/>
      <c r="R962" s="291"/>
      <c r="S962" s="291"/>
      <c r="T962" s="291"/>
      <c r="U962" s="291"/>
      <c r="V962" s="291"/>
      <c r="W962" s="291"/>
      <c r="X962" s="291"/>
      <c r="Y962" s="291"/>
      <c r="Z962" s="291"/>
    </row>
    <row r="963" spans="1:26" ht="15.75" customHeight="1">
      <c r="A963" s="291"/>
      <c r="B963" s="291"/>
      <c r="C963" s="291"/>
      <c r="D963" s="291"/>
      <c r="E963" s="291"/>
      <c r="F963" s="291"/>
      <c r="G963" s="291"/>
      <c r="H963" s="291"/>
      <c r="I963" s="291"/>
      <c r="J963" s="291"/>
      <c r="K963" s="291"/>
      <c r="L963" s="291"/>
      <c r="M963" s="291"/>
      <c r="N963" s="291"/>
      <c r="O963" s="291"/>
      <c r="P963" s="291"/>
      <c r="Q963" s="291"/>
      <c r="R963" s="291"/>
      <c r="S963" s="291"/>
      <c r="T963" s="291"/>
      <c r="U963" s="291"/>
      <c r="V963" s="291"/>
      <c r="W963" s="291"/>
      <c r="X963" s="291"/>
      <c r="Y963" s="291"/>
      <c r="Z963" s="291"/>
    </row>
    <row r="964" spans="1:26" ht="15.75" customHeight="1">
      <c r="A964" s="291"/>
      <c r="B964" s="291"/>
      <c r="C964" s="291"/>
      <c r="D964" s="291"/>
      <c r="E964" s="291"/>
      <c r="F964" s="291"/>
      <c r="G964" s="291"/>
      <c r="H964" s="291"/>
      <c r="I964" s="291"/>
      <c r="J964" s="291"/>
      <c r="K964" s="291"/>
      <c r="L964" s="291"/>
      <c r="M964" s="291"/>
      <c r="N964" s="291"/>
      <c r="O964" s="291"/>
      <c r="P964" s="291"/>
      <c r="Q964" s="291"/>
      <c r="R964" s="291"/>
      <c r="S964" s="291"/>
      <c r="T964" s="291"/>
      <c r="U964" s="291"/>
      <c r="V964" s="291"/>
      <c r="W964" s="291"/>
      <c r="X964" s="291"/>
      <c r="Y964" s="291"/>
      <c r="Z964" s="291"/>
    </row>
    <row r="965" spans="1:26" ht="15.75" customHeight="1">
      <c r="A965" s="291"/>
      <c r="B965" s="291"/>
      <c r="C965" s="291"/>
      <c r="D965" s="291"/>
      <c r="E965" s="291"/>
      <c r="F965" s="291"/>
      <c r="G965" s="291"/>
      <c r="H965" s="291"/>
      <c r="I965" s="291"/>
      <c r="J965" s="291"/>
      <c r="K965" s="291"/>
      <c r="L965" s="291"/>
      <c r="M965" s="291"/>
      <c r="N965" s="291"/>
      <c r="O965" s="291"/>
      <c r="P965" s="291"/>
      <c r="Q965" s="291"/>
      <c r="R965" s="291"/>
      <c r="S965" s="291"/>
      <c r="T965" s="291"/>
      <c r="U965" s="291"/>
      <c r="V965" s="291"/>
      <c r="W965" s="291"/>
      <c r="X965" s="291"/>
      <c r="Y965" s="291"/>
      <c r="Z965" s="291"/>
    </row>
    <row r="966" spans="1:26" ht="15.75" customHeight="1">
      <c r="A966" s="291"/>
      <c r="B966" s="291"/>
      <c r="C966" s="291"/>
      <c r="D966" s="291"/>
      <c r="E966" s="291"/>
      <c r="F966" s="291"/>
      <c r="G966" s="291"/>
      <c r="H966" s="291"/>
      <c r="I966" s="291"/>
      <c r="J966" s="291"/>
      <c r="K966" s="291"/>
      <c r="L966" s="291"/>
      <c r="M966" s="291"/>
      <c r="N966" s="291"/>
      <c r="O966" s="291"/>
      <c r="P966" s="291"/>
      <c r="Q966" s="291"/>
      <c r="R966" s="291"/>
      <c r="S966" s="291"/>
      <c r="T966" s="291"/>
      <c r="U966" s="291"/>
      <c r="V966" s="291"/>
      <c r="W966" s="291"/>
      <c r="X966" s="291"/>
      <c r="Y966" s="291"/>
      <c r="Z966" s="291"/>
    </row>
    <row r="967" spans="1:26" ht="15.75" customHeight="1">
      <c r="A967" s="291"/>
      <c r="B967" s="291"/>
      <c r="C967" s="291"/>
      <c r="D967" s="291"/>
      <c r="E967" s="291"/>
      <c r="F967" s="291"/>
      <c r="G967" s="291"/>
      <c r="H967" s="291"/>
      <c r="I967" s="291"/>
      <c r="J967" s="291"/>
      <c r="K967" s="291"/>
      <c r="L967" s="291"/>
      <c r="M967" s="291"/>
      <c r="N967" s="291"/>
      <c r="O967" s="291"/>
      <c r="P967" s="291"/>
      <c r="Q967" s="291"/>
      <c r="R967" s="291"/>
      <c r="S967" s="291"/>
      <c r="T967" s="291"/>
      <c r="U967" s="291"/>
      <c r="V967" s="291"/>
      <c r="W967" s="291"/>
      <c r="X967" s="291"/>
      <c r="Y967" s="291"/>
      <c r="Z967" s="291"/>
    </row>
    <row r="968" spans="1:26" ht="15.75" customHeight="1">
      <c r="A968" s="291"/>
      <c r="B968" s="291"/>
      <c r="C968" s="291"/>
      <c r="D968" s="291"/>
      <c r="E968" s="291"/>
      <c r="F968" s="291"/>
      <c r="G968" s="291"/>
      <c r="H968" s="291"/>
      <c r="I968" s="291"/>
      <c r="J968" s="291"/>
      <c r="K968" s="291"/>
      <c r="L968" s="291"/>
      <c r="M968" s="291"/>
      <c r="N968" s="291"/>
      <c r="O968" s="291"/>
      <c r="P968" s="291"/>
      <c r="Q968" s="291"/>
      <c r="R968" s="291"/>
      <c r="S968" s="291"/>
      <c r="T968" s="291"/>
      <c r="U968" s="291"/>
      <c r="V968" s="291"/>
      <c r="W968" s="291"/>
      <c r="X968" s="291"/>
      <c r="Y968" s="291"/>
      <c r="Z968" s="291"/>
    </row>
    <row r="969" spans="1:26" ht="15.75" customHeight="1">
      <c r="A969" s="291"/>
      <c r="B969" s="291"/>
      <c r="C969" s="291"/>
      <c r="D969" s="291"/>
      <c r="E969" s="291"/>
      <c r="F969" s="291"/>
      <c r="G969" s="291"/>
      <c r="H969" s="291"/>
      <c r="I969" s="291"/>
      <c r="J969" s="291"/>
      <c r="K969" s="291"/>
      <c r="L969" s="291"/>
      <c r="M969" s="291"/>
      <c r="N969" s="291"/>
      <c r="O969" s="291"/>
      <c r="P969" s="291"/>
      <c r="Q969" s="291"/>
      <c r="R969" s="291"/>
      <c r="S969" s="291"/>
      <c r="T969" s="291"/>
      <c r="U969" s="291"/>
      <c r="V969" s="291"/>
      <c r="W969" s="291"/>
      <c r="X969" s="291"/>
      <c r="Y969" s="291"/>
      <c r="Z969" s="291"/>
    </row>
    <row r="970" spans="1:26" ht="15.75" customHeight="1">
      <c r="A970" s="291"/>
      <c r="B970" s="291"/>
      <c r="C970" s="291"/>
      <c r="D970" s="291"/>
      <c r="E970" s="291"/>
      <c r="F970" s="291"/>
      <c r="G970" s="291"/>
      <c r="H970" s="291"/>
      <c r="I970" s="291"/>
      <c r="J970" s="291"/>
      <c r="K970" s="291"/>
      <c r="L970" s="291"/>
      <c r="M970" s="291"/>
      <c r="N970" s="291"/>
      <c r="O970" s="291"/>
      <c r="P970" s="291"/>
      <c r="Q970" s="291"/>
      <c r="R970" s="291"/>
      <c r="S970" s="291"/>
      <c r="T970" s="291"/>
      <c r="U970" s="291"/>
      <c r="V970" s="291"/>
      <c r="W970" s="291"/>
      <c r="X970" s="291"/>
      <c r="Y970" s="291"/>
      <c r="Z970" s="291"/>
    </row>
    <row r="971" spans="1:26" ht="15.75" customHeight="1">
      <c r="A971" s="291"/>
      <c r="B971" s="291"/>
      <c r="C971" s="291"/>
      <c r="D971" s="291"/>
      <c r="E971" s="291"/>
      <c r="F971" s="291"/>
      <c r="G971" s="291"/>
      <c r="H971" s="291"/>
      <c r="I971" s="291"/>
      <c r="J971" s="291"/>
      <c r="K971" s="291"/>
      <c r="L971" s="291"/>
      <c r="M971" s="291"/>
      <c r="N971" s="291"/>
      <c r="O971" s="291"/>
      <c r="P971" s="291"/>
      <c r="Q971" s="291"/>
      <c r="R971" s="291"/>
      <c r="S971" s="291"/>
      <c r="T971" s="291"/>
      <c r="U971" s="291"/>
      <c r="V971" s="291"/>
      <c r="W971" s="291"/>
      <c r="X971" s="291"/>
      <c r="Y971" s="291"/>
      <c r="Z971" s="291"/>
    </row>
    <row r="972" spans="1:26" ht="15.75" customHeight="1">
      <c r="A972" s="291"/>
      <c r="B972" s="291"/>
      <c r="C972" s="291"/>
      <c r="D972" s="291"/>
      <c r="E972" s="291"/>
      <c r="F972" s="291"/>
      <c r="G972" s="291"/>
      <c r="H972" s="291"/>
      <c r="I972" s="291"/>
      <c r="J972" s="291"/>
      <c r="K972" s="291"/>
      <c r="L972" s="291"/>
      <c r="M972" s="291"/>
      <c r="N972" s="291"/>
      <c r="O972" s="291"/>
      <c r="P972" s="291"/>
      <c r="Q972" s="291"/>
      <c r="R972" s="291"/>
      <c r="S972" s="291"/>
      <c r="T972" s="291"/>
      <c r="U972" s="291"/>
      <c r="V972" s="291"/>
      <c r="W972" s="291"/>
      <c r="X972" s="291"/>
      <c r="Y972" s="291"/>
      <c r="Z972" s="291"/>
    </row>
    <row r="973" spans="1:26" ht="15.75" customHeight="1">
      <c r="A973" s="291"/>
      <c r="B973" s="291"/>
      <c r="C973" s="291"/>
      <c r="D973" s="291"/>
      <c r="E973" s="291"/>
      <c r="F973" s="291"/>
      <c r="G973" s="291"/>
      <c r="H973" s="291"/>
      <c r="I973" s="291"/>
      <c r="J973" s="291"/>
      <c r="K973" s="291"/>
      <c r="L973" s="291"/>
      <c r="M973" s="291"/>
      <c r="N973" s="291"/>
      <c r="O973" s="291"/>
      <c r="P973" s="291"/>
      <c r="Q973" s="291"/>
      <c r="R973" s="291"/>
      <c r="S973" s="291"/>
      <c r="T973" s="291"/>
      <c r="U973" s="291"/>
      <c r="V973" s="291"/>
      <c r="W973" s="291"/>
      <c r="X973" s="291"/>
      <c r="Y973" s="291"/>
      <c r="Z973" s="291"/>
    </row>
    <row r="974" spans="1:26" ht="15.75" customHeight="1">
      <c r="A974" s="291"/>
      <c r="B974" s="291"/>
      <c r="C974" s="291"/>
      <c r="D974" s="291"/>
      <c r="E974" s="291"/>
      <c r="F974" s="291"/>
      <c r="G974" s="291"/>
      <c r="H974" s="291"/>
      <c r="I974" s="291"/>
      <c r="J974" s="291"/>
      <c r="K974" s="291"/>
      <c r="L974" s="291"/>
      <c r="M974" s="291"/>
      <c r="N974" s="291"/>
      <c r="O974" s="291"/>
      <c r="P974" s="291"/>
      <c r="Q974" s="291"/>
      <c r="R974" s="291"/>
      <c r="S974" s="291"/>
      <c r="T974" s="291"/>
      <c r="U974" s="291"/>
      <c r="V974" s="291"/>
      <c r="W974" s="291"/>
      <c r="X974" s="291"/>
      <c r="Y974" s="291"/>
      <c r="Z974" s="291"/>
    </row>
    <row r="975" spans="1:26" ht="15.75" customHeight="1">
      <c r="A975" s="291"/>
      <c r="B975" s="291"/>
      <c r="C975" s="291"/>
      <c r="D975" s="291"/>
      <c r="E975" s="291"/>
      <c r="F975" s="291"/>
      <c r="G975" s="291"/>
      <c r="H975" s="291"/>
      <c r="I975" s="291"/>
      <c r="J975" s="291"/>
      <c r="K975" s="291"/>
      <c r="L975" s="291"/>
      <c r="M975" s="291"/>
      <c r="N975" s="291"/>
      <c r="O975" s="291"/>
      <c r="P975" s="291"/>
      <c r="Q975" s="291"/>
      <c r="R975" s="291"/>
      <c r="S975" s="291"/>
      <c r="T975" s="291"/>
      <c r="U975" s="291"/>
      <c r="V975" s="291"/>
      <c r="W975" s="291"/>
      <c r="X975" s="291"/>
      <c r="Y975" s="291"/>
      <c r="Z975" s="291"/>
    </row>
    <row r="976" spans="1:26" ht="15.75" customHeight="1">
      <c r="A976" s="291"/>
      <c r="B976" s="291"/>
      <c r="C976" s="291"/>
      <c r="D976" s="291"/>
      <c r="E976" s="291"/>
      <c r="F976" s="291"/>
      <c r="G976" s="291"/>
      <c r="H976" s="291"/>
      <c r="I976" s="291"/>
      <c r="J976" s="291"/>
      <c r="K976" s="291"/>
      <c r="L976" s="291"/>
      <c r="M976" s="291"/>
      <c r="N976" s="291"/>
      <c r="O976" s="291"/>
      <c r="P976" s="291"/>
      <c r="Q976" s="291"/>
      <c r="R976" s="291"/>
      <c r="S976" s="291"/>
      <c r="T976" s="291"/>
      <c r="U976" s="291"/>
      <c r="V976" s="291"/>
      <c r="W976" s="291"/>
      <c r="X976" s="291"/>
      <c r="Y976" s="291"/>
      <c r="Z976" s="291"/>
    </row>
    <row r="977" spans="1:26" ht="15.75" customHeight="1">
      <c r="A977" s="291"/>
      <c r="B977" s="291"/>
      <c r="C977" s="291"/>
      <c r="D977" s="291"/>
      <c r="E977" s="291"/>
      <c r="F977" s="291"/>
      <c r="G977" s="291"/>
      <c r="H977" s="291"/>
      <c r="I977" s="291"/>
      <c r="J977" s="291"/>
      <c r="K977" s="291"/>
      <c r="L977" s="291"/>
      <c r="M977" s="291"/>
      <c r="N977" s="291"/>
      <c r="O977" s="291"/>
      <c r="P977" s="291"/>
      <c r="Q977" s="291"/>
      <c r="R977" s="291"/>
      <c r="S977" s="291"/>
      <c r="T977" s="291"/>
      <c r="U977" s="291"/>
      <c r="V977" s="291"/>
      <c r="W977" s="291"/>
      <c r="X977" s="291"/>
      <c r="Y977" s="291"/>
      <c r="Z977" s="291"/>
    </row>
    <row r="978" spans="1:26" ht="15.75" customHeight="1">
      <c r="A978" s="291"/>
      <c r="B978" s="291"/>
      <c r="C978" s="291"/>
      <c r="D978" s="291"/>
      <c r="E978" s="291"/>
      <c r="F978" s="291"/>
      <c r="G978" s="291"/>
      <c r="H978" s="291"/>
      <c r="I978" s="291"/>
      <c r="J978" s="291"/>
      <c r="K978" s="291"/>
      <c r="L978" s="291"/>
      <c r="M978" s="291"/>
      <c r="N978" s="291"/>
      <c r="O978" s="291"/>
      <c r="P978" s="291"/>
      <c r="Q978" s="291"/>
      <c r="R978" s="291"/>
      <c r="S978" s="291"/>
      <c r="T978" s="291"/>
      <c r="U978" s="291"/>
      <c r="V978" s="291"/>
      <c r="W978" s="291"/>
      <c r="X978" s="291"/>
      <c r="Y978" s="291"/>
      <c r="Z978" s="291"/>
    </row>
    <row r="979" spans="1:26" ht="15.75" customHeight="1">
      <c r="A979" s="291"/>
      <c r="B979" s="291"/>
      <c r="C979" s="291"/>
      <c r="D979" s="291"/>
      <c r="E979" s="291"/>
      <c r="F979" s="291"/>
      <c r="G979" s="291"/>
      <c r="H979" s="291"/>
      <c r="I979" s="291"/>
      <c r="J979" s="291"/>
      <c r="K979" s="291"/>
      <c r="L979" s="291"/>
      <c r="M979" s="291"/>
      <c r="N979" s="291"/>
      <c r="O979" s="291"/>
      <c r="P979" s="291"/>
      <c r="Q979" s="291"/>
      <c r="R979" s="291"/>
      <c r="S979" s="291"/>
      <c r="T979" s="291"/>
      <c r="U979" s="291"/>
      <c r="V979" s="291"/>
      <c r="W979" s="291"/>
      <c r="X979" s="291"/>
      <c r="Y979" s="291"/>
      <c r="Z979" s="291"/>
    </row>
    <row r="980" spans="1:26" ht="15.75" customHeight="1">
      <c r="A980" s="291"/>
      <c r="B980" s="291"/>
      <c r="C980" s="291"/>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291"/>
      <c r="Z980" s="291"/>
    </row>
    <row r="981" spans="1:26" ht="15.75" customHeight="1">
      <c r="A981" s="291"/>
      <c r="B981" s="291"/>
      <c r="C981" s="291"/>
      <c r="D981" s="291"/>
      <c r="E981" s="291"/>
      <c r="F981" s="291"/>
      <c r="G981" s="291"/>
      <c r="H981" s="291"/>
      <c r="I981" s="291"/>
      <c r="J981" s="291"/>
      <c r="K981" s="291"/>
      <c r="L981" s="291"/>
      <c r="M981" s="291"/>
      <c r="N981" s="291"/>
      <c r="O981" s="291"/>
      <c r="P981" s="291"/>
      <c r="Q981" s="291"/>
      <c r="R981" s="291"/>
      <c r="S981" s="291"/>
      <c r="T981" s="291"/>
      <c r="U981" s="291"/>
      <c r="V981" s="291"/>
      <c r="W981" s="291"/>
      <c r="X981" s="291"/>
      <c r="Y981" s="291"/>
      <c r="Z981" s="291"/>
    </row>
    <row r="982" spans="1:26" ht="15.75" customHeight="1">
      <c r="A982" s="291"/>
      <c r="B982" s="291"/>
      <c r="C982" s="291"/>
      <c r="D982" s="291"/>
      <c r="E982" s="291"/>
      <c r="F982" s="291"/>
      <c r="G982" s="291"/>
      <c r="H982" s="291"/>
      <c r="I982" s="291"/>
      <c r="J982" s="291"/>
      <c r="K982" s="291"/>
      <c r="L982" s="291"/>
      <c r="M982" s="291"/>
      <c r="N982" s="291"/>
      <c r="O982" s="291"/>
      <c r="P982" s="291"/>
      <c r="Q982" s="291"/>
      <c r="R982" s="291"/>
      <c r="S982" s="291"/>
      <c r="T982" s="291"/>
      <c r="U982" s="291"/>
      <c r="V982" s="291"/>
      <c r="W982" s="291"/>
      <c r="X982" s="291"/>
      <c r="Y982" s="291"/>
      <c r="Z982" s="291"/>
    </row>
    <row r="983" spans="1:26" ht="15.75" customHeight="1">
      <c r="A983" s="291"/>
      <c r="B983" s="291"/>
      <c r="C983" s="291"/>
      <c r="D983" s="291"/>
      <c r="E983" s="291"/>
      <c r="F983" s="291"/>
      <c r="G983" s="291"/>
      <c r="H983" s="291"/>
      <c r="I983" s="291"/>
      <c r="J983" s="291"/>
      <c r="K983" s="291"/>
      <c r="L983" s="291"/>
      <c r="M983" s="291"/>
      <c r="N983" s="291"/>
      <c r="O983" s="291"/>
      <c r="P983" s="291"/>
      <c r="Q983" s="291"/>
      <c r="R983" s="291"/>
      <c r="S983" s="291"/>
      <c r="T983" s="291"/>
      <c r="U983" s="291"/>
      <c r="V983" s="291"/>
      <c r="W983" s="291"/>
      <c r="X983" s="291"/>
      <c r="Y983" s="291"/>
      <c r="Z983" s="291"/>
    </row>
    <row r="984" spans="1:26" ht="15.75" customHeight="1">
      <c r="A984" s="291"/>
      <c r="B984" s="291"/>
      <c r="C984" s="291"/>
      <c r="D984" s="291"/>
      <c r="E984" s="291"/>
      <c r="F984" s="291"/>
      <c r="G984" s="291"/>
      <c r="H984" s="291"/>
      <c r="I984" s="291"/>
      <c r="J984" s="291"/>
      <c r="K984" s="291"/>
      <c r="L984" s="291"/>
      <c r="M984" s="291"/>
      <c r="N984" s="291"/>
      <c r="O984" s="291"/>
      <c r="P984" s="291"/>
      <c r="Q984" s="291"/>
      <c r="R984" s="291"/>
      <c r="S984" s="291"/>
      <c r="T984" s="291"/>
      <c r="U984" s="291"/>
      <c r="V984" s="291"/>
      <c r="W984" s="291"/>
      <c r="X984" s="291"/>
      <c r="Y984" s="291"/>
      <c r="Z984" s="291"/>
    </row>
    <row r="985" spans="1:26" ht="15.75" customHeight="1">
      <c r="A985" s="291"/>
      <c r="B985" s="291"/>
      <c r="C985" s="291"/>
      <c r="D985" s="291"/>
      <c r="E985" s="291"/>
      <c r="F985" s="291"/>
      <c r="G985" s="291"/>
      <c r="H985" s="291"/>
      <c r="I985" s="291"/>
      <c r="J985" s="291"/>
      <c r="K985" s="291"/>
      <c r="L985" s="291"/>
      <c r="M985" s="291"/>
      <c r="N985" s="291"/>
      <c r="O985" s="291"/>
      <c r="P985" s="291"/>
      <c r="Q985" s="291"/>
      <c r="R985" s="291"/>
      <c r="S985" s="291"/>
      <c r="T985" s="291"/>
      <c r="U985" s="291"/>
      <c r="V985" s="291"/>
      <c r="W985" s="291"/>
      <c r="X985" s="291"/>
      <c r="Y985" s="291"/>
      <c r="Z985" s="291"/>
    </row>
    <row r="986" spans="1:26" ht="15.75" customHeight="1">
      <c r="A986" s="291"/>
      <c r="B986" s="291"/>
      <c r="C986" s="291"/>
      <c r="D986" s="291"/>
      <c r="E986" s="291"/>
      <c r="F986" s="291"/>
      <c r="G986" s="291"/>
      <c r="H986" s="291"/>
      <c r="I986" s="291"/>
      <c r="J986" s="291"/>
      <c r="K986" s="291"/>
      <c r="L986" s="291"/>
      <c r="M986" s="291"/>
      <c r="N986" s="291"/>
      <c r="O986" s="291"/>
      <c r="P986" s="291"/>
      <c r="Q986" s="291"/>
      <c r="R986" s="291"/>
      <c r="S986" s="291"/>
      <c r="T986" s="291"/>
      <c r="U986" s="291"/>
      <c r="V986" s="291"/>
      <c r="W986" s="291"/>
      <c r="X986" s="291"/>
      <c r="Y986" s="291"/>
      <c r="Z986" s="291"/>
    </row>
    <row r="987" spans="1:26" ht="15.75" customHeight="1">
      <c r="A987" s="291"/>
      <c r="B987" s="291"/>
      <c r="C987" s="291"/>
      <c r="D987" s="291"/>
      <c r="E987" s="291"/>
      <c r="F987" s="291"/>
      <c r="G987" s="291"/>
      <c r="H987" s="291"/>
      <c r="I987" s="291"/>
      <c r="J987" s="291"/>
      <c r="K987" s="291"/>
      <c r="L987" s="291"/>
      <c r="M987" s="291"/>
      <c r="N987" s="291"/>
      <c r="O987" s="291"/>
      <c r="P987" s="291"/>
      <c r="Q987" s="291"/>
      <c r="R987" s="291"/>
      <c r="S987" s="291"/>
      <c r="T987" s="291"/>
      <c r="U987" s="291"/>
      <c r="V987" s="291"/>
      <c r="W987" s="291"/>
      <c r="X987" s="291"/>
      <c r="Y987" s="291"/>
      <c r="Z987" s="291"/>
    </row>
    <row r="988" spans="1:26" ht="15.75" customHeight="1">
      <c r="A988" s="291"/>
      <c r="B988" s="291"/>
      <c r="C988" s="291"/>
      <c r="D988" s="291"/>
      <c r="E988" s="291"/>
      <c r="F988" s="291"/>
      <c r="G988" s="291"/>
      <c r="H988" s="291"/>
      <c r="I988" s="291"/>
      <c r="J988" s="291"/>
      <c r="K988" s="291"/>
      <c r="L988" s="291"/>
      <c r="M988" s="291"/>
      <c r="N988" s="291"/>
      <c r="O988" s="291"/>
      <c r="P988" s="291"/>
      <c r="Q988" s="291"/>
      <c r="R988" s="291"/>
      <c r="S988" s="291"/>
      <c r="T988" s="291"/>
      <c r="U988" s="291"/>
      <c r="V988" s="291"/>
      <c r="W988" s="291"/>
      <c r="X988" s="291"/>
      <c r="Y988" s="291"/>
      <c r="Z988" s="291"/>
    </row>
    <row r="989" spans="1:26" ht="15.75" customHeight="1">
      <c r="A989" s="291"/>
      <c r="B989" s="291"/>
      <c r="C989" s="291"/>
      <c r="D989" s="291"/>
      <c r="E989" s="291"/>
      <c r="F989" s="291"/>
      <c r="G989" s="291"/>
      <c r="H989" s="291"/>
      <c r="I989" s="291"/>
      <c r="J989" s="291"/>
      <c r="K989" s="291"/>
      <c r="L989" s="291"/>
      <c r="M989" s="291"/>
      <c r="N989" s="291"/>
      <c r="O989" s="291"/>
      <c r="P989" s="291"/>
      <c r="Q989" s="291"/>
      <c r="R989" s="291"/>
      <c r="S989" s="291"/>
      <c r="T989" s="291"/>
      <c r="U989" s="291"/>
      <c r="V989" s="291"/>
      <c r="W989" s="291"/>
      <c r="X989" s="291"/>
      <c r="Y989" s="291"/>
      <c r="Z989" s="291"/>
    </row>
    <row r="990" spans="1:26" ht="15.75" customHeight="1">
      <c r="A990" s="291"/>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row>
    <row r="991" spans="1:26" ht="15.75" customHeight="1">
      <c r="A991" s="291"/>
      <c r="B991" s="291"/>
      <c r="C991" s="291"/>
      <c r="D991" s="291"/>
      <c r="E991" s="291"/>
      <c r="F991" s="291"/>
      <c r="G991" s="291"/>
      <c r="H991" s="291"/>
      <c r="I991" s="291"/>
      <c r="J991" s="291"/>
      <c r="K991" s="291"/>
      <c r="L991" s="291"/>
      <c r="M991" s="291"/>
      <c r="N991" s="291"/>
      <c r="O991" s="291"/>
      <c r="P991" s="291"/>
      <c r="Q991" s="291"/>
      <c r="R991" s="291"/>
      <c r="S991" s="291"/>
      <c r="T991" s="291"/>
      <c r="U991" s="291"/>
      <c r="V991" s="291"/>
      <c r="W991" s="291"/>
      <c r="X991" s="291"/>
      <c r="Y991" s="291"/>
      <c r="Z991" s="291"/>
    </row>
    <row r="992" spans="1:26" ht="15.75" customHeight="1">
      <c r="A992" s="291"/>
      <c r="B992" s="291"/>
      <c r="C992" s="291"/>
      <c r="D992" s="291"/>
      <c r="E992" s="291"/>
      <c r="F992" s="291"/>
      <c r="G992" s="291"/>
      <c r="H992" s="291"/>
      <c r="I992" s="291"/>
      <c r="J992" s="291"/>
      <c r="K992" s="291"/>
      <c r="L992" s="291"/>
      <c r="M992" s="291"/>
      <c r="N992" s="291"/>
      <c r="O992" s="291"/>
      <c r="P992" s="291"/>
      <c r="Q992" s="291"/>
      <c r="R992" s="291"/>
      <c r="S992" s="291"/>
      <c r="T992" s="291"/>
      <c r="U992" s="291"/>
      <c r="V992" s="291"/>
      <c r="W992" s="291"/>
      <c r="X992" s="291"/>
      <c r="Y992" s="291"/>
      <c r="Z992" s="291"/>
    </row>
    <row r="993" spans="1:26" ht="15.75" customHeight="1">
      <c r="A993" s="291"/>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row>
    <row r="994" spans="1:26" ht="15.75" customHeight="1">
      <c r="A994" s="291"/>
      <c r="B994" s="291"/>
      <c r="C994" s="291"/>
      <c r="D994" s="291"/>
      <c r="E994" s="291"/>
      <c r="F994" s="291"/>
      <c r="G994" s="291"/>
      <c r="H994" s="291"/>
      <c r="I994" s="291"/>
      <c r="J994" s="291"/>
      <c r="K994" s="291"/>
      <c r="L994" s="291"/>
      <c r="M994" s="291"/>
      <c r="N994" s="291"/>
      <c r="O994" s="291"/>
      <c r="P994" s="291"/>
      <c r="Q994" s="291"/>
      <c r="R994" s="291"/>
      <c r="S994" s="291"/>
      <c r="T994" s="291"/>
      <c r="U994" s="291"/>
      <c r="V994" s="291"/>
      <c r="W994" s="291"/>
      <c r="X994" s="291"/>
      <c r="Y994" s="291"/>
      <c r="Z994" s="291"/>
    </row>
    <row r="995" spans="1:26" ht="15.75" customHeight="1">
      <c r="A995" s="291"/>
      <c r="B995" s="291"/>
      <c r="C995" s="291"/>
      <c r="D995" s="291"/>
      <c r="E995" s="291"/>
      <c r="F995" s="291"/>
      <c r="G995" s="291"/>
      <c r="H995" s="291"/>
      <c r="I995" s="291"/>
      <c r="J995" s="291"/>
      <c r="K995" s="291"/>
      <c r="L995" s="291"/>
      <c r="M995" s="291"/>
      <c r="N995" s="291"/>
      <c r="O995" s="291"/>
      <c r="P995" s="291"/>
      <c r="Q995" s="291"/>
      <c r="R995" s="291"/>
      <c r="S995" s="291"/>
      <c r="T995" s="291"/>
      <c r="U995" s="291"/>
      <c r="V995" s="291"/>
      <c r="W995" s="291"/>
      <c r="X995" s="291"/>
      <c r="Y995" s="291"/>
      <c r="Z995" s="291"/>
    </row>
    <row r="996" spans="1:26" ht="15.75" customHeight="1">
      <c r="A996" s="291"/>
      <c r="B996" s="291"/>
      <c r="C996" s="291"/>
      <c r="D996" s="291"/>
      <c r="E996" s="291"/>
      <c r="F996" s="291"/>
      <c r="G996" s="291"/>
      <c r="H996" s="291"/>
      <c r="I996" s="291"/>
      <c r="J996" s="291"/>
      <c r="K996" s="291"/>
      <c r="L996" s="291"/>
      <c r="M996" s="291"/>
      <c r="N996" s="291"/>
      <c r="O996" s="291"/>
      <c r="P996" s="291"/>
      <c r="Q996" s="291"/>
      <c r="R996" s="291"/>
      <c r="S996" s="291"/>
      <c r="T996" s="291"/>
      <c r="U996" s="291"/>
      <c r="V996" s="291"/>
      <c r="W996" s="291"/>
      <c r="X996" s="291"/>
      <c r="Y996" s="291"/>
      <c r="Z996" s="291"/>
    </row>
    <row r="997" spans="1:26" ht="15.75" customHeight="1">
      <c r="A997" s="291"/>
      <c r="B997" s="291"/>
      <c r="C997" s="291"/>
      <c r="D997" s="291"/>
      <c r="E997" s="291"/>
      <c r="F997" s="291"/>
      <c r="G997" s="291"/>
      <c r="H997" s="291"/>
      <c r="I997" s="291"/>
      <c r="J997" s="291"/>
      <c r="K997" s="291"/>
      <c r="L997" s="291"/>
      <c r="M997" s="291"/>
      <c r="N997" s="291"/>
      <c r="O997" s="291"/>
      <c r="P997" s="291"/>
      <c r="Q997" s="291"/>
      <c r="R997" s="291"/>
      <c r="S997" s="291"/>
      <c r="T997" s="291"/>
      <c r="U997" s="291"/>
      <c r="V997" s="291"/>
      <c r="W997" s="291"/>
      <c r="X997" s="291"/>
      <c r="Y997" s="291"/>
      <c r="Z997" s="291"/>
    </row>
    <row r="998" spans="1:26" ht="15.75" customHeight="1">
      <c r="A998" s="291"/>
      <c r="B998" s="291"/>
      <c r="C998" s="291"/>
      <c r="D998" s="291"/>
      <c r="E998" s="291"/>
      <c r="F998" s="291"/>
      <c r="G998" s="291"/>
      <c r="H998" s="291"/>
      <c r="I998" s="291"/>
      <c r="J998" s="291"/>
      <c r="K998" s="291"/>
      <c r="L998" s="291"/>
      <c r="M998" s="291"/>
      <c r="N998" s="291"/>
      <c r="O998" s="291"/>
      <c r="P998" s="291"/>
      <c r="Q998" s="291"/>
      <c r="R998" s="291"/>
      <c r="S998" s="291"/>
      <c r="T998" s="291"/>
      <c r="U998" s="291"/>
      <c r="V998" s="291"/>
      <c r="W998" s="291"/>
      <c r="X998" s="291"/>
      <c r="Y998" s="291"/>
      <c r="Z998" s="291"/>
    </row>
    <row r="999" spans="1:26" ht="15.75" customHeight="1">
      <c r="A999" s="291"/>
      <c r="B999" s="291"/>
      <c r="C999" s="291"/>
      <c r="D999" s="291"/>
      <c r="E999" s="291"/>
      <c r="F999" s="291"/>
      <c r="G999" s="291"/>
      <c r="H999" s="291"/>
      <c r="I999" s="291"/>
      <c r="J999" s="291"/>
      <c r="K999" s="291"/>
      <c r="L999" s="291"/>
      <c r="M999" s="291"/>
      <c r="N999" s="291"/>
      <c r="O999" s="291"/>
      <c r="P999" s="291"/>
      <c r="Q999" s="291"/>
      <c r="R999" s="291"/>
      <c r="S999" s="291"/>
      <c r="T999" s="291"/>
      <c r="U999" s="291"/>
      <c r="V999" s="291"/>
      <c r="W999" s="291"/>
      <c r="X999" s="291"/>
      <c r="Y999" s="291"/>
      <c r="Z999" s="291"/>
    </row>
    <row r="1000" spans="1:26" ht="15.75" customHeight="1">
      <c r="A1000" s="291"/>
      <c r="B1000" s="291"/>
      <c r="C1000" s="291"/>
      <c r="D1000" s="291"/>
      <c r="E1000" s="291"/>
      <c r="F1000" s="291"/>
      <c r="G1000" s="291"/>
      <c r="H1000" s="291"/>
      <c r="I1000" s="291"/>
      <c r="J1000" s="291"/>
      <c r="K1000" s="291"/>
      <c r="L1000" s="291"/>
      <c r="M1000" s="291"/>
      <c r="N1000" s="291"/>
      <c r="O1000" s="291"/>
      <c r="P1000" s="291"/>
      <c r="Q1000" s="291"/>
      <c r="R1000" s="291"/>
      <c r="S1000" s="291"/>
      <c r="T1000" s="291"/>
      <c r="U1000" s="291"/>
      <c r="V1000" s="291"/>
      <c r="W1000" s="291"/>
      <c r="X1000" s="291"/>
      <c r="Y1000" s="291"/>
      <c r="Z1000" s="291"/>
    </row>
  </sheetData>
  <mergeCells count="65">
    <mergeCell ref="C60:M60"/>
    <mergeCell ref="B61:M61"/>
    <mergeCell ref="F42:G42"/>
    <mergeCell ref="H42:I42"/>
    <mergeCell ref="F45:F46"/>
    <mergeCell ref="G45:J46"/>
    <mergeCell ref="L45:M46"/>
    <mergeCell ref="C48:M48"/>
    <mergeCell ref="C49:M49"/>
    <mergeCell ref="H40:I40"/>
    <mergeCell ref="J40:K40"/>
    <mergeCell ref="L40:M40"/>
    <mergeCell ref="D42:E42"/>
    <mergeCell ref="C59:M59"/>
    <mergeCell ref="C58:M58"/>
    <mergeCell ref="C50:M50"/>
    <mergeCell ref="C51:M51"/>
    <mergeCell ref="C52:M52"/>
    <mergeCell ref="C53:M53"/>
    <mergeCell ref="C54:M54"/>
    <mergeCell ref="C55:M55"/>
    <mergeCell ref="C56:M56"/>
    <mergeCell ref="A58:A60"/>
    <mergeCell ref="B1:M1"/>
    <mergeCell ref="C2:M2"/>
    <mergeCell ref="C3:M3"/>
    <mergeCell ref="C4:E4"/>
    <mergeCell ref="F4:G4"/>
    <mergeCell ref="C16:M16"/>
    <mergeCell ref="J29:L29"/>
    <mergeCell ref="H38:I38"/>
    <mergeCell ref="J38:K38"/>
    <mergeCell ref="D36:E36"/>
    <mergeCell ref="F36:G36"/>
    <mergeCell ref="H36:I36"/>
    <mergeCell ref="J36:K36"/>
    <mergeCell ref="L36:M36"/>
    <mergeCell ref="F38:G38"/>
    <mergeCell ref="A2:A14"/>
    <mergeCell ref="B17:B23"/>
    <mergeCell ref="B24:B27"/>
    <mergeCell ref="B28:B30"/>
    <mergeCell ref="C57:M57"/>
    <mergeCell ref="H4:M4"/>
    <mergeCell ref="C15:M15"/>
    <mergeCell ref="A15:A51"/>
    <mergeCell ref="B31:B33"/>
    <mergeCell ref="B34:B43"/>
    <mergeCell ref="B44:B47"/>
    <mergeCell ref="A52:A57"/>
    <mergeCell ref="L38:M38"/>
    <mergeCell ref="D38:E38"/>
    <mergeCell ref="D40:E40"/>
    <mergeCell ref="F40:G40"/>
    <mergeCell ref="C11:M11"/>
    <mergeCell ref="C12:M12"/>
    <mergeCell ref="C13:M13"/>
    <mergeCell ref="C14:D14"/>
    <mergeCell ref="F14:M14"/>
    <mergeCell ref="C5:M5"/>
    <mergeCell ref="C6:M6"/>
    <mergeCell ref="C7:G7"/>
    <mergeCell ref="I7:M7"/>
    <mergeCell ref="B8:B10"/>
    <mergeCell ref="C8:M10"/>
  </mergeCells>
  <hyperlinks>
    <hyperlink ref="C56" r:id="rId1"/>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999"/>
  <sheetViews>
    <sheetView zoomScale="70" zoomScaleNormal="70" workbookViewId="0">
      <selection activeCell="B1" sqref="B1:M1"/>
    </sheetView>
  </sheetViews>
  <sheetFormatPr baseColWidth="10" defaultColWidth="11.42578125" defaultRowHeight="15"/>
  <cols>
    <col min="1" max="1" width="27.28515625" style="491" customWidth="1"/>
    <col min="2" max="2" width="29.42578125" style="491" customWidth="1"/>
    <col min="3" max="16384" width="11.42578125" style="491"/>
  </cols>
  <sheetData>
    <row r="1" spans="1:26" ht="40.5" customHeight="1" thickTop="1" thickBot="1">
      <c r="A1" s="489"/>
      <c r="B1" s="1665" t="s">
        <v>952</v>
      </c>
      <c r="C1" s="1666"/>
      <c r="D1" s="1666"/>
      <c r="E1" s="1666"/>
      <c r="F1" s="1666"/>
      <c r="G1" s="1666"/>
      <c r="H1" s="1666"/>
      <c r="I1" s="1666"/>
      <c r="J1" s="1666"/>
      <c r="K1" s="1666"/>
      <c r="L1" s="1666"/>
      <c r="M1" s="1667"/>
      <c r="N1" s="490"/>
      <c r="O1" s="490"/>
      <c r="P1" s="490"/>
      <c r="Q1" s="490"/>
      <c r="R1" s="490"/>
      <c r="S1" s="490"/>
      <c r="T1" s="490"/>
      <c r="U1" s="490"/>
      <c r="V1" s="490"/>
      <c r="W1" s="490"/>
      <c r="X1" s="490"/>
      <c r="Y1" s="490"/>
      <c r="Z1" s="490"/>
    </row>
    <row r="2" spans="1:26" ht="35.25" customHeight="1" thickTop="1" thickBot="1">
      <c r="A2" s="1629" t="s">
        <v>263</v>
      </c>
      <c r="B2" s="492" t="s">
        <v>264</v>
      </c>
      <c r="C2" s="1668" t="s">
        <v>768</v>
      </c>
      <c r="D2" s="1669"/>
      <c r="E2" s="1669"/>
      <c r="F2" s="1669"/>
      <c r="G2" s="1669"/>
      <c r="H2" s="1669"/>
      <c r="I2" s="1669"/>
      <c r="J2" s="1669"/>
      <c r="K2" s="1669"/>
      <c r="L2" s="1669"/>
      <c r="M2" s="1670"/>
      <c r="N2" s="490"/>
      <c r="O2" s="490"/>
      <c r="P2" s="490"/>
      <c r="Q2" s="490"/>
      <c r="R2" s="490"/>
      <c r="S2" s="490"/>
      <c r="T2" s="490"/>
      <c r="U2" s="490"/>
      <c r="V2" s="490"/>
      <c r="W2" s="490"/>
      <c r="X2" s="490"/>
      <c r="Y2" s="490"/>
      <c r="Z2" s="490"/>
    </row>
    <row r="3" spans="1:26" ht="42" customHeight="1" thickBot="1">
      <c r="A3" s="1627"/>
      <c r="B3" s="493" t="s">
        <v>338</v>
      </c>
      <c r="C3" s="1671" t="s">
        <v>769</v>
      </c>
      <c r="D3" s="1639"/>
      <c r="E3" s="1639"/>
      <c r="F3" s="1639"/>
      <c r="G3" s="1639"/>
      <c r="H3" s="1639"/>
      <c r="I3" s="1639"/>
      <c r="J3" s="1639"/>
      <c r="K3" s="1639"/>
      <c r="L3" s="1639"/>
      <c r="M3" s="1640"/>
      <c r="N3" s="490"/>
      <c r="O3" s="490"/>
      <c r="P3" s="490"/>
      <c r="Q3" s="490"/>
      <c r="R3" s="490"/>
      <c r="S3" s="490"/>
      <c r="T3" s="490"/>
      <c r="U3" s="490"/>
      <c r="V3" s="490"/>
      <c r="W3" s="490"/>
      <c r="X3" s="490"/>
      <c r="Y3" s="490"/>
      <c r="Z3" s="490"/>
    </row>
    <row r="4" spans="1:26" ht="17.25" thickBot="1">
      <c r="A4" s="1627"/>
      <c r="B4" s="493" t="s">
        <v>97</v>
      </c>
      <c r="C4" s="1638">
        <v>97</v>
      </c>
      <c r="D4" s="1639"/>
      <c r="E4" s="1672"/>
      <c r="F4" s="1673" t="s">
        <v>98</v>
      </c>
      <c r="G4" s="1674"/>
      <c r="H4" s="1657">
        <v>89</v>
      </c>
      <c r="I4" s="1639"/>
      <c r="J4" s="1639"/>
      <c r="K4" s="1639"/>
      <c r="L4" s="1639"/>
      <c r="M4" s="1640"/>
      <c r="N4" s="490"/>
      <c r="O4" s="490"/>
      <c r="P4" s="490"/>
      <c r="Q4" s="490"/>
      <c r="R4" s="490"/>
      <c r="S4" s="490"/>
      <c r="T4" s="490"/>
      <c r="U4" s="490"/>
      <c r="V4" s="490"/>
      <c r="W4" s="490"/>
      <c r="X4" s="490"/>
      <c r="Y4" s="490"/>
      <c r="Z4" s="490"/>
    </row>
    <row r="5" spans="1:26" ht="17.25" thickBot="1">
      <c r="A5" s="1627"/>
      <c r="B5" s="493" t="s">
        <v>267</v>
      </c>
      <c r="C5" s="1638" t="s">
        <v>508</v>
      </c>
      <c r="D5" s="1639"/>
      <c r="E5" s="1639"/>
      <c r="F5" s="1639"/>
      <c r="G5" s="1639"/>
      <c r="H5" s="1639"/>
      <c r="I5" s="1639"/>
      <c r="J5" s="1639"/>
      <c r="K5" s="1639"/>
      <c r="L5" s="1639"/>
      <c r="M5" s="1640"/>
      <c r="N5" s="490"/>
      <c r="O5" s="490"/>
      <c r="P5" s="490"/>
      <c r="Q5" s="490"/>
      <c r="R5" s="490"/>
      <c r="S5" s="490"/>
      <c r="T5" s="490"/>
      <c r="U5" s="490"/>
      <c r="V5" s="490"/>
      <c r="W5" s="490"/>
      <c r="X5" s="490"/>
      <c r="Y5" s="490"/>
      <c r="Z5" s="490"/>
    </row>
    <row r="6" spans="1:26" ht="17.25" thickBot="1">
      <c r="A6" s="1627"/>
      <c r="B6" s="493" t="s">
        <v>268</v>
      </c>
      <c r="C6" s="1638" t="s">
        <v>509</v>
      </c>
      <c r="D6" s="1639"/>
      <c r="E6" s="1639"/>
      <c r="F6" s="1639"/>
      <c r="G6" s="1639"/>
      <c r="H6" s="1639"/>
      <c r="I6" s="1639"/>
      <c r="J6" s="1639"/>
      <c r="K6" s="1639"/>
      <c r="L6" s="1639"/>
      <c r="M6" s="1640"/>
      <c r="N6" s="490"/>
      <c r="O6" s="490"/>
      <c r="P6" s="490"/>
      <c r="Q6" s="490"/>
      <c r="R6" s="490"/>
      <c r="S6" s="490"/>
      <c r="T6" s="490"/>
      <c r="U6" s="490"/>
      <c r="V6" s="490"/>
      <c r="W6" s="490"/>
      <c r="X6" s="490"/>
      <c r="Y6" s="490"/>
      <c r="Z6" s="490"/>
    </row>
    <row r="7" spans="1:26" ht="17.25" thickBot="1">
      <c r="A7" s="1627"/>
      <c r="B7" s="493" t="s">
        <v>269</v>
      </c>
      <c r="C7" s="1638" t="s">
        <v>44</v>
      </c>
      <c r="D7" s="1639"/>
      <c r="E7" s="1639"/>
      <c r="F7" s="1639"/>
      <c r="G7" s="1672"/>
      <c r="H7" s="494" t="s">
        <v>52</v>
      </c>
      <c r="I7" s="1675" t="s">
        <v>510</v>
      </c>
      <c r="J7" s="1623"/>
      <c r="K7" s="1623"/>
      <c r="L7" s="1623"/>
      <c r="M7" s="1624"/>
      <c r="N7" s="490"/>
      <c r="O7" s="490"/>
      <c r="P7" s="490"/>
      <c r="Q7" s="490"/>
      <c r="R7" s="490"/>
      <c r="S7" s="490"/>
      <c r="T7" s="490"/>
      <c r="U7" s="490"/>
      <c r="V7" s="490"/>
      <c r="W7" s="490"/>
      <c r="X7" s="490"/>
      <c r="Y7" s="490"/>
      <c r="Z7" s="490"/>
    </row>
    <row r="8" spans="1:26" ht="15.75" thickBot="1">
      <c r="A8" s="1627"/>
      <c r="B8" s="1645" t="s">
        <v>270</v>
      </c>
      <c r="C8" s="1676" t="s">
        <v>510</v>
      </c>
      <c r="D8" s="1663"/>
      <c r="E8" s="1663"/>
      <c r="F8" s="1663"/>
      <c r="G8" s="1663"/>
      <c r="H8" s="1663"/>
      <c r="I8" s="1663"/>
      <c r="J8" s="1663"/>
      <c r="K8" s="1663"/>
      <c r="L8" s="1663"/>
      <c r="M8" s="1677"/>
      <c r="N8" s="490"/>
      <c r="O8" s="490"/>
      <c r="P8" s="490"/>
      <c r="Q8" s="490"/>
      <c r="R8" s="490"/>
      <c r="S8" s="490"/>
      <c r="T8" s="490"/>
      <c r="U8" s="490"/>
      <c r="V8" s="490"/>
      <c r="W8" s="490"/>
      <c r="X8" s="490"/>
      <c r="Y8" s="490"/>
      <c r="Z8" s="490"/>
    </row>
    <row r="9" spans="1:26" ht="15.75" thickBot="1">
      <c r="A9" s="1627"/>
      <c r="B9" s="1646"/>
      <c r="C9" s="1678"/>
      <c r="D9" s="1679"/>
      <c r="E9" s="1679"/>
      <c r="F9" s="1679"/>
      <c r="G9" s="1679"/>
      <c r="H9" s="1679"/>
      <c r="I9" s="1679"/>
      <c r="J9" s="1679"/>
      <c r="K9" s="1679"/>
      <c r="L9" s="1679"/>
      <c r="M9" s="1680"/>
      <c r="N9" s="490"/>
      <c r="O9" s="490"/>
      <c r="P9" s="490"/>
      <c r="Q9" s="490"/>
      <c r="R9" s="490"/>
      <c r="S9" s="490"/>
      <c r="T9" s="490"/>
      <c r="U9" s="490"/>
      <c r="V9" s="490"/>
      <c r="W9" s="490"/>
      <c r="X9" s="490"/>
      <c r="Y9" s="490"/>
      <c r="Z9" s="490"/>
    </row>
    <row r="10" spans="1:26" ht="15.75" thickBot="1">
      <c r="A10" s="1627"/>
      <c r="B10" s="1647"/>
      <c r="C10" s="1681"/>
      <c r="D10" s="1682"/>
      <c r="E10" s="1682"/>
      <c r="F10" s="1682"/>
      <c r="G10" s="1682"/>
      <c r="H10" s="1682"/>
      <c r="I10" s="1682"/>
      <c r="J10" s="1682"/>
      <c r="K10" s="1682"/>
      <c r="L10" s="1682"/>
      <c r="M10" s="1683"/>
      <c r="N10" s="490"/>
      <c r="O10" s="490"/>
      <c r="P10" s="490"/>
      <c r="Q10" s="490"/>
      <c r="R10" s="490"/>
      <c r="S10" s="490"/>
      <c r="T10" s="490"/>
      <c r="U10" s="490"/>
      <c r="V10" s="490"/>
      <c r="W10" s="490"/>
      <c r="X10" s="490"/>
      <c r="Y10" s="490"/>
      <c r="Z10" s="490"/>
    </row>
    <row r="11" spans="1:26" ht="34.5" customHeight="1" thickBot="1">
      <c r="A11" s="1627"/>
      <c r="B11" s="493" t="s">
        <v>273</v>
      </c>
      <c r="C11" s="1638" t="s">
        <v>770</v>
      </c>
      <c r="D11" s="1639"/>
      <c r="E11" s="1639"/>
      <c r="F11" s="1639"/>
      <c r="G11" s="1639"/>
      <c r="H11" s="1639"/>
      <c r="I11" s="1639"/>
      <c r="J11" s="1639"/>
      <c r="K11" s="1639"/>
      <c r="L11" s="1639"/>
      <c r="M11" s="1640"/>
      <c r="N11" s="490"/>
      <c r="O11" s="490"/>
      <c r="P11" s="490"/>
      <c r="Q11" s="490"/>
      <c r="R11" s="490"/>
      <c r="S11" s="490"/>
      <c r="T11" s="490"/>
      <c r="U11" s="490"/>
      <c r="V11" s="490"/>
      <c r="W11" s="490"/>
      <c r="X11" s="490"/>
      <c r="Y11" s="490"/>
      <c r="Z11" s="490"/>
    </row>
    <row r="12" spans="1:26" ht="42" customHeight="1" thickBot="1">
      <c r="A12" s="1627"/>
      <c r="B12" s="493" t="s">
        <v>348</v>
      </c>
      <c r="C12" s="1638" t="s">
        <v>727</v>
      </c>
      <c r="D12" s="1639"/>
      <c r="E12" s="1639"/>
      <c r="F12" s="1639"/>
      <c r="G12" s="1639"/>
      <c r="H12" s="1639"/>
      <c r="I12" s="1639"/>
      <c r="J12" s="1639"/>
      <c r="K12" s="1639"/>
      <c r="L12" s="1639"/>
      <c r="M12" s="1640"/>
      <c r="N12" s="490"/>
      <c r="O12" s="490"/>
      <c r="P12" s="490"/>
      <c r="Q12" s="490"/>
      <c r="R12" s="490"/>
      <c r="S12" s="490"/>
      <c r="T12" s="490"/>
      <c r="U12" s="490"/>
      <c r="V12" s="490"/>
      <c r="W12" s="490"/>
      <c r="X12" s="490"/>
      <c r="Y12" s="490"/>
      <c r="Z12" s="490"/>
    </row>
    <row r="13" spans="1:26" ht="48" thickBot="1">
      <c r="A13" s="1627"/>
      <c r="B13" s="493" t="s">
        <v>349</v>
      </c>
      <c r="C13" s="1638" t="s">
        <v>728</v>
      </c>
      <c r="D13" s="1639"/>
      <c r="E13" s="1639"/>
      <c r="F13" s="1639"/>
      <c r="G13" s="1639"/>
      <c r="H13" s="1639"/>
      <c r="I13" s="1639"/>
      <c r="J13" s="1639"/>
      <c r="K13" s="1639"/>
      <c r="L13" s="1639"/>
      <c r="M13" s="1640"/>
      <c r="N13" s="490"/>
      <c r="O13" s="490"/>
      <c r="P13" s="490"/>
      <c r="Q13" s="490"/>
      <c r="R13" s="490"/>
      <c r="S13" s="490"/>
      <c r="T13" s="490"/>
      <c r="U13" s="490"/>
      <c r="V13" s="490"/>
      <c r="W13" s="490"/>
      <c r="X13" s="490"/>
      <c r="Y13" s="490"/>
      <c r="Z13" s="490"/>
    </row>
    <row r="14" spans="1:26" ht="63" customHeight="1" thickBot="1">
      <c r="A14" s="1627"/>
      <c r="B14" s="495" t="s">
        <v>351</v>
      </c>
      <c r="C14" s="1625" t="s">
        <v>404</v>
      </c>
      <c r="D14" s="1624"/>
      <c r="E14" s="496" t="s">
        <v>353</v>
      </c>
      <c r="F14" s="1657" t="s">
        <v>771</v>
      </c>
      <c r="G14" s="1639"/>
      <c r="H14" s="1639"/>
      <c r="I14" s="1639"/>
      <c r="J14" s="1639"/>
      <c r="K14" s="1639"/>
      <c r="L14" s="1639"/>
      <c r="M14" s="1640"/>
      <c r="N14" s="490"/>
      <c r="O14" s="490"/>
      <c r="P14" s="490"/>
      <c r="Q14" s="490"/>
      <c r="R14" s="490"/>
      <c r="S14" s="490"/>
      <c r="T14" s="490"/>
      <c r="U14" s="490"/>
      <c r="V14" s="490"/>
      <c r="W14" s="490"/>
      <c r="X14" s="490"/>
      <c r="Y14" s="490"/>
      <c r="Z14" s="490"/>
    </row>
    <row r="15" spans="1:26" ht="17.25" thickBot="1">
      <c r="A15" s="1658" t="s">
        <v>275</v>
      </c>
      <c r="B15" s="497" t="s">
        <v>91</v>
      </c>
      <c r="C15" s="1623" t="s">
        <v>180</v>
      </c>
      <c r="D15" s="1623"/>
      <c r="E15" s="1623"/>
      <c r="F15" s="1623"/>
      <c r="G15" s="1623"/>
      <c r="H15" s="1623"/>
      <c r="I15" s="1623"/>
      <c r="J15" s="1623"/>
      <c r="K15" s="1623"/>
      <c r="L15" s="1623"/>
      <c r="M15" s="1624"/>
      <c r="N15" s="490"/>
      <c r="O15" s="490"/>
      <c r="P15" s="490"/>
      <c r="Q15" s="490"/>
      <c r="R15" s="490"/>
      <c r="S15" s="490"/>
      <c r="T15" s="490"/>
      <c r="U15" s="490"/>
      <c r="V15" s="490"/>
      <c r="W15" s="490"/>
      <c r="X15" s="490"/>
      <c r="Y15" s="490"/>
      <c r="Z15" s="490"/>
    </row>
    <row r="16" spans="1:26" ht="41.25" customHeight="1" thickBot="1">
      <c r="A16" s="1627"/>
      <c r="B16" s="498" t="s">
        <v>356</v>
      </c>
      <c r="C16" s="1625" t="s">
        <v>721</v>
      </c>
      <c r="D16" s="1623"/>
      <c r="E16" s="1623"/>
      <c r="F16" s="1623"/>
      <c r="G16" s="1623"/>
      <c r="H16" s="1623"/>
      <c r="I16" s="1623"/>
      <c r="J16" s="1623"/>
      <c r="K16" s="1623"/>
      <c r="L16" s="1623"/>
      <c r="M16" s="1624"/>
      <c r="N16" s="490"/>
      <c r="O16" s="490"/>
      <c r="P16" s="490"/>
      <c r="Q16" s="490"/>
      <c r="R16" s="490"/>
      <c r="S16" s="490"/>
      <c r="T16" s="490"/>
      <c r="U16" s="490"/>
      <c r="V16" s="490"/>
      <c r="W16" s="490"/>
      <c r="X16" s="490"/>
      <c r="Y16" s="490"/>
      <c r="Z16" s="490"/>
    </row>
    <row r="17" spans="1:26" ht="17.25" thickBot="1">
      <c r="A17" s="1627"/>
      <c r="B17" s="1654" t="s">
        <v>276</v>
      </c>
      <c r="C17" s="635"/>
      <c r="D17" s="635"/>
      <c r="E17" s="635"/>
      <c r="F17" s="635"/>
      <c r="G17" s="635"/>
      <c r="H17" s="635"/>
      <c r="I17" s="635"/>
      <c r="J17" s="635"/>
      <c r="K17" s="635"/>
      <c r="L17" s="635"/>
      <c r="M17" s="636"/>
      <c r="N17" s="490"/>
      <c r="O17" s="490"/>
      <c r="P17" s="490"/>
      <c r="Q17" s="490"/>
      <c r="R17" s="490"/>
      <c r="S17" s="490"/>
      <c r="T17" s="490"/>
      <c r="U17" s="490"/>
      <c r="V17" s="490"/>
      <c r="W17" s="490"/>
      <c r="X17" s="490"/>
      <c r="Y17" s="490"/>
      <c r="Z17" s="490"/>
    </row>
    <row r="18" spans="1:26" ht="17.25" thickBot="1">
      <c r="A18" s="1627"/>
      <c r="B18" s="1655"/>
      <c r="C18" s="635"/>
      <c r="D18" s="637"/>
      <c r="E18" s="635"/>
      <c r="F18" s="637"/>
      <c r="G18" s="635"/>
      <c r="H18" s="637"/>
      <c r="I18" s="635"/>
      <c r="J18" s="637"/>
      <c r="K18" s="635"/>
      <c r="L18" s="635"/>
      <c r="M18" s="636"/>
      <c r="N18" s="490"/>
      <c r="O18" s="490"/>
      <c r="P18" s="490"/>
      <c r="Q18" s="490"/>
      <c r="R18" s="490"/>
      <c r="S18" s="490"/>
      <c r="T18" s="490"/>
      <c r="U18" s="490"/>
      <c r="V18" s="490"/>
      <c r="W18" s="490"/>
      <c r="X18" s="490"/>
      <c r="Y18" s="490"/>
      <c r="Z18" s="490"/>
    </row>
    <row r="19" spans="1:26" ht="17.25" thickBot="1">
      <c r="A19" s="1627"/>
      <c r="B19" s="1655"/>
      <c r="C19" s="499" t="s">
        <v>277</v>
      </c>
      <c r="D19" s="638"/>
      <c r="E19" s="499" t="s">
        <v>278</v>
      </c>
      <c r="F19" s="638"/>
      <c r="G19" s="499" t="s">
        <v>279</v>
      </c>
      <c r="H19" s="638"/>
      <c r="I19" s="499" t="s">
        <v>280</v>
      </c>
      <c r="J19" s="639" t="s">
        <v>287</v>
      </c>
      <c r="K19" s="500"/>
      <c r="L19" s="500"/>
      <c r="M19" s="636"/>
      <c r="N19" s="490"/>
      <c r="O19" s="490"/>
      <c r="P19" s="490"/>
      <c r="Q19" s="490"/>
      <c r="R19" s="490"/>
      <c r="S19" s="490"/>
      <c r="T19" s="490"/>
      <c r="U19" s="490"/>
      <c r="V19" s="490"/>
      <c r="W19" s="490"/>
      <c r="X19" s="490"/>
      <c r="Y19" s="490"/>
      <c r="Z19" s="490"/>
    </row>
    <row r="20" spans="1:26" ht="17.25" thickBot="1">
      <c r="A20" s="1627"/>
      <c r="B20" s="1655"/>
      <c r="C20" s="499" t="s">
        <v>281</v>
      </c>
      <c r="D20" s="638"/>
      <c r="E20" s="499" t="s">
        <v>282</v>
      </c>
      <c r="F20" s="638"/>
      <c r="G20" s="499" t="s">
        <v>283</v>
      </c>
      <c r="H20" s="638"/>
      <c r="I20" s="500"/>
      <c r="J20" s="635"/>
      <c r="K20" s="500"/>
      <c r="L20" s="500"/>
      <c r="M20" s="636"/>
      <c r="N20" s="490"/>
      <c r="O20" s="490"/>
      <c r="P20" s="490"/>
      <c r="Q20" s="490"/>
      <c r="R20" s="490"/>
      <c r="S20" s="490"/>
      <c r="T20" s="490"/>
      <c r="U20" s="490"/>
      <c r="V20" s="490"/>
      <c r="W20" s="490"/>
      <c r="X20" s="490"/>
      <c r="Y20" s="490"/>
      <c r="Z20" s="490"/>
    </row>
    <row r="21" spans="1:26" ht="17.25" thickBot="1">
      <c r="A21" s="1627"/>
      <c r="B21" s="1655"/>
      <c r="C21" s="499" t="s">
        <v>284</v>
      </c>
      <c r="D21" s="638"/>
      <c r="E21" s="499" t="s">
        <v>285</v>
      </c>
      <c r="F21" s="638"/>
      <c r="G21" s="500"/>
      <c r="H21" s="635"/>
      <c r="I21" s="500"/>
      <c r="J21" s="635"/>
      <c r="K21" s="500"/>
      <c r="L21" s="500"/>
      <c r="M21" s="636"/>
      <c r="N21" s="490"/>
      <c r="O21" s="490"/>
      <c r="P21" s="490"/>
      <c r="Q21" s="490"/>
      <c r="R21" s="490"/>
      <c r="S21" s="490"/>
      <c r="T21" s="490"/>
      <c r="U21" s="490"/>
      <c r="V21" s="490"/>
      <c r="W21" s="490"/>
      <c r="X21" s="490"/>
      <c r="Y21" s="490"/>
      <c r="Z21" s="490"/>
    </row>
    <row r="22" spans="1:26" ht="17.25" thickBot="1">
      <c r="A22" s="1627"/>
      <c r="B22" s="1655"/>
      <c r="C22" s="499" t="s">
        <v>286</v>
      </c>
      <c r="D22" s="638"/>
      <c r="E22" s="500" t="s">
        <v>288</v>
      </c>
      <c r="F22" s="637"/>
      <c r="G22" s="637"/>
      <c r="H22" s="637"/>
      <c r="I22" s="637"/>
      <c r="J22" s="637"/>
      <c r="K22" s="637"/>
      <c r="L22" s="637"/>
      <c r="M22" s="640"/>
      <c r="N22" s="490"/>
      <c r="O22" s="490"/>
      <c r="P22" s="490"/>
      <c r="Q22" s="490"/>
      <c r="R22" s="490"/>
      <c r="S22" s="490"/>
      <c r="T22" s="490"/>
      <c r="U22" s="490"/>
      <c r="V22" s="490"/>
      <c r="W22" s="490"/>
      <c r="X22" s="490"/>
      <c r="Y22" s="490"/>
      <c r="Z22" s="490"/>
    </row>
    <row r="23" spans="1:26" ht="17.25" thickBot="1">
      <c r="A23" s="1627"/>
      <c r="B23" s="1656"/>
      <c r="C23" s="637"/>
      <c r="D23" s="637"/>
      <c r="E23" s="637"/>
      <c r="F23" s="637"/>
      <c r="G23" s="637"/>
      <c r="H23" s="637"/>
      <c r="I23" s="637"/>
      <c r="J23" s="637"/>
      <c r="K23" s="637"/>
      <c r="L23" s="637"/>
      <c r="M23" s="640"/>
      <c r="N23" s="490"/>
      <c r="O23" s="490"/>
      <c r="P23" s="490"/>
      <c r="Q23" s="490"/>
      <c r="R23" s="490"/>
      <c r="S23" s="490"/>
      <c r="T23" s="490"/>
      <c r="U23" s="490"/>
      <c r="V23" s="490"/>
      <c r="W23" s="490"/>
      <c r="X23" s="490"/>
      <c r="Y23" s="490"/>
      <c r="Z23" s="490"/>
    </row>
    <row r="24" spans="1:26" ht="17.25" thickBot="1">
      <c r="A24" s="1627"/>
      <c r="B24" s="1654" t="s">
        <v>290</v>
      </c>
      <c r="C24" s="635"/>
      <c r="D24" s="637"/>
      <c r="E24" s="635"/>
      <c r="F24" s="635"/>
      <c r="G24" s="637"/>
      <c r="H24" s="635"/>
      <c r="I24" s="635"/>
      <c r="J24" s="637"/>
      <c r="K24" s="635"/>
      <c r="L24" s="635"/>
      <c r="M24" s="636"/>
      <c r="N24" s="490"/>
      <c r="O24" s="490"/>
      <c r="P24" s="490"/>
      <c r="Q24" s="490"/>
      <c r="R24" s="490"/>
      <c r="S24" s="490"/>
      <c r="T24" s="490"/>
      <c r="U24" s="490"/>
      <c r="V24" s="490"/>
      <c r="W24" s="490"/>
      <c r="X24" s="490"/>
      <c r="Y24" s="490"/>
      <c r="Z24" s="490"/>
    </row>
    <row r="25" spans="1:26" ht="17.25" thickBot="1">
      <c r="A25" s="1627"/>
      <c r="B25" s="1655"/>
      <c r="C25" s="499" t="s">
        <v>291</v>
      </c>
      <c r="D25" s="639"/>
      <c r="E25" s="635"/>
      <c r="F25" s="499" t="s">
        <v>292</v>
      </c>
      <c r="G25" s="638"/>
      <c r="H25" s="635"/>
      <c r="I25" s="499" t="s">
        <v>201</v>
      </c>
      <c r="J25" s="638" t="s">
        <v>287</v>
      </c>
      <c r="K25" s="635"/>
      <c r="L25" s="635"/>
      <c r="M25" s="636"/>
      <c r="N25" s="490"/>
      <c r="O25" s="490"/>
      <c r="P25" s="490"/>
      <c r="Q25" s="490"/>
      <c r="R25" s="490"/>
      <c r="S25" s="490"/>
      <c r="T25" s="490"/>
      <c r="U25" s="490"/>
      <c r="V25" s="490"/>
      <c r="W25" s="490"/>
      <c r="X25" s="490"/>
      <c r="Y25" s="490"/>
      <c r="Z25" s="490"/>
    </row>
    <row r="26" spans="1:26" ht="17.25" thickBot="1">
      <c r="A26" s="1627"/>
      <c r="B26" s="1655"/>
      <c r="C26" s="499" t="s">
        <v>293</v>
      </c>
      <c r="D26" s="638"/>
      <c r="E26" s="635"/>
      <c r="F26" s="499" t="s">
        <v>193</v>
      </c>
      <c r="G26" s="638"/>
      <c r="H26" s="635"/>
      <c r="I26" s="635"/>
      <c r="J26" s="635"/>
      <c r="K26" s="635"/>
      <c r="L26" s="635"/>
      <c r="M26" s="636"/>
      <c r="N26" s="490"/>
      <c r="O26" s="490"/>
      <c r="P26" s="490"/>
      <c r="Q26" s="490"/>
      <c r="R26" s="490"/>
      <c r="S26" s="490"/>
      <c r="T26" s="490"/>
      <c r="U26" s="490"/>
      <c r="V26" s="490"/>
      <c r="W26" s="490"/>
      <c r="X26" s="490"/>
      <c r="Y26" s="490"/>
      <c r="Z26" s="490"/>
    </row>
    <row r="27" spans="1:26" ht="17.25" thickBot="1">
      <c r="A27" s="1627"/>
      <c r="B27" s="1656"/>
      <c r="C27" s="637"/>
      <c r="D27" s="637"/>
      <c r="E27" s="637"/>
      <c r="F27" s="637"/>
      <c r="G27" s="637"/>
      <c r="H27" s="637"/>
      <c r="I27" s="637"/>
      <c r="J27" s="637"/>
      <c r="K27" s="637"/>
      <c r="L27" s="637"/>
      <c r="M27" s="640"/>
      <c r="N27" s="490"/>
      <c r="O27" s="490"/>
      <c r="P27" s="490"/>
      <c r="Q27" s="490"/>
      <c r="R27" s="490"/>
      <c r="S27" s="490"/>
      <c r="T27" s="490"/>
      <c r="U27" s="490"/>
      <c r="V27" s="490"/>
      <c r="W27" s="490"/>
      <c r="X27" s="490"/>
      <c r="Y27" s="490"/>
      <c r="Z27" s="490"/>
    </row>
    <row r="28" spans="1:26" ht="17.25" thickBot="1">
      <c r="A28" s="1627"/>
      <c r="B28" s="1659" t="s">
        <v>294</v>
      </c>
      <c r="C28" s="635"/>
      <c r="D28" s="637"/>
      <c r="E28" s="635"/>
      <c r="F28" s="635"/>
      <c r="G28" s="637"/>
      <c r="H28" s="635"/>
      <c r="I28" s="635"/>
      <c r="J28" s="637"/>
      <c r="K28" s="637"/>
      <c r="L28" s="637"/>
      <c r="M28" s="636"/>
      <c r="N28" s="490"/>
      <c r="O28" s="490"/>
      <c r="P28" s="490"/>
      <c r="Q28" s="490"/>
      <c r="R28" s="490"/>
      <c r="S28" s="490"/>
      <c r="T28" s="490"/>
      <c r="U28" s="490"/>
      <c r="V28" s="490"/>
      <c r="W28" s="490"/>
      <c r="X28" s="490"/>
      <c r="Y28" s="490"/>
      <c r="Z28" s="490"/>
    </row>
    <row r="29" spans="1:26" ht="104.25" customHeight="1" thickBot="1">
      <c r="A29" s="1627"/>
      <c r="B29" s="1660"/>
      <c r="C29" s="499" t="s">
        <v>295</v>
      </c>
      <c r="D29" s="641">
        <v>0.47</v>
      </c>
      <c r="E29" s="635"/>
      <c r="F29" s="499" t="s">
        <v>296</v>
      </c>
      <c r="G29" s="642">
        <v>2022</v>
      </c>
      <c r="H29" s="635"/>
      <c r="I29" s="499" t="s">
        <v>297</v>
      </c>
      <c r="J29" s="1662" t="s">
        <v>729</v>
      </c>
      <c r="K29" s="1663"/>
      <c r="L29" s="1664"/>
      <c r="M29" s="636"/>
      <c r="N29" s="490"/>
      <c r="O29" s="490"/>
      <c r="P29" s="490"/>
      <c r="Q29" s="490"/>
      <c r="R29" s="490"/>
      <c r="S29" s="490"/>
      <c r="T29" s="490"/>
      <c r="U29" s="490"/>
      <c r="V29" s="490"/>
      <c r="W29" s="490"/>
      <c r="X29" s="490"/>
      <c r="Y29" s="490"/>
      <c r="Z29" s="490"/>
    </row>
    <row r="30" spans="1:26" ht="17.25" thickBot="1">
      <c r="A30" s="1627"/>
      <c r="B30" s="1661"/>
      <c r="C30" s="637"/>
      <c r="D30" s="637"/>
      <c r="E30" s="637"/>
      <c r="F30" s="637"/>
      <c r="G30" s="637"/>
      <c r="H30" s="637"/>
      <c r="I30" s="637"/>
      <c r="J30" s="637"/>
      <c r="K30" s="637"/>
      <c r="L30" s="637"/>
      <c r="M30" s="640"/>
      <c r="N30" s="490"/>
      <c r="O30" s="490"/>
      <c r="P30" s="490"/>
      <c r="Q30" s="490"/>
      <c r="R30" s="490"/>
      <c r="S30" s="490"/>
      <c r="T30" s="490"/>
      <c r="U30" s="490"/>
      <c r="V30" s="490"/>
      <c r="W30" s="490"/>
      <c r="X30" s="490"/>
      <c r="Y30" s="490"/>
      <c r="Z30" s="490"/>
    </row>
    <row r="31" spans="1:26" ht="17.25" thickBot="1">
      <c r="A31" s="1627"/>
      <c r="B31" s="1654" t="s">
        <v>299</v>
      </c>
      <c r="C31" s="635"/>
      <c r="D31" s="637"/>
      <c r="E31" s="635"/>
      <c r="F31" s="635"/>
      <c r="G31" s="637"/>
      <c r="H31" s="635"/>
      <c r="I31" s="635"/>
      <c r="J31" s="635"/>
      <c r="K31" s="635"/>
      <c r="L31" s="635"/>
      <c r="M31" s="636"/>
      <c r="N31" s="490"/>
      <c r="O31" s="490"/>
      <c r="P31" s="490"/>
      <c r="Q31" s="490"/>
      <c r="R31" s="490"/>
      <c r="S31" s="490"/>
      <c r="T31" s="490"/>
      <c r="U31" s="490"/>
      <c r="V31" s="490"/>
      <c r="W31" s="490"/>
      <c r="X31" s="490"/>
      <c r="Y31" s="490"/>
      <c r="Z31" s="490"/>
    </row>
    <row r="32" spans="1:26" ht="17.25" thickBot="1">
      <c r="A32" s="1627"/>
      <c r="B32" s="1655"/>
      <c r="C32" s="501" t="s">
        <v>300</v>
      </c>
      <c r="D32" s="638">
        <v>2023</v>
      </c>
      <c r="E32" s="635"/>
      <c r="F32" s="643" t="s">
        <v>301</v>
      </c>
      <c r="G32" s="638">
        <v>2038</v>
      </c>
      <c r="H32" s="635"/>
      <c r="I32" s="500"/>
      <c r="J32" s="635"/>
      <c r="K32" s="635"/>
      <c r="L32" s="635"/>
      <c r="M32" s="636"/>
      <c r="N32" s="490"/>
      <c r="O32" s="490"/>
      <c r="P32" s="490"/>
      <c r="Q32" s="490"/>
      <c r="R32" s="490"/>
      <c r="S32" s="490"/>
      <c r="T32" s="490"/>
      <c r="U32" s="490"/>
      <c r="V32" s="490"/>
      <c r="W32" s="490"/>
      <c r="X32" s="490"/>
      <c r="Y32" s="490"/>
      <c r="Z32" s="490"/>
    </row>
    <row r="33" spans="1:26" ht="17.25" thickBot="1">
      <c r="A33" s="1627"/>
      <c r="B33" s="1656"/>
      <c r="C33" s="637"/>
      <c r="D33" s="637"/>
      <c r="E33" s="637"/>
      <c r="F33" s="637"/>
      <c r="G33" s="637"/>
      <c r="H33" s="637"/>
      <c r="I33" s="637"/>
      <c r="J33" s="637"/>
      <c r="K33" s="637"/>
      <c r="L33" s="637"/>
      <c r="M33" s="640"/>
      <c r="N33" s="490"/>
      <c r="O33" s="490"/>
      <c r="P33" s="490"/>
      <c r="Q33" s="490"/>
      <c r="R33" s="490"/>
      <c r="S33" s="490"/>
      <c r="T33" s="490"/>
      <c r="U33" s="490"/>
      <c r="V33" s="490"/>
      <c r="W33" s="490"/>
      <c r="X33" s="490"/>
      <c r="Y33" s="490"/>
      <c r="Z33" s="490"/>
    </row>
    <row r="34" spans="1:26" ht="17.25" thickBot="1">
      <c r="A34" s="1627"/>
      <c r="B34" s="1654" t="s">
        <v>303</v>
      </c>
      <c r="C34" s="635"/>
      <c r="D34" s="635"/>
      <c r="E34" s="635"/>
      <c r="F34" s="635"/>
      <c r="G34" s="635"/>
      <c r="H34" s="635"/>
      <c r="I34" s="635"/>
      <c r="J34" s="635"/>
      <c r="K34" s="635"/>
      <c r="L34" s="635"/>
      <c r="M34" s="636"/>
      <c r="N34" s="490"/>
      <c r="O34" s="490"/>
      <c r="P34" s="490"/>
      <c r="Q34" s="490"/>
      <c r="R34" s="490"/>
      <c r="S34" s="490"/>
      <c r="T34" s="490"/>
      <c r="U34" s="490"/>
      <c r="V34" s="490"/>
      <c r="W34" s="490"/>
      <c r="X34" s="490"/>
      <c r="Y34" s="490"/>
      <c r="Z34" s="490"/>
    </row>
    <row r="35" spans="1:26" ht="17.25" thickBot="1">
      <c r="A35" s="1627"/>
      <c r="B35" s="1655"/>
      <c r="C35" s="500"/>
      <c r="D35" s="637" t="s">
        <v>461</v>
      </c>
      <c r="E35" s="637"/>
      <c r="F35" s="637" t="s">
        <v>462</v>
      </c>
      <c r="G35" s="637"/>
      <c r="H35" s="637" t="s">
        <v>463</v>
      </c>
      <c r="I35" s="637"/>
      <c r="J35" s="637" t="s">
        <v>464</v>
      </c>
      <c r="K35" s="637"/>
      <c r="L35" s="637" t="s">
        <v>465</v>
      </c>
      <c r="M35" s="640"/>
      <c r="N35" s="490"/>
      <c r="O35" s="490"/>
      <c r="P35" s="490"/>
      <c r="Q35" s="490"/>
      <c r="R35" s="490"/>
      <c r="S35" s="490"/>
      <c r="T35" s="490"/>
      <c r="U35" s="490"/>
      <c r="V35" s="490"/>
      <c r="W35" s="490"/>
      <c r="X35" s="490"/>
      <c r="Y35" s="490"/>
      <c r="Z35" s="490"/>
    </row>
    <row r="36" spans="1:26" ht="17.25" thickBot="1">
      <c r="A36" s="1627"/>
      <c r="B36" s="1655"/>
      <c r="C36" s="499"/>
      <c r="D36" s="1641">
        <v>0.5</v>
      </c>
      <c r="E36" s="1642"/>
      <c r="F36" s="1641">
        <v>0.5</v>
      </c>
      <c r="G36" s="1642"/>
      <c r="H36" s="1641">
        <v>0.5</v>
      </c>
      <c r="I36" s="1642"/>
      <c r="J36" s="1641">
        <v>0.5</v>
      </c>
      <c r="K36" s="1642"/>
      <c r="L36" s="1641">
        <v>0.5</v>
      </c>
      <c r="M36" s="1642"/>
      <c r="N36" s="490"/>
      <c r="O36" s="490"/>
      <c r="P36" s="490"/>
      <c r="Q36" s="490"/>
      <c r="R36" s="490"/>
      <c r="S36" s="490"/>
      <c r="T36" s="490"/>
      <c r="U36" s="490"/>
      <c r="V36" s="490"/>
      <c r="W36" s="490"/>
      <c r="X36" s="490"/>
      <c r="Y36" s="490"/>
      <c r="Z36" s="490"/>
    </row>
    <row r="37" spans="1:26" ht="17.25" thickBot="1">
      <c r="A37" s="1627"/>
      <c r="B37" s="1655"/>
      <c r="C37" s="500"/>
      <c r="D37" s="637" t="s">
        <v>466</v>
      </c>
      <c r="E37" s="637"/>
      <c r="F37" s="637" t="s">
        <v>467</v>
      </c>
      <c r="G37" s="637"/>
      <c r="H37" s="637" t="s">
        <v>468</v>
      </c>
      <c r="I37" s="637"/>
      <c r="J37" s="637" t="s">
        <v>469</v>
      </c>
      <c r="K37" s="637"/>
      <c r="L37" s="637" t="s">
        <v>470</v>
      </c>
      <c r="M37" s="640"/>
      <c r="N37" s="490"/>
      <c r="O37" s="490"/>
      <c r="P37" s="490"/>
      <c r="Q37" s="490"/>
      <c r="R37" s="490"/>
      <c r="S37" s="490"/>
      <c r="T37" s="490"/>
      <c r="U37" s="490"/>
      <c r="V37" s="490"/>
      <c r="W37" s="490"/>
      <c r="X37" s="490"/>
      <c r="Y37" s="490"/>
      <c r="Z37" s="490"/>
    </row>
    <row r="38" spans="1:26" ht="17.25" thickBot="1">
      <c r="A38" s="1627"/>
      <c r="B38" s="1655"/>
      <c r="C38" s="499"/>
      <c r="D38" s="1641">
        <v>0.5</v>
      </c>
      <c r="E38" s="1642"/>
      <c r="F38" s="1641">
        <v>0.5</v>
      </c>
      <c r="G38" s="1642"/>
      <c r="H38" s="1641">
        <v>0.5</v>
      </c>
      <c r="I38" s="1642"/>
      <c r="J38" s="1641">
        <v>0.5</v>
      </c>
      <c r="K38" s="1642"/>
      <c r="L38" s="1641">
        <v>0.5</v>
      </c>
      <c r="M38" s="1642"/>
      <c r="N38" s="490"/>
      <c r="O38" s="490"/>
      <c r="P38" s="490"/>
      <c r="Q38" s="490"/>
      <c r="R38" s="490"/>
      <c r="S38" s="490"/>
      <c r="T38" s="490"/>
      <c r="U38" s="490"/>
      <c r="V38" s="490"/>
      <c r="W38" s="490"/>
      <c r="X38" s="490"/>
      <c r="Y38" s="490"/>
      <c r="Z38" s="490"/>
    </row>
    <row r="39" spans="1:26" ht="17.25" thickBot="1">
      <c r="A39" s="1627"/>
      <c r="B39" s="1655"/>
      <c r="C39" s="500"/>
      <c r="D39" s="637" t="s">
        <v>471</v>
      </c>
      <c r="E39" s="637"/>
      <c r="F39" s="637" t="s">
        <v>472</v>
      </c>
      <c r="G39" s="637"/>
      <c r="H39" s="637" t="s">
        <v>473</v>
      </c>
      <c r="I39" s="637"/>
      <c r="J39" s="637" t="s">
        <v>474</v>
      </c>
      <c r="K39" s="637"/>
      <c r="L39" s="637" t="s">
        <v>475</v>
      </c>
      <c r="M39" s="640"/>
      <c r="N39" s="490"/>
      <c r="O39" s="490"/>
      <c r="P39" s="490"/>
      <c r="Q39" s="490"/>
      <c r="R39" s="490"/>
      <c r="S39" s="490"/>
      <c r="T39" s="490"/>
      <c r="U39" s="490"/>
      <c r="V39" s="490"/>
      <c r="W39" s="490"/>
      <c r="X39" s="490"/>
      <c r="Y39" s="490"/>
      <c r="Z39" s="490"/>
    </row>
    <row r="40" spans="1:26" ht="17.25" thickBot="1">
      <c r="A40" s="1627"/>
      <c r="B40" s="1655"/>
      <c r="C40" s="499"/>
      <c r="D40" s="1641">
        <v>0.5</v>
      </c>
      <c r="E40" s="1642"/>
      <c r="F40" s="1641">
        <v>0.5</v>
      </c>
      <c r="G40" s="1642"/>
      <c r="H40" s="1641">
        <v>0.5</v>
      </c>
      <c r="I40" s="1642"/>
      <c r="J40" s="1641">
        <v>0.5</v>
      </c>
      <c r="K40" s="1642"/>
      <c r="L40" s="1641">
        <v>0.5</v>
      </c>
      <c r="M40" s="1642"/>
      <c r="N40" s="490"/>
      <c r="O40" s="490"/>
      <c r="P40" s="490"/>
      <c r="Q40" s="490"/>
      <c r="R40" s="490"/>
      <c r="S40" s="490"/>
      <c r="T40" s="490"/>
      <c r="U40" s="490"/>
      <c r="V40" s="490"/>
      <c r="W40" s="490"/>
      <c r="X40" s="490"/>
      <c r="Y40" s="490"/>
      <c r="Z40" s="490"/>
    </row>
    <row r="41" spans="1:26" ht="17.25" thickBot="1">
      <c r="A41" s="1627"/>
      <c r="B41" s="1655"/>
      <c r="C41" s="500"/>
      <c r="D41" s="502" t="s">
        <v>476</v>
      </c>
      <c r="E41" s="637"/>
      <c r="F41" s="502" t="s">
        <v>304</v>
      </c>
      <c r="G41" s="637"/>
      <c r="H41" s="635"/>
      <c r="I41" s="635"/>
      <c r="J41" s="635"/>
      <c r="K41" s="635"/>
      <c r="L41" s="635"/>
      <c r="M41" s="636"/>
      <c r="N41" s="490"/>
      <c r="O41" s="490"/>
      <c r="P41" s="490"/>
      <c r="Q41" s="490"/>
      <c r="R41" s="490"/>
      <c r="S41" s="490"/>
      <c r="T41" s="490"/>
      <c r="U41" s="490"/>
      <c r="V41" s="490"/>
      <c r="W41" s="490"/>
      <c r="X41" s="490"/>
      <c r="Y41" s="490"/>
      <c r="Z41" s="490"/>
    </row>
    <row r="42" spans="1:26" ht="17.25" thickBot="1">
      <c r="A42" s="1627"/>
      <c r="B42" s="1655"/>
      <c r="C42" s="499"/>
      <c r="D42" s="1641">
        <v>0.5</v>
      </c>
      <c r="E42" s="1642"/>
      <c r="F42" s="1641">
        <v>0.5</v>
      </c>
      <c r="G42" s="1642"/>
      <c r="H42" s="1643"/>
      <c r="I42" s="1644"/>
      <c r="J42" s="635"/>
      <c r="K42" s="635"/>
      <c r="L42" s="635"/>
      <c r="M42" s="636"/>
      <c r="N42" s="490"/>
      <c r="O42" s="490"/>
      <c r="P42" s="490"/>
      <c r="Q42" s="490"/>
      <c r="R42" s="490"/>
      <c r="S42" s="490"/>
      <c r="T42" s="490"/>
      <c r="U42" s="490"/>
      <c r="V42" s="490"/>
      <c r="W42" s="490"/>
      <c r="X42" s="490"/>
      <c r="Y42" s="490"/>
      <c r="Z42" s="490"/>
    </row>
    <row r="43" spans="1:26" ht="17.25" thickBot="1">
      <c r="A43" s="1627"/>
      <c r="B43" s="1656"/>
      <c r="C43" s="637"/>
      <c r="D43" s="502"/>
      <c r="E43" s="637"/>
      <c r="F43" s="502"/>
      <c r="G43" s="637"/>
      <c r="H43" s="637"/>
      <c r="I43" s="637"/>
      <c r="J43" s="637"/>
      <c r="K43" s="637"/>
      <c r="L43" s="637"/>
      <c r="M43" s="640"/>
      <c r="N43" s="490"/>
      <c r="O43" s="490"/>
      <c r="P43" s="490"/>
      <c r="Q43" s="490"/>
      <c r="R43" s="490"/>
      <c r="S43" s="490"/>
      <c r="T43" s="490"/>
      <c r="U43" s="490"/>
      <c r="V43" s="490"/>
      <c r="W43" s="490"/>
      <c r="X43" s="490"/>
      <c r="Y43" s="490"/>
      <c r="Z43" s="490"/>
    </row>
    <row r="44" spans="1:26" ht="17.25" thickBot="1">
      <c r="A44" s="1627"/>
      <c r="B44" s="1645" t="s">
        <v>305</v>
      </c>
      <c r="C44" s="635"/>
      <c r="D44" s="635"/>
      <c r="E44" s="635"/>
      <c r="F44" s="635"/>
      <c r="G44" s="637"/>
      <c r="H44" s="637"/>
      <c r="I44" s="637"/>
      <c r="J44" s="637"/>
      <c r="K44" s="635"/>
      <c r="L44" s="637"/>
      <c r="M44" s="640"/>
      <c r="N44" s="490"/>
      <c r="O44" s="490"/>
      <c r="P44" s="490"/>
      <c r="Q44" s="490"/>
      <c r="R44" s="490"/>
      <c r="S44" s="490"/>
      <c r="T44" s="490"/>
      <c r="U44" s="490"/>
      <c r="V44" s="490"/>
      <c r="W44" s="490"/>
      <c r="X44" s="490"/>
      <c r="Y44" s="490"/>
      <c r="Z44" s="490"/>
    </row>
    <row r="45" spans="1:26" ht="17.25" thickBot="1">
      <c r="A45" s="1627"/>
      <c r="B45" s="1646"/>
      <c r="C45" s="635"/>
      <c r="D45" s="502" t="s">
        <v>306</v>
      </c>
      <c r="E45" s="502" t="s">
        <v>163</v>
      </c>
      <c r="F45" s="1648" t="s">
        <v>307</v>
      </c>
      <c r="G45" s="1631"/>
      <c r="H45" s="1650"/>
      <c r="I45" s="1650"/>
      <c r="J45" s="1651"/>
      <c r="K45" s="503" t="s">
        <v>308</v>
      </c>
      <c r="L45" s="1631"/>
      <c r="M45" s="1632"/>
      <c r="N45" s="490"/>
      <c r="O45" s="490"/>
      <c r="P45" s="490"/>
      <c r="Q45" s="490"/>
      <c r="R45" s="490"/>
      <c r="S45" s="490"/>
      <c r="T45" s="490"/>
      <c r="U45" s="490"/>
      <c r="V45" s="490"/>
      <c r="W45" s="490"/>
      <c r="X45" s="490"/>
      <c r="Y45" s="490"/>
      <c r="Z45" s="490"/>
    </row>
    <row r="46" spans="1:26" ht="17.25" thickBot="1">
      <c r="A46" s="1627"/>
      <c r="B46" s="1646"/>
      <c r="C46" s="643"/>
      <c r="D46" s="639"/>
      <c r="E46" s="638" t="s">
        <v>287</v>
      </c>
      <c r="F46" s="1649"/>
      <c r="G46" s="1633"/>
      <c r="H46" s="1652"/>
      <c r="I46" s="1652"/>
      <c r="J46" s="1653"/>
      <c r="K46" s="643"/>
      <c r="L46" s="1633"/>
      <c r="M46" s="1634"/>
      <c r="N46" s="490"/>
      <c r="O46" s="490"/>
      <c r="P46" s="490"/>
      <c r="Q46" s="490"/>
      <c r="R46" s="490"/>
      <c r="S46" s="490"/>
      <c r="T46" s="490"/>
      <c r="U46" s="490"/>
      <c r="V46" s="490"/>
      <c r="W46" s="490"/>
      <c r="X46" s="490"/>
      <c r="Y46" s="490"/>
      <c r="Z46" s="490"/>
    </row>
    <row r="47" spans="1:26" ht="17.25" thickBot="1">
      <c r="A47" s="1627"/>
      <c r="B47" s="1647"/>
      <c r="C47" s="637"/>
      <c r="D47" s="637"/>
      <c r="E47" s="637"/>
      <c r="F47" s="637"/>
      <c r="G47" s="637"/>
      <c r="H47" s="637"/>
      <c r="I47" s="637"/>
      <c r="J47" s="637"/>
      <c r="K47" s="637"/>
      <c r="L47" s="637"/>
      <c r="M47" s="640"/>
      <c r="N47" s="490"/>
      <c r="O47" s="490"/>
      <c r="P47" s="490"/>
      <c r="Q47" s="490"/>
      <c r="R47" s="490"/>
      <c r="S47" s="490"/>
      <c r="T47" s="490"/>
      <c r="U47" s="490"/>
      <c r="V47" s="490"/>
      <c r="W47" s="490"/>
      <c r="X47" s="490"/>
      <c r="Y47" s="490"/>
      <c r="Z47" s="490"/>
    </row>
    <row r="48" spans="1:26" ht="48.75" customHeight="1" thickBot="1">
      <c r="A48" s="1627"/>
      <c r="B48" s="493" t="s">
        <v>310</v>
      </c>
      <c r="C48" s="1635" t="s">
        <v>730</v>
      </c>
      <c r="D48" s="1636"/>
      <c r="E48" s="1636"/>
      <c r="F48" s="1636"/>
      <c r="G48" s="1636"/>
      <c r="H48" s="1636"/>
      <c r="I48" s="1636"/>
      <c r="J48" s="1636"/>
      <c r="K48" s="1636"/>
      <c r="L48" s="1636"/>
      <c r="M48" s="1637"/>
      <c r="N48" s="490"/>
      <c r="O48" s="490"/>
      <c r="P48" s="490"/>
      <c r="Q48" s="490"/>
      <c r="R48" s="490"/>
      <c r="S48" s="490"/>
      <c r="T48" s="490"/>
      <c r="U48" s="490"/>
      <c r="V48" s="490"/>
      <c r="W48" s="490"/>
      <c r="X48" s="490"/>
      <c r="Y48" s="490"/>
      <c r="Z48" s="490"/>
    </row>
    <row r="49" spans="1:26" ht="49.5" customHeight="1" thickBot="1">
      <c r="A49" s="1627"/>
      <c r="B49" s="492" t="s">
        <v>478</v>
      </c>
      <c r="C49" s="1638" t="s">
        <v>729</v>
      </c>
      <c r="D49" s="1639"/>
      <c r="E49" s="1639"/>
      <c r="F49" s="1639"/>
      <c r="G49" s="1639"/>
      <c r="H49" s="1639"/>
      <c r="I49" s="1639"/>
      <c r="J49" s="1639"/>
      <c r="K49" s="1639"/>
      <c r="L49" s="1639"/>
      <c r="M49" s="1640"/>
      <c r="N49" s="490"/>
      <c r="O49" s="490"/>
      <c r="P49" s="490"/>
      <c r="Q49" s="490"/>
      <c r="R49" s="490"/>
      <c r="S49" s="490"/>
      <c r="T49" s="490"/>
      <c r="U49" s="490"/>
      <c r="V49" s="490"/>
      <c r="W49" s="490"/>
      <c r="X49" s="490"/>
      <c r="Y49" s="490"/>
      <c r="Z49" s="490"/>
    </row>
    <row r="50" spans="1:26" ht="17.25" thickBot="1">
      <c r="A50" s="1627"/>
      <c r="B50" s="492" t="s">
        <v>314</v>
      </c>
      <c r="C50" s="1638">
        <v>60</v>
      </c>
      <c r="D50" s="1639"/>
      <c r="E50" s="1639"/>
      <c r="F50" s="1639"/>
      <c r="G50" s="1639"/>
      <c r="H50" s="1639"/>
      <c r="I50" s="1639"/>
      <c r="J50" s="1639"/>
      <c r="K50" s="1639"/>
      <c r="L50" s="1639"/>
      <c r="M50" s="1640"/>
      <c r="N50" s="490"/>
      <c r="O50" s="490"/>
      <c r="P50" s="490"/>
      <c r="Q50" s="490"/>
      <c r="R50" s="490"/>
      <c r="S50" s="490"/>
      <c r="T50" s="490"/>
      <c r="U50" s="490"/>
      <c r="V50" s="490"/>
      <c r="W50" s="490"/>
      <c r="X50" s="490"/>
      <c r="Y50" s="490"/>
      <c r="Z50" s="490"/>
    </row>
    <row r="51" spans="1:26" ht="17.25" thickBot="1">
      <c r="A51" s="1628"/>
      <c r="B51" s="492" t="s">
        <v>316</v>
      </c>
      <c r="C51" s="1638"/>
      <c r="D51" s="1639"/>
      <c r="E51" s="1639"/>
      <c r="F51" s="1639"/>
      <c r="G51" s="1639"/>
      <c r="H51" s="1639"/>
      <c r="I51" s="1639"/>
      <c r="J51" s="1639"/>
      <c r="K51" s="1639"/>
      <c r="L51" s="1639"/>
      <c r="M51" s="1640"/>
      <c r="N51" s="490"/>
      <c r="O51" s="490"/>
      <c r="P51" s="490"/>
      <c r="Q51" s="490"/>
      <c r="R51" s="490"/>
      <c r="S51" s="490"/>
      <c r="T51" s="490"/>
      <c r="U51" s="490"/>
      <c r="V51" s="490"/>
      <c r="W51" s="490"/>
      <c r="X51" s="490"/>
      <c r="Y51" s="490"/>
      <c r="Z51" s="490"/>
    </row>
    <row r="52" spans="1:26" ht="17.25" thickBot="1">
      <c r="A52" s="1629" t="s">
        <v>317</v>
      </c>
      <c r="B52" s="504" t="s">
        <v>318</v>
      </c>
      <c r="C52" s="1625" t="s">
        <v>731</v>
      </c>
      <c r="D52" s="1623"/>
      <c r="E52" s="1623"/>
      <c r="F52" s="1623"/>
      <c r="G52" s="1623"/>
      <c r="H52" s="1623"/>
      <c r="I52" s="1623"/>
      <c r="J52" s="1623"/>
      <c r="K52" s="1623"/>
      <c r="L52" s="1623"/>
      <c r="M52" s="1624"/>
      <c r="N52" s="490"/>
      <c r="O52" s="490"/>
      <c r="P52" s="490"/>
      <c r="Q52" s="490"/>
      <c r="R52" s="490"/>
      <c r="S52" s="490"/>
      <c r="T52" s="490"/>
      <c r="U52" s="490"/>
      <c r="V52" s="490"/>
      <c r="W52" s="490"/>
      <c r="X52" s="490"/>
      <c r="Y52" s="490"/>
      <c r="Z52" s="490"/>
    </row>
    <row r="53" spans="1:26" ht="17.25" thickBot="1">
      <c r="A53" s="1627"/>
      <c r="B53" s="504" t="s">
        <v>320</v>
      </c>
      <c r="C53" s="1625" t="s">
        <v>732</v>
      </c>
      <c r="D53" s="1623"/>
      <c r="E53" s="1623"/>
      <c r="F53" s="1623"/>
      <c r="G53" s="1623"/>
      <c r="H53" s="1623"/>
      <c r="I53" s="1623"/>
      <c r="J53" s="1623"/>
      <c r="K53" s="1623"/>
      <c r="L53" s="1623"/>
      <c r="M53" s="1624"/>
      <c r="N53" s="490"/>
      <c r="O53" s="490"/>
      <c r="P53" s="490"/>
      <c r="Q53" s="490"/>
      <c r="R53" s="490"/>
      <c r="S53" s="490"/>
      <c r="T53" s="490"/>
      <c r="U53" s="490"/>
      <c r="V53" s="490"/>
      <c r="W53" s="490"/>
      <c r="X53" s="490"/>
      <c r="Y53" s="490"/>
      <c r="Z53" s="490"/>
    </row>
    <row r="54" spans="1:26" ht="17.25" thickBot="1">
      <c r="A54" s="1627"/>
      <c r="B54" s="504" t="s">
        <v>322</v>
      </c>
      <c r="C54" s="1625" t="s">
        <v>510</v>
      </c>
      <c r="D54" s="1623"/>
      <c r="E54" s="1623"/>
      <c r="F54" s="1623"/>
      <c r="G54" s="1623"/>
      <c r="H54" s="1623"/>
      <c r="I54" s="1623"/>
      <c r="J54" s="1623"/>
      <c r="K54" s="1623"/>
      <c r="L54" s="1623"/>
      <c r="M54" s="1624"/>
      <c r="N54" s="490"/>
      <c r="O54" s="490"/>
      <c r="P54" s="490"/>
      <c r="Q54" s="490"/>
      <c r="R54" s="490"/>
      <c r="S54" s="490"/>
      <c r="T54" s="490"/>
      <c r="U54" s="490"/>
      <c r="V54" s="490"/>
      <c r="W54" s="490"/>
      <c r="X54" s="490"/>
      <c r="Y54" s="490"/>
      <c r="Z54" s="490"/>
    </row>
    <row r="55" spans="1:26" ht="17.25" thickBot="1">
      <c r="A55" s="1627"/>
      <c r="B55" s="504" t="s">
        <v>323</v>
      </c>
      <c r="C55" s="1625" t="s">
        <v>724</v>
      </c>
      <c r="D55" s="1623"/>
      <c r="E55" s="1623"/>
      <c r="F55" s="1623"/>
      <c r="G55" s="1623"/>
      <c r="H55" s="1623"/>
      <c r="I55" s="1623"/>
      <c r="J55" s="1623"/>
      <c r="K55" s="1623"/>
      <c r="L55" s="1623"/>
      <c r="M55" s="1624"/>
      <c r="N55" s="490"/>
      <c r="O55" s="490"/>
      <c r="P55" s="490"/>
      <c r="Q55" s="490"/>
      <c r="R55" s="490"/>
      <c r="S55" s="490"/>
      <c r="T55" s="490"/>
      <c r="U55" s="490"/>
      <c r="V55" s="490"/>
      <c r="W55" s="490"/>
      <c r="X55" s="490"/>
      <c r="Y55" s="490"/>
      <c r="Z55" s="490"/>
    </row>
    <row r="56" spans="1:26" ht="17.25" thickBot="1">
      <c r="A56" s="1627"/>
      <c r="B56" s="504" t="s">
        <v>324</v>
      </c>
      <c r="C56" s="1622" t="s">
        <v>726</v>
      </c>
      <c r="D56" s="1623"/>
      <c r="E56" s="1623"/>
      <c r="F56" s="1623"/>
      <c r="G56" s="1623"/>
      <c r="H56" s="1623"/>
      <c r="I56" s="1623"/>
      <c r="J56" s="1623"/>
      <c r="K56" s="1623"/>
      <c r="L56" s="1623"/>
      <c r="M56" s="1624"/>
      <c r="N56" s="490"/>
      <c r="O56" s="490"/>
      <c r="P56" s="490"/>
      <c r="Q56" s="490"/>
      <c r="R56" s="490"/>
      <c r="S56" s="490"/>
      <c r="T56" s="490"/>
      <c r="U56" s="490"/>
      <c r="V56" s="490"/>
      <c r="W56" s="490"/>
      <c r="X56" s="490"/>
      <c r="Y56" s="490"/>
      <c r="Z56" s="490"/>
    </row>
    <row r="57" spans="1:26" ht="17.25" thickBot="1">
      <c r="A57" s="1630"/>
      <c r="B57" s="504" t="s">
        <v>325</v>
      </c>
      <c r="C57" s="1625"/>
      <c r="D57" s="1623"/>
      <c r="E57" s="1623"/>
      <c r="F57" s="1623"/>
      <c r="G57" s="1623"/>
      <c r="H57" s="1623"/>
      <c r="I57" s="1623"/>
      <c r="J57" s="1623"/>
      <c r="K57" s="1623"/>
      <c r="L57" s="1623"/>
      <c r="M57" s="1624"/>
      <c r="N57" s="490"/>
      <c r="O57" s="490"/>
      <c r="P57" s="490"/>
      <c r="Q57" s="490"/>
      <c r="R57" s="490"/>
      <c r="S57" s="490"/>
      <c r="T57" s="490"/>
      <c r="U57" s="490"/>
      <c r="V57" s="490"/>
      <c r="W57" s="490"/>
      <c r="X57" s="490"/>
      <c r="Y57" s="490"/>
      <c r="Z57" s="490"/>
    </row>
    <row r="58" spans="1:26" ht="18" thickTop="1" thickBot="1">
      <c r="A58" s="1626" t="s">
        <v>326</v>
      </c>
      <c r="B58" s="504" t="s">
        <v>327</v>
      </c>
      <c r="C58" s="1625" t="s">
        <v>518</v>
      </c>
      <c r="D58" s="1623"/>
      <c r="E58" s="1623"/>
      <c r="F58" s="1623"/>
      <c r="G58" s="1623"/>
      <c r="H58" s="1623"/>
      <c r="I58" s="1623"/>
      <c r="J58" s="1623"/>
      <c r="K58" s="1623"/>
      <c r="L58" s="1623"/>
      <c r="M58" s="1624"/>
      <c r="N58" s="490"/>
      <c r="O58" s="490"/>
      <c r="P58" s="490"/>
      <c r="Q58" s="490"/>
      <c r="R58" s="490"/>
      <c r="S58" s="490"/>
      <c r="T58" s="490"/>
      <c r="U58" s="490"/>
      <c r="V58" s="490"/>
      <c r="W58" s="490"/>
      <c r="X58" s="490"/>
      <c r="Y58" s="490"/>
      <c r="Z58" s="490"/>
    </row>
    <row r="59" spans="1:26" ht="17.25" thickBot="1">
      <c r="A59" s="1627"/>
      <c r="B59" s="504" t="s">
        <v>329</v>
      </c>
      <c r="C59" s="1625" t="s">
        <v>519</v>
      </c>
      <c r="D59" s="1623"/>
      <c r="E59" s="1623"/>
      <c r="F59" s="1623"/>
      <c r="G59" s="1623"/>
      <c r="H59" s="1623"/>
      <c r="I59" s="1623"/>
      <c r="J59" s="1623"/>
      <c r="K59" s="1623"/>
      <c r="L59" s="1623"/>
      <c r="M59" s="1624"/>
      <c r="N59" s="490"/>
      <c r="O59" s="490"/>
      <c r="P59" s="490"/>
      <c r="Q59" s="490"/>
      <c r="R59" s="490"/>
      <c r="S59" s="490"/>
      <c r="T59" s="490"/>
      <c r="U59" s="490"/>
      <c r="V59" s="490"/>
      <c r="W59" s="490"/>
      <c r="X59" s="490"/>
      <c r="Y59" s="490"/>
      <c r="Z59" s="490"/>
    </row>
    <row r="60" spans="1:26" ht="17.25" thickBot="1">
      <c r="A60" s="1628"/>
      <c r="B60" s="505" t="s">
        <v>52</v>
      </c>
      <c r="C60" s="1625" t="s">
        <v>510</v>
      </c>
      <c r="D60" s="1623"/>
      <c r="E60" s="1623"/>
      <c r="F60" s="1623"/>
      <c r="G60" s="1623"/>
      <c r="H60" s="1623"/>
      <c r="I60" s="1623"/>
      <c r="J60" s="1623"/>
      <c r="K60" s="1623"/>
      <c r="L60" s="1623"/>
      <c r="M60" s="1624"/>
      <c r="N60" s="490"/>
      <c r="O60" s="490"/>
      <c r="P60" s="490"/>
      <c r="Q60" s="490"/>
      <c r="R60" s="490"/>
      <c r="S60" s="490"/>
      <c r="T60" s="490"/>
      <c r="U60" s="490"/>
      <c r="V60" s="490"/>
      <c r="W60" s="490"/>
      <c r="X60" s="490"/>
      <c r="Y60" s="490"/>
      <c r="Z60" s="490"/>
    </row>
    <row r="61" spans="1:26" ht="16.5" thickBot="1">
      <c r="A61" s="506" t="s">
        <v>331</v>
      </c>
      <c r="B61" s="1619"/>
      <c r="C61" s="1620"/>
      <c r="D61" s="1620"/>
      <c r="E61" s="1620"/>
      <c r="F61" s="1620"/>
      <c r="G61" s="1620"/>
      <c r="H61" s="1620"/>
      <c r="I61" s="1620"/>
      <c r="J61" s="1620"/>
      <c r="K61" s="1620"/>
      <c r="L61" s="1620"/>
      <c r="M61" s="1621"/>
      <c r="N61" s="490"/>
      <c r="O61" s="490"/>
      <c r="P61" s="490"/>
      <c r="Q61" s="490"/>
      <c r="R61" s="490"/>
      <c r="S61" s="490"/>
      <c r="T61" s="490"/>
      <c r="U61" s="490"/>
      <c r="V61" s="490"/>
      <c r="W61" s="490"/>
      <c r="X61" s="490"/>
      <c r="Y61" s="490"/>
      <c r="Z61" s="490"/>
    </row>
    <row r="62" spans="1:26" ht="16.5" thickTop="1" thickBot="1">
      <c r="A62" s="490"/>
      <c r="B62" s="490"/>
      <c r="C62" s="490"/>
      <c r="D62" s="490"/>
      <c r="E62" s="490"/>
      <c r="F62" s="490"/>
      <c r="G62" s="490"/>
      <c r="H62" s="490"/>
      <c r="I62" s="490"/>
      <c r="J62" s="490"/>
      <c r="K62" s="490"/>
      <c r="L62" s="490"/>
      <c r="M62" s="490"/>
      <c r="N62" s="490"/>
      <c r="O62" s="490"/>
      <c r="P62" s="490"/>
      <c r="Q62" s="490"/>
      <c r="R62" s="490"/>
      <c r="S62" s="490"/>
      <c r="T62" s="490"/>
      <c r="U62" s="490"/>
      <c r="V62" s="490"/>
      <c r="W62" s="490"/>
      <c r="X62" s="490"/>
      <c r="Y62" s="490"/>
      <c r="Z62" s="490"/>
    </row>
    <row r="63" spans="1:26" ht="15.75" thickBot="1">
      <c r="A63" s="490"/>
      <c r="B63" s="490"/>
      <c r="C63" s="490"/>
      <c r="D63" s="490"/>
      <c r="E63" s="490"/>
      <c r="F63" s="490"/>
      <c r="G63" s="490"/>
      <c r="H63" s="490"/>
      <c r="I63" s="490"/>
      <c r="J63" s="490"/>
      <c r="K63" s="490"/>
      <c r="L63" s="490"/>
      <c r="M63" s="490"/>
      <c r="N63" s="490"/>
      <c r="O63" s="490"/>
      <c r="P63" s="490"/>
      <c r="Q63" s="490"/>
      <c r="R63" s="490"/>
      <c r="S63" s="490"/>
      <c r="T63" s="490"/>
      <c r="U63" s="490"/>
      <c r="V63" s="490"/>
      <c r="W63" s="490"/>
      <c r="X63" s="490"/>
      <c r="Y63" s="490"/>
      <c r="Z63" s="490"/>
    </row>
    <row r="64" spans="1:26" ht="15.75" thickBot="1">
      <c r="A64" s="490"/>
      <c r="B64" s="490"/>
      <c r="C64" s="490"/>
      <c r="D64" s="490"/>
      <c r="E64" s="490"/>
      <c r="F64" s="490"/>
      <c r="G64" s="490"/>
      <c r="H64" s="490"/>
      <c r="I64" s="490"/>
      <c r="J64" s="490"/>
      <c r="K64" s="490"/>
      <c r="L64" s="490"/>
      <c r="M64" s="490"/>
      <c r="N64" s="490"/>
      <c r="O64" s="490"/>
      <c r="P64" s="490"/>
      <c r="Q64" s="490"/>
      <c r="R64" s="490"/>
      <c r="S64" s="490"/>
      <c r="T64" s="490"/>
      <c r="U64" s="490"/>
      <c r="V64" s="490"/>
      <c r="W64" s="490"/>
      <c r="X64" s="490"/>
      <c r="Y64" s="490"/>
      <c r="Z64" s="490"/>
    </row>
    <row r="65" spans="1:26" ht="15.75" thickBot="1">
      <c r="A65" s="490"/>
      <c r="B65" s="490"/>
      <c r="C65" s="490"/>
      <c r="D65" s="490"/>
      <c r="E65" s="490"/>
      <c r="F65" s="490"/>
      <c r="G65" s="490"/>
      <c r="H65" s="490"/>
      <c r="I65" s="490"/>
      <c r="J65" s="490"/>
      <c r="K65" s="490"/>
      <c r="L65" s="490"/>
      <c r="M65" s="490"/>
      <c r="N65" s="490"/>
      <c r="O65" s="490"/>
      <c r="P65" s="490"/>
      <c r="Q65" s="490"/>
      <c r="R65" s="490"/>
      <c r="S65" s="490"/>
      <c r="T65" s="490"/>
      <c r="U65" s="490"/>
      <c r="V65" s="490"/>
      <c r="W65" s="490"/>
      <c r="X65" s="490"/>
      <c r="Y65" s="490"/>
      <c r="Z65" s="490"/>
    </row>
    <row r="66" spans="1:26" ht="15.75" thickBot="1">
      <c r="A66" s="490"/>
      <c r="B66" s="490"/>
      <c r="C66" s="490"/>
      <c r="D66" s="490"/>
      <c r="E66" s="490"/>
      <c r="F66" s="490"/>
      <c r="G66" s="490"/>
      <c r="H66" s="490"/>
      <c r="I66" s="490"/>
      <c r="J66" s="490"/>
      <c r="K66" s="490"/>
      <c r="L66" s="490"/>
      <c r="M66" s="490"/>
      <c r="N66" s="490"/>
      <c r="O66" s="490"/>
      <c r="P66" s="490"/>
      <c r="Q66" s="490"/>
      <c r="R66" s="490"/>
      <c r="S66" s="490"/>
      <c r="T66" s="490"/>
      <c r="U66" s="490"/>
      <c r="V66" s="490"/>
      <c r="W66" s="490"/>
      <c r="X66" s="490"/>
      <c r="Y66" s="490"/>
      <c r="Z66" s="490"/>
    </row>
    <row r="67" spans="1:26" ht="15.75" thickBot="1">
      <c r="A67" s="490"/>
      <c r="B67" s="490"/>
      <c r="C67" s="490"/>
      <c r="D67" s="490"/>
      <c r="E67" s="490"/>
      <c r="F67" s="490"/>
      <c r="G67" s="490"/>
      <c r="H67" s="490"/>
      <c r="I67" s="490"/>
      <c r="J67" s="490"/>
      <c r="K67" s="490"/>
      <c r="L67" s="490"/>
      <c r="M67" s="490"/>
      <c r="N67" s="490"/>
      <c r="O67" s="490"/>
      <c r="P67" s="490"/>
      <c r="Q67" s="490"/>
      <c r="R67" s="490"/>
      <c r="S67" s="490"/>
      <c r="T67" s="490"/>
      <c r="U67" s="490"/>
      <c r="V67" s="490"/>
      <c r="W67" s="490"/>
      <c r="X67" s="490"/>
      <c r="Y67" s="490"/>
      <c r="Z67" s="490"/>
    </row>
    <row r="68" spans="1:26" ht="15.75" thickBot="1">
      <c r="A68" s="490"/>
      <c r="B68" s="490"/>
      <c r="C68" s="490"/>
      <c r="D68" s="490"/>
      <c r="E68" s="490"/>
      <c r="F68" s="490"/>
      <c r="G68" s="490"/>
      <c r="H68" s="490"/>
      <c r="I68" s="490"/>
      <c r="J68" s="490"/>
      <c r="K68" s="490"/>
      <c r="L68" s="490"/>
      <c r="M68" s="490"/>
      <c r="N68" s="490"/>
      <c r="O68" s="490"/>
      <c r="P68" s="490"/>
      <c r="Q68" s="490"/>
      <c r="R68" s="490"/>
      <c r="S68" s="490"/>
      <c r="T68" s="490"/>
      <c r="U68" s="490"/>
      <c r="V68" s="490"/>
      <c r="W68" s="490"/>
      <c r="X68" s="490"/>
      <c r="Y68" s="490"/>
      <c r="Z68" s="490"/>
    </row>
    <row r="69" spans="1:26" ht="15.75" thickBot="1">
      <c r="A69" s="490"/>
      <c r="B69" s="490"/>
      <c r="C69" s="490"/>
      <c r="D69" s="490"/>
      <c r="E69" s="490"/>
      <c r="F69" s="490"/>
      <c r="G69" s="490"/>
      <c r="H69" s="490"/>
      <c r="I69" s="490"/>
      <c r="J69" s="490"/>
      <c r="K69" s="490"/>
      <c r="L69" s="490"/>
      <c r="M69" s="490"/>
      <c r="N69" s="490"/>
      <c r="O69" s="490"/>
      <c r="P69" s="490"/>
      <c r="Q69" s="490"/>
      <c r="R69" s="490"/>
      <c r="S69" s="490"/>
      <c r="T69" s="490"/>
      <c r="U69" s="490"/>
      <c r="V69" s="490"/>
      <c r="W69" s="490"/>
      <c r="X69" s="490"/>
      <c r="Y69" s="490"/>
      <c r="Z69" s="490"/>
    </row>
    <row r="70" spans="1:26" ht="15.75" thickBot="1">
      <c r="A70" s="490"/>
      <c r="B70" s="490"/>
      <c r="C70" s="490"/>
      <c r="D70" s="490"/>
      <c r="E70" s="490"/>
      <c r="F70" s="490"/>
      <c r="G70" s="490"/>
      <c r="H70" s="490"/>
      <c r="I70" s="490"/>
      <c r="J70" s="490"/>
      <c r="K70" s="490"/>
      <c r="L70" s="490"/>
      <c r="M70" s="490"/>
      <c r="N70" s="490"/>
      <c r="O70" s="490"/>
      <c r="P70" s="490"/>
      <c r="Q70" s="490"/>
      <c r="R70" s="490"/>
      <c r="S70" s="490"/>
      <c r="T70" s="490"/>
      <c r="U70" s="490"/>
      <c r="V70" s="490"/>
      <c r="W70" s="490"/>
      <c r="X70" s="490"/>
      <c r="Y70" s="490"/>
      <c r="Z70" s="490"/>
    </row>
    <row r="71" spans="1:26" ht="15.75" thickBot="1">
      <c r="A71" s="490"/>
      <c r="B71" s="490"/>
      <c r="C71" s="490"/>
      <c r="D71" s="490"/>
      <c r="E71" s="490"/>
      <c r="F71" s="490"/>
      <c r="G71" s="490"/>
      <c r="H71" s="490"/>
      <c r="I71" s="490"/>
      <c r="J71" s="490"/>
      <c r="K71" s="490"/>
      <c r="L71" s="490"/>
      <c r="M71" s="490"/>
      <c r="N71" s="490"/>
      <c r="O71" s="490"/>
      <c r="P71" s="490"/>
      <c r="Q71" s="490"/>
      <c r="R71" s="490"/>
      <c r="S71" s="490"/>
      <c r="T71" s="490"/>
      <c r="U71" s="490"/>
      <c r="V71" s="490"/>
      <c r="W71" s="490"/>
      <c r="X71" s="490"/>
      <c r="Y71" s="490"/>
      <c r="Z71" s="490"/>
    </row>
    <row r="72" spans="1:26" ht="15.75" thickBot="1">
      <c r="A72" s="490"/>
      <c r="B72" s="490"/>
      <c r="C72" s="490"/>
      <c r="D72" s="490"/>
      <c r="E72" s="490"/>
      <c r="F72" s="490"/>
      <c r="G72" s="490"/>
      <c r="H72" s="490"/>
      <c r="I72" s="490"/>
      <c r="J72" s="490"/>
      <c r="K72" s="490"/>
      <c r="L72" s="490"/>
      <c r="M72" s="490"/>
      <c r="N72" s="490"/>
      <c r="O72" s="490"/>
      <c r="P72" s="490"/>
      <c r="Q72" s="490"/>
      <c r="R72" s="490"/>
      <c r="S72" s="490"/>
      <c r="T72" s="490"/>
      <c r="U72" s="490"/>
      <c r="V72" s="490"/>
      <c r="W72" s="490"/>
      <c r="X72" s="490"/>
      <c r="Y72" s="490"/>
      <c r="Z72" s="490"/>
    </row>
    <row r="73" spans="1:26" ht="15.75" thickBot="1">
      <c r="A73" s="490"/>
      <c r="B73" s="490"/>
      <c r="C73" s="490"/>
      <c r="D73" s="490"/>
      <c r="E73" s="490"/>
      <c r="F73" s="490"/>
      <c r="G73" s="490"/>
      <c r="H73" s="490"/>
      <c r="I73" s="490"/>
      <c r="J73" s="490"/>
      <c r="K73" s="490"/>
      <c r="L73" s="490"/>
      <c r="M73" s="490"/>
      <c r="N73" s="490"/>
      <c r="O73" s="490"/>
      <c r="P73" s="490"/>
      <c r="Q73" s="490"/>
      <c r="R73" s="490"/>
      <c r="S73" s="490"/>
      <c r="T73" s="490"/>
      <c r="U73" s="490"/>
      <c r="V73" s="490"/>
      <c r="W73" s="490"/>
      <c r="X73" s="490"/>
      <c r="Y73" s="490"/>
      <c r="Z73" s="490"/>
    </row>
    <row r="74" spans="1:26" ht="15.75" thickBot="1">
      <c r="A74" s="490"/>
      <c r="B74" s="490"/>
      <c r="C74" s="490"/>
      <c r="D74" s="490"/>
      <c r="E74" s="490"/>
      <c r="F74" s="490"/>
      <c r="G74" s="490"/>
      <c r="H74" s="490"/>
      <c r="I74" s="490"/>
      <c r="J74" s="490"/>
      <c r="K74" s="490"/>
      <c r="L74" s="490"/>
      <c r="M74" s="490"/>
      <c r="N74" s="490"/>
      <c r="O74" s="490"/>
      <c r="P74" s="490"/>
      <c r="Q74" s="490"/>
      <c r="R74" s="490"/>
      <c r="S74" s="490"/>
      <c r="T74" s="490"/>
      <c r="U74" s="490"/>
      <c r="V74" s="490"/>
      <c r="W74" s="490"/>
      <c r="X74" s="490"/>
      <c r="Y74" s="490"/>
      <c r="Z74" s="490"/>
    </row>
    <row r="75" spans="1:26" ht="15.75" thickBot="1">
      <c r="A75" s="490"/>
      <c r="B75" s="490"/>
      <c r="C75" s="490"/>
      <c r="D75" s="490"/>
      <c r="E75" s="490"/>
      <c r="F75" s="490"/>
      <c r="G75" s="490"/>
      <c r="H75" s="490"/>
      <c r="I75" s="490"/>
      <c r="J75" s="490"/>
      <c r="K75" s="490"/>
      <c r="L75" s="490"/>
      <c r="M75" s="490"/>
      <c r="N75" s="490"/>
      <c r="O75" s="490"/>
      <c r="P75" s="490"/>
      <c r="Q75" s="490"/>
      <c r="R75" s="490"/>
      <c r="S75" s="490"/>
      <c r="T75" s="490"/>
      <c r="U75" s="490"/>
      <c r="V75" s="490"/>
      <c r="W75" s="490"/>
      <c r="X75" s="490"/>
      <c r="Y75" s="490"/>
      <c r="Z75" s="490"/>
    </row>
    <row r="76" spans="1:26" ht="15.75" thickBot="1">
      <c r="A76" s="490"/>
      <c r="B76" s="490"/>
      <c r="C76" s="490"/>
      <c r="D76" s="490"/>
      <c r="E76" s="490"/>
      <c r="F76" s="490"/>
      <c r="G76" s="490"/>
      <c r="H76" s="490"/>
      <c r="I76" s="490"/>
      <c r="J76" s="490"/>
      <c r="K76" s="490"/>
      <c r="L76" s="490"/>
      <c r="M76" s="490"/>
      <c r="N76" s="490"/>
      <c r="O76" s="490"/>
      <c r="P76" s="490"/>
      <c r="Q76" s="490"/>
      <c r="R76" s="490"/>
      <c r="S76" s="490"/>
      <c r="T76" s="490"/>
      <c r="U76" s="490"/>
      <c r="V76" s="490"/>
      <c r="W76" s="490"/>
      <c r="X76" s="490"/>
      <c r="Y76" s="490"/>
      <c r="Z76" s="490"/>
    </row>
    <row r="77" spans="1:26" ht="15.75" thickBot="1">
      <c r="A77" s="490"/>
      <c r="B77" s="490"/>
      <c r="C77" s="490"/>
      <c r="D77" s="490"/>
      <c r="E77" s="490"/>
      <c r="F77" s="490"/>
      <c r="G77" s="490"/>
      <c r="H77" s="490"/>
      <c r="I77" s="490"/>
      <c r="J77" s="490"/>
      <c r="K77" s="490"/>
      <c r="L77" s="490"/>
      <c r="M77" s="490"/>
      <c r="N77" s="490"/>
      <c r="O77" s="490"/>
      <c r="P77" s="490"/>
      <c r="Q77" s="490"/>
      <c r="R77" s="490"/>
      <c r="S77" s="490"/>
      <c r="T77" s="490"/>
      <c r="U77" s="490"/>
      <c r="V77" s="490"/>
      <c r="W77" s="490"/>
      <c r="X77" s="490"/>
      <c r="Y77" s="490"/>
      <c r="Z77" s="490"/>
    </row>
    <row r="78" spans="1:26" ht="15.75" thickBot="1">
      <c r="A78" s="490"/>
      <c r="B78" s="490"/>
      <c r="C78" s="490"/>
      <c r="D78" s="490"/>
      <c r="E78" s="490"/>
      <c r="F78" s="490"/>
      <c r="G78" s="490"/>
      <c r="H78" s="490"/>
      <c r="I78" s="490"/>
      <c r="J78" s="490"/>
      <c r="K78" s="490"/>
      <c r="L78" s="490"/>
      <c r="M78" s="490"/>
      <c r="N78" s="490"/>
      <c r="O78" s="490"/>
      <c r="P78" s="490"/>
      <c r="Q78" s="490"/>
      <c r="R78" s="490"/>
      <c r="S78" s="490"/>
      <c r="T78" s="490"/>
      <c r="U78" s="490"/>
      <c r="V78" s="490"/>
      <c r="W78" s="490"/>
      <c r="X78" s="490"/>
      <c r="Y78" s="490"/>
      <c r="Z78" s="490"/>
    </row>
    <row r="79" spans="1:26" ht="15.75" thickBot="1">
      <c r="A79" s="490"/>
      <c r="B79" s="490"/>
      <c r="C79" s="490"/>
      <c r="D79" s="490"/>
      <c r="E79" s="490"/>
      <c r="F79" s="490"/>
      <c r="G79" s="490"/>
      <c r="H79" s="490"/>
      <c r="I79" s="490"/>
      <c r="J79" s="490"/>
      <c r="K79" s="490"/>
      <c r="L79" s="490"/>
      <c r="M79" s="490"/>
      <c r="N79" s="490"/>
      <c r="O79" s="490"/>
      <c r="P79" s="490"/>
      <c r="Q79" s="490"/>
      <c r="R79" s="490"/>
      <c r="S79" s="490"/>
      <c r="T79" s="490"/>
      <c r="U79" s="490"/>
      <c r="V79" s="490"/>
      <c r="W79" s="490"/>
      <c r="X79" s="490"/>
      <c r="Y79" s="490"/>
      <c r="Z79" s="490"/>
    </row>
    <row r="80" spans="1:26" ht="15.75" thickBot="1">
      <c r="A80" s="490"/>
      <c r="B80" s="490"/>
      <c r="C80" s="490"/>
      <c r="D80" s="490"/>
      <c r="E80" s="490"/>
      <c r="F80" s="490"/>
      <c r="G80" s="490"/>
      <c r="H80" s="490"/>
      <c r="I80" s="490"/>
      <c r="J80" s="490"/>
      <c r="K80" s="490"/>
      <c r="L80" s="490"/>
      <c r="M80" s="490"/>
      <c r="N80" s="490"/>
      <c r="O80" s="490"/>
      <c r="P80" s="490"/>
      <c r="Q80" s="490"/>
      <c r="R80" s="490"/>
      <c r="S80" s="490"/>
      <c r="T80" s="490"/>
      <c r="U80" s="490"/>
      <c r="V80" s="490"/>
      <c r="W80" s="490"/>
      <c r="X80" s="490"/>
      <c r="Y80" s="490"/>
      <c r="Z80" s="490"/>
    </row>
    <row r="81" spans="1:26" ht="15.75" thickBot="1">
      <c r="A81" s="490"/>
      <c r="B81" s="490"/>
      <c r="C81" s="490"/>
      <c r="D81" s="490"/>
      <c r="E81" s="490"/>
      <c r="F81" s="490"/>
      <c r="G81" s="490"/>
      <c r="H81" s="490"/>
      <c r="I81" s="490"/>
      <c r="J81" s="490"/>
      <c r="K81" s="490"/>
      <c r="L81" s="490"/>
      <c r="M81" s="490"/>
      <c r="N81" s="490"/>
      <c r="O81" s="490"/>
      <c r="P81" s="490"/>
      <c r="Q81" s="490"/>
      <c r="R81" s="490"/>
      <c r="S81" s="490"/>
      <c r="T81" s="490"/>
      <c r="U81" s="490"/>
      <c r="V81" s="490"/>
      <c r="W81" s="490"/>
      <c r="X81" s="490"/>
      <c r="Y81" s="490"/>
      <c r="Z81" s="490"/>
    </row>
    <row r="82" spans="1:26" ht="15.75" thickBot="1">
      <c r="A82" s="490"/>
      <c r="B82" s="490"/>
      <c r="C82" s="490"/>
      <c r="D82" s="490"/>
      <c r="E82" s="490"/>
      <c r="F82" s="490"/>
      <c r="G82" s="490"/>
      <c r="H82" s="490"/>
      <c r="I82" s="490"/>
      <c r="J82" s="490"/>
      <c r="K82" s="490"/>
      <c r="L82" s="490"/>
      <c r="M82" s="490"/>
      <c r="N82" s="490"/>
      <c r="O82" s="490"/>
      <c r="P82" s="490"/>
      <c r="Q82" s="490"/>
      <c r="R82" s="490"/>
      <c r="S82" s="490"/>
      <c r="T82" s="490"/>
      <c r="U82" s="490"/>
      <c r="V82" s="490"/>
      <c r="W82" s="490"/>
      <c r="X82" s="490"/>
      <c r="Y82" s="490"/>
      <c r="Z82" s="490"/>
    </row>
    <row r="83" spans="1:26" ht="15.75" thickBot="1">
      <c r="A83" s="490"/>
      <c r="B83" s="490"/>
      <c r="C83" s="490"/>
      <c r="D83" s="490"/>
      <c r="E83" s="490"/>
      <c r="F83" s="490"/>
      <c r="G83" s="490"/>
      <c r="H83" s="490"/>
      <c r="I83" s="490"/>
      <c r="J83" s="490"/>
      <c r="K83" s="490"/>
      <c r="L83" s="490"/>
      <c r="M83" s="490"/>
      <c r="N83" s="490"/>
      <c r="O83" s="490"/>
      <c r="P83" s="490"/>
      <c r="Q83" s="490"/>
      <c r="R83" s="490"/>
      <c r="S83" s="490"/>
      <c r="T83" s="490"/>
      <c r="U83" s="490"/>
      <c r="V83" s="490"/>
      <c r="W83" s="490"/>
      <c r="X83" s="490"/>
      <c r="Y83" s="490"/>
      <c r="Z83" s="490"/>
    </row>
    <row r="84" spans="1:26" ht="15.75" thickBot="1">
      <c r="A84" s="490"/>
      <c r="B84" s="490"/>
      <c r="C84" s="490"/>
      <c r="D84" s="490"/>
      <c r="E84" s="490"/>
      <c r="F84" s="490"/>
      <c r="G84" s="490"/>
      <c r="H84" s="490"/>
      <c r="I84" s="490"/>
      <c r="J84" s="490"/>
      <c r="K84" s="490"/>
      <c r="L84" s="490"/>
      <c r="M84" s="490"/>
      <c r="N84" s="490"/>
      <c r="O84" s="490"/>
      <c r="P84" s="490"/>
      <c r="Q84" s="490"/>
      <c r="R84" s="490"/>
      <c r="S84" s="490"/>
      <c r="T84" s="490"/>
      <c r="U84" s="490"/>
      <c r="V84" s="490"/>
      <c r="W84" s="490"/>
      <c r="X84" s="490"/>
      <c r="Y84" s="490"/>
      <c r="Z84" s="490"/>
    </row>
    <row r="85" spans="1:26" ht="15.75" thickBot="1">
      <c r="A85" s="490"/>
      <c r="B85" s="490"/>
      <c r="C85" s="490"/>
      <c r="D85" s="490"/>
      <c r="E85" s="490"/>
      <c r="F85" s="490"/>
      <c r="G85" s="490"/>
      <c r="H85" s="490"/>
      <c r="I85" s="490"/>
      <c r="J85" s="490"/>
      <c r="K85" s="490"/>
      <c r="L85" s="490"/>
      <c r="M85" s="490"/>
      <c r="N85" s="490"/>
      <c r="O85" s="490"/>
      <c r="P85" s="490"/>
      <c r="Q85" s="490"/>
      <c r="R85" s="490"/>
      <c r="S85" s="490"/>
      <c r="T85" s="490"/>
      <c r="U85" s="490"/>
      <c r="V85" s="490"/>
      <c r="W85" s="490"/>
      <c r="X85" s="490"/>
      <c r="Y85" s="490"/>
      <c r="Z85" s="490"/>
    </row>
    <row r="86" spans="1:26" ht="15.75" thickBot="1">
      <c r="A86" s="490"/>
      <c r="B86" s="490"/>
      <c r="C86" s="490"/>
      <c r="D86" s="490"/>
      <c r="E86" s="490"/>
      <c r="F86" s="490"/>
      <c r="G86" s="490"/>
      <c r="H86" s="490"/>
      <c r="I86" s="490"/>
      <c r="J86" s="490"/>
      <c r="K86" s="490"/>
      <c r="L86" s="490"/>
      <c r="M86" s="490"/>
      <c r="N86" s="490"/>
      <c r="O86" s="490"/>
      <c r="P86" s="490"/>
      <c r="Q86" s="490"/>
      <c r="R86" s="490"/>
      <c r="S86" s="490"/>
      <c r="T86" s="490"/>
      <c r="U86" s="490"/>
      <c r="V86" s="490"/>
      <c r="W86" s="490"/>
      <c r="X86" s="490"/>
      <c r="Y86" s="490"/>
      <c r="Z86" s="490"/>
    </row>
    <row r="87" spans="1:26" ht="15.75" thickBot="1">
      <c r="A87" s="490"/>
      <c r="B87" s="490"/>
      <c r="C87" s="490"/>
      <c r="D87" s="490"/>
      <c r="E87" s="490"/>
      <c r="F87" s="490"/>
      <c r="G87" s="490"/>
      <c r="H87" s="490"/>
      <c r="I87" s="490"/>
      <c r="J87" s="490"/>
      <c r="K87" s="490"/>
      <c r="L87" s="490"/>
      <c r="M87" s="490"/>
      <c r="N87" s="490"/>
      <c r="O87" s="490"/>
      <c r="P87" s="490"/>
      <c r="Q87" s="490"/>
      <c r="R87" s="490"/>
      <c r="S87" s="490"/>
      <c r="T87" s="490"/>
      <c r="U87" s="490"/>
      <c r="V87" s="490"/>
      <c r="W87" s="490"/>
      <c r="X87" s="490"/>
      <c r="Y87" s="490"/>
      <c r="Z87" s="490"/>
    </row>
    <row r="88" spans="1:26" ht="15.75" thickBot="1">
      <c r="A88" s="490"/>
      <c r="B88" s="490"/>
      <c r="C88" s="490"/>
      <c r="D88" s="490"/>
      <c r="E88" s="490"/>
      <c r="F88" s="490"/>
      <c r="G88" s="490"/>
      <c r="H88" s="490"/>
      <c r="I88" s="490"/>
      <c r="J88" s="490"/>
      <c r="K88" s="490"/>
      <c r="L88" s="490"/>
      <c r="M88" s="490"/>
      <c r="N88" s="490"/>
      <c r="O88" s="490"/>
      <c r="P88" s="490"/>
      <c r="Q88" s="490"/>
      <c r="R88" s="490"/>
      <c r="S88" s="490"/>
      <c r="T88" s="490"/>
      <c r="U88" s="490"/>
      <c r="V88" s="490"/>
      <c r="W88" s="490"/>
      <c r="X88" s="490"/>
      <c r="Y88" s="490"/>
      <c r="Z88" s="490"/>
    </row>
    <row r="89" spans="1:26" ht="15.75" thickBot="1">
      <c r="A89" s="490"/>
      <c r="B89" s="490"/>
      <c r="C89" s="490"/>
      <c r="D89" s="490"/>
      <c r="E89" s="490"/>
      <c r="F89" s="490"/>
      <c r="G89" s="490"/>
      <c r="H89" s="490"/>
      <c r="I89" s="490"/>
      <c r="J89" s="490"/>
      <c r="K89" s="490"/>
      <c r="L89" s="490"/>
      <c r="M89" s="490"/>
      <c r="N89" s="490"/>
      <c r="O89" s="490"/>
      <c r="P89" s="490"/>
      <c r="Q89" s="490"/>
      <c r="R89" s="490"/>
      <c r="S89" s="490"/>
      <c r="T89" s="490"/>
      <c r="U89" s="490"/>
      <c r="V89" s="490"/>
      <c r="W89" s="490"/>
      <c r="X89" s="490"/>
      <c r="Y89" s="490"/>
      <c r="Z89" s="490"/>
    </row>
    <row r="90" spans="1:26" ht="15.75" thickBot="1">
      <c r="A90" s="490"/>
      <c r="B90" s="490"/>
      <c r="C90" s="490"/>
      <c r="D90" s="490"/>
      <c r="E90" s="490"/>
      <c r="F90" s="490"/>
      <c r="G90" s="490"/>
      <c r="H90" s="490"/>
      <c r="I90" s="490"/>
      <c r="J90" s="490"/>
      <c r="K90" s="490"/>
      <c r="L90" s="490"/>
      <c r="M90" s="490"/>
      <c r="N90" s="490"/>
      <c r="O90" s="490"/>
      <c r="P90" s="490"/>
      <c r="Q90" s="490"/>
      <c r="R90" s="490"/>
      <c r="S90" s="490"/>
      <c r="T90" s="490"/>
      <c r="U90" s="490"/>
      <c r="V90" s="490"/>
      <c r="W90" s="490"/>
      <c r="X90" s="490"/>
      <c r="Y90" s="490"/>
      <c r="Z90" s="490"/>
    </row>
    <row r="91" spans="1:26" ht="15.75" thickBot="1">
      <c r="A91" s="490"/>
      <c r="B91" s="490"/>
      <c r="C91" s="490"/>
      <c r="D91" s="490"/>
      <c r="E91" s="490"/>
      <c r="F91" s="490"/>
      <c r="G91" s="490"/>
      <c r="H91" s="490"/>
      <c r="I91" s="490"/>
      <c r="J91" s="490"/>
      <c r="K91" s="490"/>
      <c r="L91" s="490"/>
      <c r="M91" s="490"/>
      <c r="N91" s="490"/>
      <c r="O91" s="490"/>
      <c r="P91" s="490"/>
      <c r="Q91" s="490"/>
      <c r="R91" s="490"/>
      <c r="S91" s="490"/>
      <c r="T91" s="490"/>
      <c r="U91" s="490"/>
      <c r="V91" s="490"/>
      <c r="W91" s="490"/>
      <c r="X91" s="490"/>
      <c r="Y91" s="490"/>
      <c r="Z91" s="490"/>
    </row>
    <row r="92" spans="1:26" ht="15.75" thickBot="1">
      <c r="A92" s="490"/>
      <c r="B92" s="490"/>
      <c r="C92" s="490"/>
      <c r="D92" s="490"/>
      <c r="E92" s="490"/>
      <c r="F92" s="490"/>
      <c r="G92" s="490"/>
      <c r="H92" s="490"/>
      <c r="I92" s="490"/>
      <c r="J92" s="490"/>
      <c r="K92" s="490"/>
      <c r="L92" s="490"/>
      <c r="M92" s="490"/>
      <c r="N92" s="490"/>
      <c r="O92" s="490"/>
      <c r="P92" s="490"/>
      <c r="Q92" s="490"/>
      <c r="R92" s="490"/>
      <c r="S92" s="490"/>
      <c r="T92" s="490"/>
      <c r="U92" s="490"/>
      <c r="V92" s="490"/>
      <c r="W92" s="490"/>
      <c r="X92" s="490"/>
      <c r="Y92" s="490"/>
      <c r="Z92" s="490"/>
    </row>
    <row r="93" spans="1:26" ht="15.75" thickBot="1">
      <c r="A93" s="490"/>
      <c r="B93" s="490"/>
      <c r="C93" s="490"/>
      <c r="D93" s="490"/>
      <c r="E93" s="490"/>
      <c r="F93" s="490"/>
      <c r="G93" s="490"/>
      <c r="H93" s="490"/>
      <c r="I93" s="490"/>
      <c r="J93" s="490"/>
      <c r="K93" s="490"/>
      <c r="L93" s="490"/>
      <c r="M93" s="490"/>
      <c r="N93" s="490"/>
      <c r="O93" s="490"/>
      <c r="P93" s="490"/>
      <c r="Q93" s="490"/>
      <c r="R93" s="490"/>
      <c r="S93" s="490"/>
      <c r="T93" s="490"/>
      <c r="U93" s="490"/>
      <c r="V93" s="490"/>
      <c r="W93" s="490"/>
      <c r="X93" s="490"/>
      <c r="Y93" s="490"/>
      <c r="Z93" s="490"/>
    </row>
    <row r="94" spans="1:26" ht="15.75" thickBot="1">
      <c r="A94" s="490"/>
      <c r="B94" s="490"/>
      <c r="C94" s="490"/>
      <c r="D94" s="490"/>
      <c r="E94" s="490"/>
      <c r="F94" s="490"/>
      <c r="G94" s="490"/>
      <c r="H94" s="490"/>
      <c r="I94" s="490"/>
      <c r="J94" s="490"/>
      <c r="K94" s="490"/>
      <c r="L94" s="490"/>
      <c r="M94" s="490"/>
      <c r="N94" s="490"/>
      <c r="O94" s="490"/>
      <c r="P94" s="490"/>
      <c r="Q94" s="490"/>
      <c r="R94" s="490"/>
      <c r="S94" s="490"/>
      <c r="T94" s="490"/>
      <c r="U94" s="490"/>
      <c r="V94" s="490"/>
      <c r="W94" s="490"/>
      <c r="X94" s="490"/>
      <c r="Y94" s="490"/>
      <c r="Z94" s="490"/>
    </row>
    <row r="95" spans="1:26" ht="15.75" thickBot="1">
      <c r="A95" s="490"/>
      <c r="B95" s="490"/>
      <c r="C95" s="490"/>
      <c r="D95" s="490"/>
      <c r="E95" s="490"/>
      <c r="F95" s="490"/>
      <c r="G95" s="490"/>
      <c r="H95" s="490"/>
      <c r="I95" s="490"/>
      <c r="J95" s="490"/>
      <c r="K95" s="490"/>
      <c r="L95" s="490"/>
      <c r="M95" s="490"/>
      <c r="N95" s="490"/>
      <c r="O95" s="490"/>
      <c r="P95" s="490"/>
      <c r="Q95" s="490"/>
      <c r="R95" s="490"/>
      <c r="S95" s="490"/>
      <c r="T95" s="490"/>
      <c r="U95" s="490"/>
      <c r="V95" s="490"/>
      <c r="W95" s="490"/>
      <c r="X95" s="490"/>
      <c r="Y95" s="490"/>
      <c r="Z95" s="490"/>
    </row>
    <row r="96" spans="1:26" ht="15.75" thickBot="1">
      <c r="A96" s="490"/>
      <c r="B96" s="490"/>
      <c r="C96" s="490"/>
      <c r="D96" s="490"/>
      <c r="E96" s="490"/>
      <c r="F96" s="490"/>
      <c r="G96" s="490"/>
      <c r="H96" s="490"/>
      <c r="I96" s="490"/>
      <c r="J96" s="490"/>
      <c r="K96" s="490"/>
      <c r="L96" s="490"/>
      <c r="M96" s="490"/>
      <c r="N96" s="490"/>
      <c r="O96" s="490"/>
      <c r="P96" s="490"/>
      <c r="Q96" s="490"/>
      <c r="R96" s="490"/>
      <c r="S96" s="490"/>
      <c r="T96" s="490"/>
      <c r="U96" s="490"/>
      <c r="V96" s="490"/>
      <c r="W96" s="490"/>
      <c r="X96" s="490"/>
      <c r="Y96" s="490"/>
      <c r="Z96" s="490"/>
    </row>
    <row r="97" spans="1:26" ht="15.75" thickBot="1">
      <c r="A97" s="490"/>
      <c r="B97" s="490"/>
      <c r="C97" s="490"/>
      <c r="D97" s="490"/>
      <c r="E97" s="490"/>
      <c r="F97" s="490"/>
      <c r="G97" s="490"/>
      <c r="H97" s="490"/>
      <c r="I97" s="490"/>
      <c r="J97" s="490"/>
      <c r="K97" s="490"/>
      <c r="L97" s="490"/>
      <c r="M97" s="490"/>
      <c r="N97" s="490"/>
      <c r="O97" s="490"/>
      <c r="P97" s="490"/>
      <c r="Q97" s="490"/>
      <c r="R97" s="490"/>
      <c r="S97" s="490"/>
      <c r="T97" s="490"/>
      <c r="U97" s="490"/>
      <c r="V97" s="490"/>
      <c r="W97" s="490"/>
      <c r="X97" s="490"/>
      <c r="Y97" s="490"/>
      <c r="Z97" s="490"/>
    </row>
    <row r="98" spans="1:26" ht="15.75" thickBot="1">
      <c r="A98" s="490"/>
      <c r="B98" s="490"/>
      <c r="C98" s="490"/>
      <c r="D98" s="490"/>
      <c r="E98" s="490"/>
      <c r="F98" s="490"/>
      <c r="G98" s="490"/>
      <c r="H98" s="490"/>
      <c r="I98" s="490"/>
      <c r="J98" s="490"/>
      <c r="K98" s="490"/>
      <c r="L98" s="490"/>
      <c r="M98" s="490"/>
      <c r="N98" s="490"/>
      <c r="O98" s="490"/>
      <c r="P98" s="490"/>
      <c r="Q98" s="490"/>
      <c r="R98" s="490"/>
      <c r="S98" s="490"/>
      <c r="T98" s="490"/>
      <c r="U98" s="490"/>
      <c r="V98" s="490"/>
      <c r="W98" s="490"/>
      <c r="X98" s="490"/>
      <c r="Y98" s="490"/>
      <c r="Z98" s="490"/>
    </row>
    <row r="99" spans="1:26" ht="15.75" thickBot="1">
      <c r="A99" s="490"/>
      <c r="B99" s="490"/>
      <c r="C99" s="490"/>
      <c r="D99" s="490"/>
      <c r="E99" s="490"/>
      <c r="F99" s="490"/>
      <c r="G99" s="490"/>
      <c r="H99" s="490"/>
      <c r="I99" s="490"/>
      <c r="J99" s="490"/>
      <c r="K99" s="490"/>
      <c r="L99" s="490"/>
      <c r="M99" s="490"/>
      <c r="N99" s="490"/>
      <c r="O99" s="490"/>
      <c r="P99" s="490"/>
      <c r="Q99" s="490"/>
      <c r="R99" s="490"/>
      <c r="S99" s="490"/>
      <c r="T99" s="490"/>
      <c r="U99" s="490"/>
      <c r="V99" s="490"/>
      <c r="W99" s="490"/>
      <c r="X99" s="490"/>
      <c r="Y99" s="490"/>
      <c r="Z99" s="490"/>
    </row>
    <row r="100" spans="1:26" ht="15.75" thickBot="1">
      <c r="A100" s="490"/>
      <c r="B100" s="490"/>
      <c r="C100" s="490"/>
      <c r="D100" s="490"/>
      <c r="E100" s="490"/>
      <c r="F100" s="490"/>
      <c r="G100" s="490"/>
      <c r="H100" s="490"/>
      <c r="I100" s="490"/>
      <c r="J100" s="490"/>
      <c r="K100" s="490"/>
      <c r="L100" s="490"/>
      <c r="M100" s="490"/>
      <c r="N100" s="490"/>
      <c r="O100" s="490"/>
      <c r="P100" s="490"/>
      <c r="Q100" s="490"/>
      <c r="R100" s="490"/>
      <c r="S100" s="490"/>
      <c r="T100" s="490"/>
      <c r="U100" s="490"/>
      <c r="V100" s="490"/>
      <c r="W100" s="490"/>
      <c r="X100" s="490"/>
      <c r="Y100" s="490"/>
      <c r="Z100" s="490"/>
    </row>
    <row r="101" spans="1:26" ht="15.75" thickBot="1">
      <c r="A101" s="490"/>
      <c r="B101" s="490"/>
      <c r="C101" s="490"/>
      <c r="D101" s="490"/>
      <c r="E101" s="490"/>
      <c r="F101" s="490"/>
      <c r="G101" s="490"/>
      <c r="H101" s="490"/>
      <c r="I101" s="490"/>
      <c r="J101" s="490"/>
      <c r="K101" s="490"/>
      <c r="L101" s="490"/>
      <c r="M101" s="490"/>
      <c r="N101" s="490"/>
      <c r="O101" s="490"/>
      <c r="P101" s="490"/>
      <c r="Q101" s="490"/>
      <c r="R101" s="490"/>
      <c r="S101" s="490"/>
      <c r="T101" s="490"/>
      <c r="U101" s="490"/>
      <c r="V101" s="490"/>
      <c r="W101" s="490"/>
      <c r="X101" s="490"/>
      <c r="Y101" s="490"/>
      <c r="Z101" s="490"/>
    </row>
    <row r="102" spans="1:26" ht="15.75" thickBot="1">
      <c r="A102" s="490"/>
      <c r="B102" s="490"/>
      <c r="C102" s="490"/>
      <c r="D102" s="490"/>
      <c r="E102" s="490"/>
      <c r="F102" s="490"/>
      <c r="G102" s="490"/>
      <c r="H102" s="490"/>
      <c r="I102" s="490"/>
      <c r="J102" s="490"/>
      <c r="K102" s="490"/>
      <c r="L102" s="490"/>
      <c r="M102" s="490"/>
      <c r="N102" s="490"/>
      <c r="O102" s="490"/>
      <c r="P102" s="490"/>
      <c r="Q102" s="490"/>
      <c r="R102" s="490"/>
      <c r="S102" s="490"/>
      <c r="T102" s="490"/>
      <c r="U102" s="490"/>
      <c r="V102" s="490"/>
      <c r="W102" s="490"/>
      <c r="X102" s="490"/>
      <c r="Y102" s="490"/>
      <c r="Z102" s="490"/>
    </row>
    <row r="103" spans="1:26" ht="15.75" thickBot="1">
      <c r="A103" s="490"/>
      <c r="B103" s="490"/>
      <c r="C103" s="490"/>
      <c r="D103" s="490"/>
      <c r="E103" s="490"/>
      <c r="F103" s="490"/>
      <c r="G103" s="490"/>
      <c r="H103" s="490"/>
      <c r="I103" s="490"/>
      <c r="J103" s="490"/>
      <c r="K103" s="490"/>
      <c r="L103" s="490"/>
      <c r="M103" s="490"/>
      <c r="N103" s="490"/>
      <c r="O103" s="490"/>
      <c r="P103" s="490"/>
      <c r="Q103" s="490"/>
      <c r="R103" s="490"/>
      <c r="S103" s="490"/>
      <c r="T103" s="490"/>
      <c r="U103" s="490"/>
      <c r="V103" s="490"/>
      <c r="W103" s="490"/>
      <c r="X103" s="490"/>
      <c r="Y103" s="490"/>
      <c r="Z103" s="490"/>
    </row>
    <row r="104" spans="1:26" ht="15.75" thickBot="1">
      <c r="A104" s="490"/>
      <c r="B104" s="490"/>
      <c r="C104" s="490"/>
      <c r="D104" s="490"/>
      <c r="E104" s="490"/>
      <c r="F104" s="490"/>
      <c r="G104" s="490"/>
      <c r="H104" s="490"/>
      <c r="I104" s="490"/>
      <c r="J104" s="490"/>
      <c r="K104" s="490"/>
      <c r="L104" s="490"/>
      <c r="M104" s="490"/>
      <c r="N104" s="490"/>
      <c r="O104" s="490"/>
      <c r="P104" s="490"/>
      <c r="Q104" s="490"/>
      <c r="R104" s="490"/>
      <c r="S104" s="490"/>
      <c r="T104" s="490"/>
      <c r="U104" s="490"/>
      <c r="V104" s="490"/>
      <c r="W104" s="490"/>
      <c r="X104" s="490"/>
      <c r="Y104" s="490"/>
      <c r="Z104" s="490"/>
    </row>
    <row r="105" spans="1:26" ht="15.75" thickBot="1">
      <c r="A105" s="490"/>
      <c r="B105" s="490"/>
      <c r="C105" s="490"/>
      <c r="D105" s="490"/>
      <c r="E105" s="490"/>
      <c r="F105" s="490"/>
      <c r="G105" s="490"/>
      <c r="H105" s="490"/>
      <c r="I105" s="490"/>
      <c r="J105" s="490"/>
      <c r="K105" s="490"/>
      <c r="L105" s="490"/>
      <c r="M105" s="490"/>
      <c r="N105" s="490"/>
      <c r="O105" s="490"/>
      <c r="P105" s="490"/>
      <c r="Q105" s="490"/>
      <c r="R105" s="490"/>
      <c r="S105" s="490"/>
      <c r="T105" s="490"/>
      <c r="U105" s="490"/>
      <c r="V105" s="490"/>
      <c r="W105" s="490"/>
      <c r="X105" s="490"/>
      <c r="Y105" s="490"/>
      <c r="Z105" s="490"/>
    </row>
    <row r="106" spans="1:26" ht="15.75" thickBot="1">
      <c r="A106" s="490"/>
      <c r="B106" s="490"/>
      <c r="C106" s="490"/>
      <c r="D106" s="490"/>
      <c r="E106" s="490"/>
      <c r="F106" s="490"/>
      <c r="G106" s="490"/>
      <c r="H106" s="490"/>
      <c r="I106" s="490"/>
      <c r="J106" s="490"/>
      <c r="K106" s="490"/>
      <c r="L106" s="490"/>
      <c r="M106" s="490"/>
      <c r="N106" s="490"/>
      <c r="O106" s="490"/>
      <c r="P106" s="490"/>
      <c r="Q106" s="490"/>
      <c r="R106" s="490"/>
      <c r="S106" s="490"/>
      <c r="T106" s="490"/>
      <c r="U106" s="490"/>
      <c r="V106" s="490"/>
      <c r="W106" s="490"/>
      <c r="X106" s="490"/>
      <c r="Y106" s="490"/>
      <c r="Z106" s="490"/>
    </row>
    <row r="107" spans="1:26" ht="15.75" thickBot="1">
      <c r="A107" s="490"/>
      <c r="B107" s="490"/>
      <c r="C107" s="490"/>
      <c r="D107" s="490"/>
      <c r="E107" s="490"/>
      <c r="F107" s="490"/>
      <c r="G107" s="490"/>
      <c r="H107" s="490"/>
      <c r="I107" s="490"/>
      <c r="J107" s="490"/>
      <c r="K107" s="490"/>
      <c r="L107" s="490"/>
      <c r="M107" s="490"/>
      <c r="N107" s="490"/>
      <c r="O107" s="490"/>
      <c r="P107" s="490"/>
      <c r="Q107" s="490"/>
      <c r="R107" s="490"/>
      <c r="S107" s="490"/>
      <c r="T107" s="490"/>
      <c r="U107" s="490"/>
      <c r="V107" s="490"/>
      <c r="W107" s="490"/>
      <c r="X107" s="490"/>
      <c r="Y107" s="490"/>
      <c r="Z107" s="490"/>
    </row>
    <row r="108" spans="1:26" ht="15.75" thickBot="1">
      <c r="A108" s="490"/>
      <c r="B108" s="490"/>
      <c r="C108" s="490"/>
      <c r="D108" s="490"/>
      <c r="E108" s="490"/>
      <c r="F108" s="490"/>
      <c r="G108" s="490"/>
      <c r="H108" s="490"/>
      <c r="I108" s="490"/>
      <c r="J108" s="490"/>
      <c r="K108" s="490"/>
      <c r="L108" s="490"/>
      <c r="M108" s="490"/>
      <c r="N108" s="490"/>
      <c r="O108" s="490"/>
      <c r="P108" s="490"/>
      <c r="Q108" s="490"/>
      <c r="R108" s="490"/>
      <c r="S108" s="490"/>
      <c r="T108" s="490"/>
      <c r="U108" s="490"/>
      <c r="V108" s="490"/>
      <c r="W108" s="490"/>
      <c r="X108" s="490"/>
      <c r="Y108" s="490"/>
      <c r="Z108" s="490"/>
    </row>
    <row r="109" spans="1:26" ht="15.75" thickBot="1">
      <c r="A109" s="490"/>
      <c r="B109" s="490"/>
      <c r="C109" s="490"/>
      <c r="D109" s="490"/>
      <c r="E109" s="490"/>
      <c r="F109" s="490"/>
      <c r="G109" s="490"/>
      <c r="H109" s="490"/>
      <c r="I109" s="490"/>
      <c r="J109" s="490"/>
      <c r="K109" s="490"/>
      <c r="L109" s="490"/>
      <c r="M109" s="490"/>
      <c r="N109" s="490"/>
      <c r="O109" s="490"/>
      <c r="P109" s="490"/>
      <c r="Q109" s="490"/>
      <c r="R109" s="490"/>
      <c r="S109" s="490"/>
      <c r="T109" s="490"/>
      <c r="U109" s="490"/>
      <c r="V109" s="490"/>
      <c r="W109" s="490"/>
      <c r="X109" s="490"/>
      <c r="Y109" s="490"/>
      <c r="Z109" s="490"/>
    </row>
    <row r="110" spans="1:26" ht="15.75" thickBot="1">
      <c r="A110" s="490"/>
      <c r="B110" s="490"/>
      <c r="C110" s="490"/>
      <c r="D110" s="490"/>
      <c r="E110" s="490"/>
      <c r="F110" s="490"/>
      <c r="G110" s="490"/>
      <c r="H110" s="490"/>
      <c r="I110" s="490"/>
      <c r="J110" s="490"/>
      <c r="K110" s="490"/>
      <c r="L110" s="490"/>
      <c r="M110" s="490"/>
      <c r="N110" s="490"/>
      <c r="O110" s="490"/>
      <c r="P110" s="490"/>
      <c r="Q110" s="490"/>
      <c r="R110" s="490"/>
      <c r="S110" s="490"/>
      <c r="T110" s="490"/>
      <c r="U110" s="490"/>
      <c r="V110" s="490"/>
      <c r="W110" s="490"/>
      <c r="X110" s="490"/>
      <c r="Y110" s="490"/>
      <c r="Z110" s="490"/>
    </row>
    <row r="111" spans="1:26" ht="15.75" thickBot="1">
      <c r="A111" s="490"/>
      <c r="B111" s="490"/>
      <c r="C111" s="490"/>
      <c r="D111" s="490"/>
      <c r="E111" s="490"/>
      <c r="F111" s="490"/>
      <c r="G111" s="490"/>
      <c r="H111" s="490"/>
      <c r="I111" s="490"/>
      <c r="J111" s="490"/>
      <c r="K111" s="490"/>
      <c r="L111" s="490"/>
      <c r="M111" s="490"/>
      <c r="N111" s="490"/>
      <c r="O111" s="490"/>
      <c r="P111" s="490"/>
      <c r="Q111" s="490"/>
      <c r="R111" s="490"/>
      <c r="S111" s="490"/>
      <c r="T111" s="490"/>
      <c r="U111" s="490"/>
      <c r="V111" s="490"/>
      <c r="W111" s="490"/>
      <c r="X111" s="490"/>
      <c r="Y111" s="490"/>
      <c r="Z111" s="490"/>
    </row>
    <row r="112" spans="1:26" ht="15.75" thickBot="1">
      <c r="A112" s="490"/>
      <c r="B112" s="490"/>
      <c r="C112" s="490"/>
      <c r="D112" s="490"/>
      <c r="E112" s="490"/>
      <c r="F112" s="490"/>
      <c r="G112" s="490"/>
      <c r="H112" s="490"/>
      <c r="I112" s="490"/>
      <c r="J112" s="490"/>
      <c r="K112" s="490"/>
      <c r="L112" s="490"/>
      <c r="M112" s="490"/>
      <c r="N112" s="490"/>
      <c r="O112" s="490"/>
      <c r="P112" s="490"/>
      <c r="Q112" s="490"/>
      <c r="R112" s="490"/>
      <c r="S112" s="490"/>
      <c r="T112" s="490"/>
      <c r="U112" s="490"/>
      <c r="V112" s="490"/>
      <c r="W112" s="490"/>
      <c r="X112" s="490"/>
      <c r="Y112" s="490"/>
      <c r="Z112" s="490"/>
    </row>
    <row r="113" spans="1:26" ht="15.75" thickBot="1">
      <c r="A113" s="490"/>
      <c r="B113" s="490"/>
      <c r="C113" s="490"/>
      <c r="D113" s="490"/>
      <c r="E113" s="490"/>
      <c r="F113" s="490"/>
      <c r="G113" s="490"/>
      <c r="H113" s="490"/>
      <c r="I113" s="490"/>
      <c r="J113" s="490"/>
      <c r="K113" s="490"/>
      <c r="L113" s="490"/>
      <c r="M113" s="490"/>
      <c r="N113" s="490"/>
      <c r="O113" s="490"/>
      <c r="P113" s="490"/>
      <c r="Q113" s="490"/>
      <c r="R113" s="490"/>
      <c r="S113" s="490"/>
      <c r="T113" s="490"/>
      <c r="U113" s="490"/>
      <c r="V113" s="490"/>
      <c r="W113" s="490"/>
      <c r="X113" s="490"/>
      <c r="Y113" s="490"/>
      <c r="Z113" s="490"/>
    </row>
    <row r="114" spans="1:26" ht="15.75" thickBot="1">
      <c r="A114" s="490"/>
      <c r="B114" s="490"/>
      <c r="C114" s="490"/>
      <c r="D114" s="490"/>
      <c r="E114" s="490"/>
      <c r="F114" s="490"/>
      <c r="G114" s="490"/>
      <c r="H114" s="490"/>
      <c r="I114" s="490"/>
      <c r="J114" s="490"/>
      <c r="K114" s="490"/>
      <c r="L114" s="490"/>
      <c r="M114" s="490"/>
      <c r="N114" s="490"/>
      <c r="O114" s="490"/>
      <c r="P114" s="490"/>
      <c r="Q114" s="490"/>
      <c r="R114" s="490"/>
      <c r="S114" s="490"/>
      <c r="T114" s="490"/>
      <c r="U114" s="490"/>
      <c r="V114" s="490"/>
      <c r="W114" s="490"/>
      <c r="X114" s="490"/>
      <c r="Y114" s="490"/>
      <c r="Z114" s="490"/>
    </row>
    <row r="115" spans="1:26" ht="15.75" thickBot="1">
      <c r="A115" s="490"/>
      <c r="B115" s="490"/>
      <c r="C115" s="490"/>
      <c r="D115" s="490"/>
      <c r="E115" s="490"/>
      <c r="F115" s="490"/>
      <c r="G115" s="490"/>
      <c r="H115" s="490"/>
      <c r="I115" s="490"/>
      <c r="J115" s="490"/>
      <c r="K115" s="490"/>
      <c r="L115" s="490"/>
      <c r="M115" s="490"/>
      <c r="N115" s="490"/>
      <c r="O115" s="490"/>
      <c r="P115" s="490"/>
      <c r="Q115" s="490"/>
      <c r="R115" s="490"/>
      <c r="S115" s="490"/>
      <c r="T115" s="490"/>
      <c r="U115" s="490"/>
      <c r="V115" s="490"/>
      <c r="W115" s="490"/>
      <c r="X115" s="490"/>
      <c r="Y115" s="490"/>
      <c r="Z115" s="490"/>
    </row>
    <row r="116" spans="1:26" ht="15.75" thickBot="1">
      <c r="A116" s="490"/>
      <c r="B116" s="490"/>
      <c r="C116" s="490"/>
      <c r="D116" s="490"/>
      <c r="E116" s="490"/>
      <c r="F116" s="490"/>
      <c r="G116" s="490"/>
      <c r="H116" s="490"/>
      <c r="I116" s="490"/>
      <c r="J116" s="490"/>
      <c r="K116" s="490"/>
      <c r="L116" s="490"/>
      <c r="M116" s="490"/>
      <c r="N116" s="490"/>
      <c r="O116" s="490"/>
      <c r="P116" s="490"/>
      <c r="Q116" s="490"/>
      <c r="R116" s="490"/>
      <c r="S116" s="490"/>
      <c r="T116" s="490"/>
      <c r="U116" s="490"/>
      <c r="V116" s="490"/>
      <c r="W116" s="490"/>
      <c r="X116" s="490"/>
      <c r="Y116" s="490"/>
      <c r="Z116" s="490"/>
    </row>
    <row r="117" spans="1:26" ht="15.75" thickBot="1">
      <c r="A117" s="490"/>
      <c r="B117" s="490"/>
      <c r="C117" s="490"/>
      <c r="D117" s="490"/>
      <c r="E117" s="490"/>
      <c r="F117" s="490"/>
      <c r="G117" s="490"/>
      <c r="H117" s="490"/>
      <c r="I117" s="490"/>
      <c r="J117" s="490"/>
      <c r="K117" s="490"/>
      <c r="L117" s="490"/>
      <c r="M117" s="490"/>
      <c r="N117" s="490"/>
      <c r="O117" s="490"/>
      <c r="P117" s="490"/>
      <c r="Q117" s="490"/>
      <c r="R117" s="490"/>
      <c r="S117" s="490"/>
      <c r="T117" s="490"/>
      <c r="U117" s="490"/>
      <c r="V117" s="490"/>
      <c r="W117" s="490"/>
      <c r="X117" s="490"/>
      <c r="Y117" s="490"/>
      <c r="Z117" s="490"/>
    </row>
    <row r="118" spans="1:26" ht="15.75" thickBot="1">
      <c r="A118" s="490"/>
      <c r="B118" s="490"/>
      <c r="C118" s="490"/>
      <c r="D118" s="490"/>
      <c r="E118" s="490"/>
      <c r="F118" s="490"/>
      <c r="G118" s="490"/>
      <c r="H118" s="490"/>
      <c r="I118" s="490"/>
      <c r="J118" s="490"/>
      <c r="K118" s="490"/>
      <c r="L118" s="490"/>
      <c r="M118" s="490"/>
      <c r="N118" s="490"/>
      <c r="O118" s="490"/>
      <c r="P118" s="490"/>
      <c r="Q118" s="490"/>
      <c r="R118" s="490"/>
      <c r="S118" s="490"/>
      <c r="T118" s="490"/>
      <c r="U118" s="490"/>
      <c r="V118" s="490"/>
      <c r="W118" s="490"/>
      <c r="X118" s="490"/>
      <c r="Y118" s="490"/>
      <c r="Z118" s="490"/>
    </row>
    <row r="119" spans="1:26" ht="15.75" thickBot="1">
      <c r="A119" s="490"/>
      <c r="B119" s="490"/>
      <c r="C119" s="490"/>
      <c r="D119" s="490"/>
      <c r="E119" s="490"/>
      <c r="F119" s="490"/>
      <c r="G119" s="490"/>
      <c r="H119" s="490"/>
      <c r="I119" s="490"/>
      <c r="J119" s="490"/>
      <c r="K119" s="490"/>
      <c r="L119" s="490"/>
      <c r="M119" s="490"/>
      <c r="N119" s="490"/>
      <c r="O119" s="490"/>
      <c r="P119" s="490"/>
      <c r="Q119" s="490"/>
      <c r="R119" s="490"/>
      <c r="S119" s="490"/>
      <c r="T119" s="490"/>
      <c r="U119" s="490"/>
      <c r="V119" s="490"/>
      <c r="W119" s="490"/>
      <c r="X119" s="490"/>
      <c r="Y119" s="490"/>
      <c r="Z119" s="490"/>
    </row>
    <row r="120" spans="1:26" ht="15.75" thickBot="1">
      <c r="A120" s="490"/>
      <c r="B120" s="490"/>
      <c r="C120" s="490"/>
      <c r="D120" s="490"/>
      <c r="E120" s="490"/>
      <c r="F120" s="490"/>
      <c r="G120" s="490"/>
      <c r="H120" s="490"/>
      <c r="I120" s="490"/>
      <c r="J120" s="490"/>
      <c r="K120" s="490"/>
      <c r="L120" s="490"/>
      <c r="M120" s="490"/>
      <c r="N120" s="490"/>
      <c r="O120" s="490"/>
      <c r="P120" s="490"/>
      <c r="Q120" s="490"/>
      <c r="R120" s="490"/>
      <c r="S120" s="490"/>
      <c r="T120" s="490"/>
      <c r="U120" s="490"/>
      <c r="V120" s="490"/>
      <c r="W120" s="490"/>
      <c r="X120" s="490"/>
      <c r="Y120" s="490"/>
      <c r="Z120" s="490"/>
    </row>
    <row r="121" spans="1:26" ht="15.75" thickBot="1">
      <c r="A121" s="490"/>
      <c r="B121" s="490"/>
      <c r="C121" s="490"/>
      <c r="D121" s="490"/>
      <c r="E121" s="490"/>
      <c r="F121" s="490"/>
      <c r="G121" s="490"/>
      <c r="H121" s="490"/>
      <c r="I121" s="490"/>
      <c r="J121" s="490"/>
      <c r="K121" s="490"/>
      <c r="L121" s="490"/>
      <c r="M121" s="490"/>
      <c r="N121" s="490"/>
      <c r="O121" s="490"/>
      <c r="P121" s="490"/>
      <c r="Q121" s="490"/>
      <c r="R121" s="490"/>
      <c r="S121" s="490"/>
      <c r="T121" s="490"/>
      <c r="U121" s="490"/>
      <c r="V121" s="490"/>
      <c r="W121" s="490"/>
      <c r="X121" s="490"/>
      <c r="Y121" s="490"/>
      <c r="Z121" s="490"/>
    </row>
    <row r="122" spans="1:26" ht="15.75" thickBot="1">
      <c r="A122" s="490"/>
      <c r="B122" s="490"/>
      <c r="C122" s="490"/>
      <c r="D122" s="490"/>
      <c r="E122" s="490"/>
      <c r="F122" s="490"/>
      <c r="G122" s="490"/>
      <c r="H122" s="490"/>
      <c r="I122" s="490"/>
      <c r="J122" s="490"/>
      <c r="K122" s="490"/>
      <c r="L122" s="490"/>
      <c r="M122" s="490"/>
      <c r="N122" s="490"/>
      <c r="O122" s="490"/>
      <c r="P122" s="490"/>
      <c r="Q122" s="490"/>
      <c r="R122" s="490"/>
      <c r="S122" s="490"/>
      <c r="T122" s="490"/>
      <c r="U122" s="490"/>
      <c r="V122" s="490"/>
      <c r="W122" s="490"/>
      <c r="X122" s="490"/>
      <c r="Y122" s="490"/>
      <c r="Z122" s="490"/>
    </row>
    <row r="123" spans="1:26" ht="15.75" thickBot="1">
      <c r="A123" s="490"/>
      <c r="B123" s="490"/>
      <c r="C123" s="490"/>
      <c r="D123" s="490"/>
      <c r="E123" s="490"/>
      <c r="F123" s="490"/>
      <c r="G123" s="490"/>
      <c r="H123" s="490"/>
      <c r="I123" s="490"/>
      <c r="J123" s="490"/>
      <c r="K123" s="490"/>
      <c r="L123" s="490"/>
      <c r="M123" s="490"/>
      <c r="N123" s="490"/>
      <c r="O123" s="490"/>
      <c r="P123" s="490"/>
      <c r="Q123" s="490"/>
      <c r="R123" s="490"/>
      <c r="S123" s="490"/>
      <c r="T123" s="490"/>
      <c r="U123" s="490"/>
      <c r="V123" s="490"/>
      <c r="W123" s="490"/>
      <c r="X123" s="490"/>
      <c r="Y123" s="490"/>
      <c r="Z123" s="490"/>
    </row>
    <row r="124" spans="1:26" ht="15.75" thickBot="1">
      <c r="A124" s="490"/>
      <c r="B124" s="490"/>
      <c r="C124" s="490"/>
      <c r="D124" s="490"/>
      <c r="E124" s="490"/>
      <c r="F124" s="490"/>
      <c r="G124" s="490"/>
      <c r="H124" s="490"/>
      <c r="I124" s="490"/>
      <c r="J124" s="490"/>
      <c r="K124" s="490"/>
      <c r="L124" s="490"/>
      <c r="M124" s="490"/>
      <c r="N124" s="490"/>
      <c r="O124" s="490"/>
      <c r="P124" s="490"/>
      <c r="Q124" s="490"/>
      <c r="R124" s="490"/>
      <c r="S124" s="490"/>
      <c r="T124" s="490"/>
      <c r="U124" s="490"/>
      <c r="V124" s="490"/>
      <c r="W124" s="490"/>
      <c r="X124" s="490"/>
      <c r="Y124" s="490"/>
      <c r="Z124" s="490"/>
    </row>
    <row r="125" spans="1:26" ht="15.75" thickBot="1">
      <c r="A125" s="490"/>
      <c r="B125" s="490"/>
      <c r="C125" s="490"/>
      <c r="D125" s="490"/>
      <c r="E125" s="490"/>
      <c r="F125" s="490"/>
      <c r="G125" s="490"/>
      <c r="H125" s="490"/>
      <c r="I125" s="490"/>
      <c r="J125" s="490"/>
      <c r="K125" s="490"/>
      <c r="L125" s="490"/>
      <c r="M125" s="490"/>
      <c r="N125" s="490"/>
      <c r="O125" s="490"/>
      <c r="P125" s="490"/>
      <c r="Q125" s="490"/>
      <c r="R125" s="490"/>
      <c r="S125" s="490"/>
      <c r="T125" s="490"/>
      <c r="U125" s="490"/>
      <c r="V125" s="490"/>
      <c r="W125" s="490"/>
      <c r="X125" s="490"/>
      <c r="Y125" s="490"/>
      <c r="Z125" s="490"/>
    </row>
    <row r="126" spans="1:26" ht="15.75" thickBot="1">
      <c r="A126" s="490"/>
      <c r="B126" s="490"/>
      <c r="C126" s="490"/>
      <c r="D126" s="490"/>
      <c r="E126" s="490"/>
      <c r="F126" s="490"/>
      <c r="G126" s="490"/>
      <c r="H126" s="490"/>
      <c r="I126" s="490"/>
      <c r="J126" s="490"/>
      <c r="K126" s="490"/>
      <c r="L126" s="490"/>
      <c r="M126" s="490"/>
      <c r="N126" s="490"/>
      <c r="O126" s="490"/>
      <c r="P126" s="490"/>
      <c r="Q126" s="490"/>
      <c r="R126" s="490"/>
      <c r="S126" s="490"/>
      <c r="T126" s="490"/>
      <c r="U126" s="490"/>
      <c r="V126" s="490"/>
      <c r="W126" s="490"/>
      <c r="X126" s="490"/>
      <c r="Y126" s="490"/>
      <c r="Z126" s="490"/>
    </row>
    <row r="127" spans="1:26" ht="15.75" thickBot="1">
      <c r="A127" s="490"/>
      <c r="B127" s="490"/>
      <c r="C127" s="490"/>
      <c r="D127" s="490"/>
      <c r="E127" s="490"/>
      <c r="F127" s="490"/>
      <c r="G127" s="490"/>
      <c r="H127" s="490"/>
      <c r="I127" s="490"/>
      <c r="J127" s="490"/>
      <c r="K127" s="490"/>
      <c r="L127" s="490"/>
      <c r="M127" s="490"/>
      <c r="N127" s="490"/>
      <c r="O127" s="490"/>
      <c r="P127" s="490"/>
      <c r="Q127" s="490"/>
      <c r="R127" s="490"/>
      <c r="S127" s="490"/>
      <c r="T127" s="490"/>
      <c r="U127" s="490"/>
      <c r="V127" s="490"/>
      <c r="W127" s="490"/>
      <c r="X127" s="490"/>
      <c r="Y127" s="490"/>
      <c r="Z127" s="490"/>
    </row>
    <row r="128" spans="1:26" ht="15.75" thickBot="1">
      <c r="A128" s="490"/>
      <c r="B128" s="490"/>
      <c r="C128" s="490"/>
      <c r="D128" s="490"/>
      <c r="E128" s="490"/>
      <c r="F128" s="490"/>
      <c r="G128" s="490"/>
      <c r="H128" s="490"/>
      <c r="I128" s="490"/>
      <c r="J128" s="490"/>
      <c r="K128" s="490"/>
      <c r="L128" s="490"/>
      <c r="M128" s="490"/>
      <c r="N128" s="490"/>
      <c r="O128" s="490"/>
      <c r="P128" s="490"/>
      <c r="Q128" s="490"/>
      <c r="R128" s="490"/>
      <c r="S128" s="490"/>
      <c r="T128" s="490"/>
      <c r="U128" s="490"/>
      <c r="V128" s="490"/>
      <c r="W128" s="490"/>
      <c r="X128" s="490"/>
      <c r="Y128" s="490"/>
      <c r="Z128" s="490"/>
    </row>
    <row r="129" spans="1:26" ht="15.75" thickBot="1">
      <c r="A129" s="490"/>
      <c r="B129" s="490"/>
      <c r="C129" s="490"/>
      <c r="D129" s="490"/>
      <c r="E129" s="490"/>
      <c r="F129" s="490"/>
      <c r="G129" s="490"/>
      <c r="H129" s="490"/>
      <c r="I129" s="490"/>
      <c r="J129" s="490"/>
      <c r="K129" s="490"/>
      <c r="L129" s="490"/>
      <c r="M129" s="490"/>
      <c r="N129" s="490"/>
      <c r="O129" s="490"/>
      <c r="P129" s="490"/>
      <c r="Q129" s="490"/>
      <c r="R129" s="490"/>
      <c r="S129" s="490"/>
      <c r="T129" s="490"/>
      <c r="U129" s="490"/>
      <c r="V129" s="490"/>
      <c r="W129" s="490"/>
      <c r="X129" s="490"/>
      <c r="Y129" s="490"/>
      <c r="Z129" s="490"/>
    </row>
    <row r="130" spans="1:26" ht="15.75" thickBot="1">
      <c r="A130" s="490"/>
      <c r="B130" s="490"/>
      <c r="C130" s="490"/>
      <c r="D130" s="490"/>
      <c r="E130" s="490"/>
      <c r="F130" s="490"/>
      <c r="G130" s="490"/>
      <c r="H130" s="490"/>
      <c r="I130" s="490"/>
      <c r="J130" s="490"/>
      <c r="K130" s="490"/>
      <c r="L130" s="490"/>
      <c r="M130" s="490"/>
      <c r="N130" s="490"/>
      <c r="O130" s="490"/>
      <c r="P130" s="490"/>
      <c r="Q130" s="490"/>
      <c r="R130" s="490"/>
      <c r="S130" s="490"/>
      <c r="T130" s="490"/>
      <c r="U130" s="490"/>
      <c r="V130" s="490"/>
      <c r="W130" s="490"/>
      <c r="X130" s="490"/>
      <c r="Y130" s="490"/>
      <c r="Z130" s="490"/>
    </row>
    <row r="131" spans="1:26" ht="15.75" thickBot="1">
      <c r="A131" s="490"/>
      <c r="B131" s="490"/>
      <c r="C131" s="490"/>
      <c r="D131" s="490"/>
      <c r="E131" s="490"/>
      <c r="F131" s="490"/>
      <c r="G131" s="490"/>
      <c r="H131" s="490"/>
      <c r="I131" s="490"/>
      <c r="J131" s="490"/>
      <c r="K131" s="490"/>
      <c r="L131" s="490"/>
      <c r="M131" s="490"/>
      <c r="N131" s="490"/>
      <c r="O131" s="490"/>
      <c r="P131" s="490"/>
      <c r="Q131" s="490"/>
      <c r="R131" s="490"/>
      <c r="S131" s="490"/>
      <c r="T131" s="490"/>
      <c r="U131" s="490"/>
      <c r="V131" s="490"/>
      <c r="W131" s="490"/>
      <c r="X131" s="490"/>
      <c r="Y131" s="490"/>
      <c r="Z131" s="490"/>
    </row>
    <row r="132" spans="1:26" ht="15.75" thickBot="1">
      <c r="A132" s="490"/>
      <c r="B132" s="490"/>
      <c r="C132" s="490"/>
      <c r="D132" s="490"/>
      <c r="E132" s="490"/>
      <c r="F132" s="490"/>
      <c r="G132" s="490"/>
      <c r="H132" s="490"/>
      <c r="I132" s="490"/>
      <c r="J132" s="490"/>
      <c r="K132" s="490"/>
      <c r="L132" s="490"/>
      <c r="M132" s="490"/>
      <c r="N132" s="490"/>
      <c r="O132" s="490"/>
      <c r="P132" s="490"/>
      <c r="Q132" s="490"/>
      <c r="R132" s="490"/>
      <c r="S132" s="490"/>
      <c r="T132" s="490"/>
      <c r="U132" s="490"/>
      <c r="V132" s="490"/>
      <c r="W132" s="490"/>
      <c r="X132" s="490"/>
      <c r="Y132" s="490"/>
      <c r="Z132" s="490"/>
    </row>
    <row r="133" spans="1:26" ht="15.75" thickBot="1">
      <c r="A133" s="490"/>
      <c r="B133" s="490"/>
      <c r="C133" s="490"/>
      <c r="D133" s="490"/>
      <c r="E133" s="490"/>
      <c r="F133" s="490"/>
      <c r="G133" s="490"/>
      <c r="H133" s="490"/>
      <c r="I133" s="490"/>
      <c r="J133" s="490"/>
      <c r="K133" s="490"/>
      <c r="L133" s="490"/>
      <c r="M133" s="490"/>
      <c r="N133" s="490"/>
      <c r="O133" s="490"/>
      <c r="P133" s="490"/>
      <c r="Q133" s="490"/>
      <c r="R133" s="490"/>
      <c r="S133" s="490"/>
      <c r="T133" s="490"/>
      <c r="U133" s="490"/>
      <c r="V133" s="490"/>
      <c r="W133" s="490"/>
      <c r="X133" s="490"/>
      <c r="Y133" s="490"/>
      <c r="Z133" s="490"/>
    </row>
    <row r="134" spans="1:26" ht="15.75" thickBot="1">
      <c r="A134" s="490"/>
      <c r="B134" s="490"/>
      <c r="C134" s="490"/>
      <c r="D134" s="490"/>
      <c r="E134" s="490"/>
      <c r="F134" s="490"/>
      <c r="G134" s="490"/>
      <c r="H134" s="490"/>
      <c r="I134" s="490"/>
      <c r="J134" s="490"/>
      <c r="K134" s="490"/>
      <c r="L134" s="490"/>
      <c r="M134" s="490"/>
      <c r="N134" s="490"/>
      <c r="O134" s="490"/>
      <c r="P134" s="490"/>
      <c r="Q134" s="490"/>
      <c r="R134" s="490"/>
      <c r="S134" s="490"/>
      <c r="T134" s="490"/>
      <c r="U134" s="490"/>
      <c r="V134" s="490"/>
      <c r="W134" s="490"/>
      <c r="X134" s="490"/>
      <c r="Y134" s="490"/>
      <c r="Z134" s="490"/>
    </row>
    <row r="135" spans="1:26" ht="15.75" thickBot="1">
      <c r="A135" s="490"/>
      <c r="B135" s="490"/>
      <c r="C135" s="490"/>
      <c r="D135" s="490"/>
      <c r="E135" s="490"/>
      <c r="F135" s="490"/>
      <c r="G135" s="490"/>
      <c r="H135" s="490"/>
      <c r="I135" s="490"/>
      <c r="J135" s="490"/>
      <c r="K135" s="490"/>
      <c r="L135" s="490"/>
      <c r="M135" s="490"/>
      <c r="N135" s="490"/>
      <c r="O135" s="490"/>
      <c r="P135" s="490"/>
      <c r="Q135" s="490"/>
      <c r="R135" s="490"/>
      <c r="S135" s="490"/>
      <c r="T135" s="490"/>
      <c r="U135" s="490"/>
      <c r="V135" s="490"/>
      <c r="W135" s="490"/>
      <c r="X135" s="490"/>
      <c r="Y135" s="490"/>
      <c r="Z135" s="490"/>
    </row>
    <row r="136" spans="1:26" ht="15.75" thickBot="1">
      <c r="A136" s="490"/>
      <c r="B136" s="490"/>
      <c r="C136" s="490"/>
      <c r="D136" s="490"/>
      <c r="E136" s="490"/>
      <c r="F136" s="490"/>
      <c r="G136" s="490"/>
      <c r="H136" s="490"/>
      <c r="I136" s="490"/>
      <c r="J136" s="490"/>
      <c r="K136" s="490"/>
      <c r="L136" s="490"/>
      <c r="M136" s="490"/>
      <c r="N136" s="490"/>
      <c r="O136" s="490"/>
      <c r="P136" s="490"/>
      <c r="Q136" s="490"/>
      <c r="R136" s="490"/>
      <c r="S136" s="490"/>
      <c r="T136" s="490"/>
      <c r="U136" s="490"/>
      <c r="V136" s="490"/>
      <c r="W136" s="490"/>
      <c r="X136" s="490"/>
      <c r="Y136" s="490"/>
      <c r="Z136" s="490"/>
    </row>
    <row r="137" spans="1:26" ht="15.75" thickBot="1">
      <c r="A137" s="490"/>
      <c r="B137" s="490"/>
      <c r="C137" s="490"/>
      <c r="D137" s="490"/>
      <c r="E137" s="490"/>
      <c r="F137" s="490"/>
      <c r="G137" s="490"/>
      <c r="H137" s="490"/>
      <c r="I137" s="490"/>
      <c r="J137" s="490"/>
      <c r="K137" s="490"/>
      <c r="L137" s="490"/>
      <c r="M137" s="490"/>
      <c r="N137" s="490"/>
      <c r="O137" s="490"/>
      <c r="P137" s="490"/>
      <c r="Q137" s="490"/>
      <c r="R137" s="490"/>
      <c r="S137" s="490"/>
      <c r="T137" s="490"/>
      <c r="U137" s="490"/>
      <c r="V137" s="490"/>
      <c r="W137" s="490"/>
      <c r="X137" s="490"/>
      <c r="Y137" s="490"/>
      <c r="Z137" s="490"/>
    </row>
    <row r="138" spans="1:26" ht="15.75" thickBot="1">
      <c r="A138" s="490"/>
      <c r="B138" s="490"/>
      <c r="C138" s="490"/>
      <c r="D138" s="490"/>
      <c r="E138" s="490"/>
      <c r="F138" s="490"/>
      <c r="G138" s="490"/>
      <c r="H138" s="490"/>
      <c r="I138" s="490"/>
      <c r="J138" s="490"/>
      <c r="K138" s="490"/>
      <c r="L138" s="490"/>
      <c r="M138" s="490"/>
      <c r="N138" s="490"/>
      <c r="O138" s="490"/>
      <c r="P138" s="490"/>
      <c r="Q138" s="490"/>
      <c r="R138" s="490"/>
      <c r="S138" s="490"/>
      <c r="T138" s="490"/>
      <c r="U138" s="490"/>
      <c r="V138" s="490"/>
      <c r="W138" s="490"/>
      <c r="X138" s="490"/>
      <c r="Y138" s="490"/>
      <c r="Z138" s="490"/>
    </row>
    <row r="139" spans="1:26" ht="15.75" thickBot="1">
      <c r="A139" s="490"/>
      <c r="B139" s="490"/>
      <c r="C139" s="490"/>
      <c r="D139" s="490"/>
      <c r="E139" s="490"/>
      <c r="F139" s="490"/>
      <c r="G139" s="490"/>
      <c r="H139" s="490"/>
      <c r="I139" s="490"/>
      <c r="J139" s="490"/>
      <c r="K139" s="490"/>
      <c r="L139" s="490"/>
      <c r="M139" s="490"/>
      <c r="N139" s="490"/>
      <c r="O139" s="490"/>
      <c r="P139" s="490"/>
      <c r="Q139" s="490"/>
      <c r="R139" s="490"/>
      <c r="S139" s="490"/>
      <c r="T139" s="490"/>
      <c r="U139" s="490"/>
      <c r="V139" s="490"/>
      <c r="W139" s="490"/>
      <c r="X139" s="490"/>
      <c r="Y139" s="490"/>
      <c r="Z139" s="490"/>
    </row>
    <row r="140" spans="1:26" ht="15.75" thickBot="1">
      <c r="A140" s="490"/>
      <c r="B140" s="490"/>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row>
    <row r="141" spans="1:26" ht="15.75" thickBot="1">
      <c r="A141" s="490"/>
      <c r="B141" s="490"/>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row>
    <row r="142" spans="1:26" ht="15.75" thickBot="1">
      <c r="A142" s="490"/>
      <c r="B142" s="490"/>
      <c r="C142" s="490"/>
      <c r="D142" s="490"/>
      <c r="E142" s="490"/>
      <c r="F142" s="490"/>
      <c r="G142" s="490"/>
      <c r="H142" s="490"/>
      <c r="I142" s="490"/>
      <c r="J142" s="490"/>
      <c r="K142" s="490"/>
      <c r="L142" s="490"/>
      <c r="M142" s="490"/>
      <c r="N142" s="490"/>
      <c r="O142" s="490"/>
      <c r="P142" s="490"/>
      <c r="Q142" s="490"/>
      <c r="R142" s="490"/>
      <c r="S142" s="490"/>
      <c r="T142" s="490"/>
      <c r="U142" s="490"/>
      <c r="V142" s="490"/>
      <c r="W142" s="490"/>
      <c r="X142" s="490"/>
      <c r="Y142" s="490"/>
      <c r="Z142" s="490"/>
    </row>
    <row r="143" spans="1:26" ht="15.75" thickBot="1">
      <c r="A143" s="490"/>
      <c r="B143" s="490"/>
      <c r="C143" s="490"/>
      <c r="D143" s="490"/>
      <c r="E143" s="490"/>
      <c r="F143" s="490"/>
      <c r="G143" s="490"/>
      <c r="H143" s="490"/>
      <c r="I143" s="490"/>
      <c r="J143" s="490"/>
      <c r="K143" s="490"/>
      <c r="L143" s="490"/>
      <c r="M143" s="490"/>
      <c r="N143" s="490"/>
      <c r="O143" s="490"/>
      <c r="P143" s="490"/>
      <c r="Q143" s="490"/>
      <c r="R143" s="490"/>
      <c r="S143" s="490"/>
      <c r="T143" s="490"/>
      <c r="U143" s="490"/>
      <c r="V143" s="490"/>
      <c r="W143" s="490"/>
      <c r="X143" s="490"/>
      <c r="Y143" s="490"/>
      <c r="Z143" s="490"/>
    </row>
    <row r="144" spans="1:26" ht="15.75" thickBot="1">
      <c r="A144" s="490"/>
      <c r="B144" s="490"/>
      <c r="C144" s="490"/>
      <c r="D144" s="490"/>
      <c r="E144" s="490"/>
      <c r="F144" s="490"/>
      <c r="G144" s="490"/>
      <c r="H144" s="490"/>
      <c r="I144" s="490"/>
      <c r="J144" s="490"/>
      <c r="K144" s="490"/>
      <c r="L144" s="490"/>
      <c r="M144" s="490"/>
      <c r="N144" s="490"/>
      <c r="O144" s="490"/>
      <c r="P144" s="490"/>
      <c r="Q144" s="490"/>
      <c r="R144" s="490"/>
      <c r="S144" s="490"/>
      <c r="T144" s="490"/>
      <c r="U144" s="490"/>
      <c r="V144" s="490"/>
      <c r="W144" s="490"/>
      <c r="X144" s="490"/>
      <c r="Y144" s="490"/>
      <c r="Z144" s="490"/>
    </row>
    <row r="145" spans="1:26" ht="15.75" thickBot="1">
      <c r="A145" s="490"/>
      <c r="B145" s="490"/>
      <c r="C145" s="490"/>
      <c r="D145" s="490"/>
      <c r="E145" s="490"/>
      <c r="F145" s="490"/>
      <c r="G145" s="490"/>
      <c r="H145" s="490"/>
      <c r="I145" s="490"/>
      <c r="J145" s="490"/>
      <c r="K145" s="490"/>
      <c r="L145" s="490"/>
      <c r="M145" s="490"/>
      <c r="N145" s="490"/>
      <c r="O145" s="490"/>
      <c r="P145" s="490"/>
      <c r="Q145" s="490"/>
      <c r="R145" s="490"/>
      <c r="S145" s="490"/>
      <c r="T145" s="490"/>
      <c r="U145" s="490"/>
      <c r="V145" s="490"/>
      <c r="W145" s="490"/>
      <c r="X145" s="490"/>
      <c r="Y145" s="490"/>
      <c r="Z145" s="490"/>
    </row>
    <row r="146" spans="1:26" ht="15.75" thickBot="1">
      <c r="A146" s="490"/>
      <c r="B146" s="490"/>
      <c r="C146" s="490"/>
      <c r="D146" s="490"/>
      <c r="E146" s="490"/>
      <c r="F146" s="490"/>
      <c r="G146" s="490"/>
      <c r="H146" s="490"/>
      <c r="I146" s="490"/>
      <c r="J146" s="490"/>
      <c r="K146" s="490"/>
      <c r="L146" s="490"/>
      <c r="M146" s="490"/>
      <c r="N146" s="490"/>
      <c r="O146" s="490"/>
      <c r="P146" s="490"/>
      <c r="Q146" s="490"/>
      <c r="R146" s="490"/>
      <c r="S146" s="490"/>
      <c r="T146" s="490"/>
      <c r="U146" s="490"/>
      <c r="V146" s="490"/>
      <c r="W146" s="490"/>
      <c r="X146" s="490"/>
      <c r="Y146" s="490"/>
      <c r="Z146" s="490"/>
    </row>
    <row r="147" spans="1:26" ht="15.75" thickBot="1">
      <c r="A147" s="490"/>
      <c r="B147" s="490"/>
      <c r="C147" s="490"/>
      <c r="D147" s="490"/>
      <c r="E147" s="490"/>
      <c r="F147" s="490"/>
      <c r="G147" s="490"/>
      <c r="H147" s="490"/>
      <c r="I147" s="490"/>
      <c r="J147" s="490"/>
      <c r="K147" s="490"/>
      <c r="L147" s="490"/>
      <c r="M147" s="490"/>
      <c r="N147" s="490"/>
      <c r="O147" s="490"/>
      <c r="P147" s="490"/>
      <c r="Q147" s="490"/>
      <c r="R147" s="490"/>
      <c r="S147" s="490"/>
      <c r="T147" s="490"/>
      <c r="U147" s="490"/>
      <c r="V147" s="490"/>
      <c r="W147" s="490"/>
      <c r="X147" s="490"/>
      <c r="Y147" s="490"/>
      <c r="Z147" s="490"/>
    </row>
    <row r="148" spans="1:26" ht="15.75" thickBot="1">
      <c r="A148" s="490"/>
      <c r="B148" s="490"/>
      <c r="C148" s="490"/>
      <c r="D148" s="490"/>
      <c r="E148" s="490"/>
      <c r="F148" s="490"/>
      <c r="G148" s="490"/>
      <c r="H148" s="490"/>
      <c r="I148" s="490"/>
      <c r="J148" s="490"/>
      <c r="K148" s="490"/>
      <c r="L148" s="490"/>
      <c r="M148" s="490"/>
      <c r="N148" s="490"/>
      <c r="O148" s="490"/>
      <c r="P148" s="490"/>
      <c r="Q148" s="490"/>
      <c r="R148" s="490"/>
      <c r="S148" s="490"/>
      <c r="T148" s="490"/>
      <c r="U148" s="490"/>
      <c r="V148" s="490"/>
      <c r="W148" s="490"/>
      <c r="X148" s="490"/>
      <c r="Y148" s="490"/>
      <c r="Z148" s="490"/>
    </row>
    <row r="149" spans="1:26" ht="15.75" thickBot="1">
      <c r="A149" s="490"/>
      <c r="B149" s="490"/>
      <c r="C149" s="490"/>
      <c r="D149" s="490"/>
      <c r="E149" s="490"/>
      <c r="F149" s="490"/>
      <c r="G149" s="490"/>
      <c r="H149" s="490"/>
      <c r="I149" s="490"/>
      <c r="J149" s="490"/>
      <c r="K149" s="490"/>
      <c r="L149" s="490"/>
      <c r="M149" s="490"/>
      <c r="N149" s="490"/>
      <c r="O149" s="490"/>
      <c r="P149" s="490"/>
      <c r="Q149" s="490"/>
      <c r="R149" s="490"/>
      <c r="S149" s="490"/>
      <c r="T149" s="490"/>
      <c r="U149" s="490"/>
      <c r="V149" s="490"/>
      <c r="W149" s="490"/>
      <c r="X149" s="490"/>
      <c r="Y149" s="490"/>
      <c r="Z149" s="490"/>
    </row>
    <row r="150" spans="1:26" ht="15.75" thickBot="1">
      <c r="A150" s="490"/>
      <c r="B150" s="490"/>
      <c r="C150" s="490"/>
      <c r="D150" s="490"/>
      <c r="E150" s="490"/>
      <c r="F150" s="490"/>
      <c r="G150" s="490"/>
      <c r="H150" s="490"/>
      <c r="I150" s="490"/>
      <c r="J150" s="490"/>
      <c r="K150" s="490"/>
      <c r="L150" s="490"/>
      <c r="M150" s="490"/>
      <c r="N150" s="490"/>
      <c r="O150" s="490"/>
      <c r="P150" s="490"/>
      <c r="Q150" s="490"/>
      <c r="R150" s="490"/>
      <c r="S150" s="490"/>
      <c r="T150" s="490"/>
      <c r="U150" s="490"/>
      <c r="V150" s="490"/>
      <c r="W150" s="490"/>
      <c r="X150" s="490"/>
      <c r="Y150" s="490"/>
      <c r="Z150" s="490"/>
    </row>
    <row r="151" spans="1:26" ht="15.75" thickBot="1">
      <c r="A151" s="490"/>
      <c r="B151" s="490"/>
      <c r="C151" s="490"/>
      <c r="D151" s="490"/>
      <c r="E151" s="490"/>
      <c r="F151" s="490"/>
      <c r="G151" s="490"/>
      <c r="H151" s="490"/>
      <c r="I151" s="490"/>
      <c r="J151" s="490"/>
      <c r="K151" s="490"/>
      <c r="L151" s="490"/>
      <c r="M151" s="490"/>
      <c r="N151" s="490"/>
      <c r="O151" s="490"/>
      <c r="P151" s="490"/>
      <c r="Q151" s="490"/>
      <c r="R151" s="490"/>
      <c r="S151" s="490"/>
      <c r="T151" s="490"/>
      <c r="U151" s="490"/>
      <c r="V151" s="490"/>
      <c r="W151" s="490"/>
      <c r="X151" s="490"/>
      <c r="Y151" s="490"/>
      <c r="Z151" s="490"/>
    </row>
    <row r="152" spans="1:26" ht="15.75" thickBot="1">
      <c r="A152" s="490"/>
      <c r="B152" s="490"/>
      <c r="C152" s="490"/>
      <c r="D152" s="490"/>
      <c r="E152" s="490"/>
      <c r="F152" s="490"/>
      <c r="G152" s="490"/>
      <c r="H152" s="490"/>
      <c r="I152" s="490"/>
      <c r="J152" s="490"/>
      <c r="K152" s="490"/>
      <c r="L152" s="490"/>
      <c r="M152" s="490"/>
      <c r="N152" s="490"/>
      <c r="O152" s="490"/>
      <c r="P152" s="490"/>
      <c r="Q152" s="490"/>
      <c r="R152" s="490"/>
      <c r="S152" s="490"/>
      <c r="T152" s="490"/>
      <c r="U152" s="490"/>
      <c r="V152" s="490"/>
      <c r="W152" s="490"/>
      <c r="X152" s="490"/>
      <c r="Y152" s="490"/>
      <c r="Z152" s="490"/>
    </row>
    <row r="153" spans="1:26" ht="15.75" thickBot="1">
      <c r="A153" s="490"/>
      <c r="B153" s="490"/>
      <c r="C153" s="490"/>
      <c r="D153" s="490"/>
      <c r="E153" s="490"/>
      <c r="F153" s="490"/>
      <c r="G153" s="490"/>
      <c r="H153" s="490"/>
      <c r="I153" s="490"/>
      <c r="J153" s="490"/>
      <c r="K153" s="490"/>
      <c r="L153" s="490"/>
      <c r="M153" s="490"/>
      <c r="N153" s="490"/>
      <c r="O153" s="490"/>
      <c r="P153" s="490"/>
      <c r="Q153" s="490"/>
      <c r="R153" s="490"/>
      <c r="S153" s="490"/>
      <c r="T153" s="490"/>
      <c r="U153" s="490"/>
      <c r="V153" s="490"/>
      <c r="W153" s="490"/>
      <c r="X153" s="490"/>
      <c r="Y153" s="490"/>
      <c r="Z153" s="490"/>
    </row>
    <row r="154" spans="1:26" ht="15.75" thickBot="1">
      <c r="A154" s="490"/>
      <c r="B154" s="490"/>
      <c r="C154" s="490"/>
      <c r="D154" s="490"/>
      <c r="E154" s="490"/>
      <c r="F154" s="490"/>
      <c r="G154" s="490"/>
      <c r="H154" s="490"/>
      <c r="I154" s="490"/>
      <c r="J154" s="490"/>
      <c r="K154" s="490"/>
      <c r="L154" s="490"/>
      <c r="M154" s="490"/>
      <c r="N154" s="490"/>
      <c r="O154" s="490"/>
      <c r="P154" s="490"/>
      <c r="Q154" s="490"/>
      <c r="R154" s="490"/>
      <c r="S154" s="490"/>
      <c r="T154" s="490"/>
      <c r="U154" s="490"/>
      <c r="V154" s="490"/>
      <c r="W154" s="490"/>
      <c r="X154" s="490"/>
      <c r="Y154" s="490"/>
      <c r="Z154" s="490"/>
    </row>
    <row r="155" spans="1:26" ht="15.75" thickBot="1">
      <c r="A155" s="490"/>
      <c r="B155" s="490"/>
      <c r="C155" s="490"/>
      <c r="D155" s="490"/>
      <c r="E155" s="490"/>
      <c r="F155" s="490"/>
      <c r="G155" s="490"/>
      <c r="H155" s="490"/>
      <c r="I155" s="490"/>
      <c r="J155" s="490"/>
      <c r="K155" s="490"/>
      <c r="L155" s="490"/>
      <c r="M155" s="490"/>
      <c r="N155" s="490"/>
      <c r="O155" s="490"/>
      <c r="P155" s="490"/>
      <c r="Q155" s="490"/>
      <c r="R155" s="490"/>
      <c r="S155" s="490"/>
      <c r="T155" s="490"/>
      <c r="U155" s="490"/>
      <c r="V155" s="490"/>
      <c r="W155" s="490"/>
      <c r="X155" s="490"/>
      <c r="Y155" s="490"/>
      <c r="Z155" s="490"/>
    </row>
    <row r="156" spans="1:26" ht="15.75" thickBot="1">
      <c r="A156" s="490"/>
      <c r="B156" s="490"/>
      <c r="C156" s="490"/>
      <c r="D156" s="490"/>
      <c r="E156" s="490"/>
      <c r="F156" s="490"/>
      <c r="G156" s="490"/>
      <c r="H156" s="490"/>
      <c r="I156" s="490"/>
      <c r="J156" s="490"/>
      <c r="K156" s="490"/>
      <c r="L156" s="490"/>
      <c r="M156" s="490"/>
      <c r="N156" s="490"/>
      <c r="O156" s="490"/>
      <c r="P156" s="490"/>
      <c r="Q156" s="490"/>
      <c r="R156" s="490"/>
      <c r="S156" s="490"/>
      <c r="T156" s="490"/>
      <c r="U156" s="490"/>
      <c r="V156" s="490"/>
      <c r="W156" s="490"/>
      <c r="X156" s="490"/>
      <c r="Y156" s="490"/>
      <c r="Z156" s="490"/>
    </row>
    <row r="157" spans="1:26" ht="15.75" thickBot="1">
      <c r="A157" s="490"/>
      <c r="B157" s="490"/>
      <c r="C157" s="490"/>
      <c r="D157" s="490"/>
      <c r="E157" s="490"/>
      <c r="F157" s="490"/>
      <c r="G157" s="490"/>
      <c r="H157" s="490"/>
      <c r="I157" s="490"/>
      <c r="J157" s="490"/>
      <c r="K157" s="490"/>
      <c r="L157" s="490"/>
      <c r="M157" s="490"/>
      <c r="N157" s="490"/>
      <c r="O157" s="490"/>
      <c r="P157" s="490"/>
      <c r="Q157" s="490"/>
      <c r="R157" s="490"/>
      <c r="S157" s="490"/>
      <c r="T157" s="490"/>
      <c r="U157" s="490"/>
      <c r="V157" s="490"/>
      <c r="W157" s="490"/>
      <c r="X157" s="490"/>
      <c r="Y157" s="490"/>
      <c r="Z157" s="490"/>
    </row>
    <row r="158" spans="1:26" ht="15.75" thickBot="1">
      <c r="A158" s="490"/>
      <c r="B158" s="490"/>
      <c r="C158" s="490"/>
      <c r="D158" s="490"/>
      <c r="E158" s="490"/>
      <c r="F158" s="490"/>
      <c r="G158" s="490"/>
      <c r="H158" s="490"/>
      <c r="I158" s="490"/>
      <c r="J158" s="490"/>
      <c r="K158" s="490"/>
      <c r="L158" s="490"/>
      <c r="M158" s="490"/>
      <c r="N158" s="490"/>
      <c r="O158" s="490"/>
      <c r="P158" s="490"/>
      <c r="Q158" s="490"/>
      <c r="R158" s="490"/>
      <c r="S158" s="490"/>
      <c r="T158" s="490"/>
      <c r="U158" s="490"/>
      <c r="V158" s="490"/>
      <c r="W158" s="490"/>
      <c r="X158" s="490"/>
      <c r="Y158" s="490"/>
      <c r="Z158" s="490"/>
    </row>
    <row r="159" spans="1:26" ht="15.75" thickBot="1">
      <c r="A159" s="490"/>
      <c r="B159" s="490"/>
      <c r="C159" s="490"/>
      <c r="D159" s="490"/>
      <c r="E159" s="490"/>
      <c r="F159" s="490"/>
      <c r="G159" s="490"/>
      <c r="H159" s="490"/>
      <c r="I159" s="490"/>
      <c r="J159" s="490"/>
      <c r="K159" s="490"/>
      <c r="L159" s="490"/>
      <c r="M159" s="490"/>
      <c r="N159" s="490"/>
      <c r="O159" s="490"/>
      <c r="P159" s="490"/>
      <c r="Q159" s="490"/>
      <c r="R159" s="490"/>
      <c r="S159" s="490"/>
      <c r="T159" s="490"/>
      <c r="U159" s="490"/>
      <c r="V159" s="490"/>
      <c r="W159" s="490"/>
      <c r="X159" s="490"/>
      <c r="Y159" s="490"/>
      <c r="Z159" s="490"/>
    </row>
    <row r="160" spans="1:26" ht="15.75" thickBot="1">
      <c r="A160" s="490"/>
      <c r="B160" s="490"/>
      <c r="C160" s="490"/>
      <c r="D160" s="490"/>
      <c r="E160" s="490"/>
      <c r="F160" s="490"/>
      <c r="G160" s="490"/>
      <c r="H160" s="490"/>
      <c r="I160" s="490"/>
      <c r="J160" s="490"/>
      <c r="K160" s="490"/>
      <c r="L160" s="490"/>
      <c r="M160" s="490"/>
      <c r="N160" s="490"/>
      <c r="O160" s="490"/>
      <c r="P160" s="490"/>
      <c r="Q160" s="490"/>
      <c r="R160" s="490"/>
      <c r="S160" s="490"/>
      <c r="T160" s="490"/>
      <c r="U160" s="490"/>
      <c r="V160" s="490"/>
      <c r="W160" s="490"/>
      <c r="X160" s="490"/>
      <c r="Y160" s="490"/>
      <c r="Z160" s="490"/>
    </row>
    <row r="161" spans="1:26" ht="15.75" thickBot="1">
      <c r="A161" s="490"/>
      <c r="B161" s="490"/>
      <c r="C161" s="490"/>
      <c r="D161" s="490"/>
      <c r="E161" s="490"/>
      <c r="F161" s="490"/>
      <c r="G161" s="490"/>
      <c r="H161" s="490"/>
      <c r="I161" s="490"/>
      <c r="J161" s="490"/>
      <c r="K161" s="490"/>
      <c r="L161" s="490"/>
      <c r="M161" s="490"/>
      <c r="N161" s="490"/>
      <c r="O161" s="490"/>
      <c r="P161" s="490"/>
      <c r="Q161" s="490"/>
      <c r="R161" s="490"/>
      <c r="S161" s="490"/>
      <c r="T161" s="490"/>
      <c r="U161" s="490"/>
      <c r="V161" s="490"/>
      <c r="W161" s="490"/>
      <c r="X161" s="490"/>
      <c r="Y161" s="490"/>
      <c r="Z161" s="490"/>
    </row>
    <row r="162" spans="1:26" ht="15.75" thickBot="1">
      <c r="A162" s="490"/>
      <c r="B162" s="490"/>
      <c r="C162" s="490"/>
      <c r="D162" s="490"/>
      <c r="E162" s="490"/>
      <c r="F162" s="490"/>
      <c r="G162" s="490"/>
      <c r="H162" s="490"/>
      <c r="I162" s="490"/>
      <c r="J162" s="490"/>
      <c r="K162" s="490"/>
      <c r="L162" s="490"/>
      <c r="M162" s="490"/>
      <c r="N162" s="490"/>
      <c r="O162" s="490"/>
      <c r="P162" s="490"/>
      <c r="Q162" s="490"/>
      <c r="R162" s="490"/>
      <c r="S162" s="490"/>
      <c r="T162" s="490"/>
      <c r="U162" s="490"/>
      <c r="V162" s="490"/>
      <c r="W162" s="490"/>
      <c r="X162" s="490"/>
      <c r="Y162" s="490"/>
      <c r="Z162" s="490"/>
    </row>
    <row r="163" spans="1:26" ht="15.75" thickBot="1">
      <c r="A163" s="490"/>
      <c r="B163" s="490"/>
      <c r="C163" s="490"/>
      <c r="D163" s="490"/>
      <c r="E163" s="490"/>
      <c r="F163" s="490"/>
      <c r="G163" s="490"/>
      <c r="H163" s="490"/>
      <c r="I163" s="490"/>
      <c r="J163" s="490"/>
      <c r="K163" s="490"/>
      <c r="L163" s="490"/>
      <c r="M163" s="490"/>
      <c r="N163" s="490"/>
      <c r="O163" s="490"/>
      <c r="P163" s="490"/>
      <c r="Q163" s="490"/>
      <c r="R163" s="490"/>
      <c r="S163" s="490"/>
      <c r="T163" s="490"/>
      <c r="U163" s="490"/>
      <c r="V163" s="490"/>
      <c r="W163" s="490"/>
      <c r="X163" s="490"/>
      <c r="Y163" s="490"/>
      <c r="Z163" s="490"/>
    </row>
    <row r="164" spans="1:26" ht="15.75" thickBot="1">
      <c r="A164" s="490"/>
      <c r="B164" s="490"/>
      <c r="C164" s="490"/>
      <c r="D164" s="490"/>
      <c r="E164" s="490"/>
      <c r="F164" s="490"/>
      <c r="G164" s="490"/>
      <c r="H164" s="490"/>
      <c r="I164" s="490"/>
      <c r="J164" s="490"/>
      <c r="K164" s="490"/>
      <c r="L164" s="490"/>
      <c r="M164" s="490"/>
      <c r="N164" s="490"/>
      <c r="O164" s="490"/>
      <c r="P164" s="490"/>
      <c r="Q164" s="490"/>
      <c r="R164" s="490"/>
      <c r="S164" s="490"/>
      <c r="T164" s="490"/>
      <c r="U164" s="490"/>
      <c r="V164" s="490"/>
      <c r="W164" s="490"/>
      <c r="X164" s="490"/>
      <c r="Y164" s="490"/>
      <c r="Z164" s="490"/>
    </row>
    <row r="165" spans="1:26" ht="15.75" thickBot="1">
      <c r="A165" s="490"/>
      <c r="B165" s="490"/>
      <c r="C165" s="490"/>
      <c r="D165" s="490"/>
      <c r="E165" s="490"/>
      <c r="F165" s="490"/>
      <c r="G165" s="490"/>
      <c r="H165" s="490"/>
      <c r="I165" s="490"/>
      <c r="J165" s="490"/>
      <c r="K165" s="490"/>
      <c r="L165" s="490"/>
      <c r="M165" s="490"/>
      <c r="N165" s="490"/>
      <c r="O165" s="490"/>
      <c r="P165" s="490"/>
      <c r="Q165" s="490"/>
      <c r="R165" s="490"/>
      <c r="S165" s="490"/>
      <c r="T165" s="490"/>
      <c r="U165" s="490"/>
      <c r="V165" s="490"/>
      <c r="W165" s="490"/>
      <c r="X165" s="490"/>
      <c r="Y165" s="490"/>
      <c r="Z165" s="490"/>
    </row>
    <row r="166" spans="1:26" ht="15.75" thickBot="1">
      <c r="A166" s="490"/>
      <c r="B166" s="490"/>
      <c r="C166" s="490"/>
      <c r="D166" s="490"/>
      <c r="E166" s="490"/>
      <c r="F166" s="490"/>
      <c r="G166" s="490"/>
      <c r="H166" s="490"/>
      <c r="I166" s="490"/>
      <c r="J166" s="490"/>
      <c r="K166" s="490"/>
      <c r="L166" s="490"/>
      <c r="M166" s="490"/>
      <c r="N166" s="490"/>
      <c r="O166" s="490"/>
      <c r="P166" s="490"/>
      <c r="Q166" s="490"/>
      <c r="R166" s="490"/>
      <c r="S166" s="490"/>
      <c r="T166" s="490"/>
      <c r="U166" s="490"/>
      <c r="V166" s="490"/>
      <c r="W166" s="490"/>
      <c r="X166" s="490"/>
      <c r="Y166" s="490"/>
      <c r="Z166" s="490"/>
    </row>
    <row r="167" spans="1:26" ht="15.75" thickBot="1">
      <c r="A167" s="490"/>
      <c r="B167" s="490"/>
      <c r="C167" s="490"/>
      <c r="D167" s="490"/>
      <c r="E167" s="490"/>
      <c r="F167" s="490"/>
      <c r="G167" s="490"/>
      <c r="H167" s="490"/>
      <c r="I167" s="490"/>
      <c r="J167" s="490"/>
      <c r="K167" s="490"/>
      <c r="L167" s="490"/>
      <c r="M167" s="490"/>
      <c r="N167" s="490"/>
      <c r="O167" s="490"/>
      <c r="P167" s="490"/>
      <c r="Q167" s="490"/>
      <c r="R167" s="490"/>
      <c r="S167" s="490"/>
      <c r="T167" s="490"/>
      <c r="U167" s="490"/>
      <c r="V167" s="490"/>
      <c r="W167" s="490"/>
      <c r="X167" s="490"/>
      <c r="Y167" s="490"/>
      <c r="Z167" s="490"/>
    </row>
    <row r="168" spans="1:26" ht="15.75" thickBot="1">
      <c r="A168" s="490"/>
      <c r="B168" s="490"/>
      <c r="C168" s="490"/>
      <c r="D168" s="490"/>
      <c r="E168" s="490"/>
      <c r="F168" s="490"/>
      <c r="G168" s="490"/>
      <c r="H168" s="490"/>
      <c r="I168" s="490"/>
      <c r="J168" s="490"/>
      <c r="K168" s="490"/>
      <c r="L168" s="490"/>
      <c r="M168" s="490"/>
      <c r="N168" s="490"/>
      <c r="O168" s="490"/>
      <c r="P168" s="490"/>
      <c r="Q168" s="490"/>
      <c r="R168" s="490"/>
      <c r="S168" s="490"/>
      <c r="T168" s="490"/>
      <c r="U168" s="490"/>
      <c r="V168" s="490"/>
      <c r="W168" s="490"/>
      <c r="X168" s="490"/>
      <c r="Y168" s="490"/>
      <c r="Z168" s="490"/>
    </row>
    <row r="169" spans="1:26" ht="15.75" thickBot="1">
      <c r="A169" s="490"/>
      <c r="B169" s="490"/>
      <c r="C169" s="490"/>
      <c r="D169" s="490"/>
      <c r="E169" s="490"/>
      <c r="F169" s="490"/>
      <c r="G169" s="490"/>
      <c r="H169" s="490"/>
      <c r="I169" s="490"/>
      <c r="J169" s="490"/>
      <c r="K169" s="490"/>
      <c r="L169" s="490"/>
      <c r="M169" s="490"/>
      <c r="N169" s="490"/>
      <c r="O169" s="490"/>
      <c r="P169" s="490"/>
      <c r="Q169" s="490"/>
      <c r="R169" s="490"/>
      <c r="S169" s="490"/>
      <c r="T169" s="490"/>
      <c r="U169" s="490"/>
      <c r="V169" s="490"/>
      <c r="W169" s="490"/>
      <c r="X169" s="490"/>
      <c r="Y169" s="490"/>
      <c r="Z169" s="490"/>
    </row>
    <row r="170" spans="1:26" ht="15.75" thickBot="1">
      <c r="A170" s="490"/>
      <c r="B170" s="490"/>
      <c r="C170" s="490"/>
      <c r="D170" s="490"/>
      <c r="E170" s="490"/>
      <c r="F170" s="490"/>
      <c r="G170" s="490"/>
      <c r="H170" s="490"/>
      <c r="I170" s="490"/>
      <c r="J170" s="490"/>
      <c r="K170" s="490"/>
      <c r="L170" s="490"/>
      <c r="M170" s="490"/>
      <c r="N170" s="490"/>
      <c r="O170" s="490"/>
      <c r="P170" s="490"/>
      <c r="Q170" s="490"/>
      <c r="R170" s="490"/>
      <c r="S170" s="490"/>
      <c r="T170" s="490"/>
      <c r="U170" s="490"/>
      <c r="V170" s="490"/>
      <c r="W170" s="490"/>
      <c r="X170" s="490"/>
      <c r="Y170" s="490"/>
      <c r="Z170" s="490"/>
    </row>
    <row r="171" spans="1:26" ht="15.75" thickBot="1">
      <c r="A171" s="490"/>
      <c r="B171" s="490"/>
      <c r="C171" s="490"/>
      <c r="D171" s="490"/>
      <c r="E171" s="490"/>
      <c r="F171" s="490"/>
      <c r="G171" s="490"/>
      <c r="H171" s="490"/>
      <c r="I171" s="490"/>
      <c r="J171" s="490"/>
      <c r="K171" s="490"/>
      <c r="L171" s="490"/>
      <c r="M171" s="490"/>
      <c r="N171" s="490"/>
      <c r="O171" s="490"/>
      <c r="P171" s="490"/>
      <c r="Q171" s="490"/>
      <c r="R171" s="490"/>
      <c r="S171" s="490"/>
      <c r="T171" s="490"/>
      <c r="U171" s="490"/>
      <c r="V171" s="490"/>
      <c r="W171" s="490"/>
      <c r="X171" s="490"/>
      <c r="Y171" s="490"/>
      <c r="Z171" s="490"/>
    </row>
    <row r="172" spans="1:26" ht="15.75" thickBot="1">
      <c r="A172" s="490"/>
      <c r="B172" s="490"/>
      <c r="C172" s="490"/>
      <c r="D172" s="490"/>
      <c r="E172" s="490"/>
      <c r="F172" s="490"/>
      <c r="G172" s="490"/>
      <c r="H172" s="490"/>
      <c r="I172" s="490"/>
      <c r="J172" s="490"/>
      <c r="K172" s="490"/>
      <c r="L172" s="490"/>
      <c r="M172" s="490"/>
      <c r="N172" s="490"/>
      <c r="O172" s="490"/>
      <c r="P172" s="490"/>
      <c r="Q172" s="490"/>
      <c r="R172" s="490"/>
      <c r="S172" s="490"/>
      <c r="T172" s="490"/>
      <c r="U172" s="490"/>
      <c r="V172" s="490"/>
      <c r="W172" s="490"/>
      <c r="X172" s="490"/>
      <c r="Y172" s="490"/>
      <c r="Z172" s="490"/>
    </row>
    <row r="173" spans="1:26" ht="15.75" thickBot="1">
      <c r="A173" s="490"/>
      <c r="B173" s="490"/>
      <c r="C173" s="490"/>
      <c r="D173" s="490"/>
      <c r="E173" s="490"/>
      <c r="F173" s="490"/>
      <c r="G173" s="490"/>
      <c r="H173" s="490"/>
      <c r="I173" s="490"/>
      <c r="J173" s="490"/>
      <c r="K173" s="490"/>
      <c r="L173" s="490"/>
      <c r="M173" s="490"/>
      <c r="N173" s="490"/>
      <c r="O173" s="490"/>
      <c r="P173" s="490"/>
      <c r="Q173" s="490"/>
      <c r="R173" s="490"/>
      <c r="S173" s="490"/>
      <c r="T173" s="490"/>
      <c r="U173" s="490"/>
      <c r="V173" s="490"/>
      <c r="W173" s="490"/>
      <c r="X173" s="490"/>
      <c r="Y173" s="490"/>
      <c r="Z173" s="490"/>
    </row>
    <row r="174" spans="1:26" ht="15.75" thickBot="1">
      <c r="A174" s="490"/>
      <c r="B174" s="490"/>
      <c r="C174" s="490"/>
      <c r="D174" s="490"/>
      <c r="E174" s="490"/>
      <c r="F174" s="490"/>
      <c r="G174" s="490"/>
      <c r="H174" s="490"/>
      <c r="I174" s="490"/>
      <c r="J174" s="490"/>
      <c r="K174" s="490"/>
      <c r="L174" s="490"/>
      <c r="M174" s="490"/>
      <c r="N174" s="490"/>
      <c r="O174" s="490"/>
      <c r="P174" s="490"/>
      <c r="Q174" s="490"/>
      <c r="R174" s="490"/>
      <c r="S174" s="490"/>
      <c r="T174" s="490"/>
      <c r="U174" s="490"/>
      <c r="V174" s="490"/>
      <c r="W174" s="490"/>
      <c r="X174" s="490"/>
      <c r="Y174" s="490"/>
      <c r="Z174" s="490"/>
    </row>
    <row r="175" spans="1:26" ht="15.75" thickBot="1">
      <c r="A175" s="490"/>
      <c r="B175" s="490"/>
      <c r="C175" s="490"/>
      <c r="D175" s="490"/>
      <c r="E175" s="490"/>
      <c r="F175" s="490"/>
      <c r="G175" s="490"/>
      <c r="H175" s="490"/>
      <c r="I175" s="490"/>
      <c r="J175" s="490"/>
      <c r="K175" s="490"/>
      <c r="L175" s="490"/>
      <c r="M175" s="490"/>
      <c r="N175" s="490"/>
      <c r="O175" s="490"/>
      <c r="P175" s="490"/>
      <c r="Q175" s="490"/>
      <c r="R175" s="490"/>
      <c r="S175" s="490"/>
      <c r="T175" s="490"/>
      <c r="U175" s="490"/>
      <c r="V175" s="490"/>
      <c r="W175" s="490"/>
      <c r="X175" s="490"/>
      <c r="Y175" s="490"/>
      <c r="Z175" s="490"/>
    </row>
    <row r="176" spans="1:26" ht="15.75" thickBot="1">
      <c r="A176" s="490"/>
      <c r="B176" s="490"/>
      <c r="C176" s="490"/>
      <c r="D176" s="490"/>
      <c r="E176" s="490"/>
      <c r="F176" s="490"/>
      <c r="G176" s="490"/>
      <c r="H176" s="490"/>
      <c r="I176" s="490"/>
      <c r="J176" s="490"/>
      <c r="K176" s="490"/>
      <c r="L176" s="490"/>
      <c r="M176" s="490"/>
      <c r="N176" s="490"/>
      <c r="O176" s="490"/>
      <c r="P176" s="490"/>
      <c r="Q176" s="490"/>
      <c r="R176" s="490"/>
      <c r="S176" s="490"/>
      <c r="T176" s="490"/>
      <c r="U176" s="490"/>
      <c r="V176" s="490"/>
      <c r="W176" s="490"/>
      <c r="X176" s="490"/>
      <c r="Y176" s="490"/>
      <c r="Z176" s="490"/>
    </row>
    <row r="177" spans="1:26" ht="15.75" thickBot="1">
      <c r="A177" s="490"/>
      <c r="B177" s="490"/>
      <c r="C177" s="490"/>
      <c r="D177" s="490"/>
      <c r="E177" s="490"/>
      <c r="F177" s="490"/>
      <c r="G177" s="490"/>
      <c r="H177" s="490"/>
      <c r="I177" s="490"/>
      <c r="J177" s="490"/>
      <c r="K177" s="490"/>
      <c r="L177" s="490"/>
      <c r="M177" s="490"/>
      <c r="N177" s="490"/>
      <c r="O177" s="490"/>
      <c r="P177" s="490"/>
      <c r="Q177" s="490"/>
      <c r="R177" s="490"/>
      <c r="S177" s="490"/>
      <c r="T177" s="490"/>
      <c r="U177" s="490"/>
      <c r="V177" s="490"/>
      <c r="W177" s="490"/>
      <c r="X177" s="490"/>
      <c r="Y177" s="490"/>
      <c r="Z177" s="490"/>
    </row>
    <row r="178" spans="1:26" ht="15.75" thickBot="1">
      <c r="A178" s="490"/>
      <c r="B178" s="490"/>
      <c r="C178" s="490"/>
      <c r="D178" s="490"/>
      <c r="E178" s="490"/>
      <c r="F178" s="490"/>
      <c r="G178" s="490"/>
      <c r="H178" s="490"/>
      <c r="I178" s="490"/>
      <c r="J178" s="490"/>
      <c r="K178" s="490"/>
      <c r="L178" s="490"/>
      <c r="M178" s="490"/>
      <c r="N178" s="490"/>
      <c r="O178" s="490"/>
      <c r="P178" s="490"/>
      <c r="Q178" s="490"/>
      <c r="R178" s="490"/>
      <c r="S178" s="490"/>
      <c r="T178" s="490"/>
      <c r="U178" s="490"/>
      <c r="V178" s="490"/>
      <c r="W178" s="490"/>
      <c r="X178" s="490"/>
      <c r="Y178" s="490"/>
      <c r="Z178" s="490"/>
    </row>
    <row r="179" spans="1:26" ht="15.75" thickBot="1">
      <c r="A179" s="490"/>
      <c r="B179" s="490"/>
      <c r="C179" s="490"/>
      <c r="D179" s="490"/>
      <c r="E179" s="490"/>
      <c r="F179" s="490"/>
      <c r="G179" s="490"/>
      <c r="H179" s="490"/>
      <c r="I179" s="490"/>
      <c r="J179" s="490"/>
      <c r="K179" s="490"/>
      <c r="L179" s="490"/>
      <c r="M179" s="490"/>
      <c r="N179" s="490"/>
      <c r="O179" s="490"/>
      <c r="P179" s="490"/>
      <c r="Q179" s="490"/>
      <c r="R179" s="490"/>
      <c r="S179" s="490"/>
      <c r="T179" s="490"/>
      <c r="U179" s="490"/>
      <c r="V179" s="490"/>
      <c r="W179" s="490"/>
      <c r="X179" s="490"/>
      <c r="Y179" s="490"/>
      <c r="Z179" s="490"/>
    </row>
    <row r="180" spans="1:26" ht="15.75" thickBot="1">
      <c r="A180" s="490"/>
      <c r="B180" s="490"/>
      <c r="C180" s="490"/>
      <c r="D180" s="490"/>
      <c r="E180" s="490"/>
      <c r="F180" s="490"/>
      <c r="G180" s="490"/>
      <c r="H180" s="490"/>
      <c r="I180" s="490"/>
      <c r="J180" s="490"/>
      <c r="K180" s="490"/>
      <c r="L180" s="490"/>
      <c r="M180" s="490"/>
      <c r="N180" s="490"/>
      <c r="O180" s="490"/>
      <c r="P180" s="490"/>
      <c r="Q180" s="490"/>
      <c r="R180" s="490"/>
      <c r="S180" s="490"/>
      <c r="T180" s="490"/>
      <c r="U180" s="490"/>
      <c r="V180" s="490"/>
      <c r="W180" s="490"/>
      <c r="X180" s="490"/>
      <c r="Y180" s="490"/>
      <c r="Z180" s="490"/>
    </row>
    <row r="181" spans="1:26" ht="15.75" thickBot="1">
      <c r="A181" s="490"/>
      <c r="B181" s="490"/>
      <c r="C181" s="490"/>
      <c r="D181" s="490"/>
      <c r="E181" s="490"/>
      <c r="F181" s="490"/>
      <c r="G181" s="490"/>
      <c r="H181" s="490"/>
      <c r="I181" s="490"/>
      <c r="J181" s="490"/>
      <c r="K181" s="490"/>
      <c r="L181" s="490"/>
      <c r="M181" s="490"/>
      <c r="N181" s="490"/>
      <c r="O181" s="490"/>
      <c r="P181" s="490"/>
      <c r="Q181" s="490"/>
      <c r="R181" s="490"/>
      <c r="S181" s="490"/>
      <c r="T181" s="490"/>
      <c r="U181" s="490"/>
      <c r="V181" s="490"/>
      <c r="W181" s="490"/>
      <c r="X181" s="490"/>
      <c r="Y181" s="490"/>
      <c r="Z181" s="490"/>
    </row>
    <row r="182" spans="1:26" ht="15.75" thickBot="1">
      <c r="A182" s="490"/>
      <c r="B182" s="490"/>
      <c r="C182" s="490"/>
      <c r="D182" s="490"/>
      <c r="E182" s="490"/>
      <c r="F182" s="490"/>
      <c r="G182" s="490"/>
      <c r="H182" s="490"/>
      <c r="I182" s="490"/>
      <c r="J182" s="490"/>
      <c r="K182" s="490"/>
      <c r="L182" s="490"/>
      <c r="M182" s="490"/>
      <c r="N182" s="490"/>
      <c r="O182" s="490"/>
      <c r="P182" s="490"/>
      <c r="Q182" s="490"/>
      <c r="R182" s="490"/>
      <c r="S182" s="490"/>
      <c r="T182" s="490"/>
      <c r="U182" s="490"/>
      <c r="V182" s="490"/>
      <c r="W182" s="490"/>
      <c r="X182" s="490"/>
      <c r="Y182" s="490"/>
      <c r="Z182" s="490"/>
    </row>
    <row r="183" spans="1:26" ht="15.75" thickBot="1">
      <c r="A183" s="490"/>
      <c r="B183" s="490"/>
      <c r="C183" s="490"/>
      <c r="D183" s="490"/>
      <c r="E183" s="490"/>
      <c r="F183" s="490"/>
      <c r="G183" s="490"/>
      <c r="H183" s="490"/>
      <c r="I183" s="490"/>
      <c r="J183" s="490"/>
      <c r="K183" s="490"/>
      <c r="L183" s="490"/>
      <c r="M183" s="490"/>
      <c r="N183" s="490"/>
      <c r="O183" s="490"/>
      <c r="P183" s="490"/>
      <c r="Q183" s="490"/>
      <c r="R183" s="490"/>
      <c r="S183" s="490"/>
      <c r="T183" s="490"/>
      <c r="U183" s="490"/>
      <c r="V183" s="490"/>
      <c r="W183" s="490"/>
      <c r="X183" s="490"/>
      <c r="Y183" s="490"/>
      <c r="Z183" s="490"/>
    </row>
    <row r="184" spans="1:26" ht="15.75" thickBot="1">
      <c r="A184" s="490"/>
      <c r="B184" s="490"/>
      <c r="C184" s="490"/>
      <c r="D184" s="490"/>
      <c r="E184" s="490"/>
      <c r="F184" s="490"/>
      <c r="G184" s="490"/>
      <c r="H184" s="490"/>
      <c r="I184" s="490"/>
      <c r="J184" s="490"/>
      <c r="K184" s="490"/>
      <c r="L184" s="490"/>
      <c r="M184" s="490"/>
      <c r="N184" s="490"/>
      <c r="O184" s="490"/>
      <c r="P184" s="490"/>
      <c r="Q184" s="490"/>
      <c r="R184" s="490"/>
      <c r="S184" s="490"/>
      <c r="T184" s="490"/>
      <c r="U184" s="490"/>
      <c r="V184" s="490"/>
      <c r="W184" s="490"/>
      <c r="X184" s="490"/>
      <c r="Y184" s="490"/>
      <c r="Z184" s="490"/>
    </row>
    <row r="185" spans="1:26" ht="15.75" thickBot="1">
      <c r="A185" s="490"/>
      <c r="B185" s="490"/>
      <c r="C185" s="490"/>
      <c r="D185" s="490"/>
      <c r="E185" s="490"/>
      <c r="F185" s="490"/>
      <c r="G185" s="490"/>
      <c r="H185" s="490"/>
      <c r="I185" s="490"/>
      <c r="J185" s="490"/>
      <c r="K185" s="490"/>
      <c r="L185" s="490"/>
      <c r="M185" s="490"/>
      <c r="N185" s="490"/>
      <c r="O185" s="490"/>
      <c r="P185" s="490"/>
      <c r="Q185" s="490"/>
      <c r="R185" s="490"/>
      <c r="S185" s="490"/>
      <c r="T185" s="490"/>
      <c r="U185" s="490"/>
      <c r="V185" s="490"/>
      <c r="W185" s="490"/>
      <c r="X185" s="490"/>
      <c r="Y185" s="490"/>
      <c r="Z185" s="490"/>
    </row>
    <row r="186" spans="1:26" ht="15.75" thickBot="1">
      <c r="A186" s="490"/>
      <c r="B186" s="490"/>
      <c r="C186" s="490"/>
      <c r="D186" s="490"/>
      <c r="E186" s="490"/>
      <c r="F186" s="490"/>
      <c r="G186" s="490"/>
      <c r="H186" s="490"/>
      <c r="I186" s="490"/>
      <c r="J186" s="490"/>
      <c r="K186" s="490"/>
      <c r="L186" s="490"/>
      <c r="M186" s="490"/>
      <c r="N186" s="490"/>
      <c r="O186" s="490"/>
      <c r="P186" s="490"/>
      <c r="Q186" s="490"/>
      <c r="R186" s="490"/>
      <c r="S186" s="490"/>
      <c r="T186" s="490"/>
      <c r="U186" s="490"/>
      <c r="V186" s="490"/>
      <c r="W186" s="490"/>
      <c r="X186" s="490"/>
      <c r="Y186" s="490"/>
      <c r="Z186" s="490"/>
    </row>
    <row r="187" spans="1:26" ht="15.75" thickBot="1">
      <c r="A187" s="490"/>
      <c r="B187" s="490"/>
      <c r="C187" s="490"/>
      <c r="D187" s="490"/>
      <c r="E187" s="490"/>
      <c r="F187" s="490"/>
      <c r="G187" s="490"/>
      <c r="H187" s="490"/>
      <c r="I187" s="490"/>
      <c r="J187" s="490"/>
      <c r="K187" s="490"/>
      <c r="L187" s="490"/>
      <c r="M187" s="490"/>
      <c r="N187" s="490"/>
      <c r="O187" s="490"/>
      <c r="P187" s="490"/>
      <c r="Q187" s="490"/>
      <c r="R187" s="490"/>
      <c r="S187" s="490"/>
      <c r="T187" s="490"/>
      <c r="U187" s="490"/>
      <c r="V187" s="490"/>
      <c r="W187" s="490"/>
      <c r="X187" s="490"/>
      <c r="Y187" s="490"/>
      <c r="Z187" s="490"/>
    </row>
    <row r="188" spans="1:26" ht="15.75" thickBot="1">
      <c r="A188" s="490"/>
      <c r="B188" s="490"/>
      <c r="C188" s="490"/>
      <c r="D188" s="490"/>
      <c r="E188" s="490"/>
      <c r="F188" s="490"/>
      <c r="G188" s="490"/>
      <c r="H188" s="490"/>
      <c r="I188" s="490"/>
      <c r="J188" s="490"/>
      <c r="K188" s="490"/>
      <c r="L188" s="490"/>
      <c r="M188" s="490"/>
      <c r="N188" s="490"/>
      <c r="O188" s="490"/>
      <c r="P188" s="490"/>
      <c r="Q188" s="490"/>
      <c r="R188" s="490"/>
      <c r="S188" s="490"/>
      <c r="T188" s="490"/>
      <c r="U188" s="490"/>
      <c r="V188" s="490"/>
      <c r="W188" s="490"/>
      <c r="X188" s="490"/>
      <c r="Y188" s="490"/>
      <c r="Z188" s="490"/>
    </row>
    <row r="189" spans="1:26" ht="15.75" thickBot="1">
      <c r="A189" s="490"/>
      <c r="B189" s="490"/>
      <c r="C189" s="490"/>
      <c r="D189" s="490"/>
      <c r="E189" s="490"/>
      <c r="F189" s="490"/>
      <c r="G189" s="490"/>
      <c r="H189" s="490"/>
      <c r="I189" s="490"/>
      <c r="J189" s="490"/>
      <c r="K189" s="490"/>
      <c r="L189" s="490"/>
      <c r="M189" s="490"/>
      <c r="N189" s="490"/>
      <c r="O189" s="490"/>
      <c r="P189" s="490"/>
      <c r="Q189" s="490"/>
      <c r="R189" s="490"/>
      <c r="S189" s="490"/>
      <c r="T189" s="490"/>
      <c r="U189" s="490"/>
      <c r="V189" s="490"/>
      <c r="W189" s="490"/>
      <c r="X189" s="490"/>
      <c r="Y189" s="490"/>
      <c r="Z189" s="490"/>
    </row>
    <row r="190" spans="1:26" ht="15.75" thickBot="1">
      <c r="A190" s="490"/>
      <c r="B190" s="490"/>
      <c r="C190" s="490"/>
      <c r="D190" s="490"/>
      <c r="E190" s="490"/>
      <c r="F190" s="490"/>
      <c r="G190" s="490"/>
      <c r="H190" s="490"/>
      <c r="I190" s="490"/>
      <c r="J190" s="490"/>
      <c r="K190" s="490"/>
      <c r="L190" s="490"/>
      <c r="M190" s="490"/>
      <c r="N190" s="490"/>
      <c r="O190" s="490"/>
      <c r="P190" s="490"/>
      <c r="Q190" s="490"/>
      <c r="R190" s="490"/>
      <c r="S190" s="490"/>
      <c r="T190" s="490"/>
      <c r="U190" s="490"/>
      <c r="V190" s="490"/>
      <c r="W190" s="490"/>
      <c r="X190" s="490"/>
      <c r="Y190" s="490"/>
      <c r="Z190" s="490"/>
    </row>
    <row r="191" spans="1:26" ht="15.75" thickBot="1">
      <c r="A191" s="490"/>
      <c r="B191" s="490"/>
      <c r="C191" s="490"/>
      <c r="D191" s="490"/>
      <c r="E191" s="490"/>
      <c r="F191" s="490"/>
      <c r="G191" s="490"/>
      <c r="H191" s="490"/>
      <c r="I191" s="490"/>
      <c r="J191" s="490"/>
      <c r="K191" s="490"/>
      <c r="L191" s="490"/>
      <c r="M191" s="490"/>
      <c r="N191" s="490"/>
      <c r="O191" s="490"/>
      <c r="P191" s="490"/>
      <c r="Q191" s="490"/>
      <c r="R191" s="490"/>
      <c r="S191" s="490"/>
      <c r="T191" s="490"/>
      <c r="U191" s="490"/>
      <c r="V191" s="490"/>
      <c r="W191" s="490"/>
      <c r="X191" s="490"/>
      <c r="Y191" s="490"/>
      <c r="Z191" s="490"/>
    </row>
    <row r="192" spans="1:26" ht="15.75" thickBot="1">
      <c r="A192" s="490"/>
      <c r="B192" s="490"/>
      <c r="C192" s="490"/>
      <c r="D192" s="490"/>
      <c r="E192" s="490"/>
      <c r="F192" s="490"/>
      <c r="G192" s="490"/>
      <c r="H192" s="490"/>
      <c r="I192" s="490"/>
      <c r="J192" s="490"/>
      <c r="K192" s="490"/>
      <c r="L192" s="490"/>
      <c r="M192" s="490"/>
      <c r="N192" s="490"/>
      <c r="O192" s="490"/>
      <c r="P192" s="490"/>
      <c r="Q192" s="490"/>
      <c r="R192" s="490"/>
      <c r="S192" s="490"/>
      <c r="T192" s="490"/>
      <c r="U192" s="490"/>
      <c r="V192" s="490"/>
      <c r="W192" s="490"/>
      <c r="X192" s="490"/>
      <c r="Y192" s="490"/>
      <c r="Z192" s="490"/>
    </row>
    <row r="193" spans="1:26" ht="15.75" thickBot="1">
      <c r="A193" s="490"/>
      <c r="B193" s="490"/>
      <c r="C193" s="490"/>
      <c r="D193" s="490"/>
      <c r="E193" s="490"/>
      <c r="F193" s="490"/>
      <c r="G193" s="490"/>
      <c r="H193" s="490"/>
      <c r="I193" s="490"/>
      <c r="J193" s="490"/>
      <c r="K193" s="490"/>
      <c r="L193" s="490"/>
      <c r="M193" s="490"/>
      <c r="N193" s="490"/>
      <c r="O193" s="490"/>
      <c r="P193" s="490"/>
      <c r="Q193" s="490"/>
      <c r="R193" s="490"/>
      <c r="S193" s="490"/>
      <c r="T193" s="490"/>
      <c r="U193" s="490"/>
      <c r="V193" s="490"/>
      <c r="W193" s="490"/>
      <c r="X193" s="490"/>
      <c r="Y193" s="490"/>
      <c r="Z193" s="490"/>
    </row>
    <row r="194" spans="1:26" ht="15.75" thickBot="1">
      <c r="A194" s="490"/>
      <c r="B194" s="490"/>
      <c r="C194" s="490"/>
      <c r="D194" s="490"/>
      <c r="E194" s="490"/>
      <c r="F194" s="490"/>
      <c r="G194" s="490"/>
      <c r="H194" s="490"/>
      <c r="I194" s="490"/>
      <c r="J194" s="490"/>
      <c r="K194" s="490"/>
      <c r="L194" s="490"/>
      <c r="M194" s="490"/>
      <c r="N194" s="490"/>
      <c r="O194" s="490"/>
      <c r="P194" s="490"/>
      <c r="Q194" s="490"/>
      <c r="R194" s="490"/>
      <c r="S194" s="490"/>
      <c r="T194" s="490"/>
      <c r="U194" s="490"/>
      <c r="V194" s="490"/>
      <c r="W194" s="490"/>
      <c r="X194" s="490"/>
      <c r="Y194" s="490"/>
      <c r="Z194" s="490"/>
    </row>
    <row r="195" spans="1:26" ht="15.75" thickBot="1">
      <c r="A195" s="490"/>
      <c r="B195" s="490"/>
      <c r="C195" s="490"/>
      <c r="D195" s="490"/>
      <c r="E195" s="490"/>
      <c r="F195" s="490"/>
      <c r="G195" s="490"/>
      <c r="H195" s="490"/>
      <c r="I195" s="490"/>
      <c r="J195" s="490"/>
      <c r="K195" s="490"/>
      <c r="L195" s="490"/>
      <c r="M195" s="490"/>
      <c r="N195" s="490"/>
      <c r="O195" s="490"/>
      <c r="P195" s="490"/>
      <c r="Q195" s="490"/>
      <c r="R195" s="490"/>
      <c r="S195" s="490"/>
      <c r="T195" s="490"/>
      <c r="U195" s="490"/>
      <c r="V195" s="490"/>
      <c r="W195" s="490"/>
      <c r="X195" s="490"/>
      <c r="Y195" s="490"/>
      <c r="Z195" s="490"/>
    </row>
    <row r="196" spans="1:26" ht="15.75" thickBot="1">
      <c r="A196" s="490"/>
      <c r="B196" s="490"/>
      <c r="C196" s="490"/>
      <c r="D196" s="490"/>
      <c r="E196" s="490"/>
      <c r="F196" s="490"/>
      <c r="G196" s="490"/>
      <c r="H196" s="490"/>
      <c r="I196" s="490"/>
      <c r="J196" s="490"/>
      <c r="K196" s="490"/>
      <c r="L196" s="490"/>
      <c r="M196" s="490"/>
      <c r="N196" s="490"/>
      <c r="O196" s="490"/>
      <c r="P196" s="490"/>
      <c r="Q196" s="490"/>
      <c r="R196" s="490"/>
      <c r="S196" s="490"/>
      <c r="T196" s="490"/>
      <c r="U196" s="490"/>
      <c r="V196" s="490"/>
      <c r="W196" s="490"/>
      <c r="X196" s="490"/>
      <c r="Y196" s="490"/>
      <c r="Z196" s="490"/>
    </row>
    <row r="197" spans="1:26" ht="15.75" thickBot="1">
      <c r="A197" s="490"/>
      <c r="B197" s="490"/>
      <c r="C197" s="490"/>
      <c r="D197" s="490"/>
      <c r="E197" s="490"/>
      <c r="F197" s="490"/>
      <c r="G197" s="490"/>
      <c r="H197" s="490"/>
      <c r="I197" s="490"/>
      <c r="J197" s="490"/>
      <c r="K197" s="490"/>
      <c r="L197" s="490"/>
      <c r="M197" s="490"/>
      <c r="N197" s="490"/>
      <c r="O197" s="490"/>
      <c r="P197" s="490"/>
      <c r="Q197" s="490"/>
      <c r="R197" s="490"/>
      <c r="S197" s="490"/>
      <c r="T197" s="490"/>
      <c r="U197" s="490"/>
      <c r="V197" s="490"/>
      <c r="W197" s="490"/>
      <c r="X197" s="490"/>
      <c r="Y197" s="490"/>
      <c r="Z197" s="490"/>
    </row>
    <row r="198" spans="1:26" ht="15.75" thickBot="1">
      <c r="A198" s="490"/>
      <c r="B198" s="490"/>
      <c r="C198" s="490"/>
      <c r="D198" s="490"/>
      <c r="E198" s="490"/>
      <c r="F198" s="490"/>
      <c r="G198" s="490"/>
      <c r="H198" s="490"/>
      <c r="I198" s="490"/>
      <c r="J198" s="490"/>
      <c r="K198" s="490"/>
      <c r="L198" s="490"/>
      <c r="M198" s="490"/>
      <c r="N198" s="490"/>
      <c r="O198" s="490"/>
      <c r="P198" s="490"/>
      <c r="Q198" s="490"/>
      <c r="R198" s="490"/>
      <c r="S198" s="490"/>
      <c r="T198" s="490"/>
      <c r="U198" s="490"/>
      <c r="V198" s="490"/>
      <c r="W198" s="490"/>
      <c r="X198" s="490"/>
      <c r="Y198" s="490"/>
      <c r="Z198" s="490"/>
    </row>
    <row r="199" spans="1:26" ht="15.75" thickBot="1">
      <c r="A199" s="490"/>
      <c r="B199" s="490"/>
      <c r="C199" s="490"/>
      <c r="D199" s="490"/>
      <c r="E199" s="490"/>
      <c r="F199" s="490"/>
      <c r="G199" s="490"/>
      <c r="H199" s="490"/>
      <c r="I199" s="490"/>
      <c r="J199" s="490"/>
      <c r="K199" s="490"/>
      <c r="L199" s="490"/>
      <c r="M199" s="490"/>
      <c r="N199" s="490"/>
      <c r="O199" s="490"/>
      <c r="P199" s="490"/>
      <c r="Q199" s="490"/>
      <c r="R199" s="490"/>
      <c r="S199" s="490"/>
      <c r="T199" s="490"/>
      <c r="U199" s="490"/>
      <c r="V199" s="490"/>
      <c r="W199" s="490"/>
      <c r="X199" s="490"/>
      <c r="Y199" s="490"/>
      <c r="Z199" s="490"/>
    </row>
    <row r="200" spans="1:26" ht="15.75" thickBot="1">
      <c r="A200" s="490"/>
      <c r="B200" s="490"/>
      <c r="C200" s="490"/>
      <c r="D200" s="490"/>
      <c r="E200" s="490"/>
      <c r="F200" s="490"/>
      <c r="G200" s="490"/>
      <c r="H200" s="490"/>
      <c r="I200" s="490"/>
      <c r="J200" s="490"/>
      <c r="K200" s="490"/>
      <c r="L200" s="490"/>
      <c r="M200" s="490"/>
      <c r="N200" s="490"/>
      <c r="O200" s="490"/>
      <c r="P200" s="490"/>
      <c r="Q200" s="490"/>
      <c r="R200" s="490"/>
      <c r="S200" s="490"/>
      <c r="T200" s="490"/>
      <c r="U200" s="490"/>
      <c r="V200" s="490"/>
      <c r="W200" s="490"/>
      <c r="X200" s="490"/>
      <c r="Y200" s="490"/>
      <c r="Z200" s="490"/>
    </row>
    <row r="201" spans="1:26" ht="15.75" thickBot="1">
      <c r="A201" s="490"/>
      <c r="B201" s="490"/>
      <c r="C201" s="490"/>
      <c r="D201" s="490"/>
      <c r="E201" s="490"/>
      <c r="F201" s="490"/>
      <c r="G201" s="490"/>
      <c r="H201" s="490"/>
      <c r="I201" s="490"/>
      <c r="J201" s="490"/>
      <c r="K201" s="490"/>
      <c r="L201" s="490"/>
      <c r="M201" s="490"/>
      <c r="N201" s="490"/>
      <c r="O201" s="490"/>
      <c r="P201" s="490"/>
      <c r="Q201" s="490"/>
      <c r="R201" s="490"/>
      <c r="S201" s="490"/>
      <c r="T201" s="490"/>
      <c r="U201" s="490"/>
      <c r="V201" s="490"/>
      <c r="W201" s="490"/>
      <c r="X201" s="490"/>
      <c r="Y201" s="490"/>
      <c r="Z201" s="490"/>
    </row>
    <row r="202" spans="1:26" ht="15.75" thickBot="1">
      <c r="A202" s="490"/>
      <c r="B202" s="490"/>
      <c r="C202" s="490"/>
      <c r="D202" s="490"/>
      <c r="E202" s="490"/>
      <c r="F202" s="490"/>
      <c r="G202" s="490"/>
      <c r="H202" s="490"/>
      <c r="I202" s="490"/>
      <c r="J202" s="490"/>
      <c r="K202" s="490"/>
      <c r="L202" s="490"/>
      <c r="M202" s="490"/>
      <c r="N202" s="490"/>
      <c r="O202" s="490"/>
      <c r="P202" s="490"/>
      <c r="Q202" s="490"/>
      <c r="R202" s="490"/>
      <c r="S202" s="490"/>
      <c r="T202" s="490"/>
      <c r="U202" s="490"/>
      <c r="V202" s="490"/>
      <c r="W202" s="490"/>
      <c r="X202" s="490"/>
      <c r="Y202" s="490"/>
      <c r="Z202" s="490"/>
    </row>
    <row r="203" spans="1:26" ht="15.75" thickBot="1">
      <c r="A203" s="490"/>
      <c r="B203" s="490"/>
      <c r="C203" s="490"/>
      <c r="D203" s="490"/>
      <c r="E203" s="490"/>
      <c r="F203" s="490"/>
      <c r="G203" s="490"/>
      <c r="H203" s="490"/>
      <c r="I203" s="490"/>
      <c r="J203" s="490"/>
      <c r="K203" s="490"/>
      <c r="L203" s="490"/>
      <c r="M203" s="490"/>
      <c r="N203" s="490"/>
      <c r="O203" s="490"/>
      <c r="P203" s="490"/>
      <c r="Q203" s="490"/>
      <c r="R203" s="490"/>
      <c r="S203" s="490"/>
      <c r="T203" s="490"/>
      <c r="U203" s="490"/>
      <c r="V203" s="490"/>
      <c r="W203" s="490"/>
      <c r="X203" s="490"/>
      <c r="Y203" s="490"/>
      <c r="Z203" s="490"/>
    </row>
    <row r="204" spans="1:26" ht="15.75" thickBot="1">
      <c r="A204" s="490"/>
      <c r="B204" s="490"/>
      <c r="C204" s="490"/>
      <c r="D204" s="490"/>
      <c r="E204" s="490"/>
      <c r="F204" s="490"/>
      <c r="G204" s="490"/>
      <c r="H204" s="490"/>
      <c r="I204" s="490"/>
      <c r="J204" s="490"/>
      <c r="K204" s="490"/>
      <c r="L204" s="490"/>
      <c r="M204" s="490"/>
      <c r="N204" s="490"/>
      <c r="O204" s="490"/>
      <c r="P204" s="490"/>
      <c r="Q204" s="490"/>
      <c r="R204" s="490"/>
      <c r="S204" s="490"/>
      <c r="T204" s="490"/>
      <c r="U204" s="490"/>
      <c r="V204" s="490"/>
      <c r="W204" s="490"/>
      <c r="X204" s="490"/>
      <c r="Y204" s="490"/>
      <c r="Z204" s="490"/>
    </row>
    <row r="205" spans="1:26" ht="15.75" thickBot="1">
      <c r="A205" s="490"/>
      <c r="B205" s="490"/>
      <c r="C205" s="490"/>
      <c r="D205" s="490"/>
      <c r="E205" s="490"/>
      <c r="F205" s="490"/>
      <c r="G205" s="490"/>
      <c r="H205" s="490"/>
      <c r="I205" s="490"/>
      <c r="J205" s="490"/>
      <c r="K205" s="490"/>
      <c r="L205" s="490"/>
      <c r="M205" s="490"/>
      <c r="N205" s="490"/>
      <c r="O205" s="490"/>
      <c r="P205" s="490"/>
      <c r="Q205" s="490"/>
      <c r="R205" s="490"/>
      <c r="S205" s="490"/>
      <c r="T205" s="490"/>
      <c r="U205" s="490"/>
      <c r="V205" s="490"/>
      <c r="W205" s="490"/>
      <c r="X205" s="490"/>
      <c r="Y205" s="490"/>
      <c r="Z205" s="490"/>
    </row>
    <row r="206" spans="1:26" ht="15.75" thickBot="1">
      <c r="A206" s="490"/>
      <c r="B206" s="490"/>
      <c r="C206" s="490"/>
      <c r="D206" s="490"/>
      <c r="E206" s="490"/>
      <c r="F206" s="490"/>
      <c r="G206" s="490"/>
      <c r="H206" s="490"/>
      <c r="I206" s="490"/>
      <c r="J206" s="490"/>
      <c r="K206" s="490"/>
      <c r="L206" s="490"/>
      <c r="M206" s="490"/>
      <c r="N206" s="490"/>
      <c r="O206" s="490"/>
      <c r="P206" s="490"/>
      <c r="Q206" s="490"/>
      <c r="R206" s="490"/>
      <c r="S206" s="490"/>
      <c r="T206" s="490"/>
      <c r="U206" s="490"/>
      <c r="V206" s="490"/>
      <c r="W206" s="490"/>
      <c r="X206" s="490"/>
      <c r="Y206" s="490"/>
      <c r="Z206" s="490"/>
    </row>
    <row r="207" spans="1:26" ht="15.75" thickBot="1">
      <c r="A207" s="490"/>
      <c r="B207" s="490"/>
      <c r="C207" s="490"/>
      <c r="D207" s="490"/>
      <c r="E207" s="490"/>
      <c r="F207" s="490"/>
      <c r="G207" s="490"/>
      <c r="H207" s="490"/>
      <c r="I207" s="490"/>
      <c r="J207" s="490"/>
      <c r="K207" s="490"/>
      <c r="L207" s="490"/>
      <c r="M207" s="490"/>
      <c r="N207" s="490"/>
      <c r="O207" s="490"/>
      <c r="P207" s="490"/>
      <c r="Q207" s="490"/>
      <c r="R207" s="490"/>
      <c r="S207" s="490"/>
      <c r="T207" s="490"/>
      <c r="U207" s="490"/>
      <c r="V207" s="490"/>
      <c r="W207" s="490"/>
      <c r="X207" s="490"/>
      <c r="Y207" s="490"/>
      <c r="Z207" s="490"/>
    </row>
    <row r="208" spans="1:26" ht="15.75" thickBot="1">
      <c r="A208" s="490"/>
      <c r="B208" s="490"/>
      <c r="C208" s="490"/>
      <c r="D208" s="490"/>
      <c r="E208" s="490"/>
      <c r="F208" s="490"/>
      <c r="G208" s="490"/>
      <c r="H208" s="490"/>
      <c r="I208" s="490"/>
      <c r="J208" s="490"/>
      <c r="K208" s="490"/>
      <c r="L208" s="490"/>
      <c r="M208" s="490"/>
      <c r="N208" s="490"/>
      <c r="O208" s="490"/>
      <c r="P208" s="490"/>
      <c r="Q208" s="490"/>
      <c r="R208" s="490"/>
      <c r="S208" s="490"/>
      <c r="T208" s="490"/>
      <c r="U208" s="490"/>
      <c r="V208" s="490"/>
      <c r="W208" s="490"/>
      <c r="X208" s="490"/>
      <c r="Y208" s="490"/>
      <c r="Z208" s="490"/>
    </row>
    <row r="209" spans="1:26" ht="15.75" thickBot="1">
      <c r="A209" s="490"/>
      <c r="B209" s="490"/>
      <c r="C209" s="490"/>
      <c r="D209" s="490"/>
      <c r="E209" s="490"/>
      <c r="F209" s="490"/>
      <c r="G209" s="490"/>
      <c r="H209" s="490"/>
      <c r="I209" s="490"/>
      <c r="J209" s="490"/>
      <c r="K209" s="490"/>
      <c r="L209" s="490"/>
      <c r="M209" s="490"/>
      <c r="N209" s="490"/>
      <c r="O209" s="490"/>
      <c r="P209" s="490"/>
      <c r="Q209" s="490"/>
      <c r="R209" s="490"/>
      <c r="S209" s="490"/>
      <c r="T209" s="490"/>
      <c r="U209" s="490"/>
      <c r="V209" s="490"/>
      <c r="W209" s="490"/>
      <c r="X209" s="490"/>
      <c r="Y209" s="490"/>
      <c r="Z209" s="490"/>
    </row>
    <row r="210" spans="1:26" ht="15.75" thickBot="1">
      <c r="A210" s="490"/>
      <c r="B210" s="490"/>
      <c r="C210" s="490"/>
      <c r="D210" s="490"/>
      <c r="E210" s="490"/>
      <c r="F210" s="490"/>
      <c r="G210" s="490"/>
      <c r="H210" s="490"/>
      <c r="I210" s="490"/>
      <c r="J210" s="490"/>
      <c r="K210" s="490"/>
      <c r="L210" s="490"/>
      <c r="M210" s="490"/>
      <c r="N210" s="490"/>
      <c r="O210" s="490"/>
      <c r="P210" s="490"/>
      <c r="Q210" s="490"/>
      <c r="R210" s="490"/>
      <c r="S210" s="490"/>
      <c r="T210" s="490"/>
      <c r="U210" s="490"/>
      <c r="V210" s="490"/>
      <c r="W210" s="490"/>
      <c r="X210" s="490"/>
      <c r="Y210" s="490"/>
      <c r="Z210" s="490"/>
    </row>
    <row r="211" spans="1:26" ht="15.75" thickBot="1">
      <c r="A211" s="490"/>
      <c r="B211" s="490"/>
      <c r="C211" s="490"/>
      <c r="D211" s="490"/>
      <c r="E211" s="490"/>
      <c r="F211" s="490"/>
      <c r="G211" s="490"/>
      <c r="H211" s="490"/>
      <c r="I211" s="490"/>
      <c r="J211" s="490"/>
      <c r="K211" s="490"/>
      <c r="L211" s="490"/>
      <c r="M211" s="490"/>
      <c r="N211" s="490"/>
      <c r="O211" s="490"/>
      <c r="P211" s="490"/>
      <c r="Q211" s="490"/>
      <c r="R211" s="490"/>
      <c r="S211" s="490"/>
      <c r="T211" s="490"/>
      <c r="U211" s="490"/>
      <c r="V211" s="490"/>
      <c r="W211" s="490"/>
      <c r="X211" s="490"/>
      <c r="Y211" s="490"/>
      <c r="Z211" s="490"/>
    </row>
    <row r="212" spans="1:26" ht="15.75" thickBot="1">
      <c r="A212" s="490"/>
      <c r="B212" s="490"/>
      <c r="C212" s="490"/>
      <c r="D212" s="490"/>
      <c r="E212" s="490"/>
      <c r="F212" s="490"/>
      <c r="G212" s="490"/>
      <c r="H212" s="490"/>
      <c r="I212" s="490"/>
      <c r="J212" s="490"/>
      <c r="K212" s="490"/>
      <c r="L212" s="490"/>
      <c r="M212" s="490"/>
      <c r="N212" s="490"/>
      <c r="O212" s="490"/>
      <c r="P212" s="490"/>
      <c r="Q212" s="490"/>
      <c r="R212" s="490"/>
      <c r="S212" s="490"/>
      <c r="T212" s="490"/>
      <c r="U212" s="490"/>
      <c r="V212" s="490"/>
      <c r="W212" s="490"/>
      <c r="X212" s="490"/>
      <c r="Y212" s="490"/>
      <c r="Z212" s="490"/>
    </row>
    <row r="213" spans="1:26" ht="15.75" thickBot="1">
      <c r="A213" s="490"/>
      <c r="B213" s="490"/>
      <c r="C213" s="490"/>
      <c r="D213" s="490"/>
      <c r="E213" s="490"/>
      <c r="F213" s="490"/>
      <c r="G213" s="490"/>
      <c r="H213" s="490"/>
      <c r="I213" s="490"/>
      <c r="J213" s="490"/>
      <c r="K213" s="490"/>
      <c r="L213" s="490"/>
      <c r="M213" s="490"/>
      <c r="N213" s="490"/>
      <c r="O213" s="490"/>
      <c r="P213" s="490"/>
      <c r="Q213" s="490"/>
      <c r="R213" s="490"/>
      <c r="S213" s="490"/>
      <c r="T213" s="490"/>
      <c r="U213" s="490"/>
      <c r="V213" s="490"/>
      <c r="W213" s="490"/>
      <c r="X213" s="490"/>
      <c r="Y213" s="490"/>
      <c r="Z213" s="490"/>
    </row>
    <row r="214" spans="1:26" ht="15.75" thickBot="1">
      <c r="A214" s="490"/>
      <c r="B214" s="490"/>
      <c r="C214" s="490"/>
      <c r="D214" s="490"/>
      <c r="E214" s="490"/>
      <c r="F214" s="490"/>
      <c r="G214" s="490"/>
      <c r="H214" s="490"/>
      <c r="I214" s="490"/>
      <c r="J214" s="490"/>
      <c r="K214" s="490"/>
      <c r="L214" s="490"/>
      <c r="M214" s="490"/>
      <c r="N214" s="490"/>
      <c r="O214" s="490"/>
      <c r="P214" s="490"/>
      <c r="Q214" s="490"/>
      <c r="R214" s="490"/>
      <c r="S214" s="490"/>
      <c r="T214" s="490"/>
      <c r="U214" s="490"/>
      <c r="V214" s="490"/>
      <c r="W214" s="490"/>
      <c r="X214" s="490"/>
      <c r="Y214" s="490"/>
      <c r="Z214" s="490"/>
    </row>
    <row r="215" spans="1:26" ht="15.75" thickBot="1">
      <c r="A215" s="490"/>
      <c r="B215" s="490"/>
      <c r="C215" s="490"/>
      <c r="D215" s="490"/>
      <c r="E215" s="490"/>
      <c r="F215" s="490"/>
      <c r="G215" s="490"/>
      <c r="H215" s="490"/>
      <c r="I215" s="490"/>
      <c r="J215" s="490"/>
      <c r="K215" s="490"/>
      <c r="L215" s="490"/>
      <c r="M215" s="490"/>
      <c r="N215" s="490"/>
      <c r="O215" s="490"/>
      <c r="P215" s="490"/>
      <c r="Q215" s="490"/>
      <c r="R215" s="490"/>
      <c r="S215" s="490"/>
      <c r="T215" s="490"/>
      <c r="U215" s="490"/>
      <c r="V215" s="490"/>
      <c r="W215" s="490"/>
      <c r="X215" s="490"/>
      <c r="Y215" s="490"/>
      <c r="Z215" s="490"/>
    </row>
    <row r="216" spans="1:26" ht="15.75" thickBot="1">
      <c r="A216" s="490"/>
      <c r="B216" s="490"/>
      <c r="C216" s="490"/>
      <c r="D216" s="490"/>
      <c r="E216" s="490"/>
      <c r="F216" s="490"/>
      <c r="G216" s="490"/>
      <c r="H216" s="490"/>
      <c r="I216" s="490"/>
      <c r="J216" s="490"/>
      <c r="K216" s="490"/>
      <c r="L216" s="490"/>
      <c r="M216" s="490"/>
      <c r="N216" s="490"/>
      <c r="O216" s="490"/>
      <c r="P216" s="490"/>
      <c r="Q216" s="490"/>
      <c r="R216" s="490"/>
      <c r="S216" s="490"/>
      <c r="T216" s="490"/>
      <c r="U216" s="490"/>
      <c r="V216" s="490"/>
      <c r="W216" s="490"/>
      <c r="X216" s="490"/>
      <c r="Y216" s="490"/>
      <c r="Z216" s="490"/>
    </row>
    <row r="217" spans="1:26" ht="15.75" thickBot="1">
      <c r="A217" s="490"/>
      <c r="B217" s="490"/>
      <c r="C217" s="490"/>
      <c r="D217" s="490"/>
      <c r="E217" s="490"/>
      <c r="F217" s="490"/>
      <c r="G217" s="490"/>
      <c r="H217" s="490"/>
      <c r="I217" s="490"/>
      <c r="J217" s="490"/>
      <c r="K217" s="490"/>
      <c r="L217" s="490"/>
      <c r="M217" s="490"/>
      <c r="N217" s="490"/>
      <c r="O217" s="490"/>
      <c r="P217" s="490"/>
      <c r="Q217" s="490"/>
      <c r="R217" s="490"/>
      <c r="S217" s="490"/>
      <c r="T217" s="490"/>
      <c r="U217" s="490"/>
      <c r="V217" s="490"/>
      <c r="W217" s="490"/>
      <c r="X217" s="490"/>
      <c r="Y217" s="490"/>
      <c r="Z217" s="490"/>
    </row>
    <row r="218" spans="1:26" ht="15.75" thickBot="1">
      <c r="A218" s="490"/>
      <c r="B218" s="490"/>
      <c r="C218" s="490"/>
      <c r="D218" s="490"/>
      <c r="E218" s="490"/>
      <c r="F218" s="490"/>
      <c r="G218" s="490"/>
      <c r="H218" s="490"/>
      <c r="I218" s="490"/>
      <c r="J218" s="490"/>
      <c r="K218" s="490"/>
      <c r="L218" s="490"/>
      <c r="M218" s="490"/>
      <c r="N218" s="490"/>
      <c r="O218" s="490"/>
      <c r="P218" s="490"/>
      <c r="Q218" s="490"/>
      <c r="R218" s="490"/>
      <c r="S218" s="490"/>
      <c r="T218" s="490"/>
      <c r="U218" s="490"/>
      <c r="V218" s="490"/>
      <c r="W218" s="490"/>
      <c r="X218" s="490"/>
      <c r="Y218" s="490"/>
      <c r="Z218" s="490"/>
    </row>
    <row r="219" spans="1:26" ht="15.75" thickBot="1">
      <c r="A219" s="490"/>
      <c r="B219" s="490"/>
      <c r="C219" s="490"/>
      <c r="D219" s="490"/>
      <c r="E219" s="490"/>
      <c r="F219" s="490"/>
      <c r="G219" s="490"/>
      <c r="H219" s="490"/>
      <c r="I219" s="490"/>
      <c r="J219" s="490"/>
      <c r="K219" s="490"/>
      <c r="L219" s="490"/>
      <c r="M219" s="490"/>
      <c r="N219" s="490"/>
      <c r="O219" s="490"/>
      <c r="P219" s="490"/>
      <c r="Q219" s="490"/>
      <c r="R219" s="490"/>
      <c r="S219" s="490"/>
      <c r="T219" s="490"/>
      <c r="U219" s="490"/>
      <c r="V219" s="490"/>
      <c r="W219" s="490"/>
      <c r="X219" s="490"/>
      <c r="Y219" s="490"/>
      <c r="Z219" s="490"/>
    </row>
    <row r="220" spans="1:26" ht="15.75" thickBot="1">
      <c r="A220" s="490"/>
      <c r="B220" s="490"/>
      <c r="C220" s="490"/>
      <c r="D220" s="490"/>
      <c r="E220" s="490"/>
      <c r="F220" s="490"/>
      <c r="G220" s="490"/>
      <c r="H220" s="490"/>
      <c r="I220" s="490"/>
      <c r="J220" s="490"/>
      <c r="K220" s="490"/>
      <c r="L220" s="490"/>
      <c r="M220" s="490"/>
      <c r="N220" s="490"/>
      <c r="O220" s="490"/>
      <c r="P220" s="490"/>
      <c r="Q220" s="490"/>
      <c r="R220" s="490"/>
      <c r="S220" s="490"/>
      <c r="T220" s="490"/>
      <c r="U220" s="490"/>
      <c r="V220" s="490"/>
      <c r="W220" s="490"/>
      <c r="X220" s="490"/>
      <c r="Y220" s="490"/>
      <c r="Z220" s="490"/>
    </row>
    <row r="221" spans="1:26" ht="15.75" thickBot="1">
      <c r="A221" s="490"/>
      <c r="B221" s="490"/>
      <c r="C221" s="490"/>
      <c r="D221" s="490"/>
      <c r="E221" s="490"/>
      <c r="F221" s="490"/>
      <c r="G221" s="490"/>
      <c r="H221" s="490"/>
      <c r="I221" s="490"/>
      <c r="J221" s="490"/>
      <c r="K221" s="490"/>
      <c r="L221" s="490"/>
      <c r="M221" s="490"/>
      <c r="N221" s="490"/>
      <c r="O221" s="490"/>
      <c r="P221" s="490"/>
      <c r="Q221" s="490"/>
      <c r="R221" s="490"/>
      <c r="S221" s="490"/>
      <c r="T221" s="490"/>
      <c r="U221" s="490"/>
      <c r="V221" s="490"/>
      <c r="W221" s="490"/>
      <c r="X221" s="490"/>
      <c r="Y221" s="490"/>
      <c r="Z221" s="490"/>
    </row>
    <row r="222" spans="1:26" ht="15.75" thickBot="1">
      <c r="A222" s="490"/>
      <c r="B222" s="490"/>
      <c r="C222" s="490"/>
      <c r="D222" s="490"/>
      <c r="E222" s="490"/>
      <c r="F222" s="490"/>
      <c r="G222" s="490"/>
      <c r="H222" s="490"/>
      <c r="I222" s="490"/>
      <c r="J222" s="490"/>
      <c r="K222" s="490"/>
      <c r="L222" s="490"/>
      <c r="M222" s="490"/>
      <c r="N222" s="490"/>
      <c r="O222" s="490"/>
      <c r="P222" s="490"/>
      <c r="Q222" s="490"/>
      <c r="R222" s="490"/>
      <c r="S222" s="490"/>
      <c r="T222" s="490"/>
      <c r="U222" s="490"/>
      <c r="V222" s="490"/>
      <c r="W222" s="490"/>
      <c r="X222" s="490"/>
      <c r="Y222" s="490"/>
      <c r="Z222" s="490"/>
    </row>
    <row r="223" spans="1:26" ht="15.75" thickBot="1">
      <c r="A223" s="490"/>
      <c r="B223" s="490"/>
      <c r="C223" s="490"/>
      <c r="D223" s="490"/>
      <c r="E223" s="490"/>
      <c r="F223" s="490"/>
      <c r="G223" s="490"/>
      <c r="H223" s="490"/>
      <c r="I223" s="490"/>
      <c r="J223" s="490"/>
      <c r="K223" s="490"/>
      <c r="L223" s="490"/>
      <c r="M223" s="490"/>
      <c r="N223" s="490"/>
      <c r="O223" s="490"/>
      <c r="P223" s="490"/>
      <c r="Q223" s="490"/>
      <c r="R223" s="490"/>
      <c r="S223" s="490"/>
      <c r="T223" s="490"/>
      <c r="U223" s="490"/>
      <c r="V223" s="490"/>
      <c r="W223" s="490"/>
      <c r="X223" s="490"/>
      <c r="Y223" s="490"/>
      <c r="Z223" s="490"/>
    </row>
    <row r="224" spans="1:26" ht="15.75" thickBot="1">
      <c r="A224" s="490"/>
      <c r="B224" s="490"/>
      <c r="C224" s="490"/>
      <c r="D224" s="490"/>
      <c r="E224" s="490"/>
      <c r="F224" s="490"/>
      <c r="G224" s="490"/>
      <c r="H224" s="490"/>
      <c r="I224" s="490"/>
      <c r="J224" s="490"/>
      <c r="K224" s="490"/>
      <c r="L224" s="490"/>
      <c r="M224" s="490"/>
      <c r="N224" s="490"/>
      <c r="O224" s="490"/>
      <c r="P224" s="490"/>
      <c r="Q224" s="490"/>
      <c r="R224" s="490"/>
      <c r="S224" s="490"/>
      <c r="T224" s="490"/>
      <c r="U224" s="490"/>
      <c r="V224" s="490"/>
      <c r="W224" s="490"/>
      <c r="X224" s="490"/>
      <c r="Y224" s="490"/>
      <c r="Z224" s="490"/>
    </row>
    <row r="225" spans="1:26" ht="15.75" thickBot="1">
      <c r="A225" s="490"/>
      <c r="B225" s="490"/>
      <c r="C225" s="490"/>
      <c r="D225" s="490"/>
      <c r="E225" s="490"/>
      <c r="F225" s="490"/>
      <c r="G225" s="490"/>
      <c r="H225" s="490"/>
      <c r="I225" s="490"/>
      <c r="J225" s="490"/>
      <c r="K225" s="490"/>
      <c r="L225" s="490"/>
      <c r="M225" s="490"/>
      <c r="N225" s="490"/>
      <c r="O225" s="490"/>
      <c r="P225" s="490"/>
      <c r="Q225" s="490"/>
      <c r="R225" s="490"/>
      <c r="S225" s="490"/>
      <c r="T225" s="490"/>
      <c r="U225" s="490"/>
      <c r="V225" s="490"/>
      <c r="W225" s="490"/>
      <c r="X225" s="490"/>
      <c r="Y225" s="490"/>
      <c r="Z225" s="490"/>
    </row>
    <row r="226" spans="1:26" ht="15.75" thickBot="1">
      <c r="A226" s="490"/>
      <c r="B226" s="490"/>
      <c r="C226" s="490"/>
      <c r="D226" s="490"/>
      <c r="E226" s="490"/>
      <c r="F226" s="490"/>
      <c r="G226" s="490"/>
      <c r="H226" s="490"/>
      <c r="I226" s="490"/>
      <c r="J226" s="490"/>
      <c r="K226" s="490"/>
      <c r="L226" s="490"/>
      <c r="M226" s="490"/>
      <c r="N226" s="490"/>
      <c r="O226" s="490"/>
      <c r="P226" s="490"/>
      <c r="Q226" s="490"/>
      <c r="R226" s="490"/>
      <c r="S226" s="490"/>
      <c r="T226" s="490"/>
      <c r="U226" s="490"/>
      <c r="V226" s="490"/>
      <c r="W226" s="490"/>
      <c r="X226" s="490"/>
      <c r="Y226" s="490"/>
      <c r="Z226" s="490"/>
    </row>
    <row r="227" spans="1:26" ht="15.75" thickBot="1">
      <c r="A227" s="490"/>
      <c r="B227" s="490"/>
      <c r="C227" s="490"/>
      <c r="D227" s="490"/>
      <c r="E227" s="490"/>
      <c r="F227" s="490"/>
      <c r="G227" s="490"/>
      <c r="H227" s="490"/>
      <c r="I227" s="490"/>
      <c r="J227" s="490"/>
      <c r="K227" s="490"/>
      <c r="L227" s="490"/>
      <c r="M227" s="490"/>
      <c r="N227" s="490"/>
      <c r="O227" s="490"/>
      <c r="P227" s="490"/>
      <c r="Q227" s="490"/>
      <c r="R227" s="490"/>
      <c r="S227" s="490"/>
      <c r="T227" s="490"/>
      <c r="U227" s="490"/>
      <c r="V227" s="490"/>
      <c r="W227" s="490"/>
      <c r="X227" s="490"/>
      <c r="Y227" s="490"/>
      <c r="Z227" s="490"/>
    </row>
    <row r="228" spans="1:26" ht="15.75" thickBot="1">
      <c r="A228" s="490"/>
      <c r="B228" s="490"/>
      <c r="C228" s="490"/>
      <c r="D228" s="490"/>
      <c r="E228" s="490"/>
      <c r="F228" s="490"/>
      <c r="G228" s="490"/>
      <c r="H228" s="490"/>
      <c r="I228" s="490"/>
      <c r="J228" s="490"/>
      <c r="K228" s="490"/>
      <c r="L228" s="490"/>
      <c r="M228" s="490"/>
      <c r="N228" s="490"/>
      <c r="O228" s="490"/>
      <c r="P228" s="490"/>
      <c r="Q228" s="490"/>
      <c r="R228" s="490"/>
      <c r="S228" s="490"/>
      <c r="T228" s="490"/>
      <c r="U228" s="490"/>
      <c r="V228" s="490"/>
      <c r="W228" s="490"/>
      <c r="X228" s="490"/>
      <c r="Y228" s="490"/>
      <c r="Z228" s="490"/>
    </row>
    <row r="229" spans="1:26" ht="15.75" thickBot="1">
      <c r="A229" s="490"/>
      <c r="B229" s="490"/>
      <c r="C229" s="490"/>
      <c r="D229" s="490"/>
      <c r="E229" s="490"/>
      <c r="F229" s="490"/>
      <c r="G229" s="490"/>
      <c r="H229" s="490"/>
      <c r="I229" s="490"/>
      <c r="J229" s="490"/>
      <c r="K229" s="490"/>
      <c r="L229" s="490"/>
      <c r="M229" s="490"/>
      <c r="N229" s="490"/>
      <c r="O229" s="490"/>
      <c r="P229" s="490"/>
      <c r="Q229" s="490"/>
      <c r="R229" s="490"/>
      <c r="S229" s="490"/>
      <c r="T229" s="490"/>
      <c r="U229" s="490"/>
      <c r="V229" s="490"/>
      <c r="W229" s="490"/>
      <c r="X229" s="490"/>
      <c r="Y229" s="490"/>
      <c r="Z229" s="490"/>
    </row>
    <row r="230" spans="1:26" ht="15.75" thickBot="1">
      <c r="A230" s="490"/>
      <c r="B230" s="490"/>
      <c r="C230" s="490"/>
      <c r="D230" s="490"/>
      <c r="E230" s="490"/>
      <c r="F230" s="490"/>
      <c r="G230" s="490"/>
      <c r="H230" s="490"/>
      <c r="I230" s="490"/>
      <c r="J230" s="490"/>
      <c r="K230" s="490"/>
      <c r="L230" s="490"/>
      <c r="M230" s="490"/>
      <c r="N230" s="490"/>
      <c r="O230" s="490"/>
      <c r="P230" s="490"/>
      <c r="Q230" s="490"/>
      <c r="R230" s="490"/>
      <c r="S230" s="490"/>
      <c r="T230" s="490"/>
      <c r="U230" s="490"/>
      <c r="V230" s="490"/>
      <c r="W230" s="490"/>
      <c r="X230" s="490"/>
      <c r="Y230" s="490"/>
      <c r="Z230" s="490"/>
    </row>
    <row r="231" spans="1:26" ht="15.75" thickBot="1">
      <c r="A231" s="490"/>
      <c r="B231" s="490"/>
      <c r="C231" s="490"/>
      <c r="D231" s="490"/>
      <c r="E231" s="490"/>
      <c r="F231" s="490"/>
      <c r="G231" s="490"/>
      <c r="H231" s="490"/>
      <c r="I231" s="490"/>
      <c r="J231" s="490"/>
      <c r="K231" s="490"/>
      <c r="L231" s="490"/>
      <c r="M231" s="490"/>
      <c r="N231" s="490"/>
      <c r="O231" s="490"/>
      <c r="P231" s="490"/>
      <c r="Q231" s="490"/>
      <c r="R231" s="490"/>
      <c r="S231" s="490"/>
      <c r="T231" s="490"/>
      <c r="U231" s="490"/>
      <c r="V231" s="490"/>
      <c r="W231" s="490"/>
      <c r="X231" s="490"/>
      <c r="Y231" s="490"/>
      <c r="Z231" s="490"/>
    </row>
    <row r="232" spans="1:26" ht="15.75" thickBot="1">
      <c r="A232" s="490"/>
      <c r="B232" s="490"/>
      <c r="C232" s="490"/>
      <c r="D232" s="490"/>
      <c r="E232" s="490"/>
      <c r="F232" s="490"/>
      <c r="G232" s="490"/>
      <c r="H232" s="490"/>
      <c r="I232" s="490"/>
      <c r="J232" s="490"/>
      <c r="K232" s="490"/>
      <c r="L232" s="490"/>
      <c r="M232" s="490"/>
      <c r="N232" s="490"/>
      <c r="O232" s="490"/>
      <c r="P232" s="490"/>
      <c r="Q232" s="490"/>
      <c r="R232" s="490"/>
      <c r="S232" s="490"/>
      <c r="T232" s="490"/>
      <c r="U232" s="490"/>
      <c r="V232" s="490"/>
      <c r="W232" s="490"/>
      <c r="X232" s="490"/>
      <c r="Y232" s="490"/>
      <c r="Z232" s="490"/>
    </row>
    <row r="233" spans="1:26" ht="15.75" thickBot="1">
      <c r="A233" s="490"/>
      <c r="B233" s="490"/>
      <c r="C233" s="490"/>
      <c r="D233" s="490"/>
      <c r="E233" s="490"/>
      <c r="F233" s="490"/>
      <c r="G233" s="490"/>
      <c r="H233" s="490"/>
      <c r="I233" s="490"/>
      <c r="J233" s="490"/>
      <c r="K233" s="490"/>
      <c r="L233" s="490"/>
      <c r="M233" s="490"/>
      <c r="N233" s="490"/>
      <c r="O233" s="490"/>
      <c r="P233" s="490"/>
      <c r="Q233" s="490"/>
      <c r="R233" s="490"/>
      <c r="S233" s="490"/>
      <c r="T233" s="490"/>
      <c r="U233" s="490"/>
      <c r="V233" s="490"/>
      <c r="W233" s="490"/>
      <c r="X233" s="490"/>
      <c r="Y233" s="490"/>
      <c r="Z233" s="490"/>
    </row>
    <row r="234" spans="1:26" ht="15.75" thickBot="1">
      <c r="A234" s="490"/>
      <c r="B234" s="490"/>
      <c r="C234" s="490"/>
      <c r="D234" s="490"/>
      <c r="E234" s="490"/>
      <c r="F234" s="490"/>
      <c r="G234" s="490"/>
      <c r="H234" s="490"/>
      <c r="I234" s="490"/>
      <c r="J234" s="490"/>
      <c r="K234" s="490"/>
      <c r="L234" s="490"/>
      <c r="M234" s="490"/>
      <c r="N234" s="490"/>
      <c r="O234" s="490"/>
      <c r="P234" s="490"/>
      <c r="Q234" s="490"/>
      <c r="R234" s="490"/>
      <c r="S234" s="490"/>
      <c r="T234" s="490"/>
      <c r="U234" s="490"/>
      <c r="V234" s="490"/>
      <c r="W234" s="490"/>
      <c r="X234" s="490"/>
      <c r="Y234" s="490"/>
      <c r="Z234" s="490"/>
    </row>
    <row r="235" spans="1:26" ht="15.75" thickBot="1">
      <c r="A235" s="490"/>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row>
    <row r="236" spans="1:26" ht="15.75" thickBot="1">
      <c r="A236" s="490"/>
      <c r="B236" s="490"/>
      <c r="C236" s="490"/>
      <c r="D236" s="490"/>
      <c r="E236" s="490"/>
      <c r="F236" s="490"/>
      <c r="G236" s="490"/>
      <c r="H236" s="490"/>
      <c r="I236" s="490"/>
      <c r="J236" s="490"/>
      <c r="K236" s="490"/>
      <c r="L236" s="490"/>
      <c r="M236" s="490"/>
      <c r="N236" s="490"/>
      <c r="O236" s="490"/>
      <c r="P236" s="490"/>
      <c r="Q236" s="490"/>
      <c r="R236" s="490"/>
      <c r="S236" s="490"/>
      <c r="T236" s="490"/>
      <c r="U236" s="490"/>
      <c r="V236" s="490"/>
      <c r="W236" s="490"/>
      <c r="X236" s="490"/>
      <c r="Y236" s="490"/>
      <c r="Z236" s="490"/>
    </row>
    <row r="237" spans="1:26" ht="15.75" thickBot="1">
      <c r="A237" s="490"/>
      <c r="B237" s="490"/>
      <c r="C237" s="490"/>
      <c r="D237" s="490"/>
      <c r="E237" s="490"/>
      <c r="F237" s="490"/>
      <c r="G237" s="490"/>
      <c r="H237" s="490"/>
      <c r="I237" s="490"/>
      <c r="J237" s="490"/>
      <c r="K237" s="490"/>
      <c r="L237" s="490"/>
      <c r="M237" s="490"/>
      <c r="N237" s="490"/>
      <c r="O237" s="490"/>
      <c r="P237" s="490"/>
      <c r="Q237" s="490"/>
      <c r="R237" s="490"/>
      <c r="S237" s="490"/>
      <c r="T237" s="490"/>
      <c r="U237" s="490"/>
      <c r="V237" s="490"/>
      <c r="W237" s="490"/>
      <c r="X237" s="490"/>
      <c r="Y237" s="490"/>
      <c r="Z237" s="490"/>
    </row>
    <row r="238" spans="1:26" ht="15.75" thickBot="1">
      <c r="A238" s="490"/>
      <c r="B238" s="490"/>
      <c r="C238" s="490"/>
      <c r="D238" s="490"/>
      <c r="E238" s="490"/>
      <c r="F238" s="490"/>
      <c r="G238" s="490"/>
      <c r="H238" s="490"/>
      <c r="I238" s="490"/>
      <c r="J238" s="490"/>
      <c r="K238" s="490"/>
      <c r="L238" s="490"/>
      <c r="M238" s="490"/>
      <c r="N238" s="490"/>
      <c r="O238" s="490"/>
      <c r="P238" s="490"/>
      <c r="Q238" s="490"/>
      <c r="R238" s="490"/>
      <c r="S238" s="490"/>
      <c r="T238" s="490"/>
      <c r="U238" s="490"/>
      <c r="V238" s="490"/>
      <c r="W238" s="490"/>
      <c r="X238" s="490"/>
      <c r="Y238" s="490"/>
      <c r="Z238" s="490"/>
    </row>
    <row r="239" spans="1:26" ht="15.75" thickBot="1">
      <c r="A239" s="490"/>
      <c r="B239" s="490"/>
      <c r="C239" s="490"/>
      <c r="D239" s="490"/>
      <c r="E239" s="490"/>
      <c r="F239" s="490"/>
      <c r="G239" s="490"/>
      <c r="H239" s="490"/>
      <c r="I239" s="490"/>
      <c r="J239" s="490"/>
      <c r="K239" s="490"/>
      <c r="L239" s="490"/>
      <c r="M239" s="490"/>
      <c r="N239" s="490"/>
      <c r="O239" s="490"/>
      <c r="P239" s="490"/>
      <c r="Q239" s="490"/>
      <c r="R239" s="490"/>
      <c r="S239" s="490"/>
      <c r="T239" s="490"/>
      <c r="U239" s="490"/>
      <c r="V239" s="490"/>
      <c r="W239" s="490"/>
      <c r="X239" s="490"/>
      <c r="Y239" s="490"/>
      <c r="Z239" s="490"/>
    </row>
    <row r="240" spans="1:26" ht="15.75" thickBot="1">
      <c r="A240" s="490"/>
      <c r="B240" s="490"/>
      <c r="C240" s="490"/>
      <c r="D240" s="490"/>
      <c r="E240" s="490"/>
      <c r="F240" s="490"/>
      <c r="G240" s="490"/>
      <c r="H240" s="490"/>
      <c r="I240" s="490"/>
      <c r="J240" s="490"/>
      <c r="K240" s="490"/>
      <c r="L240" s="490"/>
      <c r="M240" s="490"/>
      <c r="N240" s="490"/>
      <c r="O240" s="490"/>
      <c r="P240" s="490"/>
      <c r="Q240" s="490"/>
      <c r="R240" s="490"/>
      <c r="S240" s="490"/>
      <c r="T240" s="490"/>
      <c r="U240" s="490"/>
      <c r="V240" s="490"/>
      <c r="W240" s="490"/>
      <c r="X240" s="490"/>
      <c r="Y240" s="490"/>
      <c r="Z240" s="490"/>
    </row>
    <row r="241" spans="1:26" ht="15.75" thickBot="1">
      <c r="A241" s="490"/>
      <c r="B241" s="490"/>
      <c r="C241" s="490"/>
      <c r="D241" s="490"/>
      <c r="E241" s="490"/>
      <c r="F241" s="490"/>
      <c r="G241" s="490"/>
      <c r="H241" s="490"/>
      <c r="I241" s="490"/>
      <c r="J241" s="490"/>
      <c r="K241" s="490"/>
      <c r="L241" s="490"/>
      <c r="M241" s="490"/>
      <c r="N241" s="490"/>
      <c r="O241" s="490"/>
      <c r="P241" s="490"/>
      <c r="Q241" s="490"/>
      <c r="R241" s="490"/>
      <c r="S241" s="490"/>
      <c r="T241" s="490"/>
      <c r="U241" s="490"/>
      <c r="V241" s="490"/>
      <c r="W241" s="490"/>
      <c r="X241" s="490"/>
      <c r="Y241" s="490"/>
      <c r="Z241" s="490"/>
    </row>
    <row r="242" spans="1:26" ht="15.75" thickBot="1">
      <c r="A242" s="490"/>
      <c r="B242" s="490"/>
      <c r="C242" s="490"/>
      <c r="D242" s="490"/>
      <c r="E242" s="490"/>
      <c r="F242" s="490"/>
      <c r="G242" s="490"/>
      <c r="H242" s="490"/>
      <c r="I242" s="490"/>
      <c r="J242" s="490"/>
      <c r="K242" s="490"/>
      <c r="L242" s="490"/>
      <c r="M242" s="490"/>
      <c r="N242" s="490"/>
      <c r="O242" s="490"/>
      <c r="P242" s="490"/>
      <c r="Q242" s="490"/>
      <c r="R242" s="490"/>
      <c r="S242" s="490"/>
      <c r="T242" s="490"/>
      <c r="U242" s="490"/>
      <c r="V242" s="490"/>
      <c r="W242" s="490"/>
      <c r="X242" s="490"/>
      <c r="Y242" s="490"/>
      <c r="Z242" s="490"/>
    </row>
    <row r="243" spans="1:26" ht="15.75" thickBot="1">
      <c r="A243" s="490"/>
      <c r="B243" s="490"/>
      <c r="C243" s="490"/>
      <c r="D243" s="490"/>
      <c r="E243" s="490"/>
      <c r="F243" s="490"/>
      <c r="G243" s="490"/>
      <c r="H243" s="490"/>
      <c r="I243" s="490"/>
      <c r="J243" s="490"/>
      <c r="K243" s="490"/>
      <c r="L243" s="490"/>
      <c r="M243" s="490"/>
      <c r="N243" s="490"/>
      <c r="O243" s="490"/>
      <c r="P243" s="490"/>
      <c r="Q243" s="490"/>
      <c r="R243" s="490"/>
      <c r="S243" s="490"/>
      <c r="T243" s="490"/>
      <c r="U243" s="490"/>
      <c r="V243" s="490"/>
      <c r="W243" s="490"/>
      <c r="X243" s="490"/>
      <c r="Y243" s="490"/>
      <c r="Z243" s="490"/>
    </row>
    <row r="244" spans="1:26" ht="15.75" thickBot="1">
      <c r="A244" s="490"/>
      <c r="B244" s="490"/>
      <c r="C244" s="490"/>
      <c r="D244" s="490"/>
      <c r="E244" s="490"/>
      <c r="F244" s="490"/>
      <c r="G244" s="490"/>
      <c r="H244" s="490"/>
      <c r="I244" s="490"/>
      <c r="J244" s="490"/>
      <c r="K244" s="490"/>
      <c r="L244" s="490"/>
      <c r="M244" s="490"/>
      <c r="N244" s="490"/>
      <c r="O244" s="490"/>
      <c r="P244" s="490"/>
      <c r="Q244" s="490"/>
      <c r="R244" s="490"/>
      <c r="S244" s="490"/>
      <c r="T244" s="490"/>
      <c r="U244" s="490"/>
      <c r="V244" s="490"/>
      <c r="W244" s="490"/>
      <c r="X244" s="490"/>
      <c r="Y244" s="490"/>
      <c r="Z244" s="490"/>
    </row>
    <row r="245" spans="1:26" ht="15.75" thickBot="1">
      <c r="A245" s="490"/>
      <c r="B245" s="490"/>
      <c r="C245" s="490"/>
      <c r="D245" s="490"/>
      <c r="E245" s="490"/>
      <c r="F245" s="490"/>
      <c r="G245" s="490"/>
      <c r="H245" s="490"/>
      <c r="I245" s="490"/>
      <c r="J245" s="490"/>
      <c r="K245" s="490"/>
      <c r="L245" s="490"/>
      <c r="M245" s="490"/>
      <c r="N245" s="490"/>
      <c r="O245" s="490"/>
      <c r="P245" s="490"/>
      <c r="Q245" s="490"/>
      <c r="R245" s="490"/>
      <c r="S245" s="490"/>
      <c r="T245" s="490"/>
      <c r="U245" s="490"/>
      <c r="V245" s="490"/>
      <c r="W245" s="490"/>
      <c r="X245" s="490"/>
      <c r="Y245" s="490"/>
      <c r="Z245" s="490"/>
    </row>
    <row r="246" spans="1:26" ht="15.75" thickBot="1">
      <c r="A246" s="490"/>
      <c r="B246" s="490"/>
      <c r="C246" s="490"/>
      <c r="D246" s="490"/>
      <c r="E246" s="490"/>
      <c r="F246" s="490"/>
      <c r="G246" s="490"/>
      <c r="H246" s="490"/>
      <c r="I246" s="490"/>
      <c r="J246" s="490"/>
      <c r="K246" s="490"/>
      <c r="L246" s="490"/>
      <c r="M246" s="490"/>
      <c r="N246" s="490"/>
      <c r="O246" s="490"/>
      <c r="P246" s="490"/>
      <c r="Q246" s="490"/>
      <c r="R246" s="490"/>
      <c r="S246" s="490"/>
      <c r="T246" s="490"/>
      <c r="U246" s="490"/>
      <c r="V246" s="490"/>
      <c r="W246" s="490"/>
      <c r="X246" s="490"/>
      <c r="Y246" s="490"/>
      <c r="Z246" s="490"/>
    </row>
    <row r="247" spans="1:26" ht="15.75" thickBot="1">
      <c r="A247" s="490"/>
      <c r="B247" s="490"/>
      <c r="C247" s="490"/>
      <c r="D247" s="490"/>
      <c r="E247" s="490"/>
      <c r="F247" s="490"/>
      <c r="G247" s="490"/>
      <c r="H247" s="490"/>
      <c r="I247" s="490"/>
      <c r="J247" s="490"/>
      <c r="K247" s="490"/>
      <c r="L247" s="490"/>
      <c r="M247" s="490"/>
      <c r="N247" s="490"/>
      <c r="O247" s="490"/>
      <c r="P247" s="490"/>
      <c r="Q247" s="490"/>
      <c r="R247" s="490"/>
      <c r="S247" s="490"/>
      <c r="T247" s="490"/>
      <c r="U247" s="490"/>
      <c r="V247" s="490"/>
      <c r="W247" s="490"/>
      <c r="X247" s="490"/>
      <c r="Y247" s="490"/>
      <c r="Z247" s="490"/>
    </row>
    <row r="248" spans="1:26" ht="15.75" thickBot="1">
      <c r="A248" s="490"/>
      <c r="B248" s="490"/>
      <c r="C248" s="490"/>
      <c r="D248" s="490"/>
      <c r="E248" s="490"/>
      <c r="F248" s="490"/>
      <c r="G248" s="490"/>
      <c r="H248" s="490"/>
      <c r="I248" s="490"/>
      <c r="J248" s="490"/>
      <c r="K248" s="490"/>
      <c r="L248" s="490"/>
      <c r="M248" s="490"/>
      <c r="N248" s="490"/>
      <c r="O248" s="490"/>
      <c r="P248" s="490"/>
      <c r="Q248" s="490"/>
      <c r="R248" s="490"/>
      <c r="S248" s="490"/>
      <c r="T248" s="490"/>
      <c r="U248" s="490"/>
      <c r="V248" s="490"/>
      <c r="W248" s="490"/>
      <c r="X248" s="490"/>
      <c r="Y248" s="490"/>
      <c r="Z248" s="490"/>
    </row>
    <row r="249" spans="1:26" ht="15.75" thickBot="1">
      <c r="A249" s="490"/>
      <c r="B249" s="490"/>
      <c r="C249" s="490"/>
      <c r="D249" s="490"/>
      <c r="E249" s="490"/>
      <c r="F249" s="490"/>
      <c r="G249" s="490"/>
      <c r="H249" s="490"/>
      <c r="I249" s="490"/>
      <c r="J249" s="490"/>
      <c r="K249" s="490"/>
      <c r="L249" s="490"/>
      <c r="M249" s="490"/>
      <c r="N249" s="490"/>
      <c r="O249" s="490"/>
      <c r="P249" s="490"/>
      <c r="Q249" s="490"/>
      <c r="R249" s="490"/>
      <c r="S249" s="490"/>
      <c r="T249" s="490"/>
      <c r="U249" s="490"/>
      <c r="V249" s="490"/>
      <c r="W249" s="490"/>
      <c r="X249" s="490"/>
      <c r="Y249" s="490"/>
      <c r="Z249" s="490"/>
    </row>
    <row r="250" spans="1:26" ht="15.75" thickBot="1">
      <c r="A250" s="490"/>
      <c r="B250" s="490"/>
      <c r="C250" s="490"/>
      <c r="D250" s="490"/>
      <c r="E250" s="490"/>
      <c r="F250" s="490"/>
      <c r="G250" s="490"/>
      <c r="H250" s="490"/>
      <c r="I250" s="490"/>
      <c r="J250" s="490"/>
      <c r="K250" s="490"/>
      <c r="L250" s="490"/>
      <c r="M250" s="490"/>
      <c r="N250" s="490"/>
      <c r="O250" s="490"/>
      <c r="P250" s="490"/>
      <c r="Q250" s="490"/>
      <c r="R250" s="490"/>
      <c r="S250" s="490"/>
      <c r="T250" s="490"/>
      <c r="U250" s="490"/>
      <c r="V250" s="490"/>
      <c r="W250" s="490"/>
      <c r="X250" s="490"/>
      <c r="Y250" s="490"/>
      <c r="Z250" s="490"/>
    </row>
    <row r="251" spans="1:26" ht="15.75" thickBot="1">
      <c r="A251" s="490"/>
      <c r="B251" s="490"/>
      <c r="C251" s="490"/>
      <c r="D251" s="490"/>
      <c r="E251" s="490"/>
      <c r="F251" s="490"/>
      <c r="G251" s="490"/>
      <c r="H251" s="490"/>
      <c r="I251" s="490"/>
      <c r="J251" s="490"/>
      <c r="K251" s="490"/>
      <c r="L251" s="490"/>
      <c r="M251" s="490"/>
      <c r="N251" s="490"/>
      <c r="O251" s="490"/>
      <c r="P251" s="490"/>
      <c r="Q251" s="490"/>
      <c r="R251" s="490"/>
      <c r="S251" s="490"/>
      <c r="T251" s="490"/>
      <c r="U251" s="490"/>
      <c r="V251" s="490"/>
      <c r="W251" s="490"/>
      <c r="X251" s="490"/>
      <c r="Y251" s="490"/>
      <c r="Z251" s="490"/>
    </row>
    <row r="252" spans="1:26" ht="15.75" thickBot="1">
      <c r="A252" s="490"/>
      <c r="B252" s="490"/>
      <c r="C252" s="490"/>
      <c r="D252" s="490"/>
      <c r="E252" s="490"/>
      <c r="F252" s="490"/>
      <c r="G252" s="490"/>
      <c r="H252" s="490"/>
      <c r="I252" s="490"/>
      <c r="J252" s="490"/>
      <c r="K252" s="490"/>
      <c r="L252" s="490"/>
      <c r="M252" s="490"/>
      <c r="N252" s="490"/>
      <c r="O252" s="490"/>
      <c r="P252" s="490"/>
      <c r="Q252" s="490"/>
      <c r="R252" s="490"/>
      <c r="S252" s="490"/>
      <c r="T252" s="490"/>
      <c r="U252" s="490"/>
      <c r="V252" s="490"/>
      <c r="W252" s="490"/>
      <c r="X252" s="490"/>
      <c r="Y252" s="490"/>
      <c r="Z252" s="490"/>
    </row>
    <row r="253" spans="1:26" ht="15.75" thickBot="1">
      <c r="A253" s="490"/>
      <c r="B253" s="490"/>
      <c r="C253" s="490"/>
      <c r="D253" s="490"/>
      <c r="E253" s="490"/>
      <c r="F253" s="490"/>
      <c r="G253" s="490"/>
      <c r="H253" s="490"/>
      <c r="I253" s="490"/>
      <c r="J253" s="490"/>
      <c r="K253" s="490"/>
      <c r="L253" s="490"/>
      <c r="M253" s="490"/>
      <c r="N253" s="490"/>
      <c r="O253" s="490"/>
      <c r="P253" s="490"/>
      <c r="Q253" s="490"/>
      <c r="R253" s="490"/>
      <c r="S253" s="490"/>
      <c r="T253" s="490"/>
      <c r="U253" s="490"/>
      <c r="V253" s="490"/>
      <c r="W253" s="490"/>
      <c r="X253" s="490"/>
      <c r="Y253" s="490"/>
      <c r="Z253" s="490"/>
    </row>
    <row r="254" spans="1:26" ht="15.75" thickBot="1">
      <c r="A254" s="490"/>
      <c r="B254" s="490"/>
      <c r="C254" s="490"/>
      <c r="D254" s="490"/>
      <c r="E254" s="490"/>
      <c r="F254" s="490"/>
      <c r="G254" s="490"/>
      <c r="H254" s="490"/>
      <c r="I254" s="490"/>
      <c r="J254" s="490"/>
      <c r="K254" s="490"/>
      <c r="L254" s="490"/>
      <c r="M254" s="490"/>
      <c r="N254" s="490"/>
      <c r="O254" s="490"/>
      <c r="P254" s="490"/>
      <c r="Q254" s="490"/>
      <c r="R254" s="490"/>
      <c r="S254" s="490"/>
      <c r="T254" s="490"/>
      <c r="U254" s="490"/>
      <c r="V254" s="490"/>
      <c r="W254" s="490"/>
      <c r="X254" s="490"/>
      <c r="Y254" s="490"/>
      <c r="Z254" s="490"/>
    </row>
    <row r="255" spans="1:26" ht="15.75" thickBot="1">
      <c r="A255" s="490"/>
      <c r="B255" s="490"/>
      <c r="C255" s="490"/>
      <c r="D255" s="490"/>
      <c r="E255" s="490"/>
      <c r="F255" s="490"/>
      <c r="G255" s="490"/>
      <c r="H255" s="490"/>
      <c r="I255" s="490"/>
      <c r="J255" s="490"/>
      <c r="K255" s="490"/>
      <c r="L255" s="490"/>
      <c r="M255" s="490"/>
      <c r="N255" s="490"/>
      <c r="O255" s="490"/>
      <c r="P255" s="490"/>
      <c r="Q255" s="490"/>
      <c r="R255" s="490"/>
      <c r="S255" s="490"/>
      <c r="T255" s="490"/>
      <c r="U255" s="490"/>
      <c r="V255" s="490"/>
      <c r="W255" s="490"/>
      <c r="X255" s="490"/>
      <c r="Y255" s="490"/>
      <c r="Z255" s="490"/>
    </row>
    <row r="256" spans="1:26" ht="15.75" thickBot="1">
      <c r="A256" s="490"/>
      <c r="B256" s="490"/>
      <c r="C256" s="490"/>
      <c r="D256" s="490"/>
      <c r="E256" s="490"/>
      <c r="F256" s="490"/>
      <c r="G256" s="490"/>
      <c r="H256" s="490"/>
      <c r="I256" s="490"/>
      <c r="J256" s="490"/>
      <c r="K256" s="490"/>
      <c r="L256" s="490"/>
      <c r="M256" s="490"/>
      <c r="N256" s="490"/>
      <c r="O256" s="490"/>
      <c r="P256" s="490"/>
      <c r="Q256" s="490"/>
      <c r="R256" s="490"/>
      <c r="S256" s="490"/>
      <c r="T256" s="490"/>
      <c r="U256" s="490"/>
      <c r="V256" s="490"/>
      <c r="W256" s="490"/>
      <c r="X256" s="490"/>
      <c r="Y256" s="490"/>
      <c r="Z256" s="490"/>
    </row>
    <row r="257" spans="1:26" ht="15.75" thickBot="1">
      <c r="A257" s="490"/>
      <c r="B257" s="490"/>
      <c r="C257" s="490"/>
      <c r="D257" s="490"/>
      <c r="E257" s="490"/>
      <c r="F257" s="490"/>
      <c r="G257" s="490"/>
      <c r="H257" s="490"/>
      <c r="I257" s="490"/>
      <c r="J257" s="490"/>
      <c r="K257" s="490"/>
      <c r="L257" s="490"/>
      <c r="M257" s="490"/>
      <c r="N257" s="490"/>
      <c r="O257" s="490"/>
      <c r="P257" s="490"/>
      <c r="Q257" s="490"/>
      <c r="R257" s="490"/>
      <c r="S257" s="490"/>
      <c r="T257" s="490"/>
      <c r="U257" s="490"/>
      <c r="V257" s="490"/>
      <c r="W257" s="490"/>
      <c r="X257" s="490"/>
      <c r="Y257" s="490"/>
      <c r="Z257" s="490"/>
    </row>
    <row r="258" spans="1:26" ht="15.75" thickBot="1">
      <c r="A258" s="490"/>
      <c r="B258" s="490"/>
      <c r="C258" s="490"/>
      <c r="D258" s="490"/>
      <c r="E258" s="490"/>
      <c r="F258" s="490"/>
      <c r="G258" s="490"/>
      <c r="H258" s="490"/>
      <c r="I258" s="490"/>
      <c r="J258" s="490"/>
      <c r="K258" s="490"/>
      <c r="L258" s="490"/>
      <c r="M258" s="490"/>
      <c r="N258" s="490"/>
      <c r="O258" s="490"/>
      <c r="P258" s="490"/>
      <c r="Q258" s="490"/>
      <c r="R258" s="490"/>
      <c r="S258" s="490"/>
      <c r="T258" s="490"/>
      <c r="U258" s="490"/>
      <c r="V258" s="490"/>
      <c r="W258" s="490"/>
      <c r="X258" s="490"/>
      <c r="Y258" s="490"/>
      <c r="Z258" s="490"/>
    </row>
    <row r="259" spans="1:26" ht="15.75" thickBot="1">
      <c r="A259" s="490"/>
      <c r="B259" s="490"/>
      <c r="C259" s="490"/>
      <c r="D259" s="490"/>
      <c r="E259" s="490"/>
      <c r="F259" s="490"/>
      <c r="G259" s="490"/>
      <c r="H259" s="490"/>
      <c r="I259" s="490"/>
      <c r="J259" s="490"/>
      <c r="K259" s="490"/>
      <c r="L259" s="490"/>
      <c r="M259" s="490"/>
      <c r="N259" s="490"/>
      <c r="O259" s="490"/>
      <c r="P259" s="490"/>
      <c r="Q259" s="490"/>
      <c r="R259" s="490"/>
      <c r="S259" s="490"/>
      <c r="T259" s="490"/>
      <c r="U259" s="490"/>
      <c r="V259" s="490"/>
      <c r="W259" s="490"/>
      <c r="X259" s="490"/>
      <c r="Y259" s="490"/>
      <c r="Z259" s="490"/>
    </row>
    <row r="260" spans="1:26" ht="15.75" thickBot="1">
      <c r="A260" s="490"/>
      <c r="B260" s="490"/>
      <c r="C260" s="490"/>
      <c r="D260" s="490"/>
      <c r="E260" s="490"/>
      <c r="F260" s="490"/>
      <c r="G260" s="490"/>
      <c r="H260" s="490"/>
      <c r="I260" s="490"/>
      <c r="J260" s="490"/>
      <c r="K260" s="490"/>
      <c r="L260" s="490"/>
      <c r="M260" s="490"/>
      <c r="N260" s="490"/>
      <c r="O260" s="490"/>
      <c r="P260" s="490"/>
      <c r="Q260" s="490"/>
      <c r="R260" s="490"/>
      <c r="S260" s="490"/>
      <c r="T260" s="490"/>
      <c r="U260" s="490"/>
      <c r="V260" s="490"/>
      <c r="W260" s="490"/>
      <c r="X260" s="490"/>
      <c r="Y260" s="490"/>
      <c r="Z260" s="490"/>
    </row>
    <row r="261" spans="1:26" ht="15.75" thickBot="1">
      <c r="A261" s="490"/>
      <c r="B261" s="490"/>
      <c r="C261" s="490"/>
      <c r="D261" s="490"/>
      <c r="E261" s="490"/>
      <c r="F261" s="490"/>
      <c r="G261" s="490"/>
      <c r="H261" s="490"/>
      <c r="I261" s="490"/>
      <c r="J261" s="490"/>
      <c r="K261" s="490"/>
      <c r="L261" s="490"/>
      <c r="M261" s="490"/>
      <c r="N261" s="490"/>
      <c r="O261" s="490"/>
      <c r="P261" s="490"/>
      <c r="Q261" s="490"/>
      <c r="R261" s="490"/>
      <c r="S261" s="490"/>
      <c r="T261" s="490"/>
      <c r="U261" s="490"/>
      <c r="V261" s="490"/>
      <c r="W261" s="490"/>
      <c r="X261" s="490"/>
      <c r="Y261" s="490"/>
      <c r="Z261" s="490"/>
    </row>
    <row r="262" spans="1:26" ht="15.75" thickBot="1">
      <c r="A262" s="490"/>
      <c r="B262" s="490"/>
      <c r="C262" s="490"/>
      <c r="D262" s="490"/>
      <c r="E262" s="490"/>
      <c r="F262" s="490"/>
      <c r="G262" s="490"/>
      <c r="H262" s="490"/>
      <c r="I262" s="490"/>
      <c r="J262" s="490"/>
      <c r="K262" s="490"/>
      <c r="L262" s="490"/>
      <c r="M262" s="490"/>
      <c r="N262" s="490"/>
      <c r="O262" s="490"/>
      <c r="P262" s="490"/>
      <c r="Q262" s="490"/>
      <c r="R262" s="490"/>
      <c r="S262" s="490"/>
      <c r="T262" s="490"/>
      <c r="U262" s="490"/>
      <c r="V262" s="490"/>
      <c r="W262" s="490"/>
      <c r="X262" s="490"/>
      <c r="Y262" s="490"/>
      <c r="Z262" s="490"/>
    </row>
    <row r="263" spans="1:26" ht="15.75" thickBot="1">
      <c r="A263" s="490"/>
      <c r="B263" s="490"/>
      <c r="C263" s="490"/>
      <c r="D263" s="490"/>
      <c r="E263" s="490"/>
      <c r="F263" s="490"/>
      <c r="G263" s="490"/>
      <c r="H263" s="490"/>
      <c r="I263" s="490"/>
      <c r="J263" s="490"/>
      <c r="K263" s="490"/>
      <c r="L263" s="490"/>
      <c r="M263" s="490"/>
      <c r="N263" s="490"/>
      <c r="O263" s="490"/>
      <c r="P263" s="490"/>
      <c r="Q263" s="490"/>
      <c r="R263" s="490"/>
      <c r="S263" s="490"/>
      <c r="T263" s="490"/>
      <c r="U263" s="490"/>
      <c r="V263" s="490"/>
      <c r="W263" s="490"/>
      <c r="X263" s="490"/>
      <c r="Y263" s="490"/>
      <c r="Z263" s="490"/>
    </row>
    <row r="264" spans="1:26" ht="15.75" thickBot="1">
      <c r="A264" s="490"/>
      <c r="B264" s="490"/>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Y264" s="490"/>
      <c r="Z264" s="490"/>
    </row>
    <row r="265" spans="1:26" ht="15.75" thickBot="1">
      <c r="A265" s="490"/>
      <c r="B265" s="490"/>
      <c r="C265" s="490"/>
      <c r="D265" s="490"/>
      <c r="E265" s="490"/>
      <c r="F265" s="490"/>
      <c r="G265" s="490"/>
      <c r="H265" s="490"/>
      <c r="I265" s="490"/>
      <c r="J265" s="490"/>
      <c r="K265" s="490"/>
      <c r="L265" s="490"/>
      <c r="M265" s="490"/>
      <c r="N265" s="490"/>
      <c r="O265" s="490"/>
      <c r="P265" s="490"/>
      <c r="Q265" s="490"/>
      <c r="R265" s="490"/>
      <c r="S265" s="490"/>
      <c r="T265" s="490"/>
      <c r="U265" s="490"/>
      <c r="V265" s="490"/>
      <c r="W265" s="490"/>
      <c r="X265" s="490"/>
      <c r="Y265" s="490"/>
      <c r="Z265" s="490"/>
    </row>
    <row r="266" spans="1:26" ht="15.75" thickBot="1">
      <c r="A266" s="490"/>
      <c r="B266" s="490"/>
      <c r="C266" s="490"/>
      <c r="D266" s="490"/>
      <c r="E266" s="490"/>
      <c r="F266" s="490"/>
      <c r="G266" s="490"/>
      <c r="H266" s="490"/>
      <c r="I266" s="490"/>
      <c r="J266" s="490"/>
      <c r="K266" s="490"/>
      <c r="L266" s="490"/>
      <c r="M266" s="490"/>
      <c r="N266" s="490"/>
      <c r="O266" s="490"/>
      <c r="P266" s="490"/>
      <c r="Q266" s="490"/>
      <c r="R266" s="490"/>
      <c r="S266" s="490"/>
      <c r="T266" s="490"/>
      <c r="U266" s="490"/>
      <c r="V266" s="490"/>
      <c r="W266" s="490"/>
      <c r="X266" s="490"/>
      <c r="Y266" s="490"/>
      <c r="Z266" s="490"/>
    </row>
    <row r="267" spans="1:26" ht="15.75" thickBot="1">
      <c r="A267" s="490"/>
      <c r="B267" s="490"/>
      <c r="C267" s="490"/>
      <c r="D267" s="490"/>
      <c r="E267" s="490"/>
      <c r="F267" s="490"/>
      <c r="G267" s="490"/>
      <c r="H267" s="490"/>
      <c r="I267" s="490"/>
      <c r="J267" s="490"/>
      <c r="K267" s="490"/>
      <c r="L267" s="490"/>
      <c r="M267" s="490"/>
      <c r="N267" s="490"/>
      <c r="O267" s="490"/>
      <c r="P267" s="490"/>
      <c r="Q267" s="490"/>
      <c r="R267" s="490"/>
      <c r="S267" s="490"/>
      <c r="T267" s="490"/>
      <c r="U267" s="490"/>
      <c r="V267" s="490"/>
      <c r="W267" s="490"/>
      <c r="X267" s="490"/>
      <c r="Y267" s="490"/>
      <c r="Z267" s="490"/>
    </row>
    <row r="268" spans="1:26" ht="15.75" thickBot="1">
      <c r="A268" s="490"/>
      <c r="B268" s="490"/>
      <c r="C268" s="490"/>
      <c r="D268" s="490"/>
      <c r="E268" s="490"/>
      <c r="F268" s="490"/>
      <c r="G268" s="490"/>
      <c r="H268" s="490"/>
      <c r="I268" s="490"/>
      <c r="J268" s="490"/>
      <c r="K268" s="490"/>
      <c r="L268" s="490"/>
      <c r="M268" s="490"/>
      <c r="N268" s="490"/>
      <c r="O268" s="490"/>
      <c r="P268" s="490"/>
      <c r="Q268" s="490"/>
      <c r="R268" s="490"/>
      <c r="S268" s="490"/>
      <c r="T268" s="490"/>
      <c r="U268" s="490"/>
      <c r="V268" s="490"/>
      <c r="W268" s="490"/>
      <c r="X268" s="490"/>
      <c r="Y268" s="490"/>
      <c r="Z268" s="490"/>
    </row>
    <row r="269" spans="1:26" ht="15.75" thickBot="1">
      <c r="A269" s="490"/>
      <c r="B269" s="490"/>
      <c r="C269" s="490"/>
      <c r="D269" s="490"/>
      <c r="E269" s="490"/>
      <c r="F269" s="490"/>
      <c r="G269" s="490"/>
      <c r="H269" s="490"/>
      <c r="I269" s="490"/>
      <c r="J269" s="490"/>
      <c r="K269" s="490"/>
      <c r="L269" s="490"/>
      <c r="M269" s="490"/>
      <c r="N269" s="490"/>
      <c r="O269" s="490"/>
      <c r="P269" s="490"/>
      <c r="Q269" s="490"/>
      <c r="R269" s="490"/>
      <c r="S269" s="490"/>
      <c r="T269" s="490"/>
      <c r="U269" s="490"/>
      <c r="V269" s="490"/>
      <c r="W269" s="490"/>
      <c r="X269" s="490"/>
      <c r="Y269" s="490"/>
      <c r="Z269" s="490"/>
    </row>
    <row r="270" spans="1:26" ht="15.75" thickBot="1">
      <c r="A270" s="490"/>
      <c r="B270" s="490"/>
      <c r="C270" s="490"/>
      <c r="D270" s="490"/>
      <c r="E270" s="490"/>
      <c r="F270" s="490"/>
      <c r="G270" s="490"/>
      <c r="H270" s="490"/>
      <c r="I270" s="490"/>
      <c r="J270" s="490"/>
      <c r="K270" s="490"/>
      <c r="L270" s="490"/>
      <c r="M270" s="490"/>
      <c r="N270" s="490"/>
      <c r="O270" s="490"/>
      <c r="P270" s="490"/>
      <c r="Q270" s="490"/>
      <c r="R270" s="490"/>
      <c r="S270" s="490"/>
      <c r="T270" s="490"/>
      <c r="U270" s="490"/>
      <c r="V270" s="490"/>
      <c r="W270" s="490"/>
      <c r="X270" s="490"/>
      <c r="Y270" s="490"/>
      <c r="Z270" s="490"/>
    </row>
    <row r="271" spans="1:26" ht="15.75" thickBot="1">
      <c r="A271" s="490"/>
      <c r="B271" s="490"/>
      <c r="C271" s="490"/>
      <c r="D271" s="490"/>
      <c r="E271" s="490"/>
      <c r="F271" s="490"/>
      <c r="G271" s="490"/>
      <c r="H271" s="490"/>
      <c r="I271" s="490"/>
      <c r="J271" s="490"/>
      <c r="K271" s="490"/>
      <c r="L271" s="490"/>
      <c r="M271" s="490"/>
      <c r="N271" s="490"/>
      <c r="O271" s="490"/>
      <c r="P271" s="490"/>
      <c r="Q271" s="490"/>
      <c r="R271" s="490"/>
      <c r="S271" s="490"/>
      <c r="T271" s="490"/>
      <c r="U271" s="490"/>
      <c r="V271" s="490"/>
      <c r="W271" s="490"/>
      <c r="X271" s="490"/>
      <c r="Y271" s="490"/>
      <c r="Z271" s="490"/>
    </row>
    <row r="272" spans="1:26" ht="15.75" thickBot="1">
      <c r="A272" s="490"/>
      <c r="B272" s="490"/>
      <c r="C272" s="490"/>
      <c r="D272" s="490"/>
      <c r="E272" s="490"/>
      <c r="F272" s="490"/>
      <c r="G272" s="490"/>
      <c r="H272" s="490"/>
      <c r="I272" s="490"/>
      <c r="J272" s="490"/>
      <c r="K272" s="490"/>
      <c r="L272" s="490"/>
      <c r="M272" s="490"/>
      <c r="N272" s="490"/>
      <c r="O272" s="490"/>
      <c r="P272" s="490"/>
      <c r="Q272" s="490"/>
      <c r="R272" s="490"/>
      <c r="S272" s="490"/>
      <c r="T272" s="490"/>
      <c r="U272" s="490"/>
      <c r="V272" s="490"/>
      <c r="W272" s="490"/>
      <c r="X272" s="490"/>
      <c r="Y272" s="490"/>
      <c r="Z272" s="490"/>
    </row>
    <row r="273" spans="1:26" ht="15.75" thickBot="1">
      <c r="A273" s="490"/>
      <c r="B273" s="490"/>
      <c r="C273" s="490"/>
      <c r="D273" s="490"/>
      <c r="E273" s="490"/>
      <c r="F273" s="490"/>
      <c r="G273" s="490"/>
      <c r="H273" s="490"/>
      <c r="I273" s="490"/>
      <c r="J273" s="490"/>
      <c r="K273" s="490"/>
      <c r="L273" s="490"/>
      <c r="M273" s="490"/>
      <c r="N273" s="490"/>
      <c r="O273" s="490"/>
      <c r="P273" s="490"/>
      <c r="Q273" s="490"/>
      <c r="R273" s="490"/>
      <c r="S273" s="490"/>
      <c r="T273" s="490"/>
      <c r="U273" s="490"/>
      <c r="V273" s="490"/>
      <c r="W273" s="490"/>
      <c r="X273" s="490"/>
      <c r="Y273" s="490"/>
      <c r="Z273" s="490"/>
    </row>
    <row r="274" spans="1:26" ht="15.75" thickBot="1">
      <c r="A274" s="490"/>
      <c r="B274" s="490"/>
      <c r="C274" s="490"/>
      <c r="D274" s="490"/>
      <c r="E274" s="490"/>
      <c r="F274" s="490"/>
      <c r="G274" s="490"/>
      <c r="H274" s="490"/>
      <c r="I274" s="490"/>
      <c r="J274" s="490"/>
      <c r="K274" s="490"/>
      <c r="L274" s="490"/>
      <c r="M274" s="490"/>
      <c r="N274" s="490"/>
      <c r="O274" s="490"/>
      <c r="P274" s="490"/>
      <c r="Q274" s="490"/>
      <c r="R274" s="490"/>
      <c r="S274" s="490"/>
      <c r="T274" s="490"/>
      <c r="U274" s="490"/>
      <c r="V274" s="490"/>
      <c r="W274" s="490"/>
      <c r="X274" s="490"/>
      <c r="Y274" s="490"/>
      <c r="Z274" s="490"/>
    </row>
    <row r="275" spans="1:26" ht="15.75" thickBot="1">
      <c r="A275" s="490"/>
      <c r="B275" s="490"/>
      <c r="C275" s="490"/>
      <c r="D275" s="490"/>
      <c r="E275" s="490"/>
      <c r="F275" s="490"/>
      <c r="G275" s="490"/>
      <c r="H275" s="490"/>
      <c r="I275" s="490"/>
      <c r="J275" s="490"/>
      <c r="K275" s="490"/>
      <c r="L275" s="490"/>
      <c r="M275" s="490"/>
      <c r="N275" s="490"/>
      <c r="O275" s="490"/>
      <c r="P275" s="490"/>
      <c r="Q275" s="490"/>
      <c r="R275" s="490"/>
      <c r="S275" s="490"/>
      <c r="T275" s="490"/>
      <c r="U275" s="490"/>
      <c r="V275" s="490"/>
      <c r="W275" s="490"/>
      <c r="X275" s="490"/>
      <c r="Y275" s="490"/>
      <c r="Z275" s="490"/>
    </row>
    <row r="276" spans="1:26" ht="15.75" thickBot="1">
      <c r="A276" s="490"/>
      <c r="B276" s="490"/>
      <c r="C276" s="490"/>
      <c r="D276" s="490"/>
      <c r="E276" s="490"/>
      <c r="F276" s="490"/>
      <c r="G276" s="490"/>
      <c r="H276" s="490"/>
      <c r="I276" s="490"/>
      <c r="J276" s="490"/>
      <c r="K276" s="490"/>
      <c r="L276" s="490"/>
      <c r="M276" s="490"/>
      <c r="N276" s="490"/>
      <c r="O276" s="490"/>
      <c r="P276" s="490"/>
      <c r="Q276" s="490"/>
      <c r="R276" s="490"/>
      <c r="S276" s="490"/>
      <c r="T276" s="490"/>
      <c r="U276" s="490"/>
      <c r="V276" s="490"/>
      <c r="W276" s="490"/>
      <c r="X276" s="490"/>
      <c r="Y276" s="490"/>
      <c r="Z276" s="490"/>
    </row>
    <row r="277" spans="1:26" ht="15.75" thickBot="1">
      <c r="A277" s="490"/>
      <c r="B277" s="490"/>
      <c r="C277" s="490"/>
      <c r="D277" s="490"/>
      <c r="E277" s="490"/>
      <c r="F277" s="490"/>
      <c r="G277" s="490"/>
      <c r="H277" s="490"/>
      <c r="I277" s="490"/>
      <c r="J277" s="490"/>
      <c r="K277" s="490"/>
      <c r="L277" s="490"/>
      <c r="M277" s="490"/>
      <c r="N277" s="490"/>
      <c r="O277" s="490"/>
      <c r="P277" s="490"/>
      <c r="Q277" s="490"/>
      <c r="R277" s="490"/>
      <c r="S277" s="490"/>
      <c r="T277" s="490"/>
      <c r="U277" s="490"/>
      <c r="V277" s="490"/>
      <c r="W277" s="490"/>
      <c r="X277" s="490"/>
      <c r="Y277" s="490"/>
      <c r="Z277" s="490"/>
    </row>
    <row r="278" spans="1:26" ht="15.75" thickBot="1">
      <c r="A278" s="490"/>
      <c r="B278" s="490"/>
      <c r="C278" s="490"/>
      <c r="D278" s="490"/>
      <c r="E278" s="490"/>
      <c r="F278" s="490"/>
      <c r="G278" s="490"/>
      <c r="H278" s="490"/>
      <c r="I278" s="490"/>
      <c r="J278" s="490"/>
      <c r="K278" s="490"/>
      <c r="L278" s="490"/>
      <c r="M278" s="490"/>
      <c r="N278" s="490"/>
      <c r="O278" s="490"/>
      <c r="P278" s="490"/>
      <c r="Q278" s="490"/>
      <c r="R278" s="490"/>
      <c r="S278" s="490"/>
      <c r="T278" s="490"/>
      <c r="U278" s="490"/>
      <c r="V278" s="490"/>
      <c r="W278" s="490"/>
      <c r="X278" s="490"/>
      <c r="Y278" s="490"/>
      <c r="Z278" s="490"/>
    </row>
    <row r="279" spans="1:26" ht="15.75" thickBot="1">
      <c r="A279" s="490"/>
      <c r="B279" s="490"/>
      <c r="C279" s="490"/>
      <c r="D279" s="490"/>
      <c r="E279" s="490"/>
      <c r="F279" s="490"/>
      <c r="G279" s="490"/>
      <c r="H279" s="490"/>
      <c r="I279" s="490"/>
      <c r="J279" s="490"/>
      <c r="K279" s="490"/>
      <c r="L279" s="490"/>
      <c r="M279" s="490"/>
      <c r="N279" s="490"/>
      <c r="O279" s="490"/>
      <c r="P279" s="490"/>
      <c r="Q279" s="490"/>
      <c r="R279" s="490"/>
      <c r="S279" s="490"/>
      <c r="T279" s="490"/>
      <c r="U279" s="490"/>
      <c r="V279" s="490"/>
      <c r="W279" s="490"/>
      <c r="X279" s="490"/>
      <c r="Y279" s="490"/>
      <c r="Z279" s="490"/>
    </row>
    <row r="280" spans="1:26" ht="15.75" thickBot="1">
      <c r="A280" s="490"/>
      <c r="B280" s="490"/>
      <c r="C280" s="490"/>
      <c r="D280" s="490"/>
      <c r="E280" s="490"/>
      <c r="F280" s="490"/>
      <c r="G280" s="490"/>
      <c r="H280" s="490"/>
      <c r="I280" s="490"/>
      <c r="J280" s="490"/>
      <c r="K280" s="490"/>
      <c r="L280" s="490"/>
      <c r="M280" s="490"/>
      <c r="N280" s="490"/>
      <c r="O280" s="490"/>
      <c r="P280" s="490"/>
      <c r="Q280" s="490"/>
      <c r="R280" s="490"/>
      <c r="S280" s="490"/>
      <c r="T280" s="490"/>
      <c r="U280" s="490"/>
      <c r="V280" s="490"/>
      <c r="W280" s="490"/>
      <c r="X280" s="490"/>
      <c r="Y280" s="490"/>
      <c r="Z280" s="490"/>
    </row>
    <row r="281" spans="1:26" ht="15.75" thickBot="1">
      <c r="A281" s="490"/>
      <c r="B281" s="490"/>
      <c r="C281" s="490"/>
      <c r="D281" s="490"/>
      <c r="E281" s="490"/>
      <c r="F281" s="490"/>
      <c r="G281" s="490"/>
      <c r="H281" s="490"/>
      <c r="I281" s="490"/>
      <c r="J281" s="490"/>
      <c r="K281" s="490"/>
      <c r="L281" s="490"/>
      <c r="M281" s="490"/>
      <c r="N281" s="490"/>
      <c r="O281" s="490"/>
      <c r="P281" s="490"/>
      <c r="Q281" s="490"/>
      <c r="R281" s="490"/>
      <c r="S281" s="490"/>
      <c r="T281" s="490"/>
      <c r="U281" s="490"/>
      <c r="V281" s="490"/>
      <c r="W281" s="490"/>
      <c r="X281" s="490"/>
      <c r="Y281" s="490"/>
      <c r="Z281" s="490"/>
    </row>
    <row r="282" spans="1:26" ht="15.75" thickBot="1">
      <c r="A282" s="490"/>
      <c r="B282" s="490"/>
      <c r="C282" s="490"/>
      <c r="D282" s="490"/>
      <c r="E282" s="490"/>
      <c r="F282" s="490"/>
      <c r="G282" s="490"/>
      <c r="H282" s="490"/>
      <c r="I282" s="490"/>
      <c r="J282" s="490"/>
      <c r="K282" s="490"/>
      <c r="L282" s="490"/>
      <c r="M282" s="490"/>
      <c r="N282" s="490"/>
      <c r="O282" s="490"/>
      <c r="P282" s="490"/>
      <c r="Q282" s="490"/>
      <c r="R282" s="490"/>
      <c r="S282" s="490"/>
      <c r="T282" s="490"/>
      <c r="U282" s="490"/>
      <c r="V282" s="490"/>
      <c r="W282" s="490"/>
      <c r="X282" s="490"/>
      <c r="Y282" s="490"/>
      <c r="Z282" s="490"/>
    </row>
    <row r="283" spans="1:26" ht="15.75" thickBot="1">
      <c r="A283" s="490"/>
      <c r="B283" s="490"/>
      <c r="C283" s="490"/>
      <c r="D283" s="490"/>
      <c r="E283" s="490"/>
      <c r="F283" s="490"/>
      <c r="G283" s="490"/>
      <c r="H283" s="490"/>
      <c r="I283" s="490"/>
      <c r="J283" s="490"/>
      <c r="K283" s="490"/>
      <c r="L283" s="490"/>
      <c r="M283" s="490"/>
      <c r="N283" s="490"/>
      <c r="O283" s="490"/>
      <c r="P283" s="490"/>
      <c r="Q283" s="490"/>
      <c r="R283" s="490"/>
      <c r="S283" s="490"/>
      <c r="T283" s="490"/>
      <c r="U283" s="490"/>
      <c r="V283" s="490"/>
      <c r="W283" s="490"/>
      <c r="X283" s="490"/>
      <c r="Y283" s="490"/>
      <c r="Z283" s="490"/>
    </row>
    <row r="284" spans="1:26" ht="15.75" thickBot="1">
      <c r="A284" s="490"/>
      <c r="B284" s="490"/>
      <c r="C284" s="490"/>
      <c r="D284" s="490"/>
      <c r="E284" s="490"/>
      <c r="F284" s="490"/>
      <c r="G284" s="490"/>
      <c r="H284" s="490"/>
      <c r="I284" s="490"/>
      <c r="J284" s="490"/>
      <c r="K284" s="490"/>
      <c r="L284" s="490"/>
      <c r="M284" s="490"/>
      <c r="N284" s="490"/>
      <c r="O284" s="490"/>
      <c r="P284" s="490"/>
      <c r="Q284" s="490"/>
      <c r="R284" s="490"/>
      <c r="S284" s="490"/>
      <c r="T284" s="490"/>
      <c r="U284" s="490"/>
      <c r="V284" s="490"/>
      <c r="W284" s="490"/>
      <c r="X284" s="490"/>
      <c r="Y284" s="490"/>
      <c r="Z284" s="490"/>
    </row>
    <row r="285" spans="1:26" ht="15.75" thickBot="1">
      <c r="A285" s="490"/>
      <c r="B285" s="490"/>
      <c r="C285" s="490"/>
      <c r="D285" s="490"/>
      <c r="E285" s="490"/>
      <c r="F285" s="490"/>
      <c r="G285" s="490"/>
      <c r="H285" s="490"/>
      <c r="I285" s="490"/>
      <c r="J285" s="490"/>
      <c r="K285" s="490"/>
      <c r="L285" s="490"/>
      <c r="M285" s="490"/>
      <c r="N285" s="490"/>
      <c r="O285" s="490"/>
      <c r="P285" s="490"/>
      <c r="Q285" s="490"/>
      <c r="R285" s="490"/>
      <c r="S285" s="490"/>
      <c r="T285" s="490"/>
      <c r="U285" s="490"/>
      <c r="V285" s="490"/>
      <c r="W285" s="490"/>
      <c r="X285" s="490"/>
      <c r="Y285" s="490"/>
      <c r="Z285" s="490"/>
    </row>
    <row r="286" spans="1:26" ht="15.75" thickBot="1">
      <c r="A286" s="490"/>
      <c r="B286" s="490"/>
      <c r="C286" s="490"/>
      <c r="D286" s="490"/>
      <c r="E286" s="490"/>
      <c r="F286" s="490"/>
      <c r="G286" s="490"/>
      <c r="H286" s="490"/>
      <c r="I286" s="490"/>
      <c r="J286" s="490"/>
      <c r="K286" s="490"/>
      <c r="L286" s="490"/>
      <c r="M286" s="490"/>
      <c r="N286" s="490"/>
      <c r="O286" s="490"/>
      <c r="P286" s="490"/>
      <c r="Q286" s="490"/>
      <c r="R286" s="490"/>
      <c r="S286" s="490"/>
      <c r="T286" s="490"/>
      <c r="U286" s="490"/>
      <c r="V286" s="490"/>
      <c r="W286" s="490"/>
      <c r="X286" s="490"/>
      <c r="Y286" s="490"/>
      <c r="Z286" s="490"/>
    </row>
    <row r="287" spans="1:26" ht="15.75" thickBot="1">
      <c r="A287" s="490"/>
      <c r="B287" s="490"/>
      <c r="C287" s="490"/>
      <c r="D287" s="490"/>
      <c r="E287" s="490"/>
      <c r="F287" s="490"/>
      <c r="G287" s="490"/>
      <c r="H287" s="490"/>
      <c r="I287" s="490"/>
      <c r="J287" s="490"/>
      <c r="K287" s="490"/>
      <c r="L287" s="490"/>
      <c r="M287" s="490"/>
      <c r="N287" s="490"/>
      <c r="O287" s="490"/>
      <c r="P287" s="490"/>
      <c r="Q287" s="490"/>
      <c r="R287" s="490"/>
      <c r="S287" s="490"/>
      <c r="T287" s="490"/>
      <c r="U287" s="490"/>
      <c r="V287" s="490"/>
      <c r="W287" s="490"/>
      <c r="X287" s="490"/>
      <c r="Y287" s="490"/>
      <c r="Z287" s="490"/>
    </row>
    <row r="288" spans="1:26" ht="15.75" thickBot="1">
      <c r="A288" s="490"/>
      <c r="B288" s="490"/>
      <c r="C288" s="490"/>
      <c r="D288" s="490"/>
      <c r="E288" s="490"/>
      <c r="F288" s="490"/>
      <c r="G288" s="490"/>
      <c r="H288" s="490"/>
      <c r="I288" s="490"/>
      <c r="J288" s="490"/>
      <c r="K288" s="490"/>
      <c r="L288" s="490"/>
      <c r="M288" s="490"/>
      <c r="N288" s="490"/>
      <c r="O288" s="490"/>
      <c r="P288" s="490"/>
      <c r="Q288" s="490"/>
      <c r="R288" s="490"/>
      <c r="S288" s="490"/>
      <c r="T288" s="490"/>
      <c r="U288" s="490"/>
      <c r="V288" s="490"/>
      <c r="W288" s="490"/>
      <c r="X288" s="490"/>
      <c r="Y288" s="490"/>
      <c r="Z288" s="490"/>
    </row>
    <row r="289" spans="1:26" ht="15.75" thickBot="1">
      <c r="A289" s="490"/>
      <c r="B289" s="490"/>
      <c r="C289" s="490"/>
      <c r="D289" s="490"/>
      <c r="E289" s="490"/>
      <c r="F289" s="490"/>
      <c r="G289" s="490"/>
      <c r="H289" s="490"/>
      <c r="I289" s="490"/>
      <c r="J289" s="490"/>
      <c r="K289" s="490"/>
      <c r="L289" s="490"/>
      <c r="M289" s="490"/>
      <c r="N289" s="490"/>
      <c r="O289" s="490"/>
      <c r="P289" s="490"/>
      <c r="Q289" s="490"/>
      <c r="R289" s="490"/>
      <c r="S289" s="490"/>
      <c r="T289" s="490"/>
      <c r="U289" s="490"/>
      <c r="V289" s="490"/>
      <c r="W289" s="490"/>
      <c r="X289" s="490"/>
      <c r="Y289" s="490"/>
      <c r="Z289" s="490"/>
    </row>
    <row r="290" spans="1:26" ht="15.75" thickBot="1">
      <c r="A290" s="490"/>
      <c r="B290" s="490"/>
      <c r="C290" s="490"/>
      <c r="D290" s="490"/>
      <c r="E290" s="490"/>
      <c r="F290" s="490"/>
      <c r="G290" s="490"/>
      <c r="H290" s="490"/>
      <c r="I290" s="490"/>
      <c r="J290" s="490"/>
      <c r="K290" s="490"/>
      <c r="L290" s="490"/>
      <c r="M290" s="490"/>
      <c r="N290" s="490"/>
      <c r="O290" s="490"/>
      <c r="P290" s="490"/>
      <c r="Q290" s="490"/>
      <c r="R290" s="490"/>
      <c r="S290" s="490"/>
      <c r="T290" s="490"/>
      <c r="U290" s="490"/>
      <c r="V290" s="490"/>
      <c r="W290" s="490"/>
      <c r="X290" s="490"/>
      <c r="Y290" s="490"/>
      <c r="Z290" s="490"/>
    </row>
    <row r="291" spans="1:26" ht="15.75" thickBot="1">
      <c r="A291" s="490"/>
      <c r="B291" s="490"/>
      <c r="C291" s="490"/>
      <c r="D291" s="490"/>
      <c r="E291" s="490"/>
      <c r="F291" s="490"/>
      <c r="G291" s="490"/>
      <c r="H291" s="490"/>
      <c r="I291" s="490"/>
      <c r="J291" s="490"/>
      <c r="K291" s="490"/>
      <c r="L291" s="490"/>
      <c r="M291" s="490"/>
      <c r="N291" s="490"/>
      <c r="O291" s="490"/>
      <c r="P291" s="490"/>
      <c r="Q291" s="490"/>
      <c r="R291" s="490"/>
      <c r="S291" s="490"/>
      <c r="T291" s="490"/>
      <c r="U291" s="490"/>
      <c r="V291" s="490"/>
      <c r="W291" s="490"/>
      <c r="X291" s="490"/>
      <c r="Y291" s="490"/>
      <c r="Z291" s="490"/>
    </row>
    <row r="292" spans="1:26" ht="15.75" thickBot="1">
      <c r="A292" s="490"/>
      <c r="B292" s="490"/>
      <c r="C292" s="490"/>
      <c r="D292" s="490"/>
      <c r="E292" s="490"/>
      <c r="F292" s="490"/>
      <c r="G292" s="490"/>
      <c r="H292" s="490"/>
      <c r="I292" s="490"/>
      <c r="J292" s="490"/>
      <c r="K292" s="490"/>
      <c r="L292" s="490"/>
      <c r="M292" s="490"/>
      <c r="N292" s="490"/>
      <c r="O292" s="490"/>
      <c r="P292" s="490"/>
      <c r="Q292" s="490"/>
      <c r="R292" s="490"/>
      <c r="S292" s="490"/>
      <c r="T292" s="490"/>
      <c r="U292" s="490"/>
      <c r="V292" s="490"/>
      <c r="W292" s="490"/>
      <c r="X292" s="490"/>
      <c r="Y292" s="490"/>
      <c r="Z292" s="490"/>
    </row>
    <row r="293" spans="1:26" ht="15.75" thickBot="1">
      <c r="A293" s="490"/>
      <c r="B293" s="490"/>
      <c r="C293" s="490"/>
      <c r="D293" s="490"/>
      <c r="E293" s="490"/>
      <c r="F293" s="490"/>
      <c r="G293" s="490"/>
      <c r="H293" s="490"/>
      <c r="I293" s="490"/>
      <c r="J293" s="490"/>
      <c r="K293" s="490"/>
      <c r="L293" s="490"/>
      <c r="M293" s="490"/>
      <c r="N293" s="490"/>
      <c r="O293" s="490"/>
      <c r="P293" s="490"/>
      <c r="Q293" s="490"/>
      <c r="R293" s="490"/>
      <c r="S293" s="490"/>
      <c r="T293" s="490"/>
      <c r="U293" s="490"/>
      <c r="V293" s="490"/>
      <c r="W293" s="490"/>
      <c r="X293" s="490"/>
      <c r="Y293" s="490"/>
      <c r="Z293" s="490"/>
    </row>
    <row r="294" spans="1:26" ht="15.75" thickBot="1">
      <c r="A294" s="490"/>
      <c r="B294" s="490"/>
      <c r="C294" s="490"/>
      <c r="D294" s="490"/>
      <c r="E294" s="490"/>
      <c r="F294" s="490"/>
      <c r="G294" s="490"/>
      <c r="H294" s="490"/>
      <c r="I294" s="490"/>
      <c r="J294" s="490"/>
      <c r="K294" s="490"/>
      <c r="L294" s="490"/>
      <c r="M294" s="490"/>
      <c r="N294" s="490"/>
      <c r="O294" s="490"/>
      <c r="P294" s="490"/>
      <c r="Q294" s="490"/>
      <c r="R294" s="490"/>
      <c r="S294" s="490"/>
      <c r="T294" s="490"/>
      <c r="U294" s="490"/>
      <c r="V294" s="490"/>
      <c r="W294" s="490"/>
      <c r="X294" s="490"/>
      <c r="Y294" s="490"/>
      <c r="Z294" s="490"/>
    </row>
    <row r="295" spans="1:26" ht="15.75" thickBot="1">
      <c r="A295" s="490"/>
      <c r="B295" s="490"/>
      <c r="C295" s="490"/>
      <c r="D295" s="490"/>
      <c r="E295" s="490"/>
      <c r="F295" s="490"/>
      <c r="G295" s="490"/>
      <c r="H295" s="490"/>
      <c r="I295" s="490"/>
      <c r="J295" s="490"/>
      <c r="K295" s="490"/>
      <c r="L295" s="490"/>
      <c r="M295" s="490"/>
      <c r="N295" s="490"/>
      <c r="O295" s="490"/>
      <c r="P295" s="490"/>
      <c r="Q295" s="490"/>
      <c r="R295" s="490"/>
      <c r="S295" s="490"/>
      <c r="T295" s="490"/>
      <c r="U295" s="490"/>
      <c r="V295" s="490"/>
      <c r="W295" s="490"/>
      <c r="X295" s="490"/>
      <c r="Y295" s="490"/>
      <c r="Z295" s="490"/>
    </row>
    <row r="296" spans="1:26" ht="15.75" thickBot="1">
      <c r="A296" s="490"/>
      <c r="B296" s="490"/>
      <c r="C296" s="490"/>
      <c r="D296" s="490"/>
      <c r="E296" s="490"/>
      <c r="F296" s="490"/>
      <c r="G296" s="490"/>
      <c r="H296" s="490"/>
      <c r="I296" s="490"/>
      <c r="J296" s="490"/>
      <c r="K296" s="490"/>
      <c r="L296" s="490"/>
      <c r="M296" s="490"/>
      <c r="N296" s="490"/>
      <c r="O296" s="490"/>
      <c r="P296" s="490"/>
      <c r="Q296" s="490"/>
      <c r="R296" s="490"/>
      <c r="S296" s="490"/>
      <c r="T296" s="490"/>
      <c r="U296" s="490"/>
      <c r="V296" s="490"/>
      <c r="W296" s="490"/>
      <c r="X296" s="490"/>
      <c r="Y296" s="490"/>
      <c r="Z296" s="490"/>
    </row>
    <row r="297" spans="1:26" ht="15.75" thickBot="1">
      <c r="A297" s="490"/>
      <c r="B297" s="490"/>
      <c r="C297" s="490"/>
      <c r="D297" s="490"/>
      <c r="E297" s="490"/>
      <c r="F297" s="490"/>
      <c r="G297" s="490"/>
      <c r="H297" s="490"/>
      <c r="I297" s="490"/>
      <c r="J297" s="490"/>
      <c r="K297" s="490"/>
      <c r="L297" s="490"/>
      <c r="M297" s="490"/>
      <c r="N297" s="490"/>
      <c r="O297" s="490"/>
      <c r="P297" s="490"/>
      <c r="Q297" s="490"/>
      <c r="R297" s="490"/>
      <c r="S297" s="490"/>
      <c r="T297" s="490"/>
      <c r="U297" s="490"/>
      <c r="V297" s="490"/>
      <c r="W297" s="490"/>
      <c r="X297" s="490"/>
      <c r="Y297" s="490"/>
      <c r="Z297" s="490"/>
    </row>
    <row r="298" spans="1:26" ht="15.75" thickBot="1">
      <c r="A298" s="490"/>
      <c r="B298" s="490"/>
      <c r="C298" s="490"/>
      <c r="D298" s="490"/>
      <c r="E298" s="490"/>
      <c r="F298" s="490"/>
      <c r="G298" s="490"/>
      <c r="H298" s="490"/>
      <c r="I298" s="490"/>
      <c r="J298" s="490"/>
      <c r="K298" s="490"/>
      <c r="L298" s="490"/>
      <c r="M298" s="490"/>
      <c r="N298" s="490"/>
      <c r="O298" s="490"/>
      <c r="P298" s="490"/>
      <c r="Q298" s="490"/>
      <c r="R298" s="490"/>
      <c r="S298" s="490"/>
      <c r="T298" s="490"/>
      <c r="U298" s="490"/>
      <c r="V298" s="490"/>
      <c r="W298" s="490"/>
      <c r="X298" s="490"/>
      <c r="Y298" s="490"/>
      <c r="Z298" s="490"/>
    </row>
    <row r="299" spans="1:26" ht="15.75" thickBot="1">
      <c r="A299" s="490"/>
      <c r="B299" s="490"/>
      <c r="C299" s="490"/>
      <c r="D299" s="490"/>
      <c r="E299" s="490"/>
      <c r="F299" s="490"/>
      <c r="G299" s="490"/>
      <c r="H299" s="490"/>
      <c r="I299" s="490"/>
      <c r="J299" s="490"/>
      <c r="K299" s="490"/>
      <c r="L299" s="490"/>
      <c r="M299" s="490"/>
      <c r="N299" s="490"/>
      <c r="O299" s="490"/>
      <c r="P299" s="490"/>
      <c r="Q299" s="490"/>
      <c r="R299" s="490"/>
      <c r="S299" s="490"/>
      <c r="T299" s="490"/>
      <c r="U299" s="490"/>
      <c r="V299" s="490"/>
      <c r="W299" s="490"/>
      <c r="X299" s="490"/>
      <c r="Y299" s="490"/>
      <c r="Z299" s="490"/>
    </row>
    <row r="300" spans="1:26" ht="15.75" thickBot="1">
      <c r="A300" s="490"/>
      <c r="B300" s="490"/>
      <c r="C300" s="490"/>
      <c r="D300" s="490"/>
      <c r="E300" s="490"/>
      <c r="F300" s="490"/>
      <c r="G300" s="490"/>
      <c r="H300" s="490"/>
      <c r="I300" s="490"/>
      <c r="J300" s="490"/>
      <c r="K300" s="490"/>
      <c r="L300" s="490"/>
      <c r="M300" s="490"/>
      <c r="N300" s="490"/>
      <c r="O300" s="490"/>
      <c r="P300" s="490"/>
      <c r="Q300" s="490"/>
      <c r="R300" s="490"/>
      <c r="S300" s="490"/>
      <c r="T300" s="490"/>
      <c r="U300" s="490"/>
      <c r="V300" s="490"/>
      <c r="W300" s="490"/>
      <c r="X300" s="490"/>
      <c r="Y300" s="490"/>
      <c r="Z300" s="490"/>
    </row>
    <row r="301" spans="1:26" ht="15.75" thickBot="1">
      <c r="A301" s="490"/>
      <c r="B301" s="490"/>
      <c r="C301" s="490"/>
      <c r="D301" s="490"/>
      <c r="E301" s="490"/>
      <c r="F301" s="490"/>
      <c r="G301" s="490"/>
      <c r="H301" s="490"/>
      <c r="I301" s="490"/>
      <c r="J301" s="490"/>
      <c r="K301" s="490"/>
      <c r="L301" s="490"/>
      <c r="M301" s="490"/>
      <c r="N301" s="490"/>
      <c r="O301" s="490"/>
      <c r="P301" s="490"/>
      <c r="Q301" s="490"/>
      <c r="R301" s="490"/>
      <c r="S301" s="490"/>
      <c r="T301" s="490"/>
      <c r="U301" s="490"/>
      <c r="V301" s="490"/>
      <c r="W301" s="490"/>
      <c r="X301" s="490"/>
      <c r="Y301" s="490"/>
      <c r="Z301" s="490"/>
    </row>
    <row r="302" spans="1:26" ht="15.75" thickBot="1">
      <c r="A302" s="490"/>
      <c r="B302" s="490"/>
      <c r="C302" s="490"/>
      <c r="D302" s="490"/>
      <c r="E302" s="490"/>
      <c r="F302" s="490"/>
      <c r="G302" s="490"/>
      <c r="H302" s="490"/>
      <c r="I302" s="490"/>
      <c r="J302" s="490"/>
      <c r="K302" s="490"/>
      <c r="L302" s="490"/>
      <c r="M302" s="490"/>
      <c r="N302" s="490"/>
      <c r="O302" s="490"/>
      <c r="P302" s="490"/>
      <c r="Q302" s="490"/>
      <c r="R302" s="490"/>
      <c r="S302" s="490"/>
      <c r="T302" s="490"/>
      <c r="U302" s="490"/>
      <c r="V302" s="490"/>
      <c r="W302" s="490"/>
      <c r="X302" s="490"/>
      <c r="Y302" s="490"/>
      <c r="Z302" s="490"/>
    </row>
    <row r="303" spans="1:26" ht="15.75" thickBot="1">
      <c r="A303" s="490"/>
      <c r="B303" s="490"/>
      <c r="C303" s="490"/>
      <c r="D303" s="490"/>
      <c r="E303" s="490"/>
      <c r="F303" s="490"/>
      <c r="G303" s="490"/>
      <c r="H303" s="490"/>
      <c r="I303" s="490"/>
      <c r="J303" s="490"/>
      <c r="K303" s="490"/>
      <c r="L303" s="490"/>
      <c r="M303" s="490"/>
      <c r="N303" s="490"/>
      <c r="O303" s="490"/>
      <c r="P303" s="490"/>
      <c r="Q303" s="490"/>
      <c r="R303" s="490"/>
      <c r="S303" s="490"/>
      <c r="T303" s="490"/>
      <c r="U303" s="490"/>
      <c r="V303" s="490"/>
      <c r="W303" s="490"/>
      <c r="X303" s="490"/>
      <c r="Y303" s="490"/>
      <c r="Z303" s="490"/>
    </row>
    <row r="304" spans="1:26" ht="15.75" thickBot="1">
      <c r="A304" s="490"/>
      <c r="B304" s="490"/>
      <c r="C304" s="490"/>
      <c r="D304" s="490"/>
      <c r="E304" s="490"/>
      <c r="F304" s="490"/>
      <c r="G304" s="490"/>
      <c r="H304" s="490"/>
      <c r="I304" s="490"/>
      <c r="J304" s="490"/>
      <c r="K304" s="490"/>
      <c r="L304" s="490"/>
      <c r="M304" s="490"/>
      <c r="N304" s="490"/>
      <c r="O304" s="490"/>
      <c r="P304" s="490"/>
      <c r="Q304" s="490"/>
      <c r="R304" s="490"/>
      <c r="S304" s="490"/>
      <c r="T304" s="490"/>
      <c r="U304" s="490"/>
      <c r="V304" s="490"/>
      <c r="W304" s="490"/>
      <c r="X304" s="490"/>
      <c r="Y304" s="490"/>
      <c r="Z304" s="490"/>
    </row>
    <row r="305" spans="1:26" ht="15.75" thickBot="1">
      <c r="A305" s="490"/>
      <c r="B305" s="490"/>
      <c r="C305" s="490"/>
      <c r="D305" s="490"/>
      <c r="E305" s="490"/>
      <c r="F305" s="490"/>
      <c r="G305" s="490"/>
      <c r="H305" s="490"/>
      <c r="I305" s="490"/>
      <c r="J305" s="490"/>
      <c r="K305" s="490"/>
      <c r="L305" s="490"/>
      <c r="M305" s="490"/>
      <c r="N305" s="490"/>
      <c r="O305" s="490"/>
      <c r="P305" s="490"/>
      <c r="Q305" s="490"/>
      <c r="R305" s="490"/>
      <c r="S305" s="490"/>
      <c r="T305" s="490"/>
      <c r="U305" s="490"/>
      <c r="V305" s="490"/>
      <c r="W305" s="490"/>
      <c r="X305" s="490"/>
      <c r="Y305" s="490"/>
      <c r="Z305" s="490"/>
    </row>
    <row r="306" spans="1:26" ht="15.75" thickBot="1">
      <c r="A306" s="490"/>
      <c r="B306" s="490"/>
      <c r="C306" s="490"/>
      <c r="D306" s="490"/>
      <c r="E306" s="490"/>
      <c r="F306" s="490"/>
      <c r="G306" s="490"/>
      <c r="H306" s="490"/>
      <c r="I306" s="490"/>
      <c r="J306" s="490"/>
      <c r="K306" s="490"/>
      <c r="L306" s="490"/>
      <c r="M306" s="490"/>
      <c r="N306" s="490"/>
      <c r="O306" s="490"/>
      <c r="P306" s="490"/>
      <c r="Q306" s="490"/>
      <c r="R306" s="490"/>
      <c r="S306" s="490"/>
      <c r="T306" s="490"/>
      <c r="U306" s="490"/>
      <c r="V306" s="490"/>
      <c r="W306" s="490"/>
      <c r="X306" s="490"/>
      <c r="Y306" s="490"/>
      <c r="Z306" s="490"/>
    </row>
    <row r="307" spans="1:26" ht="15.75" thickBot="1">
      <c r="A307" s="490"/>
      <c r="B307" s="490"/>
      <c r="C307" s="490"/>
      <c r="D307" s="490"/>
      <c r="E307" s="490"/>
      <c r="F307" s="490"/>
      <c r="G307" s="490"/>
      <c r="H307" s="490"/>
      <c r="I307" s="490"/>
      <c r="J307" s="490"/>
      <c r="K307" s="490"/>
      <c r="L307" s="490"/>
      <c r="M307" s="490"/>
      <c r="N307" s="490"/>
      <c r="O307" s="490"/>
      <c r="P307" s="490"/>
      <c r="Q307" s="490"/>
      <c r="R307" s="490"/>
      <c r="S307" s="490"/>
      <c r="T307" s="490"/>
      <c r="U307" s="490"/>
      <c r="V307" s="490"/>
      <c r="W307" s="490"/>
      <c r="X307" s="490"/>
      <c r="Y307" s="490"/>
      <c r="Z307" s="490"/>
    </row>
    <row r="308" spans="1:26" ht="15.75" thickBot="1">
      <c r="A308" s="490"/>
      <c r="B308" s="490"/>
      <c r="C308" s="490"/>
      <c r="D308" s="490"/>
      <c r="E308" s="490"/>
      <c r="F308" s="490"/>
      <c r="G308" s="490"/>
      <c r="H308" s="490"/>
      <c r="I308" s="490"/>
      <c r="J308" s="490"/>
      <c r="K308" s="490"/>
      <c r="L308" s="490"/>
      <c r="M308" s="490"/>
      <c r="N308" s="490"/>
      <c r="O308" s="490"/>
      <c r="P308" s="490"/>
      <c r="Q308" s="490"/>
      <c r="R308" s="490"/>
      <c r="S308" s="490"/>
      <c r="T308" s="490"/>
      <c r="U308" s="490"/>
      <c r="V308" s="490"/>
      <c r="W308" s="490"/>
      <c r="X308" s="490"/>
      <c r="Y308" s="490"/>
      <c r="Z308" s="490"/>
    </row>
    <row r="309" spans="1:26" ht="15.75" thickBot="1">
      <c r="A309" s="490"/>
      <c r="B309" s="490"/>
      <c r="C309" s="490"/>
      <c r="D309" s="490"/>
      <c r="E309" s="490"/>
      <c r="F309" s="490"/>
      <c r="G309" s="490"/>
      <c r="H309" s="490"/>
      <c r="I309" s="490"/>
      <c r="J309" s="490"/>
      <c r="K309" s="490"/>
      <c r="L309" s="490"/>
      <c r="M309" s="490"/>
      <c r="N309" s="490"/>
      <c r="O309" s="490"/>
      <c r="P309" s="490"/>
      <c r="Q309" s="490"/>
      <c r="R309" s="490"/>
      <c r="S309" s="490"/>
      <c r="T309" s="490"/>
      <c r="U309" s="490"/>
      <c r="V309" s="490"/>
      <c r="W309" s="490"/>
      <c r="X309" s="490"/>
      <c r="Y309" s="490"/>
      <c r="Z309" s="490"/>
    </row>
    <row r="310" spans="1:26" ht="15.75" thickBot="1">
      <c r="A310" s="490"/>
      <c r="B310" s="490"/>
      <c r="C310" s="490"/>
      <c r="D310" s="490"/>
      <c r="E310" s="490"/>
      <c r="F310" s="490"/>
      <c r="G310" s="490"/>
      <c r="H310" s="490"/>
      <c r="I310" s="490"/>
      <c r="J310" s="490"/>
      <c r="K310" s="490"/>
      <c r="L310" s="490"/>
      <c r="M310" s="490"/>
      <c r="N310" s="490"/>
      <c r="O310" s="490"/>
      <c r="P310" s="490"/>
      <c r="Q310" s="490"/>
      <c r="R310" s="490"/>
      <c r="S310" s="490"/>
      <c r="T310" s="490"/>
      <c r="U310" s="490"/>
      <c r="V310" s="490"/>
      <c r="W310" s="490"/>
      <c r="X310" s="490"/>
      <c r="Y310" s="490"/>
      <c r="Z310" s="490"/>
    </row>
    <row r="311" spans="1:26" ht="15.75" thickBot="1">
      <c r="A311" s="490"/>
      <c r="B311" s="490"/>
      <c r="C311" s="490"/>
      <c r="D311" s="490"/>
      <c r="E311" s="490"/>
      <c r="F311" s="490"/>
      <c r="G311" s="490"/>
      <c r="H311" s="490"/>
      <c r="I311" s="490"/>
      <c r="J311" s="490"/>
      <c r="K311" s="490"/>
      <c r="L311" s="490"/>
      <c r="M311" s="490"/>
      <c r="N311" s="490"/>
      <c r="O311" s="490"/>
      <c r="P311" s="490"/>
      <c r="Q311" s="490"/>
      <c r="R311" s="490"/>
      <c r="S311" s="490"/>
      <c r="T311" s="490"/>
      <c r="U311" s="490"/>
      <c r="V311" s="490"/>
      <c r="W311" s="490"/>
      <c r="X311" s="490"/>
      <c r="Y311" s="490"/>
      <c r="Z311" s="490"/>
    </row>
    <row r="312" spans="1:26" ht="15.75" thickBot="1">
      <c r="A312" s="490"/>
      <c r="B312" s="490"/>
      <c r="C312" s="490"/>
      <c r="D312" s="490"/>
      <c r="E312" s="490"/>
      <c r="F312" s="490"/>
      <c r="G312" s="490"/>
      <c r="H312" s="490"/>
      <c r="I312" s="490"/>
      <c r="J312" s="490"/>
      <c r="K312" s="490"/>
      <c r="L312" s="490"/>
      <c r="M312" s="490"/>
      <c r="N312" s="490"/>
      <c r="O312" s="490"/>
      <c r="P312" s="490"/>
      <c r="Q312" s="490"/>
      <c r="R312" s="490"/>
      <c r="S312" s="490"/>
      <c r="T312" s="490"/>
      <c r="U312" s="490"/>
      <c r="V312" s="490"/>
      <c r="W312" s="490"/>
      <c r="X312" s="490"/>
      <c r="Y312" s="490"/>
      <c r="Z312" s="490"/>
    </row>
    <row r="313" spans="1:26" ht="15.75" thickBot="1">
      <c r="A313" s="490"/>
      <c r="B313" s="490"/>
      <c r="C313" s="490"/>
      <c r="D313" s="490"/>
      <c r="E313" s="490"/>
      <c r="F313" s="490"/>
      <c r="G313" s="490"/>
      <c r="H313" s="490"/>
      <c r="I313" s="490"/>
      <c r="J313" s="490"/>
      <c r="K313" s="490"/>
      <c r="L313" s="490"/>
      <c r="M313" s="490"/>
      <c r="N313" s="490"/>
      <c r="O313" s="490"/>
      <c r="P313" s="490"/>
      <c r="Q313" s="490"/>
      <c r="R313" s="490"/>
      <c r="S313" s="490"/>
      <c r="T313" s="490"/>
      <c r="U313" s="490"/>
      <c r="V313" s="490"/>
      <c r="W313" s="490"/>
      <c r="X313" s="490"/>
      <c r="Y313" s="490"/>
      <c r="Z313" s="490"/>
    </row>
    <row r="314" spans="1:26" ht="15.75" thickBot="1">
      <c r="A314" s="490"/>
      <c r="B314" s="490"/>
      <c r="C314" s="490"/>
      <c r="D314" s="490"/>
      <c r="E314" s="490"/>
      <c r="F314" s="490"/>
      <c r="G314" s="490"/>
      <c r="H314" s="490"/>
      <c r="I314" s="490"/>
      <c r="J314" s="490"/>
      <c r="K314" s="490"/>
      <c r="L314" s="490"/>
      <c r="M314" s="490"/>
      <c r="N314" s="490"/>
      <c r="O314" s="490"/>
      <c r="P314" s="490"/>
      <c r="Q314" s="490"/>
      <c r="R314" s="490"/>
      <c r="S314" s="490"/>
      <c r="T314" s="490"/>
      <c r="U314" s="490"/>
      <c r="V314" s="490"/>
      <c r="W314" s="490"/>
      <c r="X314" s="490"/>
      <c r="Y314" s="490"/>
      <c r="Z314" s="490"/>
    </row>
    <row r="315" spans="1:26" ht="15.75" thickBot="1">
      <c r="A315" s="490"/>
      <c r="B315" s="490"/>
      <c r="C315" s="490"/>
      <c r="D315" s="490"/>
      <c r="E315" s="490"/>
      <c r="F315" s="490"/>
      <c r="G315" s="490"/>
      <c r="H315" s="490"/>
      <c r="I315" s="490"/>
      <c r="J315" s="490"/>
      <c r="K315" s="490"/>
      <c r="L315" s="490"/>
      <c r="M315" s="490"/>
      <c r="N315" s="490"/>
      <c r="O315" s="490"/>
      <c r="P315" s="490"/>
      <c r="Q315" s="490"/>
      <c r="R315" s="490"/>
      <c r="S315" s="490"/>
      <c r="T315" s="490"/>
      <c r="U315" s="490"/>
      <c r="V315" s="490"/>
      <c r="W315" s="490"/>
      <c r="X315" s="490"/>
      <c r="Y315" s="490"/>
      <c r="Z315" s="490"/>
    </row>
    <row r="316" spans="1:26" ht="15.75" thickBot="1">
      <c r="A316" s="490"/>
      <c r="B316" s="490"/>
      <c r="C316" s="490"/>
      <c r="D316" s="490"/>
      <c r="E316" s="490"/>
      <c r="F316" s="490"/>
      <c r="G316" s="490"/>
      <c r="H316" s="490"/>
      <c r="I316" s="490"/>
      <c r="J316" s="490"/>
      <c r="K316" s="490"/>
      <c r="L316" s="490"/>
      <c r="M316" s="490"/>
      <c r="N316" s="490"/>
      <c r="O316" s="490"/>
      <c r="P316" s="490"/>
      <c r="Q316" s="490"/>
      <c r="R316" s="490"/>
      <c r="S316" s="490"/>
      <c r="T316" s="490"/>
      <c r="U316" s="490"/>
      <c r="V316" s="490"/>
      <c r="W316" s="490"/>
      <c r="X316" s="490"/>
      <c r="Y316" s="490"/>
      <c r="Z316" s="490"/>
    </row>
    <row r="317" spans="1:26" ht="15.75" thickBot="1">
      <c r="A317" s="490"/>
      <c r="B317" s="490"/>
      <c r="C317" s="490"/>
      <c r="D317" s="490"/>
      <c r="E317" s="490"/>
      <c r="F317" s="490"/>
      <c r="G317" s="490"/>
      <c r="H317" s="490"/>
      <c r="I317" s="490"/>
      <c r="J317" s="490"/>
      <c r="K317" s="490"/>
      <c r="L317" s="490"/>
      <c r="M317" s="490"/>
      <c r="N317" s="490"/>
      <c r="O317" s="490"/>
      <c r="P317" s="490"/>
      <c r="Q317" s="490"/>
      <c r="R317" s="490"/>
      <c r="S317" s="490"/>
      <c r="T317" s="490"/>
      <c r="U317" s="490"/>
      <c r="V317" s="490"/>
      <c r="W317" s="490"/>
      <c r="X317" s="490"/>
      <c r="Y317" s="490"/>
      <c r="Z317" s="490"/>
    </row>
    <row r="318" spans="1:26" ht="15.75" thickBot="1">
      <c r="A318" s="490"/>
      <c r="B318" s="490"/>
      <c r="C318" s="490"/>
      <c r="D318" s="490"/>
      <c r="E318" s="490"/>
      <c r="F318" s="490"/>
      <c r="G318" s="490"/>
      <c r="H318" s="490"/>
      <c r="I318" s="490"/>
      <c r="J318" s="490"/>
      <c r="K318" s="490"/>
      <c r="L318" s="490"/>
      <c r="M318" s="490"/>
      <c r="N318" s="490"/>
      <c r="O318" s="490"/>
      <c r="P318" s="490"/>
      <c r="Q318" s="490"/>
      <c r="R318" s="490"/>
      <c r="S318" s="490"/>
      <c r="T318" s="490"/>
      <c r="U318" s="490"/>
      <c r="V318" s="490"/>
      <c r="W318" s="490"/>
      <c r="X318" s="490"/>
      <c r="Y318" s="490"/>
      <c r="Z318" s="490"/>
    </row>
    <row r="319" spans="1:26" ht="15.75" thickBot="1">
      <c r="A319" s="490"/>
      <c r="B319" s="490"/>
      <c r="C319" s="490"/>
      <c r="D319" s="490"/>
      <c r="E319" s="490"/>
      <c r="F319" s="490"/>
      <c r="G319" s="490"/>
      <c r="H319" s="490"/>
      <c r="I319" s="490"/>
      <c r="J319" s="490"/>
      <c r="K319" s="490"/>
      <c r="L319" s="490"/>
      <c r="M319" s="490"/>
      <c r="N319" s="490"/>
      <c r="O319" s="490"/>
      <c r="P319" s="490"/>
      <c r="Q319" s="490"/>
      <c r="R319" s="490"/>
      <c r="S319" s="490"/>
      <c r="T319" s="490"/>
      <c r="U319" s="490"/>
      <c r="V319" s="490"/>
      <c r="W319" s="490"/>
      <c r="X319" s="490"/>
      <c r="Y319" s="490"/>
      <c r="Z319" s="490"/>
    </row>
    <row r="320" spans="1:26" ht="15.75" thickBot="1">
      <c r="A320" s="490"/>
      <c r="B320" s="490"/>
      <c r="C320" s="490"/>
      <c r="D320" s="490"/>
      <c r="E320" s="490"/>
      <c r="F320" s="490"/>
      <c r="G320" s="490"/>
      <c r="H320" s="490"/>
      <c r="I320" s="490"/>
      <c r="J320" s="490"/>
      <c r="K320" s="490"/>
      <c r="L320" s="490"/>
      <c r="M320" s="490"/>
      <c r="N320" s="490"/>
      <c r="O320" s="490"/>
      <c r="P320" s="490"/>
      <c r="Q320" s="490"/>
      <c r="R320" s="490"/>
      <c r="S320" s="490"/>
      <c r="T320" s="490"/>
      <c r="U320" s="490"/>
      <c r="V320" s="490"/>
      <c r="W320" s="490"/>
      <c r="X320" s="490"/>
      <c r="Y320" s="490"/>
      <c r="Z320" s="490"/>
    </row>
    <row r="321" spans="1:26" ht="15.75" thickBot="1">
      <c r="A321" s="490"/>
      <c r="B321" s="490"/>
      <c r="C321" s="490"/>
      <c r="D321" s="490"/>
      <c r="E321" s="490"/>
      <c r="F321" s="490"/>
      <c r="G321" s="490"/>
      <c r="H321" s="490"/>
      <c r="I321" s="490"/>
      <c r="J321" s="490"/>
      <c r="K321" s="490"/>
      <c r="L321" s="490"/>
      <c r="M321" s="490"/>
      <c r="N321" s="490"/>
      <c r="O321" s="490"/>
      <c r="P321" s="490"/>
      <c r="Q321" s="490"/>
      <c r="R321" s="490"/>
      <c r="S321" s="490"/>
      <c r="T321" s="490"/>
      <c r="U321" s="490"/>
      <c r="V321" s="490"/>
      <c r="W321" s="490"/>
      <c r="X321" s="490"/>
      <c r="Y321" s="490"/>
      <c r="Z321" s="490"/>
    </row>
    <row r="322" spans="1:26" ht="15.75" thickBot="1">
      <c r="A322" s="490"/>
      <c r="B322" s="490"/>
      <c r="C322" s="490"/>
      <c r="D322" s="490"/>
      <c r="E322" s="490"/>
      <c r="F322" s="490"/>
      <c r="G322" s="490"/>
      <c r="H322" s="490"/>
      <c r="I322" s="490"/>
      <c r="J322" s="490"/>
      <c r="K322" s="490"/>
      <c r="L322" s="490"/>
      <c r="M322" s="490"/>
      <c r="N322" s="490"/>
      <c r="O322" s="490"/>
      <c r="P322" s="490"/>
      <c r="Q322" s="490"/>
      <c r="R322" s="490"/>
      <c r="S322" s="490"/>
      <c r="T322" s="490"/>
      <c r="U322" s="490"/>
      <c r="V322" s="490"/>
      <c r="W322" s="490"/>
      <c r="X322" s="490"/>
      <c r="Y322" s="490"/>
      <c r="Z322" s="490"/>
    </row>
    <row r="323" spans="1:26" ht="15.75" thickBot="1">
      <c r="A323" s="490"/>
      <c r="B323" s="490"/>
      <c r="C323" s="490"/>
      <c r="D323" s="490"/>
      <c r="E323" s="490"/>
      <c r="F323" s="490"/>
      <c r="G323" s="490"/>
      <c r="H323" s="490"/>
      <c r="I323" s="490"/>
      <c r="J323" s="490"/>
      <c r="K323" s="490"/>
      <c r="L323" s="490"/>
      <c r="M323" s="490"/>
      <c r="N323" s="490"/>
      <c r="O323" s="490"/>
      <c r="P323" s="490"/>
      <c r="Q323" s="490"/>
      <c r="R323" s="490"/>
      <c r="S323" s="490"/>
      <c r="T323" s="490"/>
      <c r="U323" s="490"/>
      <c r="V323" s="490"/>
      <c r="W323" s="490"/>
      <c r="X323" s="490"/>
      <c r="Y323" s="490"/>
      <c r="Z323" s="490"/>
    </row>
    <row r="324" spans="1:26" ht="15.75" thickBot="1">
      <c r="A324" s="490"/>
      <c r="B324" s="490"/>
      <c r="C324" s="490"/>
      <c r="D324" s="490"/>
      <c r="E324" s="490"/>
      <c r="F324" s="490"/>
      <c r="G324" s="490"/>
      <c r="H324" s="490"/>
      <c r="I324" s="490"/>
      <c r="J324" s="490"/>
      <c r="K324" s="490"/>
      <c r="L324" s="490"/>
      <c r="M324" s="490"/>
      <c r="N324" s="490"/>
      <c r="O324" s="490"/>
      <c r="P324" s="490"/>
      <c r="Q324" s="490"/>
      <c r="R324" s="490"/>
      <c r="S324" s="490"/>
      <c r="T324" s="490"/>
      <c r="U324" s="490"/>
      <c r="V324" s="490"/>
      <c r="W324" s="490"/>
      <c r="X324" s="490"/>
      <c r="Y324" s="490"/>
      <c r="Z324" s="490"/>
    </row>
    <row r="325" spans="1:26" ht="15.75" thickBot="1">
      <c r="A325" s="490"/>
      <c r="B325" s="490"/>
      <c r="C325" s="490"/>
      <c r="D325" s="490"/>
      <c r="E325" s="490"/>
      <c r="F325" s="490"/>
      <c r="G325" s="490"/>
      <c r="H325" s="490"/>
      <c r="I325" s="490"/>
      <c r="J325" s="490"/>
      <c r="K325" s="490"/>
      <c r="L325" s="490"/>
      <c r="M325" s="490"/>
      <c r="N325" s="490"/>
      <c r="O325" s="490"/>
      <c r="P325" s="490"/>
      <c r="Q325" s="490"/>
      <c r="R325" s="490"/>
      <c r="S325" s="490"/>
      <c r="T325" s="490"/>
      <c r="U325" s="490"/>
      <c r="V325" s="490"/>
      <c r="W325" s="490"/>
      <c r="X325" s="490"/>
      <c r="Y325" s="490"/>
      <c r="Z325" s="490"/>
    </row>
    <row r="326" spans="1:26" ht="15.75" thickBot="1">
      <c r="A326" s="490"/>
      <c r="B326" s="490"/>
      <c r="C326" s="490"/>
      <c r="D326" s="490"/>
      <c r="E326" s="490"/>
      <c r="F326" s="490"/>
      <c r="G326" s="490"/>
      <c r="H326" s="490"/>
      <c r="I326" s="490"/>
      <c r="J326" s="490"/>
      <c r="K326" s="490"/>
      <c r="L326" s="490"/>
      <c r="M326" s="490"/>
      <c r="N326" s="490"/>
      <c r="O326" s="490"/>
      <c r="P326" s="490"/>
      <c r="Q326" s="490"/>
      <c r="R326" s="490"/>
      <c r="S326" s="490"/>
      <c r="T326" s="490"/>
      <c r="U326" s="490"/>
      <c r="V326" s="490"/>
      <c r="W326" s="490"/>
      <c r="X326" s="490"/>
      <c r="Y326" s="490"/>
      <c r="Z326" s="490"/>
    </row>
    <row r="327" spans="1:26" ht="15.75" thickBot="1">
      <c r="A327" s="490"/>
      <c r="B327" s="490"/>
      <c r="C327" s="490"/>
      <c r="D327" s="490"/>
      <c r="E327" s="490"/>
      <c r="F327" s="490"/>
      <c r="G327" s="490"/>
      <c r="H327" s="490"/>
      <c r="I327" s="490"/>
      <c r="J327" s="490"/>
      <c r="K327" s="490"/>
      <c r="L327" s="490"/>
      <c r="M327" s="490"/>
      <c r="N327" s="490"/>
      <c r="O327" s="490"/>
      <c r="P327" s="490"/>
      <c r="Q327" s="490"/>
      <c r="R327" s="490"/>
      <c r="S327" s="490"/>
      <c r="T327" s="490"/>
      <c r="U327" s="490"/>
      <c r="V327" s="490"/>
      <c r="W327" s="490"/>
      <c r="X327" s="490"/>
      <c r="Y327" s="490"/>
      <c r="Z327" s="490"/>
    </row>
    <row r="328" spans="1:26" ht="15.75" thickBot="1">
      <c r="A328" s="490"/>
      <c r="B328" s="490"/>
      <c r="C328" s="490"/>
      <c r="D328" s="490"/>
      <c r="E328" s="490"/>
      <c r="F328" s="490"/>
      <c r="G328" s="490"/>
      <c r="H328" s="490"/>
      <c r="I328" s="490"/>
      <c r="J328" s="490"/>
      <c r="K328" s="490"/>
      <c r="L328" s="490"/>
      <c r="M328" s="490"/>
      <c r="N328" s="490"/>
      <c r="O328" s="490"/>
      <c r="P328" s="490"/>
      <c r="Q328" s="490"/>
      <c r="R328" s="490"/>
      <c r="S328" s="490"/>
      <c r="T328" s="490"/>
      <c r="U328" s="490"/>
      <c r="V328" s="490"/>
      <c r="W328" s="490"/>
      <c r="X328" s="490"/>
      <c r="Y328" s="490"/>
      <c r="Z328" s="490"/>
    </row>
    <row r="329" spans="1:26" ht="15.75" thickBot="1">
      <c r="A329" s="490"/>
      <c r="B329" s="490"/>
      <c r="C329" s="490"/>
      <c r="D329" s="490"/>
      <c r="E329" s="490"/>
      <c r="F329" s="490"/>
      <c r="G329" s="490"/>
      <c r="H329" s="490"/>
      <c r="I329" s="490"/>
      <c r="J329" s="490"/>
      <c r="K329" s="490"/>
      <c r="L329" s="490"/>
      <c r="M329" s="490"/>
      <c r="N329" s="490"/>
      <c r="O329" s="490"/>
      <c r="P329" s="490"/>
      <c r="Q329" s="490"/>
      <c r="R329" s="490"/>
      <c r="S329" s="490"/>
      <c r="T329" s="490"/>
      <c r="U329" s="490"/>
      <c r="V329" s="490"/>
      <c r="W329" s="490"/>
      <c r="X329" s="490"/>
      <c r="Y329" s="490"/>
      <c r="Z329" s="490"/>
    </row>
    <row r="330" spans="1:26" ht="15.75" thickBot="1">
      <c r="A330" s="490"/>
      <c r="B330" s="490"/>
      <c r="C330" s="490"/>
      <c r="D330" s="490"/>
      <c r="E330" s="490"/>
      <c r="F330" s="490"/>
      <c r="G330" s="490"/>
      <c r="H330" s="490"/>
      <c r="I330" s="490"/>
      <c r="J330" s="490"/>
      <c r="K330" s="490"/>
      <c r="L330" s="490"/>
      <c r="M330" s="490"/>
      <c r="N330" s="490"/>
      <c r="O330" s="490"/>
      <c r="P330" s="490"/>
      <c r="Q330" s="490"/>
      <c r="R330" s="490"/>
      <c r="S330" s="490"/>
      <c r="T330" s="490"/>
      <c r="U330" s="490"/>
      <c r="V330" s="490"/>
      <c r="W330" s="490"/>
      <c r="X330" s="490"/>
      <c r="Y330" s="490"/>
      <c r="Z330" s="490"/>
    </row>
    <row r="331" spans="1:26" ht="15.75" thickBot="1">
      <c r="A331" s="490"/>
      <c r="B331" s="490"/>
      <c r="C331" s="490"/>
      <c r="D331" s="490"/>
      <c r="E331" s="490"/>
      <c r="F331" s="490"/>
      <c r="G331" s="490"/>
      <c r="H331" s="490"/>
      <c r="I331" s="490"/>
      <c r="J331" s="490"/>
      <c r="K331" s="490"/>
      <c r="L331" s="490"/>
      <c r="M331" s="490"/>
      <c r="N331" s="490"/>
      <c r="O331" s="490"/>
      <c r="P331" s="490"/>
      <c r="Q331" s="490"/>
      <c r="R331" s="490"/>
      <c r="S331" s="490"/>
      <c r="T331" s="490"/>
      <c r="U331" s="490"/>
      <c r="V331" s="490"/>
      <c r="W331" s="490"/>
      <c r="X331" s="490"/>
      <c r="Y331" s="490"/>
      <c r="Z331" s="490"/>
    </row>
    <row r="332" spans="1:26" ht="15.75" thickBot="1">
      <c r="A332" s="490"/>
      <c r="B332" s="490"/>
      <c r="C332" s="490"/>
      <c r="D332" s="490"/>
      <c r="E332" s="490"/>
      <c r="F332" s="490"/>
      <c r="G332" s="490"/>
      <c r="H332" s="490"/>
      <c r="I332" s="490"/>
      <c r="J332" s="490"/>
      <c r="K332" s="490"/>
      <c r="L332" s="490"/>
      <c r="M332" s="490"/>
      <c r="N332" s="490"/>
      <c r="O332" s="490"/>
      <c r="P332" s="490"/>
      <c r="Q332" s="490"/>
      <c r="R332" s="490"/>
      <c r="S332" s="490"/>
      <c r="T332" s="490"/>
      <c r="U332" s="490"/>
      <c r="V332" s="490"/>
      <c r="W332" s="490"/>
      <c r="X332" s="490"/>
      <c r="Y332" s="490"/>
      <c r="Z332" s="490"/>
    </row>
    <row r="333" spans="1:26" ht="15.75" thickBot="1">
      <c r="A333" s="490"/>
      <c r="B333" s="490"/>
      <c r="C333" s="490"/>
      <c r="D333" s="490"/>
      <c r="E333" s="490"/>
      <c r="F333" s="490"/>
      <c r="G333" s="490"/>
      <c r="H333" s="490"/>
      <c r="I333" s="490"/>
      <c r="J333" s="490"/>
      <c r="K333" s="490"/>
      <c r="L333" s="490"/>
      <c r="M333" s="490"/>
      <c r="N333" s="490"/>
      <c r="O333" s="490"/>
      <c r="P333" s="490"/>
      <c r="Q333" s="490"/>
      <c r="R333" s="490"/>
      <c r="S333" s="490"/>
      <c r="T333" s="490"/>
      <c r="U333" s="490"/>
      <c r="V333" s="490"/>
      <c r="W333" s="490"/>
      <c r="X333" s="490"/>
      <c r="Y333" s="490"/>
      <c r="Z333" s="490"/>
    </row>
    <row r="334" spans="1:26" ht="15.75" thickBot="1">
      <c r="A334" s="490"/>
      <c r="B334" s="490"/>
      <c r="C334" s="490"/>
      <c r="D334" s="490"/>
      <c r="E334" s="490"/>
      <c r="F334" s="490"/>
      <c r="G334" s="490"/>
      <c r="H334" s="490"/>
      <c r="I334" s="490"/>
      <c r="J334" s="490"/>
      <c r="K334" s="490"/>
      <c r="L334" s="490"/>
      <c r="M334" s="490"/>
      <c r="N334" s="490"/>
      <c r="O334" s="490"/>
      <c r="P334" s="490"/>
      <c r="Q334" s="490"/>
      <c r="R334" s="490"/>
      <c r="S334" s="490"/>
      <c r="T334" s="490"/>
      <c r="U334" s="490"/>
      <c r="V334" s="490"/>
      <c r="W334" s="490"/>
      <c r="X334" s="490"/>
      <c r="Y334" s="490"/>
      <c r="Z334" s="490"/>
    </row>
    <row r="335" spans="1:26" ht="15.75" thickBot="1">
      <c r="A335" s="490"/>
      <c r="B335" s="490"/>
      <c r="C335" s="490"/>
      <c r="D335" s="490"/>
      <c r="E335" s="490"/>
      <c r="F335" s="490"/>
      <c r="G335" s="490"/>
      <c r="H335" s="490"/>
      <c r="I335" s="490"/>
      <c r="J335" s="490"/>
      <c r="K335" s="490"/>
      <c r="L335" s="490"/>
      <c r="M335" s="490"/>
      <c r="N335" s="490"/>
      <c r="O335" s="490"/>
      <c r="P335" s="490"/>
      <c r="Q335" s="490"/>
      <c r="R335" s="490"/>
      <c r="S335" s="490"/>
      <c r="T335" s="490"/>
      <c r="U335" s="490"/>
      <c r="V335" s="490"/>
      <c r="W335" s="490"/>
      <c r="X335" s="490"/>
      <c r="Y335" s="490"/>
      <c r="Z335" s="490"/>
    </row>
    <row r="336" spans="1:26" ht="15.75" thickBot="1">
      <c r="A336" s="490"/>
      <c r="B336" s="490"/>
      <c r="C336" s="490"/>
      <c r="D336" s="490"/>
      <c r="E336" s="490"/>
      <c r="F336" s="490"/>
      <c r="G336" s="490"/>
      <c r="H336" s="490"/>
      <c r="I336" s="490"/>
      <c r="J336" s="490"/>
      <c r="K336" s="490"/>
      <c r="L336" s="490"/>
      <c r="M336" s="490"/>
      <c r="N336" s="490"/>
      <c r="O336" s="490"/>
      <c r="P336" s="490"/>
      <c r="Q336" s="490"/>
      <c r="R336" s="490"/>
      <c r="S336" s="490"/>
      <c r="T336" s="490"/>
      <c r="U336" s="490"/>
      <c r="V336" s="490"/>
      <c r="W336" s="490"/>
      <c r="X336" s="490"/>
      <c r="Y336" s="490"/>
      <c r="Z336" s="490"/>
    </row>
    <row r="337" spans="1:26" ht="15.75" thickBot="1">
      <c r="A337" s="490"/>
      <c r="B337" s="490"/>
      <c r="C337" s="490"/>
      <c r="D337" s="490"/>
      <c r="E337" s="490"/>
      <c r="F337" s="490"/>
      <c r="G337" s="490"/>
      <c r="H337" s="490"/>
      <c r="I337" s="490"/>
      <c r="J337" s="490"/>
      <c r="K337" s="490"/>
      <c r="L337" s="490"/>
      <c r="M337" s="490"/>
      <c r="N337" s="490"/>
      <c r="O337" s="490"/>
      <c r="P337" s="490"/>
      <c r="Q337" s="490"/>
      <c r="R337" s="490"/>
      <c r="S337" s="490"/>
      <c r="T337" s="490"/>
      <c r="U337" s="490"/>
      <c r="V337" s="490"/>
      <c r="W337" s="490"/>
      <c r="X337" s="490"/>
      <c r="Y337" s="490"/>
      <c r="Z337" s="490"/>
    </row>
    <row r="338" spans="1:26" ht="15.75" thickBot="1">
      <c r="A338" s="490"/>
      <c r="B338" s="490"/>
      <c r="C338" s="490"/>
      <c r="D338" s="490"/>
      <c r="E338" s="490"/>
      <c r="F338" s="490"/>
      <c r="G338" s="490"/>
      <c r="H338" s="490"/>
      <c r="I338" s="490"/>
      <c r="J338" s="490"/>
      <c r="K338" s="490"/>
      <c r="L338" s="490"/>
      <c r="M338" s="490"/>
      <c r="N338" s="490"/>
      <c r="O338" s="490"/>
      <c r="P338" s="490"/>
      <c r="Q338" s="490"/>
      <c r="R338" s="490"/>
      <c r="S338" s="490"/>
      <c r="T338" s="490"/>
      <c r="U338" s="490"/>
      <c r="V338" s="490"/>
      <c r="W338" s="490"/>
      <c r="X338" s="490"/>
      <c r="Y338" s="490"/>
      <c r="Z338" s="490"/>
    </row>
    <row r="339" spans="1:26" ht="15.75" thickBot="1">
      <c r="A339" s="490"/>
      <c r="B339" s="490"/>
      <c r="C339" s="490"/>
      <c r="D339" s="490"/>
      <c r="E339" s="490"/>
      <c r="F339" s="490"/>
      <c r="G339" s="490"/>
      <c r="H339" s="490"/>
      <c r="I339" s="490"/>
      <c r="J339" s="490"/>
      <c r="K339" s="490"/>
      <c r="L339" s="490"/>
      <c r="M339" s="490"/>
      <c r="N339" s="490"/>
      <c r="O339" s="490"/>
      <c r="P339" s="490"/>
      <c r="Q339" s="490"/>
      <c r="R339" s="490"/>
      <c r="S339" s="490"/>
      <c r="T339" s="490"/>
      <c r="U339" s="490"/>
      <c r="V339" s="490"/>
      <c r="W339" s="490"/>
      <c r="X339" s="490"/>
      <c r="Y339" s="490"/>
      <c r="Z339" s="490"/>
    </row>
    <row r="340" spans="1:26" ht="15.75" thickBot="1">
      <c r="A340" s="490"/>
      <c r="B340" s="490"/>
      <c r="C340" s="490"/>
      <c r="D340" s="490"/>
      <c r="E340" s="490"/>
      <c r="F340" s="490"/>
      <c r="G340" s="490"/>
      <c r="H340" s="490"/>
      <c r="I340" s="490"/>
      <c r="J340" s="490"/>
      <c r="K340" s="490"/>
      <c r="L340" s="490"/>
      <c r="M340" s="490"/>
      <c r="N340" s="490"/>
      <c r="O340" s="490"/>
      <c r="P340" s="490"/>
      <c r="Q340" s="490"/>
      <c r="R340" s="490"/>
      <c r="S340" s="490"/>
      <c r="T340" s="490"/>
      <c r="U340" s="490"/>
      <c r="V340" s="490"/>
      <c r="W340" s="490"/>
      <c r="X340" s="490"/>
      <c r="Y340" s="490"/>
      <c r="Z340" s="490"/>
    </row>
    <row r="341" spans="1:26" ht="15.75" thickBot="1">
      <c r="A341" s="490"/>
      <c r="B341" s="490"/>
      <c r="C341" s="490"/>
      <c r="D341" s="490"/>
      <c r="E341" s="490"/>
      <c r="F341" s="490"/>
      <c r="G341" s="490"/>
      <c r="H341" s="490"/>
      <c r="I341" s="490"/>
      <c r="J341" s="490"/>
      <c r="K341" s="490"/>
      <c r="L341" s="490"/>
      <c r="M341" s="490"/>
      <c r="N341" s="490"/>
      <c r="O341" s="490"/>
      <c r="P341" s="490"/>
      <c r="Q341" s="490"/>
      <c r="R341" s="490"/>
      <c r="S341" s="490"/>
      <c r="T341" s="490"/>
      <c r="U341" s="490"/>
      <c r="V341" s="490"/>
      <c r="W341" s="490"/>
      <c r="X341" s="490"/>
      <c r="Y341" s="490"/>
      <c r="Z341" s="490"/>
    </row>
    <row r="342" spans="1:26" ht="15.75" thickBot="1">
      <c r="A342" s="490"/>
      <c r="B342" s="490"/>
      <c r="C342" s="490"/>
      <c r="D342" s="490"/>
      <c r="E342" s="490"/>
      <c r="F342" s="490"/>
      <c r="G342" s="490"/>
      <c r="H342" s="490"/>
      <c r="I342" s="490"/>
      <c r="J342" s="490"/>
      <c r="K342" s="490"/>
      <c r="L342" s="490"/>
      <c r="M342" s="490"/>
      <c r="N342" s="490"/>
      <c r="O342" s="490"/>
      <c r="P342" s="490"/>
      <c r="Q342" s="490"/>
      <c r="R342" s="490"/>
      <c r="S342" s="490"/>
      <c r="T342" s="490"/>
      <c r="U342" s="490"/>
      <c r="V342" s="490"/>
      <c r="W342" s="490"/>
      <c r="X342" s="490"/>
      <c r="Y342" s="490"/>
      <c r="Z342" s="490"/>
    </row>
    <row r="343" spans="1:26" ht="15.75" thickBot="1">
      <c r="A343" s="490"/>
      <c r="B343" s="490"/>
      <c r="C343" s="490"/>
      <c r="D343" s="490"/>
      <c r="E343" s="490"/>
      <c r="F343" s="490"/>
      <c r="G343" s="490"/>
      <c r="H343" s="490"/>
      <c r="I343" s="490"/>
      <c r="J343" s="490"/>
      <c r="K343" s="490"/>
      <c r="L343" s="490"/>
      <c r="M343" s="490"/>
      <c r="N343" s="490"/>
      <c r="O343" s="490"/>
      <c r="P343" s="490"/>
      <c r="Q343" s="490"/>
      <c r="R343" s="490"/>
      <c r="S343" s="490"/>
      <c r="T343" s="490"/>
      <c r="U343" s="490"/>
      <c r="V343" s="490"/>
      <c r="W343" s="490"/>
      <c r="X343" s="490"/>
      <c r="Y343" s="490"/>
      <c r="Z343" s="490"/>
    </row>
    <row r="344" spans="1:26" ht="15.75" thickBot="1">
      <c r="A344" s="490"/>
      <c r="B344" s="490"/>
      <c r="C344" s="490"/>
      <c r="D344" s="490"/>
      <c r="E344" s="490"/>
      <c r="F344" s="490"/>
      <c r="G344" s="490"/>
      <c r="H344" s="490"/>
      <c r="I344" s="490"/>
      <c r="J344" s="490"/>
      <c r="K344" s="490"/>
      <c r="L344" s="490"/>
      <c r="M344" s="490"/>
      <c r="N344" s="490"/>
      <c r="O344" s="490"/>
      <c r="P344" s="490"/>
      <c r="Q344" s="490"/>
      <c r="R344" s="490"/>
      <c r="S344" s="490"/>
      <c r="T344" s="490"/>
      <c r="U344" s="490"/>
      <c r="V344" s="490"/>
      <c r="W344" s="490"/>
      <c r="X344" s="490"/>
      <c r="Y344" s="490"/>
      <c r="Z344" s="490"/>
    </row>
    <row r="345" spans="1:26" ht="15.75" thickBot="1">
      <c r="A345" s="490"/>
      <c r="B345" s="490"/>
      <c r="C345" s="490"/>
      <c r="D345" s="490"/>
      <c r="E345" s="490"/>
      <c r="F345" s="490"/>
      <c r="G345" s="490"/>
      <c r="H345" s="490"/>
      <c r="I345" s="490"/>
      <c r="J345" s="490"/>
      <c r="K345" s="490"/>
      <c r="L345" s="490"/>
      <c r="M345" s="490"/>
      <c r="N345" s="490"/>
      <c r="O345" s="490"/>
      <c r="P345" s="490"/>
      <c r="Q345" s="490"/>
      <c r="R345" s="490"/>
      <c r="S345" s="490"/>
      <c r="T345" s="490"/>
      <c r="U345" s="490"/>
      <c r="V345" s="490"/>
      <c r="W345" s="490"/>
      <c r="X345" s="490"/>
      <c r="Y345" s="490"/>
      <c r="Z345" s="490"/>
    </row>
    <row r="346" spans="1:26" ht="15.75" thickBot="1">
      <c r="A346" s="490"/>
      <c r="B346" s="490"/>
      <c r="C346" s="490"/>
      <c r="D346" s="490"/>
      <c r="E346" s="490"/>
      <c r="F346" s="490"/>
      <c r="G346" s="490"/>
      <c r="H346" s="490"/>
      <c r="I346" s="490"/>
      <c r="J346" s="490"/>
      <c r="K346" s="490"/>
      <c r="L346" s="490"/>
      <c r="M346" s="490"/>
      <c r="N346" s="490"/>
      <c r="O346" s="490"/>
      <c r="P346" s="490"/>
      <c r="Q346" s="490"/>
      <c r="R346" s="490"/>
      <c r="S346" s="490"/>
      <c r="T346" s="490"/>
      <c r="U346" s="490"/>
      <c r="V346" s="490"/>
      <c r="W346" s="490"/>
      <c r="X346" s="490"/>
      <c r="Y346" s="490"/>
      <c r="Z346" s="490"/>
    </row>
    <row r="347" spans="1:26" ht="15.75" thickBot="1">
      <c r="A347" s="490"/>
      <c r="B347" s="490"/>
      <c r="C347" s="490"/>
      <c r="D347" s="490"/>
      <c r="E347" s="490"/>
      <c r="F347" s="490"/>
      <c r="G347" s="490"/>
      <c r="H347" s="490"/>
      <c r="I347" s="490"/>
      <c r="J347" s="490"/>
      <c r="K347" s="490"/>
      <c r="L347" s="490"/>
      <c r="M347" s="490"/>
      <c r="N347" s="490"/>
      <c r="O347" s="490"/>
      <c r="P347" s="490"/>
      <c r="Q347" s="490"/>
      <c r="R347" s="490"/>
      <c r="S347" s="490"/>
      <c r="T347" s="490"/>
      <c r="U347" s="490"/>
      <c r="V347" s="490"/>
      <c r="W347" s="490"/>
      <c r="X347" s="490"/>
      <c r="Y347" s="490"/>
      <c r="Z347" s="490"/>
    </row>
    <row r="348" spans="1:26" ht="15.75" thickBot="1">
      <c r="A348" s="490"/>
      <c r="B348" s="490"/>
      <c r="C348" s="490"/>
      <c r="D348" s="490"/>
      <c r="E348" s="490"/>
      <c r="F348" s="490"/>
      <c r="G348" s="490"/>
      <c r="H348" s="490"/>
      <c r="I348" s="490"/>
      <c r="J348" s="490"/>
      <c r="K348" s="490"/>
      <c r="L348" s="490"/>
      <c r="M348" s="490"/>
      <c r="N348" s="490"/>
      <c r="O348" s="490"/>
      <c r="P348" s="490"/>
      <c r="Q348" s="490"/>
      <c r="R348" s="490"/>
      <c r="S348" s="490"/>
      <c r="T348" s="490"/>
      <c r="U348" s="490"/>
      <c r="V348" s="490"/>
      <c r="W348" s="490"/>
      <c r="X348" s="490"/>
      <c r="Y348" s="490"/>
      <c r="Z348" s="490"/>
    </row>
    <row r="349" spans="1:26" ht="15.75" thickBot="1">
      <c r="A349" s="490"/>
      <c r="B349" s="490"/>
      <c r="C349" s="490"/>
      <c r="D349" s="490"/>
      <c r="E349" s="490"/>
      <c r="F349" s="490"/>
      <c r="G349" s="490"/>
      <c r="H349" s="490"/>
      <c r="I349" s="490"/>
      <c r="J349" s="490"/>
      <c r="K349" s="490"/>
      <c r="L349" s="490"/>
      <c r="M349" s="490"/>
      <c r="N349" s="490"/>
      <c r="O349" s="490"/>
      <c r="P349" s="490"/>
      <c r="Q349" s="490"/>
      <c r="R349" s="490"/>
      <c r="S349" s="490"/>
      <c r="T349" s="490"/>
      <c r="U349" s="490"/>
      <c r="V349" s="490"/>
      <c r="W349" s="490"/>
      <c r="X349" s="490"/>
      <c r="Y349" s="490"/>
      <c r="Z349" s="490"/>
    </row>
    <row r="350" spans="1:26" ht="15.75" thickBot="1">
      <c r="A350" s="490"/>
      <c r="B350" s="490"/>
      <c r="C350" s="490"/>
      <c r="D350" s="490"/>
      <c r="E350" s="490"/>
      <c r="F350" s="490"/>
      <c r="G350" s="490"/>
      <c r="H350" s="490"/>
      <c r="I350" s="490"/>
      <c r="J350" s="490"/>
      <c r="K350" s="490"/>
      <c r="L350" s="490"/>
      <c r="M350" s="490"/>
      <c r="N350" s="490"/>
      <c r="O350" s="490"/>
      <c r="P350" s="490"/>
      <c r="Q350" s="490"/>
      <c r="R350" s="490"/>
      <c r="S350" s="490"/>
      <c r="T350" s="490"/>
      <c r="U350" s="490"/>
      <c r="V350" s="490"/>
      <c r="W350" s="490"/>
      <c r="X350" s="490"/>
      <c r="Y350" s="490"/>
      <c r="Z350" s="490"/>
    </row>
    <row r="351" spans="1:26" ht="15.75" thickBot="1">
      <c r="A351" s="490"/>
      <c r="B351" s="490"/>
      <c r="C351" s="490"/>
      <c r="D351" s="490"/>
      <c r="E351" s="490"/>
      <c r="F351" s="490"/>
      <c r="G351" s="490"/>
      <c r="H351" s="490"/>
      <c r="I351" s="490"/>
      <c r="J351" s="490"/>
      <c r="K351" s="490"/>
      <c r="L351" s="490"/>
      <c r="M351" s="490"/>
      <c r="N351" s="490"/>
      <c r="O351" s="490"/>
      <c r="P351" s="490"/>
      <c r="Q351" s="490"/>
      <c r="R351" s="490"/>
      <c r="S351" s="490"/>
      <c r="T351" s="490"/>
      <c r="U351" s="490"/>
      <c r="V351" s="490"/>
      <c r="W351" s="490"/>
      <c r="X351" s="490"/>
      <c r="Y351" s="490"/>
      <c r="Z351" s="490"/>
    </row>
    <row r="352" spans="1:26" ht="15.75" thickBot="1">
      <c r="A352" s="490"/>
      <c r="B352" s="490"/>
      <c r="C352" s="490"/>
      <c r="D352" s="490"/>
      <c r="E352" s="490"/>
      <c r="F352" s="490"/>
      <c r="G352" s="490"/>
      <c r="H352" s="490"/>
      <c r="I352" s="490"/>
      <c r="J352" s="490"/>
      <c r="K352" s="490"/>
      <c r="L352" s="490"/>
      <c r="M352" s="490"/>
      <c r="N352" s="490"/>
      <c r="O352" s="490"/>
      <c r="P352" s="490"/>
      <c r="Q352" s="490"/>
      <c r="R352" s="490"/>
      <c r="S352" s="490"/>
      <c r="T352" s="490"/>
      <c r="U352" s="490"/>
      <c r="V352" s="490"/>
      <c r="W352" s="490"/>
      <c r="X352" s="490"/>
      <c r="Y352" s="490"/>
      <c r="Z352" s="490"/>
    </row>
    <row r="353" spans="1:26" ht="15.75" thickBot="1">
      <c r="A353" s="490"/>
      <c r="B353" s="490"/>
      <c r="C353" s="490"/>
      <c r="D353" s="490"/>
      <c r="E353" s="490"/>
      <c r="F353" s="490"/>
      <c r="G353" s="490"/>
      <c r="H353" s="490"/>
      <c r="I353" s="490"/>
      <c r="J353" s="490"/>
      <c r="K353" s="490"/>
      <c r="L353" s="490"/>
      <c r="M353" s="490"/>
      <c r="N353" s="490"/>
      <c r="O353" s="490"/>
      <c r="P353" s="490"/>
      <c r="Q353" s="490"/>
      <c r="R353" s="490"/>
      <c r="S353" s="490"/>
      <c r="T353" s="490"/>
      <c r="U353" s="490"/>
      <c r="V353" s="490"/>
      <c r="W353" s="490"/>
      <c r="X353" s="490"/>
      <c r="Y353" s="490"/>
      <c r="Z353" s="490"/>
    </row>
    <row r="354" spans="1:26" ht="15.75" thickBot="1">
      <c r="A354" s="490"/>
      <c r="B354" s="490"/>
      <c r="C354" s="490"/>
      <c r="D354" s="490"/>
      <c r="E354" s="490"/>
      <c r="F354" s="490"/>
      <c r="G354" s="490"/>
      <c r="H354" s="490"/>
      <c r="I354" s="490"/>
      <c r="J354" s="490"/>
      <c r="K354" s="490"/>
      <c r="L354" s="490"/>
      <c r="M354" s="490"/>
      <c r="N354" s="490"/>
      <c r="O354" s="490"/>
      <c r="P354" s="490"/>
      <c r="Q354" s="490"/>
      <c r="R354" s="490"/>
      <c r="S354" s="490"/>
      <c r="T354" s="490"/>
      <c r="U354" s="490"/>
      <c r="V354" s="490"/>
      <c r="W354" s="490"/>
      <c r="X354" s="490"/>
      <c r="Y354" s="490"/>
      <c r="Z354" s="490"/>
    </row>
    <row r="355" spans="1:26" ht="15.75" thickBot="1">
      <c r="A355" s="490"/>
      <c r="B355" s="490"/>
      <c r="C355" s="490"/>
      <c r="D355" s="490"/>
      <c r="E355" s="490"/>
      <c r="F355" s="490"/>
      <c r="G355" s="490"/>
      <c r="H355" s="490"/>
      <c r="I355" s="490"/>
      <c r="J355" s="490"/>
      <c r="K355" s="490"/>
      <c r="L355" s="490"/>
      <c r="M355" s="490"/>
      <c r="N355" s="490"/>
      <c r="O355" s="490"/>
      <c r="P355" s="490"/>
      <c r="Q355" s="490"/>
      <c r="R355" s="490"/>
      <c r="S355" s="490"/>
      <c r="T355" s="490"/>
      <c r="U355" s="490"/>
      <c r="V355" s="490"/>
      <c r="W355" s="490"/>
      <c r="X355" s="490"/>
      <c r="Y355" s="490"/>
      <c r="Z355" s="490"/>
    </row>
    <row r="356" spans="1:26" ht="15.75" thickBot="1">
      <c r="A356" s="490"/>
      <c r="B356" s="490"/>
      <c r="C356" s="490"/>
      <c r="D356" s="490"/>
      <c r="E356" s="490"/>
      <c r="F356" s="490"/>
      <c r="G356" s="490"/>
      <c r="H356" s="490"/>
      <c r="I356" s="490"/>
      <c r="J356" s="490"/>
      <c r="K356" s="490"/>
      <c r="L356" s="490"/>
      <c r="M356" s="490"/>
      <c r="N356" s="490"/>
      <c r="O356" s="490"/>
      <c r="P356" s="490"/>
      <c r="Q356" s="490"/>
      <c r="R356" s="490"/>
      <c r="S356" s="490"/>
      <c r="T356" s="490"/>
      <c r="U356" s="490"/>
      <c r="V356" s="490"/>
      <c r="W356" s="490"/>
      <c r="X356" s="490"/>
      <c r="Y356" s="490"/>
      <c r="Z356" s="490"/>
    </row>
    <row r="357" spans="1:26" ht="15.75" thickBot="1">
      <c r="A357" s="490"/>
      <c r="B357" s="490"/>
      <c r="C357" s="490"/>
      <c r="D357" s="490"/>
      <c r="E357" s="490"/>
      <c r="F357" s="490"/>
      <c r="G357" s="490"/>
      <c r="H357" s="490"/>
      <c r="I357" s="490"/>
      <c r="J357" s="490"/>
      <c r="K357" s="490"/>
      <c r="L357" s="490"/>
      <c r="M357" s="490"/>
      <c r="N357" s="490"/>
      <c r="O357" s="490"/>
      <c r="P357" s="490"/>
      <c r="Q357" s="490"/>
      <c r="R357" s="490"/>
      <c r="S357" s="490"/>
      <c r="T357" s="490"/>
      <c r="U357" s="490"/>
      <c r="V357" s="490"/>
      <c r="W357" s="490"/>
      <c r="X357" s="490"/>
      <c r="Y357" s="490"/>
      <c r="Z357" s="490"/>
    </row>
    <row r="358" spans="1:26" ht="15.75" thickBot="1">
      <c r="A358" s="490"/>
      <c r="B358" s="490"/>
      <c r="C358" s="490"/>
      <c r="D358" s="490"/>
      <c r="E358" s="490"/>
      <c r="F358" s="490"/>
      <c r="G358" s="490"/>
      <c r="H358" s="490"/>
      <c r="I358" s="490"/>
      <c r="J358" s="490"/>
      <c r="K358" s="490"/>
      <c r="L358" s="490"/>
      <c r="M358" s="490"/>
      <c r="N358" s="490"/>
      <c r="O358" s="490"/>
      <c r="P358" s="490"/>
      <c r="Q358" s="490"/>
      <c r="R358" s="490"/>
      <c r="S358" s="490"/>
      <c r="T358" s="490"/>
      <c r="U358" s="490"/>
      <c r="V358" s="490"/>
      <c r="W358" s="490"/>
      <c r="X358" s="490"/>
      <c r="Y358" s="490"/>
      <c r="Z358" s="490"/>
    </row>
    <row r="359" spans="1:26" ht="15.75" thickBot="1">
      <c r="A359" s="490"/>
      <c r="B359" s="490"/>
      <c r="C359" s="490"/>
      <c r="D359" s="490"/>
      <c r="E359" s="490"/>
      <c r="F359" s="490"/>
      <c r="G359" s="490"/>
      <c r="H359" s="490"/>
      <c r="I359" s="490"/>
      <c r="J359" s="490"/>
      <c r="K359" s="490"/>
      <c r="L359" s="490"/>
      <c r="M359" s="490"/>
      <c r="N359" s="490"/>
      <c r="O359" s="490"/>
      <c r="P359" s="490"/>
      <c r="Q359" s="490"/>
      <c r="R359" s="490"/>
      <c r="S359" s="490"/>
      <c r="T359" s="490"/>
      <c r="U359" s="490"/>
      <c r="V359" s="490"/>
      <c r="W359" s="490"/>
      <c r="X359" s="490"/>
      <c r="Y359" s="490"/>
      <c r="Z359" s="490"/>
    </row>
    <row r="360" spans="1:26" ht="15.75" thickBot="1">
      <c r="A360" s="490"/>
      <c r="B360" s="490"/>
      <c r="C360" s="490"/>
      <c r="D360" s="490"/>
      <c r="E360" s="490"/>
      <c r="F360" s="490"/>
      <c r="G360" s="490"/>
      <c r="H360" s="490"/>
      <c r="I360" s="490"/>
      <c r="J360" s="490"/>
      <c r="K360" s="490"/>
      <c r="L360" s="490"/>
      <c r="M360" s="490"/>
      <c r="N360" s="490"/>
      <c r="O360" s="490"/>
      <c r="P360" s="490"/>
      <c r="Q360" s="490"/>
      <c r="R360" s="490"/>
      <c r="S360" s="490"/>
      <c r="T360" s="490"/>
      <c r="U360" s="490"/>
      <c r="V360" s="490"/>
      <c r="W360" s="490"/>
      <c r="X360" s="490"/>
      <c r="Y360" s="490"/>
      <c r="Z360" s="490"/>
    </row>
    <row r="361" spans="1:26" ht="15.75" thickBot="1">
      <c r="A361" s="490"/>
      <c r="B361" s="490"/>
      <c r="C361" s="490"/>
      <c r="D361" s="490"/>
      <c r="E361" s="490"/>
      <c r="F361" s="490"/>
      <c r="G361" s="490"/>
      <c r="H361" s="490"/>
      <c r="I361" s="490"/>
      <c r="J361" s="490"/>
      <c r="K361" s="490"/>
      <c r="L361" s="490"/>
      <c r="M361" s="490"/>
      <c r="N361" s="490"/>
      <c r="O361" s="490"/>
      <c r="P361" s="490"/>
      <c r="Q361" s="490"/>
      <c r="R361" s="490"/>
      <c r="S361" s="490"/>
      <c r="T361" s="490"/>
      <c r="U361" s="490"/>
      <c r="V361" s="490"/>
      <c r="W361" s="490"/>
      <c r="X361" s="490"/>
      <c r="Y361" s="490"/>
      <c r="Z361" s="490"/>
    </row>
    <row r="362" spans="1:26" ht="15.75" thickBot="1">
      <c r="A362" s="490"/>
      <c r="B362" s="490"/>
      <c r="C362" s="490"/>
      <c r="D362" s="490"/>
      <c r="E362" s="490"/>
      <c r="F362" s="490"/>
      <c r="G362" s="490"/>
      <c r="H362" s="490"/>
      <c r="I362" s="490"/>
      <c r="J362" s="490"/>
      <c r="K362" s="490"/>
      <c r="L362" s="490"/>
      <c r="M362" s="490"/>
      <c r="N362" s="490"/>
      <c r="O362" s="490"/>
      <c r="P362" s="490"/>
      <c r="Q362" s="490"/>
      <c r="R362" s="490"/>
      <c r="S362" s="490"/>
      <c r="T362" s="490"/>
      <c r="U362" s="490"/>
      <c r="V362" s="490"/>
      <c r="W362" s="490"/>
      <c r="X362" s="490"/>
      <c r="Y362" s="490"/>
      <c r="Z362" s="490"/>
    </row>
    <row r="363" spans="1:26" ht="15.75" thickBot="1">
      <c r="A363" s="490"/>
      <c r="B363" s="490"/>
      <c r="C363" s="490"/>
      <c r="D363" s="490"/>
      <c r="E363" s="490"/>
      <c r="F363" s="490"/>
      <c r="G363" s="490"/>
      <c r="H363" s="490"/>
      <c r="I363" s="490"/>
      <c r="J363" s="490"/>
      <c r="K363" s="490"/>
      <c r="L363" s="490"/>
      <c r="M363" s="490"/>
      <c r="N363" s="490"/>
      <c r="O363" s="490"/>
      <c r="P363" s="490"/>
      <c r="Q363" s="490"/>
      <c r="R363" s="490"/>
      <c r="S363" s="490"/>
      <c r="T363" s="490"/>
      <c r="U363" s="490"/>
      <c r="V363" s="490"/>
      <c r="W363" s="490"/>
      <c r="X363" s="490"/>
      <c r="Y363" s="490"/>
      <c r="Z363" s="490"/>
    </row>
    <row r="364" spans="1:26" ht="15.75" thickBot="1">
      <c r="A364" s="490"/>
      <c r="B364" s="490"/>
      <c r="C364" s="490"/>
      <c r="D364" s="490"/>
      <c r="E364" s="490"/>
      <c r="F364" s="490"/>
      <c r="G364" s="490"/>
      <c r="H364" s="490"/>
      <c r="I364" s="490"/>
      <c r="J364" s="490"/>
      <c r="K364" s="490"/>
      <c r="L364" s="490"/>
      <c r="M364" s="490"/>
      <c r="N364" s="490"/>
      <c r="O364" s="490"/>
      <c r="P364" s="490"/>
      <c r="Q364" s="490"/>
      <c r="R364" s="490"/>
      <c r="S364" s="490"/>
      <c r="T364" s="490"/>
      <c r="U364" s="490"/>
      <c r="V364" s="490"/>
      <c r="W364" s="490"/>
      <c r="X364" s="490"/>
      <c r="Y364" s="490"/>
      <c r="Z364" s="490"/>
    </row>
    <row r="365" spans="1:26" ht="15.75" thickBot="1">
      <c r="A365" s="490"/>
      <c r="B365" s="490"/>
      <c r="C365" s="490"/>
      <c r="D365" s="490"/>
      <c r="E365" s="490"/>
      <c r="F365" s="490"/>
      <c r="G365" s="490"/>
      <c r="H365" s="490"/>
      <c r="I365" s="490"/>
      <c r="J365" s="490"/>
      <c r="K365" s="490"/>
      <c r="L365" s="490"/>
      <c r="M365" s="490"/>
      <c r="N365" s="490"/>
      <c r="O365" s="490"/>
      <c r="P365" s="490"/>
      <c r="Q365" s="490"/>
      <c r="R365" s="490"/>
      <c r="S365" s="490"/>
      <c r="T365" s="490"/>
      <c r="U365" s="490"/>
      <c r="V365" s="490"/>
      <c r="W365" s="490"/>
      <c r="X365" s="490"/>
      <c r="Y365" s="490"/>
      <c r="Z365" s="490"/>
    </row>
    <row r="366" spans="1:26" ht="15.75" thickBot="1">
      <c r="A366" s="490"/>
      <c r="B366" s="490"/>
      <c r="C366" s="490"/>
      <c r="D366" s="490"/>
      <c r="E366" s="490"/>
      <c r="F366" s="490"/>
      <c r="G366" s="490"/>
      <c r="H366" s="490"/>
      <c r="I366" s="490"/>
      <c r="J366" s="490"/>
      <c r="K366" s="490"/>
      <c r="L366" s="490"/>
      <c r="M366" s="490"/>
      <c r="N366" s="490"/>
      <c r="O366" s="490"/>
      <c r="P366" s="490"/>
      <c r="Q366" s="490"/>
      <c r="R366" s="490"/>
      <c r="S366" s="490"/>
      <c r="T366" s="490"/>
      <c r="U366" s="490"/>
      <c r="V366" s="490"/>
      <c r="W366" s="490"/>
      <c r="X366" s="490"/>
      <c r="Y366" s="490"/>
      <c r="Z366" s="490"/>
    </row>
    <row r="367" spans="1:26" ht="15.75" thickBot="1">
      <c r="A367" s="490"/>
      <c r="B367" s="490"/>
      <c r="C367" s="490"/>
      <c r="D367" s="490"/>
      <c r="E367" s="490"/>
      <c r="F367" s="490"/>
      <c r="G367" s="490"/>
      <c r="H367" s="490"/>
      <c r="I367" s="490"/>
      <c r="J367" s="490"/>
      <c r="K367" s="490"/>
      <c r="L367" s="490"/>
      <c r="M367" s="490"/>
      <c r="N367" s="490"/>
      <c r="O367" s="490"/>
      <c r="P367" s="490"/>
      <c r="Q367" s="490"/>
      <c r="R367" s="490"/>
      <c r="S367" s="490"/>
      <c r="T367" s="490"/>
      <c r="U367" s="490"/>
      <c r="V367" s="490"/>
      <c r="W367" s="490"/>
      <c r="X367" s="490"/>
      <c r="Y367" s="490"/>
      <c r="Z367" s="490"/>
    </row>
    <row r="368" spans="1:26" ht="15.75" thickBot="1">
      <c r="A368" s="490"/>
      <c r="B368" s="490"/>
      <c r="C368" s="490"/>
      <c r="D368" s="490"/>
      <c r="E368" s="490"/>
      <c r="F368" s="490"/>
      <c r="G368" s="490"/>
      <c r="H368" s="490"/>
      <c r="I368" s="490"/>
      <c r="J368" s="490"/>
      <c r="K368" s="490"/>
      <c r="L368" s="490"/>
      <c r="M368" s="490"/>
      <c r="N368" s="490"/>
      <c r="O368" s="490"/>
      <c r="P368" s="490"/>
      <c r="Q368" s="490"/>
      <c r="R368" s="490"/>
      <c r="S368" s="490"/>
      <c r="T368" s="490"/>
      <c r="U368" s="490"/>
      <c r="V368" s="490"/>
      <c r="W368" s="490"/>
      <c r="X368" s="490"/>
      <c r="Y368" s="490"/>
      <c r="Z368" s="490"/>
    </row>
    <row r="369" spans="1:26" ht="15.75" thickBot="1">
      <c r="A369" s="490"/>
      <c r="B369" s="490"/>
      <c r="C369" s="490"/>
      <c r="D369" s="490"/>
      <c r="E369" s="490"/>
      <c r="F369" s="490"/>
      <c r="G369" s="490"/>
      <c r="H369" s="490"/>
      <c r="I369" s="490"/>
      <c r="J369" s="490"/>
      <c r="K369" s="490"/>
      <c r="L369" s="490"/>
      <c r="M369" s="490"/>
      <c r="N369" s="490"/>
      <c r="O369" s="490"/>
      <c r="P369" s="490"/>
      <c r="Q369" s="490"/>
      <c r="R369" s="490"/>
      <c r="S369" s="490"/>
      <c r="T369" s="490"/>
      <c r="U369" s="490"/>
      <c r="V369" s="490"/>
      <c r="W369" s="490"/>
      <c r="X369" s="490"/>
      <c r="Y369" s="490"/>
      <c r="Z369" s="490"/>
    </row>
    <row r="370" spans="1:26" ht="15.75" thickBot="1">
      <c r="A370" s="490"/>
      <c r="B370" s="490"/>
      <c r="C370" s="490"/>
      <c r="D370" s="490"/>
      <c r="E370" s="490"/>
      <c r="F370" s="490"/>
      <c r="G370" s="490"/>
      <c r="H370" s="490"/>
      <c r="I370" s="490"/>
      <c r="J370" s="490"/>
      <c r="K370" s="490"/>
      <c r="L370" s="490"/>
      <c r="M370" s="490"/>
      <c r="N370" s="490"/>
      <c r="O370" s="490"/>
      <c r="P370" s="490"/>
      <c r="Q370" s="490"/>
      <c r="R370" s="490"/>
      <c r="S370" s="490"/>
      <c r="T370" s="490"/>
      <c r="U370" s="490"/>
      <c r="V370" s="490"/>
      <c r="W370" s="490"/>
      <c r="X370" s="490"/>
      <c r="Y370" s="490"/>
      <c r="Z370" s="490"/>
    </row>
    <row r="371" spans="1:26" ht="15.75" thickBot="1">
      <c r="A371" s="490"/>
      <c r="B371" s="490"/>
      <c r="C371" s="490"/>
      <c r="D371" s="490"/>
      <c r="E371" s="490"/>
      <c r="F371" s="490"/>
      <c r="G371" s="490"/>
      <c r="H371" s="490"/>
      <c r="I371" s="490"/>
      <c r="J371" s="490"/>
      <c r="K371" s="490"/>
      <c r="L371" s="490"/>
      <c r="M371" s="490"/>
      <c r="N371" s="490"/>
      <c r="O371" s="490"/>
      <c r="P371" s="490"/>
      <c r="Q371" s="490"/>
      <c r="R371" s="490"/>
      <c r="S371" s="490"/>
      <c r="T371" s="490"/>
      <c r="U371" s="490"/>
      <c r="V371" s="490"/>
      <c r="W371" s="490"/>
      <c r="X371" s="490"/>
      <c r="Y371" s="490"/>
      <c r="Z371" s="490"/>
    </row>
    <row r="372" spans="1:26" ht="15.75" thickBot="1">
      <c r="A372" s="490"/>
      <c r="B372" s="490"/>
      <c r="C372" s="490"/>
      <c r="D372" s="490"/>
      <c r="E372" s="490"/>
      <c r="F372" s="490"/>
      <c r="G372" s="490"/>
      <c r="H372" s="490"/>
      <c r="I372" s="490"/>
      <c r="J372" s="490"/>
      <c r="K372" s="490"/>
      <c r="L372" s="490"/>
      <c r="M372" s="490"/>
      <c r="N372" s="490"/>
      <c r="O372" s="490"/>
      <c r="P372" s="490"/>
      <c r="Q372" s="490"/>
      <c r="R372" s="490"/>
      <c r="S372" s="490"/>
      <c r="T372" s="490"/>
      <c r="U372" s="490"/>
      <c r="V372" s="490"/>
      <c r="W372" s="490"/>
      <c r="X372" s="490"/>
      <c r="Y372" s="490"/>
      <c r="Z372" s="490"/>
    </row>
    <row r="373" spans="1:26" ht="15.75" thickBot="1">
      <c r="A373" s="490"/>
      <c r="B373" s="490"/>
      <c r="C373" s="490"/>
      <c r="D373" s="490"/>
      <c r="E373" s="490"/>
      <c r="F373" s="490"/>
      <c r="G373" s="490"/>
      <c r="H373" s="490"/>
      <c r="I373" s="490"/>
      <c r="J373" s="490"/>
      <c r="K373" s="490"/>
      <c r="L373" s="490"/>
      <c r="M373" s="490"/>
      <c r="N373" s="490"/>
      <c r="O373" s="490"/>
      <c r="P373" s="490"/>
      <c r="Q373" s="490"/>
      <c r="R373" s="490"/>
      <c r="S373" s="490"/>
      <c r="T373" s="490"/>
      <c r="U373" s="490"/>
      <c r="V373" s="490"/>
      <c r="W373" s="490"/>
      <c r="X373" s="490"/>
      <c r="Y373" s="490"/>
      <c r="Z373" s="490"/>
    </row>
    <row r="374" spans="1:26" ht="15.75" thickBot="1">
      <c r="A374" s="490"/>
      <c r="B374" s="490"/>
      <c r="C374" s="490"/>
      <c r="D374" s="490"/>
      <c r="E374" s="490"/>
      <c r="F374" s="490"/>
      <c r="G374" s="490"/>
      <c r="H374" s="490"/>
      <c r="I374" s="490"/>
      <c r="J374" s="490"/>
      <c r="K374" s="490"/>
      <c r="L374" s="490"/>
      <c r="M374" s="490"/>
      <c r="N374" s="490"/>
      <c r="O374" s="490"/>
      <c r="P374" s="490"/>
      <c r="Q374" s="490"/>
      <c r="R374" s="490"/>
      <c r="S374" s="490"/>
      <c r="T374" s="490"/>
      <c r="U374" s="490"/>
      <c r="V374" s="490"/>
      <c r="W374" s="490"/>
      <c r="X374" s="490"/>
      <c r="Y374" s="490"/>
      <c r="Z374" s="490"/>
    </row>
    <row r="375" spans="1:26" ht="15.75" thickBot="1">
      <c r="A375" s="490"/>
      <c r="B375" s="490"/>
      <c r="C375" s="490"/>
      <c r="D375" s="490"/>
      <c r="E375" s="490"/>
      <c r="F375" s="490"/>
      <c r="G375" s="490"/>
      <c r="H375" s="490"/>
      <c r="I375" s="490"/>
      <c r="J375" s="490"/>
      <c r="K375" s="490"/>
      <c r="L375" s="490"/>
      <c r="M375" s="490"/>
      <c r="N375" s="490"/>
      <c r="O375" s="490"/>
      <c r="P375" s="490"/>
      <c r="Q375" s="490"/>
      <c r="R375" s="490"/>
      <c r="S375" s="490"/>
      <c r="T375" s="490"/>
      <c r="U375" s="490"/>
      <c r="V375" s="490"/>
      <c r="W375" s="490"/>
      <c r="X375" s="490"/>
      <c r="Y375" s="490"/>
      <c r="Z375" s="490"/>
    </row>
    <row r="376" spans="1:26" ht="15.75" thickBot="1">
      <c r="A376" s="490"/>
      <c r="B376" s="490"/>
      <c r="C376" s="490"/>
      <c r="D376" s="490"/>
      <c r="E376" s="490"/>
      <c r="F376" s="490"/>
      <c r="G376" s="490"/>
      <c r="H376" s="490"/>
      <c r="I376" s="490"/>
      <c r="J376" s="490"/>
      <c r="K376" s="490"/>
      <c r="L376" s="490"/>
      <c r="M376" s="490"/>
      <c r="N376" s="490"/>
      <c r="O376" s="490"/>
      <c r="P376" s="490"/>
      <c r="Q376" s="490"/>
      <c r="R376" s="490"/>
      <c r="S376" s="490"/>
      <c r="T376" s="490"/>
      <c r="U376" s="490"/>
      <c r="V376" s="490"/>
      <c r="W376" s="490"/>
      <c r="X376" s="490"/>
      <c r="Y376" s="490"/>
      <c r="Z376" s="490"/>
    </row>
    <row r="377" spans="1:26" ht="15.75" thickBot="1">
      <c r="A377" s="490"/>
      <c r="B377" s="490"/>
      <c r="C377" s="490"/>
      <c r="D377" s="490"/>
      <c r="E377" s="490"/>
      <c r="F377" s="490"/>
      <c r="G377" s="490"/>
      <c r="H377" s="490"/>
      <c r="I377" s="490"/>
      <c r="J377" s="490"/>
      <c r="K377" s="490"/>
      <c r="L377" s="490"/>
      <c r="M377" s="490"/>
      <c r="N377" s="490"/>
      <c r="O377" s="490"/>
      <c r="P377" s="490"/>
      <c r="Q377" s="490"/>
      <c r="R377" s="490"/>
      <c r="S377" s="490"/>
      <c r="T377" s="490"/>
      <c r="U377" s="490"/>
      <c r="V377" s="490"/>
      <c r="W377" s="490"/>
      <c r="X377" s="490"/>
      <c r="Y377" s="490"/>
      <c r="Z377" s="490"/>
    </row>
    <row r="378" spans="1:26" ht="15.75" thickBot="1">
      <c r="A378" s="490"/>
      <c r="B378" s="490"/>
      <c r="C378" s="490"/>
      <c r="D378" s="490"/>
      <c r="E378" s="490"/>
      <c r="F378" s="490"/>
      <c r="G378" s="490"/>
      <c r="H378" s="490"/>
      <c r="I378" s="490"/>
      <c r="J378" s="490"/>
      <c r="K378" s="490"/>
      <c r="L378" s="490"/>
      <c r="M378" s="490"/>
      <c r="N378" s="490"/>
      <c r="O378" s="490"/>
      <c r="P378" s="490"/>
      <c r="Q378" s="490"/>
      <c r="R378" s="490"/>
      <c r="S378" s="490"/>
      <c r="T378" s="490"/>
      <c r="U378" s="490"/>
      <c r="V378" s="490"/>
      <c r="W378" s="490"/>
      <c r="X378" s="490"/>
      <c r="Y378" s="490"/>
      <c r="Z378" s="490"/>
    </row>
    <row r="379" spans="1:26" ht="15.75" thickBot="1">
      <c r="A379" s="490"/>
      <c r="B379" s="490"/>
      <c r="C379" s="490"/>
      <c r="D379" s="490"/>
      <c r="E379" s="490"/>
      <c r="F379" s="490"/>
      <c r="G379" s="490"/>
      <c r="H379" s="490"/>
      <c r="I379" s="490"/>
      <c r="J379" s="490"/>
      <c r="K379" s="490"/>
      <c r="L379" s="490"/>
      <c r="M379" s="490"/>
      <c r="N379" s="490"/>
      <c r="O379" s="490"/>
      <c r="P379" s="490"/>
      <c r="Q379" s="490"/>
      <c r="R379" s="490"/>
      <c r="S379" s="490"/>
      <c r="T379" s="490"/>
      <c r="U379" s="490"/>
      <c r="V379" s="490"/>
      <c r="W379" s="490"/>
      <c r="X379" s="490"/>
      <c r="Y379" s="490"/>
      <c r="Z379" s="490"/>
    </row>
    <row r="380" spans="1:26" ht="15.75" thickBot="1">
      <c r="A380" s="490"/>
      <c r="B380" s="490"/>
      <c r="C380" s="490"/>
      <c r="D380" s="490"/>
      <c r="E380" s="490"/>
      <c r="F380" s="490"/>
      <c r="G380" s="490"/>
      <c r="H380" s="490"/>
      <c r="I380" s="490"/>
      <c r="J380" s="490"/>
      <c r="K380" s="490"/>
      <c r="L380" s="490"/>
      <c r="M380" s="490"/>
      <c r="N380" s="490"/>
      <c r="O380" s="490"/>
      <c r="P380" s="490"/>
      <c r="Q380" s="490"/>
      <c r="R380" s="490"/>
      <c r="S380" s="490"/>
      <c r="T380" s="490"/>
      <c r="U380" s="490"/>
      <c r="V380" s="490"/>
      <c r="W380" s="490"/>
      <c r="X380" s="490"/>
      <c r="Y380" s="490"/>
      <c r="Z380" s="490"/>
    </row>
    <row r="381" spans="1:26" ht="15.75" thickBot="1">
      <c r="A381" s="490"/>
      <c r="B381" s="490"/>
      <c r="C381" s="490"/>
      <c r="D381" s="490"/>
      <c r="E381" s="490"/>
      <c r="F381" s="490"/>
      <c r="G381" s="490"/>
      <c r="H381" s="490"/>
      <c r="I381" s="490"/>
      <c r="J381" s="490"/>
      <c r="K381" s="490"/>
      <c r="L381" s="490"/>
      <c r="M381" s="490"/>
      <c r="N381" s="490"/>
      <c r="O381" s="490"/>
      <c r="P381" s="490"/>
      <c r="Q381" s="490"/>
      <c r="R381" s="490"/>
      <c r="S381" s="490"/>
      <c r="T381" s="490"/>
      <c r="U381" s="490"/>
      <c r="V381" s="490"/>
      <c r="W381" s="490"/>
      <c r="X381" s="490"/>
      <c r="Y381" s="490"/>
      <c r="Z381" s="490"/>
    </row>
    <row r="382" spans="1:26" ht="15.75" thickBot="1">
      <c r="A382" s="490"/>
      <c r="B382" s="490"/>
      <c r="C382" s="490"/>
      <c r="D382" s="490"/>
      <c r="E382" s="490"/>
      <c r="F382" s="490"/>
      <c r="G382" s="490"/>
      <c r="H382" s="490"/>
      <c r="I382" s="490"/>
      <c r="J382" s="490"/>
      <c r="K382" s="490"/>
      <c r="L382" s="490"/>
      <c r="M382" s="490"/>
      <c r="N382" s="490"/>
      <c r="O382" s="490"/>
      <c r="P382" s="490"/>
      <c r="Q382" s="490"/>
      <c r="R382" s="490"/>
      <c r="S382" s="490"/>
      <c r="T382" s="490"/>
      <c r="U382" s="490"/>
      <c r="V382" s="490"/>
      <c r="W382" s="490"/>
      <c r="X382" s="490"/>
      <c r="Y382" s="490"/>
      <c r="Z382" s="490"/>
    </row>
    <row r="383" spans="1:26" ht="15.75" thickBot="1">
      <c r="A383" s="490"/>
      <c r="B383" s="490"/>
      <c r="C383" s="490"/>
      <c r="D383" s="490"/>
      <c r="E383" s="490"/>
      <c r="F383" s="490"/>
      <c r="G383" s="490"/>
      <c r="H383" s="490"/>
      <c r="I383" s="490"/>
      <c r="J383" s="490"/>
      <c r="K383" s="490"/>
      <c r="L383" s="490"/>
      <c r="M383" s="490"/>
      <c r="N383" s="490"/>
      <c r="O383" s="490"/>
      <c r="P383" s="490"/>
      <c r="Q383" s="490"/>
      <c r="R383" s="490"/>
      <c r="S383" s="490"/>
      <c r="T383" s="490"/>
      <c r="U383" s="490"/>
      <c r="V383" s="490"/>
      <c r="W383" s="490"/>
      <c r="X383" s="490"/>
      <c r="Y383" s="490"/>
      <c r="Z383" s="490"/>
    </row>
    <row r="384" spans="1:26" ht="15.75" thickBot="1">
      <c r="A384" s="490"/>
      <c r="B384" s="490"/>
      <c r="C384" s="490"/>
      <c r="D384" s="490"/>
      <c r="E384" s="490"/>
      <c r="F384" s="490"/>
      <c r="G384" s="490"/>
      <c r="H384" s="490"/>
      <c r="I384" s="490"/>
      <c r="J384" s="490"/>
      <c r="K384" s="490"/>
      <c r="L384" s="490"/>
      <c r="M384" s="490"/>
      <c r="N384" s="490"/>
      <c r="O384" s="490"/>
      <c r="P384" s="490"/>
      <c r="Q384" s="490"/>
      <c r="R384" s="490"/>
      <c r="S384" s="490"/>
      <c r="T384" s="490"/>
      <c r="U384" s="490"/>
      <c r="V384" s="490"/>
      <c r="W384" s="490"/>
      <c r="X384" s="490"/>
      <c r="Y384" s="490"/>
      <c r="Z384" s="490"/>
    </row>
    <row r="385" spans="1:26" ht="15.75" thickBot="1">
      <c r="A385" s="490"/>
      <c r="B385" s="490"/>
      <c r="C385" s="490"/>
      <c r="D385" s="490"/>
      <c r="E385" s="490"/>
      <c r="F385" s="490"/>
      <c r="G385" s="490"/>
      <c r="H385" s="490"/>
      <c r="I385" s="490"/>
      <c r="J385" s="490"/>
      <c r="K385" s="490"/>
      <c r="L385" s="490"/>
      <c r="M385" s="490"/>
      <c r="N385" s="490"/>
      <c r="O385" s="490"/>
      <c r="P385" s="490"/>
      <c r="Q385" s="490"/>
      <c r="R385" s="490"/>
      <c r="S385" s="490"/>
      <c r="T385" s="490"/>
      <c r="U385" s="490"/>
      <c r="V385" s="490"/>
      <c r="W385" s="490"/>
      <c r="X385" s="490"/>
      <c r="Y385" s="490"/>
      <c r="Z385" s="490"/>
    </row>
    <row r="386" spans="1:26" ht="15.75" thickBot="1">
      <c r="A386" s="490"/>
      <c r="B386" s="490"/>
      <c r="C386" s="490"/>
      <c r="D386" s="490"/>
      <c r="E386" s="490"/>
      <c r="F386" s="490"/>
      <c r="G386" s="490"/>
      <c r="H386" s="490"/>
      <c r="I386" s="490"/>
      <c r="J386" s="490"/>
      <c r="K386" s="490"/>
      <c r="L386" s="490"/>
      <c r="M386" s="490"/>
      <c r="N386" s="490"/>
      <c r="O386" s="490"/>
      <c r="P386" s="490"/>
      <c r="Q386" s="490"/>
      <c r="R386" s="490"/>
      <c r="S386" s="490"/>
      <c r="T386" s="490"/>
      <c r="U386" s="490"/>
      <c r="V386" s="490"/>
      <c r="W386" s="490"/>
      <c r="X386" s="490"/>
      <c r="Y386" s="490"/>
      <c r="Z386" s="490"/>
    </row>
    <row r="387" spans="1:26" ht="15.75" thickBot="1">
      <c r="A387" s="490"/>
      <c r="B387" s="490"/>
      <c r="C387" s="490"/>
      <c r="D387" s="490"/>
      <c r="E387" s="490"/>
      <c r="F387" s="490"/>
      <c r="G387" s="490"/>
      <c r="H387" s="490"/>
      <c r="I387" s="490"/>
      <c r="J387" s="490"/>
      <c r="K387" s="490"/>
      <c r="L387" s="490"/>
      <c r="M387" s="490"/>
      <c r="N387" s="490"/>
      <c r="O387" s="490"/>
      <c r="P387" s="490"/>
      <c r="Q387" s="490"/>
      <c r="R387" s="490"/>
      <c r="S387" s="490"/>
      <c r="T387" s="490"/>
      <c r="U387" s="490"/>
      <c r="V387" s="490"/>
      <c r="W387" s="490"/>
      <c r="X387" s="490"/>
      <c r="Y387" s="490"/>
      <c r="Z387" s="490"/>
    </row>
    <row r="388" spans="1:26" ht="15.75" thickBot="1">
      <c r="A388" s="490"/>
      <c r="B388" s="490"/>
      <c r="C388" s="490"/>
      <c r="D388" s="490"/>
      <c r="E388" s="490"/>
      <c r="F388" s="490"/>
      <c r="G388" s="490"/>
      <c r="H388" s="490"/>
      <c r="I388" s="490"/>
      <c r="J388" s="490"/>
      <c r="K388" s="490"/>
      <c r="L388" s="490"/>
      <c r="M388" s="490"/>
      <c r="N388" s="490"/>
      <c r="O388" s="490"/>
      <c r="P388" s="490"/>
      <c r="Q388" s="490"/>
      <c r="R388" s="490"/>
      <c r="S388" s="490"/>
      <c r="T388" s="490"/>
      <c r="U388" s="490"/>
      <c r="V388" s="490"/>
      <c r="W388" s="490"/>
      <c r="X388" s="490"/>
      <c r="Y388" s="490"/>
      <c r="Z388" s="490"/>
    </row>
    <row r="389" spans="1:26" ht="15.75" thickBot="1">
      <c r="A389" s="490"/>
      <c r="B389" s="490"/>
      <c r="C389" s="490"/>
      <c r="D389" s="490"/>
      <c r="E389" s="490"/>
      <c r="F389" s="490"/>
      <c r="G389" s="490"/>
      <c r="H389" s="490"/>
      <c r="I389" s="490"/>
      <c r="J389" s="490"/>
      <c r="K389" s="490"/>
      <c r="L389" s="490"/>
      <c r="M389" s="490"/>
      <c r="N389" s="490"/>
      <c r="O389" s="490"/>
      <c r="P389" s="490"/>
      <c r="Q389" s="490"/>
      <c r="R389" s="490"/>
      <c r="S389" s="490"/>
      <c r="T389" s="490"/>
      <c r="U389" s="490"/>
      <c r="V389" s="490"/>
      <c r="W389" s="490"/>
      <c r="X389" s="490"/>
      <c r="Y389" s="490"/>
      <c r="Z389" s="490"/>
    </row>
    <row r="390" spans="1:26" ht="15.75" thickBot="1">
      <c r="A390" s="490"/>
      <c r="B390" s="490"/>
      <c r="C390" s="490"/>
      <c r="D390" s="490"/>
      <c r="E390" s="490"/>
      <c r="F390" s="490"/>
      <c r="G390" s="490"/>
      <c r="H390" s="490"/>
      <c r="I390" s="490"/>
      <c r="J390" s="490"/>
      <c r="K390" s="490"/>
      <c r="L390" s="490"/>
      <c r="M390" s="490"/>
      <c r="N390" s="490"/>
      <c r="O390" s="490"/>
      <c r="P390" s="490"/>
      <c r="Q390" s="490"/>
      <c r="R390" s="490"/>
      <c r="S390" s="490"/>
      <c r="T390" s="490"/>
      <c r="U390" s="490"/>
      <c r="V390" s="490"/>
      <c r="W390" s="490"/>
      <c r="X390" s="490"/>
      <c r="Y390" s="490"/>
      <c r="Z390" s="490"/>
    </row>
    <row r="391" spans="1:26" ht="15.75" thickBot="1">
      <c r="A391" s="490"/>
      <c r="B391" s="490"/>
      <c r="C391" s="490"/>
      <c r="D391" s="490"/>
      <c r="E391" s="490"/>
      <c r="F391" s="490"/>
      <c r="G391" s="490"/>
      <c r="H391" s="490"/>
      <c r="I391" s="490"/>
      <c r="J391" s="490"/>
      <c r="K391" s="490"/>
      <c r="L391" s="490"/>
      <c r="M391" s="490"/>
      <c r="N391" s="490"/>
      <c r="O391" s="490"/>
      <c r="P391" s="490"/>
      <c r="Q391" s="490"/>
      <c r="R391" s="490"/>
      <c r="S391" s="490"/>
      <c r="T391" s="490"/>
      <c r="U391" s="490"/>
      <c r="V391" s="490"/>
      <c r="W391" s="490"/>
      <c r="X391" s="490"/>
      <c r="Y391" s="490"/>
      <c r="Z391" s="490"/>
    </row>
    <row r="392" spans="1:26" ht="15.75" thickBot="1">
      <c r="A392" s="490"/>
      <c r="B392" s="490"/>
      <c r="C392" s="490"/>
      <c r="D392" s="490"/>
      <c r="E392" s="490"/>
      <c r="F392" s="490"/>
      <c r="G392" s="490"/>
      <c r="H392" s="490"/>
      <c r="I392" s="490"/>
      <c r="J392" s="490"/>
      <c r="K392" s="490"/>
      <c r="L392" s="490"/>
      <c r="M392" s="490"/>
      <c r="N392" s="490"/>
      <c r="O392" s="490"/>
      <c r="P392" s="490"/>
      <c r="Q392" s="490"/>
      <c r="R392" s="490"/>
      <c r="S392" s="490"/>
      <c r="T392" s="490"/>
      <c r="U392" s="490"/>
      <c r="V392" s="490"/>
      <c r="W392" s="490"/>
      <c r="X392" s="490"/>
      <c r="Y392" s="490"/>
      <c r="Z392" s="490"/>
    </row>
    <row r="393" spans="1:26" ht="15.75" thickBot="1">
      <c r="A393" s="490"/>
      <c r="B393" s="490"/>
      <c r="C393" s="490"/>
      <c r="D393" s="490"/>
      <c r="E393" s="490"/>
      <c r="F393" s="490"/>
      <c r="G393" s="490"/>
      <c r="H393" s="490"/>
      <c r="I393" s="490"/>
      <c r="J393" s="490"/>
      <c r="K393" s="490"/>
      <c r="L393" s="490"/>
      <c r="M393" s="490"/>
      <c r="N393" s="490"/>
      <c r="O393" s="490"/>
      <c r="P393" s="490"/>
      <c r="Q393" s="490"/>
      <c r="R393" s="490"/>
      <c r="S393" s="490"/>
      <c r="T393" s="490"/>
      <c r="U393" s="490"/>
      <c r="V393" s="490"/>
      <c r="W393" s="490"/>
      <c r="X393" s="490"/>
      <c r="Y393" s="490"/>
      <c r="Z393" s="490"/>
    </row>
    <row r="394" spans="1:26" ht="15.75" thickBot="1">
      <c r="A394" s="490"/>
      <c r="B394" s="490"/>
      <c r="C394" s="490"/>
      <c r="D394" s="490"/>
      <c r="E394" s="490"/>
      <c r="F394" s="490"/>
      <c r="G394" s="490"/>
      <c r="H394" s="490"/>
      <c r="I394" s="490"/>
      <c r="J394" s="490"/>
      <c r="K394" s="490"/>
      <c r="L394" s="490"/>
      <c r="M394" s="490"/>
      <c r="N394" s="490"/>
      <c r="O394" s="490"/>
      <c r="P394" s="490"/>
      <c r="Q394" s="490"/>
      <c r="R394" s="490"/>
      <c r="S394" s="490"/>
      <c r="T394" s="490"/>
      <c r="U394" s="490"/>
      <c r="V394" s="490"/>
      <c r="W394" s="490"/>
      <c r="X394" s="490"/>
      <c r="Y394" s="490"/>
      <c r="Z394" s="490"/>
    </row>
    <row r="395" spans="1:26" ht="15.75" thickBot="1">
      <c r="A395" s="490"/>
      <c r="B395" s="490"/>
      <c r="C395" s="490"/>
      <c r="D395" s="490"/>
      <c r="E395" s="490"/>
      <c r="F395" s="490"/>
      <c r="G395" s="490"/>
      <c r="H395" s="490"/>
      <c r="I395" s="490"/>
      <c r="J395" s="490"/>
      <c r="K395" s="490"/>
      <c r="L395" s="490"/>
      <c r="M395" s="490"/>
      <c r="N395" s="490"/>
      <c r="O395" s="490"/>
      <c r="P395" s="490"/>
      <c r="Q395" s="490"/>
      <c r="R395" s="490"/>
      <c r="S395" s="490"/>
      <c r="T395" s="490"/>
      <c r="U395" s="490"/>
      <c r="V395" s="490"/>
      <c r="W395" s="490"/>
      <c r="X395" s="490"/>
      <c r="Y395" s="490"/>
      <c r="Z395" s="490"/>
    </row>
    <row r="396" spans="1:26" ht="15.75" thickBot="1">
      <c r="A396" s="490"/>
      <c r="B396" s="490"/>
      <c r="C396" s="490"/>
      <c r="D396" s="490"/>
      <c r="E396" s="490"/>
      <c r="F396" s="490"/>
      <c r="G396" s="490"/>
      <c r="H396" s="490"/>
      <c r="I396" s="490"/>
      <c r="J396" s="490"/>
      <c r="K396" s="490"/>
      <c r="L396" s="490"/>
      <c r="M396" s="490"/>
      <c r="N396" s="490"/>
      <c r="O396" s="490"/>
      <c r="P396" s="490"/>
      <c r="Q396" s="490"/>
      <c r="R396" s="490"/>
      <c r="S396" s="490"/>
      <c r="T396" s="490"/>
      <c r="U396" s="490"/>
      <c r="V396" s="490"/>
      <c r="W396" s="490"/>
      <c r="X396" s="490"/>
      <c r="Y396" s="490"/>
      <c r="Z396" s="490"/>
    </row>
    <row r="397" spans="1:26" ht="15.75" thickBot="1">
      <c r="A397" s="490"/>
      <c r="B397" s="490"/>
      <c r="C397" s="490"/>
      <c r="D397" s="490"/>
      <c r="E397" s="490"/>
      <c r="F397" s="490"/>
      <c r="G397" s="490"/>
      <c r="H397" s="490"/>
      <c r="I397" s="490"/>
      <c r="J397" s="490"/>
      <c r="K397" s="490"/>
      <c r="L397" s="490"/>
      <c r="M397" s="490"/>
      <c r="N397" s="490"/>
      <c r="O397" s="490"/>
      <c r="P397" s="490"/>
      <c r="Q397" s="490"/>
      <c r="R397" s="490"/>
      <c r="S397" s="490"/>
      <c r="T397" s="490"/>
      <c r="U397" s="490"/>
      <c r="V397" s="490"/>
      <c r="W397" s="490"/>
      <c r="X397" s="490"/>
      <c r="Y397" s="490"/>
      <c r="Z397" s="490"/>
    </row>
    <row r="398" spans="1:26" ht="15.75" thickBot="1">
      <c r="A398" s="490"/>
      <c r="B398" s="490"/>
      <c r="C398" s="490"/>
      <c r="D398" s="490"/>
      <c r="E398" s="490"/>
      <c r="F398" s="490"/>
      <c r="G398" s="490"/>
      <c r="H398" s="490"/>
      <c r="I398" s="490"/>
      <c r="J398" s="490"/>
      <c r="K398" s="490"/>
      <c r="L398" s="490"/>
      <c r="M398" s="490"/>
      <c r="N398" s="490"/>
      <c r="O398" s="490"/>
      <c r="P398" s="490"/>
      <c r="Q398" s="490"/>
      <c r="R398" s="490"/>
      <c r="S398" s="490"/>
      <c r="T398" s="490"/>
      <c r="U398" s="490"/>
      <c r="V398" s="490"/>
      <c r="W398" s="490"/>
      <c r="X398" s="490"/>
      <c r="Y398" s="490"/>
      <c r="Z398" s="490"/>
    </row>
    <row r="399" spans="1:26" ht="15.75" thickBot="1">
      <c r="A399" s="490"/>
      <c r="B399" s="490"/>
      <c r="C399" s="490"/>
      <c r="D399" s="490"/>
      <c r="E399" s="490"/>
      <c r="F399" s="490"/>
      <c r="G399" s="490"/>
      <c r="H399" s="490"/>
      <c r="I399" s="490"/>
      <c r="J399" s="490"/>
      <c r="K399" s="490"/>
      <c r="L399" s="490"/>
      <c r="M399" s="490"/>
      <c r="N399" s="490"/>
      <c r="O399" s="490"/>
      <c r="P399" s="490"/>
      <c r="Q399" s="490"/>
      <c r="R399" s="490"/>
      <c r="S399" s="490"/>
      <c r="T399" s="490"/>
      <c r="U399" s="490"/>
      <c r="V399" s="490"/>
      <c r="W399" s="490"/>
      <c r="X399" s="490"/>
      <c r="Y399" s="490"/>
      <c r="Z399" s="490"/>
    </row>
    <row r="400" spans="1:26" ht="15.75" thickBot="1">
      <c r="A400" s="490"/>
      <c r="B400" s="490"/>
      <c r="C400" s="490"/>
      <c r="D400" s="490"/>
      <c r="E400" s="490"/>
      <c r="F400" s="490"/>
      <c r="G400" s="490"/>
      <c r="H400" s="490"/>
      <c r="I400" s="490"/>
      <c r="J400" s="490"/>
      <c r="K400" s="490"/>
      <c r="L400" s="490"/>
      <c r="M400" s="490"/>
      <c r="N400" s="490"/>
      <c r="O400" s="490"/>
      <c r="P400" s="490"/>
      <c r="Q400" s="490"/>
      <c r="R400" s="490"/>
      <c r="S400" s="490"/>
      <c r="T400" s="490"/>
      <c r="U400" s="490"/>
      <c r="V400" s="490"/>
      <c r="W400" s="490"/>
      <c r="X400" s="490"/>
      <c r="Y400" s="490"/>
      <c r="Z400" s="490"/>
    </row>
    <row r="401" spans="1:26" ht="15.75" thickBot="1">
      <c r="A401" s="490"/>
      <c r="B401" s="490"/>
      <c r="C401" s="490"/>
      <c r="D401" s="490"/>
      <c r="E401" s="490"/>
      <c r="F401" s="490"/>
      <c r="G401" s="490"/>
      <c r="H401" s="490"/>
      <c r="I401" s="490"/>
      <c r="J401" s="490"/>
      <c r="K401" s="490"/>
      <c r="L401" s="490"/>
      <c r="M401" s="490"/>
      <c r="N401" s="490"/>
      <c r="O401" s="490"/>
      <c r="P401" s="490"/>
      <c r="Q401" s="490"/>
      <c r="R401" s="490"/>
      <c r="S401" s="490"/>
      <c r="T401" s="490"/>
      <c r="U401" s="490"/>
      <c r="V401" s="490"/>
      <c r="W401" s="490"/>
      <c r="X401" s="490"/>
      <c r="Y401" s="490"/>
      <c r="Z401" s="490"/>
    </row>
    <row r="402" spans="1:26" ht="15.75" thickBot="1">
      <c r="A402" s="490"/>
      <c r="B402" s="490"/>
      <c r="C402" s="490"/>
      <c r="D402" s="490"/>
      <c r="E402" s="490"/>
      <c r="F402" s="490"/>
      <c r="G402" s="490"/>
      <c r="H402" s="490"/>
      <c r="I402" s="490"/>
      <c r="J402" s="490"/>
      <c r="K402" s="490"/>
      <c r="L402" s="490"/>
      <c r="M402" s="490"/>
      <c r="N402" s="490"/>
      <c r="O402" s="490"/>
      <c r="P402" s="490"/>
      <c r="Q402" s="490"/>
      <c r="R402" s="490"/>
      <c r="S402" s="490"/>
      <c r="T402" s="490"/>
      <c r="U402" s="490"/>
      <c r="V402" s="490"/>
      <c r="W402" s="490"/>
      <c r="X402" s="490"/>
      <c r="Y402" s="490"/>
      <c r="Z402" s="490"/>
    </row>
    <row r="403" spans="1:26" ht="15.75" thickBot="1">
      <c r="A403" s="490"/>
      <c r="B403" s="490"/>
      <c r="C403" s="490"/>
      <c r="D403" s="490"/>
      <c r="E403" s="490"/>
      <c r="F403" s="490"/>
      <c r="G403" s="490"/>
      <c r="H403" s="490"/>
      <c r="I403" s="490"/>
      <c r="J403" s="490"/>
      <c r="K403" s="490"/>
      <c r="L403" s="490"/>
      <c r="M403" s="490"/>
      <c r="N403" s="490"/>
      <c r="O403" s="490"/>
      <c r="P403" s="490"/>
      <c r="Q403" s="490"/>
      <c r="R403" s="490"/>
      <c r="S403" s="490"/>
      <c r="T403" s="490"/>
      <c r="U403" s="490"/>
      <c r="V403" s="490"/>
      <c r="W403" s="490"/>
      <c r="X403" s="490"/>
      <c r="Y403" s="490"/>
      <c r="Z403" s="490"/>
    </row>
    <row r="404" spans="1:26" ht="15.75" thickBot="1">
      <c r="A404" s="490"/>
      <c r="B404" s="490"/>
      <c r="C404" s="490"/>
      <c r="D404" s="490"/>
      <c r="E404" s="490"/>
      <c r="F404" s="490"/>
      <c r="G404" s="490"/>
      <c r="H404" s="490"/>
      <c r="I404" s="490"/>
      <c r="J404" s="490"/>
      <c r="K404" s="490"/>
      <c r="L404" s="490"/>
      <c r="M404" s="490"/>
      <c r="N404" s="490"/>
      <c r="O404" s="490"/>
      <c r="P404" s="490"/>
      <c r="Q404" s="490"/>
      <c r="R404" s="490"/>
      <c r="S404" s="490"/>
      <c r="T404" s="490"/>
      <c r="U404" s="490"/>
      <c r="V404" s="490"/>
      <c r="W404" s="490"/>
      <c r="X404" s="490"/>
      <c r="Y404" s="490"/>
      <c r="Z404" s="490"/>
    </row>
    <row r="405" spans="1:26" ht="15.75" thickBot="1">
      <c r="A405" s="490"/>
      <c r="B405" s="490"/>
      <c r="C405" s="490"/>
      <c r="D405" s="490"/>
      <c r="E405" s="490"/>
      <c r="F405" s="490"/>
      <c r="G405" s="490"/>
      <c r="H405" s="490"/>
      <c r="I405" s="490"/>
      <c r="J405" s="490"/>
      <c r="K405" s="490"/>
      <c r="L405" s="490"/>
      <c r="M405" s="490"/>
      <c r="N405" s="490"/>
      <c r="O405" s="490"/>
      <c r="P405" s="490"/>
      <c r="Q405" s="490"/>
      <c r="R405" s="490"/>
      <c r="S405" s="490"/>
      <c r="T405" s="490"/>
      <c r="U405" s="490"/>
      <c r="V405" s="490"/>
      <c r="W405" s="490"/>
      <c r="X405" s="490"/>
      <c r="Y405" s="490"/>
      <c r="Z405" s="490"/>
    </row>
    <row r="406" spans="1:26" ht="15.75" thickBot="1">
      <c r="A406" s="490"/>
      <c r="B406" s="490"/>
      <c r="C406" s="490"/>
      <c r="D406" s="490"/>
      <c r="E406" s="490"/>
      <c r="F406" s="490"/>
      <c r="G406" s="490"/>
      <c r="H406" s="490"/>
      <c r="I406" s="490"/>
      <c r="J406" s="490"/>
      <c r="K406" s="490"/>
      <c r="L406" s="490"/>
      <c r="M406" s="490"/>
      <c r="N406" s="490"/>
      <c r="O406" s="490"/>
      <c r="P406" s="490"/>
      <c r="Q406" s="490"/>
      <c r="R406" s="490"/>
      <c r="S406" s="490"/>
      <c r="T406" s="490"/>
      <c r="U406" s="490"/>
      <c r="V406" s="490"/>
      <c r="W406" s="490"/>
      <c r="X406" s="490"/>
      <c r="Y406" s="490"/>
      <c r="Z406" s="490"/>
    </row>
    <row r="407" spans="1:26" ht="15.75" thickBot="1">
      <c r="A407" s="490"/>
      <c r="B407" s="490"/>
      <c r="C407" s="490"/>
      <c r="D407" s="490"/>
      <c r="E407" s="490"/>
      <c r="F407" s="490"/>
      <c r="G407" s="490"/>
      <c r="H407" s="490"/>
      <c r="I407" s="490"/>
      <c r="J407" s="490"/>
      <c r="K407" s="490"/>
      <c r="L407" s="490"/>
      <c r="M407" s="490"/>
      <c r="N407" s="490"/>
      <c r="O407" s="490"/>
      <c r="P407" s="490"/>
      <c r="Q407" s="490"/>
      <c r="R407" s="490"/>
      <c r="S407" s="490"/>
      <c r="T407" s="490"/>
      <c r="U407" s="490"/>
      <c r="V407" s="490"/>
      <c r="W407" s="490"/>
      <c r="X407" s="490"/>
      <c r="Y407" s="490"/>
      <c r="Z407" s="490"/>
    </row>
    <row r="408" spans="1:26" ht="15.75" thickBot="1">
      <c r="A408" s="490"/>
      <c r="B408" s="490"/>
      <c r="C408" s="490"/>
      <c r="D408" s="490"/>
      <c r="E408" s="490"/>
      <c r="F408" s="490"/>
      <c r="G408" s="490"/>
      <c r="H408" s="490"/>
      <c r="I408" s="490"/>
      <c r="J408" s="490"/>
      <c r="K408" s="490"/>
      <c r="L408" s="490"/>
      <c r="M408" s="490"/>
      <c r="N408" s="490"/>
      <c r="O408" s="490"/>
      <c r="P408" s="490"/>
      <c r="Q408" s="490"/>
      <c r="R408" s="490"/>
      <c r="S408" s="490"/>
      <c r="T408" s="490"/>
      <c r="U408" s="490"/>
      <c r="V408" s="490"/>
      <c r="W408" s="490"/>
      <c r="X408" s="490"/>
      <c r="Y408" s="490"/>
      <c r="Z408" s="490"/>
    </row>
    <row r="409" spans="1:26" ht="15.75" thickBot="1">
      <c r="A409" s="490"/>
      <c r="B409" s="490"/>
      <c r="C409" s="490"/>
      <c r="D409" s="490"/>
      <c r="E409" s="490"/>
      <c r="F409" s="490"/>
      <c r="G409" s="490"/>
      <c r="H409" s="490"/>
      <c r="I409" s="490"/>
      <c r="J409" s="490"/>
      <c r="K409" s="490"/>
      <c r="L409" s="490"/>
      <c r="M409" s="490"/>
      <c r="N409" s="490"/>
      <c r="O409" s="490"/>
      <c r="P409" s="490"/>
      <c r="Q409" s="490"/>
      <c r="R409" s="490"/>
      <c r="S409" s="490"/>
      <c r="T409" s="490"/>
      <c r="U409" s="490"/>
      <c r="V409" s="490"/>
      <c r="W409" s="490"/>
      <c r="X409" s="490"/>
      <c r="Y409" s="490"/>
      <c r="Z409" s="490"/>
    </row>
    <row r="410" spans="1:26" ht="15.75" thickBot="1">
      <c r="A410" s="490"/>
      <c r="B410" s="490"/>
      <c r="C410" s="490"/>
      <c r="D410" s="490"/>
      <c r="E410" s="490"/>
      <c r="F410" s="490"/>
      <c r="G410" s="490"/>
      <c r="H410" s="490"/>
      <c r="I410" s="490"/>
      <c r="J410" s="490"/>
      <c r="K410" s="490"/>
      <c r="L410" s="490"/>
      <c r="M410" s="490"/>
      <c r="N410" s="490"/>
      <c r="O410" s="490"/>
      <c r="P410" s="490"/>
      <c r="Q410" s="490"/>
      <c r="R410" s="490"/>
      <c r="S410" s="490"/>
      <c r="T410" s="490"/>
      <c r="U410" s="490"/>
      <c r="V410" s="490"/>
      <c r="W410" s="490"/>
      <c r="X410" s="490"/>
      <c r="Y410" s="490"/>
      <c r="Z410" s="490"/>
    </row>
    <row r="411" spans="1:26" ht="15.75" thickBot="1">
      <c r="A411" s="490"/>
      <c r="B411" s="490"/>
      <c r="C411" s="490"/>
      <c r="D411" s="490"/>
      <c r="E411" s="490"/>
      <c r="F411" s="490"/>
      <c r="G411" s="490"/>
      <c r="H411" s="490"/>
      <c r="I411" s="490"/>
      <c r="J411" s="490"/>
      <c r="K411" s="490"/>
      <c r="L411" s="490"/>
      <c r="M411" s="490"/>
      <c r="N411" s="490"/>
      <c r="O411" s="490"/>
      <c r="P411" s="490"/>
      <c r="Q411" s="490"/>
      <c r="R411" s="490"/>
      <c r="S411" s="490"/>
      <c r="T411" s="490"/>
      <c r="U411" s="490"/>
      <c r="V411" s="490"/>
      <c r="W411" s="490"/>
      <c r="X411" s="490"/>
      <c r="Y411" s="490"/>
      <c r="Z411" s="490"/>
    </row>
    <row r="412" spans="1:26" ht="15.75" thickBot="1">
      <c r="A412" s="490"/>
      <c r="B412" s="490"/>
      <c r="C412" s="490"/>
      <c r="D412" s="490"/>
      <c r="E412" s="490"/>
      <c r="F412" s="490"/>
      <c r="G412" s="490"/>
      <c r="H412" s="490"/>
      <c r="I412" s="490"/>
      <c r="J412" s="490"/>
      <c r="K412" s="490"/>
      <c r="L412" s="490"/>
      <c r="M412" s="490"/>
      <c r="N412" s="490"/>
      <c r="O412" s="490"/>
      <c r="P412" s="490"/>
      <c r="Q412" s="490"/>
      <c r="R412" s="490"/>
      <c r="S412" s="490"/>
      <c r="T412" s="490"/>
      <c r="U412" s="490"/>
      <c r="V412" s="490"/>
      <c r="W412" s="490"/>
      <c r="X412" s="490"/>
      <c r="Y412" s="490"/>
      <c r="Z412" s="490"/>
    </row>
    <row r="413" spans="1:26" ht="15.75" thickBot="1">
      <c r="A413" s="490"/>
      <c r="B413" s="490"/>
      <c r="C413" s="490"/>
      <c r="D413" s="490"/>
      <c r="E413" s="490"/>
      <c r="F413" s="490"/>
      <c r="G413" s="490"/>
      <c r="H413" s="490"/>
      <c r="I413" s="490"/>
      <c r="J413" s="490"/>
      <c r="K413" s="490"/>
      <c r="L413" s="490"/>
      <c r="M413" s="490"/>
      <c r="N413" s="490"/>
      <c r="O413" s="490"/>
      <c r="P413" s="490"/>
      <c r="Q413" s="490"/>
      <c r="R413" s="490"/>
      <c r="S413" s="490"/>
      <c r="T413" s="490"/>
      <c r="U413" s="490"/>
      <c r="V413" s="490"/>
      <c r="W413" s="490"/>
      <c r="X413" s="490"/>
      <c r="Y413" s="490"/>
      <c r="Z413" s="490"/>
    </row>
    <row r="414" spans="1:26" ht="15.75" thickBot="1">
      <c r="A414" s="490"/>
      <c r="B414" s="490"/>
      <c r="C414" s="490"/>
      <c r="D414" s="490"/>
      <c r="E414" s="490"/>
      <c r="F414" s="490"/>
      <c r="G414" s="490"/>
      <c r="H414" s="490"/>
      <c r="I414" s="490"/>
      <c r="J414" s="490"/>
      <c r="K414" s="490"/>
      <c r="L414" s="490"/>
      <c r="M414" s="490"/>
      <c r="N414" s="490"/>
      <c r="O414" s="490"/>
      <c r="P414" s="490"/>
      <c r="Q414" s="490"/>
      <c r="R414" s="490"/>
      <c r="S414" s="490"/>
      <c r="T414" s="490"/>
      <c r="U414" s="490"/>
      <c r="V414" s="490"/>
      <c r="W414" s="490"/>
      <c r="X414" s="490"/>
      <c r="Y414" s="490"/>
      <c r="Z414" s="490"/>
    </row>
    <row r="415" spans="1:26" ht="15.75" thickBot="1">
      <c r="A415" s="490"/>
      <c r="B415" s="490"/>
      <c r="C415" s="490"/>
      <c r="D415" s="490"/>
      <c r="E415" s="490"/>
      <c r="F415" s="490"/>
      <c r="G415" s="490"/>
      <c r="H415" s="490"/>
      <c r="I415" s="490"/>
      <c r="J415" s="490"/>
      <c r="K415" s="490"/>
      <c r="L415" s="490"/>
      <c r="M415" s="490"/>
      <c r="N415" s="490"/>
      <c r="O415" s="490"/>
      <c r="P415" s="490"/>
      <c r="Q415" s="490"/>
      <c r="R415" s="490"/>
      <c r="S415" s="490"/>
      <c r="T415" s="490"/>
      <c r="U415" s="490"/>
      <c r="V415" s="490"/>
      <c r="W415" s="490"/>
      <c r="X415" s="490"/>
      <c r="Y415" s="490"/>
      <c r="Z415" s="490"/>
    </row>
    <row r="416" spans="1:26" ht="15.75" thickBot="1">
      <c r="A416" s="490"/>
      <c r="B416" s="490"/>
      <c r="C416" s="490"/>
      <c r="D416" s="490"/>
      <c r="E416" s="490"/>
      <c r="F416" s="490"/>
      <c r="G416" s="490"/>
      <c r="H416" s="490"/>
      <c r="I416" s="490"/>
      <c r="J416" s="490"/>
      <c r="K416" s="490"/>
      <c r="L416" s="490"/>
      <c r="M416" s="490"/>
      <c r="N416" s="490"/>
      <c r="O416" s="490"/>
      <c r="P416" s="490"/>
      <c r="Q416" s="490"/>
      <c r="R416" s="490"/>
      <c r="S416" s="490"/>
      <c r="T416" s="490"/>
      <c r="U416" s="490"/>
      <c r="V416" s="490"/>
      <c r="W416" s="490"/>
      <c r="X416" s="490"/>
      <c r="Y416" s="490"/>
      <c r="Z416" s="490"/>
    </row>
    <row r="417" spans="1:26" ht="15.75" thickBot="1">
      <c r="A417" s="490"/>
      <c r="B417" s="490"/>
      <c r="C417" s="490"/>
      <c r="D417" s="490"/>
      <c r="E417" s="490"/>
      <c r="F417" s="490"/>
      <c r="G417" s="490"/>
      <c r="H417" s="490"/>
      <c r="I417" s="490"/>
      <c r="J417" s="490"/>
      <c r="K417" s="490"/>
      <c r="L417" s="490"/>
      <c r="M417" s="490"/>
      <c r="N417" s="490"/>
      <c r="O417" s="490"/>
      <c r="P417" s="490"/>
      <c r="Q417" s="490"/>
      <c r="R417" s="490"/>
      <c r="S417" s="490"/>
      <c r="T417" s="490"/>
      <c r="U417" s="490"/>
      <c r="V417" s="490"/>
      <c r="W417" s="490"/>
      <c r="X417" s="490"/>
      <c r="Y417" s="490"/>
      <c r="Z417" s="490"/>
    </row>
    <row r="418" spans="1:26" ht="15.75" thickBot="1">
      <c r="A418" s="490"/>
      <c r="B418" s="490"/>
      <c r="C418" s="490"/>
      <c r="D418" s="490"/>
      <c r="E418" s="490"/>
      <c r="F418" s="490"/>
      <c r="G418" s="490"/>
      <c r="H418" s="490"/>
      <c r="I418" s="490"/>
      <c r="J418" s="490"/>
      <c r="K418" s="490"/>
      <c r="L418" s="490"/>
      <c r="M418" s="490"/>
      <c r="N418" s="490"/>
      <c r="O418" s="490"/>
      <c r="P418" s="490"/>
      <c r="Q418" s="490"/>
      <c r="R418" s="490"/>
      <c r="S418" s="490"/>
      <c r="T418" s="490"/>
      <c r="U418" s="490"/>
      <c r="V418" s="490"/>
      <c r="W418" s="490"/>
      <c r="X418" s="490"/>
      <c r="Y418" s="490"/>
      <c r="Z418" s="490"/>
    </row>
    <row r="419" spans="1:26" ht="15.75" thickBot="1">
      <c r="A419" s="490"/>
      <c r="B419" s="490"/>
      <c r="C419" s="490"/>
      <c r="D419" s="490"/>
      <c r="E419" s="490"/>
      <c r="F419" s="490"/>
      <c r="G419" s="490"/>
      <c r="H419" s="490"/>
      <c r="I419" s="490"/>
      <c r="J419" s="490"/>
      <c r="K419" s="490"/>
      <c r="L419" s="490"/>
      <c r="M419" s="490"/>
      <c r="N419" s="490"/>
      <c r="O419" s="490"/>
      <c r="P419" s="490"/>
      <c r="Q419" s="490"/>
      <c r="R419" s="490"/>
      <c r="S419" s="490"/>
      <c r="T419" s="490"/>
      <c r="U419" s="490"/>
      <c r="V419" s="490"/>
      <c r="W419" s="490"/>
      <c r="X419" s="490"/>
      <c r="Y419" s="490"/>
      <c r="Z419" s="490"/>
    </row>
    <row r="420" spans="1:26" ht="15.75" thickBot="1">
      <c r="A420" s="490"/>
      <c r="B420" s="490"/>
      <c r="C420" s="490"/>
      <c r="D420" s="490"/>
      <c r="E420" s="490"/>
      <c r="F420" s="490"/>
      <c r="G420" s="490"/>
      <c r="H420" s="490"/>
      <c r="I420" s="490"/>
      <c r="J420" s="490"/>
      <c r="K420" s="490"/>
      <c r="L420" s="490"/>
      <c r="M420" s="490"/>
      <c r="N420" s="490"/>
      <c r="O420" s="490"/>
      <c r="P420" s="490"/>
      <c r="Q420" s="490"/>
      <c r="R420" s="490"/>
      <c r="S420" s="490"/>
      <c r="T420" s="490"/>
      <c r="U420" s="490"/>
      <c r="V420" s="490"/>
      <c r="W420" s="490"/>
      <c r="X420" s="490"/>
      <c r="Y420" s="490"/>
      <c r="Z420" s="490"/>
    </row>
    <row r="421" spans="1:26" ht="15.75" thickBot="1">
      <c r="A421" s="490"/>
      <c r="B421" s="490"/>
      <c r="C421" s="490"/>
      <c r="D421" s="490"/>
      <c r="E421" s="490"/>
      <c r="F421" s="490"/>
      <c r="G421" s="490"/>
      <c r="H421" s="490"/>
      <c r="I421" s="490"/>
      <c r="J421" s="490"/>
      <c r="K421" s="490"/>
      <c r="L421" s="490"/>
      <c r="M421" s="490"/>
      <c r="N421" s="490"/>
      <c r="O421" s="490"/>
      <c r="P421" s="490"/>
      <c r="Q421" s="490"/>
      <c r="R421" s="490"/>
      <c r="S421" s="490"/>
      <c r="T421" s="490"/>
      <c r="U421" s="490"/>
      <c r="V421" s="490"/>
      <c r="W421" s="490"/>
      <c r="X421" s="490"/>
      <c r="Y421" s="490"/>
      <c r="Z421" s="490"/>
    </row>
    <row r="422" spans="1:26" ht="15.75" thickBot="1">
      <c r="A422" s="490"/>
      <c r="B422" s="490"/>
      <c r="C422" s="490"/>
      <c r="D422" s="490"/>
      <c r="E422" s="490"/>
      <c r="F422" s="490"/>
      <c r="G422" s="490"/>
      <c r="H422" s="490"/>
      <c r="I422" s="490"/>
      <c r="J422" s="490"/>
      <c r="K422" s="490"/>
      <c r="L422" s="490"/>
      <c r="M422" s="490"/>
      <c r="N422" s="490"/>
      <c r="O422" s="490"/>
      <c r="P422" s="490"/>
      <c r="Q422" s="490"/>
      <c r="R422" s="490"/>
      <c r="S422" s="490"/>
      <c r="T422" s="490"/>
      <c r="U422" s="490"/>
      <c r="V422" s="490"/>
      <c r="W422" s="490"/>
      <c r="X422" s="490"/>
      <c r="Y422" s="490"/>
      <c r="Z422" s="490"/>
    </row>
    <row r="423" spans="1:26" ht="15.75" thickBot="1">
      <c r="A423" s="490"/>
      <c r="B423" s="490"/>
      <c r="C423" s="490"/>
      <c r="D423" s="490"/>
      <c r="E423" s="490"/>
      <c r="F423" s="490"/>
      <c r="G423" s="490"/>
      <c r="H423" s="490"/>
      <c r="I423" s="490"/>
      <c r="J423" s="490"/>
      <c r="K423" s="490"/>
      <c r="L423" s="490"/>
      <c r="M423" s="490"/>
      <c r="N423" s="490"/>
      <c r="O423" s="490"/>
      <c r="P423" s="490"/>
      <c r="Q423" s="490"/>
      <c r="R423" s="490"/>
      <c r="S423" s="490"/>
      <c r="T423" s="490"/>
      <c r="U423" s="490"/>
      <c r="V423" s="490"/>
      <c r="W423" s="490"/>
      <c r="X423" s="490"/>
      <c r="Y423" s="490"/>
      <c r="Z423" s="490"/>
    </row>
    <row r="424" spans="1:26" ht="15.75" thickBot="1">
      <c r="A424" s="490"/>
      <c r="B424" s="490"/>
      <c r="C424" s="490"/>
      <c r="D424" s="490"/>
      <c r="E424" s="490"/>
      <c r="F424" s="490"/>
      <c r="G424" s="490"/>
      <c r="H424" s="490"/>
      <c r="I424" s="490"/>
      <c r="J424" s="490"/>
      <c r="K424" s="490"/>
      <c r="L424" s="490"/>
      <c r="M424" s="490"/>
      <c r="N424" s="490"/>
      <c r="O424" s="490"/>
      <c r="P424" s="490"/>
      <c r="Q424" s="490"/>
      <c r="R424" s="490"/>
      <c r="S424" s="490"/>
      <c r="T424" s="490"/>
      <c r="U424" s="490"/>
      <c r="V424" s="490"/>
      <c r="W424" s="490"/>
      <c r="X424" s="490"/>
      <c r="Y424" s="490"/>
      <c r="Z424" s="490"/>
    </row>
    <row r="425" spans="1:26" ht="15.75" thickBot="1">
      <c r="A425" s="490"/>
      <c r="B425" s="490"/>
      <c r="C425" s="490"/>
      <c r="D425" s="490"/>
      <c r="E425" s="490"/>
      <c r="F425" s="490"/>
      <c r="G425" s="490"/>
      <c r="H425" s="490"/>
      <c r="I425" s="490"/>
      <c r="J425" s="490"/>
      <c r="K425" s="490"/>
      <c r="L425" s="490"/>
      <c r="M425" s="490"/>
      <c r="N425" s="490"/>
      <c r="O425" s="490"/>
      <c r="P425" s="490"/>
      <c r="Q425" s="490"/>
      <c r="R425" s="490"/>
      <c r="S425" s="490"/>
      <c r="T425" s="490"/>
      <c r="U425" s="490"/>
      <c r="V425" s="490"/>
      <c r="W425" s="490"/>
      <c r="X425" s="490"/>
      <c r="Y425" s="490"/>
      <c r="Z425" s="490"/>
    </row>
    <row r="426" spans="1:26" ht="15.75" thickBot="1">
      <c r="A426" s="490"/>
      <c r="B426" s="490"/>
      <c r="C426" s="490"/>
      <c r="D426" s="490"/>
      <c r="E426" s="490"/>
      <c r="F426" s="490"/>
      <c r="G426" s="490"/>
      <c r="H426" s="490"/>
      <c r="I426" s="490"/>
      <c r="J426" s="490"/>
      <c r="K426" s="490"/>
      <c r="L426" s="490"/>
      <c r="M426" s="490"/>
      <c r="N426" s="490"/>
      <c r="O426" s="490"/>
      <c r="P426" s="490"/>
      <c r="Q426" s="490"/>
      <c r="R426" s="490"/>
      <c r="S426" s="490"/>
      <c r="T426" s="490"/>
      <c r="U426" s="490"/>
      <c r="V426" s="490"/>
      <c r="W426" s="490"/>
      <c r="X426" s="490"/>
      <c r="Y426" s="490"/>
      <c r="Z426" s="490"/>
    </row>
    <row r="427" spans="1:26" ht="15.75" thickBot="1">
      <c r="A427" s="490"/>
      <c r="B427" s="490"/>
      <c r="C427" s="490"/>
      <c r="D427" s="490"/>
      <c r="E427" s="490"/>
      <c r="F427" s="490"/>
      <c r="G427" s="490"/>
      <c r="H427" s="490"/>
      <c r="I427" s="490"/>
      <c r="J427" s="490"/>
      <c r="K427" s="490"/>
      <c r="L427" s="490"/>
      <c r="M427" s="490"/>
      <c r="N427" s="490"/>
      <c r="O427" s="490"/>
      <c r="P427" s="490"/>
      <c r="Q427" s="490"/>
      <c r="R427" s="490"/>
      <c r="S427" s="490"/>
      <c r="T427" s="490"/>
      <c r="U427" s="490"/>
      <c r="V427" s="490"/>
      <c r="W427" s="490"/>
      <c r="X427" s="490"/>
      <c r="Y427" s="490"/>
      <c r="Z427" s="490"/>
    </row>
    <row r="428" spans="1:26" ht="15.75" thickBot="1">
      <c r="A428" s="490"/>
      <c r="B428" s="490"/>
      <c r="C428" s="490"/>
      <c r="D428" s="490"/>
      <c r="E428" s="490"/>
      <c r="F428" s="490"/>
      <c r="G428" s="490"/>
      <c r="H428" s="490"/>
      <c r="I428" s="490"/>
      <c r="J428" s="490"/>
      <c r="K428" s="490"/>
      <c r="L428" s="490"/>
      <c r="M428" s="490"/>
      <c r="N428" s="490"/>
      <c r="O428" s="490"/>
      <c r="P428" s="490"/>
      <c r="Q428" s="490"/>
      <c r="R428" s="490"/>
      <c r="S428" s="490"/>
      <c r="T428" s="490"/>
      <c r="U428" s="490"/>
      <c r="V428" s="490"/>
      <c r="W428" s="490"/>
      <c r="X428" s="490"/>
      <c r="Y428" s="490"/>
      <c r="Z428" s="490"/>
    </row>
    <row r="429" spans="1:26" ht="15.75" thickBot="1">
      <c r="A429" s="490"/>
      <c r="B429" s="490"/>
      <c r="C429" s="490"/>
      <c r="D429" s="490"/>
      <c r="E429" s="490"/>
      <c r="F429" s="490"/>
      <c r="G429" s="490"/>
      <c r="H429" s="490"/>
      <c r="I429" s="490"/>
      <c r="J429" s="490"/>
      <c r="K429" s="490"/>
      <c r="L429" s="490"/>
      <c r="M429" s="490"/>
      <c r="N429" s="490"/>
      <c r="O429" s="490"/>
      <c r="P429" s="490"/>
      <c r="Q429" s="490"/>
      <c r="R429" s="490"/>
      <c r="S429" s="490"/>
      <c r="T429" s="490"/>
      <c r="U429" s="490"/>
      <c r="V429" s="490"/>
      <c r="W429" s="490"/>
      <c r="X429" s="490"/>
      <c r="Y429" s="490"/>
      <c r="Z429" s="490"/>
    </row>
    <row r="430" spans="1:26" ht="15.75" thickBot="1">
      <c r="A430" s="490"/>
      <c r="B430" s="490"/>
      <c r="C430" s="490"/>
      <c r="D430" s="490"/>
      <c r="E430" s="490"/>
      <c r="F430" s="490"/>
      <c r="G430" s="490"/>
      <c r="H430" s="490"/>
      <c r="I430" s="490"/>
      <c r="J430" s="490"/>
      <c r="K430" s="490"/>
      <c r="L430" s="490"/>
      <c r="M430" s="490"/>
      <c r="N430" s="490"/>
      <c r="O430" s="490"/>
      <c r="P430" s="490"/>
      <c r="Q430" s="490"/>
      <c r="R430" s="490"/>
      <c r="S430" s="490"/>
      <c r="T430" s="490"/>
      <c r="U430" s="490"/>
      <c r="V430" s="490"/>
      <c r="W430" s="490"/>
      <c r="X430" s="490"/>
      <c r="Y430" s="490"/>
      <c r="Z430" s="490"/>
    </row>
    <row r="431" spans="1:26" ht="15.75" thickBot="1">
      <c r="A431" s="490"/>
      <c r="B431" s="490"/>
      <c r="C431" s="490"/>
      <c r="D431" s="490"/>
      <c r="E431" s="490"/>
      <c r="F431" s="490"/>
      <c r="G431" s="490"/>
      <c r="H431" s="490"/>
      <c r="I431" s="490"/>
      <c r="J431" s="490"/>
      <c r="K431" s="490"/>
      <c r="L431" s="490"/>
      <c r="M431" s="490"/>
      <c r="N431" s="490"/>
      <c r="O431" s="490"/>
      <c r="P431" s="490"/>
      <c r="Q431" s="490"/>
      <c r="R431" s="490"/>
      <c r="S431" s="490"/>
      <c r="T431" s="490"/>
      <c r="U431" s="490"/>
      <c r="V431" s="490"/>
      <c r="W431" s="490"/>
      <c r="X431" s="490"/>
      <c r="Y431" s="490"/>
      <c r="Z431" s="490"/>
    </row>
    <row r="432" spans="1:26" ht="15.75" thickBot="1">
      <c r="A432" s="490"/>
      <c r="B432" s="490"/>
      <c r="C432" s="490"/>
      <c r="D432" s="490"/>
      <c r="E432" s="490"/>
      <c r="F432" s="490"/>
      <c r="G432" s="490"/>
      <c r="H432" s="490"/>
      <c r="I432" s="490"/>
      <c r="J432" s="490"/>
      <c r="K432" s="490"/>
      <c r="L432" s="490"/>
      <c r="M432" s="490"/>
      <c r="N432" s="490"/>
      <c r="O432" s="490"/>
      <c r="P432" s="490"/>
      <c r="Q432" s="490"/>
      <c r="R432" s="490"/>
      <c r="S432" s="490"/>
      <c r="T432" s="490"/>
      <c r="U432" s="490"/>
      <c r="V432" s="490"/>
      <c r="W432" s="490"/>
      <c r="X432" s="490"/>
      <c r="Y432" s="490"/>
      <c r="Z432" s="490"/>
    </row>
    <row r="433" spans="1:26" ht="15.75" thickBot="1">
      <c r="A433" s="490"/>
      <c r="B433" s="490"/>
      <c r="C433" s="490"/>
      <c r="D433" s="490"/>
      <c r="E433" s="490"/>
      <c r="F433" s="490"/>
      <c r="G433" s="490"/>
      <c r="H433" s="490"/>
      <c r="I433" s="490"/>
      <c r="J433" s="490"/>
      <c r="K433" s="490"/>
      <c r="L433" s="490"/>
      <c r="M433" s="490"/>
      <c r="N433" s="490"/>
      <c r="O433" s="490"/>
      <c r="P433" s="490"/>
      <c r="Q433" s="490"/>
      <c r="R433" s="490"/>
      <c r="S433" s="490"/>
      <c r="T433" s="490"/>
      <c r="U433" s="490"/>
      <c r="V433" s="490"/>
      <c r="W433" s="490"/>
      <c r="X433" s="490"/>
      <c r="Y433" s="490"/>
      <c r="Z433" s="490"/>
    </row>
    <row r="434" spans="1:26" ht="15.75" thickBot="1">
      <c r="A434" s="490"/>
      <c r="B434" s="490"/>
      <c r="C434" s="490"/>
      <c r="D434" s="490"/>
      <c r="E434" s="490"/>
      <c r="F434" s="490"/>
      <c r="G434" s="490"/>
      <c r="H434" s="490"/>
      <c r="I434" s="490"/>
      <c r="J434" s="490"/>
      <c r="K434" s="490"/>
      <c r="L434" s="490"/>
      <c r="M434" s="490"/>
      <c r="N434" s="490"/>
      <c r="O434" s="490"/>
      <c r="P434" s="490"/>
      <c r="Q434" s="490"/>
      <c r="R434" s="490"/>
      <c r="S434" s="490"/>
      <c r="T434" s="490"/>
      <c r="U434" s="490"/>
      <c r="V434" s="490"/>
      <c r="W434" s="490"/>
      <c r="X434" s="490"/>
      <c r="Y434" s="490"/>
      <c r="Z434" s="490"/>
    </row>
    <row r="435" spans="1:26" ht="15.75" thickBot="1">
      <c r="A435" s="490"/>
      <c r="B435" s="490"/>
      <c r="C435" s="490"/>
      <c r="D435" s="490"/>
      <c r="E435" s="490"/>
      <c r="F435" s="490"/>
      <c r="G435" s="490"/>
      <c r="H435" s="490"/>
      <c r="I435" s="490"/>
      <c r="J435" s="490"/>
      <c r="K435" s="490"/>
      <c r="L435" s="490"/>
      <c r="M435" s="490"/>
      <c r="N435" s="490"/>
      <c r="O435" s="490"/>
      <c r="P435" s="490"/>
      <c r="Q435" s="490"/>
      <c r="R435" s="490"/>
      <c r="S435" s="490"/>
      <c r="T435" s="490"/>
      <c r="U435" s="490"/>
      <c r="V435" s="490"/>
      <c r="W435" s="490"/>
      <c r="X435" s="490"/>
      <c r="Y435" s="490"/>
      <c r="Z435" s="490"/>
    </row>
    <row r="436" spans="1:26" ht="15.75" thickBot="1">
      <c r="A436" s="490"/>
      <c r="B436" s="490"/>
      <c r="C436" s="490"/>
      <c r="D436" s="490"/>
      <c r="E436" s="490"/>
      <c r="F436" s="490"/>
      <c r="G436" s="490"/>
      <c r="H436" s="490"/>
      <c r="I436" s="490"/>
      <c r="J436" s="490"/>
      <c r="K436" s="490"/>
      <c r="L436" s="490"/>
      <c r="M436" s="490"/>
      <c r="N436" s="490"/>
      <c r="O436" s="490"/>
      <c r="P436" s="490"/>
      <c r="Q436" s="490"/>
      <c r="R436" s="490"/>
      <c r="S436" s="490"/>
      <c r="T436" s="490"/>
      <c r="U436" s="490"/>
      <c r="V436" s="490"/>
      <c r="W436" s="490"/>
      <c r="X436" s="490"/>
      <c r="Y436" s="490"/>
      <c r="Z436" s="490"/>
    </row>
    <row r="437" spans="1:26" ht="15.75" thickBot="1">
      <c r="A437" s="490"/>
      <c r="B437" s="490"/>
      <c r="C437" s="490"/>
      <c r="D437" s="490"/>
      <c r="E437" s="490"/>
      <c r="F437" s="490"/>
      <c r="G437" s="490"/>
      <c r="H437" s="490"/>
      <c r="I437" s="490"/>
      <c r="J437" s="490"/>
      <c r="K437" s="490"/>
      <c r="L437" s="490"/>
      <c r="M437" s="490"/>
      <c r="N437" s="490"/>
      <c r="O437" s="490"/>
      <c r="P437" s="490"/>
      <c r="Q437" s="490"/>
      <c r="R437" s="490"/>
      <c r="S437" s="490"/>
      <c r="T437" s="490"/>
      <c r="U437" s="490"/>
      <c r="V437" s="490"/>
      <c r="W437" s="490"/>
      <c r="X437" s="490"/>
      <c r="Y437" s="490"/>
      <c r="Z437" s="490"/>
    </row>
    <row r="438" spans="1:26" ht="15.75" thickBot="1">
      <c r="A438" s="490"/>
      <c r="B438" s="490"/>
      <c r="C438" s="490"/>
      <c r="D438" s="490"/>
      <c r="E438" s="490"/>
      <c r="F438" s="490"/>
      <c r="G438" s="490"/>
      <c r="H438" s="490"/>
      <c r="I438" s="490"/>
      <c r="J438" s="490"/>
      <c r="K438" s="490"/>
      <c r="L438" s="490"/>
      <c r="M438" s="490"/>
      <c r="N438" s="490"/>
      <c r="O438" s="490"/>
      <c r="P438" s="490"/>
      <c r="Q438" s="490"/>
      <c r="R438" s="490"/>
      <c r="S438" s="490"/>
      <c r="T438" s="490"/>
      <c r="U438" s="490"/>
      <c r="V438" s="490"/>
      <c r="W438" s="490"/>
      <c r="X438" s="490"/>
      <c r="Y438" s="490"/>
      <c r="Z438" s="490"/>
    </row>
    <row r="439" spans="1:26" ht="15.75" thickBot="1">
      <c r="A439" s="490"/>
      <c r="B439" s="490"/>
      <c r="C439" s="490"/>
      <c r="D439" s="490"/>
      <c r="E439" s="490"/>
      <c r="F439" s="490"/>
      <c r="G439" s="490"/>
      <c r="H439" s="490"/>
      <c r="I439" s="490"/>
      <c r="J439" s="490"/>
      <c r="K439" s="490"/>
      <c r="L439" s="490"/>
      <c r="M439" s="490"/>
      <c r="N439" s="490"/>
      <c r="O439" s="490"/>
      <c r="P439" s="490"/>
      <c r="Q439" s="490"/>
      <c r="R439" s="490"/>
      <c r="S439" s="490"/>
      <c r="T439" s="490"/>
      <c r="U439" s="490"/>
      <c r="V439" s="490"/>
      <c r="W439" s="490"/>
      <c r="X439" s="490"/>
      <c r="Y439" s="490"/>
      <c r="Z439" s="490"/>
    </row>
    <row r="440" spans="1:26" ht="15.75" thickBot="1">
      <c r="A440" s="490"/>
      <c r="B440" s="490"/>
      <c r="C440" s="490"/>
      <c r="D440" s="490"/>
      <c r="E440" s="490"/>
      <c r="F440" s="490"/>
      <c r="G440" s="490"/>
      <c r="H440" s="490"/>
      <c r="I440" s="490"/>
      <c r="J440" s="490"/>
      <c r="K440" s="490"/>
      <c r="L440" s="490"/>
      <c r="M440" s="490"/>
      <c r="N440" s="490"/>
      <c r="O440" s="490"/>
      <c r="P440" s="490"/>
      <c r="Q440" s="490"/>
      <c r="R440" s="490"/>
      <c r="S440" s="490"/>
      <c r="T440" s="490"/>
      <c r="U440" s="490"/>
      <c r="V440" s="490"/>
      <c r="W440" s="490"/>
      <c r="X440" s="490"/>
      <c r="Y440" s="490"/>
      <c r="Z440" s="490"/>
    </row>
    <row r="441" spans="1:26" ht="15.75" thickBot="1">
      <c r="A441" s="490"/>
      <c r="B441" s="490"/>
      <c r="C441" s="490"/>
      <c r="D441" s="490"/>
      <c r="E441" s="490"/>
      <c r="F441" s="490"/>
      <c r="G441" s="490"/>
      <c r="H441" s="490"/>
      <c r="I441" s="490"/>
      <c r="J441" s="490"/>
      <c r="K441" s="490"/>
      <c r="L441" s="490"/>
      <c r="M441" s="490"/>
      <c r="N441" s="490"/>
      <c r="O441" s="490"/>
      <c r="P441" s="490"/>
      <c r="Q441" s="490"/>
      <c r="R441" s="490"/>
      <c r="S441" s="490"/>
      <c r="T441" s="490"/>
      <c r="U441" s="490"/>
      <c r="V441" s="490"/>
      <c r="W441" s="490"/>
      <c r="X441" s="490"/>
      <c r="Y441" s="490"/>
      <c r="Z441" s="490"/>
    </row>
    <row r="442" spans="1:26" ht="15.75" thickBot="1">
      <c r="A442" s="490"/>
      <c r="B442" s="490"/>
      <c r="C442" s="490"/>
      <c r="D442" s="490"/>
      <c r="E442" s="490"/>
      <c r="F442" s="490"/>
      <c r="G442" s="490"/>
      <c r="H442" s="490"/>
      <c r="I442" s="490"/>
      <c r="J442" s="490"/>
      <c r="K442" s="490"/>
      <c r="L442" s="490"/>
      <c r="M442" s="490"/>
      <c r="N442" s="490"/>
      <c r="O442" s="490"/>
      <c r="P442" s="490"/>
      <c r="Q442" s="490"/>
      <c r="R442" s="490"/>
      <c r="S442" s="490"/>
      <c r="T442" s="490"/>
      <c r="U442" s="490"/>
      <c r="V442" s="490"/>
      <c r="W442" s="490"/>
      <c r="X442" s="490"/>
      <c r="Y442" s="490"/>
      <c r="Z442" s="490"/>
    </row>
    <row r="443" spans="1:26" ht="15.75" thickBot="1">
      <c r="A443" s="490"/>
      <c r="B443" s="490"/>
      <c r="C443" s="490"/>
      <c r="D443" s="490"/>
      <c r="E443" s="490"/>
      <c r="F443" s="490"/>
      <c r="G443" s="490"/>
      <c r="H443" s="490"/>
      <c r="I443" s="490"/>
      <c r="J443" s="490"/>
      <c r="K443" s="490"/>
      <c r="L443" s="490"/>
      <c r="M443" s="490"/>
      <c r="N443" s="490"/>
      <c r="O443" s="490"/>
      <c r="P443" s="490"/>
      <c r="Q443" s="490"/>
      <c r="R443" s="490"/>
      <c r="S443" s="490"/>
      <c r="T443" s="490"/>
      <c r="U443" s="490"/>
      <c r="V443" s="490"/>
      <c r="W443" s="490"/>
      <c r="X443" s="490"/>
      <c r="Y443" s="490"/>
      <c r="Z443" s="490"/>
    </row>
    <row r="444" spans="1:26" ht="15.75" thickBot="1">
      <c r="A444" s="490"/>
      <c r="B444" s="490"/>
      <c r="C444" s="490"/>
      <c r="D444" s="490"/>
      <c r="E444" s="490"/>
      <c r="F444" s="490"/>
      <c r="G444" s="490"/>
      <c r="H444" s="490"/>
      <c r="I444" s="490"/>
      <c r="J444" s="490"/>
      <c r="K444" s="490"/>
      <c r="L444" s="490"/>
      <c r="M444" s="490"/>
      <c r="N444" s="490"/>
      <c r="O444" s="490"/>
      <c r="P444" s="490"/>
      <c r="Q444" s="490"/>
      <c r="R444" s="490"/>
      <c r="S444" s="490"/>
      <c r="T444" s="490"/>
      <c r="U444" s="490"/>
      <c r="V444" s="490"/>
      <c r="W444" s="490"/>
      <c r="X444" s="490"/>
      <c r="Y444" s="490"/>
      <c r="Z444" s="490"/>
    </row>
    <row r="445" spans="1:26" ht="15.75" thickBot="1">
      <c r="A445" s="490"/>
      <c r="B445" s="490"/>
      <c r="C445" s="490"/>
      <c r="D445" s="490"/>
      <c r="E445" s="490"/>
      <c r="F445" s="490"/>
      <c r="G445" s="490"/>
      <c r="H445" s="490"/>
      <c r="I445" s="490"/>
      <c r="J445" s="490"/>
      <c r="K445" s="490"/>
      <c r="L445" s="490"/>
      <c r="M445" s="490"/>
      <c r="N445" s="490"/>
      <c r="O445" s="490"/>
      <c r="P445" s="490"/>
      <c r="Q445" s="490"/>
      <c r="R445" s="490"/>
      <c r="S445" s="490"/>
      <c r="T445" s="490"/>
      <c r="U445" s="490"/>
      <c r="V445" s="490"/>
      <c r="W445" s="490"/>
      <c r="X445" s="490"/>
      <c r="Y445" s="490"/>
      <c r="Z445" s="490"/>
    </row>
    <row r="446" spans="1:26" ht="15.75" thickBot="1">
      <c r="A446" s="490"/>
      <c r="B446" s="490"/>
      <c r="C446" s="490"/>
      <c r="D446" s="490"/>
      <c r="E446" s="490"/>
      <c r="F446" s="490"/>
      <c r="G446" s="490"/>
      <c r="H446" s="490"/>
      <c r="I446" s="490"/>
      <c r="J446" s="490"/>
      <c r="K446" s="490"/>
      <c r="L446" s="490"/>
      <c r="M446" s="490"/>
      <c r="N446" s="490"/>
      <c r="O446" s="490"/>
      <c r="P446" s="490"/>
      <c r="Q446" s="490"/>
      <c r="R446" s="490"/>
      <c r="S446" s="490"/>
      <c r="T446" s="490"/>
      <c r="U446" s="490"/>
      <c r="V446" s="490"/>
      <c r="W446" s="490"/>
      <c r="X446" s="490"/>
      <c r="Y446" s="490"/>
      <c r="Z446" s="490"/>
    </row>
    <row r="447" spans="1:26" ht="15.75" thickBot="1">
      <c r="A447" s="490"/>
      <c r="B447" s="490"/>
      <c r="C447" s="490"/>
      <c r="D447" s="490"/>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row>
    <row r="448" spans="1:26" ht="15.75" thickBot="1">
      <c r="A448" s="490"/>
      <c r="B448" s="490"/>
      <c r="C448" s="490"/>
      <c r="D448" s="490"/>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row>
    <row r="449" spans="1:26" ht="15.75" thickBot="1">
      <c r="A449" s="490"/>
      <c r="B449" s="490"/>
      <c r="C449" s="490"/>
      <c r="D449" s="490"/>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row>
    <row r="450" spans="1:26" ht="15.75" thickBot="1">
      <c r="A450" s="490"/>
      <c r="B450" s="490"/>
      <c r="C450" s="490"/>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row>
    <row r="451" spans="1:26" ht="15.75" thickBot="1">
      <c r="A451" s="490"/>
      <c r="B451" s="490"/>
      <c r="C451" s="490"/>
      <c r="D451" s="490"/>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row>
    <row r="452" spans="1:26" ht="15.75" thickBot="1">
      <c r="A452" s="490"/>
      <c r="B452" s="490"/>
      <c r="C452" s="490"/>
      <c r="D452" s="490"/>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row>
    <row r="453" spans="1:26" ht="15.75" thickBot="1">
      <c r="A453" s="490"/>
      <c r="B453" s="490"/>
      <c r="C453" s="490"/>
      <c r="D453" s="490"/>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row>
    <row r="454" spans="1:26" ht="15.75" thickBot="1">
      <c r="A454" s="490"/>
      <c r="B454" s="490"/>
      <c r="C454" s="490"/>
      <c r="D454" s="490"/>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row>
    <row r="455" spans="1:26" ht="15.75" thickBot="1">
      <c r="A455" s="490"/>
      <c r="B455" s="490"/>
      <c r="C455" s="490"/>
      <c r="D455" s="490"/>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row>
    <row r="456" spans="1:26" ht="15.75" thickBot="1">
      <c r="A456" s="490"/>
      <c r="B456" s="490"/>
      <c r="C456" s="490"/>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row>
    <row r="457" spans="1:26" ht="15.75" thickBot="1">
      <c r="A457" s="490"/>
      <c r="B457" s="490"/>
      <c r="C457" s="490"/>
      <c r="D457" s="490"/>
      <c r="E457" s="490"/>
      <c r="F457" s="490"/>
      <c r="G457" s="490"/>
      <c r="H457" s="490"/>
      <c r="I457" s="490"/>
      <c r="J457" s="490"/>
      <c r="K457" s="490"/>
      <c r="L457" s="490"/>
      <c r="M457" s="490"/>
      <c r="N457" s="490"/>
      <c r="O457" s="490"/>
      <c r="P457" s="490"/>
      <c r="Q457" s="490"/>
      <c r="R457" s="490"/>
      <c r="S457" s="490"/>
      <c r="T457" s="490"/>
      <c r="U457" s="490"/>
      <c r="V457" s="490"/>
      <c r="W457" s="490"/>
      <c r="X457" s="490"/>
      <c r="Y457" s="490"/>
      <c r="Z457" s="490"/>
    </row>
    <row r="458" spans="1:26" ht="15.75" thickBot="1">
      <c r="A458" s="490"/>
      <c r="B458" s="490"/>
      <c r="C458" s="490"/>
      <c r="D458" s="490"/>
      <c r="E458" s="490"/>
      <c r="F458" s="490"/>
      <c r="G458" s="490"/>
      <c r="H458" s="490"/>
      <c r="I458" s="490"/>
      <c r="J458" s="490"/>
      <c r="K458" s="490"/>
      <c r="L458" s="490"/>
      <c r="M458" s="490"/>
      <c r="N458" s="490"/>
      <c r="O458" s="490"/>
      <c r="P458" s="490"/>
      <c r="Q458" s="490"/>
      <c r="R458" s="490"/>
      <c r="S458" s="490"/>
      <c r="T458" s="490"/>
      <c r="U458" s="490"/>
      <c r="V458" s="490"/>
      <c r="W458" s="490"/>
      <c r="X458" s="490"/>
      <c r="Y458" s="490"/>
      <c r="Z458" s="490"/>
    </row>
    <row r="459" spans="1:26" ht="15.75" thickBot="1">
      <c r="A459" s="490"/>
      <c r="B459" s="490"/>
      <c r="C459" s="490"/>
      <c r="D459" s="490"/>
      <c r="E459" s="490"/>
      <c r="F459" s="490"/>
      <c r="G459" s="490"/>
      <c r="H459" s="490"/>
      <c r="I459" s="490"/>
      <c r="J459" s="490"/>
      <c r="K459" s="490"/>
      <c r="L459" s="490"/>
      <c r="M459" s="490"/>
      <c r="N459" s="490"/>
      <c r="O459" s="490"/>
      <c r="P459" s="490"/>
      <c r="Q459" s="490"/>
      <c r="R459" s="490"/>
      <c r="S459" s="490"/>
      <c r="T459" s="490"/>
      <c r="U459" s="490"/>
      <c r="V459" s="490"/>
      <c r="W459" s="490"/>
      <c r="X459" s="490"/>
      <c r="Y459" s="490"/>
      <c r="Z459" s="490"/>
    </row>
    <row r="460" spans="1:26" ht="15.75" thickBot="1">
      <c r="A460" s="490"/>
      <c r="B460" s="490"/>
      <c r="C460" s="490"/>
      <c r="D460" s="490"/>
      <c r="E460" s="490"/>
      <c r="F460" s="490"/>
      <c r="G460" s="490"/>
      <c r="H460" s="490"/>
      <c r="I460" s="490"/>
      <c r="J460" s="490"/>
      <c r="K460" s="490"/>
      <c r="L460" s="490"/>
      <c r="M460" s="490"/>
      <c r="N460" s="490"/>
      <c r="O460" s="490"/>
      <c r="P460" s="490"/>
      <c r="Q460" s="490"/>
      <c r="R460" s="490"/>
      <c r="S460" s="490"/>
      <c r="T460" s="490"/>
      <c r="U460" s="490"/>
      <c r="V460" s="490"/>
      <c r="W460" s="490"/>
      <c r="X460" s="490"/>
      <c r="Y460" s="490"/>
      <c r="Z460" s="490"/>
    </row>
    <row r="461" spans="1:26" ht="15.75" thickBot="1">
      <c r="A461" s="490"/>
      <c r="B461" s="490"/>
      <c r="C461" s="490"/>
      <c r="D461" s="490"/>
      <c r="E461" s="490"/>
      <c r="F461" s="490"/>
      <c r="G461" s="490"/>
      <c r="H461" s="490"/>
      <c r="I461" s="490"/>
      <c r="J461" s="490"/>
      <c r="K461" s="490"/>
      <c r="L461" s="490"/>
      <c r="M461" s="490"/>
      <c r="N461" s="490"/>
      <c r="O461" s="490"/>
      <c r="P461" s="490"/>
      <c r="Q461" s="490"/>
      <c r="R461" s="490"/>
      <c r="S461" s="490"/>
      <c r="T461" s="490"/>
      <c r="U461" s="490"/>
      <c r="V461" s="490"/>
      <c r="W461" s="490"/>
      <c r="X461" s="490"/>
      <c r="Y461" s="490"/>
      <c r="Z461" s="490"/>
    </row>
    <row r="462" spans="1:26" ht="15.75" thickBot="1">
      <c r="A462" s="490"/>
      <c r="B462" s="490"/>
      <c r="C462" s="490"/>
      <c r="D462" s="490"/>
      <c r="E462" s="490"/>
      <c r="F462" s="490"/>
      <c r="G462" s="490"/>
      <c r="H462" s="490"/>
      <c r="I462" s="490"/>
      <c r="J462" s="490"/>
      <c r="K462" s="490"/>
      <c r="L462" s="490"/>
      <c r="M462" s="490"/>
      <c r="N462" s="490"/>
      <c r="O462" s="490"/>
      <c r="P462" s="490"/>
      <c r="Q462" s="490"/>
      <c r="R462" s="490"/>
      <c r="S462" s="490"/>
      <c r="T462" s="490"/>
      <c r="U462" s="490"/>
      <c r="V462" s="490"/>
      <c r="W462" s="490"/>
      <c r="X462" s="490"/>
      <c r="Y462" s="490"/>
      <c r="Z462" s="490"/>
    </row>
    <row r="463" spans="1:26" ht="15.75" thickBot="1">
      <c r="A463" s="490"/>
      <c r="B463" s="490"/>
      <c r="C463" s="490"/>
      <c r="D463" s="490"/>
      <c r="E463" s="490"/>
      <c r="F463" s="490"/>
      <c r="G463" s="490"/>
      <c r="H463" s="490"/>
      <c r="I463" s="490"/>
      <c r="J463" s="490"/>
      <c r="K463" s="490"/>
      <c r="L463" s="490"/>
      <c r="M463" s="490"/>
      <c r="N463" s="490"/>
      <c r="O463" s="490"/>
      <c r="P463" s="490"/>
      <c r="Q463" s="490"/>
      <c r="R463" s="490"/>
      <c r="S463" s="490"/>
      <c r="T463" s="490"/>
      <c r="U463" s="490"/>
      <c r="V463" s="490"/>
      <c r="W463" s="490"/>
      <c r="X463" s="490"/>
      <c r="Y463" s="490"/>
      <c r="Z463" s="490"/>
    </row>
    <row r="464" spans="1:26" ht="15.75" thickBot="1">
      <c r="A464" s="490"/>
      <c r="B464" s="490"/>
      <c r="C464" s="490"/>
      <c r="D464" s="490"/>
      <c r="E464" s="490"/>
      <c r="F464" s="490"/>
      <c r="G464" s="490"/>
      <c r="H464" s="490"/>
      <c r="I464" s="490"/>
      <c r="J464" s="490"/>
      <c r="K464" s="490"/>
      <c r="L464" s="490"/>
      <c r="M464" s="490"/>
      <c r="N464" s="490"/>
      <c r="O464" s="490"/>
      <c r="P464" s="490"/>
      <c r="Q464" s="490"/>
      <c r="R464" s="490"/>
      <c r="S464" s="490"/>
      <c r="T464" s="490"/>
      <c r="U464" s="490"/>
      <c r="V464" s="490"/>
      <c r="W464" s="490"/>
      <c r="X464" s="490"/>
      <c r="Y464" s="490"/>
      <c r="Z464" s="490"/>
    </row>
    <row r="465" spans="1:26" ht="15.75" thickBot="1">
      <c r="A465" s="490"/>
      <c r="B465" s="490"/>
      <c r="C465" s="490"/>
      <c r="D465" s="490"/>
      <c r="E465" s="490"/>
      <c r="F465" s="490"/>
      <c r="G465" s="490"/>
      <c r="H465" s="490"/>
      <c r="I465" s="490"/>
      <c r="J465" s="490"/>
      <c r="K465" s="490"/>
      <c r="L465" s="490"/>
      <c r="M465" s="490"/>
      <c r="N465" s="490"/>
      <c r="O465" s="490"/>
      <c r="P465" s="490"/>
      <c r="Q465" s="490"/>
      <c r="R465" s="490"/>
      <c r="S465" s="490"/>
      <c r="T465" s="490"/>
      <c r="U465" s="490"/>
      <c r="V465" s="490"/>
      <c r="W465" s="490"/>
      <c r="X465" s="490"/>
      <c r="Y465" s="490"/>
      <c r="Z465" s="490"/>
    </row>
    <row r="466" spans="1:26" ht="15.75" thickBot="1">
      <c r="A466" s="490"/>
      <c r="B466" s="490"/>
      <c r="C466" s="490"/>
      <c r="D466" s="490"/>
      <c r="E466" s="490"/>
      <c r="F466" s="490"/>
      <c r="G466" s="490"/>
      <c r="H466" s="490"/>
      <c r="I466" s="490"/>
      <c r="J466" s="490"/>
      <c r="K466" s="490"/>
      <c r="L466" s="490"/>
      <c r="M466" s="490"/>
      <c r="N466" s="490"/>
      <c r="O466" s="490"/>
      <c r="P466" s="490"/>
      <c r="Q466" s="490"/>
      <c r="R466" s="490"/>
      <c r="S466" s="490"/>
      <c r="T466" s="490"/>
      <c r="U466" s="490"/>
      <c r="V466" s="490"/>
      <c r="W466" s="490"/>
      <c r="X466" s="490"/>
      <c r="Y466" s="490"/>
      <c r="Z466" s="490"/>
    </row>
    <row r="467" spans="1:26" ht="15.75" thickBot="1">
      <c r="A467" s="490"/>
      <c r="B467" s="490"/>
      <c r="C467" s="490"/>
      <c r="D467" s="490"/>
      <c r="E467" s="490"/>
      <c r="F467" s="490"/>
      <c r="G467" s="490"/>
      <c r="H467" s="490"/>
      <c r="I467" s="490"/>
      <c r="J467" s="490"/>
      <c r="K467" s="490"/>
      <c r="L467" s="490"/>
      <c r="M467" s="490"/>
      <c r="N467" s="490"/>
      <c r="O467" s="490"/>
      <c r="P467" s="490"/>
      <c r="Q467" s="490"/>
      <c r="R467" s="490"/>
      <c r="S467" s="490"/>
      <c r="T467" s="490"/>
      <c r="U467" s="490"/>
      <c r="V467" s="490"/>
      <c r="W467" s="490"/>
      <c r="X467" s="490"/>
      <c r="Y467" s="490"/>
      <c r="Z467" s="490"/>
    </row>
    <row r="468" spans="1:26" ht="15.75" thickBot="1">
      <c r="A468" s="490"/>
      <c r="B468" s="490"/>
      <c r="C468" s="490"/>
      <c r="D468" s="490"/>
      <c r="E468" s="490"/>
      <c r="F468" s="490"/>
      <c r="G468" s="490"/>
      <c r="H468" s="490"/>
      <c r="I468" s="490"/>
      <c r="J468" s="490"/>
      <c r="K468" s="490"/>
      <c r="L468" s="490"/>
      <c r="M468" s="490"/>
      <c r="N468" s="490"/>
      <c r="O468" s="490"/>
      <c r="P468" s="490"/>
      <c r="Q468" s="490"/>
      <c r="R468" s="490"/>
      <c r="S468" s="490"/>
      <c r="T468" s="490"/>
      <c r="U468" s="490"/>
      <c r="V468" s="490"/>
      <c r="W468" s="490"/>
      <c r="X468" s="490"/>
      <c r="Y468" s="490"/>
      <c r="Z468" s="490"/>
    </row>
    <row r="469" spans="1:26" ht="15.75" thickBot="1">
      <c r="A469" s="490"/>
      <c r="B469" s="490"/>
      <c r="C469" s="490"/>
      <c r="D469" s="490"/>
      <c r="E469" s="490"/>
      <c r="F469" s="490"/>
      <c r="G469" s="490"/>
      <c r="H469" s="490"/>
      <c r="I469" s="490"/>
      <c r="J469" s="490"/>
      <c r="K469" s="490"/>
      <c r="L469" s="490"/>
      <c r="M469" s="490"/>
      <c r="N469" s="490"/>
      <c r="O469" s="490"/>
      <c r="P469" s="490"/>
      <c r="Q469" s="490"/>
      <c r="R469" s="490"/>
      <c r="S469" s="490"/>
      <c r="T469" s="490"/>
      <c r="U469" s="490"/>
      <c r="V469" s="490"/>
      <c r="W469" s="490"/>
      <c r="X469" s="490"/>
      <c r="Y469" s="490"/>
      <c r="Z469" s="490"/>
    </row>
    <row r="470" spans="1:26" ht="15.75" thickBot="1">
      <c r="A470" s="490"/>
      <c r="B470" s="490"/>
      <c r="C470" s="490"/>
      <c r="D470" s="490"/>
      <c r="E470" s="490"/>
      <c r="F470" s="490"/>
      <c r="G470" s="490"/>
      <c r="H470" s="490"/>
      <c r="I470" s="490"/>
      <c r="J470" s="490"/>
      <c r="K470" s="490"/>
      <c r="L470" s="490"/>
      <c r="M470" s="490"/>
      <c r="N470" s="490"/>
      <c r="O470" s="490"/>
      <c r="P470" s="490"/>
      <c r="Q470" s="490"/>
      <c r="R470" s="490"/>
      <c r="S470" s="490"/>
      <c r="T470" s="490"/>
      <c r="U470" s="490"/>
      <c r="V470" s="490"/>
      <c r="W470" s="490"/>
      <c r="X470" s="490"/>
      <c r="Y470" s="490"/>
      <c r="Z470" s="490"/>
    </row>
    <row r="471" spans="1:26" ht="15.75" thickBot="1">
      <c r="A471" s="490"/>
      <c r="B471" s="490"/>
      <c r="C471" s="490"/>
      <c r="D471" s="490"/>
      <c r="E471" s="490"/>
      <c r="F471" s="490"/>
      <c r="G471" s="490"/>
      <c r="H471" s="490"/>
      <c r="I471" s="490"/>
      <c r="J471" s="490"/>
      <c r="K471" s="490"/>
      <c r="L471" s="490"/>
      <c r="M471" s="490"/>
      <c r="N471" s="490"/>
      <c r="O471" s="490"/>
      <c r="P471" s="490"/>
      <c r="Q471" s="490"/>
      <c r="R471" s="490"/>
      <c r="S471" s="490"/>
      <c r="T471" s="490"/>
      <c r="U471" s="490"/>
      <c r="V471" s="490"/>
      <c r="W471" s="490"/>
      <c r="X471" s="490"/>
      <c r="Y471" s="490"/>
      <c r="Z471" s="490"/>
    </row>
    <row r="472" spans="1:26" ht="15.75" thickBot="1">
      <c r="A472" s="490"/>
      <c r="B472" s="490"/>
      <c r="C472" s="490"/>
      <c r="D472" s="490"/>
      <c r="E472" s="490"/>
      <c r="F472" s="490"/>
      <c r="G472" s="490"/>
      <c r="H472" s="490"/>
      <c r="I472" s="490"/>
      <c r="J472" s="490"/>
      <c r="K472" s="490"/>
      <c r="L472" s="490"/>
      <c r="M472" s="490"/>
      <c r="N472" s="490"/>
      <c r="O472" s="490"/>
      <c r="P472" s="490"/>
      <c r="Q472" s="490"/>
      <c r="R472" s="490"/>
      <c r="S472" s="490"/>
      <c r="T472" s="490"/>
      <c r="U472" s="490"/>
      <c r="V472" s="490"/>
      <c r="W472" s="490"/>
      <c r="X472" s="490"/>
      <c r="Y472" s="490"/>
      <c r="Z472" s="490"/>
    </row>
    <row r="473" spans="1:26" ht="15.75" thickBot="1">
      <c r="A473" s="490"/>
      <c r="B473" s="490"/>
      <c r="C473" s="490"/>
      <c r="D473" s="490"/>
      <c r="E473" s="490"/>
      <c r="F473" s="490"/>
      <c r="G473" s="490"/>
      <c r="H473" s="490"/>
      <c r="I473" s="490"/>
      <c r="J473" s="490"/>
      <c r="K473" s="490"/>
      <c r="L473" s="490"/>
      <c r="M473" s="490"/>
      <c r="N473" s="490"/>
      <c r="O473" s="490"/>
      <c r="P473" s="490"/>
      <c r="Q473" s="490"/>
      <c r="R473" s="490"/>
      <c r="S473" s="490"/>
      <c r="T473" s="490"/>
      <c r="U473" s="490"/>
      <c r="V473" s="490"/>
      <c r="W473" s="490"/>
      <c r="X473" s="490"/>
      <c r="Y473" s="490"/>
      <c r="Z473" s="490"/>
    </row>
    <row r="474" spans="1:26" ht="15.75" thickBot="1">
      <c r="A474" s="490"/>
      <c r="B474" s="490"/>
      <c r="C474" s="490"/>
      <c r="D474" s="490"/>
      <c r="E474" s="490"/>
      <c r="F474" s="490"/>
      <c r="G474" s="490"/>
      <c r="H474" s="490"/>
      <c r="I474" s="490"/>
      <c r="J474" s="490"/>
      <c r="K474" s="490"/>
      <c r="L474" s="490"/>
      <c r="M474" s="490"/>
      <c r="N474" s="490"/>
      <c r="O474" s="490"/>
      <c r="P474" s="490"/>
      <c r="Q474" s="490"/>
      <c r="R474" s="490"/>
      <c r="S474" s="490"/>
      <c r="T474" s="490"/>
      <c r="U474" s="490"/>
      <c r="V474" s="490"/>
      <c r="W474" s="490"/>
      <c r="X474" s="490"/>
      <c r="Y474" s="490"/>
      <c r="Z474" s="490"/>
    </row>
    <row r="475" spans="1:26" ht="15.75" thickBot="1">
      <c r="A475" s="490"/>
      <c r="B475" s="490"/>
      <c r="C475" s="490"/>
      <c r="D475" s="490"/>
      <c r="E475" s="490"/>
      <c r="F475" s="490"/>
      <c r="G475" s="490"/>
      <c r="H475" s="490"/>
      <c r="I475" s="490"/>
      <c r="J475" s="490"/>
      <c r="K475" s="490"/>
      <c r="L475" s="490"/>
      <c r="M475" s="490"/>
      <c r="N475" s="490"/>
      <c r="O475" s="490"/>
      <c r="P475" s="490"/>
      <c r="Q475" s="490"/>
      <c r="R475" s="490"/>
      <c r="S475" s="490"/>
      <c r="T475" s="490"/>
      <c r="U475" s="490"/>
      <c r="V475" s="490"/>
      <c r="W475" s="490"/>
      <c r="X475" s="490"/>
      <c r="Y475" s="490"/>
      <c r="Z475" s="490"/>
    </row>
    <row r="476" spans="1:26" ht="15.75" thickBot="1">
      <c r="A476" s="490"/>
      <c r="B476" s="490"/>
      <c r="C476" s="490"/>
      <c r="D476" s="490"/>
      <c r="E476" s="490"/>
      <c r="F476" s="490"/>
      <c r="G476" s="490"/>
      <c r="H476" s="490"/>
      <c r="I476" s="490"/>
      <c r="J476" s="490"/>
      <c r="K476" s="490"/>
      <c r="L476" s="490"/>
      <c r="M476" s="490"/>
      <c r="N476" s="490"/>
      <c r="O476" s="490"/>
      <c r="P476" s="490"/>
      <c r="Q476" s="490"/>
      <c r="R476" s="490"/>
      <c r="S476" s="490"/>
      <c r="T476" s="490"/>
      <c r="U476" s="490"/>
      <c r="V476" s="490"/>
      <c r="W476" s="490"/>
      <c r="X476" s="490"/>
      <c r="Y476" s="490"/>
      <c r="Z476" s="490"/>
    </row>
    <row r="477" spans="1:26" ht="15.75" thickBot="1">
      <c r="A477" s="490"/>
      <c r="B477" s="490"/>
      <c r="C477" s="490"/>
      <c r="D477" s="490"/>
      <c r="E477" s="490"/>
      <c r="F477" s="490"/>
      <c r="G477" s="490"/>
      <c r="H477" s="490"/>
      <c r="I477" s="490"/>
      <c r="J477" s="490"/>
      <c r="K477" s="490"/>
      <c r="L477" s="490"/>
      <c r="M477" s="490"/>
      <c r="N477" s="490"/>
      <c r="O477" s="490"/>
      <c r="P477" s="490"/>
      <c r="Q477" s="490"/>
      <c r="R477" s="490"/>
      <c r="S477" s="490"/>
      <c r="T477" s="490"/>
      <c r="U477" s="490"/>
      <c r="V477" s="490"/>
      <c r="W477" s="490"/>
      <c r="X477" s="490"/>
      <c r="Y477" s="490"/>
      <c r="Z477" s="490"/>
    </row>
    <row r="478" spans="1:26" ht="15.75" thickBot="1">
      <c r="A478" s="490"/>
      <c r="B478" s="490"/>
      <c r="C478" s="490"/>
      <c r="D478" s="490"/>
      <c r="E478" s="490"/>
      <c r="F478" s="490"/>
      <c r="G478" s="490"/>
      <c r="H478" s="490"/>
      <c r="I478" s="490"/>
      <c r="J478" s="490"/>
      <c r="K478" s="490"/>
      <c r="L478" s="490"/>
      <c r="M478" s="490"/>
      <c r="N478" s="490"/>
      <c r="O478" s="490"/>
      <c r="P478" s="490"/>
      <c r="Q478" s="490"/>
      <c r="R478" s="490"/>
      <c r="S478" s="490"/>
      <c r="T478" s="490"/>
      <c r="U478" s="490"/>
      <c r="V478" s="490"/>
      <c r="W478" s="490"/>
      <c r="X478" s="490"/>
      <c r="Y478" s="490"/>
      <c r="Z478" s="490"/>
    </row>
    <row r="479" spans="1:26" ht="15.75" thickBot="1">
      <c r="A479" s="490"/>
      <c r="B479" s="490"/>
      <c r="C479" s="490"/>
      <c r="D479" s="490"/>
      <c r="E479" s="490"/>
      <c r="F479" s="490"/>
      <c r="G479" s="490"/>
      <c r="H479" s="490"/>
      <c r="I479" s="490"/>
      <c r="J479" s="490"/>
      <c r="K479" s="490"/>
      <c r="L479" s="490"/>
      <c r="M479" s="490"/>
      <c r="N479" s="490"/>
      <c r="O479" s="490"/>
      <c r="P479" s="490"/>
      <c r="Q479" s="490"/>
      <c r="R479" s="490"/>
      <c r="S479" s="490"/>
      <c r="T479" s="490"/>
      <c r="U479" s="490"/>
      <c r="V479" s="490"/>
      <c r="W479" s="490"/>
      <c r="X479" s="490"/>
      <c r="Y479" s="490"/>
      <c r="Z479" s="490"/>
    </row>
    <row r="480" spans="1:26" ht="15.75" thickBot="1">
      <c r="A480" s="490"/>
      <c r="B480" s="490"/>
      <c r="C480" s="490"/>
      <c r="D480" s="490"/>
      <c r="E480" s="490"/>
      <c r="F480" s="490"/>
      <c r="G480" s="490"/>
      <c r="H480" s="490"/>
      <c r="I480" s="490"/>
      <c r="J480" s="490"/>
      <c r="K480" s="490"/>
      <c r="L480" s="490"/>
      <c r="M480" s="490"/>
      <c r="N480" s="490"/>
      <c r="O480" s="490"/>
      <c r="P480" s="490"/>
      <c r="Q480" s="490"/>
      <c r="R480" s="490"/>
      <c r="S480" s="490"/>
      <c r="T480" s="490"/>
      <c r="U480" s="490"/>
      <c r="V480" s="490"/>
      <c r="W480" s="490"/>
      <c r="X480" s="490"/>
      <c r="Y480" s="490"/>
      <c r="Z480" s="490"/>
    </row>
    <row r="481" spans="1:26" ht="15.75" thickBot="1">
      <c r="A481" s="490"/>
      <c r="B481" s="490"/>
      <c r="C481" s="490"/>
      <c r="D481" s="490"/>
      <c r="E481" s="490"/>
      <c r="F481" s="490"/>
      <c r="G481" s="490"/>
      <c r="H481" s="490"/>
      <c r="I481" s="490"/>
      <c r="J481" s="490"/>
      <c r="K481" s="490"/>
      <c r="L481" s="490"/>
      <c r="M481" s="490"/>
      <c r="N481" s="490"/>
      <c r="O481" s="490"/>
      <c r="P481" s="490"/>
      <c r="Q481" s="490"/>
      <c r="R481" s="490"/>
      <c r="S481" s="490"/>
      <c r="T481" s="490"/>
      <c r="U481" s="490"/>
      <c r="V481" s="490"/>
      <c r="W481" s="490"/>
      <c r="X481" s="490"/>
      <c r="Y481" s="490"/>
      <c r="Z481" s="490"/>
    </row>
    <row r="482" spans="1:26" ht="15.75" thickBot="1">
      <c r="A482" s="490"/>
      <c r="B482" s="490"/>
      <c r="C482" s="490"/>
      <c r="D482" s="490"/>
      <c r="E482" s="490"/>
      <c r="F482" s="490"/>
      <c r="G482" s="490"/>
      <c r="H482" s="490"/>
      <c r="I482" s="490"/>
      <c r="J482" s="490"/>
      <c r="K482" s="490"/>
      <c r="L482" s="490"/>
      <c r="M482" s="490"/>
      <c r="N482" s="490"/>
      <c r="O482" s="490"/>
      <c r="P482" s="490"/>
      <c r="Q482" s="490"/>
      <c r="R482" s="490"/>
      <c r="S482" s="490"/>
      <c r="T482" s="490"/>
      <c r="U482" s="490"/>
      <c r="V482" s="490"/>
      <c r="W482" s="490"/>
      <c r="X482" s="490"/>
      <c r="Y482" s="490"/>
      <c r="Z482" s="490"/>
    </row>
    <row r="483" spans="1:26" ht="15.75" thickBot="1">
      <c r="A483" s="490"/>
      <c r="B483" s="490"/>
      <c r="C483" s="490"/>
      <c r="D483" s="490"/>
      <c r="E483" s="490"/>
      <c r="F483" s="490"/>
      <c r="G483" s="490"/>
      <c r="H483" s="490"/>
      <c r="I483" s="490"/>
      <c r="J483" s="490"/>
      <c r="K483" s="490"/>
      <c r="L483" s="490"/>
      <c r="M483" s="490"/>
      <c r="N483" s="490"/>
      <c r="O483" s="490"/>
      <c r="P483" s="490"/>
      <c r="Q483" s="490"/>
      <c r="R483" s="490"/>
      <c r="S483" s="490"/>
      <c r="T483" s="490"/>
      <c r="U483" s="490"/>
      <c r="V483" s="490"/>
      <c r="W483" s="490"/>
      <c r="X483" s="490"/>
      <c r="Y483" s="490"/>
      <c r="Z483" s="490"/>
    </row>
    <row r="484" spans="1:26" ht="15.75" thickBot="1">
      <c r="A484" s="490"/>
      <c r="B484" s="490"/>
      <c r="C484" s="490"/>
      <c r="D484" s="490"/>
      <c r="E484" s="490"/>
      <c r="F484" s="490"/>
      <c r="G484" s="490"/>
      <c r="H484" s="490"/>
      <c r="I484" s="490"/>
      <c r="J484" s="490"/>
      <c r="K484" s="490"/>
      <c r="L484" s="490"/>
      <c r="M484" s="490"/>
      <c r="N484" s="490"/>
      <c r="O484" s="490"/>
      <c r="P484" s="490"/>
      <c r="Q484" s="490"/>
      <c r="R484" s="490"/>
      <c r="S484" s="490"/>
      <c r="T484" s="490"/>
      <c r="U484" s="490"/>
      <c r="V484" s="490"/>
      <c r="W484" s="490"/>
      <c r="X484" s="490"/>
      <c r="Y484" s="490"/>
      <c r="Z484" s="490"/>
    </row>
    <row r="485" spans="1:26" ht="15.75" thickBot="1">
      <c r="A485" s="490"/>
      <c r="B485" s="490"/>
      <c r="C485" s="490"/>
      <c r="D485" s="490"/>
      <c r="E485" s="490"/>
      <c r="F485" s="490"/>
      <c r="G485" s="490"/>
      <c r="H485" s="490"/>
      <c r="I485" s="490"/>
      <c r="J485" s="490"/>
      <c r="K485" s="490"/>
      <c r="L485" s="490"/>
      <c r="M485" s="490"/>
      <c r="N485" s="490"/>
      <c r="O485" s="490"/>
      <c r="P485" s="490"/>
      <c r="Q485" s="490"/>
      <c r="R485" s="490"/>
      <c r="S485" s="490"/>
      <c r="T485" s="490"/>
      <c r="U485" s="490"/>
      <c r="V485" s="490"/>
      <c r="W485" s="490"/>
      <c r="X485" s="490"/>
      <c r="Y485" s="490"/>
      <c r="Z485" s="490"/>
    </row>
    <row r="486" spans="1:26" ht="15.75" thickBot="1">
      <c r="A486" s="490"/>
      <c r="B486" s="490"/>
      <c r="C486" s="490"/>
      <c r="D486" s="490"/>
      <c r="E486" s="490"/>
      <c r="F486" s="490"/>
      <c r="G486" s="490"/>
      <c r="H486" s="490"/>
      <c r="I486" s="490"/>
      <c r="J486" s="490"/>
      <c r="K486" s="490"/>
      <c r="L486" s="490"/>
      <c r="M486" s="490"/>
      <c r="N486" s="490"/>
      <c r="O486" s="490"/>
      <c r="P486" s="490"/>
      <c r="Q486" s="490"/>
      <c r="R486" s="490"/>
      <c r="S486" s="490"/>
      <c r="T486" s="490"/>
      <c r="U486" s="490"/>
      <c r="V486" s="490"/>
      <c r="W486" s="490"/>
      <c r="X486" s="490"/>
      <c r="Y486" s="490"/>
      <c r="Z486" s="490"/>
    </row>
    <row r="487" spans="1:26" ht="15.75" thickBot="1">
      <c r="A487" s="490"/>
      <c r="B487" s="490"/>
      <c r="C487" s="490"/>
      <c r="D487" s="490"/>
      <c r="E487" s="490"/>
      <c r="F487" s="490"/>
      <c r="G487" s="490"/>
      <c r="H487" s="490"/>
      <c r="I487" s="490"/>
      <c r="J487" s="490"/>
      <c r="K487" s="490"/>
      <c r="L487" s="490"/>
      <c r="M487" s="490"/>
      <c r="N487" s="490"/>
      <c r="O487" s="490"/>
      <c r="P487" s="490"/>
      <c r="Q487" s="490"/>
      <c r="R487" s="490"/>
      <c r="S487" s="490"/>
      <c r="T487" s="490"/>
      <c r="U487" s="490"/>
      <c r="V487" s="490"/>
      <c r="W487" s="490"/>
      <c r="X487" s="490"/>
      <c r="Y487" s="490"/>
      <c r="Z487" s="490"/>
    </row>
    <row r="488" spans="1:26" ht="15.75" thickBot="1">
      <c r="A488" s="490"/>
      <c r="B488" s="490"/>
      <c r="C488" s="490"/>
      <c r="D488" s="490"/>
      <c r="E488" s="490"/>
      <c r="F488" s="490"/>
      <c r="G488" s="490"/>
      <c r="H488" s="490"/>
      <c r="I488" s="490"/>
      <c r="J488" s="490"/>
      <c r="K488" s="490"/>
      <c r="L488" s="490"/>
      <c r="M488" s="490"/>
      <c r="N488" s="490"/>
      <c r="O488" s="490"/>
      <c r="P488" s="490"/>
      <c r="Q488" s="490"/>
      <c r="R488" s="490"/>
      <c r="S488" s="490"/>
      <c r="T488" s="490"/>
      <c r="U488" s="490"/>
      <c r="V488" s="490"/>
      <c r="W488" s="490"/>
      <c r="X488" s="490"/>
      <c r="Y488" s="490"/>
      <c r="Z488" s="490"/>
    </row>
    <row r="489" spans="1:26" ht="15.75" thickBot="1">
      <c r="A489" s="490"/>
      <c r="B489" s="490"/>
      <c r="C489" s="490"/>
      <c r="D489" s="490"/>
      <c r="E489" s="490"/>
      <c r="F489" s="490"/>
      <c r="G489" s="490"/>
      <c r="H489" s="490"/>
      <c r="I489" s="490"/>
      <c r="J489" s="490"/>
      <c r="K489" s="490"/>
      <c r="L489" s="490"/>
      <c r="M489" s="490"/>
      <c r="N489" s="490"/>
      <c r="O489" s="490"/>
      <c r="P489" s="490"/>
      <c r="Q489" s="490"/>
      <c r="R489" s="490"/>
      <c r="S489" s="490"/>
      <c r="T489" s="490"/>
      <c r="U489" s="490"/>
      <c r="V489" s="490"/>
      <c r="W489" s="490"/>
      <c r="X489" s="490"/>
      <c r="Y489" s="490"/>
      <c r="Z489" s="490"/>
    </row>
    <row r="490" spans="1:26" ht="15.75" thickBot="1">
      <c r="A490" s="490"/>
      <c r="B490" s="490"/>
      <c r="C490" s="490"/>
      <c r="D490" s="490"/>
      <c r="E490" s="490"/>
      <c r="F490" s="490"/>
      <c r="G490" s="490"/>
      <c r="H490" s="490"/>
      <c r="I490" s="490"/>
      <c r="J490" s="490"/>
      <c r="K490" s="490"/>
      <c r="L490" s="490"/>
      <c r="M490" s="490"/>
      <c r="N490" s="490"/>
      <c r="O490" s="490"/>
      <c r="P490" s="490"/>
      <c r="Q490" s="490"/>
      <c r="R490" s="490"/>
      <c r="S490" s="490"/>
      <c r="T490" s="490"/>
      <c r="U490" s="490"/>
      <c r="V490" s="490"/>
      <c r="W490" s="490"/>
      <c r="X490" s="490"/>
      <c r="Y490" s="490"/>
      <c r="Z490" s="490"/>
    </row>
    <row r="491" spans="1:26" ht="15.75" thickBot="1">
      <c r="A491" s="490"/>
      <c r="B491" s="490"/>
      <c r="C491" s="490"/>
      <c r="D491" s="490"/>
      <c r="E491" s="490"/>
      <c r="F491" s="490"/>
      <c r="G491" s="490"/>
      <c r="H491" s="490"/>
      <c r="I491" s="490"/>
      <c r="J491" s="490"/>
      <c r="K491" s="490"/>
      <c r="L491" s="490"/>
      <c r="M491" s="490"/>
      <c r="N491" s="490"/>
      <c r="O491" s="490"/>
      <c r="P491" s="490"/>
      <c r="Q491" s="490"/>
      <c r="R491" s="490"/>
      <c r="S491" s="490"/>
      <c r="T491" s="490"/>
      <c r="U491" s="490"/>
      <c r="V491" s="490"/>
      <c r="W491" s="490"/>
      <c r="X491" s="490"/>
      <c r="Y491" s="490"/>
      <c r="Z491" s="490"/>
    </row>
    <row r="492" spans="1:26" ht="15.75" thickBot="1">
      <c r="A492" s="490"/>
      <c r="B492" s="490"/>
      <c r="C492" s="490"/>
      <c r="D492" s="490"/>
      <c r="E492" s="490"/>
      <c r="F492" s="490"/>
      <c r="G492" s="490"/>
      <c r="H492" s="490"/>
      <c r="I492" s="490"/>
      <c r="J492" s="490"/>
      <c r="K492" s="490"/>
      <c r="L492" s="490"/>
      <c r="M492" s="490"/>
      <c r="N492" s="490"/>
      <c r="O492" s="490"/>
      <c r="P492" s="490"/>
      <c r="Q492" s="490"/>
      <c r="R492" s="490"/>
      <c r="S492" s="490"/>
      <c r="T492" s="490"/>
      <c r="U492" s="490"/>
      <c r="V492" s="490"/>
      <c r="W492" s="490"/>
      <c r="X492" s="490"/>
      <c r="Y492" s="490"/>
      <c r="Z492" s="490"/>
    </row>
    <row r="493" spans="1:26" ht="15.75" thickBot="1">
      <c r="A493" s="490"/>
      <c r="B493" s="490"/>
      <c r="C493" s="490"/>
      <c r="D493" s="490"/>
      <c r="E493" s="490"/>
      <c r="F493" s="490"/>
      <c r="G493" s="490"/>
      <c r="H493" s="490"/>
      <c r="I493" s="490"/>
      <c r="J493" s="490"/>
      <c r="K493" s="490"/>
      <c r="L493" s="490"/>
      <c r="M493" s="490"/>
      <c r="N493" s="490"/>
      <c r="O493" s="490"/>
      <c r="P493" s="490"/>
      <c r="Q493" s="490"/>
      <c r="R493" s="490"/>
      <c r="S493" s="490"/>
      <c r="T493" s="490"/>
      <c r="U493" s="490"/>
      <c r="V493" s="490"/>
      <c r="W493" s="490"/>
      <c r="X493" s="490"/>
      <c r="Y493" s="490"/>
      <c r="Z493" s="490"/>
    </row>
    <row r="494" spans="1:26" ht="15.75" thickBot="1">
      <c r="A494" s="490"/>
      <c r="B494" s="490"/>
      <c r="C494" s="490"/>
      <c r="D494" s="490"/>
      <c r="E494" s="490"/>
      <c r="F494" s="490"/>
      <c r="G494" s="490"/>
      <c r="H494" s="490"/>
      <c r="I494" s="490"/>
      <c r="J494" s="490"/>
      <c r="K494" s="490"/>
      <c r="L494" s="490"/>
      <c r="M494" s="490"/>
      <c r="N494" s="490"/>
      <c r="O494" s="490"/>
      <c r="P494" s="490"/>
      <c r="Q494" s="490"/>
      <c r="R494" s="490"/>
      <c r="S494" s="490"/>
      <c r="T494" s="490"/>
      <c r="U494" s="490"/>
      <c r="V494" s="490"/>
      <c r="W494" s="490"/>
      <c r="X494" s="490"/>
      <c r="Y494" s="490"/>
      <c r="Z494" s="490"/>
    </row>
    <row r="495" spans="1:26" ht="15.75" thickBot="1">
      <c r="A495" s="490"/>
      <c r="B495" s="490"/>
      <c r="C495" s="490"/>
      <c r="D495" s="490"/>
      <c r="E495" s="490"/>
      <c r="F495" s="490"/>
      <c r="G495" s="490"/>
      <c r="H495" s="490"/>
      <c r="I495" s="490"/>
      <c r="J495" s="490"/>
      <c r="K495" s="490"/>
      <c r="L495" s="490"/>
      <c r="M495" s="490"/>
      <c r="N495" s="490"/>
      <c r="O495" s="490"/>
      <c r="P495" s="490"/>
      <c r="Q495" s="490"/>
      <c r="R495" s="490"/>
      <c r="S495" s="490"/>
      <c r="T495" s="490"/>
      <c r="U495" s="490"/>
      <c r="V495" s="490"/>
      <c r="W495" s="490"/>
      <c r="X495" s="490"/>
      <c r="Y495" s="490"/>
      <c r="Z495" s="490"/>
    </row>
    <row r="496" spans="1:26" ht="15.75" thickBot="1">
      <c r="A496" s="490"/>
      <c r="B496" s="490"/>
      <c r="C496" s="490"/>
      <c r="D496" s="490"/>
      <c r="E496" s="490"/>
      <c r="F496" s="490"/>
      <c r="G496" s="490"/>
      <c r="H496" s="490"/>
      <c r="I496" s="490"/>
      <c r="J496" s="490"/>
      <c r="K496" s="490"/>
      <c r="L496" s="490"/>
      <c r="M496" s="490"/>
      <c r="N496" s="490"/>
      <c r="O496" s="490"/>
      <c r="P496" s="490"/>
      <c r="Q496" s="490"/>
      <c r="R496" s="490"/>
      <c r="S496" s="490"/>
      <c r="T496" s="490"/>
      <c r="U496" s="490"/>
      <c r="V496" s="490"/>
      <c r="W496" s="490"/>
      <c r="X496" s="490"/>
      <c r="Y496" s="490"/>
      <c r="Z496" s="490"/>
    </row>
    <row r="497" spans="1:26" ht="15.75" thickBot="1">
      <c r="A497" s="490"/>
      <c r="B497" s="490"/>
      <c r="C497" s="490"/>
      <c r="D497" s="490"/>
      <c r="E497" s="490"/>
      <c r="F497" s="490"/>
      <c r="G497" s="490"/>
      <c r="H497" s="490"/>
      <c r="I497" s="490"/>
      <c r="J497" s="490"/>
      <c r="K497" s="490"/>
      <c r="L497" s="490"/>
      <c r="M497" s="490"/>
      <c r="N497" s="490"/>
      <c r="O497" s="490"/>
      <c r="P497" s="490"/>
      <c r="Q497" s="490"/>
      <c r="R497" s="490"/>
      <c r="S497" s="490"/>
      <c r="T497" s="490"/>
      <c r="U497" s="490"/>
      <c r="V497" s="490"/>
      <c r="W497" s="490"/>
      <c r="X497" s="490"/>
      <c r="Y497" s="490"/>
      <c r="Z497" s="490"/>
    </row>
    <row r="498" spans="1:26" ht="15.75" thickBot="1">
      <c r="A498" s="490"/>
      <c r="B498" s="490"/>
      <c r="C498" s="490"/>
      <c r="D498" s="490"/>
      <c r="E498" s="490"/>
      <c r="F498" s="490"/>
      <c r="G498" s="490"/>
      <c r="H498" s="490"/>
      <c r="I498" s="490"/>
      <c r="J498" s="490"/>
      <c r="K498" s="490"/>
      <c r="L498" s="490"/>
      <c r="M498" s="490"/>
      <c r="N498" s="490"/>
      <c r="O498" s="490"/>
      <c r="P498" s="490"/>
      <c r="Q498" s="490"/>
      <c r="R498" s="490"/>
      <c r="S498" s="490"/>
      <c r="T498" s="490"/>
      <c r="U498" s="490"/>
      <c r="V498" s="490"/>
      <c r="W498" s="490"/>
      <c r="X498" s="490"/>
      <c r="Y498" s="490"/>
      <c r="Z498" s="490"/>
    </row>
    <row r="499" spans="1:26" ht="15.75" thickBot="1">
      <c r="A499" s="490"/>
      <c r="B499" s="490"/>
      <c r="C499" s="490"/>
      <c r="D499" s="490"/>
      <c r="E499" s="490"/>
      <c r="F499" s="490"/>
      <c r="G499" s="490"/>
      <c r="H499" s="490"/>
      <c r="I499" s="490"/>
      <c r="J499" s="490"/>
      <c r="K499" s="490"/>
      <c r="L499" s="490"/>
      <c r="M499" s="490"/>
      <c r="N499" s="490"/>
      <c r="O499" s="490"/>
      <c r="P499" s="490"/>
      <c r="Q499" s="490"/>
      <c r="R499" s="490"/>
      <c r="S499" s="490"/>
      <c r="T499" s="490"/>
      <c r="U499" s="490"/>
      <c r="V499" s="490"/>
      <c r="W499" s="490"/>
      <c r="X499" s="490"/>
      <c r="Y499" s="490"/>
      <c r="Z499" s="490"/>
    </row>
    <row r="500" spans="1:26" ht="15.75" thickBot="1">
      <c r="A500" s="490"/>
      <c r="B500" s="490"/>
      <c r="C500" s="490"/>
      <c r="D500" s="490"/>
      <c r="E500" s="490"/>
      <c r="F500" s="490"/>
      <c r="G500" s="490"/>
      <c r="H500" s="490"/>
      <c r="I500" s="490"/>
      <c r="J500" s="490"/>
      <c r="K500" s="490"/>
      <c r="L500" s="490"/>
      <c r="M500" s="490"/>
      <c r="N500" s="490"/>
      <c r="O500" s="490"/>
      <c r="P500" s="490"/>
      <c r="Q500" s="490"/>
      <c r="R500" s="490"/>
      <c r="S500" s="490"/>
      <c r="T500" s="490"/>
      <c r="U500" s="490"/>
      <c r="V500" s="490"/>
      <c r="W500" s="490"/>
      <c r="X500" s="490"/>
      <c r="Y500" s="490"/>
      <c r="Z500" s="490"/>
    </row>
    <row r="501" spans="1:26" ht="15.75" thickBot="1">
      <c r="A501" s="490"/>
      <c r="B501" s="490"/>
      <c r="C501" s="490"/>
      <c r="D501" s="490"/>
      <c r="E501" s="490"/>
      <c r="F501" s="490"/>
      <c r="G501" s="490"/>
      <c r="H501" s="490"/>
      <c r="I501" s="490"/>
      <c r="J501" s="490"/>
      <c r="K501" s="490"/>
      <c r="L501" s="490"/>
      <c r="M501" s="490"/>
      <c r="N501" s="490"/>
      <c r="O501" s="490"/>
      <c r="P501" s="490"/>
      <c r="Q501" s="490"/>
      <c r="R501" s="490"/>
      <c r="S501" s="490"/>
      <c r="T501" s="490"/>
      <c r="U501" s="490"/>
      <c r="V501" s="490"/>
      <c r="W501" s="490"/>
      <c r="X501" s="490"/>
      <c r="Y501" s="490"/>
      <c r="Z501" s="490"/>
    </row>
    <row r="502" spans="1:26" ht="15.75" thickBot="1">
      <c r="A502" s="490"/>
      <c r="B502" s="490"/>
      <c r="C502" s="490"/>
      <c r="D502" s="490"/>
      <c r="E502" s="490"/>
      <c r="F502" s="490"/>
      <c r="G502" s="490"/>
      <c r="H502" s="490"/>
      <c r="I502" s="490"/>
      <c r="J502" s="490"/>
      <c r="K502" s="490"/>
      <c r="L502" s="490"/>
      <c r="M502" s="490"/>
      <c r="N502" s="490"/>
      <c r="O502" s="490"/>
      <c r="P502" s="490"/>
      <c r="Q502" s="490"/>
      <c r="R502" s="490"/>
      <c r="S502" s="490"/>
      <c r="T502" s="490"/>
      <c r="U502" s="490"/>
      <c r="V502" s="490"/>
      <c r="W502" s="490"/>
      <c r="X502" s="490"/>
      <c r="Y502" s="490"/>
      <c r="Z502" s="490"/>
    </row>
    <row r="503" spans="1:26" ht="15.75" thickBot="1">
      <c r="A503" s="490"/>
      <c r="B503" s="490"/>
      <c r="C503" s="490"/>
      <c r="D503" s="490"/>
      <c r="E503" s="490"/>
      <c r="F503" s="490"/>
      <c r="G503" s="490"/>
      <c r="H503" s="490"/>
      <c r="I503" s="490"/>
      <c r="J503" s="490"/>
      <c r="K503" s="490"/>
      <c r="L503" s="490"/>
      <c r="M503" s="490"/>
      <c r="N503" s="490"/>
      <c r="O503" s="490"/>
      <c r="P503" s="490"/>
      <c r="Q503" s="490"/>
      <c r="R503" s="490"/>
      <c r="S503" s="490"/>
      <c r="T503" s="490"/>
      <c r="U503" s="490"/>
      <c r="V503" s="490"/>
      <c r="W503" s="490"/>
      <c r="X503" s="490"/>
      <c r="Y503" s="490"/>
      <c r="Z503" s="490"/>
    </row>
    <row r="504" spans="1:26" ht="15.75" thickBot="1">
      <c r="A504" s="490"/>
      <c r="B504" s="490"/>
      <c r="C504" s="490"/>
      <c r="D504" s="490"/>
      <c r="E504" s="490"/>
      <c r="F504" s="490"/>
      <c r="G504" s="490"/>
      <c r="H504" s="490"/>
      <c r="I504" s="490"/>
      <c r="J504" s="490"/>
      <c r="K504" s="490"/>
      <c r="L504" s="490"/>
      <c r="M504" s="490"/>
      <c r="N504" s="490"/>
      <c r="O504" s="490"/>
      <c r="P504" s="490"/>
      <c r="Q504" s="490"/>
      <c r="R504" s="490"/>
      <c r="S504" s="490"/>
      <c r="T504" s="490"/>
      <c r="U504" s="490"/>
      <c r="V504" s="490"/>
      <c r="W504" s="490"/>
      <c r="X504" s="490"/>
      <c r="Y504" s="490"/>
      <c r="Z504" s="490"/>
    </row>
    <row r="505" spans="1:26" ht="15.75" thickBot="1">
      <c r="A505" s="490"/>
      <c r="B505" s="490"/>
      <c r="C505" s="490"/>
      <c r="D505" s="490"/>
      <c r="E505" s="490"/>
      <c r="F505" s="490"/>
      <c r="G505" s="490"/>
      <c r="H505" s="490"/>
      <c r="I505" s="490"/>
      <c r="J505" s="490"/>
      <c r="K505" s="490"/>
      <c r="L505" s="490"/>
      <c r="M505" s="490"/>
      <c r="N505" s="490"/>
      <c r="O505" s="490"/>
      <c r="P505" s="490"/>
      <c r="Q505" s="490"/>
      <c r="R505" s="490"/>
      <c r="S505" s="490"/>
      <c r="T505" s="490"/>
      <c r="U505" s="490"/>
      <c r="V505" s="490"/>
      <c r="W505" s="490"/>
      <c r="X505" s="490"/>
      <c r="Y505" s="490"/>
      <c r="Z505" s="490"/>
    </row>
    <row r="506" spans="1:26" ht="15.75" thickBot="1">
      <c r="A506" s="490"/>
      <c r="B506" s="490"/>
      <c r="C506" s="490"/>
      <c r="D506" s="490"/>
      <c r="E506" s="490"/>
      <c r="F506" s="490"/>
      <c r="G506" s="490"/>
      <c r="H506" s="490"/>
      <c r="I506" s="490"/>
      <c r="J506" s="490"/>
      <c r="K506" s="490"/>
      <c r="L506" s="490"/>
      <c r="M506" s="490"/>
      <c r="N506" s="490"/>
      <c r="O506" s="490"/>
      <c r="P506" s="490"/>
      <c r="Q506" s="490"/>
      <c r="R506" s="490"/>
      <c r="S506" s="490"/>
      <c r="T506" s="490"/>
      <c r="U506" s="490"/>
      <c r="V506" s="490"/>
      <c r="W506" s="490"/>
      <c r="X506" s="490"/>
      <c r="Y506" s="490"/>
      <c r="Z506" s="490"/>
    </row>
    <row r="507" spans="1:26" ht="15.75" thickBot="1">
      <c r="A507" s="490"/>
      <c r="B507" s="490"/>
      <c r="C507" s="490"/>
      <c r="D507" s="490"/>
      <c r="E507" s="490"/>
      <c r="F507" s="490"/>
      <c r="G507" s="490"/>
      <c r="H507" s="490"/>
      <c r="I507" s="490"/>
      <c r="J507" s="490"/>
      <c r="K507" s="490"/>
      <c r="L507" s="490"/>
      <c r="M507" s="490"/>
      <c r="N507" s="490"/>
      <c r="O507" s="490"/>
      <c r="P507" s="490"/>
      <c r="Q507" s="490"/>
      <c r="R507" s="490"/>
      <c r="S507" s="490"/>
      <c r="T507" s="490"/>
      <c r="U507" s="490"/>
      <c r="V507" s="490"/>
      <c r="W507" s="490"/>
      <c r="X507" s="490"/>
      <c r="Y507" s="490"/>
      <c r="Z507" s="490"/>
    </row>
    <row r="508" spans="1:26" ht="15.75" thickBot="1">
      <c r="A508" s="490"/>
      <c r="B508" s="490"/>
      <c r="C508" s="490"/>
      <c r="D508" s="490"/>
      <c r="E508" s="490"/>
      <c r="F508" s="490"/>
      <c r="G508" s="490"/>
      <c r="H508" s="490"/>
      <c r="I508" s="490"/>
      <c r="J508" s="490"/>
      <c r="K508" s="490"/>
      <c r="L508" s="490"/>
      <c r="M508" s="490"/>
      <c r="N508" s="490"/>
      <c r="O508" s="490"/>
      <c r="P508" s="490"/>
      <c r="Q508" s="490"/>
      <c r="R508" s="490"/>
      <c r="S508" s="490"/>
      <c r="T508" s="490"/>
      <c r="U508" s="490"/>
      <c r="V508" s="490"/>
      <c r="W508" s="490"/>
      <c r="X508" s="490"/>
      <c r="Y508" s="490"/>
      <c r="Z508" s="490"/>
    </row>
    <row r="509" spans="1:26" ht="15.75" thickBot="1">
      <c r="A509" s="490"/>
      <c r="B509" s="490"/>
      <c r="C509" s="490"/>
      <c r="D509" s="490"/>
      <c r="E509" s="490"/>
      <c r="F509" s="490"/>
      <c r="G509" s="490"/>
      <c r="H509" s="490"/>
      <c r="I509" s="490"/>
      <c r="J509" s="490"/>
      <c r="K509" s="490"/>
      <c r="L509" s="490"/>
      <c r="M509" s="490"/>
      <c r="N509" s="490"/>
      <c r="O509" s="490"/>
      <c r="P509" s="490"/>
      <c r="Q509" s="490"/>
      <c r="R509" s="490"/>
      <c r="S509" s="490"/>
      <c r="T509" s="490"/>
      <c r="U509" s="490"/>
      <c r="V509" s="490"/>
      <c r="W509" s="490"/>
      <c r="X509" s="490"/>
      <c r="Y509" s="490"/>
      <c r="Z509" s="490"/>
    </row>
    <row r="510" spans="1:26" ht="15.75" thickBot="1">
      <c r="A510" s="490"/>
      <c r="B510" s="490"/>
      <c r="C510" s="490"/>
      <c r="D510" s="490"/>
      <c r="E510" s="490"/>
      <c r="F510" s="490"/>
      <c r="G510" s="490"/>
      <c r="H510" s="490"/>
      <c r="I510" s="490"/>
      <c r="J510" s="490"/>
      <c r="K510" s="490"/>
      <c r="L510" s="490"/>
      <c r="M510" s="490"/>
      <c r="N510" s="490"/>
      <c r="O510" s="490"/>
      <c r="P510" s="490"/>
      <c r="Q510" s="490"/>
      <c r="R510" s="490"/>
      <c r="S510" s="490"/>
      <c r="T510" s="490"/>
      <c r="U510" s="490"/>
      <c r="V510" s="490"/>
      <c r="W510" s="490"/>
      <c r="X510" s="490"/>
      <c r="Y510" s="490"/>
      <c r="Z510" s="490"/>
    </row>
    <row r="511" spans="1:26" ht="15.75" thickBot="1">
      <c r="A511" s="490"/>
      <c r="B511" s="490"/>
      <c r="C511" s="490"/>
      <c r="D511" s="490"/>
      <c r="E511" s="490"/>
      <c r="F511" s="490"/>
      <c r="G511" s="490"/>
      <c r="H511" s="490"/>
      <c r="I511" s="490"/>
      <c r="J511" s="490"/>
      <c r="K511" s="490"/>
      <c r="L511" s="490"/>
      <c r="M511" s="490"/>
      <c r="N511" s="490"/>
      <c r="O511" s="490"/>
      <c r="P511" s="490"/>
      <c r="Q511" s="490"/>
      <c r="R511" s="490"/>
      <c r="S511" s="490"/>
      <c r="T511" s="490"/>
      <c r="U511" s="490"/>
      <c r="V511" s="490"/>
      <c r="W511" s="490"/>
      <c r="X511" s="490"/>
      <c r="Y511" s="490"/>
      <c r="Z511" s="490"/>
    </row>
    <row r="512" spans="1:26" ht="15.75" thickBot="1">
      <c r="A512" s="490"/>
      <c r="B512" s="490"/>
      <c r="C512" s="490"/>
      <c r="D512" s="490"/>
      <c r="E512" s="490"/>
      <c r="F512" s="490"/>
      <c r="G512" s="490"/>
      <c r="H512" s="490"/>
      <c r="I512" s="490"/>
      <c r="J512" s="490"/>
      <c r="K512" s="490"/>
      <c r="L512" s="490"/>
      <c r="M512" s="490"/>
      <c r="N512" s="490"/>
      <c r="O512" s="490"/>
      <c r="P512" s="490"/>
      <c r="Q512" s="490"/>
      <c r="R512" s="490"/>
      <c r="S512" s="490"/>
      <c r="T512" s="490"/>
      <c r="U512" s="490"/>
      <c r="V512" s="490"/>
      <c r="W512" s="490"/>
      <c r="X512" s="490"/>
      <c r="Y512" s="490"/>
      <c r="Z512" s="490"/>
    </row>
    <row r="513" spans="1:26" ht="15.75" thickBot="1">
      <c r="A513" s="490"/>
      <c r="B513" s="490"/>
      <c r="C513" s="490"/>
      <c r="D513" s="490"/>
      <c r="E513" s="490"/>
      <c r="F513" s="490"/>
      <c r="G513" s="490"/>
      <c r="H513" s="490"/>
      <c r="I513" s="490"/>
      <c r="J513" s="490"/>
      <c r="K513" s="490"/>
      <c r="L513" s="490"/>
      <c r="M513" s="490"/>
      <c r="N513" s="490"/>
      <c r="O513" s="490"/>
      <c r="P513" s="490"/>
      <c r="Q513" s="490"/>
      <c r="R513" s="490"/>
      <c r="S513" s="490"/>
      <c r="T513" s="490"/>
      <c r="U513" s="490"/>
      <c r="V513" s="490"/>
      <c r="W513" s="490"/>
      <c r="X513" s="490"/>
      <c r="Y513" s="490"/>
      <c r="Z513" s="490"/>
    </row>
    <row r="514" spans="1:26" ht="15.75" thickBot="1">
      <c r="A514" s="490"/>
      <c r="B514" s="490"/>
      <c r="C514" s="490"/>
      <c r="D514" s="490"/>
      <c r="E514" s="490"/>
      <c r="F514" s="490"/>
      <c r="G514" s="490"/>
      <c r="H514" s="490"/>
      <c r="I514" s="490"/>
      <c r="J514" s="490"/>
      <c r="K514" s="490"/>
      <c r="L514" s="490"/>
      <c r="M514" s="490"/>
      <c r="N514" s="490"/>
      <c r="O514" s="490"/>
      <c r="P514" s="490"/>
      <c r="Q514" s="490"/>
      <c r="R514" s="490"/>
      <c r="S514" s="490"/>
      <c r="T514" s="490"/>
      <c r="U514" s="490"/>
      <c r="V514" s="490"/>
      <c r="W514" s="490"/>
      <c r="X514" s="490"/>
      <c r="Y514" s="490"/>
      <c r="Z514" s="490"/>
    </row>
    <row r="515" spans="1:26" ht="15.75" thickBot="1">
      <c r="A515" s="490"/>
      <c r="B515" s="490"/>
      <c r="C515" s="490"/>
      <c r="D515" s="490"/>
      <c r="E515" s="490"/>
      <c r="F515" s="490"/>
      <c r="G515" s="490"/>
      <c r="H515" s="490"/>
      <c r="I515" s="490"/>
      <c r="J515" s="490"/>
      <c r="K515" s="490"/>
      <c r="L515" s="490"/>
      <c r="M515" s="490"/>
      <c r="N515" s="490"/>
      <c r="O515" s="490"/>
      <c r="P515" s="490"/>
      <c r="Q515" s="490"/>
      <c r="R515" s="490"/>
      <c r="S515" s="490"/>
      <c r="T515" s="490"/>
      <c r="U515" s="490"/>
      <c r="V515" s="490"/>
      <c r="W515" s="490"/>
      <c r="X515" s="490"/>
      <c r="Y515" s="490"/>
      <c r="Z515" s="490"/>
    </row>
    <row r="516" spans="1:26" ht="15.75" thickBot="1">
      <c r="A516" s="490"/>
      <c r="B516" s="490"/>
      <c r="C516" s="490"/>
      <c r="D516" s="490"/>
      <c r="E516" s="490"/>
      <c r="F516" s="490"/>
      <c r="G516" s="490"/>
      <c r="H516" s="490"/>
      <c r="I516" s="490"/>
      <c r="J516" s="490"/>
      <c r="K516" s="490"/>
      <c r="L516" s="490"/>
      <c r="M516" s="490"/>
      <c r="N516" s="490"/>
      <c r="O516" s="490"/>
      <c r="P516" s="490"/>
      <c r="Q516" s="490"/>
      <c r="R516" s="490"/>
      <c r="S516" s="490"/>
      <c r="T516" s="490"/>
      <c r="U516" s="490"/>
      <c r="V516" s="490"/>
      <c r="W516" s="490"/>
      <c r="X516" s="490"/>
      <c r="Y516" s="490"/>
      <c r="Z516" s="490"/>
    </row>
    <row r="517" spans="1:26" ht="15.75" thickBot="1">
      <c r="A517" s="490"/>
      <c r="B517" s="490"/>
      <c r="C517" s="490"/>
      <c r="D517" s="490"/>
      <c r="E517" s="490"/>
      <c r="F517" s="490"/>
      <c r="G517" s="490"/>
      <c r="H517" s="490"/>
      <c r="I517" s="490"/>
      <c r="J517" s="490"/>
      <c r="K517" s="490"/>
      <c r="L517" s="490"/>
      <c r="M517" s="490"/>
      <c r="N517" s="490"/>
      <c r="O517" s="490"/>
      <c r="P517" s="490"/>
      <c r="Q517" s="490"/>
      <c r="R517" s="490"/>
      <c r="S517" s="490"/>
      <c r="T517" s="490"/>
      <c r="U517" s="490"/>
      <c r="V517" s="490"/>
      <c r="W517" s="490"/>
      <c r="X517" s="490"/>
      <c r="Y517" s="490"/>
      <c r="Z517" s="490"/>
    </row>
    <row r="518" spans="1:26" ht="15.75" thickBot="1">
      <c r="A518" s="490"/>
      <c r="B518" s="490"/>
      <c r="C518" s="490"/>
      <c r="D518" s="490"/>
      <c r="E518" s="490"/>
      <c r="F518" s="490"/>
      <c r="G518" s="490"/>
      <c r="H518" s="490"/>
      <c r="I518" s="490"/>
      <c r="J518" s="490"/>
      <c r="K518" s="490"/>
      <c r="L518" s="490"/>
      <c r="M518" s="490"/>
      <c r="N518" s="490"/>
      <c r="O518" s="490"/>
      <c r="P518" s="490"/>
      <c r="Q518" s="490"/>
      <c r="R518" s="490"/>
      <c r="S518" s="490"/>
      <c r="T518" s="490"/>
      <c r="U518" s="490"/>
      <c r="V518" s="490"/>
      <c r="W518" s="490"/>
      <c r="X518" s="490"/>
      <c r="Y518" s="490"/>
      <c r="Z518" s="490"/>
    </row>
    <row r="519" spans="1:26" ht="15.75" thickBot="1">
      <c r="A519" s="490"/>
      <c r="B519" s="490"/>
      <c r="C519" s="490"/>
      <c r="D519" s="490"/>
      <c r="E519" s="490"/>
      <c r="F519" s="490"/>
      <c r="G519" s="490"/>
      <c r="H519" s="490"/>
      <c r="I519" s="490"/>
      <c r="J519" s="490"/>
      <c r="K519" s="490"/>
      <c r="L519" s="490"/>
      <c r="M519" s="490"/>
      <c r="N519" s="490"/>
      <c r="O519" s="490"/>
      <c r="P519" s="490"/>
      <c r="Q519" s="490"/>
      <c r="R519" s="490"/>
      <c r="S519" s="490"/>
      <c r="T519" s="490"/>
      <c r="U519" s="490"/>
      <c r="V519" s="490"/>
      <c r="W519" s="490"/>
      <c r="X519" s="490"/>
      <c r="Y519" s="490"/>
      <c r="Z519" s="490"/>
    </row>
    <row r="520" spans="1:26" ht="15.75" thickBot="1">
      <c r="A520" s="490"/>
      <c r="B520" s="490"/>
      <c r="C520" s="490"/>
      <c r="D520" s="490"/>
      <c r="E520" s="490"/>
      <c r="F520" s="490"/>
      <c r="G520" s="490"/>
      <c r="H520" s="490"/>
      <c r="I520" s="490"/>
      <c r="J520" s="490"/>
      <c r="K520" s="490"/>
      <c r="L520" s="490"/>
      <c r="M520" s="490"/>
      <c r="N520" s="490"/>
      <c r="O520" s="490"/>
      <c r="P520" s="490"/>
      <c r="Q520" s="490"/>
      <c r="R520" s="490"/>
      <c r="S520" s="490"/>
      <c r="T520" s="490"/>
      <c r="U520" s="490"/>
      <c r="V520" s="490"/>
      <c r="W520" s="490"/>
      <c r="X520" s="490"/>
      <c r="Y520" s="490"/>
      <c r="Z520" s="490"/>
    </row>
    <row r="521" spans="1:26" ht="15.75" thickBot="1">
      <c r="A521" s="490"/>
      <c r="B521" s="490"/>
      <c r="C521" s="490"/>
      <c r="D521" s="490"/>
      <c r="E521" s="490"/>
      <c r="F521" s="490"/>
      <c r="G521" s="490"/>
      <c r="H521" s="490"/>
      <c r="I521" s="490"/>
      <c r="J521" s="490"/>
      <c r="K521" s="490"/>
      <c r="L521" s="490"/>
      <c r="M521" s="490"/>
      <c r="N521" s="490"/>
      <c r="O521" s="490"/>
      <c r="P521" s="490"/>
      <c r="Q521" s="490"/>
      <c r="R521" s="490"/>
      <c r="S521" s="490"/>
      <c r="T521" s="490"/>
      <c r="U521" s="490"/>
      <c r="V521" s="490"/>
      <c r="W521" s="490"/>
      <c r="X521" s="490"/>
      <c r="Y521" s="490"/>
      <c r="Z521" s="490"/>
    </row>
    <row r="522" spans="1:26" ht="15.75" thickBot="1">
      <c r="A522" s="490"/>
      <c r="B522" s="490"/>
      <c r="C522" s="490"/>
      <c r="D522" s="490"/>
      <c r="E522" s="490"/>
      <c r="F522" s="490"/>
      <c r="G522" s="490"/>
      <c r="H522" s="490"/>
      <c r="I522" s="490"/>
      <c r="J522" s="490"/>
      <c r="K522" s="490"/>
      <c r="L522" s="490"/>
      <c r="M522" s="490"/>
      <c r="N522" s="490"/>
      <c r="O522" s="490"/>
      <c r="P522" s="490"/>
      <c r="Q522" s="490"/>
      <c r="R522" s="490"/>
      <c r="S522" s="490"/>
      <c r="T522" s="490"/>
      <c r="U522" s="490"/>
      <c r="V522" s="490"/>
      <c r="W522" s="490"/>
      <c r="X522" s="490"/>
      <c r="Y522" s="490"/>
      <c r="Z522" s="490"/>
    </row>
    <row r="523" spans="1:26" ht="15.75" thickBot="1">
      <c r="A523" s="490"/>
      <c r="B523" s="490"/>
      <c r="C523" s="490"/>
      <c r="D523" s="490"/>
      <c r="E523" s="490"/>
      <c r="F523" s="490"/>
      <c r="G523" s="490"/>
      <c r="H523" s="490"/>
      <c r="I523" s="490"/>
      <c r="J523" s="490"/>
      <c r="K523" s="490"/>
      <c r="L523" s="490"/>
      <c r="M523" s="490"/>
      <c r="N523" s="490"/>
      <c r="O523" s="490"/>
      <c r="P523" s="490"/>
      <c r="Q523" s="490"/>
      <c r="R523" s="490"/>
      <c r="S523" s="490"/>
      <c r="T523" s="490"/>
      <c r="U523" s="490"/>
      <c r="V523" s="490"/>
      <c r="W523" s="490"/>
      <c r="X523" s="490"/>
      <c r="Y523" s="490"/>
      <c r="Z523" s="490"/>
    </row>
    <row r="524" spans="1:26" ht="15.75" thickBot="1">
      <c r="A524" s="490"/>
      <c r="B524" s="490"/>
      <c r="C524" s="490"/>
      <c r="D524" s="490"/>
      <c r="E524" s="490"/>
      <c r="F524" s="490"/>
      <c r="G524" s="490"/>
      <c r="H524" s="490"/>
      <c r="I524" s="490"/>
      <c r="J524" s="490"/>
      <c r="K524" s="490"/>
      <c r="L524" s="490"/>
      <c r="M524" s="490"/>
      <c r="N524" s="490"/>
      <c r="O524" s="490"/>
      <c r="P524" s="490"/>
      <c r="Q524" s="490"/>
      <c r="R524" s="490"/>
      <c r="S524" s="490"/>
      <c r="T524" s="490"/>
      <c r="U524" s="490"/>
      <c r="V524" s="490"/>
      <c r="W524" s="490"/>
      <c r="X524" s="490"/>
      <c r="Y524" s="490"/>
      <c r="Z524" s="490"/>
    </row>
    <row r="525" spans="1:26" ht="15.75" thickBot="1">
      <c r="A525" s="490"/>
      <c r="B525" s="490"/>
      <c r="C525" s="490"/>
      <c r="D525" s="490"/>
      <c r="E525" s="490"/>
      <c r="F525" s="490"/>
      <c r="G525" s="490"/>
      <c r="H525" s="490"/>
      <c r="I525" s="490"/>
      <c r="J525" s="490"/>
      <c r="K525" s="490"/>
      <c r="L525" s="490"/>
      <c r="M525" s="490"/>
      <c r="N525" s="490"/>
      <c r="O525" s="490"/>
      <c r="P525" s="490"/>
      <c r="Q525" s="490"/>
      <c r="R525" s="490"/>
      <c r="S525" s="490"/>
      <c r="T525" s="490"/>
      <c r="U525" s="490"/>
      <c r="V525" s="490"/>
      <c r="W525" s="490"/>
      <c r="X525" s="490"/>
      <c r="Y525" s="490"/>
      <c r="Z525" s="490"/>
    </row>
    <row r="526" spans="1:26" ht="15.75" thickBot="1">
      <c r="A526" s="490"/>
      <c r="B526" s="490"/>
      <c r="C526" s="490"/>
      <c r="D526" s="490"/>
      <c r="E526" s="490"/>
      <c r="F526" s="490"/>
      <c r="G526" s="490"/>
      <c r="H526" s="490"/>
      <c r="I526" s="490"/>
      <c r="J526" s="490"/>
      <c r="K526" s="490"/>
      <c r="L526" s="490"/>
      <c r="M526" s="490"/>
      <c r="N526" s="490"/>
      <c r="O526" s="490"/>
      <c r="P526" s="490"/>
      <c r="Q526" s="490"/>
      <c r="R526" s="490"/>
      <c r="S526" s="490"/>
      <c r="T526" s="490"/>
      <c r="U526" s="490"/>
      <c r="V526" s="490"/>
      <c r="W526" s="490"/>
      <c r="X526" s="490"/>
      <c r="Y526" s="490"/>
      <c r="Z526" s="490"/>
    </row>
    <row r="527" spans="1:26" ht="15.75" thickBot="1">
      <c r="A527" s="490"/>
      <c r="B527" s="490"/>
      <c r="C527" s="490"/>
      <c r="D527" s="490"/>
      <c r="E527" s="490"/>
      <c r="F527" s="490"/>
      <c r="G527" s="490"/>
      <c r="H527" s="490"/>
      <c r="I527" s="490"/>
      <c r="J527" s="490"/>
      <c r="K527" s="490"/>
      <c r="L527" s="490"/>
      <c r="M527" s="490"/>
      <c r="N527" s="490"/>
      <c r="O527" s="490"/>
      <c r="P527" s="490"/>
      <c r="Q527" s="490"/>
      <c r="R527" s="490"/>
      <c r="S527" s="490"/>
      <c r="T527" s="490"/>
      <c r="U527" s="490"/>
      <c r="V527" s="490"/>
      <c r="W527" s="490"/>
      <c r="X527" s="490"/>
      <c r="Y527" s="490"/>
      <c r="Z527" s="490"/>
    </row>
    <row r="528" spans="1:26" ht="15.75" thickBot="1">
      <c r="A528" s="490"/>
      <c r="B528" s="490"/>
      <c r="C528" s="490"/>
      <c r="D528" s="490"/>
      <c r="E528" s="490"/>
      <c r="F528" s="490"/>
      <c r="G528" s="490"/>
      <c r="H528" s="490"/>
      <c r="I528" s="490"/>
      <c r="J528" s="490"/>
      <c r="K528" s="490"/>
      <c r="L528" s="490"/>
      <c r="M528" s="490"/>
      <c r="N528" s="490"/>
      <c r="O528" s="490"/>
      <c r="P528" s="490"/>
      <c r="Q528" s="490"/>
      <c r="R528" s="490"/>
      <c r="S528" s="490"/>
      <c r="T528" s="490"/>
      <c r="U528" s="490"/>
      <c r="V528" s="490"/>
      <c r="W528" s="490"/>
      <c r="X528" s="490"/>
      <c r="Y528" s="490"/>
      <c r="Z528" s="490"/>
    </row>
    <row r="529" spans="1:26" ht="15.75" thickBot="1">
      <c r="A529" s="490"/>
      <c r="B529" s="490"/>
      <c r="C529" s="490"/>
      <c r="D529" s="490"/>
      <c r="E529" s="490"/>
      <c r="F529" s="490"/>
      <c r="G529" s="490"/>
      <c r="H529" s="490"/>
      <c r="I529" s="490"/>
      <c r="J529" s="490"/>
      <c r="K529" s="490"/>
      <c r="L529" s="490"/>
      <c r="M529" s="490"/>
      <c r="N529" s="490"/>
      <c r="O529" s="490"/>
      <c r="P529" s="490"/>
      <c r="Q529" s="490"/>
      <c r="R529" s="490"/>
      <c r="S529" s="490"/>
      <c r="T529" s="490"/>
      <c r="U529" s="490"/>
      <c r="V529" s="490"/>
      <c r="W529" s="490"/>
      <c r="X529" s="490"/>
      <c r="Y529" s="490"/>
      <c r="Z529" s="490"/>
    </row>
    <row r="530" spans="1:26" ht="15.75" thickBot="1">
      <c r="A530" s="490"/>
      <c r="B530" s="490"/>
      <c r="C530" s="490"/>
      <c r="D530" s="490"/>
      <c r="E530" s="490"/>
      <c r="F530" s="490"/>
      <c r="G530" s="490"/>
      <c r="H530" s="490"/>
      <c r="I530" s="490"/>
      <c r="J530" s="490"/>
      <c r="K530" s="490"/>
      <c r="L530" s="490"/>
      <c r="M530" s="490"/>
      <c r="N530" s="490"/>
      <c r="O530" s="490"/>
      <c r="P530" s="490"/>
      <c r="Q530" s="490"/>
      <c r="R530" s="490"/>
      <c r="S530" s="490"/>
      <c r="T530" s="490"/>
      <c r="U530" s="490"/>
      <c r="V530" s="490"/>
      <c r="W530" s="490"/>
      <c r="X530" s="490"/>
      <c r="Y530" s="490"/>
      <c r="Z530" s="490"/>
    </row>
    <row r="531" spans="1:26" ht="15.75" thickBot="1">
      <c r="A531" s="490"/>
      <c r="B531" s="490"/>
      <c r="C531" s="490"/>
      <c r="D531" s="490"/>
      <c r="E531" s="490"/>
      <c r="F531" s="490"/>
      <c r="G531" s="490"/>
      <c r="H531" s="490"/>
      <c r="I531" s="490"/>
      <c r="J531" s="490"/>
      <c r="K531" s="490"/>
      <c r="L531" s="490"/>
      <c r="M531" s="490"/>
      <c r="N531" s="490"/>
      <c r="O531" s="490"/>
      <c r="P531" s="490"/>
      <c r="Q531" s="490"/>
      <c r="R531" s="490"/>
      <c r="S531" s="490"/>
      <c r="T531" s="490"/>
      <c r="U531" s="490"/>
      <c r="V531" s="490"/>
      <c r="W531" s="490"/>
      <c r="X531" s="490"/>
      <c r="Y531" s="490"/>
      <c r="Z531" s="490"/>
    </row>
    <row r="532" spans="1:26" ht="15.75" thickBot="1">
      <c r="A532" s="490"/>
      <c r="B532" s="490"/>
      <c r="C532" s="490"/>
      <c r="D532" s="490"/>
      <c r="E532" s="490"/>
      <c r="F532" s="490"/>
      <c r="G532" s="490"/>
      <c r="H532" s="490"/>
      <c r="I532" s="490"/>
      <c r="J532" s="490"/>
      <c r="K532" s="490"/>
      <c r="L532" s="490"/>
      <c r="M532" s="490"/>
      <c r="N532" s="490"/>
      <c r="O532" s="490"/>
      <c r="P532" s="490"/>
      <c r="Q532" s="490"/>
      <c r="R532" s="490"/>
      <c r="S532" s="490"/>
      <c r="T532" s="490"/>
      <c r="U532" s="490"/>
      <c r="V532" s="490"/>
      <c r="W532" s="490"/>
      <c r="X532" s="490"/>
      <c r="Y532" s="490"/>
      <c r="Z532" s="490"/>
    </row>
    <row r="533" spans="1:26" ht="15.75" thickBot="1">
      <c r="A533" s="490"/>
      <c r="B533" s="490"/>
      <c r="C533" s="490"/>
      <c r="D533" s="490"/>
      <c r="E533" s="490"/>
      <c r="F533" s="490"/>
      <c r="G533" s="490"/>
      <c r="H533" s="490"/>
      <c r="I533" s="490"/>
      <c r="J533" s="490"/>
      <c r="K533" s="490"/>
      <c r="L533" s="490"/>
      <c r="M533" s="490"/>
      <c r="N533" s="490"/>
      <c r="O533" s="490"/>
      <c r="P533" s="490"/>
      <c r="Q533" s="490"/>
      <c r="R533" s="490"/>
      <c r="S533" s="490"/>
      <c r="T533" s="490"/>
      <c r="U533" s="490"/>
      <c r="V533" s="490"/>
      <c r="W533" s="490"/>
      <c r="X533" s="490"/>
      <c r="Y533" s="490"/>
      <c r="Z533" s="490"/>
    </row>
    <row r="534" spans="1:26" ht="15.75" thickBot="1">
      <c r="A534" s="490"/>
      <c r="B534" s="490"/>
      <c r="C534" s="490"/>
      <c r="D534" s="490"/>
      <c r="E534" s="490"/>
      <c r="F534" s="490"/>
      <c r="G534" s="490"/>
      <c r="H534" s="490"/>
      <c r="I534" s="490"/>
      <c r="J534" s="490"/>
      <c r="K534" s="490"/>
      <c r="L534" s="490"/>
      <c r="M534" s="490"/>
      <c r="N534" s="490"/>
      <c r="O534" s="490"/>
      <c r="P534" s="490"/>
      <c r="Q534" s="490"/>
      <c r="R534" s="490"/>
      <c r="S534" s="490"/>
      <c r="T534" s="490"/>
      <c r="U534" s="490"/>
      <c r="V534" s="490"/>
      <c r="W534" s="490"/>
      <c r="X534" s="490"/>
      <c r="Y534" s="490"/>
      <c r="Z534" s="490"/>
    </row>
    <row r="535" spans="1:26" ht="15.75" thickBot="1">
      <c r="A535" s="490"/>
      <c r="B535" s="490"/>
      <c r="C535" s="490"/>
      <c r="D535" s="490"/>
      <c r="E535" s="490"/>
      <c r="F535" s="490"/>
      <c r="G535" s="490"/>
      <c r="H535" s="490"/>
      <c r="I535" s="490"/>
      <c r="J535" s="490"/>
      <c r="K535" s="490"/>
      <c r="L535" s="490"/>
      <c r="M535" s="490"/>
      <c r="N535" s="490"/>
      <c r="O535" s="490"/>
      <c r="P535" s="490"/>
      <c r="Q535" s="490"/>
      <c r="R535" s="490"/>
      <c r="S535" s="490"/>
      <c r="T535" s="490"/>
      <c r="U535" s="490"/>
      <c r="V535" s="490"/>
      <c r="W535" s="490"/>
      <c r="X535" s="490"/>
      <c r="Y535" s="490"/>
      <c r="Z535" s="490"/>
    </row>
    <row r="536" spans="1:26" ht="15.75" thickBot="1">
      <c r="A536" s="490"/>
      <c r="B536" s="490"/>
      <c r="C536" s="490"/>
      <c r="D536" s="490"/>
      <c r="E536" s="490"/>
      <c r="F536" s="490"/>
      <c r="G536" s="490"/>
      <c r="H536" s="490"/>
      <c r="I536" s="490"/>
      <c r="J536" s="490"/>
      <c r="K536" s="490"/>
      <c r="L536" s="490"/>
      <c r="M536" s="490"/>
      <c r="N536" s="490"/>
      <c r="O536" s="490"/>
      <c r="P536" s="490"/>
      <c r="Q536" s="490"/>
      <c r="R536" s="490"/>
      <c r="S536" s="490"/>
      <c r="T536" s="490"/>
      <c r="U536" s="490"/>
      <c r="V536" s="490"/>
      <c r="W536" s="490"/>
      <c r="X536" s="490"/>
      <c r="Y536" s="490"/>
      <c r="Z536" s="490"/>
    </row>
    <row r="537" spans="1:26" ht="15.75" thickBot="1">
      <c r="A537" s="490"/>
      <c r="B537" s="490"/>
      <c r="C537" s="490"/>
      <c r="D537" s="490"/>
      <c r="E537" s="490"/>
      <c r="F537" s="490"/>
      <c r="G537" s="490"/>
      <c r="H537" s="490"/>
      <c r="I537" s="490"/>
      <c r="J537" s="490"/>
      <c r="K537" s="490"/>
      <c r="L537" s="490"/>
      <c r="M537" s="490"/>
      <c r="N537" s="490"/>
      <c r="O537" s="490"/>
      <c r="P537" s="490"/>
      <c r="Q537" s="490"/>
      <c r="R537" s="490"/>
      <c r="S537" s="490"/>
      <c r="T537" s="490"/>
      <c r="U537" s="490"/>
      <c r="V537" s="490"/>
      <c r="W537" s="490"/>
      <c r="X537" s="490"/>
      <c r="Y537" s="490"/>
      <c r="Z537" s="490"/>
    </row>
    <row r="538" spans="1:26" ht="15.75" thickBot="1">
      <c r="A538" s="490"/>
      <c r="B538" s="490"/>
      <c r="C538" s="490"/>
      <c r="D538" s="490"/>
      <c r="E538" s="490"/>
      <c r="F538" s="490"/>
      <c r="G538" s="490"/>
      <c r="H538" s="490"/>
      <c r="I538" s="490"/>
      <c r="J538" s="490"/>
      <c r="K538" s="490"/>
      <c r="L538" s="490"/>
      <c r="M538" s="490"/>
      <c r="N538" s="490"/>
      <c r="O538" s="490"/>
      <c r="P538" s="490"/>
      <c r="Q538" s="490"/>
      <c r="R538" s="490"/>
      <c r="S538" s="490"/>
      <c r="T538" s="490"/>
      <c r="U538" s="490"/>
      <c r="V538" s="490"/>
      <c r="W538" s="490"/>
      <c r="X538" s="490"/>
      <c r="Y538" s="490"/>
      <c r="Z538" s="490"/>
    </row>
    <row r="539" spans="1:26" ht="15.75" thickBot="1">
      <c r="A539" s="490"/>
      <c r="B539" s="490"/>
      <c r="C539" s="490"/>
      <c r="D539" s="490"/>
      <c r="E539" s="490"/>
      <c r="F539" s="490"/>
      <c r="G539" s="490"/>
      <c r="H539" s="490"/>
      <c r="I539" s="490"/>
      <c r="J539" s="490"/>
      <c r="K539" s="490"/>
      <c r="L539" s="490"/>
      <c r="M539" s="490"/>
      <c r="N539" s="490"/>
      <c r="O539" s="490"/>
      <c r="P539" s="490"/>
      <c r="Q539" s="490"/>
      <c r="R539" s="490"/>
      <c r="S539" s="490"/>
      <c r="T539" s="490"/>
      <c r="U539" s="490"/>
      <c r="V539" s="490"/>
      <c r="W539" s="490"/>
      <c r="X539" s="490"/>
      <c r="Y539" s="490"/>
      <c r="Z539" s="490"/>
    </row>
    <row r="540" spans="1:26" ht="15.75" thickBot="1">
      <c r="A540" s="490"/>
      <c r="B540" s="490"/>
      <c r="C540" s="490"/>
      <c r="D540" s="490"/>
      <c r="E540" s="490"/>
      <c r="F540" s="490"/>
      <c r="G540" s="490"/>
      <c r="H540" s="490"/>
      <c r="I540" s="490"/>
      <c r="J540" s="490"/>
      <c r="K540" s="490"/>
      <c r="L540" s="490"/>
      <c r="M540" s="490"/>
      <c r="N540" s="490"/>
      <c r="O540" s="490"/>
      <c r="P540" s="490"/>
      <c r="Q540" s="490"/>
      <c r="R540" s="490"/>
      <c r="S540" s="490"/>
      <c r="T540" s="490"/>
      <c r="U540" s="490"/>
      <c r="V540" s="490"/>
      <c r="W540" s="490"/>
      <c r="X540" s="490"/>
      <c r="Y540" s="490"/>
      <c r="Z540" s="490"/>
    </row>
    <row r="541" spans="1:26" ht="15.75" thickBot="1">
      <c r="A541" s="490"/>
      <c r="B541" s="490"/>
      <c r="C541" s="490"/>
      <c r="D541" s="490"/>
      <c r="E541" s="490"/>
      <c r="F541" s="490"/>
      <c r="G541" s="490"/>
      <c r="H541" s="490"/>
      <c r="I541" s="490"/>
      <c r="J541" s="490"/>
      <c r="K541" s="490"/>
      <c r="L541" s="490"/>
      <c r="M541" s="490"/>
      <c r="N541" s="490"/>
      <c r="O541" s="490"/>
      <c r="P541" s="490"/>
      <c r="Q541" s="490"/>
      <c r="R541" s="490"/>
      <c r="S541" s="490"/>
      <c r="T541" s="490"/>
      <c r="U541" s="490"/>
      <c r="V541" s="490"/>
      <c r="W541" s="490"/>
      <c r="X541" s="490"/>
      <c r="Y541" s="490"/>
      <c r="Z541" s="490"/>
    </row>
    <row r="542" spans="1:26" ht="15.75" thickBot="1">
      <c r="A542" s="490"/>
      <c r="B542" s="490"/>
      <c r="C542" s="490"/>
      <c r="D542" s="490"/>
      <c r="E542" s="490"/>
      <c r="F542" s="490"/>
      <c r="G542" s="490"/>
      <c r="H542" s="490"/>
      <c r="I542" s="490"/>
      <c r="J542" s="490"/>
      <c r="K542" s="490"/>
      <c r="L542" s="490"/>
      <c r="M542" s="490"/>
      <c r="N542" s="490"/>
      <c r="O542" s="490"/>
      <c r="P542" s="490"/>
      <c r="Q542" s="490"/>
      <c r="R542" s="490"/>
      <c r="S542" s="490"/>
      <c r="T542" s="490"/>
      <c r="U542" s="490"/>
      <c r="V542" s="490"/>
      <c r="W542" s="490"/>
      <c r="X542" s="490"/>
      <c r="Y542" s="490"/>
      <c r="Z542" s="490"/>
    </row>
    <row r="543" spans="1:26" ht="15.75" thickBot="1">
      <c r="A543" s="490"/>
      <c r="B543" s="490"/>
      <c r="C543" s="490"/>
      <c r="D543" s="490"/>
      <c r="E543" s="490"/>
      <c r="F543" s="490"/>
      <c r="G543" s="490"/>
      <c r="H543" s="490"/>
      <c r="I543" s="490"/>
      <c r="J543" s="490"/>
      <c r="K543" s="490"/>
      <c r="L543" s="490"/>
      <c r="M543" s="490"/>
      <c r="N543" s="490"/>
      <c r="O543" s="490"/>
      <c r="P543" s="490"/>
      <c r="Q543" s="490"/>
      <c r="R543" s="490"/>
      <c r="S543" s="490"/>
      <c r="T543" s="490"/>
      <c r="U543" s="490"/>
      <c r="V543" s="490"/>
      <c r="W543" s="490"/>
      <c r="X543" s="490"/>
      <c r="Y543" s="490"/>
      <c r="Z543" s="490"/>
    </row>
    <row r="544" spans="1:26" ht="15.75" thickBot="1">
      <c r="A544" s="490"/>
      <c r="B544" s="490"/>
      <c r="C544" s="490"/>
      <c r="D544" s="490"/>
      <c r="E544" s="490"/>
      <c r="F544" s="490"/>
      <c r="G544" s="490"/>
      <c r="H544" s="490"/>
      <c r="I544" s="490"/>
      <c r="J544" s="490"/>
      <c r="K544" s="490"/>
      <c r="L544" s="490"/>
      <c r="M544" s="490"/>
      <c r="N544" s="490"/>
      <c r="O544" s="490"/>
      <c r="P544" s="490"/>
      <c r="Q544" s="490"/>
      <c r="R544" s="490"/>
      <c r="S544" s="490"/>
      <c r="T544" s="490"/>
      <c r="U544" s="490"/>
      <c r="V544" s="490"/>
      <c r="W544" s="490"/>
      <c r="X544" s="490"/>
      <c r="Y544" s="490"/>
      <c r="Z544" s="490"/>
    </row>
    <row r="545" spans="1:26" ht="15.75" thickBot="1">
      <c r="A545" s="490"/>
      <c r="B545" s="490"/>
      <c r="C545" s="490"/>
      <c r="D545" s="490"/>
      <c r="E545" s="490"/>
      <c r="F545" s="490"/>
      <c r="G545" s="490"/>
      <c r="H545" s="490"/>
      <c r="I545" s="490"/>
      <c r="J545" s="490"/>
      <c r="K545" s="490"/>
      <c r="L545" s="490"/>
      <c r="M545" s="490"/>
      <c r="N545" s="490"/>
      <c r="O545" s="490"/>
      <c r="P545" s="490"/>
      <c r="Q545" s="490"/>
      <c r="R545" s="490"/>
      <c r="S545" s="490"/>
      <c r="T545" s="490"/>
      <c r="U545" s="490"/>
      <c r="V545" s="490"/>
      <c r="W545" s="490"/>
      <c r="X545" s="490"/>
      <c r="Y545" s="490"/>
      <c r="Z545" s="490"/>
    </row>
    <row r="546" spans="1:26" ht="15.75" thickBot="1">
      <c r="A546" s="490"/>
      <c r="B546" s="490"/>
      <c r="C546" s="490"/>
      <c r="D546" s="490"/>
      <c r="E546" s="490"/>
      <c r="F546" s="490"/>
      <c r="G546" s="490"/>
      <c r="H546" s="490"/>
      <c r="I546" s="490"/>
      <c r="J546" s="490"/>
      <c r="K546" s="490"/>
      <c r="L546" s="490"/>
      <c r="M546" s="490"/>
      <c r="N546" s="490"/>
      <c r="O546" s="490"/>
      <c r="P546" s="490"/>
      <c r="Q546" s="490"/>
      <c r="R546" s="490"/>
      <c r="S546" s="490"/>
      <c r="T546" s="490"/>
      <c r="U546" s="490"/>
      <c r="V546" s="490"/>
      <c r="W546" s="490"/>
      <c r="X546" s="490"/>
      <c r="Y546" s="490"/>
      <c r="Z546" s="490"/>
    </row>
    <row r="547" spans="1:26" ht="15.75" thickBot="1">
      <c r="A547" s="490"/>
      <c r="B547" s="490"/>
      <c r="C547" s="490"/>
      <c r="D547" s="490"/>
      <c r="E547" s="490"/>
      <c r="F547" s="490"/>
      <c r="G547" s="490"/>
      <c r="H547" s="490"/>
      <c r="I547" s="490"/>
      <c r="J547" s="490"/>
      <c r="K547" s="490"/>
      <c r="L547" s="490"/>
      <c r="M547" s="490"/>
      <c r="N547" s="490"/>
      <c r="O547" s="490"/>
      <c r="P547" s="490"/>
      <c r="Q547" s="490"/>
      <c r="R547" s="490"/>
      <c r="S547" s="490"/>
      <c r="T547" s="490"/>
      <c r="U547" s="490"/>
      <c r="V547" s="490"/>
      <c r="W547" s="490"/>
      <c r="X547" s="490"/>
      <c r="Y547" s="490"/>
      <c r="Z547" s="490"/>
    </row>
    <row r="548" spans="1:26" ht="15.75" thickBot="1">
      <c r="A548" s="490"/>
      <c r="B548" s="490"/>
      <c r="C548" s="490"/>
      <c r="D548" s="490"/>
      <c r="E548" s="490"/>
      <c r="F548" s="490"/>
      <c r="G548" s="490"/>
      <c r="H548" s="490"/>
      <c r="I548" s="490"/>
      <c r="J548" s="490"/>
      <c r="K548" s="490"/>
      <c r="L548" s="490"/>
      <c r="M548" s="490"/>
      <c r="N548" s="490"/>
      <c r="O548" s="490"/>
      <c r="P548" s="490"/>
      <c r="Q548" s="490"/>
      <c r="R548" s="490"/>
      <c r="S548" s="490"/>
      <c r="T548" s="490"/>
      <c r="U548" s="490"/>
      <c r="V548" s="490"/>
      <c r="W548" s="490"/>
      <c r="X548" s="490"/>
      <c r="Y548" s="490"/>
      <c r="Z548" s="490"/>
    </row>
    <row r="549" spans="1:26" ht="15.75" thickBot="1">
      <c r="A549" s="490"/>
      <c r="B549" s="490"/>
      <c r="C549" s="490"/>
      <c r="D549" s="490"/>
      <c r="E549" s="490"/>
      <c r="F549" s="490"/>
      <c r="G549" s="490"/>
      <c r="H549" s="490"/>
      <c r="I549" s="490"/>
      <c r="J549" s="490"/>
      <c r="K549" s="490"/>
      <c r="L549" s="490"/>
      <c r="M549" s="490"/>
      <c r="N549" s="490"/>
      <c r="O549" s="490"/>
      <c r="P549" s="490"/>
      <c r="Q549" s="490"/>
      <c r="R549" s="490"/>
      <c r="S549" s="490"/>
      <c r="T549" s="490"/>
      <c r="U549" s="490"/>
      <c r="V549" s="490"/>
      <c r="W549" s="490"/>
      <c r="X549" s="490"/>
      <c r="Y549" s="490"/>
      <c r="Z549" s="490"/>
    </row>
    <row r="550" spans="1:26" ht="15.75" thickBot="1">
      <c r="A550" s="490"/>
      <c r="B550" s="490"/>
      <c r="C550" s="490"/>
      <c r="D550" s="490"/>
      <c r="E550" s="490"/>
      <c r="F550" s="490"/>
      <c r="G550" s="490"/>
      <c r="H550" s="490"/>
      <c r="I550" s="490"/>
      <c r="J550" s="490"/>
      <c r="K550" s="490"/>
      <c r="L550" s="490"/>
      <c r="M550" s="490"/>
      <c r="N550" s="490"/>
      <c r="O550" s="490"/>
      <c r="P550" s="490"/>
      <c r="Q550" s="490"/>
      <c r="R550" s="490"/>
      <c r="S550" s="490"/>
      <c r="T550" s="490"/>
      <c r="U550" s="490"/>
      <c r="V550" s="490"/>
      <c r="W550" s="490"/>
      <c r="X550" s="490"/>
      <c r="Y550" s="490"/>
      <c r="Z550" s="490"/>
    </row>
    <row r="551" spans="1:26" ht="15.75" thickBot="1">
      <c r="A551" s="490"/>
      <c r="B551" s="490"/>
      <c r="C551" s="490"/>
      <c r="D551" s="490"/>
      <c r="E551" s="490"/>
      <c r="F551" s="490"/>
      <c r="G551" s="490"/>
      <c r="H551" s="490"/>
      <c r="I551" s="490"/>
      <c r="J551" s="490"/>
      <c r="K551" s="490"/>
      <c r="L551" s="490"/>
      <c r="M551" s="490"/>
      <c r="N551" s="490"/>
      <c r="O551" s="490"/>
      <c r="P551" s="490"/>
      <c r="Q551" s="490"/>
      <c r="R551" s="490"/>
      <c r="S551" s="490"/>
      <c r="T551" s="490"/>
      <c r="U551" s="490"/>
      <c r="V551" s="490"/>
      <c r="W551" s="490"/>
      <c r="X551" s="490"/>
      <c r="Y551" s="490"/>
      <c r="Z551" s="490"/>
    </row>
    <row r="552" spans="1:26" ht="15.75" thickBot="1">
      <c r="A552" s="490"/>
      <c r="B552" s="490"/>
      <c r="C552" s="490"/>
      <c r="D552" s="490"/>
      <c r="E552" s="490"/>
      <c r="F552" s="490"/>
      <c r="G552" s="490"/>
      <c r="H552" s="490"/>
      <c r="I552" s="490"/>
      <c r="J552" s="490"/>
      <c r="K552" s="490"/>
      <c r="L552" s="490"/>
      <c r="M552" s="490"/>
      <c r="N552" s="490"/>
      <c r="O552" s="490"/>
      <c r="P552" s="490"/>
      <c r="Q552" s="490"/>
      <c r="R552" s="490"/>
      <c r="S552" s="490"/>
      <c r="T552" s="490"/>
      <c r="U552" s="490"/>
      <c r="V552" s="490"/>
      <c r="W552" s="490"/>
      <c r="X552" s="490"/>
      <c r="Y552" s="490"/>
      <c r="Z552" s="490"/>
    </row>
    <row r="553" spans="1:26" ht="15.75" thickBot="1">
      <c r="A553" s="490"/>
      <c r="B553" s="490"/>
      <c r="C553" s="490"/>
      <c r="D553" s="490"/>
      <c r="E553" s="490"/>
      <c r="F553" s="490"/>
      <c r="G553" s="490"/>
      <c r="H553" s="490"/>
      <c r="I553" s="490"/>
      <c r="J553" s="490"/>
      <c r="K553" s="490"/>
      <c r="L553" s="490"/>
      <c r="M553" s="490"/>
      <c r="N553" s="490"/>
      <c r="O553" s="490"/>
      <c r="P553" s="490"/>
      <c r="Q553" s="490"/>
      <c r="R553" s="490"/>
      <c r="S553" s="490"/>
      <c r="T553" s="490"/>
      <c r="U553" s="490"/>
      <c r="V553" s="490"/>
      <c r="W553" s="490"/>
      <c r="X553" s="490"/>
      <c r="Y553" s="490"/>
      <c r="Z553" s="490"/>
    </row>
    <row r="554" spans="1:26" ht="15.75" thickBot="1">
      <c r="A554" s="490"/>
      <c r="B554" s="490"/>
      <c r="C554" s="490"/>
      <c r="D554" s="490"/>
      <c r="E554" s="490"/>
      <c r="F554" s="490"/>
      <c r="G554" s="490"/>
      <c r="H554" s="490"/>
      <c r="I554" s="490"/>
      <c r="J554" s="490"/>
      <c r="K554" s="490"/>
      <c r="L554" s="490"/>
      <c r="M554" s="490"/>
      <c r="N554" s="490"/>
      <c r="O554" s="490"/>
      <c r="P554" s="490"/>
      <c r="Q554" s="490"/>
      <c r="R554" s="490"/>
      <c r="S554" s="490"/>
      <c r="T554" s="490"/>
      <c r="U554" s="490"/>
      <c r="V554" s="490"/>
      <c r="W554" s="490"/>
      <c r="X554" s="490"/>
      <c r="Y554" s="490"/>
      <c r="Z554" s="490"/>
    </row>
    <row r="555" spans="1:26" ht="15.75" thickBot="1">
      <c r="A555" s="490"/>
      <c r="B555" s="490"/>
      <c r="C555" s="490"/>
      <c r="D555" s="490"/>
      <c r="E555" s="490"/>
      <c r="F555" s="490"/>
      <c r="G555" s="490"/>
      <c r="H555" s="490"/>
      <c r="I555" s="490"/>
      <c r="J555" s="490"/>
      <c r="K555" s="490"/>
      <c r="L555" s="490"/>
      <c r="M555" s="490"/>
      <c r="N555" s="490"/>
      <c r="O555" s="490"/>
      <c r="P555" s="490"/>
      <c r="Q555" s="490"/>
      <c r="R555" s="490"/>
      <c r="S555" s="490"/>
      <c r="T555" s="490"/>
      <c r="U555" s="490"/>
      <c r="V555" s="490"/>
      <c r="W555" s="490"/>
      <c r="X555" s="490"/>
      <c r="Y555" s="490"/>
      <c r="Z555" s="490"/>
    </row>
    <row r="556" spans="1:26" ht="15.75" thickBot="1">
      <c r="A556" s="490"/>
      <c r="B556" s="490"/>
      <c r="C556" s="490"/>
      <c r="D556" s="490"/>
      <c r="E556" s="490"/>
      <c r="F556" s="490"/>
      <c r="G556" s="490"/>
      <c r="H556" s="490"/>
      <c r="I556" s="490"/>
      <c r="J556" s="490"/>
      <c r="K556" s="490"/>
      <c r="L556" s="490"/>
      <c r="M556" s="490"/>
      <c r="N556" s="490"/>
      <c r="O556" s="490"/>
      <c r="P556" s="490"/>
      <c r="Q556" s="490"/>
      <c r="R556" s="490"/>
      <c r="S556" s="490"/>
      <c r="T556" s="490"/>
      <c r="U556" s="490"/>
      <c r="V556" s="490"/>
      <c r="W556" s="490"/>
      <c r="X556" s="490"/>
      <c r="Y556" s="490"/>
      <c r="Z556" s="490"/>
    </row>
    <row r="557" spans="1:26" ht="15.75" thickBot="1">
      <c r="A557" s="490"/>
      <c r="B557" s="490"/>
      <c r="C557" s="490"/>
      <c r="D557" s="490"/>
      <c r="E557" s="490"/>
      <c r="F557" s="490"/>
      <c r="G557" s="490"/>
      <c r="H557" s="490"/>
      <c r="I557" s="490"/>
      <c r="J557" s="490"/>
      <c r="K557" s="490"/>
      <c r="L557" s="490"/>
      <c r="M557" s="490"/>
      <c r="N557" s="490"/>
      <c r="O557" s="490"/>
      <c r="P557" s="490"/>
      <c r="Q557" s="490"/>
      <c r="R557" s="490"/>
      <c r="S557" s="490"/>
      <c r="T557" s="490"/>
      <c r="U557" s="490"/>
      <c r="V557" s="490"/>
      <c r="W557" s="490"/>
      <c r="X557" s="490"/>
      <c r="Y557" s="490"/>
      <c r="Z557" s="490"/>
    </row>
    <row r="558" spans="1:26" ht="15.75" thickBot="1">
      <c r="A558" s="490"/>
      <c r="B558" s="490"/>
      <c r="C558" s="490"/>
      <c r="D558" s="490"/>
      <c r="E558" s="490"/>
      <c r="F558" s="490"/>
      <c r="G558" s="490"/>
      <c r="H558" s="490"/>
      <c r="I558" s="490"/>
      <c r="J558" s="490"/>
      <c r="K558" s="490"/>
      <c r="L558" s="490"/>
      <c r="M558" s="490"/>
      <c r="N558" s="490"/>
      <c r="O558" s="490"/>
      <c r="P558" s="490"/>
      <c r="Q558" s="490"/>
      <c r="R558" s="490"/>
      <c r="S558" s="490"/>
      <c r="T558" s="490"/>
      <c r="U558" s="490"/>
      <c r="V558" s="490"/>
      <c r="W558" s="490"/>
      <c r="X558" s="490"/>
      <c r="Y558" s="490"/>
      <c r="Z558" s="490"/>
    </row>
    <row r="559" spans="1:26" ht="15.75" thickBot="1">
      <c r="A559" s="490"/>
      <c r="B559" s="490"/>
      <c r="C559" s="490"/>
      <c r="D559" s="490"/>
      <c r="E559" s="490"/>
      <c r="F559" s="490"/>
      <c r="G559" s="490"/>
      <c r="H559" s="490"/>
      <c r="I559" s="490"/>
      <c r="J559" s="490"/>
      <c r="K559" s="490"/>
      <c r="L559" s="490"/>
      <c r="M559" s="490"/>
      <c r="N559" s="490"/>
      <c r="O559" s="490"/>
      <c r="P559" s="490"/>
      <c r="Q559" s="490"/>
      <c r="R559" s="490"/>
      <c r="S559" s="490"/>
      <c r="T559" s="490"/>
      <c r="U559" s="490"/>
      <c r="V559" s="490"/>
      <c r="W559" s="490"/>
      <c r="X559" s="490"/>
      <c r="Y559" s="490"/>
      <c r="Z559" s="490"/>
    </row>
    <row r="560" spans="1:26" ht="15.75" thickBot="1">
      <c r="A560" s="490"/>
      <c r="B560" s="490"/>
      <c r="C560" s="490"/>
      <c r="D560" s="490"/>
      <c r="E560" s="490"/>
      <c r="F560" s="490"/>
      <c r="G560" s="490"/>
      <c r="H560" s="490"/>
      <c r="I560" s="490"/>
      <c r="J560" s="490"/>
      <c r="K560" s="490"/>
      <c r="L560" s="490"/>
      <c r="M560" s="490"/>
      <c r="N560" s="490"/>
      <c r="O560" s="490"/>
      <c r="P560" s="490"/>
      <c r="Q560" s="490"/>
      <c r="R560" s="490"/>
      <c r="S560" s="490"/>
      <c r="T560" s="490"/>
      <c r="U560" s="490"/>
      <c r="V560" s="490"/>
      <c r="W560" s="490"/>
      <c r="X560" s="490"/>
      <c r="Y560" s="490"/>
      <c r="Z560" s="490"/>
    </row>
    <row r="561" spans="1:26" ht="15.75" thickBot="1">
      <c r="A561" s="490"/>
      <c r="B561" s="490"/>
      <c r="C561" s="490"/>
      <c r="D561" s="490"/>
      <c r="E561" s="490"/>
      <c r="F561" s="490"/>
      <c r="G561" s="490"/>
      <c r="H561" s="490"/>
      <c r="I561" s="490"/>
      <c r="J561" s="490"/>
      <c r="K561" s="490"/>
      <c r="L561" s="490"/>
      <c r="M561" s="490"/>
      <c r="N561" s="490"/>
      <c r="O561" s="490"/>
      <c r="P561" s="490"/>
      <c r="Q561" s="490"/>
      <c r="R561" s="490"/>
      <c r="S561" s="490"/>
      <c r="T561" s="490"/>
      <c r="U561" s="490"/>
      <c r="V561" s="490"/>
      <c r="W561" s="490"/>
      <c r="X561" s="490"/>
      <c r="Y561" s="490"/>
      <c r="Z561" s="490"/>
    </row>
    <row r="562" spans="1:26" ht="15.75" thickBot="1">
      <c r="A562" s="490"/>
      <c r="B562" s="490"/>
      <c r="C562" s="490"/>
      <c r="D562" s="490"/>
      <c r="E562" s="490"/>
      <c r="F562" s="490"/>
      <c r="G562" s="490"/>
      <c r="H562" s="490"/>
      <c r="I562" s="490"/>
      <c r="J562" s="490"/>
      <c r="K562" s="490"/>
      <c r="L562" s="490"/>
      <c r="M562" s="490"/>
      <c r="N562" s="490"/>
      <c r="O562" s="490"/>
      <c r="P562" s="490"/>
      <c r="Q562" s="490"/>
      <c r="R562" s="490"/>
      <c r="S562" s="490"/>
      <c r="T562" s="490"/>
      <c r="U562" s="490"/>
      <c r="V562" s="490"/>
      <c r="W562" s="490"/>
      <c r="X562" s="490"/>
      <c r="Y562" s="490"/>
      <c r="Z562" s="490"/>
    </row>
    <row r="563" spans="1:26" ht="15.75" thickBot="1">
      <c r="A563" s="490"/>
      <c r="B563" s="490"/>
      <c r="C563" s="490"/>
      <c r="D563" s="490"/>
      <c r="E563" s="490"/>
      <c r="F563" s="490"/>
      <c r="G563" s="490"/>
      <c r="H563" s="490"/>
      <c r="I563" s="490"/>
      <c r="J563" s="490"/>
      <c r="K563" s="490"/>
      <c r="L563" s="490"/>
      <c r="M563" s="490"/>
      <c r="N563" s="490"/>
      <c r="O563" s="490"/>
      <c r="P563" s="490"/>
      <c r="Q563" s="490"/>
      <c r="R563" s="490"/>
      <c r="S563" s="490"/>
      <c r="T563" s="490"/>
      <c r="U563" s="490"/>
      <c r="V563" s="490"/>
      <c r="W563" s="490"/>
      <c r="X563" s="490"/>
      <c r="Y563" s="490"/>
      <c r="Z563" s="490"/>
    </row>
    <row r="564" spans="1:26" ht="15.75" thickBot="1">
      <c r="A564" s="490"/>
      <c r="B564" s="490"/>
      <c r="C564" s="490"/>
      <c r="D564" s="490"/>
      <c r="E564" s="490"/>
      <c r="F564" s="490"/>
      <c r="G564" s="490"/>
      <c r="H564" s="490"/>
      <c r="I564" s="490"/>
      <c r="J564" s="490"/>
      <c r="K564" s="490"/>
      <c r="L564" s="490"/>
      <c r="M564" s="490"/>
      <c r="N564" s="490"/>
      <c r="O564" s="490"/>
      <c r="P564" s="490"/>
      <c r="Q564" s="490"/>
      <c r="R564" s="490"/>
      <c r="S564" s="490"/>
      <c r="T564" s="490"/>
      <c r="U564" s="490"/>
      <c r="V564" s="490"/>
      <c r="W564" s="490"/>
      <c r="X564" s="490"/>
      <c r="Y564" s="490"/>
      <c r="Z564" s="490"/>
    </row>
    <row r="565" spans="1:26" ht="15.75" thickBot="1">
      <c r="A565" s="490"/>
      <c r="B565" s="490"/>
      <c r="C565" s="490"/>
      <c r="D565" s="490"/>
      <c r="E565" s="490"/>
      <c r="F565" s="490"/>
      <c r="G565" s="490"/>
      <c r="H565" s="490"/>
      <c r="I565" s="490"/>
      <c r="J565" s="490"/>
      <c r="K565" s="490"/>
      <c r="L565" s="490"/>
      <c r="M565" s="490"/>
      <c r="N565" s="490"/>
      <c r="O565" s="490"/>
      <c r="P565" s="490"/>
      <c r="Q565" s="490"/>
      <c r="R565" s="490"/>
      <c r="S565" s="490"/>
      <c r="T565" s="490"/>
      <c r="U565" s="490"/>
      <c r="V565" s="490"/>
      <c r="W565" s="490"/>
      <c r="X565" s="490"/>
      <c r="Y565" s="490"/>
      <c r="Z565" s="490"/>
    </row>
    <row r="566" spans="1:26" ht="15.75" thickBot="1">
      <c r="A566" s="490"/>
      <c r="B566" s="490"/>
      <c r="C566" s="490"/>
      <c r="D566" s="490"/>
      <c r="E566" s="490"/>
      <c r="F566" s="490"/>
      <c r="G566" s="490"/>
      <c r="H566" s="490"/>
      <c r="I566" s="490"/>
      <c r="J566" s="490"/>
      <c r="K566" s="490"/>
      <c r="L566" s="490"/>
      <c r="M566" s="490"/>
      <c r="N566" s="490"/>
      <c r="O566" s="490"/>
      <c r="P566" s="490"/>
      <c r="Q566" s="490"/>
      <c r="R566" s="490"/>
      <c r="S566" s="490"/>
      <c r="T566" s="490"/>
      <c r="U566" s="490"/>
      <c r="V566" s="490"/>
      <c r="W566" s="490"/>
      <c r="X566" s="490"/>
      <c r="Y566" s="490"/>
      <c r="Z566" s="490"/>
    </row>
    <row r="567" spans="1:26" ht="15.75" thickBot="1">
      <c r="A567" s="490"/>
      <c r="B567" s="490"/>
      <c r="C567" s="490"/>
      <c r="D567" s="490"/>
      <c r="E567" s="490"/>
      <c r="F567" s="490"/>
      <c r="G567" s="490"/>
      <c r="H567" s="490"/>
      <c r="I567" s="490"/>
      <c r="J567" s="490"/>
      <c r="K567" s="490"/>
      <c r="L567" s="490"/>
      <c r="M567" s="490"/>
      <c r="N567" s="490"/>
      <c r="O567" s="490"/>
      <c r="P567" s="490"/>
      <c r="Q567" s="490"/>
      <c r="R567" s="490"/>
      <c r="S567" s="490"/>
      <c r="T567" s="490"/>
      <c r="U567" s="490"/>
      <c r="V567" s="490"/>
      <c r="W567" s="490"/>
      <c r="X567" s="490"/>
      <c r="Y567" s="490"/>
      <c r="Z567" s="490"/>
    </row>
    <row r="568" spans="1:26" ht="15.75" thickBot="1">
      <c r="A568" s="490"/>
      <c r="B568" s="490"/>
      <c r="C568" s="490"/>
      <c r="D568" s="490"/>
      <c r="E568" s="490"/>
      <c r="F568" s="490"/>
      <c r="G568" s="490"/>
      <c r="H568" s="490"/>
      <c r="I568" s="490"/>
      <c r="J568" s="490"/>
      <c r="K568" s="490"/>
      <c r="L568" s="490"/>
      <c r="M568" s="490"/>
      <c r="N568" s="490"/>
      <c r="O568" s="490"/>
      <c r="P568" s="490"/>
      <c r="Q568" s="490"/>
      <c r="R568" s="490"/>
      <c r="S568" s="490"/>
      <c r="T568" s="490"/>
      <c r="U568" s="490"/>
      <c r="V568" s="490"/>
      <c r="W568" s="490"/>
      <c r="X568" s="490"/>
      <c r="Y568" s="490"/>
      <c r="Z568" s="490"/>
    </row>
    <row r="569" spans="1:26" ht="15.75" thickBot="1">
      <c r="A569" s="490"/>
      <c r="B569" s="490"/>
      <c r="C569" s="490"/>
      <c r="D569" s="490"/>
      <c r="E569" s="490"/>
      <c r="F569" s="490"/>
      <c r="G569" s="490"/>
      <c r="H569" s="490"/>
      <c r="I569" s="490"/>
      <c r="J569" s="490"/>
      <c r="K569" s="490"/>
      <c r="L569" s="490"/>
      <c r="M569" s="490"/>
      <c r="N569" s="490"/>
      <c r="O569" s="490"/>
      <c r="P569" s="490"/>
      <c r="Q569" s="490"/>
      <c r="R569" s="490"/>
      <c r="S569" s="490"/>
      <c r="T569" s="490"/>
      <c r="U569" s="490"/>
      <c r="V569" s="490"/>
      <c r="W569" s="490"/>
      <c r="X569" s="490"/>
      <c r="Y569" s="490"/>
      <c r="Z569" s="490"/>
    </row>
    <row r="570" spans="1:26" ht="15.75" thickBot="1">
      <c r="A570" s="490"/>
      <c r="B570" s="490"/>
      <c r="C570" s="490"/>
      <c r="D570" s="490"/>
      <c r="E570" s="490"/>
      <c r="F570" s="490"/>
      <c r="G570" s="490"/>
      <c r="H570" s="490"/>
      <c r="I570" s="490"/>
      <c r="J570" s="490"/>
      <c r="K570" s="490"/>
      <c r="L570" s="490"/>
      <c r="M570" s="490"/>
      <c r="N570" s="490"/>
      <c r="O570" s="490"/>
      <c r="P570" s="490"/>
      <c r="Q570" s="490"/>
      <c r="R570" s="490"/>
      <c r="S570" s="490"/>
      <c r="T570" s="490"/>
      <c r="U570" s="490"/>
      <c r="V570" s="490"/>
      <c r="W570" s="490"/>
      <c r="X570" s="490"/>
      <c r="Y570" s="490"/>
      <c r="Z570" s="490"/>
    </row>
    <row r="571" spans="1:26" ht="15.75" thickBot="1">
      <c r="A571" s="490"/>
      <c r="B571" s="490"/>
      <c r="C571" s="490"/>
      <c r="D571" s="490"/>
      <c r="E571" s="490"/>
      <c r="F571" s="490"/>
      <c r="G571" s="490"/>
      <c r="H571" s="490"/>
      <c r="I571" s="490"/>
      <c r="J571" s="490"/>
      <c r="K571" s="490"/>
      <c r="L571" s="490"/>
      <c r="M571" s="490"/>
      <c r="N571" s="490"/>
      <c r="O571" s="490"/>
      <c r="P571" s="490"/>
      <c r="Q571" s="490"/>
      <c r="R571" s="490"/>
      <c r="S571" s="490"/>
      <c r="T571" s="490"/>
      <c r="U571" s="490"/>
      <c r="V571" s="490"/>
      <c r="W571" s="490"/>
      <c r="X571" s="490"/>
      <c r="Y571" s="490"/>
      <c r="Z571" s="490"/>
    </row>
    <row r="572" spans="1:26" ht="15.75" thickBot="1">
      <c r="A572" s="490"/>
      <c r="B572" s="490"/>
      <c r="C572" s="490"/>
      <c r="D572" s="490"/>
      <c r="E572" s="490"/>
      <c r="F572" s="490"/>
      <c r="G572" s="490"/>
      <c r="H572" s="490"/>
      <c r="I572" s="490"/>
      <c r="J572" s="490"/>
      <c r="K572" s="490"/>
      <c r="L572" s="490"/>
      <c r="M572" s="490"/>
      <c r="N572" s="490"/>
      <c r="O572" s="490"/>
      <c r="P572" s="490"/>
      <c r="Q572" s="490"/>
      <c r="R572" s="490"/>
      <c r="S572" s="490"/>
      <c r="T572" s="490"/>
      <c r="U572" s="490"/>
      <c r="V572" s="490"/>
      <c r="W572" s="490"/>
      <c r="X572" s="490"/>
      <c r="Y572" s="490"/>
      <c r="Z572" s="490"/>
    </row>
    <row r="573" spans="1:26" ht="15.75" thickBot="1">
      <c r="A573" s="490"/>
      <c r="B573" s="490"/>
      <c r="C573" s="490"/>
      <c r="D573" s="490"/>
      <c r="E573" s="490"/>
      <c r="F573" s="490"/>
      <c r="G573" s="490"/>
      <c r="H573" s="490"/>
      <c r="I573" s="490"/>
      <c r="J573" s="490"/>
      <c r="K573" s="490"/>
      <c r="L573" s="490"/>
      <c r="M573" s="490"/>
      <c r="N573" s="490"/>
      <c r="O573" s="490"/>
      <c r="P573" s="490"/>
      <c r="Q573" s="490"/>
      <c r="R573" s="490"/>
      <c r="S573" s="490"/>
      <c r="T573" s="490"/>
      <c r="U573" s="490"/>
      <c r="V573" s="490"/>
      <c r="W573" s="490"/>
      <c r="X573" s="490"/>
      <c r="Y573" s="490"/>
      <c r="Z573" s="490"/>
    </row>
    <row r="574" spans="1:26" ht="15.75" thickBot="1">
      <c r="A574" s="490"/>
      <c r="B574" s="490"/>
      <c r="C574" s="490"/>
      <c r="D574" s="490"/>
      <c r="E574" s="490"/>
      <c r="F574" s="490"/>
      <c r="G574" s="490"/>
      <c r="H574" s="490"/>
      <c r="I574" s="490"/>
      <c r="J574" s="490"/>
      <c r="K574" s="490"/>
      <c r="L574" s="490"/>
      <c r="M574" s="490"/>
      <c r="N574" s="490"/>
      <c r="O574" s="490"/>
      <c r="P574" s="490"/>
      <c r="Q574" s="490"/>
      <c r="R574" s="490"/>
      <c r="S574" s="490"/>
      <c r="T574" s="490"/>
      <c r="U574" s="490"/>
      <c r="V574" s="490"/>
      <c r="W574" s="490"/>
      <c r="X574" s="490"/>
      <c r="Y574" s="490"/>
      <c r="Z574" s="490"/>
    </row>
    <row r="575" spans="1:26" ht="15.75" thickBot="1">
      <c r="A575" s="490"/>
      <c r="B575" s="490"/>
      <c r="C575" s="490"/>
      <c r="D575" s="490"/>
      <c r="E575" s="490"/>
      <c r="F575" s="490"/>
      <c r="G575" s="490"/>
      <c r="H575" s="490"/>
      <c r="I575" s="490"/>
      <c r="J575" s="490"/>
      <c r="K575" s="490"/>
      <c r="L575" s="490"/>
      <c r="M575" s="490"/>
      <c r="N575" s="490"/>
      <c r="O575" s="490"/>
      <c r="P575" s="490"/>
      <c r="Q575" s="490"/>
      <c r="R575" s="490"/>
      <c r="S575" s="490"/>
      <c r="T575" s="490"/>
      <c r="U575" s="490"/>
      <c r="V575" s="490"/>
      <c r="W575" s="490"/>
      <c r="X575" s="490"/>
      <c r="Y575" s="490"/>
      <c r="Z575" s="490"/>
    </row>
    <row r="576" spans="1:26" ht="15.75" thickBot="1">
      <c r="A576" s="490"/>
      <c r="B576" s="490"/>
      <c r="C576" s="490"/>
      <c r="D576" s="490"/>
      <c r="E576" s="490"/>
      <c r="F576" s="490"/>
      <c r="G576" s="490"/>
      <c r="H576" s="490"/>
      <c r="I576" s="490"/>
      <c r="J576" s="490"/>
      <c r="K576" s="490"/>
      <c r="L576" s="490"/>
      <c r="M576" s="490"/>
      <c r="N576" s="490"/>
      <c r="O576" s="490"/>
      <c r="P576" s="490"/>
      <c r="Q576" s="490"/>
      <c r="R576" s="490"/>
      <c r="S576" s="490"/>
      <c r="T576" s="490"/>
      <c r="U576" s="490"/>
      <c r="V576" s="490"/>
      <c r="W576" s="490"/>
      <c r="X576" s="490"/>
      <c r="Y576" s="490"/>
      <c r="Z576" s="490"/>
    </row>
    <row r="577" spans="1:26" ht="15.75" thickBot="1">
      <c r="A577" s="490"/>
      <c r="B577" s="490"/>
      <c r="C577" s="490"/>
      <c r="D577" s="490"/>
      <c r="E577" s="490"/>
      <c r="F577" s="490"/>
      <c r="G577" s="490"/>
      <c r="H577" s="490"/>
      <c r="I577" s="490"/>
      <c r="J577" s="490"/>
      <c r="K577" s="490"/>
      <c r="L577" s="490"/>
      <c r="M577" s="490"/>
      <c r="N577" s="490"/>
      <c r="O577" s="490"/>
      <c r="P577" s="490"/>
      <c r="Q577" s="490"/>
      <c r="R577" s="490"/>
      <c r="S577" s="490"/>
      <c r="T577" s="490"/>
      <c r="U577" s="490"/>
      <c r="V577" s="490"/>
      <c r="W577" s="490"/>
      <c r="X577" s="490"/>
      <c r="Y577" s="490"/>
      <c r="Z577" s="490"/>
    </row>
    <row r="578" spans="1:26" ht="15.75" thickBot="1">
      <c r="A578" s="490"/>
      <c r="B578" s="490"/>
      <c r="C578" s="490"/>
      <c r="D578" s="490"/>
      <c r="E578" s="490"/>
      <c r="F578" s="490"/>
      <c r="G578" s="490"/>
      <c r="H578" s="490"/>
      <c r="I578" s="490"/>
      <c r="J578" s="490"/>
      <c r="K578" s="490"/>
      <c r="L578" s="490"/>
      <c r="M578" s="490"/>
      <c r="N578" s="490"/>
      <c r="O578" s="490"/>
      <c r="P578" s="490"/>
      <c r="Q578" s="490"/>
      <c r="R578" s="490"/>
      <c r="S578" s="490"/>
      <c r="T578" s="490"/>
      <c r="U578" s="490"/>
      <c r="V578" s="490"/>
      <c r="W578" s="490"/>
      <c r="X578" s="490"/>
      <c r="Y578" s="490"/>
      <c r="Z578" s="490"/>
    </row>
    <row r="579" spans="1:26" ht="15.75" thickBot="1">
      <c r="A579" s="490"/>
      <c r="B579" s="490"/>
      <c r="C579" s="490"/>
      <c r="D579" s="490"/>
      <c r="E579" s="490"/>
      <c r="F579" s="490"/>
      <c r="G579" s="490"/>
      <c r="H579" s="490"/>
      <c r="I579" s="490"/>
      <c r="J579" s="490"/>
      <c r="K579" s="490"/>
      <c r="L579" s="490"/>
      <c r="M579" s="490"/>
      <c r="N579" s="490"/>
      <c r="O579" s="490"/>
      <c r="P579" s="490"/>
      <c r="Q579" s="490"/>
      <c r="R579" s="490"/>
      <c r="S579" s="490"/>
      <c r="T579" s="490"/>
      <c r="U579" s="490"/>
      <c r="V579" s="490"/>
      <c r="W579" s="490"/>
      <c r="X579" s="490"/>
      <c r="Y579" s="490"/>
      <c r="Z579" s="490"/>
    </row>
    <row r="580" spans="1:26" ht="15.75" thickBot="1">
      <c r="A580" s="490"/>
      <c r="B580" s="490"/>
      <c r="C580" s="490"/>
      <c r="D580" s="490"/>
      <c r="E580" s="490"/>
      <c r="F580" s="490"/>
      <c r="G580" s="490"/>
      <c r="H580" s="490"/>
      <c r="I580" s="490"/>
      <c r="J580" s="490"/>
      <c r="K580" s="490"/>
      <c r="L580" s="490"/>
      <c r="M580" s="490"/>
      <c r="N580" s="490"/>
      <c r="O580" s="490"/>
      <c r="P580" s="490"/>
      <c r="Q580" s="490"/>
      <c r="R580" s="490"/>
      <c r="S580" s="490"/>
      <c r="T580" s="490"/>
      <c r="U580" s="490"/>
      <c r="V580" s="490"/>
      <c r="W580" s="490"/>
      <c r="X580" s="490"/>
      <c r="Y580" s="490"/>
      <c r="Z580" s="490"/>
    </row>
    <row r="581" spans="1:26" ht="15.75" thickBot="1">
      <c r="A581" s="490"/>
      <c r="B581" s="490"/>
      <c r="C581" s="490"/>
      <c r="D581" s="490"/>
      <c r="E581" s="490"/>
      <c r="F581" s="490"/>
      <c r="G581" s="490"/>
      <c r="H581" s="490"/>
      <c r="I581" s="490"/>
      <c r="J581" s="490"/>
      <c r="K581" s="490"/>
      <c r="L581" s="490"/>
      <c r="M581" s="490"/>
      <c r="N581" s="490"/>
      <c r="O581" s="490"/>
      <c r="P581" s="490"/>
      <c r="Q581" s="490"/>
      <c r="R581" s="490"/>
      <c r="S581" s="490"/>
      <c r="T581" s="490"/>
      <c r="U581" s="490"/>
      <c r="V581" s="490"/>
      <c r="W581" s="490"/>
      <c r="X581" s="490"/>
      <c r="Y581" s="490"/>
      <c r="Z581" s="490"/>
    </row>
    <row r="582" spans="1:26" ht="15.75" thickBot="1">
      <c r="A582" s="490"/>
      <c r="B582" s="490"/>
      <c r="C582" s="490"/>
      <c r="D582" s="490"/>
      <c r="E582" s="490"/>
      <c r="F582" s="490"/>
      <c r="G582" s="490"/>
      <c r="H582" s="490"/>
      <c r="I582" s="490"/>
      <c r="J582" s="490"/>
      <c r="K582" s="490"/>
      <c r="L582" s="490"/>
      <c r="M582" s="490"/>
      <c r="N582" s="490"/>
      <c r="O582" s="490"/>
      <c r="P582" s="490"/>
      <c r="Q582" s="490"/>
      <c r="R582" s="490"/>
      <c r="S582" s="490"/>
      <c r="T582" s="490"/>
      <c r="U582" s="490"/>
      <c r="V582" s="490"/>
      <c r="W582" s="490"/>
      <c r="X582" s="490"/>
      <c r="Y582" s="490"/>
      <c r="Z582" s="490"/>
    </row>
    <row r="583" spans="1:26" ht="15.75" thickBot="1">
      <c r="A583" s="490"/>
      <c r="B583" s="490"/>
      <c r="C583" s="490"/>
      <c r="D583" s="490"/>
      <c r="E583" s="490"/>
      <c r="F583" s="490"/>
      <c r="G583" s="490"/>
      <c r="H583" s="490"/>
      <c r="I583" s="490"/>
      <c r="J583" s="490"/>
      <c r="K583" s="490"/>
      <c r="L583" s="490"/>
      <c r="M583" s="490"/>
      <c r="N583" s="490"/>
      <c r="O583" s="490"/>
      <c r="P583" s="490"/>
      <c r="Q583" s="490"/>
      <c r="R583" s="490"/>
      <c r="S583" s="490"/>
      <c r="T583" s="490"/>
      <c r="U583" s="490"/>
      <c r="V583" s="490"/>
      <c r="W583" s="490"/>
      <c r="X583" s="490"/>
      <c r="Y583" s="490"/>
      <c r="Z583" s="490"/>
    </row>
    <row r="584" spans="1:26" ht="15.75" thickBot="1">
      <c r="A584" s="490"/>
      <c r="B584" s="490"/>
      <c r="C584" s="490"/>
      <c r="D584" s="490"/>
      <c r="E584" s="490"/>
      <c r="F584" s="490"/>
      <c r="G584" s="490"/>
      <c r="H584" s="490"/>
      <c r="I584" s="490"/>
      <c r="J584" s="490"/>
      <c r="K584" s="490"/>
      <c r="L584" s="490"/>
      <c r="M584" s="490"/>
      <c r="N584" s="490"/>
      <c r="O584" s="490"/>
      <c r="P584" s="490"/>
      <c r="Q584" s="490"/>
      <c r="R584" s="490"/>
      <c r="S584" s="490"/>
      <c r="T584" s="490"/>
      <c r="U584" s="490"/>
      <c r="V584" s="490"/>
      <c r="W584" s="490"/>
      <c r="X584" s="490"/>
      <c r="Y584" s="490"/>
      <c r="Z584" s="490"/>
    </row>
    <row r="585" spans="1:26" ht="15.75" thickBot="1">
      <c r="A585" s="490"/>
      <c r="B585" s="490"/>
      <c r="C585" s="490"/>
      <c r="D585" s="490"/>
      <c r="E585" s="490"/>
      <c r="F585" s="490"/>
      <c r="G585" s="490"/>
      <c r="H585" s="490"/>
      <c r="I585" s="490"/>
      <c r="J585" s="490"/>
      <c r="K585" s="490"/>
      <c r="L585" s="490"/>
      <c r="M585" s="490"/>
      <c r="N585" s="490"/>
      <c r="O585" s="490"/>
      <c r="P585" s="490"/>
      <c r="Q585" s="490"/>
      <c r="R585" s="490"/>
      <c r="S585" s="490"/>
      <c r="T585" s="490"/>
      <c r="U585" s="490"/>
      <c r="V585" s="490"/>
      <c r="W585" s="490"/>
      <c r="X585" s="490"/>
      <c r="Y585" s="490"/>
      <c r="Z585" s="490"/>
    </row>
    <row r="586" spans="1:26" ht="15.75" thickBot="1">
      <c r="A586" s="490"/>
      <c r="B586" s="490"/>
      <c r="C586" s="490"/>
      <c r="D586" s="490"/>
      <c r="E586" s="490"/>
      <c r="F586" s="490"/>
      <c r="G586" s="490"/>
      <c r="H586" s="490"/>
      <c r="I586" s="490"/>
      <c r="J586" s="490"/>
      <c r="K586" s="490"/>
      <c r="L586" s="490"/>
      <c r="M586" s="490"/>
      <c r="N586" s="490"/>
      <c r="O586" s="490"/>
      <c r="P586" s="490"/>
      <c r="Q586" s="490"/>
      <c r="R586" s="490"/>
      <c r="S586" s="490"/>
      <c r="T586" s="490"/>
      <c r="U586" s="490"/>
      <c r="V586" s="490"/>
      <c r="W586" s="490"/>
      <c r="X586" s="490"/>
      <c r="Y586" s="490"/>
      <c r="Z586" s="490"/>
    </row>
    <row r="587" spans="1:26" ht="15.75" thickBot="1">
      <c r="A587" s="490"/>
      <c r="B587" s="490"/>
      <c r="C587" s="490"/>
      <c r="D587" s="490"/>
      <c r="E587" s="490"/>
      <c r="F587" s="490"/>
      <c r="G587" s="490"/>
      <c r="H587" s="490"/>
      <c r="I587" s="490"/>
      <c r="J587" s="490"/>
      <c r="K587" s="490"/>
      <c r="L587" s="490"/>
      <c r="M587" s="490"/>
      <c r="N587" s="490"/>
      <c r="O587" s="490"/>
      <c r="P587" s="490"/>
      <c r="Q587" s="490"/>
      <c r="R587" s="490"/>
      <c r="S587" s="490"/>
      <c r="T587" s="490"/>
      <c r="U587" s="490"/>
      <c r="V587" s="490"/>
      <c r="W587" s="490"/>
      <c r="X587" s="490"/>
      <c r="Y587" s="490"/>
      <c r="Z587" s="490"/>
    </row>
    <row r="588" spans="1:26" ht="15.75" thickBot="1">
      <c r="A588" s="490"/>
      <c r="B588" s="490"/>
      <c r="C588" s="490"/>
      <c r="D588" s="490"/>
      <c r="E588" s="490"/>
      <c r="F588" s="490"/>
      <c r="G588" s="490"/>
      <c r="H588" s="490"/>
      <c r="I588" s="490"/>
      <c r="J588" s="490"/>
      <c r="K588" s="490"/>
      <c r="L588" s="490"/>
      <c r="M588" s="490"/>
      <c r="N588" s="490"/>
      <c r="O588" s="490"/>
      <c r="P588" s="490"/>
      <c r="Q588" s="490"/>
      <c r="R588" s="490"/>
      <c r="S588" s="490"/>
      <c r="T588" s="490"/>
      <c r="U588" s="490"/>
      <c r="V588" s="490"/>
      <c r="W588" s="490"/>
      <c r="X588" s="490"/>
      <c r="Y588" s="490"/>
      <c r="Z588" s="490"/>
    </row>
    <row r="589" spans="1:26" ht="15.75" thickBot="1">
      <c r="A589" s="490"/>
      <c r="B589" s="490"/>
      <c r="C589" s="490"/>
      <c r="D589" s="490"/>
      <c r="E589" s="490"/>
      <c r="F589" s="490"/>
      <c r="G589" s="490"/>
      <c r="H589" s="490"/>
      <c r="I589" s="490"/>
      <c r="J589" s="490"/>
      <c r="K589" s="490"/>
      <c r="L589" s="490"/>
      <c r="M589" s="490"/>
      <c r="N589" s="490"/>
      <c r="O589" s="490"/>
      <c r="P589" s="490"/>
      <c r="Q589" s="490"/>
      <c r="R589" s="490"/>
      <c r="S589" s="490"/>
      <c r="T589" s="490"/>
      <c r="U589" s="490"/>
      <c r="V589" s="490"/>
      <c r="W589" s="490"/>
      <c r="X589" s="490"/>
      <c r="Y589" s="490"/>
      <c r="Z589" s="490"/>
    </row>
    <row r="590" spans="1:26" ht="15.75" thickBot="1">
      <c r="A590" s="490"/>
      <c r="B590" s="490"/>
      <c r="C590" s="490"/>
      <c r="D590" s="490"/>
      <c r="E590" s="490"/>
      <c r="F590" s="490"/>
      <c r="G590" s="490"/>
      <c r="H590" s="490"/>
      <c r="I590" s="490"/>
      <c r="J590" s="490"/>
      <c r="K590" s="490"/>
      <c r="L590" s="490"/>
      <c r="M590" s="490"/>
      <c r="N590" s="490"/>
      <c r="O590" s="490"/>
      <c r="P590" s="490"/>
      <c r="Q590" s="490"/>
      <c r="R590" s="490"/>
      <c r="S590" s="490"/>
      <c r="T590" s="490"/>
      <c r="U590" s="490"/>
      <c r="V590" s="490"/>
      <c r="W590" s="490"/>
      <c r="X590" s="490"/>
      <c r="Y590" s="490"/>
      <c r="Z590" s="490"/>
    </row>
    <row r="591" spans="1:26" ht="15.75" thickBot="1">
      <c r="A591" s="490"/>
      <c r="B591" s="490"/>
      <c r="C591" s="490"/>
      <c r="D591" s="490"/>
      <c r="E591" s="490"/>
      <c r="F591" s="490"/>
      <c r="G591" s="490"/>
      <c r="H591" s="490"/>
      <c r="I591" s="490"/>
      <c r="J591" s="490"/>
      <c r="K591" s="490"/>
      <c r="L591" s="490"/>
      <c r="M591" s="490"/>
      <c r="N591" s="490"/>
      <c r="O591" s="490"/>
      <c r="P591" s="490"/>
      <c r="Q591" s="490"/>
      <c r="R591" s="490"/>
      <c r="S591" s="490"/>
      <c r="T591" s="490"/>
      <c r="U591" s="490"/>
      <c r="V591" s="490"/>
      <c r="W591" s="490"/>
      <c r="X591" s="490"/>
      <c r="Y591" s="490"/>
      <c r="Z591" s="490"/>
    </row>
    <row r="592" spans="1:26" ht="15.75" thickBot="1">
      <c r="A592" s="490"/>
      <c r="B592" s="490"/>
      <c r="C592" s="490"/>
      <c r="D592" s="490"/>
      <c r="E592" s="490"/>
      <c r="F592" s="490"/>
      <c r="G592" s="490"/>
      <c r="H592" s="490"/>
      <c r="I592" s="490"/>
      <c r="J592" s="490"/>
      <c r="K592" s="490"/>
      <c r="L592" s="490"/>
      <c r="M592" s="490"/>
      <c r="N592" s="490"/>
      <c r="O592" s="490"/>
      <c r="P592" s="490"/>
      <c r="Q592" s="490"/>
      <c r="R592" s="490"/>
      <c r="S592" s="490"/>
      <c r="T592" s="490"/>
      <c r="U592" s="490"/>
      <c r="V592" s="490"/>
      <c r="W592" s="490"/>
      <c r="X592" s="490"/>
      <c r="Y592" s="490"/>
      <c r="Z592" s="490"/>
    </row>
    <row r="593" spans="1:26" ht="15.75" thickBot="1">
      <c r="A593" s="490"/>
      <c r="B593" s="490"/>
      <c r="C593" s="490"/>
      <c r="D593" s="490"/>
      <c r="E593" s="490"/>
      <c r="F593" s="490"/>
      <c r="G593" s="490"/>
      <c r="H593" s="490"/>
      <c r="I593" s="490"/>
      <c r="J593" s="490"/>
      <c r="K593" s="490"/>
      <c r="L593" s="490"/>
      <c r="M593" s="490"/>
      <c r="N593" s="490"/>
      <c r="O593" s="490"/>
      <c r="P593" s="490"/>
      <c r="Q593" s="490"/>
      <c r="R593" s="490"/>
      <c r="S593" s="490"/>
      <c r="T593" s="490"/>
      <c r="U593" s="490"/>
      <c r="V593" s="490"/>
      <c r="W593" s="490"/>
      <c r="X593" s="490"/>
      <c r="Y593" s="490"/>
      <c r="Z593" s="490"/>
    </row>
    <row r="594" spans="1:26" ht="15.75" thickBot="1">
      <c r="A594" s="490"/>
      <c r="B594" s="490"/>
      <c r="C594" s="490"/>
      <c r="D594" s="490"/>
      <c r="E594" s="490"/>
      <c r="F594" s="490"/>
      <c r="G594" s="490"/>
      <c r="H594" s="490"/>
      <c r="I594" s="490"/>
      <c r="J594" s="490"/>
      <c r="K594" s="490"/>
      <c r="L594" s="490"/>
      <c r="M594" s="490"/>
      <c r="N594" s="490"/>
      <c r="O594" s="490"/>
      <c r="P594" s="490"/>
      <c r="Q594" s="490"/>
      <c r="R594" s="490"/>
      <c r="S594" s="490"/>
      <c r="T594" s="490"/>
      <c r="U594" s="490"/>
      <c r="V594" s="490"/>
      <c r="W594" s="490"/>
      <c r="X594" s="490"/>
      <c r="Y594" s="490"/>
      <c r="Z594" s="490"/>
    </row>
    <row r="595" spans="1:26" ht="15.75" thickBot="1">
      <c r="A595" s="490"/>
      <c r="B595" s="490"/>
      <c r="C595" s="490"/>
      <c r="D595" s="490"/>
      <c r="E595" s="490"/>
      <c r="F595" s="490"/>
      <c r="G595" s="490"/>
      <c r="H595" s="490"/>
      <c r="I595" s="490"/>
      <c r="J595" s="490"/>
      <c r="K595" s="490"/>
      <c r="L595" s="490"/>
      <c r="M595" s="490"/>
      <c r="N595" s="490"/>
      <c r="O595" s="490"/>
      <c r="P595" s="490"/>
      <c r="Q595" s="490"/>
      <c r="R595" s="490"/>
      <c r="S595" s="490"/>
      <c r="T595" s="490"/>
      <c r="U595" s="490"/>
      <c r="V595" s="490"/>
      <c r="W595" s="490"/>
      <c r="X595" s="490"/>
      <c r="Y595" s="490"/>
      <c r="Z595" s="490"/>
    </row>
    <row r="596" spans="1:26" ht="15.75" thickBot="1">
      <c r="A596" s="490"/>
      <c r="B596" s="490"/>
      <c r="C596" s="490"/>
      <c r="D596" s="490"/>
      <c r="E596" s="490"/>
      <c r="F596" s="490"/>
      <c r="G596" s="490"/>
      <c r="H596" s="490"/>
      <c r="I596" s="490"/>
      <c r="J596" s="490"/>
      <c r="K596" s="490"/>
      <c r="L596" s="490"/>
      <c r="M596" s="490"/>
      <c r="N596" s="490"/>
      <c r="O596" s="490"/>
      <c r="P596" s="490"/>
      <c r="Q596" s="490"/>
      <c r="R596" s="490"/>
      <c r="S596" s="490"/>
      <c r="T596" s="490"/>
      <c r="U596" s="490"/>
      <c r="V596" s="490"/>
      <c r="W596" s="490"/>
      <c r="X596" s="490"/>
      <c r="Y596" s="490"/>
      <c r="Z596" s="490"/>
    </row>
    <row r="597" spans="1:26" ht="15.75" thickBot="1">
      <c r="A597" s="490"/>
      <c r="B597" s="490"/>
      <c r="C597" s="490"/>
      <c r="D597" s="490"/>
      <c r="E597" s="490"/>
      <c r="F597" s="490"/>
      <c r="G597" s="490"/>
      <c r="H597" s="490"/>
      <c r="I597" s="490"/>
      <c r="J597" s="490"/>
      <c r="K597" s="490"/>
      <c r="L597" s="490"/>
      <c r="M597" s="490"/>
      <c r="N597" s="490"/>
      <c r="O597" s="490"/>
      <c r="P597" s="490"/>
      <c r="Q597" s="490"/>
      <c r="R597" s="490"/>
      <c r="S597" s="490"/>
      <c r="T597" s="490"/>
      <c r="U597" s="490"/>
      <c r="V597" s="490"/>
      <c r="W597" s="490"/>
      <c r="X597" s="490"/>
      <c r="Y597" s="490"/>
      <c r="Z597" s="490"/>
    </row>
    <row r="598" spans="1:26" ht="15.75" thickBot="1">
      <c r="A598" s="490"/>
      <c r="B598" s="490"/>
      <c r="C598" s="490"/>
      <c r="D598" s="490"/>
      <c r="E598" s="490"/>
      <c r="F598" s="490"/>
      <c r="G598" s="490"/>
      <c r="H598" s="490"/>
      <c r="I598" s="490"/>
      <c r="J598" s="490"/>
      <c r="K598" s="490"/>
      <c r="L598" s="490"/>
      <c r="M598" s="490"/>
      <c r="N598" s="490"/>
      <c r="O598" s="490"/>
      <c r="P598" s="490"/>
      <c r="Q598" s="490"/>
      <c r="R598" s="490"/>
      <c r="S598" s="490"/>
      <c r="T598" s="490"/>
      <c r="U598" s="490"/>
      <c r="V598" s="490"/>
      <c r="W598" s="490"/>
      <c r="X598" s="490"/>
      <c r="Y598" s="490"/>
      <c r="Z598" s="490"/>
    </row>
    <row r="599" spans="1:26" ht="15.75" thickBot="1">
      <c r="A599" s="490"/>
      <c r="B599" s="490"/>
      <c r="C599" s="490"/>
      <c r="D599" s="490"/>
      <c r="E599" s="490"/>
      <c r="F599" s="490"/>
      <c r="G599" s="490"/>
      <c r="H599" s="490"/>
      <c r="I599" s="490"/>
      <c r="J599" s="490"/>
      <c r="K599" s="490"/>
      <c r="L599" s="490"/>
      <c r="M599" s="490"/>
      <c r="N599" s="490"/>
      <c r="O599" s="490"/>
      <c r="P599" s="490"/>
      <c r="Q599" s="490"/>
      <c r="R599" s="490"/>
      <c r="S599" s="490"/>
      <c r="T599" s="490"/>
      <c r="U599" s="490"/>
      <c r="V599" s="490"/>
      <c r="W599" s="490"/>
      <c r="X599" s="490"/>
      <c r="Y599" s="490"/>
      <c r="Z599" s="490"/>
    </row>
    <row r="600" spans="1:26" ht="15.75" thickBot="1">
      <c r="A600" s="490"/>
      <c r="B600" s="490"/>
      <c r="C600" s="490"/>
      <c r="D600" s="490"/>
      <c r="E600" s="490"/>
      <c r="F600" s="490"/>
      <c r="G600" s="490"/>
      <c r="H600" s="490"/>
      <c r="I600" s="490"/>
      <c r="J600" s="490"/>
      <c r="K600" s="490"/>
      <c r="L600" s="490"/>
      <c r="M600" s="490"/>
      <c r="N600" s="490"/>
      <c r="O600" s="490"/>
      <c r="P600" s="490"/>
      <c r="Q600" s="490"/>
      <c r="R600" s="490"/>
      <c r="S600" s="490"/>
      <c r="T600" s="490"/>
      <c r="U600" s="490"/>
      <c r="V600" s="490"/>
      <c r="W600" s="490"/>
      <c r="X600" s="490"/>
      <c r="Y600" s="490"/>
      <c r="Z600" s="490"/>
    </row>
    <row r="601" spans="1:26" ht="15.75" thickBot="1">
      <c r="A601" s="490"/>
      <c r="B601" s="490"/>
      <c r="C601" s="490"/>
      <c r="D601" s="490"/>
      <c r="E601" s="490"/>
      <c r="F601" s="490"/>
      <c r="G601" s="490"/>
      <c r="H601" s="490"/>
      <c r="I601" s="490"/>
      <c r="J601" s="490"/>
      <c r="K601" s="490"/>
      <c r="L601" s="490"/>
      <c r="M601" s="490"/>
      <c r="N601" s="490"/>
      <c r="O601" s="490"/>
      <c r="P601" s="490"/>
      <c r="Q601" s="490"/>
      <c r="R601" s="490"/>
      <c r="S601" s="490"/>
      <c r="T601" s="490"/>
      <c r="U601" s="490"/>
      <c r="V601" s="490"/>
      <c r="W601" s="490"/>
      <c r="X601" s="490"/>
      <c r="Y601" s="490"/>
      <c r="Z601" s="490"/>
    </row>
    <row r="602" spans="1:26" ht="15.75" thickBot="1">
      <c r="A602" s="490"/>
      <c r="B602" s="490"/>
      <c r="C602" s="490"/>
      <c r="D602" s="490"/>
      <c r="E602" s="490"/>
      <c r="F602" s="490"/>
      <c r="G602" s="490"/>
      <c r="H602" s="490"/>
      <c r="I602" s="490"/>
      <c r="J602" s="490"/>
      <c r="K602" s="490"/>
      <c r="L602" s="490"/>
      <c r="M602" s="490"/>
      <c r="N602" s="490"/>
      <c r="O602" s="490"/>
      <c r="P602" s="490"/>
      <c r="Q602" s="490"/>
      <c r="R602" s="490"/>
      <c r="S602" s="490"/>
      <c r="T602" s="490"/>
      <c r="U602" s="490"/>
      <c r="V602" s="490"/>
      <c r="W602" s="490"/>
      <c r="X602" s="490"/>
      <c r="Y602" s="490"/>
      <c r="Z602" s="490"/>
    </row>
    <row r="603" spans="1:26" ht="15.75" thickBot="1">
      <c r="A603" s="490"/>
      <c r="B603" s="490"/>
      <c r="C603" s="490"/>
      <c r="D603" s="490"/>
      <c r="E603" s="490"/>
      <c r="F603" s="490"/>
      <c r="G603" s="490"/>
      <c r="H603" s="490"/>
      <c r="I603" s="490"/>
      <c r="J603" s="490"/>
      <c r="K603" s="490"/>
      <c r="L603" s="490"/>
      <c r="M603" s="490"/>
      <c r="N603" s="490"/>
      <c r="O603" s="490"/>
      <c r="P603" s="490"/>
      <c r="Q603" s="490"/>
      <c r="R603" s="490"/>
      <c r="S603" s="490"/>
      <c r="T603" s="490"/>
      <c r="U603" s="490"/>
      <c r="V603" s="490"/>
      <c r="W603" s="490"/>
      <c r="X603" s="490"/>
      <c r="Y603" s="490"/>
      <c r="Z603" s="490"/>
    </row>
    <row r="604" spans="1:26" ht="15.75" thickBot="1">
      <c r="A604" s="490"/>
      <c r="B604" s="490"/>
      <c r="C604" s="490"/>
      <c r="D604" s="490"/>
      <c r="E604" s="490"/>
      <c r="F604" s="490"/>
      <c r="G604" s="490"/>
      <c r="H604" s="490"/>
      <c r="I604" s="490"/>
      <c r="J604" s="490"/>
      <c r="K604" s="490"/>
      <c r="L604" s="490"/>
      <c r="M604" s="490"/>
      <c r="N604" s="490"/>
      <c r="O604" s="490"/>
      <c r="P604" s="490"/>
      <c r="Q604" s="490"/>
      <c r="R604" s="490"/>
      <c r="S604" s="490"/>
      <c r="T604" s="490"/>
      <c r="U604" s="490"/>
      <c r="V604" s="490"/>
      <c r="W604" s="490"/>
      <c r="X604" s="490"/>
      <c r="Y604" s="490"/>
      <c r="Z604" s="490"/>
    </row>
    <row r="605" spans="1:26" ht="15.75" thickBot="1">
      <c r="A605" s="490"/>
      <c r="B605" s="490"/>
      <c r="C605" s="490"/>
      <c r="D605" s="490"/>
      <c r="E605" s="490"/>
      <c r="F605" s="490"/>
      <c r="G605" s="490"/>
      <c r="H605" s="490"/>
      <c r="I605" s="490"/>
      <c r="J605" s="490"/>
      <c r="K605" s="490"/>
      <c r="L605" s="490"/>
      <c r="M605" s="490"/>
      <c r="N605" s="490"/>
      <c r="O605" s="490"/>
      <c r="P605" s="490"/>
      <c r="Q605" s="490"/>
      <c r="R605" s="490"/>
      <c r="S605" s="490"/>
      <c r="T605" s="490"/>
      <c r="U605" s="490"/>
      <c r="V605" s="490"/>
      <c r="W605" s="490"/>
      <c r="X605" s="490"/>
      <c r="Y605" s="490"/>
      <c r="Z605" s="490"/>
    </row>
    <row r="606" spans="1:26" ht="15.75" thickBot="1">
      <c r="A606" s="490"/>
      <c r="B606" s="490"/>
      <c r="C606" s="490"/>
      <c r="D606" s="490"/>
      <c r="E606" s="490"/>
      <c r="F606" s="490"/>
      <c r="G606" s="490"/>
      <c r="H606" s="490"/>
      <c r="I606" s="490"/>
      <c r="J606" s="490"/>
      <c r="K606" s="490"/>
      <c r="L606" s="490"/>
      <c r="M606" s="490"/>
      <c r="N606" s="490"/>
      <c r="O606" s="490"/>
      <c r="P606" s="490"/>
      <c r="Q606" s="490"/>
      <c r="R606" s="490"/>
      <c r="S606" s="490"/>
      <c r="T606" s="490"/>
      <c r="U606" s="490"/>
      <c r="V606" s="490"/>
      <c r="W606" s="490"/>
      <c r="X606" s="490"/>
      <c r="Y606" s="490"/>
      <c r="Z606" s="490"/>
    </row>
    <row r="607" spans="1:26" ht="15.75" thickBot="1">
      <c r="A607" s="490"/>
      <c r="B607" s="490"/>
      <c r="C607" s="490"/>
      <c r="D607" s="490"/>
      <c r="E607" s="490"/>
      <c r="F607" s="490"/>
      <c r="G607" s="490"/>
      <c r="H607" s="490"/>
      <c r="I607" s="490"/>
      <c r="J607" s="490"/>
      <c r="K607" s="490"/>
      <c r="L607" s="490"/>
      <c r="M607" s="490"/>
      <c r="N607" s="490"/>
      <c r="O607" s="490"/>
      <c r="P607" s="490"/>
      <c r="Q607" s="490"/>
      <c r="R607" s="490"/>
      <c r="S607" s="490"/>
      <c r="T607" s="490"/>
      <c r="U607" s="490"/>
      <c r="V607" s="490"/>
      <c r="W607" s="490"/>
      <c r="X607" s="490"/>
      <c r="Y607" s="490"/>
      <c r="Z607" s="490"/>
    </row>
    <row r="608" spans="1:26" ht="15.75" thickBot="1">
      <c r="A608" s="490"/>
      <c r="B608" s="490"/>
      <c r="C608" s="490"/>
      <c r="D608" s="490"/>
      <c r="E608" s="490"/>
      <c r="F608" s="490"/>
      <c r="G608" s="490"/>
      <c r="H608" s="490"/>
      <c r="I608" s="490"/>
      <c r="J608" s="490"/>
      <c r="K608" s="490"/>
      <c r="L608" s="490"/>
      <c r="M608" s="490"/>
      <c r="N608" s="490"/>
      <c r="O608" s="490"/>
      <c r="P608" s="490"/>
      <c r="Q608" s="490"/>
      <c r="R608" s="490"/>
      <c r="S608" s="490"/>
      <c r="T608" s="490"/>
      <c r="U608" s="490"/>
      <c r="V608" s="490"/>
      <c r="W608" s="490"/>
      <c r="X608" s="490"/>
      <c r="Y608" s="490"/>
      <c r="Z608" s="490"/>
    </row>
    <row r="609" spans="1:26" ht="15.75" thickBot="1">
      <c r="A609" s="490"/>
      <c r="B609" s="490"/>
      <c r="C609" s="490"/>
      <c r="D609" s="490"/>
      <c r="E609" s="490"/>
      <c r="F609" s="490"/>
      <c r="G609" s="490"/>
      <c r="H609" s="490"/>
      <c r="I609" s="490"/>
      <c r="J609" s="490"/>
      <c r="K609" s="490"/>
      <c r="L609" s="490"/>
      <c r="M609" s="490"/>
      <c r="N609" s="490"/>
      <c r="O609" s="490"/>
      <c r="P609" s="490"/>
      <c r="Q609" s="490"/>
      <c r="R609" s="490"/>
      <c r="S609" s="490"/>
      <c r="T609" s="490"/>
      <c r="U609" s="490"/>
      <c r="V609" s="490"/>
      <c r="W609" s="490"/>
      <c r="X609" s="490"/>
      <c r="Y609" s="490"/>
      <c r="Z609" s="490"/>
    </row>
    <row r="610" spans="1:26" ht="15.75" thickBot="1">
      <c r="A610" s="490"/>
      <c r="B610" s="490"/>
      <c r="C610" s="490"/>
      <c r="D610" s="490"/>
      <c r="E610" s="490"/>
      <c r="F610" s="490"/>
      <c r="G610" s="490"/>
      <c r="H610" s="490"/>
      <c r="I610" s="490"/>
      <c r="J610" s="490"/>
      <c r="K610" s="490"/>
      <c r="L610" s="490"/>
      <c r="M610" s="490"/>
      <c r="N610" s="490"/>
      <c r="O610" s="490"/>
      <c r="P610" s="490"/>
      <c r="Q610" s="490"/>
      <c r="R610" s="490"/>
      <c r="S610" s="490"/>
      <c r="T610" s="490"/>
      <c r="U610" s="490"/>
      <c r="V610" s="490"/>
      <c r="W610" s="490"/>
      <c r="X610" s="490"/>
      <c r="Y610" s="490"/>
      <c r="Z610" s="490"/>
    </row>
    <row r="611" spans="1:26" ht="15.75" thickBot="1">
      <c r="A611" s="490"/>
      <c r="B611" s="490"/>
      <c r="C611" s="490"/>
      <c r="D611" s="490"/>
      <c r="E611" s="490"/>
      <c r="F611" s="490"/>
      <c r="G611" s="490"/>
      <c r="H611" s="490"/>
      <c r="I611" s="490"/>
      <c r="J611" s="490"/>
      <c r="K611" s="490"/>
      <c r="L611" s="490"/>
      <c r="M611" s="490"/>
      <c r="N611" s="490"/>
      <c r="O611" s="490"/>
      <c r="P611" s="490"/>
      <c r="Q611" s="490"/>
      <c r="R611" s="490"/>
      <c r="S611" s="490"/>
      <c r="T611" s="490"/>
      <c r="U611" s="490"/>
      <c r="V611" s="490"/>
      <c r="W611" s="490"/>
      <c r="X611" s="490"/>
      <c r="Y611" s="490"/>
      <c r="Z611" s="490"/>
    </row>
    <row r="612" spans="1:26" ht="15.75" thickBot="1">
      <c r="A612" s="490"/>
      <c r="B612" s="490"/>
      <c r="C612" s="490"/>
      <c r="D612" s="490"/>
      <c r="E612" s="490"/>
      <c r="F612" s="490"/>
      <c r="G612" s="490"/>
      <c r="H612" s="490"/>
      <c r="I612" s="490"/>
      <c r="J612" s="490"/>
      <c r="K612" s="490"/>
      <c r="L612" s="490"/>
      <c r="M612" s="490"/>
      <c r="N612" s="490"/>
      <c r="O612" s="490"/>
      <c r="P612" s="490"/>
      <c r="Q612" s="490"/>
      <c r="R612" s="490"/>
      <c r="S612" s="490"/>
      <c r="T612" s="490"/>
      <c r="U612" s="490"/>
      <c r="V612" s="490"/>
      <c r="W612" s="490"/>
      <c r="X612" s="490"/>
      <c r="Y612" s="490"/>
      <c r="Z612" s="490"/>
    </row>
    <row r="613" spans="1:26" ht="15.75" thickBot="1">
      <c r="A613" s="490"/>
      <c r="B613" s="490"/>
      <c r="C613" s="490"/>
      <c r="D613" s="490"/>
      <c r="E613" s="490"/>
      <c r="F613" s="490"/>
      <c r="G613" s="490"/>
      <c r="H613" s="490"/>
      <c r="I613" s="490"/>
      <c r="J613" s="490"/>
      <c r="K613" s="490"/>
      <c r="L613" s="490"/>
      <c r="M613" s="490"/>
      <c r="N613" s="490"/>
      <c r="O613" s="490"/>
      <c r="P613" s="490"/>
      <c r="Q613" s="490"/>
      <c r="R613" s="490"/>
      <c r="S613" s="490"/>
      <c r="T613" s="490"/>
      <c r="U613" s="490"/>
      <c r="V613" s="490"/>
      <c r="W613" s="490"/>
      <c r="X613" s="490"/>
      <c r="Y613" s="490"/>
      <c r="Z613" s="490"/>
    </row>
    <row r="614" spans="1:26" ht="15.75" thickBot="1">
      <c r="A614" s="490"/>
      <c r="B614" s="490"/>
      <c r="C614" s="490"/>
      <c r="D614" s="490"/>
      <c r="E614" s="490"/>
      <c r="F614" s="490"/>
      <c r="G614" s="490"/>
      <c r="H614" s="490"/>
      <c r="I614" s="490"/>
      <c r="J614" s="490"/>
      <c r="K614" s="490"/>
      <c r="L614" s="490"/>
      <c r="M614" s="490"/>
      <c r="N614" s="490"/>
      <c r="O614" s="490"/>
      <c r="P614" s="490"/>
      <c r="Q614" s="490"/>
      <c r="R614" s="490"/>
      <c r="S614" s="490"/>
      <c r="T614" s="490"/>
      <c r="U614" s="490"/>
      <c r="V614" s="490"/>
      <c r="W614" s="490"/>
      <c r="X614" s="490"/>
      <c r="Y614" s="490"/>
      <c r="Z614" s="490"/>
    </row>
    <row r="615" spans="1:26" ht="15.75" thickBot="1">
      <c r="A615" s="490"/>
      <c r="B615" s="490"/>
      <c r="C615" s="490"/>
      <c r="D615" s="490"/>
      <c r="E615" s="490"/>
      <c r="F615" s="490"/>
      <c r="G615" s="490"/>
      <c r="H615" s="490"/>
      <c r="I615" s="490"/>
      <c r="J615" s="490"/>
      <c r="K615" s="490"/>
      <c r="L615" s="490"/>
      <c r="M615" s="490"/>
      <c r="N615" s="490"/>
      <c r="O615" s="490"/>
      <c r="P615" s="490"/>
      <c r="Q615" s="490"/>
      <c r="R615" s="490"/>
      <c r="S615" s="490"/>
      <c r="T615" s="490"/>
      <c r="U615" s="490"/>
      <c r="V615" s="490"/>
      <c r="W615" s="490"/>
      <c r="X615" s="490"/>
      <c r="Y615" s="490"/>
      <c r="Z615" s="490"/>
    </row>
    <row r="616" spans="1:26" ht="15.75" thickBot="1">
      <c r="A616" s="490"/>
      <c r="B616" s="490"/>
      <c r="C616" s="490"/>
      <c r="D616" s="490"/>
      <c r="E616" s="490"/>
      <c r="F616" s="490"/>
      <c r="G616" s="490"/>
      <c r="H616" s="490"/>
      <c r="I616" s="490"/>
      <c r="J616" s="490"/>
      <c r="K616" s="490"/>
      <c r="L616" s="490"/>
      <c r="M616" s="490"/>
      <c r="N616" s="490"/>
      <c r="O616" s="490"/>
      <c r="P616" s="490"/>
      <c r="Q616" s="490"/>
      <c r="R616" s="490"/>
      <c r="S616" s="490"/>
      <c r="T616" s="490"/>
      <c r="U616" s="490"/>
      <c r="V616" s="490"/>
      <c r="W616" s="490"/>
      <c r="X616" s="490"/>
      <c r="Y616" s="490"/>
      <c r="Z616" s="490"/>
    </row>
    <row r="617" spans="1:26" ht="15.75" thickBot="1">
      <c r="A617" s="490"/>
      <c r="B617" s="490"/>
      <c r="C617" s="490"/>
      <c r="D617" s="490"/>
      <c r="E617" s="490"/>
      <c r="F617" s="490"/>
      <c r="G617" s="490"/>
      <c r="H617" s="490"/>
      <c r="I617" s="490"/>
      <c r="J617" s="490"/>
      <c r="K617" s="490"/>
      <c r="L617" s="490"/>
      <c r="M617" s="490"/>
      <c r="N617" s="490"/>
      <c r="O617" s="490"/>
      <c r="P617" s="490"/>
      <c r="Q617" s="490"/>
      <c r="R617" s="490"/>
      <c r="S617" s="490"/>
      <c r="T617" s="490"/>
      <c r="U617" s="490"/>
      <c r="V617" s="490"/>
      <c r="W617" s="490"/>
      <c r="X617" s="490"/>
      <c r="Y617" s="490"/>
      <c r="Z617" s="490"/>
    </row>
    <row r="618" spans="1:26" ht="15.75" thickBot="1">
      <c r="A618" s="490"/>
      <c r="B618" s="490"/>
      <c r="C618" s="490"/>
      <c r="D618" s="490"/>
      <c r="E618" s="490"/>
      <c r="F618" s="490"/>
      <c r="G618" s="490"/>
      <c r="H618" s="490"/>
      <c r="I618" s="490"/>
      <c r="J618" s="490"/>
      <c r="K618" s="490"/>
      <c r="L618" s="490"/>
      <c r="M618" s="490"/>
      <c r="N618" s="490"/>
      <c r="O618" s="490"/>
      <c r="P618" s="490"/>
      <c r="Q618" s="490"/>
      <c r="R618" s="490"/>
      <c r="S618" s="490"/>
      <c r="T618" s="490"/>
      <c r="U618" s="490"/>
      <c r="V618" s="490"/>
      <c r="W618" s="490"/>
      <c r="X618" s="490"/>
      <c r="Y618" s="490"/>
      <c r="Z618" s="490"/>
    </row>
    <row r="619" spans="1:26" ht="15.75" thickBot="1">
      <c r="A619" s="490"/>
      <c r="B619" s="490"/>
      <c r="C619" s="490"/>
      <c r="D619" s="490"/>
      <c r="E619" s="490"/>
      <c r="F619" s="490"/>
      <c r="G619" s="490"/>
      <c r="H619" s="490"/>
      <c r="I619" s="490"/>
      <c r="J619" s="490"/>
      <c r="K619" s="490"/>
      <c r="L619" s="490"/>
      <c r="M619" s="490"/>
      <c r="N619" s="490"/>
      <c r="O619" s="490"/>
      <c r="P619" s="490"/>
      <c r="Q619" s="490"/>
      <c r="R619" s="490"/>
      <c r="S619" s="490"/>
      <c r="T619" s="490"/>
      <c r="U619" s="490"/>
      <c r="V619" s="490"/>
      <c r="W619" s="490"/>
      <c r="X619" s="490"/>
      <c r="Y619" s="490"/>
      <c r="Z619" s="490"/>
    </row>
    <row r="620" spans="1:26" ht="15.75" thickBot="1">
      <c r="A620" s="490"/>
      <c r="B620" s="490"/>
      <c r="C620" s="490"/>
      <c r="D620" s="490"/>
      <c r="E620" s="490"/>
      <c r="F620" s="490"/>
      <c r="G620" s="490"/>
      <c r="H620" s="490"/>
      <c r="I620" s="490"/>
      <c r="J620" s="490"/>
      <c r="K620" s="490"/>
      <c r="L620" s="490"/>
      <c r="M620" s="490"/>
      <c r="N620" s="490"/>
      <c r="O620" s="490"/>
      <c r="P620" s="490"/>
      <c r="Q620" s="490"/>
      <c r="R620" s="490"/>
      <c r="S620" s="490"/>
      <c r="T620" s="490"/>
      <c r="U620" s="490"/>
      <c r="V620" s="490"/>
      <c r="W620" s="490"/>
      <c r="X620" s="490"/>
      <c r="Y620" s="490"/>
      <c r="Z620" s="490"/>
    </row>
    <row r="621" spans="1:26" ht="15.75" thickBot="1">
      <c r="A621" s="490"/>
      <c r="B621" s="490"/>
      <c r="C621" s="490"/>
      <c r="D621" s="490"/>
      <c r="E621" s="490"/>
      <c r="F621" s="490"/>
      <c r="G621" s="490"/>
      <c r="H621" s="490"/>
      <c r="I621" s="490"/>
      <c r="J621" s="490"/>
      <c r="K621" s="490"/>
      <c r="L621" s="490"/>
      <c r="M621" s="490"/>
      <c r="N621" s="490"/>
      <c r="O621" s="490"/>
      <c r="P621" s="490"/>
      <c r="Q621" s="490"/>
      <c r="R621" s="490"/>
      <c r="S621" s="490"/>
      <c r="T621" s="490"/>
      <c r="U621" s="490"/>
      <c r="V621" s="490"/>
      <c r="W621" s="490"/>
      <c r="X621" s="490"/>
      <c r="Y621" s="490"/>
      <c r="Z621" s="490"/>
    </row>
    <row r="622" spans="1:26" ht="15.75" thickBot="1">
      <c r="A622" s="490"/>
      <c r="B622" s="490"/>
      <c r="C622" s="490"/>
      <c r="D622" s="490"/>
      <c r="E622" s="490"/>
      <c r="F622" s="490"/>
      <c r="G622" s="490"/>
      <c r="H622" s="490"/>
      <c r="I622" s="490"/>
      <c r="J622" s="490"/>
      <c r="K622" s="490"/>
      <c r="L622" s="490"/>
      <c r="M622" s="490"/>
      <c r="N622" s="490"/>
      <c r="O622" s="490"/>
      <c r="P622" s="490"/>
      <c r="Q622" s="490"/>
      <c r="R622" s="490"/>
      <c r="S622" s="490"/>
      <c r="T622" s="490"/>
      <c r="U622" s="490"/>
      <c r="V622" s="490"/>
      <c r="W622" s="490"/>
      <c r="X622" s="490"/>
      <c r="Y622" s="490"/>
      <c r="Z622" s="490"/>
    </row>
    <row r="623" spans="1:26" ht="15.75" thickBot="1">
      <c r="A623" s="490"/>
      <c r="B623" s="490"/>
      <c r="C623" s="490"/>
      <c r="D623" s="490"/>
      <c r="E623" s="490"/>
      <c r="F623" s="490"/>
      <c r="G623" s="490"/>
      <c r="H623" s="490"/>
      <c r="I623" s="490"/>
      <c r="J623" s="490"/>
      <c r="K623" s="490"/>
      <c r="L623" s="490"/>
      <c r="M623" s="490"/>
      <c r="N623" s="490"/>
      <c r="O623" s="490"/>
      <c r="P623" s="490"/>
      <c r="Q623" s="490"/>
      <c r="R623" s="490"/>
      <c r="S623" s="490"/>
      <c r="T623" s="490"/>
      <c r="U623" s="490"/>
      <c r="V623" s="490"/>
      <c r="W623" s="490"/>
      <c r="X623" s="490"/>
      <c r="Y623" s="490"/>
      <c r="Z623" s="490"/>
    </row>
    <row r="624" spans="1:26" ht="15.75" thickBot="1">
      <c r="A624" s="490"/>
      <c r="B624" s="490"/>
      <c r="C624" s="490"/>
      <c r="D624" s="490"/>
      <c r="E624" s="490"/>
      <c r="F624" s="490"/>
      <c r="G624" s="490"/>
      <c r="H624" s="490"/>
      <c r="I624" s="490"/>
      <c r="J624" s="490"/>
      <c r="K624" s="490"/>
      <c r="L624" s="490"/>
      <c r="M624" s="490"/>
      <c r="N624" s="490"/>
      <c r="O624" s="490"/>
      <c r="P624" s="490"/>
      <c r="Q624" s="490"/>
      <c r="R624" s="490"/>
      <c r="S624" s="490"/>
      <c r="T624" s="490"/>
      <c r="U624" s="490"/>
      <c r="V624" s="490"/>
      <c r="W624" s="490"/>
      <c r="X624" s="490"/>
      <c r="Y624" s="490"/>
      <c r="Z624" s="490"/>
    </row>
    <row r="625" spans="1:26" ht="15.75" thickBot="1">
      <c r="A625" s="490"/>
      <c r="B625" s="490"/>
      <c r="C625" s="490"/>
      <c r="D625" s="490"/>
      <c r="E625" s="490"/>
      <c r="F625" s="490"/>
      <c r="G625" s="490"/>
      <c r="H625" s="490"/>
      <c r="I625" s="490"/>
      <c r="J625" s="490"/>
      <c r="K625" s="490"/>
      <c r="L625" s="490"/>
      <c r="M625" s="490"/>
      <c r="N625" s="490"/>
      <c r="O625" s="490"/>
      <c r="P625" s="490"/>
      <c r="Q625" s="490"/>
      <c r="R625" s="490"/>
      <c r="S625" s="490"/>
      <c r="T625" s="490"/>
      <c r="U625" s="490"/>
      <c r="V625" s="490"/>
      <c r="W625" s="490"/>
      <c r="X625" s="490"/>
      <c r="Y625" s="490"/>
      <c r="Z625" s="490"/>
    </row>
    <row r="626" spans="1:26" ht="15.75" thickBot="1">
      <c r="A626" s="490"/>
      <c r="B626" s="490"/>
      <c r="C626" s="490"/>
      <c r="D626" s="490"/>
      <c r="E626" s="490"/>
      <c r="F626" s="490"/>
      <c r="G626" s="490"/>
      <c r="H626" s="490"/>
      <c r="I626" s="490"/>
      <c r="J626" s="490"/>
      <c r="K626" s="490"/>
      <c r="L626" s="490"/>
      <c r="M626" s="490"/>
      <c r="N626" s="490"/>
      <c r="O626" s="490"/>
      <c r="P626" s="490"/>
      <c r="Q626" s="490"/>
      <c r="R626" s="490"/>
      <c r="S626" s="490"/>
      <c r="T626" s="490"/>
      <c r="U626" s="490"/>
      <c r="V626" s="490"/>
      <c r="W626" s="490"/>
      <c r="X626" s="490"/>
      <c r="Y626" s="490"/>
      <c r="Z626" s="490"/>
    </row>
    <row r="627" spans="1:26" ht="15.75" thickBot="1">
      <c r="A627" s="490"/>
      <c r="B627" s="490"/>
      <c r="C627" s="490"/>
      <c r="D627" s="490"/>
      <c r="E627" s="490"/>
      <c r="F627" s="490"/>
      <c r="G627" s="490"/>
      <c r="H627" s="490"/>
      <c r="I627" s="490"/>
      <c r="J627" s="490"/>
      <c r="K627" s="490"/>
      <c r="L627" s="490"/>
      <c r="M627" s="490"/>
      <c r="N627" s="490"/>
      <c r="O627" s="490"/>
      <c r="P627" s="490"/>
      <c r="Q627" s="490"/>
      <c r="R627" s="490"/>
      <c r="S627" s="490"/>
      <c r="T627" s="490"/>
      <c r="U627" s="490"/>
      <c r="V627" s="490"/>
      <c r="W627" s="490"/>
      <c r="X627" s="490"/>
      <c r="Y627" s="490"/>
      <c r="Z627" s="490"/>
    </row>
    <row r="628" spans="1:26" ht="15.75" thickBot="1">
      <c r="A628" s="490"/>
      <c r="B628" s="490"/>
      <c r="C628" s="490"/>
      <c r="D628" s="490"/>
      <c r="E628" s="490"/>
      <c r="F628" s="490"/>
      <c r="G628" s="490"/>
      <c r="H628" s="490"/>
      <c r="I628" s="490"/>
      <c r="J628" s="490"/>
      <c r="K628" s="490"/>
      <c r="L628" s="490"/>
      <c r="M628" s="490"/>
      <c r="N628" s="490"/>
      <c r="O628" s="490"/>
      <c r="P628" s="490"/>
      <c r="Q628" s="490"/>
      <c r="R628" s="490"/>
      <c r="S628" s="490"/>
      <c r="T628" s="490"/>
      <c r="U628" s="490"/>
      <c r="V628" s="490"/>
      <c r="W628" s="490"/>
      <c r="X628" s="490"/>
      <c r="Y628" s="490"/>
      <c r="Z628" s="490"/>
    </row>
    <row r="629" spans="1:26" ht="15.75" thickBot="1">
      <c r="A629" s="490"/>
      <c r="B629" s="490"/>
      <c r="C629" s="490"/>
      <c r="D629" s="490"/>
      <c r="E629" s="490"/>
      <c r="F629" s="490"/>
      <c r="G629" s="490"/>
      <c r="H629" s="490"/>
      <c r="I629" s="490"/>
      <c r="J629" s="490"/>
      <c r="K629" s="490"/>
      <c r="L629" s="490"/>
      <c r="M629" s="490"/>
      <c r="N629" s="490"/>
      <c r="O629" s="490"/>
      <c r="P629" s="490"/>
      <c r="Q629" s="490"/>
      <c r="R629" s="490"/>
      <c r="S629" s="490"/>
      <c r="T629" s="490"/>
      <c r="U629" s="490"/>
      <c r="V629" s="490"/>
      <c r="W629" s="490"/>
      <c r="X629" s="490"/>
      <c r="Y629" s="490"/>
      <c r="Z629" s="490"/>
    </row>
    <row r="630" spans="1:26" ht="15.75" thickBot="1">
      <c r="A630" s="490"/>
      <c r="B630" s="490"/>
      <c r="C630" s="490"/>
      <c r="D630" s="490"/>
      <c r="E630" s="490"/>
      <c r="F630" s="490"/>
      <c r="G630" s="490"/>
      <c r="H630" s="490"/>
      <c r="I630" s="490"/>
      <c r="J630" s="490"/>
      <c r="K630" s="490"/>
      <c r="L630" s="490"/>
      <c r="M630" s="490"/>
      <c r="N630" s="490"/>
      <c r="O630" s="490"/>
      <c r="P630" s="490"/>
      <c r="Q630" s="490"/>
      <c r="R630" s="490"/>
      <c r="S630" s="490"/>
      <c r="T630" s="490"/>
      <c r="U630" s="490"/>
      <c r="V630" s="490"/>
      <c r="W630" s="490"/>
      <c r="X630" s="490"/>
      <c r="Y630" s="490"/>
      <c r="Z630" s="490"/>
    </row>
    <row r="631" spans="1:26" ht="15.75" thickBot="1">
      <c r="A631" s="490"/>
      <c r="B631" s="490"/>
      <c r="C631" s="490"/>
      <c r="D631" s="490"/>
      <c r="E631" s="490"/>
      <c r="F631" s="490"/>
      <c r="G631" s="490"/>
      <c r="H631" s="490"/>
      <c r="I631" s="490"/>
      <c r="J631" s="490"/>
      <c r="K631" s="490"/>
      <c r="L631" s="490"/>
      <c r="M631" s="490"/>
      <c r="N631" s="490"/>
      <c r="O631" s="490"/>
      <c r="P631" s="490"/>
      <c r="Q631" s="490"/>
      <c r="R631" s="490"/>
      <c r="S631" s="490"/>
      <c r="T631" s="490"/>
      <c r="U631" s="490"/>
      <c r="V631" s="490"/>
      <c r="W631" s="490"/>
      <c r="X631" s="490"/>
      <c r="Y631" s="490"/>
      <c r="Z631" s="490"/>
    </row>
    <row r="632" spans="1:26" ht="15.75" thickBot="1">
      <c r="A632" s="490"/>
      <c r="B632" s="490"/>
      <c r="C632" s="490"/>
      <c r="D632" s="490"/>
      <c r="E632" s="490"/>
      <c r="F632" s="490"/>
      <c r="G632" s="490"/>
      <c r="H632" s="490"/>
      <c r="I632" s="490"/>
      <c r="J632" s="490"/>
      <c r="K632" s="490"/>
      <c r="L632" s="490"/>
      <c r="M632" s="490"/>
      <c r="N632" s="490"/>
      <c r="O632" s="490"/>
      <c r="P632" s="490"/>
      <c r="Q632" s="490"/>
      <c r="R632" s="490"/>
      <c r="S632" s="490"/>
      <c r="T632" s="490"/>
      <c r="U632" s="490"/>
      <c r="V632" s="490"/>
      <c r="W632" s="490"/>
      <c r="X632" s="490"/>
      <c r="Y632" s="490"/>
      <c r="Z632" s="490"/>
    </row>
    <row r="633" spans="1:26" ht="15.75" thickBot="1">
      <c r="A633" s="490"/>
      <c r="B633" s="490"/>
      <c r="C633" s="490"/>
      <c r="D633" s="490"/>
      <c r="E633" s="490"/>
      <c r="F633" s="490"/>
      <c r="G633" s="490"/>
      <c r="H633" s="490"/>
      <c r="I633" s="490"/>
      <c r="J633" s="490"/>
      <c r="K633" s="490"/>
      <c r="L633" s="490"/>
      <c r="M633" s="490"/>
      <c r="N633" s="490"/>
      <c r="O633" s="490"/>
      <c r="P633" s="490"/>
      <c r="Q633" s="490"/>
      <c r="R633" s="490"/>
      <c r="S633" s="490"/>
      <c r="T633" s="490"/>
      <c r="U633" s="490"/>
      <c r="V633" s="490"/>
      <c r="W633" s="490"/>
      <c r="X633" s="490"/>
      <c r="Y633" s="490"/>
      <c r="Z633" s="490"/>
    </row>
    <row r="634" spans="1:26" ht="15.75" thickBot="1">
      <c r="A634" s="490"/>
      <c r="B634" s="490"/>
      <c r="C634" s="490"/>
      <c r="D634" s="490"/>
      <c r="E634" s="490"/>
      <c r="F634" s="490"/>
      <c r="G634" s="490"/>
      <c r="H634" s="490"/>
      <c r="I634" s="490"/>
      <c r="J634" s="490"/>
      <c r="K634" s="490"/>
      <c r="L634" s="490"/>
      <c r="M634" s="490"/>
      <c r="N634" s="490"/>
      <c r="O634" s="490"/>
      <c r="P634" s="490"/>
      <c r="Q634" s="490"/>
      <c r="R634" s="490"/>
      <c r="S634" s="490"/>
      <c r="T634" s="490"/>
      <c r="U634" s="490"/>
      <c r="V634" s="490"/>
      <c r="W634" s="490"/>
      <c r="X634" s="490"/>
      <c r="Y634" s="490"/>
      <c r="Z634" s="490"/>
    </row>
    <row r="635" spans="1:26" ht="15.75" thickBot="1">
      <c r="A635" s="490"/>
      <c r="B635" s="490"/>
      <c r="C635" s="490"/>
      <c r="D635" s="490"/>
      <c r="E635" s="490"/>
      <c r="F635" s="490"/>
      <c r="G635" s="490"/>
      <c r="H635" s="490"/>
      <c r="I635" s="490"/>
      <c r="J635" s="490"/>
      <c r="K635" s="490"/>
      <c r="L635" s="490"/>
      <c r="M635" s="490"/>
      <c r="N635" s="490"/>
      <c r="O635" s="490"/>
      <c r="P635" s="490"/>
      <c r="Q635" s="490"/>
      <c r="R635" s="490"/>
      <c r="S635" s="490"/>
      <c r="T635" s="490"/>
      <c r="U635" s="490"/>
      <c r="V635" s="490"/>
      <c r="W635" s="490"/>
      <c r="X635" s="490"/>
      <c r="Y635" s="490"/>
      <c r="Z635" s="490"/>
    </row>
    <row r="636" spans="1:26" ht="15.75" thickBot="1">
      <c r="A636" s="490"/>
      <c r="B636" s="490"/>
      <c r="C636" s="490"/>
      <c r="D636" s="490"/>
      <c r="E636" s="490"/>
      <c r="F636" s="490"/>
      <c r="G636" s="490"/>
      <c r="H636" s="490"/>
      <c r="I636" s="490"/>
      <c r="J636" s="490"/>
      <c r="K636" s="490"/>
      <c r="L636" s="490"/>
      <c r="M636" s="490"/>
      <c r="N636" s="490"/>
      <c r="O636" s="490"/>
      <c r="P636" s="490"/>
      <c r="Q636" s="490"/>
      <c r="R636" s="490"/>
      <c r="S636" s="490"/>
      <c r="T636" s="490"/>
      <c r="U636" s="490"/>
      <c r="V636" s="490"/>
      <c r="W636" s="490"/>
      <c r="X636" s="490"/>
      <c r="Y636" s="490"/>
      <c r="Z636" s="490"/>
    </row>
    <row r="637" spans="1:26" ht="15.75" thickBot="1">
      <c r="A637" s="490"/>
      <c r="B637" s="490"/>
      <c r="C637" s="490"/>
      <c r="D637" s="490"/>
      <c r="E637" s="490"/>
      <c r="F637" s="490"/>
      <c r="G637" s="490"/>
      <c r="H637" s="490"/>
      <c r="I637" s="490"/>
      <c r="J637" s="490"/>
      <c r="K637" s="490"/>
      <c r="L637" s="490"/>
      <c r="M637" s="490"/>
      <c r="N637" s="490"/>
      <c r="O637" s="490"/>
      <c r="P637" s="490"/>
      <c r="Q637" s="490"/>
      <c r="R637" s="490"/>
      <c r="S637" s="490"/>
      <c r="T637" s="490"/>
      <c r="U637" s="490"/>
      <c r="V637" s="490"/>
      <c r="W637" s="490"/>
      <c r="X637" s="490"/>
      <c r="Y637" s="490"/>
      <c r="Z637" s="490"/>
    </row>
    <row r="638" spans="1:26" ht="15.75" thickBot="1">
      <c r="A638" s="490"/>
      <c r="B638" s="490"/>
      <c r="C638" s="490"/>
      <c r="D638" s="490"/>
      <c r="E638" s="490"/>
      <c r="F638" s="490"/>
      <c r="G638" s="490"/>
      <c r="H638" s="490"/>
      <c r="I638" s="490"/>
      <c r="J638" s="490"/>
      <c r="K638" s="490"/>
      <c r="L638" s="490"/>
      <c r="M638" s="490"/>
      <c r="N638" s="490"/>
      <c r="O638" s="490"/>
      <c r="P638" s="490"/>
      <c r="Q638" s="490"/>
      <c r="R638" s="490"/>
      <c r="S638" s="490"/>
      <c r="T638" s="490"/>
      <c r="U638" s="490"/>
      <c r="V638" s="490"/>
      <c r="W638" s="490"/>
      <c r="X638" s="490"/>
      <c r="Y638" s="490"/>
      <c r="Z638" s="490"/>
    </row>
    <row r="639" spans="1:26" ht="15.75" thickBot="1">
      <c r="A639" s="490"/>
      <c r="B639" s="490"/>
      <c r="C639" s="490"/>
      <c r="D639" s="490"/>
      <c r="E639" s="490"/>
      <c r="F639" s="490"/>
      <c r="G639" s="490"/>
      <c r="H639" s="490"/>
      <c r="I639" s="490"/>
      <c r="J639" s="490"/>
      <c r="K639" s="490"/>
      <c r="L639" s="490"/>
      <c r="M639" s="490"/>
      <c r="N639" s="490"/>
      <c r="O639" s="490"/>
      <c r="P639" s="490"/>
      <c r="Q639" s="490"/>
      <c r="R639" s="490"/>
      <c r="S639" s="490"/>
      <c r="T639" s="490"/>
      <c r="U639" s="490"/>
      <c r="V639" s="490"/>
      <c r="W639" s="490"/>
      <c r="X639" s="490"/>
      <c r="Y639" s="490"/>
      <c r="Z639" s="490"/>
    </row>
    <row r="640" spans="1:26" ht="15.75" thickBot="1">
      <c r="A640" s="490"/>
      <c r="B640" s="490"/>
      <c r="C640" s="490"/>
      <c r="D640" s="490"/>
      <c r="E640" s="490"/>
      <c r="F640" s="490"/>
      <c r="G640" s="490"/>
      <c r="H640" s="490"/>
      <c r="I640" s="490"/>
      <c r="J640" s="490"/>
      <c r="K640" s="490"/>
      <c r="L640" s="490"/>
      <c r="M640" s="490"/>
      <c r="N640" s="490"/>
      <c r="O640" s="490"/>
      <c r="P640" s="490"/>
      <c r="Q640" s="490"/>
      <c r="R640" s="490"/>
      <c r="S640" s="490"/>
      <c r="T640" s="490"/>
      <c r="U640" s="490"/>
      <c r="V640" s="490"/>
      <c r="W640" s="490"/>
      <c r="X640" s="490"/>
      <c r="Y640" s="490"/>
      <c r="Z640" s="490"/>
    </row>
    <row r="641" spans="1:26" ht="15.75" thickBot="1">
      <c r="A641" s="490"/>
      <c r="B641" s="490"/>
      <c r="C641" s="490"/>
      <c r="D641" s="490"/>
      <c r="E641" s="490"/>
      <c r="F641" s="490"/>
      <c r="G641" s="490"/>
      <c r="H641" s="490"/>
      <c r="I641" s="490"/>
      <c r="J641" s="490"/>
      <c r="K641" s="490"/>
      <c r="L641" s="490"/>
      <c r="M641" s="490"/>
      <c r="N641" s="490"/>
      <c r="O641" s="490"/>
      <c r="P641" s="490"/>
      <c r="Q641" s="490"/>
      <c r="R641" s="490"/>
      <c r="S641" s="490"/>
      <c r="T641" s="490"/>
      <c r="U641" s="490"/>
      <c r="V641" s="490"/>
      <c r="W641" s="490"/>
      <c r="X641" s="490"/>
      <c r="Y641" s="490"/>
      <c r="Z641" s="490"/>
    </row>
    <row r="642" spans="1:26" ht="15.75" thickBot="1">
      <c r="A642" s="490"/>
      <c r="B642" s="490"/>
      <c r="C642" s="490"/>
      <c r="D642" s="490"/>
      <c r="E642" s="490"/>
      <c r="F642" s="490"/>
      <c r="G642" s="490"/>
      <c r="H642" s="490"/>
      <c r="I642" s="490"/>
      <c r="J642" s="490"/>
      <c r="K642" s="490"/>
      <c r="L642" s="490"/>
      <c r="M642" s="490"/>
      <c r="N642" s="490"/>
      <c r="O642" s="490"/>
      <c r="P642" s="490"/>
      <c r="Q642" s="490"/>
      <c r="R642" s="490"/>
      <c r="S642" s="490"/>
      <c r="T642" s="490"/>
      <c r="U642" s="490"/>
      <c r="V642" s="490"/>
      <c r="W642" s="490"/>
      <c r="X642" s="490"/>
      <c r="Y642" s="490"/>
      <c r="Z642" s="490"/>
    </row>
    <row r="643" spans="1:26" ht="15.75" thickBot="1">
      <c r="A643" s="490"/>
      <c r="B643" s="490"/>
      <c r="C643" s="490"/>
      <c r="D643" s="490"/>
      <c r="E643" s="490"/>
      <c r="F643" s="490"/>
      <c r="G643" s="490"/>
      <c r="H643" s="490"/>
      <c r="I643" s="490"/>
      <c r="J643" s="490"/>
      <c r="K643" s="490"/>
      <c r="L643" s="490"/>
      <c r="M643" s="490"/>
      <c r="N643" s="490"/>
      <c r="O643" s="490"/>
      <c r="P643" s="490"/>
      <c r="Q643" s="490"/>
      <c r="R643" s="490"/>
      <c r="S643" s="490"/>
      <c r="T643" s="490"/>
      <c r="U643" s="490"/>
      <c r="V643" s="490"/>
      <c r="W643" s="490"/>
      <c r="X643" s="490"/>
      <c r="Y643" s="490"/>
      <c r="Z643" s="490"/>
    </row>
    <row r="644" spans="1:26" ht="15.75" thickBot="1">
      <c r="A644" s="490"/>
      <c r="B644" s="490"/>
      <c r="C644" s="490"/>
      <c r="D644" s="490"/>
      <c r="E644" s="490"/>
      <c r="F644" s="490"/>
      <c r="G644" s="490"/>
      <c r="H644" s="490"/>
      <c r="I644" s="490"/>
      <c r="J644" s="490"/>
      <c r="K644" s="490"/>
      <c r="L644" s="490"/>
      <c r="M644" s="490"/>
      <c r="N644" s="490"/>
      <c r="O644" s="490"/>
      <c r="P644" s="490"/>
      <c r="Q644" s="490"/>
      <c r="R644" s="490"/>
      <c r="S644" s="490"/>
      <c r="T644" s="490"/>
      <c r="U644" s="490"/>
      <c r="V644" s="490"/>
      <c r="W644" s="490"/>
      <c r="X644" s="490"/>
      <c r="Y644" s="490"/>
      <c r="Z644" s="490"/>
    </row>
    <row r="645" spans="1:26" ht="15.75" thickBot="1">
      <c r="A645" s="490"/>
      <c r="B645" s="490"/>
      <c r="C645" s="490"/>
      <c r="D645" s="490"/>
      <c r="E645" s="490"/>
      <c r="F645" s="490"/>
      <c r="G645" s="490"/>
      <c r="H645" s="490"/>
      <c r="I645" s="490"/>
      <c r="J645" s="490"/>
      <c r="K645" s="490"/>
      <c r="L645" s="490"/>
      <c r="M645" s="490"/>
      <c r="N645" s="490"/>
      <c r="O645" s="490"/>
      <c r="P645" s="490"/>
      <c r="Q645" s="490"/>
      <c r="R645" s="490"/>
      <c r="S645" s="490"/>
      <c r="T645" s="490"/>
      <c r="U645" s="490"/>
      <c r="V645" s="490"/>
      <c r="W645" s="490"/>
      <c r="X645" s="490"/>
      <c r="Y645" s="490"/>
      <c r="Z645" s="490"/>
    </row>
    <row r="646" spans="1:26" ht="15.75" thickBot="1">
      <c r="A646" s="490"/>
      <c r="B646" s="490"/>
      <c r="C646" s="490"/>
      <c r="D646" s="490"/>
      <c r="E646" s="490"/>
      <c r="F646" s="490"/>
      <c r="G646" s="490"/>
      <c r="H646" s="490"/>
      <c r="I646" s="490"/>
      <c r="J646" s="490"/>
      <c r="K646" s="490"/>
      <c r="L646" s="490"/>
      <c r="M646" s="490"/>
      <c r="N646" s="490"/>
      <c r="O646" s="490"/>
      <c r="P646" s="490"/>
      <c r="Q646" s="490"/>
      <c r="R646" s="490"/>
      <c r="S646" s="490"/>
      <c r="T646" s="490"/>
      <c r="U646" s="490"/>
      <c r="V646" s="490"/>
      <c r="W646" s="490"/>
      <c r="X646" s="490"/>
      <c r="Y646" s="490"/>
      <c r="Z646" s="490"/>
    </row>
    <row r="647" spans="1:26" ht="15.75" thickBot="1">
      <c r="A647" s="490"/>
      <c r="B647" s="490"/>
      <c r="C647" s="490"/>
      <c r="D647" s="490"/>
      <c r="E647" s="490"/>
      <c r="F647" s="490"/>
      <c r="G647" s="490"/>
      <c r="H647" s="490"/>
      <c r="I647" s="490"/>
      <c r="J647" s="490"/>
      <c r="K647" s="490"/>
      <c r="L647" s="490"/>
      <c r="M647" s="490"/>
      <c r="N647" s="490"/>
      <c r="O647" s="490"/>
      <c r="P647" s="490"/>
      <c r="Q647" s="490"/>
      <c r="R647" s="490"/>
      <c r="S647" s="490"/>
      <c r="T647" s="490"/>
      <c r="U647" s="490"/>
      <c r="V647" s="490"/>
      <c r="W647" s="490"/>
      <c r="X647" s="490"/>
      <c r="Y647" s="490"/>
      <c r="Z647" s="490"/>
    </row>
    <row r="648" spans="1:26" ht="15.75" thickBot="1">
      <c r="A648" s="490"/>
      <c r="B648" s="490"/>
      <c r="C648" s="490"/>
      <c r="D648" s="490"/>
      <c r="E648" s="490"/>
      <c r="F648" s="490"/>
      <c r="G648" s="490"/>
      <c r="H648" s="490"/>
      <c r="I648" s="490"/>
      <c r="J648" s="490"/>
      <c r="K648" s="490"/>
      <c r="L648" s="490"/>
      <c r="M648" s="490"/>
      <c r="N648" s="490"/>
      <c r="O648" s="490"/>
      <c r="P648" s="490"/>
      <c r="Q648" s="490"/>
      <c r="R648" s="490"/>
      <c r="S648" s="490"/>
      <c r="T648" s="490"/>
      <c r="U648" s="490"/>
      <c r="V648" s="490"/>
      <c r="W648" s="490"/>
      <c r="X648" s="490"/>
      <c r="Y648" s="490"/>
      <c r="Z648" s="490"/>
    </row>
    <row r="649" spans="1:26" ht="15.75" thickBot="1">
      <c r="A649" s="490"/>
      <c r="B649" s="490"/>
      <c r="C649" s="490"/>
      <c r="D649" s="490"/>
      <c r="E649" s="490"/>
      <c r="F649" s="490"/>
      <c r="G649" s="490"/>
      <c r="H649" s="490"/>
      <c r="I649" s="490"/>
      <c r="J649" s="490"/>
      <c r="K649" s="490"/>
      <c r="L649" s="490"/>
      <c r="M649" s="490"/>
      <c r="N649" s="490"/>
      <c r="O649" s="490"/>
      <c r="P649" s="490"/>
      <c r="Q649" s="490"/>
      <c r="R649" s="490"/>
      <c r="S649" s="490"/>
      <c r="T649" s="490"/>
      <c r="U649" s="490"/>
      <c r="V649" s="490"/>
      <c r="W649" s="490"/>
      <c r="X649" s="490"/>
      <c r="Y649" s="490"/>
      <c r="Z649" s="490"/>
    </row>
    <row r="650" spans="1:26" ht="15.75" thickBot="1">
      <c r="A650" s="490"/>
      <c r="B650" s="490"/>
      <c r="C650" s="490"/>
      <c r="D650" s="490"/>
      <c r="E650" s="490"/>
      <c r="F650" s="490"/>
      <c r="G650" s="490"/>
      <c r="H650" s="490"/>
      <c r="I650" s="490"/>
      <c r="J650" s="490"/>
      <c r="K650" s="490"/>
      <c r="L650" s="490"/>
      <c r="M650" s="490"/>
      <c r="N650" s="490"/>
      <c r="O650" s="490"/>
      <c r="P650" s="490"/>
      <c r="Q650" s="490"/>
      <c r="R650" s="490"/>
      <c r="S650" s="490"/>
      <c r="T650" s="490"/>
      <c r="U650" s="490"/>
      <c r="V650" s="490"/>
      <c r="W650" s="490"/>
      <c r="X650" s="490"/>
      <c r="Y650" s="490"/>
      <c r="Z650" s="490"/>
    </row>
    <row r="651" spans="1:26" ht="15.75" thickBot="1">
      <c r="A651" s="490"/>
      <c r="B651" s="490"/>
      <c r="C651" s="490"/>
      <c r="D651" s="490"/>
      <c r="E651" s="490"/>
      <c r="F651" s="490"/>
      <c r="G651" s="490"/>
      <c r="H651" s="490"/>
      <c r="I651" s="490"/>
      <c r="J651" s="490"/>
      <c r="K651" s="490"/>
      <c r="L651" s="490"/>
      <c r="M651" s="490"/>
      <c r="N651" s="490"/>
      <c r="O651" s="490"/>
      <c r="P651" s="490"/>
      <c r="Q651" s="490"/>
      <c r="R651" s="490"/>
      <c r="S651" s="490"/>
      <c r="T651" s="490"/>
      <c r="U651" s="490"/>
      <c r="V651" s="490"/>
      <c r="W651" s="490"/>
      <c r="X651" s="490"/>
      <c r="Y651" s="490"/>
      <c r="Z651" s="490"/>
    </row>
    <row r="652" spans="1:26" ht="15.75" thickBot="1">
      <c r="A652" s="490"/>
      <c r="B652" s="490"/>
      <c r="C652" s="490"/>
      <c r="D652" s="490"/>
      <c r="E652" s="490"/>
      <c r="F652" s="490"/>
      <c r="G652" s="490"/>
      <c r="H652" s="490"/>
      <c r="I652" s="490"/>
      <c r="J652" s="490"/>
      <c r="K652" s="490"/>
      <c r="L652" s="490"/>
      <c r="M652" s="490"/>
      <c r="N652" s="490"/>
      <c r="O652" s="490"/>
      <c r="P652" s="490"/>
      <c r="Q652" s="490"/>
      <c r="R652" s="490"/>
      <c r="S652" s="490"/>
      <c r="T652" s="490"/>
      <c r="U652" s="490"/>
      <c r="V652" s="490"/>
      <c r="W652" s="490"/>
      <c r="X652" s="490"/>
      <c r="Y652" s="490"/>
      <c r="Z652" s="490"/>
    </row>
    <row r="653" spans="1:26" ht="15.75" thickBot="1">
      <c r="A653" s="490"/>
      <c r="B653" s="490"/>
      <c r="C653" s="490"/>
      <c r="D653" s="490"/>
      <c r="E653" s="490"/>
      <c r="F653" s="490"/>
      <c r="G653" s="490"/>
      <c r="H653" s="490"/>
      <c r="I653" s="490"/>
      <c r="J653" s="490"/>
      <c r="K653" s="490"/>
      <c r="L653" s="490"/>
      <c r="M653" s="490"/>
      <c r="N653" s="490"/>
      <c r="O653" s="490"/>
      <c r="P653" s="490"/>
      <c r="Q653" s="490"/>
      <c r="R653" s="490"/>
      <c r="S653" s="490"/>
      <c r="T653" s="490"/>
      <c r="U653" s="490"/>
      <c r="V653" s="490"/>
      <c r="W653" s="490"/>
      <c r="X653" s="490"/>
      <c r="Y653" s="490"/>
      <c r="Z653" s="490"/>
    </row>
    <row r="654" spans="1:26" ht="15.75" thickBot="1">
      <c r="A654" s="490"/>
      <c r="B654" s="490"/>
      <c r="C654" s="490"/>
      <c r="D654" s="490"/>
      <c r="E654" s="490"/>
      <c r="F654" s="490"/>
      <c r="G654" s="490"/>
      <c r="H654" s="490"/>
      <c r="I654" s="490"/>
      <c r="J654" s="490"/>
      <c r="K654" s="490"/>
      <c r="L654" s="490"/>
      <c r="M654" s="490"/>
      <c r="N654" s="490"/>
      <c r="O654" s="490"/>
      <c r="P654" s="490"/>
      <c r="Q654" s="490"/>
      <c r="R654" s="490"/>
      <c r="S654" s="490"/>
      <c r="T654" s="490"/>
      <c r="U654" s="490"/>
      <c r="V654" s="490"/>
      <c r="W654" s="490"/>
      <c r="X654" s="490"/>
      <c r="Y654" s="490"/>
      <c r="Z654" s="490"/>
    </row>
    <row r="655" spans="1:26" ht="15.75" thickBot="1">
      <c r="A655" s="490"/>
      <c r="B655" s="490"/>
      <c r="C655" s="490"/>
      <c r="D655" s="490"/>
      <c r="E655" s="490"/>
      <c r="F655" s="490"/>
      <c r="G655" s="490"/>
      <c r="H655" s="490"/>
      <c r="I655" s="490"/>
      <c r="J655" s="490"/>
      <c r="K655" s="490"/>
      <c r="L655" s="490"/>
      <c r="M655" s="490"/>
      <c r="N655" s="490"/>
      <c r="O655" s="490"/>
      <c r="P655" s="490"/>
      <c r="Q655" s="490"/>
      <c r="R655" s="490"/>
      <c r="S655" s="490"/>
      <c r="T655" s="490"/>
      <c r="U655" s="490"/>
      <c r="V655" s="490"/>
      <c r="W655" s="490"/>
      <c r="X655" s="490"/>
      <c r="Y655" s="490"/>
      <c r="Z655" s="490"/>
    </row>
    <row r="656" spans="1:26" ht="15.75" thickBot="1">
      <c r="A656" s="490"/>
      <c r="B656" s="490"/>
      <c r="C656" s="490"/>
      <c r="D656" s="490"/>
      <c r="E656" s="490"/>
      <c r="F656" s="490"/>
      <c r="G656" s="490"/>
      <c r="H656" s="490"/>
      <c r="I656" s="490"/>
      <c r="J656" s="490"/>
      <c r="K656" s="490"/>
      <c r="L656" s="490"/>
      <c r="M656" s="490"/>
      <c r="N656" s="490"/>
      <c r="O656" s="490"/>
      <c r="P656" s="490"/>
      <c r="Q656" s="490"/>
      <c r="R656" s="490"/>
      <c r="S656" s="490"/>
      <c r="T656" s="490"/>
      <c r="U656" s="490"/>
      <c r="V656" s="490"/>
      <c r="W656" s="490"/>
      <c r="X656" s="490"/>
      <c r="Y656" s="490"/>
      <c r="Z656" s="490"/>
    </row>
    <row r="657" spans="1:26" ht="15.75" thickBot="1">
      <c r="A657" s="490"/>
      <c r="B657" s="490"/>
      <c r="C657" s="490"/>
      <c r="D657" s="490"/>
      <c r="E657" s="490"/>
      <c r="F657" s="490"/>
      <c r="G657" s="490"/>
      <c r="H657" s="490"/>
      <c r="I657" s="490"/>
      <c r="J657" s="490"/>
      <c r="K657" s="490"/>
      <c r="L657" s="490"/>
      <c r="M657" s="490"/>
      <c r="N657" s="490"/>
      <c r="O657" s="490"/>
      <c r="P657" s="490"/>
      <c r="Q657" s="490"/>
      <c r="R657" s="490"/>
      <c r="S657" s="490"/>
      <c r="T657" s="490"/>
      <c r="U657" s="490"/>
      <c r="V657" s="490"/>
      <c r="W657" s="490"/>
      <c r="X657" s="490"/>
      <c r="Y657" s="490"/>
      <c r="Z657" s="490"/>
    </row>
    <row r="658" spans="1:26" ht="15.75" thickBot="1">
      <c r="A658" s="490"/>
      <c r="B658" s="490"/>
      <c r="C658" s="490"/>
      <c r="D658" s="490"/>
      <c r="E658" s="490"/>
      <c r="F658" s="490"/>
      <c r="G658" s="490"/>
      <c r="H658" s="490"/>
      <c r="I658" s="490"/>
      <c r="J658" s="490"/>
      <c r="K658" s="490"/>
      <c r="L658" s="490"/>
      <c r="M658" s="490"/>
      <c r="N658" s="490"/>
      <c r="O658" s="490"/>
      <c r="P658" s="490"/>
      <c r="Q658" s="490"/>
      <c r="R658" s="490"/>
      <c r="S658" s="490"/>
      <c r="T658" s="490"/>
      <c r="U658" s="490"/>
      <c r="V658" s="490"/>
      <c r="W658" s="490"/>
      <c r="X658" s="490"/>
      <c r="Y658" s="490"/>
      <c r="Z658" s="490"/>
    </row>
    <row r="659" spans="1:26" ht="15.75" thickBot="1">
      <c r="A659" s="490"/>
      <c r="B659" s="490"/>
      <c r="C659" s="490"/>
      <c r="D659" s="490"/>
      <c r="E659" s="490"/>
      <c r="F659" s="490"/>
      <c r="G659" s="490"/>
      <c r="H659" s="490"/>
      <c r="I659" s="490"/>
      <c r="J659" s="490"/>
      <c r="K659" s="490"/>
      <c r="L659" s="490"/>
      <c r="M659" s="490"/>
      <c r="N659" s="490"/>
      <c r="O659" s="490"/>
      <c r="P659" s="490"/>
      <c r="Q659" s="490"/>
      <c r="R659" s="490"/>
      <c r="S659" s="490"/>
      <c r="T659" s="490"/>
      <c r="U659" s="490"/>
      <c r="V659" s="490"/>
      <c r="W659" s="490"/>
      <c r="X659" s="490"/>
      <c r="Y659" s="490"/>
      <c r="Z659" s="490"/>
    </row>
    <row r="660" spans="1:26" ht="15.75" thickBot="1">
      <c r="A660" s="490"/>
      <c r="B660" s="490"/>
      <c r="C660" s="490"/>
      <c r="D660" s="490"/>
      <c r="E660" s="490"/>
      <c r="F660" s="490"/>
      <c r="G660" s="490"/>
      <c r="H660" s="490"/>
      <c r="I660" s="490"/>
      <c r="J660" s="490"/>
      <c r="K660" s="490"/>
      <c r="L660" s="490"/>
      <c r="M660" s="490"/>
      <c r="N660" s="490"/>
      <c r="O660" s="490"/>
      <c r="P660" s="490"/>
      <c r="Q660" s="490"/>
      <c r="R660" s="490"/>
      <c r="S660" s="490"/>
      <c r="T660" s="490"/>
      <c r="U660" s="490"/>
      <c r="V660" s="490"/>
      <c r="W660" s="490"/>
      <c r="X660" s="490"/>
      <c r="Y660" s="490"/>
      <c r="Z660" s="490"/>
    </row>
    <row r="661" spans="1:26" ht="15.75" thickBot="1">
      <c r="A661" s="490"/>
      <c r="B661" s="490"/>
      <c r="C661" s="490"/>
      <c r="D661" s="490"/>
      <c r="E661" s="490"/>
      <c r="F661" s="490"/>
      <c r="G661" s="490"/>
      <c r="H661" s="490"/>
      <c r="I661" s="490"/>
      <c r="J661" s="490"/>
      <c r="K661" s="490"/>
      <c r="L661" s="490"/>
      <c r="M661" s="490"/>
      <c r="N661" s="490"/>
      <c r="O661" s="490"/>
      <c r="P661" s="490"/>
      <c r="Q661" s="490"/>
      <c r="R661" s="490"/>
      <c r="S661" s="490"/>
      <c r="T661" s="490"/>
      <c r="U661" s="490"/>
      <c r="V661" s="490"/>
      <c r="W661" s="490"/>
      <c r="X661" s="490"/>
      <c r="Y661" s="490"/>
      <c r="Z661" s="490"/>
    </row>
    <row r="662" spans="1:26" ht="15.75" thickBot="1">
      <c r="A662" s="490"/>
      <c r="B662" s="490"/>
      <c r="C662" s="490"/>
      <c r="D662" s="490"/>
      <c r="E662" s="490"/>
      <c r="F662" s="490"/>
      <c r="G662" s="490"/>
      <c r="H662" s="490"/>
      <c r="I662" s="490"/>
      <c r="J662" s="490"/>
      <c r="K662" s="490"/>
      <c r="L662" s="490"/>
      <c r="M662" s="490"/>
      <c r="N662" s="490"/>
      <c r="O662" s="490"/>
      <c r="P662" s="490"/>
      <c r="Q662" s="490"/>
      <c r="R662" s="490"/>
      <c r="S662" s="490"/>
      <c r="T662" s="490"/>
      <c r="U662" s="490"/>
      <c r="V662" s="490"/>
      <c r="W662" s="490"/>
      <c r="X662" s="490"/>
      <c r="Y662" s="490"/>
      <c r="Z662" s="490"/>
    </row>
    <row r="663" spans="1:26" ht="15.75" thickBot="1">
      <c r="A663" s="490"/>
      <c r="B663" s="490"/>
      <c r="C663" s="490"/>
      <c r="D663" s="490"/>
      <c r="E663" s="490"/>
      <c r="F663" s="490"/>
      <c r="G663" s="490"/>
      <c r="H663" s="490"/>
      <c r="I663" s="490"/>
      <c r="J663" s="490"/>
      <c r="K663" s="490"/>
      <c r="L663" s="490"/>
      <c r="M663" s="490"/>
      <c r="N663" s="490"/>
      <c r="O663" s="490"/>
      <c r="P663" s="490"/>
      <c r="Q663" s="490"/>
      <c r="R663" s="490"/>
      <c r="S663" s="490"/>
      <c r="T663" s="490"/>
      <c r="U663" s="490"/>
      <c r="V663" s="490"/>
      <c r="W663" s="490"/>
      <c r="X663" s="490"/>
      <c r="Y663" s="490"/>
      <c r="Z663" s="490"/>
    </row>
    <row r="664" spans="1:26" ht="15.75" thickBot="1">
      <c r="A664" s="490"/>
      <c r="B664" s="490"/>
      <c r="C664" s="490"/>
      <c r="D664" s="490"/>
      <c r="E664" s="490"/>
      <c r="F664" s="490"/>
      <c r="G664" s="490"/>
      <c r="H664" s="490"/>
      <c r="I664" s="490"/>
      <c r="J664" s="490"/>
      <c r="K664" s="490"/>
      <c r="L664" s="490"/>
      <c r="M664" s="490"/>
      <c r="N664" s="490"/>
      <c r="O664" s="490"/>
      <c r="P664" s="490"/>
      <c r="Q664" s="490"/>
      <c r="R664" s="490"/>
      <c r="S664" s="490"/>
      <c r="T664" s="490"/>
      <c r="U664" s="490"/>
      <c r="V664" s="490"/>
      <c r="W664" s="490"/>
      <c r="X664" s="490"/>
      <c r="Y664" s="490"/>
      <c r="Z664" s="490"/>
    </row>
    <row r="665" spans="1:26" ht="15.75" thickBot="1">
      <c r="A665" s="490"/>
      <c r="B665" s="490"/>
      <c r="C665" s="490"/>
      <c r="D665" s="490"/>
      <c r="E665" s="490"/>
      <c r="F665" s="490"/>
      <c r="G665" s="490"/>
      <c r="H665" s="490"/>
      <c r="I665" s="490"/>
      <c r="J665" s="490"/>
      <c r="K665" s="490"/>
      <c r="L665" s="490"/>
      <c r="M665" s="490"/>
      <c r="N665" s="490"/>
      <c r="O665" s="490"/>
      <c r="P665" s="490"/>
      <c r="Q665" s="490"/>
      <c r="R665" s="490"/>
      <c r="S665" s="490"/>
      <c r="T665" s="490"/>
      <c r="U665" s="490"/>
      <c r="V665" s="490"/>
      <c r="W665" s="490"/>
      <c r="X665" s="490"/>
      <c r="Y665" s="490"/>
      <c r="Z665" s="490"/>
    </row>
    <row r="666" spans="1:26" ht="15.75" thickBot="1">
      <c r="A666" s="490"/>
      <c r="B666" s="490"/>
      <c r="C666" s="490"/>
      <c r="D666" s="490"/>
      <c r="E666" s="490"/>
      <c r="F666" s="490"/>
      <c r="G666" s="490"/>
      <c r="H666" s="490"/>
      <c r="I666" s="490"/>
      <c r="J666" s="490"/>
      <c r="K666" s="490"/>
      <c r="L666" s="490"/>
      <c r="M666" s="490"/>
      <c r="N666" s="490"/>
      <c r="O666" s="490"/>
      <c r="P666" s="490"/>
      <c r="Q666" s="490"/>
      <c r="R666" s="490"/>
      <c r="S666" s="490"/>
      <c r="T666" s="490"/>
      <c r="U666" s="490"/>
      <c r="V666" s="490"/>
      <c r="W666" s="490"/>
      <c r="X666" s="490"/>
      <c r="Y666" s="490"/>
      <c r="Z666" s="490"/>
    </row>
    <row r="667" spans="1:26" ht="15.75" thickBot="1">
      <c r="A667" s="490"/>
      <c r="B667" s="490"/>
      <c r="C667" s="490"/>
      <c r="D667" s="490"/>
      <c r="E667" s="490"/>
      <c r="F667" s="490"/>
      <c r="G667" s="490"/>
      <c r="H667" s="490"/>
      <c r="I667" s="490"/>
      <c r="J667" s="490"/>
      <c r="K667" s="490"/>
      <c r="L667" s="490"/>
      <c r="M667" s="490"/>
      <c r="N667" s="490"/>
      <c r="O667" s="490"/>
      <c r="P667" s="490"/>
      <c r="Q667" s="490"/>
      <c r="R667" s="490"/>
      <c r="S667" s="490"/>
      <c r="T667" s="490"/>
      <c r="U667" s="490"/>
      <c r="V667" s="490"/>
      <c r="W667" s="490"/>
      <c r="X667" s="490"/>
      <c r="Y667" s="490"/>
      <c r="Z667" s="490"/>
    </row>
    <row r="668" spans="1:26" ht="15.75" thickBot="1">
      <c r="A668" s="490"/>
      <c r="B668" s="490"/>
      <c r="C668" s="490"/>
      <c r="D668" s="490"/>
      <c r="E668" s="490"/>
      <c r="F668" s="490"/>
      <c r="G668" s="490"/>
      <c r="H668" s="490"/>
      <c r="I668" s="490"/>
      <c r="J668" s="490"/>
      <c r="K668" s="490"/>
      <c r="L668" s="490"/>
      <c r="M668" s="490"/>
      <c r="N668" s="490"/>
      <c r="O668" s="490"/>
      <c r="P668" s="490"/>
      <c r="Q668" s="490"/>
      <c r="R668" s="490"/>
      <c r="S668" s="490"/>
      <c r="T668" s="490"/>
      <c r="U668" s="490"/>
      <c r="V668" s="490"/>
      <c r="W668" s="490"/>
      <c r="X668" s="490"/>
      <c r="Y668" s="490"/>
      <c r="Z668" s="490"/>
    </row>
    <row r="669" spans="1:26" ht="15.75" thickBot="1">
      <c r="A669" s="490"/>
      <c r="B669" s="490"/>
      <c r="C669" s="490"/>
      <c r="D669" s="490"/>
      <c r="E669" s="490"/>
      <c r="F669" s="490"/>
      <c r="G669" s="490"/>
      <c r="H669" s="490"/>
      <c r="I669" s="490"/>
      <c r="J669" s="490"/>
      <c r="K669" s="490"/>
      <c r="L669" s="490"/>
      <c r="M669" s="490"/>
      <c r="N669" s="490"/>
      <c r="O669" s="490"/>
      <c r="P669" s="490"/>
      <c r="Q669" s="490"/>
      <c r="R669" s="490"/>
      <c r="S669" s="490"/>
      <c r="T669" s="490"/>
      <c r="U669" s="490"/>
      <c r="V669" s="490"/>
      <c r="W669" s="490"/>
      <c r="X669" s="490"/>
      <c r="Y669" s="490"/>
      <c r="Z669" s="490"/>
    </row>
    <row r="670" spans="1:26" ht="15.75" thickBot="1">
      <c r="A670" s="490"/>
      <c r="B670" s="490"/>
      <c r="C670" s="490"/>
      <c r="D670" s="490"/>
      <c r="E670" s="490"/>
      <c r="F670" s="490"/>
      <c r="G670" s="490"/>
      <c r="H670" s="490"/>
      <c r="I670" s="490"/>
      <c r="J670" s="490"/>
      <c r="K670" s="490"/>
      <c r="L670" s="490"/>
      <c r="M670" s="490"/>
      <c r="N670" s="490"/>
      <c r="O670" s="490"/>
      <c r="P670" s="490"/>
      <c r="Q670" s="490"/>
      <c r="R670" s="490"/>
      <c r="S670" s="490"/>
      <c r="T670" s="490"/>
      <c r="U670" s="490"/>
      <c r="V670" s="490"/>
      <c r="W670" s="490"/>
      <c r="X670" s="490"/>
      <c r="Y670" s="490"/>
      <c r="Z670" s="490"/>
    </row>
    <row r="671" spans="1:26" ht="15.75" thickBot="1">
      <c r="A671" s="490"/>
      <c r="B671" s="490"/>
      <c r="C671" s="490"/>
      <c r="D671" s="490"/>
      <c r="E671" s="490"/>
      <c r="F671" s="490"/>
      <c r="G671" s="490"/>
      <c r="H671" s="490"/>
      <c r="I671" s="490"/>
      <c r="J671" s="490"/>
      <c r="K671" s="490"/>
      <c r="L671" s="490"/>
      <c r="M671" s="490"/>
      <c r="N671" s="490"/>
      <c r="O671" s="490"/>
      <c r="P671" s="490"/>
      <c r="Q671" s="490"/>
      <c r="R671" s="490"/>
      <c r="S671" s="490"/>
      <c r="T671" s="490"/>
      <c r="U671" s="490"/>
      <c r="V671" s="490"/>
      <c r="W671" s="490"/>
      <c r="X671" s="490"/>
      <c r="Y671" s="490"/>
      <c r="Z671" s="490"/>
    </row>
    <row r="672" spans="1:26" ht="15.75" thickBot="1">
      <c r="A672" s="490"/>
      <c r="B672" s="490"/>
      <c r="C672" s="490"/>
      <c r="D672" s="490"/>
      <c r="E672" s="490"/>
      <c r="F672" s="490"/>
      <c r="G672" s="490"/>
      <c r="H672" s="490"/>
      <c r="I672" s="490"/>
      <c r="J672" s="490"/>
      <c r="K672" s="490"/>
      <c r="L672" s="490"/>
      <c r="M672" s="490"/>
      <c r="N672" s="490"/>
      <c r="O672" s="490"/>
      <c r="P672" s="490"/>
      <c r="Q672" s="490"/>
      <c r="R672" s="490"/>
      <c r="S672" s="490"/>
      <c r="T672" s="490"/>
      <c r="U672" s="490"/>
      <c r="V672" s="490"/>
      <c r="W672" s="490"/>
      <c r="X672" s="490"/>
      <c r="Y672" s="490"/>
      <c r="Z672" s="490"/>
    </row>
    <row r="673" spans="1:26" ht="15.75" thickBot="1">
      <c r="A673" s="490"/>
      <c r="B673" s="490"/>
      <c r="C673" s="490"/>
      <c r="D673" s="490"/>
      <c r="E673" s="490"/>
      <c r="F673" s="490"/>
      <c r="G673" s="490"/>
      <c r="H673" s="490"/>
      <c r="I673" s="490"/>
      <c r="J673" s="490"/>
      <c r="K673" s="490"/>
      <c r="L673" s="490"/>
      <c r="M673" s="490"/>
      <c r="N673" s="490"/>
      <c r="O673" s="490"/>
      <c r="P673" s="490"/>
      <c r="Q673" s="490"/>
      <c r="R673" s="490"/>
      <c r="S673" s="490"/>
      <c r="T673" s="490"/>
      <c r="U673" s="490"/>
      <c r="V673" s="490"/>
      <c r="W673" s="490"/>
      <c r="X673" s="490"/>
      <c r="Y673" s="490"/>
      <c r="Z673" s="490"/>
    </row>
    <row r="674" spans="1:26" ht="15.75" thickBot="1">
      <c r="A674" s="490"/>
      <c r="B674" s="490"/>
      <c r="C674" s="490"/>
      <c r="D674" s="490"/>
      <c r="E674" s="490"/>
      <c r="F674" s="490"/>
      <c r="G674" s="490"/>
      <c r="H674" s="490"/>
      <c r="I674" s="490"/>
      <c r="J674" s="490"/>
      <c r="K674" s="490"/>
      <c r="L674" s="490"/>
      <c r="M674" s="490"/>
      <c r="N674" s="490"/>
      <c r="O674" s="490"/>
      <c r="P674" s="490"/>
      <c r="Q674" s="490"/>
      <c r="R674" s="490"/>
      <c r="S674" s="490"/>
      <c r="T674" s="490"/>
      <c r="U674" s="490"/>
      <c r="V674" s="490"/>
      <c r="W674" s="490"/>
      <c r="X674" s="490"/>
      <c r="Y674" s="490"/>
      <c r="Z674" s="490"/>
    </row>
    <row r="675" spans="1:26" ht="15.75" thickBot="1">
      <c r="A675" s="490"/>
      <c r="B675" s="490"/>
      <c r="C675" s="490"/>
      <c r="D675" s="490"/>
      <c r="E675" s="490"/>
      <c r="F675" s="490"/>
      <c r="G675" s="490"/>
      <c r="H675" s="490"/>
      <c r="I675" s="490"/>
      <c r="J675" s="490"/>
      <c r="K675" s="490"/>
      <c r="L675" s="490"/>
      <c r="M675" s="490"/>
      <c r="N675" s="490"/>
      <c r="O675" s="490"/>
      <c r="P675" s="490"/>
      <c r="Q675" s="490"/>
      <c r="R675" s="490"/>
      <c r="S675" s="490"/>
      <c r="T675" s="490"/>
      <c r="U675" s="490"/>
      <c r="V675" s="490"/>
      <c r="W675" s="490"/>
      <c r="X675" s="490"/>
      <c r="Y675" s="490"/>
      <c r="Z675" s="490"/>
    </row>
    <row r="676" spans="1:26" ht="15.75" thickBot="1">
      <c r="A676" s="490"/>
      <c r="B676" s="490"/>
      <c r="C676" s="490"/>
      <c r="D676" s="490"/>
      <c r="E676" s="490"/>
      <c r="F676" s="490"/>
      <c r="G676" s="490"/>
      <c r="H676" s="490"/>
      <c r="I676" s="490"/>
      <c r="J676" s="490"/>
      <c r="K676" s="490"/>
      <c r="L676" s="490"/>
      <c r="M676" s="490"/>
      <c r="N676" s="490"/>
      <c r="O676" s="490"/>
      <c r="P676" s="490"/>
      <c r="Q676" s="490"/>
      <c r="R676" s="490"/>
      <c r="S676" s="490"/>
      <c r="T676" s="490"/>
      <c r="U676" s="490"/>
      <c r="V676" s="490"/>
      <c r="W676" s="490"/>
      <c r="X676" s="490"/>
      <c r="Y676" s="490"/>
      <c r="Z676" s="490"/>
    </row>
    <row r="677" spans="1:26" ht="15.75" thickBot="1">
      <c r="A677" s="490"/>
      <c r="B677" s="490"/>
      <c r="C677" s="490"/>
      <c r="D677" s="490"/>
      <c r="E677" s="490"/>
      <c r="F677" s="490"/>
      <c r="G677" s="490"/>
      <c r="H677" s="490"/>
      <c r="I677" s="490"/>
      <c r="J677" s="490"/>
      <c r="K677" s="490"/>
      <c r="L677" s="490"/>
      <c r="M677" s="490"/>
      <c r="N677" s="490"/>
      <c r="O677" s="490"/>
      <c r="P677" s="490"/>
      <c r="Q677" s="490"/>
      <c r="R677" s="490"/>
      <c r="S677" s="490"/>
      <c r="T677" s="490"/>
      <c r="U677" s="490"/>
      <c r="V677" s="490"/>
      <c r="W677" s="490"/>
      <c r="X677" s="490"/>
      <c r="Y677" s="490"/>
      <c r="Z677" s="490"/>
    </row>
    <row r="678" spans="1:26" ht="15.75" thickBot="1">
      <c r="A678" s="490"/>
      <c r="B678" s="490"/>
      <c r="C678" s="490"/>
      <c r="D678" s="490"/>
      <c r="E678" s="490"/>
      <c r="F678" s="490"/>
      <c r="G678" s="490"/>
      <c r="H678" s="490"/>
      <c r="I678" s="490"/>
      <c r="J678" s="490"/>
      <c r="K678" s="490"/>
      <c r="L678" s="490"/>
      <c r="M678" s="490"/>
      <c r="N678" s="490"/>
      <c r="O678" s="490"/>
      <c r="P678" s="490"/>
      <c r="Q678" s="490"/>
      <c r="R678" s="490"/>
      <c r="S678" s="490"/>
      <c r="T678" s="490"/>
      <c r="U678" s="490"/>
      <c r="V678" s="490"/>
      <c r="W678" s="490"/>
      <c r="X678" s="490"/>
      <c r="Y678" s="490"/>
      <c r="Z678" s="490"/>
    </row>
    <row r="679" spans="1:26" ht="15.75" thickBot="1">
      <c r="A679" s="490"/>
      <c r="B679" s="490"/>
      <c r="C679" s="490"/>
      <c r="D679" s="490"/>
      <c r="E679" s="490"/>
      <c r="F679" s="490"/>
      <c r="G679" s="490"/>
      <c r="H679" s="490"/>
      <c r="I679" s="490"/>
      <c r="J679" s="490"/>
      <c r="K679" s="490"/>
      <c r="L679" s="490"/>
      <c r="M679" s="490"/>
      <c r="N679" s="490"/>
      <c r="O679" s="490"/>
      <c r="P679" s="490"/>
      <c r="Q679" s="490"/>
      <c r="R679" s="490"/>
      <c r="S679" s="490"/>
      <c r="T679" s="490"/>
      <c r="U679" s="490"/>
      <c r="V679" s="490"/>
      <c r="W679" s="490"/>
      <c r="X679" s="490"/>
      <c r="Y679" s="490"/>
      <c r="Z679" s="490"/>
    </row>
    <row r="680" spans="1:26" ht="15.75" thickBot="1">
      <c r="A680" s="490"/>
      <c r="B680" s="490"/>
      <c r="C680" s="490"/>
      <c r="D680" s="490"/>
      <c r="E680" s="490"/>
      <c r="F680" s="490"/>
      <c r="G680" s="490"/>
      <c r="H680" s="490"/>
      <c r="I680" s="490"/>
      <c r="J680" s="490"/>
      <c r="K680" s="490"/>
      <c r="L680" s="490"/>
      <c r="M680" s="490"/>
      <c r="N680" s="490"/>
      <c r="O680" s="490"/>
      <c r="P680" s="490"/>
      <c r="Q680" s="490"/>
      <c r="R680" s="490"/>
      <c r="S680" s="490"/>
      <c r="T680" s="490"/>
      <c r="U680" s="490"/>
      <c r="V680" s="490"/>
      <c r="W680" s="490"/>
      <c r="X680" s="490"/>
      <c r="Y680" s="490"/>
      <c r="Z680" s="490"/>
    </row>
    <row r="681" spans="1:26" ht="15.75" thickBot="1">
      <c r="A681" s="490"/>
      <c r="B681" s="490"/>
      <c r="C681" s="490"/>
      <c r="D681" s="490"/>
      <c r="E681" s="490"/>
      <c r="F681" s="490"/>
      <c r="G681" s="490"/>
      <c r="H681" s="490"/>
      <c r="I681" s="490"/>
      <c r="J681" s="490"/>
      <c r="K681" s="490"/>
      <c r="L681" s="490"/>
      <c r="M681" s="490"/>
      <c r="N681" s="490"/>
      <c r="O681" s="490"/>
      <c r="P681" s="490"/>
      <c r="Q681" s="490"/>
      <c r="R681" s="490"/>
      <c r="S681" s="490"/>
      <c r="T681" s="490"/>
      <c r="U681" s="490"/>
      <c r="V681" s="490"/>
      <c r="W681" s="490"/>
      <c r="X681" s="490"/>
      <c r="Y681" s="490"/>
      <c r="Z681" s="490"/>
    </row>
    <row r="682" spans="1:26" ht="15.75" thickBot="1">
      <c r="A682" s="490"/>
      <c r="B682" s="490"/>
      <c r="C682" s="490"/>
      <c r="D682" s="490"/>
      <c r="E682" s="490"/>
      <c r="F682" s="490"/>
      <c r="G682" s="490"/>
      <c r="H682" s="490"/>
      <c r="I682" s="490"/>
      <c r="J682" s="490"/>
      <c r="K682" s="490"/>
      <c r="L682" s="490"/>
      <c r="M682" s="490"/>
      <c r="N682" s="490"/>
      <c r="O682" s="490"/>
      <c r="P682" s="490"/>
      <c r="Q682" s="490"/>
      <c r="R682" s="490"/>
      <c r="S682" s="490"/>
      <c r="T682" s="490"/>
      <c r="U682" s="490"/>
      <c r="V682" s="490"/>
      <c r="W682" s="490"/>
      <c r="X682" s="490"/>
      <c r="Y682" s="490"/>
      <c r="Z682" s="490"/>
    </row>
    <row r="683" spans="1:26" ht="15.75" thickBot="1">
      <c r="A683" s="490"/>
      <c r="B683" s="490"/>
      <c r="C683" s="490"/>
      <c r="D683" s="490"/>
      <c r="E683" s="490"/>
      <c r="F683" s="490"/>
      <c r="G683" s="490"/>
      <c r="H683" s="490"/>
      <c r="I683" s="490"/>
      <c r="J683" s="490"/>
      <c r="K683" s="490"/>
      <c r="L683" s="490"/>
      <c r="M683" s="490"/>
      <c r="N683" s="490"/>
      <c r="O683" s="490"/>
      <c r="P683" s="490"/>
      <c r="Q683" s="490"/>
      <c r="R683" s="490"/>
      <c r="S683" s="490"/>
      <c r="T683" s="490"/>
      <c r="U683" s="490"/>
      <c r="V683" s="490"/>
      <c r="W683" s="490"/>
      <c r="X683" s="490"/>
      <c r="Y683" s="490"/>
      <c r="Z683" s="490"/>
    </row>
    <row r="684" spans="1:26" ht="15.75" thickBot="1">
      <c r="A684" s="490"/>
      <c r="B684" s="490"/>
      <c r="C684" s="490"/>
      <c r="D684" s="490"/>
      <c r="E684" s="490"/>
      <c r="F684" s="490"/>
      <c r="G684" s="490"/>
      <c r="H684" s="490"/>
      <c r="I684" s="490"/>
      <c r="J684" s="490"/>
      <c r="K684" s="490"/>
      <c r="L684" s="490"/>
      <c r="M684" s="490"/>
      <c r="N684" s="490"/>
      <c r="O684" s="490"/>
      <c r="P684" s="490"/>
      <c r="Q684" s="490"/>
      <c r="R684" s="490"/>
      <c r="S684" s="490"/>
      <c r="T684" s="490"/>
      <c r="U684" s="490"/>
      <c r="V684" s="490"/>
      <c r="W684" s="490"/>
      <c r="X684" s="490"/>
      <c r="Y684" s="490"/>
      <c r="Z684" s="490"/>
    </row>
    <row r="685" spans="1:26" ht="15.75" thickBot="1">
      <c r="A685" s="490"/>
      <c r="B685" s="490"/>
      <c r="C685" s="490"/>
      <c r="D685" s="490"/>
      <c r="E685" s="490"/>
      <c r="F685" s="490"/>
      <c r="G685" s="490"/>
      <c r="H685" s="490"/>
      <c r="I685" s="490"/>
      <c r="J685" s="490"/>
      <c r="K685" s="490"/>
      <c r="L685" s="490"/>
      <c r="M685" s="490"/>
      <c r="N685" s="490"/>
      <c r="O685" s="490"/>
      <c r="P685" s="490"/>
      <c r="Q685" s="490"/>
      <c r="R685" s="490"/>
      <c r="S685" s="490"/>
      <c r="T685" s="490"/>
      <c r="U685" s="490"/>
      <c r="V685" s="490"/>
      <c r="W685" s="490"/>
      <c r="X685" s="490"/>
      <c r="Y685" s="490"/>
      <c r="Z685" s="490"/>
    </row>
    <row r="686" spans="1:26" ht="15.75" thickBot="1">
      <c r="A686" s="490"/>
      <c r="B686" s="490"/>
      <c r="C686" s="490"/>
      <c r="D686" s="490"/>
      <c r="E686" s="490"/>
      <c r="F686" s="490"/>
      <c r="G686" s="490"/>
      <c r="H686" s="490"/>
      <c r="I686" s="490"/>
      <c r="J686" s="490"/>
      <c r="K686" s="490"/>
      <c r="L686" s="490"/>
      <c r="M686" s="490"/>
      <c r="N686" s="490"/>
      <c r="O686" s="490"/>
      <c r="P686" s="490"/>
      <c r="Q686" s="490"/>
      <c r="R686" s="490"/>
      <c r="S686" s="490"/>
      <c r="T686" s="490"/>
      <c r="U686" s="490"/>
      <c r="V686" s="490"/>
      <c r="W686" s="490"/>
      <c r="X686" s="490"/>
      <c r="Y686" s="490"/>
      <c r="Z686" s="490"/>
    </row>
    <row r="687" spans="1:26" ht="15.75" thickBot="1">
      <c r="A687" s="490"/>
      <c r="B687" s="490"/>
      <c r="C687" s="490"/>
      <c r="D687" s="490"/>
      <c r="E687" s="490"/>
      <c r="F687" s="490"/>
      <c r="G687" s="490"/>
      <c r="H687" s="490"/>
      <c r="I687" s="490"/>
      <c r="J687" s="490"/>
      <c r="K687" s="490"/>
      <c r="L687" s="490"/>
      <c r="M687" s="490"/>
      <c r="N687" s="490"/>
      <c r="O687" s="490"/>
      <c r="P687" s="490"/>
      <c r="Q687" s="490"/>
      <c r="R687" s="490"/>
      <c r="S687" s="490"/>
      <c r="T687" s="490"/>
      <c r="U687" s="490"/>
      <c r="V687" s="490"/>
      <c r="W687" s="490"/>
      <c r="X687" s="490"/>
      <c r="Y687" s="490"/>
      <c r="Z687" s="490"/>
    </row>
    <row r="688" spans="1:26" ht="15.75" thickBot="1">
      <c r="A688" s="490"/>
      <c r="B688" s="490"/>
      <c r="C688" s="490"/>
      <c r="D688" s="490"/>
      <c r="E688" s="490"/>
      <c r="F688" s="490"/>
      <c r="G688" s="490"/>
      <c r="H688" s="490"/>
      <c r="I688" s="490"/>
      <c r="J688" s="490"/>
      <c r="K688" s="490"/>
      <c r="L688" s="490"/>
      <c r="M688" s="490"/>
      <c r="N688" s="490"/>
      <c r="O688" s="490"/>
      <c r="P688" s="490"/>
      <c r="Q688" s="490"/>
      <c r="R688" s="490"/>
      <c r="S688" s="490"/>
      <c r="T688" s="490"/>
      <c r="U688" s="490"/>
      <c r="V688" s="490"/>
      <c r="W688" s="490"/>
      <c r="X688" s="490"/>
      <c r="Y688" s="490"/>
      <c r="Z688" s="490"/>
    </row>
    <row r="689" spans="1:26" ht="15.75" thickBot="1">
      <c r="A689" s="490"/>
      <c r="B689" s="490"/>
      <c r="C689" s="490"/>
      <c r="D689" s="490"/>
      <c r="E689" s="490"/>
      <c r="F689" s="490"/>
      <c r="G689" s="490"/>
      <c r="H689" s="490"/>
      <c r="I689" s="490"/>
      <c r="J689" s="490"/>
      <c r="K689" s="490"/>
      <c r="L689" s="490"/>
      <c r="M689" s="490"/>
      <c r="N689" s="490"/>
      <c r="O689" s="490"/>
      <c r="P689" s="490"/>
      <c r="Q689" s="490"/>
      <c r="R689" s="490"/>
      <c r="S689" s="490"/>
      <c r="T689" s="490"/>
      <c r="U689" s="490"/>
      <c r="V689" s="490"/>
      <c r="W689" s="490"/>
      <c r="X689" s="490"/>
      <c r="Y689" s="490"/>
      <c r="Z689" s="490"/>
    </row>
    <row r="690" spans="1:26" ht="15.75" thickBot="1">
      <c r="A690" s="490"/>
      <c r="B690" s="490"/>
      <c r="C690" s="490"/>
      <c r="D690" s="490"/>
      <c r="E690" s="490"/>
      <c r="F690" s="490"/>
      <c r="G690" s="490"/>
      <c r="H690" s="490"/>
      <c r="I690" s="490"/>
      <c r="J690" s="490"/>
      <c r="K690" s="490"/>
      <c r="L690" s="490"/>
      <c r="M690" s="490"/>
      <c r="N690" s="490"/>
      <c r="O690" s="490"/>
      <c r="P690" s="490"/>
      <c r="Q690" s="490"/>
      <c r="R690" s="490"/>
      <c r="S690" s="490"/>
      <c r="T690" s="490"/>
      <c r="U690" s="490"/>
      <c r="V690" s="490"/>
      <c r="W690" s="490"/>
      <c r="X690" s="490"/>
      <c r="Y690" s="490"/>
      <c r="Z690" s="490"/>
    </row>
    <row r="691" spans="1:26" ht="15.75" thickBot="1">
      <c r="A691" s="490"/>
      <c r="B691" s="490"/>
      <c r="C691" s="490"/>
      <c r="D691" s="490"/>
      <c r="E691" s="490"/>
      <c r="F691" s="490"/>
      <c r="G691" s="490"/>
      <c r="H691" s="490"/>
      <c r="I691" s="490"/>
      <c r="J691" s="490"/>
      <c r="K691" s="490"/>
      <c r="L691" s="490"/>
      <c r="M691" s="490"/>
      <c r="N691" s="490"/>
      <c r="O691" s="490"/>
      <c r="P691" s="490"/>
      <c r="Q691" s="490"/>
      <c r="R691" s="490"/>
      <c r="S691" s="490"/>
      <c r="T691" s="490"/>
      <c r="U691" s="490"/>
      <c r="V691" s="490"/>
      <c r="W691" s="490"/>
      <c r="X691" s="490"/>
      <c r="Y691" s="490"/>
      <c r="Z691" s="490"/>
    </row>
    <row r="692" spans="1:26" ht="15.75" thickBot="1">
      <c r="A692" s="490"/>
      <c r="B692" s="490"/>
      <c r="C692" s="490"/>
      <c r="D692" s="490"/>
      <c r="E692" s="490"/>
      <c r="F692" s="490"/>
      <c r="G692" s="490"/>
      <c r="H692" s="490"/>
      <c r="I692" s="490"/>
      <c r="J692" s="490"/>
      <c r="K692" s="490"/>
      <c r="L692" s="490"/>
      <c r="M692" s="490"/>
      <c r="N692" s="490"/>
      <c r="O692" s="490"/>
      <c r="P692" s="490"/>
      <c r="Q692" s="490"/>
      <c r="R692" s="490"/>
      <c r="S692" s="490"/>
      <c r="T692" s="490"/>
      <c r="U692" s="490"/>
      <c r="V692" s="490"/>
      <c r="W692" s="490"/>
      <c r="X692" s="490"/>
      <c r="Y692" s="490"/>
      <c r="Z692" s="490"/>
    </row>
    <row r="693" spans="1:26" ht="15.75" thickBot="1">
      <c r="A693" s="490"/>
      <c r="B693" s="490"/>
      <c r="C693" s="490"/>
      <c r="D693" s="490"/>
      <c r="E693" s="490"/>
      <c r="F693" s="490"/>
      <c r="G693" s="490"/>
      <c r="H693" s="490"/>
      <c r="I693" s="490"/>
      <c r="J693" s="490"/>
      <c r="K693" s="490"/>
      <c r="L693" s="490"/>
      <c r="M693" s="490"/>
      <c r="N693" s="490"/>
      <c r="O693" s="490"/>
      <c r="P693" s="490"/>
      <c r="Q693" s="490"/>
      <c r="R693" s="490"/>
      <c r="S693" s="490"/>
      <c r="T693" s="490"/>
      <c r="U693" s="490"/>
      <c r="V693" s="490"/>
      <c r="W693" s="490"/>
      <c r="X693" s="490"/>
      <c r="Y693" s="490"/>
      <c r="Z693" s="490"/>
    </row>
    <row r="694" spans="1:26" ht="15.75" thickBot="1">
      <c r="A694" s="490"/>
      <c r="B694" s="490"/>
      <c r="C694" s="490"/>
      <c r="D694" s="490"/>
      <c r="E694" s="490"/>
      <c r="F694" s="490"/>
      <c r="G694" s="490"/>
      <c r="H694" s="490"/>
      <c r="I694" s="490"/>
      <c r="J694" s="490"/>
      <c r="K694" s="490"/>
      <c r="L694" s="490"/>
      <c r="M694" s="490"/>
      <c r="N694" s="490"/>
      <c r="O694" s="490"/>
      <c r="P694" s="490"/>
      <c r="Q694" s="490"/>
      <c r="R694" s="490"/>
      <c r="S694" s="490"/>
      <c r="T694" s="490"/>
      <c r="U694" s="490"/>
      <c r="V694" s="490"/>
      <c r="W694" s="490"/>
      <c r="X694" s="490"/>
      <c r="Y694" s="490"/>
      <c r="Z694" s="490"/>
    </row>
    <row r="695" spans="1:26" ht="15.75" thickBot="1">
      <c r="A695" s="490"/>
      <c r="B695" s="490"/>
      <c r="C695" s="490"/>
      <c r="D695" s="490"/>
      <c r="E695" s="490"/>
      <c r="F695" s="490"/>
      <c r="G695" s="490"/>
      <c r="H695" s="490"/>
      <c r="I695" s="490"/>
      <c r="J695" s="490"/>
      <c r="K695" s="490"/>
      <c r="L695" s="490"/>
      <c r="M695" s="490"/>
      <c r="N695" s="490"/>
      <c r="O695" s="490"/>
      <c r="P695" s="490"/>
      <c r="Q695" s="490"/>
      <c r="R695" s="490"/>
      <c r="S695" s="490"/>
      <c r="T695" s="490"/>
      <c r="U695" s="490"/>
      <c r="V695" s="490"/>
      <c r="W695" s="490"/>
      <c r="X695" s="490"/>
      <c r="Y695" s="490"/>
      <c r="Z695" s="490"/>
    </row>
    <row r="696" spans="1:26" ht="15.75" thickBot="1">
      <c r="A696" s="490"/>
      <c r="B696" s="490"/>
      <c r="C696" s="490"/>
      <c r="D696" s="490"/>
      <c r="E696" s="490"/>
      <c r="F696" s="490"/>
      <c r="G696" s="490"/>
      <c r="H696" s="490"/>
      <c r="I696" s="490"/>
      <c r="J696" s="490"/>
      <c r="K696" s="490"/>
      <c r="L696" s="490"/>
      <c r="M696" s="490"/>
      <c r="N696" s="490"/>
      <c r="O696" s="490"/>
      <c r="P696" s="490"/>
      <c r="Q696" s="490"/>
      <c r="R696" s="490"/>
      <c r="S696" s="490"/>
      <c r="T696" s="490"/>
      <c r="U696" s="490"/>
      <c r="V696" s="490"/>
      <c r="W696" s="490"/>
      <c r="X696" s="490"/>
      <c r="Y696" s="490"/>
      <c r="Z696" s="490"/>
    </row>
    <row r="697" spans="1:26" ht="15.75" thickBot="1">
      <c r="A697" s="490"/>
      <c r="B697" s="490"/>
      <c r="C697" s="490"/>
      <c r="D697" s="490"/>
      <c r="E697" s="490"/>
      <c r="F697" s="490"/>
      <c r="G697" s="490"/>
      <c r="H697" s="490"/>
      <c r="I697" s="490"/>
      <c r="J697" s="490"/>
      <c r="K697" s="490"/>
      <c r="L697" s="490"/>
      <c r="M697" s="490"/>
      <c r="N697" s="490"/>
      <c r="O697" s="490"/>
      <c r="P697" s="490"/>
      <c r="Q697" s="490"/>
      <c r="R697" s="490"/>
      <c r="S697" s="490"/>
      <c r="T697" s="490"/>
      <c r="U697" s="490"/>
      <c r="V697" s="490"/>
      <c r="W697" s="490"/>
      <c r="X697" s="490"/>
      <c r="Y697" s="490"/>
      <c r="Z697" s="490"/>
    </row>
    <row r="698" spans="1:26" ht="15.75" thickBot="1">
      <c r="A698" s="490"/>
      <c r="B698" s="490"/>
      <c r="C698" s="490"/>
      <c r="D698" s="490"/>
      <c r="E698" s="490"/>
      <c r="F698" s="490"/>
      <c r="G698" s="490"/>
      <c r="H698" s="490"/>
      <c r="I698" s="490"/>
      <c r="J698" s="490"/>
      <c r="K698" s="490"/>
      <c r="L698" s="490"/>
      <c r="M698" s="490"/>
      <c r="N698" s="490"/>
      <c r="O698" s="490"/>
      <c r="P698" s="490"/>
      <c r="Q698" s="490"/>
      <c r="R698" s="490"/>
      <c r="S698" s="490"/>
      <c r="T698" s="490"/>
      <c r="U698" s="490"/>
      <c r="V698" s="490"/>
      <c r="W698" s="490"/>
      <c r="X698" s="490"/>
      <c r="Y698" s="490"/>
      <c r="Z698" s="490"/>
    </row>
    <row r="699" spans="1:26" ht="15.75" thickBot="1">
      <c r="A699" s="490"/>
      <c r="B699" s="490"/>
      <c r="C699" s="490"/>
      <c r="D699" s="490"/>
      <c r="E699" s="490"/>
      <c r="F699" s="490"/>
      <c r="G699" s="490"/>
      <c r="H699" s="490"/>
      <c r="I699" s="490"/>
      <c r="J699" s="490"/>
      <c r="K699" s="490"/>
      <c r="L699" s="490"/>
      <c r="M699" s="490"/>
      <c r="N699" s="490"/>
      <c r="O699" s="490"/>
      <c r="P699" s="490"/>
      <c r="Q699" s="490"/>
      <c r="R699" s="490"/>
      <c r="S699" s="490"/>
      <c r="T699" s="490"/>
      <c r="U699" s="490"/>
      <c r="V699" s="490"/>
      <c r="W699" s="490"/>
      <c r="X699" s="490"/>
      <c r="Y699" s="490"/>
      <c r="Z699" s="490"/>
    </row>
    <row r="700" spans="1:26" ht="15.75" thickBot="1">
      <c r="A700" s="490"/>
      <c r="B700" s="490"/>
      <c r="C700" s="490"/>
      <c r="D700" s="490"/>
      <c r="E700" s="490"/>
      <c r="F700" s="490"/>
      <c r="G700" s="490"/>
      <c r="H700" s="490"/>
      <c r="I700" s="490"/>
      <c r="J700" s="490"/>
      <c r="K700" s="490"/>
      <c r="L700" s="490"/>
      <c r="M700" s="490"/>
      <c r="N700" s="490"/>
      <c r="O700" s="490"/>
      <c r="P700" s="490"/>
      <c r="Q700" s="490"/>
      <c r="R700" s="490"/>
      <c r="S700" s="490"/>
      <c r="T700" s="490"/>
      <c r="U700" s="490"/>
      <c r="V700" s="490"/>
      <c r="W700" s="490"/>
      <c r="X700" s="490"/>
      <c r="Y700" s="490"/>
      <c r="Z700" s="490"/>
    </row>
    <row r="701" spans="1:26" ht="15.75" thickBot="1">
      <c r="A701" s="490"/>
      <c r="B701" s="490"/>
      <c r="C701" s="490"/>
      <c r="D701" s="490"/>
      <c r="E701" s="490"/>
      <c r="F701" s="490"/>
      <c r="G701" s="490"/>
      <c r="H701" s="490"/>
      <c r="I701" s="490"/>
      <c r="J701" s="490"/>
      <c r="K701" s="490"/>
      <c r="L701" s="490"/>
      <c r="M701" s="490"/>
      <c r="N701" s="490"/>
      <c r="O701" s="490"/>
      <c r="P701" s="490"/>
      <c r="Q701" s="490"/>
      <c r="R701" s="490"/>
      <c r="S701" s="490"/>
      <c r="T701" s="490"/>
      <c r="U701" s="490"/>
      <c r="V701" s="490"/>
      <c r="W701" s="490"/>
      <c r="X701" s="490"/>
      <c r="Y701" s="490"/>
      <c r="Z701" s="490"/>
    </row>
    <row r="702" spans="1:26" ht="15.75" thickBot="1">
      <c r="A702" s="490"/>
      <c r="B702" s="490"/>
      <c r="C702" s="490"/>
      <c r="D702" s="490"/>
      <c r="E702" s="490"/>
      <c r="F702" s="490"/>
      <c r="G702" s="490"/>
      <c r="H702" s="490"/>
      <c r="I702" s="490"/>
      <c r="J702" s="490"/>
      <c r="K702" s="490"/>
      <c r="L702" s="490"/>
      <c r="M702" s="490"/>
      <c r="N702" s="490"/>
      <c r="O702" s="490"/>
      <c r="P702" s="490"/>
      <c r="Q702" s="490"/>
      <c r="R702" s="490"/>
      <c r="S702" s="490"/>
      <c r="T702" s="490"/>
      <c r="U702" s="490"/>
      <c r="V702" s="490"/>
      <c r="W702" s="490"/>
      <c r="X702" s="490"/>
      <c r="Y702" s="490"/>
      <c r="Z702" s="490"/>
    </row>
    <row r="703" spans="1:26" ht="15.75" thickBot="1">
      <c r="A703" s="490"/>
      <c r="B703" s="490"/>
      <c r="C703" s="490"/>
      <c r="D703" s="490"/>
      <c r="E703" s="490"/>
      <c r="F703" s="490"/>
      <c r="G703" s="490"/>
      <c r="H703" s="490"/>
      <c r="I703" s="490"/>
      <c r="J703" s="490"/>
      <c r="K703" s="490"/>
      <c r="L703" s="490"/>
      <c r="M703" s="490"/>
      <c r="N703" s="490"/>
      <c r="O703" s="490"/>
      <c r="P703" s="490"/>
      <c r="Q703" s="490"/>
      <c r="R703" s="490"/>
      <c r="S703" s="490"/>
      <c r="T703" s="490"/>
      <c r="U703" s="490"/>
      <c r="V703" s="490"/>
      <c r="W703" s="490"/>
      <c r="X703" s="490"/>
      <c r="Y703" s="490"/>
      <c r="Z703" s="490"/>
    </row>
    <row r="704" spans="1:26" ht="15.75" thickBot="1">
      <c r="A704" s="490"/>
      <c r="B704" s="490"/>
      <c r="C704" s="490"/>
      <c r="D704" s="490"/>
      <c r="E704" s="490"/>
      <c r="F704" s="490"/>
      <c r="G704" s="490"/>
      <c r="H704" s="490"/>
      <c r="I704" s="490"/>
      <c r="J704" s="490"/>
      <c r="K704" s="490"/>
      <c r="L704" s="490"/>
      <c r="M704" s="490"/>
      <c r="N704" s="490"/>
      <c r="O704" s="490"/>
      <c r="P704" s="490"/>
      <c r="Q704" s="490"/>
      <c r="R704" s="490"/>
      <c r="S704" s="490"/>
      <c r="T704" s="490"/>
      <c r="U704" s="490"/>
      <c r="V704" s="490"/>
      <c r="W704" s="490"/>
      <c r="X704" s="490"/>
      <c r="Y704" s="490"/>
      <c r="Z704" s="490"/>
    </row>
    <row r="705" spans="1:26" ht="15.75" thickBot="1">
      <c r="A705" s="490"/>
      <c r="B705" s="490"/>
      <c r="C705" s="490"/>
      <c r="D705" s="490"/>
      <c r="E705" s="490"/>
      <c r="F705" s="490"/>
      <c r="G705" s="490"/>
      <c r="H705" s="490"/>
      <c r="I705" s="490"/>
      <c r="J705" s="490"/>
      <c r="K705" s="490"/>
      <c r="L705" s="490"/>
      <c r="M705" s="490"/>
      <c r="N705" s="490"/>
      <c r="O705" s="490"/>
      <c r="P705" s="490"/>
      <c r="Q705" s="490"/>
      <c r="R705" s="490"/>
      <c r="S705" s="490"/>
      <c r="T705" s="490"/>
      <c r="U705" s="490"/>
      <c r="V705" s="490"/>
      <c r="W705" s="490"/>
      <c r="X705" s="490"/>
      <c r="Y705" s="490"/>
      <c r="Z705" s="490"/>
    </row>
    <row r="706" spans="1:26" ht="15.75" thickBot="1">
      <c r="A706" s="490"/>
      <c r="B706" s="490"/>
      <c r="C706" s="490"/>
      <c r="D706" s="490"/>
      <c r="E706" s="490"/>
      <c r="F706" s="490"/>
      <c r="G706" s="490"/>
      <c r="H706" s="490"/>
      <c r="I706" s="490"/>
      <c r="J706" s="490"/>
      <c r="K706" s="490"/>
      <c r="L706" s="490"/>
      <c r="M706" s="490"/>
      <c r="N706" s="490"/>
      <c r="O706" s="490"/>
      <c r="P706" s="490"/>
      <c r="Q706" s="490"/>
      <c r="R706" s="490"/>
      <c r="S706" s="490"/>
      <c r="T706" s="490"/>
      <c r="U706" s="490"/>
      <c r="V706" s="490"/>
      <c r="W706" s="490"/>
      <c r="X706" s="490"/>
      <c r="Y706" s="490"/>
      <c r="Z706" s="490"/>
    </row>
    <row r="707" spans="1:26" ht="15.75" thickBot="1">
      <c r="A707" s="490"/>
      <c r="B707" s="490"/>
      <c r="C707" s="490"/>
      <c r="D707" s="490"/>
      <c r="E707" s="490"/>
      <c r="F707" s="490"/>
      <c r="G707" s="490"/>
      <c r="H707" s="490"/>
      <c r="I707" s="490"/>
      <c r="J707" s="490"/>
      <c r="K707" s="490"/>
      <c r="L707" s="490"/>
      <c r="M707" s="490"/>
      <c r="N707" s="490"/>
      <c r="O707" s="490"/>
      <c r="P707" s="490"/>
      <c r="Q707" s="490"/>
      <c r="R707" s="490"/>
      <c r="S707" s="490"/>
      <c r="T707" s="490"/>
      <c r="U707" s="490"/>
      <c r="V707" s="490"/>
      <c r="W707" s="490"/>
      <c r="X707" s="490"/>
      <c r="Y707" s="490"/>
      <c r="Z707" s="490"/>
    </row>
    <row r="708" spans="1:26" ht="15.75" thickBot="1">
      <c r="A708" s="490"/>
      <c r="B708" s="490"/>
      <c r="C708" s="490"/>
      <c r="D708" s="490"/>
      <c r="E708" s="490"/>
      <c r="F708" s="490"/>
      <c r="G708" s="490"/>
      <c r="H708" s="490"/>
      <c r="I708" s="490"/>
      <c r="J708" s="490"/>
      <c r="K708" s="490"/>
      <c r="L708" s="490"/>
      <c r="M708" s="490"/>
      <c r="N708" s="490"/>
      <c r="O708" s="490"/>
      <c r="P708" s="490"/>
      <c r="Q708" s="490"/>
      <c r="R708" s="490"/>
      <c r="S708" s="490"/>
      <c r="T708" s="490"/>
      <c r="U708" s="490"/>
      <c r="V708" s="490"/>
      <c r="W708" s="490"/>
      <c r="X708" s="490"/>
      <c r="Y708" s="490"/>
      <c r="Z708" s="490"/>
    </row>
    <row r="709" spans="1:26" ht="15.75" thickBot="1">
      <c r="A709" s="490"/>
      <c r="B709" s="490"/>
      <c r="C709" s="490"/>
      <c r="D709" s="490"/>
      <c r="E709" s="490"/>
      <c r="F709" s="490"/>
      <c r="G709" s="490"/>
      <c r="H709" s="490"/>
      <c r="I709" s="490"/>
      <c r="J709" s="490"/>
      <c r="K709" s="490"/>
      <c r="L709" s="490"/>
      <c r="M709" s="490"/>
      <c r="N709" s="490"/>
      <c r="O709" s="490"/>
      <c r="P709" s="490"/>
      <c r="Q709" s="490"/>
      <c r="R709" s="490"/>
      <c r="S709" s="490"/>
      <c r="T709" s="490"/>
      <c r="U709" s="490"/>
      <c r="V709" s="490"/>
      <c r="W709" s="490"/>
      <c r="X709" s="490"/>
      <c r="Y709" s="490"/>
      <c r="Z709" s="490"/>
    </row>
    <row r="710" spans="1:26" ht="15.75" thickBot="1">
      <c r="A710" s="490"/>
      <c r="B710" s="490"/>
      <c r="C710" s="490"/>
      <c r="D710" s="490"/>
      <c r="E710" s="490"/>
      <c r="F710" s="490"/>
      <c r="G710" s="490"/>
      <c r="H710" s="490"/>
      <c r="I710" s="490"/>
      <c r="J710" s="490"/>
      <c r="K710" s="490"/>
      <c r="L710" s="490"/>
      <c r="M710" s="490"/>
      <c r="N710" s="490"/>
      <c r="O710" s="490"/>
      <c r="P710" s="490"/>
      <c r="Q710" s="490"/>
      <c r="R710" s="490"/>
      <c r="S710" s="490"/>
      <c r="T710" s="490"/>
      <c r="U710" s="490"/>
      <c r="V710" s="490"/>
      <c r="W710" s="490"/>
      <c r="X710" s="490"/>
      <c r="Y710" s="490"/>
      <c r="Z710" s="490"/>
    </row>
    <row r="711" spans="1:26" ht="15.75" thickBot="1">
      <c r="A711" s="490"/>
      <c r="B711" s="490"/>
      <c r="C711" s="490"/>
      <c r="D711" s="490"/>
      <c r="E711" s="490"/>
      <c r="F711" s="490"/>
      <c r="G711" s="490"/>
      <c r="H711" s="490"/>
      <c r="I711" s="490"/>
      <c r="J711" s="490"/>
      <c r="K711" s="490"/>
      <c r="L711" s="490"/>
      <c r="M711" s="490"/>
      <c r="N711" s="490"/>
      <c r="O711" s="490"/>
      <c r="P711" s="490"/>
      <c r="Q711" s="490"/>
      <c r="R711" s="490"/>
      <c r="S711" s="490"/>
      <c r="T711" s="490"/>
      <c r="U711" s="490"/>
      <c r="V711" s="490"/>
      <c r="W711" s="490"/>
      <c r="X711" s="490"/>
      <c r="Y711" s="490"/>
      <c r="Z711" s="490"/>
    </row>
    <row r="712" spans="1:26" ht="15.75" thickBot="1">
      <c r="A712" s="490"/>
      <c r="B712" s="490"/>
      <c r="C712" s="490"/>
      <c r="D712" s="490"/>
      <c r="E712" s="490"/>
      <c r="F712" s="490"/>
      <c r="G712" s="490"/>
      <c r="H712" s="490"/>
      <c r="I712" s="490"/>
      <c r="J712" s="490"/>
      <c r="K712" s="490"/>
      <c r="L712" s="490"/>
      <c r="M712" s="490"/>
      <c r="N712" s="490"/>
      <c r="O712" s="490"/>
      <c r="P712" s="490"/>
      <c r="Q712" s="490"/>
      <c r="R712" s="490"/>
      <c r="S712" s="490"/>
      <c r="T712" s="490"/>
      <c r="U712" s="490"/>
      <c r="V712" s="490"/>
      <c r="W712" s="490"/>
      <c r="X712" s="490"/>
      <c r="Y712" s="490"/>
      <c r="Z712" s="490"/>
    </row>
    <row r="713" spans="1:26" ht="15.75" thickBot="1">
      <c r="A713" s="490"/>
      <c r="B713" s="490"/>
      <c r="C713" s="490"/>
      <c r="D713" s="490"/>
      <c r="E713" s="490"/>
      <c r="F713" s="490"/>
      <c r="G713" s="490"/>
      <c r="H713" s="490"/>
      <c r="I713" s="490"/>
      <c r="J713" s="490"/>
      <c r="K713" s="490"/>
      <c r="L713" s="490"/>
      <c r="M713" s="490"/>
      <c r="N713" s="490"/>
      <c r="O713" s="490"/>
      <c r="P713" s="490"/>
      <c r="Q713" s="490"/>
      <c r="R713" s="490"/>
      <c r="S713" s="490"/>
      <c r="T713" s="490"/>
      <c r="U713" s="490"/>
      <c r="V713" s="490"/>
      <c r="W713" s="490"/>
      <c r="X713" s="490"/>
      <c r="Y713" s="490"/>
      <c r="Z713" s="490"/>
    </row>
    <row r="714" spans="1:26" ht="15.75" thickBot="1">
      <c r="A714" s="490"/>
      <c r="B714" s="490"/>
      <c r="C714" s="490"/>
      <c r="D714" s="490"/>
      <c r="E714" s="490"/>
      <c r="F714" s="490"/>
      <c r="G714" s="490"/>
      <c r="H714" s="490"/>
      <c r="I714" s="490"/>
      <c r="J714" s="490"/>
      <c r="K714" s="490"/>
      <c r="L714" s="490"/>
      <c r="M714" s="490"/>
      <c r="N714" s="490"/>
      <c r="O714" s="490"/>
      <c r="P714" s="490"/>
      <c r="Q714" s="490"/>
      <c r="R714" s="490"/>
      <c r="S714" s="490"/>
      <c r="T714" s="490"/>
      <c r="U714" s="490"/>
      <c r="V714" s="490"/>
      <c r="W714" s="490"/>
      <c r="X714" s="490"/>
      <c r="Y714" s="490"/>
      <c r="Z714" s="490"/>
    </row>
    <row r="715" spans="1:26" ht="15.75" thickBot="1">
      <c r="A715" s="490"/>
      <c r="B715" s="490"/>
      <c r="C715" s="490"/>
      <c r="D715" s="490"/>
      <c r="E715" s="490"/>
      <c r="F715" s="490"/>
      <c r="G715" s="490"/>
      <c r="H715" s="490"/>
      <c r="I715" s="490"/>
      <c r="J715" s="490"/>
      <c r="K715" s="490"/>
      <c r="L715" s="490"/>
      <c r="M715" s="490"/>
      <c r="N715" s="490"/>
      <c r="O715" s="490"/>
      <c r="P715" s="490"/>
      <c r="Q715" s="490"/>
      <c r="R715" s="490"/>
      <c r="S715" s="490"/>
      <c r="T715" s="490"/>
      <c r="U715" s="490"/>
      <c r="V715" s="490"/>
      <c r="W715" s="490"/>
      <c r="X715" s="490"/>
      <c r="Y715" s="490"/>
      <c r="Z715" s="490"/>
    </row>
    <row r="716" spans="1:26" ht="15.75" thickBot="1">
      <c r="A716" s="490"/>
      <c r="B716" s="490"/>
      <c r="C716" s="490"/>
      <c r="D716" s="490"/>
      <c r="E716" s="490"/>
      <c r="F716" s="490"/>
      <c r="G716" s="490"/>
      <c r="H716" s="490"/>
      <c r="I716" s="490"/>
      <c r="J716" s="490"/>
      <c r="K716" s="490"/>
      <c r="L716" s="490"/>
      <c r="M716" s="490"/>
      <c r="N716" s="490"/>
      <c r="O716" s="490"/>
      <c r="P716" s="490"/>
      <c r="Q716" s="490"/>
      <c r="R716" s="490"/>
      <c r="S716" s="490"/>
      <c r="T716" s="490"/>
      <c r="U716" s="490"/>
      <c r="V716" s="490"/>
      <c r="W716" s="490"/>
      <c r="X716" s="490"/>
      <c r="Y716" s="490"/>
      <c r="Z716" s="490"/>
    </row>
    <row r="717" spans="1:26" ht="15.75" thickBot="1">
      <c r="A717" s="490"/>
      <c r="B717" s="490"/>
      <c r="C717" s="490"/>
      <c r="D717" s="490"/>
      <c r="E717" s="490"/>
      <c r="F717" s="490"/>
      <c r="G717" s="490"/>
      <c r="H717" s="490"/>
      <c r="I717" s="490"/>
      <c r="J717" s="490"/>
      <c r="K717" s="490"/>
      <c r="L717" s="490"/>
      <c r="M717" s="490"/>
      <c r="N717" s="490"/>
      <c r="O717" s="490"/>
      <c r="P717" s="490"/>
      <c r="Q717" s="490"/>
      <c r="R717" s="490"/>
      <c r="S717" s="490"/>
      <c r="T717" s="490"/>
      <c r="U717" s="490"/>
      <c r="V717" s="490"/>
      <c r="W717" s="490"/>
      <c r="X717" s="490"/>
      <c r="Y717" s="490"/>
      <c r="Z717" s="490"/>
    </row>
    <row r="718" spans="1:26" ht="15.75" thickBot="1">
      <c r="A718" s="490"/>
      <c r="B718" s="490"/>
      <c r="C718" s="490"/>
      <c r="D718" s="490"/>
      <c r="E718" s="490"/>
      <c r="F718" s="490"/>
      <c r="G718" s="490"/>
      <c r="H718" s="490"/>
      <c r="I718" s="490"/>
      <c r="J718" s="490"/>
      <c r="K718" s="490"/>
      <c r="L718" s="490"/>
      <c r="M718" s="490"/>
      <c r="N718" s="490"/>
      <c r="O718" s="490"/>
      <c r="P718" s="490"/>
      <c r="Q718" s="490"/>
      <c r="R718" s="490"/>
      <c r="S718" s="490"/>
      <c r="T718" s="490"/>
      <c r="U718" s="490"/>
      <c r="V718" s="490"/>
      <c r="W718" s="490"/>
      <c r="X718" s="490"/>
      <c r="Y718" s="490"/>
      <c r="Z718" s="490"/>
    </row>
    <row r="719" spans="1:26" ht="15.75" thickBot="1">
      <c r="A719" s="490"/>
      <c r="B719" s="490"/>
      <c r="C719" s="490"/>
      <c r="D719" s="490"/>
      <c r="E719" s="490"/>
      <c r="F719" s="490"/>
      <c r="G719" s="490"/>
      <c r="H719" s="490"/>
      <c r="I719" s="490"/>
      <c r="J719" s="490"/>
      <c r="K719" s="490"/>
      <c r="L719" s="490"/>
      <c r="M719" s="490"/>
      <c r="N719" s="490"/>
      <c r="O719" s="490"/>
      <c r="P719" s="490"/>
      <c r="Q719" s="490"/>
      <c r="R719" s="490"/>
      <c r="S719" s="490"/>
      <c r="T719" s="490"/>
      <c r="U719" s="490"/>
      <c r="V719" s="490"/>
      <c r="W719" s="490"/>
      <c r="X719" s="490"/>
      <c r="Y719" s="490"/>
      <c r="Z719" s="490"/>
    </row>
    <row r="720" spans="1:26" ht="15.75" thickBot="1">
      <c r="A720" s="490"/>
      <c r="B720" s="490"/>
      <c r="C720" s="490"/>
      <c r="D720" s="490"/>
      <c r="E720" s="490"/>
      <c r="F720" s="490"/>
      <c r="G720" s="490"/>
      <c r="H720" s="490"/>
      <c r="I720" s="490"/>
      <c r="J720" s="490"/>
      <c r="K720" s="490"/>
      <c r="L720" s="490"/>
      <c r="M720" s="490"/>
      <c r="N720" s="490"/>
      <c r="O720" s="490"/>
      <c r="P720" s="490"/>
      <c r="Q720" s="490"/>
      <c r="R720" s="490"/>
      <c r="S720" s="490"/>
      <c r="T720" s="490"/>
      <c r="U720" s="490"/>
      <c r="V720" s="490"/>
      <c r="W720" s="490"/>
      <c r="X720" s="490"/>
      <c r="Y720" s="490"/>
      <c r="Z720" s="490"/>
    </row>
    <row r="721" spans="1:26" ht="15.75" thickBot="1">
      <c r="A721" s="490"/>
      <c r="B721" s="490"/>
      <c r="C721" s="490"/>
      <c r="D721" s="490"/>
      <c r="E721" s="490"/>
      <c r="F721" s="490"/>
      <c r="G721" s="490"/>
      <c r="H721" s="490"/>
      <c r="I721" s="490"/>
      <c r="J721" s="490"/>
      <c r="K721" s="490"/>
      <c r="L721" s="490"/>
      <c r="M721" s="490"/>
      <c r="N721" s="490"/>
      <c r="O721" s="490"/>
      <c r="P721" s="490"/>
      <c r="Q721" s="490"/>
      <c r="R721" s="490"/>
      <c r="S721" s="490"/>
      <c r="T721" s="490"/>
      <c r="U721" s="490"/>
      <c r="V721" s="490"/>
      <c r="W721" s="490"/>
      <c r="X721" s="490"/>
      <c r="Y721" s="490"/>
      <c r="Z721" s="490"/>
    </row>
    <row r="722" spans="1:26" ht="15.75" thickBot="1">
      <c r="A722" s="490"/>
      <c r="B722" s="490"/>
      <c r="C722" s="490"/>
      <c r="D722" s="490"/>
      <c r="E722" s="490"/>
      <c r="F722" s="490"/>
      <c r="G722" s="490"/>
      <c r="H722" s="490"/>
      <c r="I722" s="490"/>
      <c r="J722" s="490"/>
      <c r="K722" s="490"/>
      <c r="L722" s="490"/>
      <c r="M722" s="490"/>
      <c r="N722" s="490"/>
      <c r="O722" s="490"/>
      <c r="P722" s="490"/>
      <c r="Q722" s="490"/>
      <c r="R722" s="490"/>
      <c r="S722" s="490"/>
      <c r="T722" s="490"/>
      <c r="U722" s="490"/>
      <c r="V722" s="490"/>
      <c r="W722" s="490"/>
      <c r="X722" s="490"/>
      <c r="Y722" s="490"/>
      <c r="Z722" s="490"/>
    </row>
    <row r="723" spans="1:26" ht="15.75" thickBot="1">
      <c r="A723" s="490"/>
      <c r="B723" s="490"/>
      <c r="C723" s="490"/>
      <c r="D723" s="490"/>
      <c r="E723" s="490"/>
      <c r="F723" s="490"/>
      <c r="G723" s="490"/>
      <c r="H723" s="490"/>
      <c r="I723" s="490"/>
      <c r="J723" s="490"/>
      <c r="K723" s="490"/>
      <c r="L723" s="490"/>
      <c r="M723" s="490"/>
      <c r="N723" s="490"/>
      <c r="O723" s="490"/>
      <c r="P723" s="490"/>
      <c r="Q723" s="490"/>
      <c r="R723" s="490"/>
      <c r="S723" s="490"/>
      <c r="T723" s="490"/>
      <c r="U723" s="490"/>
      <c r="V723" s="490"/>
      <c r="W723" s="490"/>
      <c r="X723" s="490"/>
      <c r="Y723" s="490"/>
      <c r="Z723" s="490"/>
    </row>
    <row r="724" spans="1:26" ht="15.75" thickBot="1">
      <c r="A724" s="490"/>
      <c r="B724" s="490"/>
      <c r="C724" s="490"/>
      <c r="D724" s="490"/>
      <c r="E724" s="490"/>
      <c r="F724" s="490"/>
      <c r="G724" s="490"/>
      <c r="H724" s="490"/>
      <c r="I724" s="490"/>
      <c r="J724" s="490"/>
      <c r="K724" s="490"/>
      <c r="L724" s="490"/>
      <c r="M724" s="490"/>
      <c r="N724" s="490"/>
      <c r="O724" s="490"/>
      <c r="P724" s="490"/>
      <c r="Q724" s="490"/>
      <c r="R724" s="490"/>
      <c r="S724" s="490"/>
      <c r="T724" s="490"/>
      <c r="U724" s="490"/>
      <c r="V724" s="490"/>
      <c r="W724" s="490"/>
      <c r="X724" s="490"/>
      <c r="Y724" s="490"/>
      <c r="Z724" s="490"/>
    </row>
    <row r="725" spans="1:26" ht="15.75" thickBot="1">
      <c r="A725" s="490"/>
      <c r="B725" s="490"/>
      <c r="C725" s="490"/>
      <c r="D725" s="490"/>
      <c r="E725" s="490"/>
      <c r="F725" s="490"/>
      <c r="G725" s="490"/>
      <c r="H725" s="490"/>
      <c r="I725" s="490"/>
      <c r="J725" s="490"/>
      <c r="K725" s="490"/>
      <c r="L725" s="490"/>
      <c r="M725" s="490"/>
      <c r="N725" s="490"/>
      <c r="O725" s="490"/>
      <c r="P725" s="490"/>
      <c r="Q725" s="490"/>
      <c r="R725" s="490"/>
      <c r="S725" s="490"/>
      <c r="T725" s="490"/>
      <c r="U725" s="490"/>
      <c r="V725" s="490"/>
      <c r="W725" s="490"/>
      <c r="X725" s="490"/>
      <c r="Y725" s="490"/>
      <c r="Z725" s="490"/>
    </row>
    <row r="726" spans="1:26" ht="15.75" thickBot="1">
      <c r="A726" s="490"/>
      <c r="B726" s="490"/>
      <c r="C726" s="490"/>
      <c r="D726" s="490"/>
      <c r="E726" s="490"/>
      <c r="F726" s="490"/>
      <c r="G726" s="490"/>
      <c r="H726" s="490"/>
      <c r="I726" s="490"/>
      <c r="J726" s="490"/>
      <c r="K726" s="490"/>
      <c r="L726" s="490"/>
      <c r="M726" s="490"/>
      <c r="N726" s="490"/>
      <c r="O726" s="490"/>
      <c r="P726" s="490"/>
      <c r="Q726" s="490"/>
      <c r="R726" s="490"/>
      <c r="S726" s="490"/>
      <c r="T726" s="490"/>
      <c r="U726" s="490"/>
      <c r="V726" s="490"/>
      <c r="W726" s="490"/>
      <c r="X726" s="490"/>
      <c r="Y726" s="490"/>
      <c r="Z726" s="490"/>
    </row>
    <row r="727" spans="1:26" ht="15.75" thickBot="1">
      <c r="A727" s="490"/>
      <c r="B727" s="490"/>
      <c r="C727" s="490"/>
      <c r="D727" s="490"/>
      <c r="E727" s="490"/>
      <c r="F727" s="490"/>
      <c r="G727" s="490"/>
      <c r="H727" s="490"/>
      <c r="I727" s="490"/>
      <c r="J727" s="490"/>
      <c r="K727" s="490"/>
      <c r="L727" s="490"/>
      <c r="M727" s="490"/>
      <c r="N727" s="490"/>
      <c r="O727" s="490"/>
      <c r="P727" s="490"/>
      <c r="Q727" s="490"/>
      <c r="R727" s="490"/>
      <c r="S727" s="490"/>
      <c r="T727" s="490"/>
      <c r="U727" s="490"/>
      <c r="V727" s="490"/>
      <c r="W727" s="490"/>
      <c r="X727" s="490"/>
      <c r="Y727" s="490"/>
      <c r="Z727" s="490"/>
    </row>
    <row r="728" spans="1:26" ht="15.75" thickBot="1">
      <c r="A728" s="490"/>
      <c r="B728" s="490"/>
      <c r="C728" s="490"/>
      <c r="D728" s="490"/>
      <c r="E728" s="490"/>
      <c r="F728" s="490"/>
      <c r="G728" s="490"/>
      <c r="H728" s="490"/>
      <c r="I728" s="490"/>
      <c r="J728" s="490"/>
      <c r="K728" s="490"/>
      <c r="L728" s="490"/>
      <c r="M728" s="490"/>
      <c r="N728" s="490"/>
      <c r="O728" s="490"/>
      <c r="P728" s="490"/>
      <c r="Q728" s="490"/>
      <c r="R728" s="490"/>
      <c r="S728" s="490"/>
      <c r="T728" s="490"/>
      <c r="U728" s="490"/>
      <c r="V728" s="490"/>
      <c r="W728" s="490"/>
      <c r="X728" s="490"/>
      <c r="Y728" s="490"/>
      <c r="Z728" s="490"/>
    </row>
    <row r="729" spans="1:26" ht="15.75" thickBot="1">
      <c r="A729" s="490"/>
      <c r="B729" s="490"/>
      <c r="C729" s="490"/>
      <c r="D729" s="490"/>
      <c r="E729" s="490"/>
      <c r="F729" s="490"/>
      <c r="G729" s="490"/>
      <c r="H729" s="490"/>
      <c r="I729" s="490"/>
      <c r="J729" s="490"/>
      <c r="K729" s="490"/>
      <c r="L729" s="490"/>
      <c r="M729" s="490"/>
      <c r="N729" s="490"/>
      <c r="O729" s="490"/>
      <c r="P729" s="490"/>
      <c r="Q729" s="490"/>
      <c r="R729" s="490"/>
      <c r="S729" s="490"/>
      <c r="T729" s="490"/>
      <c r="U729" s="490"/>
      <c r="V729" s="490"/>
      <c r="W729" s="490"/>
      <c r="X729" s="490"/>
      <c r="Y729" s="490"/>
      <c r="Z729" s="490"/>
    </row>
    <row r="730" spans="1:26" ht="15.75" thickBot="1">
      <c r="A730" s="490"/>
      <c r="B730" s="490"/>
      <c r="C730" s="490"/>
      <c r="D730" s="490"/>
      <c r="E730" s="490"/>
      <c r="F730" s="490"/>
      <c r="G730" s="490"/>
      <c r="H730" s="490"/>
      <c r="I730" s="490"/>
      <c r="J730" s="490"/>
      <c r="K730" s="490"/>
      <c r="L730" s="490"/>
      <c r="M730" s="490"/>
      <c r="N730" s="490"/>
      <c r="O730" s="490"/>
      <c r="P730" s="490"/>
      <c r="Q730" s="490"/>
      <c r="R730" s="490"/>
      <c r="S730" s="490"/>
      <c r="T730" s="490"/>
      <c r="U730" s="490"/>
      <c r="V730" s="490"/>
      <c r="W730" s="490"/>
      <c r="X730" s="490"/>
      <c r="Y730" s="490"/>
      <c r="Z730" s="490"/>
    </row>
    <row r="731" spans="1:26" ht="15.75" thickBot="1">
      <c r="A731" s="490"/>
      <c r="B731" s="490"/>
      <c r="C731" s="490"/>
      <c r="D731" s="490"/>
      <c r="E731" s="490"/>
      <c r="F731" s="490"/>
      <c r="G731" s="490"/>
      <c r="H731" s="490"/>
      <c r="I731" s="490"/>
      <c r="J731" s="490"/>
      <c r="K731" s="490"/>
      <c r="L731" s="490"/>
      <c r="M731" s="490"/>
      <c r="N731" s="490"/>
      <c r="O731" s="490"/>
      <c r="P731" s="490"/>
      <c r="Q731" s="490"/>
      <c r="R731" s="490"/>
      <c r="S731" s="490"/>
      <c r="T731" s="490"/>
      <c r="U731" s="490"/>
      <c r="V731" s="490"/>
      <c r="W731" s="490"/>
      <c r="X731" s="490"/>
      <c r="Y731" s="490"/>
      <c r="Z731" s="490"/>
    </row>
    <row r="732" spans="1:26" ht="15.75" thickBot="1">
      <c r="A732" s="490"/>
      <c r="B732" s="490"/>
      <c r="C732" s="490"/>
      <c r="D732" s="490"/>
      <c r="E732" s="490"/>
      <c r="F732" s="490"/>
      <c r="G732" s="490"/>
      <c r="H732" s="490"/>
      <c r="I732" s="490"/>
      <c r="J732" s="490"/>
      <c r="K732" s="490"/>
      <c r="L732" s="490"/>
      <c r="M732" s="490"/>
      <c r="N732" s="490"/>
      <c r="O732" s="490"/>
      <c r="P732" s="490"/>
      <c r="Q732" s="490"/>
      <c r="R732" s="490"/>
      <c r="S732" s="490"/>
      <c r="T732" s="490"/>
      <c r="U732" s="490"/>
      <c r="V732" s="490"/>
      <c r="W732" s="490"/>
      <c r="X732" s="490"/>
      <c r="Y732" s="490"/>
      <c r="Z732" s="490"/>
    </row>
    <row r="733" spans="1:26" ht="15.75" thickBot="1">
      <c r="A733" s="490"/>
      <c r="B733" s="490"/>
      <c r="C733" s="490"/>
      <c r="D733" s="490"/>
      <c r="E733" s="490"/>
      <c r="F733" s="490"/>
      <c r="G733" s="490"/>
      <c r="H733" s="490"/>
      <c r="I733" s="490"/>
      <c r="J733" s="490"/>
      <c r="K733" s="490"/>
      <c r="L733" s="490"/>
      <c r="M733" s="490"/>
      <c r="N733" s="490"/>
      <c r="O733" s="490"/>
      <c r="P733" s="490"/>
      <c r="Q733" s="490"/>
      <c r="R733" s="490"/>
      <c r="S733" s="490"/>
      <c r="T733" s="490"/>
      <c r="U733" s="490"/>
      <c r="V733" s="490"/>
      <c r="W733" s="490"/>
      <c r="X733" s="490"/>
      <c r="Y733" s="490"/>
      <c r="Z733" s="490"/>
    </row>
    <row r="734" spans="1:26" ht="15.75" thickBot="1">
      <c r="A734" s="490"/>
      <c r="B734" s="490"/>
      <c r="C734" s="490"/>
      <c r="D734" s="490"/>
      <c r="E734" s="490"/>
      <c r="F734" s="490"/>
      <c r="G734" s="490"/>
      <c r="H734" s="490"/>
      <c r="I734" s="490"/>
      <c r="J734" s="490"/>
      <c r="K734" s="490"/>
      <c r="L734" s="490"/>
      <c r="M734" s="490"/>
      <c r="N734" s="490"/>
      <c r="O734" s="490"/>
      <c r="P734" s="490"/>
      <c r="Q734" s="490"/>
      <c r="R734" s="490"/>
      <c r="S734" s="490"/>
      <c r="T734" s="490"/>
      <c r="U734" s="490"/>
      <c r="V734" s="490"/>
      <c r="W734" s="490"/>
      <c r="X734" s="490"/>
      <c r="Y734" s="490"/>
      <c r="Z734" s="490"/>
    </row>
    <row r="735" spans="1:26" ht="15.75" thickBot="1">
      <c r="A735" s="490"/>
      <c r="B735" s="490"/>
      <c r="C735" s="490"/>
      <c r="D735" s="490"/>
      <c r="E735" s="490"/>
      <c r="F735" s="490"/>
      <c r="G735" s="490"/>
      <c r="H735" s="490"/>
      <c r="I735" s="490"/>
      <c r="J735" s="490"/>
      <c r="K735" s="490"/>
      <c r="L735" s="490"/>
      <c r="M735" s="490"/>
      <c r="N735" s="490"/>
      <c r="O735" s="490"/>
      <c r="P735" s="490"/>
      <c r="Q735" s="490"/>
      <c r="R735" s="490"/>
      <c r="S735" s="490"/>
      <c r="T735" s="490"/>
      <c r="U735" s="490"/>
      <c r="V735" s="490"/>
      <c r="W735" s="490"/>
      <c r="X735" s="490"/>
      <c r="Y735" s="490"/>
      <c r="Z735" s="490"/>
    </row>
    <row r="736" spans="1:26" ht="15.75" thickBot="1">
      <c r="A736" s="490"/>
      <c r="B736" s="490"/>
      <c r="C736" s="490"/>
      <c r="D736" s="490"/>
      <c r="E736" s="490"/>
      <c r="F736" s="490"/>
      <c r="G736" s="490"/>
      <c r="H736" s="490"/>
      <c r="I736" s="490"/>
      <c r="J736" s="490"/>
      <c r="K736" s="490"/>
      <c r="L736" s="490"/>
      <c r="M736" s="490"/>
      <c r="N736" s="490"/>
      <c r="O736" s="490"/>
      <c r="P736" s="490"/>
      <c r="Q736" s="490"/>
      <c r="R736" s="490"/>
      <c r="S736" s="490"/>
      <c r="T736" s="490"/>
      <c r="U736" s="490"/>
      <c r="V736" s="490"/>
      <c r="W736" s="490"/>
      <c r="X736" s="490"/>
      <c r="Y736" s="490"/>
      <c r="Z736" s="490"/>
    </row>
    <row r="737" spans="1:26" ht="15.75" thickBot="1">
      <c r="A737" s="490"/>
      <c r="B737" s="490"/>
      <c r="C737" s="490"/>
      <c r="D737" s="490"/>
      <c r="E737" s="490"/>
      <c r="F737" s="490"/>
      <c r="G737" s="490"/>
      <c r="H737" s="490"/>
      <c r="I737" s="490"/>
      <c r="J737" s="490"/>
      <c r="K737" s="490"/>
      <c r="L737" s="490"/>
      <c r="M737" s="490"/>
      <c r="N737" s="490"/>
      <c r="O737" s="490"/>
      <c r="P737" s="490"/>
      <c r="Q737" s="490"/>
      <c r="R737" s="490"/>
      <c r="S737" s="490"/>
      <c r="T737" s="490"/>
      <c r="U737" s="490"/>
      <c r="V737" s="490"/>
      <c r="W737" s="490"/>
      <c r="X737" s="490"/>
      <c r="Y737" s="490"/>
      <c r="Z737" s="490"/>
    </row>
    <row r="738" spans="1:26" ht="15.75" thickBot="1">
      <c r="A738" s="490"/>
      <c r="B738" s="490"/>
      <c r="C738" s="490"/>
      <c r="D738" s="490"/>
      <c r="E738" s="490"/>
      <c r="F738" s="490"/>
      <c r="G738" s="490"/>
      <c r="H738" s="490"/>
      <c r="I738" s="490"/>
      <c r="J738" s="490"/>
      <c r="K738" s="490"/>
      <c r="L738" s="490"/>
      <c r="M738" s="490"/>
      <c r="N738" s="490"/>
      <c r="O738" s="490"/>
      <c r="P738" s="490"/>
      <c r="Q738" s="490"/>
      <c r="R738" s="490"/>
      <c r="S738" s="490"/>
      <c r="T738" s="490"/>
      <c r="U738" s="490"/>
      <c r="V738" s="490"/>
      <c r="W738" s="490"/>
      <c r="X738" s="490"/>
      <c r="Y738" s="490"/>
      <c r="Z738" s="490"/>
    </row>
    <row r="739" spans="1:26" ht="15.75" thickBot="1">
      <c r="A739" s="490"/>
      <c r="B739" s="490"/>
      <c r="C739" s="490"/>
      <c r="D739" s="490"/>
      <c r="E739" s="490"/>
      <c r="F739" s="490"/>
      <c r="G739" s="490"/>
      <c r="H739" s="490"/>
      <c r="I739" s="490"/>
      <c r="J739" s="490"/>
      <c r="K739" s="490"/>
      <c r="L739" s="490"/>
      <c r="M739" s="490"/>
      <c r="N739" s="490"/>
      <c r="O739" s="490"/>
      <c r="P739" s="490"/>
      <c r="Q739" s="490"/>
      <c r="R739" s="490"/>
      <c r="S739" s="490"/>
      <c r="T739" s="490"/>
      <c r="U739" s="490"/>
      <c r="V739" s="490"/>
      <c r="W739" s="490"/>
      <c r="X739" s="490"/>
      <c r="Y739" s="490"/>
      <c r="Z739" s="490"/>
    </row>
    <row r="740" spans="1:26" ht="15.75" thickBot="1">
      <c r="A740" s="490"/>
      <c r="B740" s="490"/>
      <c r="C740" s="490"/>
      <c r="D740" s="490"/>
      <c r="E740" s="490"/>
      <c r="F740" s="490"/>
      <c r="G740" s="490"/>
      <c r="H740" s="490"/>
      <c r="I740" s="490"/>
      <c r="J740" s="490"/>
      <c r="K740" s="490"/>
      <c r="L740" s="490"/>
      <c r="M740" s="490"/>
      <c r="N740" s="490"/>
      <c r="O740" s="490"/>
      <c r="P740" s="490"/>
      <c r="Q740" s="490"/>
      <c r="R740" s="490"/>
      <c r="S740" s="490"/>
      <c r="T740" s="490"/>
      <c r="U740" s="490"/>
      <c r="V740" s="490"/>
      <c r="W740" s="490"/>
      <c r="X740" s="490"/>
      <c r="Y740" s="490"/>
      <c r="Z740" s="490"/>
    </row>
    <row r="741" spans="1:26" ht="15.75" thickBot="1">
      <c r="A741" s="490"/>
      <c r="B741" s="490"/>
      <c r="C741" s="490"/>
      <c r="D741" s="490"/>
      <c r="E741" s="490"/>
      <c r="F741" s="490"/>
      <c r="G741" s="490"/>
      <c r="H741" s="490"/>
      <c r="I741" s="490"/>
      <c r="J741" s="490"/>
      <c r="K741" s="490"/>
      <c r="L741" s="490"/>
      <c r="M741" s="490"/>
      <c r="N741" s="490"/>
      <c r="O741" s="490"/>
      <c r="P741" s="490"/>
      <c r="Q741" s="490"/>
      <c r="R741" s="490"/>
      <c r="S741" s="490"/>
      <c r="T741" s="490"/>
      <c r="U741" s="490"/>
      <c r="V741" s="490"/>
      <c r="W741" s="490"/>
      <c r="X741" s="490"/>
      <c r="Y741" s="490"/>
      <c r="Z741" s="490"/>
    </row>
    <row r="742" spans="1:26" ht="15.75" thickBot="1">
      <c r="A742" s="490"/>
      <c r="B742" s="490"/>
      <c r="C742" s="490"/>
      <c r="D742" s="490"/>
      <c r="E742" s="490"/>
      <c r="F742" s="490"/>
      <c r="G742" s="490"/>
      <c r="H742" s="490"/>
      <c r="I742" s="490"/>
      <c r="J742" s="490"/>
      <c r="K742" s="490"/>
      <c r="L742" s="490"/>
      <c r="M742" s="490"/>
      <c r="N742" s="490"/>
      <c r="O742" s="490"/>
      <c r="P742" s="490"/>
      <c r="Q742" s="490"/>
      <c r="R742" s="490"/>
      <c r="S742" s="490"/>
      <c r="T742" s="490"/>
      <c r="U742" s="490"/>
      <c r="V742" s="490"/>
      <c r="W742" s="490"/>
      <c r="X742" s="490"/>
      <c r="Y742" s="490"/>
      <c r="Z742" s="490"/>
    </row>
    <row r="743" spans="1:26" ht="15.75" thickBot="1">
      <c r="A743" s="490"/>
      <c r="B743" s="490"/>
      <c r="C743" s="490"/>
      <c r="D743" s="490"/>
      <c r="E743" s="490"/>
      <c r="F743" s="490"/>
      <c r="G743" s="490"/>
      <c r="H743" s="490"/>
      <c r="I743" s="490"/>
      <c r="J743" s="490"/>
      <c r="K743" s="490"/>
      <c r="L743" s="490"/>
      <c r="M743" s="490"/>
      <c r="N743" s="490"/>
      <c r="O743" s="490"/>
      <c r="P743" s="490"/>
      <c r="Q743" s="490"/>
      <c r="R743" s="490"/>
      <c r="S743" s="490"/>
      <c r="T743" s="490"/>
      <c r="U743" s="490"/>
      <c r="V743" s="490"/>
      <c r="W743" s="490"/>
      <c r="X743" s="490"/>
      <c r="Y743" s="490"/>
      <c r="Z743" s="490"/>
    </row>
    <row r="744" spans="1:26" ht="15.75" thickBot="1">
      <c r="A744" s="490"/>
      <c r="B744" s="490"/>
      <c r="C744" s="490"/>
      <c r="D744" s="490"/>
      <c r="E744" s="490"/>
      <c r="F744" s="490"/>
      <c r="G744" s="490"/>
      <c r="H744" s="490"/>
      <c r="I744" s="490"/>
      <c r="J744" s="490"/>
      <c r="K744" s="490"/>
      <c r="L744" s="490"/>
      <c r="M744" s="490"/>
      <c r="N744" s="490"/>
      <c r="O744" s="490"/>
      <c r="P744" s="490"/>
      <c r="Q744" s="490"/>
      <c r="R744" s="490"/>
      <c r="S744" s="490"/>
      <c r="T744" s="490"/>
      <c r="U744" s="490"/>
      <c r="V744" s="490"/>
      <c r="W744" s="490"/>
      <c r="X744" s="490"/>
      <c r="Y744" s="490"/>
      <c r="Z744" s="490"/>
    </row>
    <row r="745" spans="1:26" ht="15.75" thickBot="1">
      <c r="A745" s="490"/>
      <c r="B745" s="490"/>
      <c r="C745" s="490"/>
      <c r="D745" s="490"/>
      <c r="E745" s="490"/>
      <c r="F745" s="490"/>
      <c r="G745" s="490"/>
      <c r="H745" s="490"/>
      <c r="I745" s="490"/>
      <c r="J745" s="490"/>
      <c r="K745" s="490"/>
      <c r="L745" s="490"/>
      <c r="M745" s="490"/>
      <c r="N745" s="490"/>
      <c r="O745" s="490"/>
      <c r="P745" s="490"/>
      <c r="Q745" s="490"/>
      <c r="R745" s="490"/>
      <c r="S745" s="490"/>
      <c r="T745" s="490"/>
      <c r="U745" s="490"/>
      <c r="V745" s="490"/>
      <c r="W745" s="490"/>
      <c r="X745" s="490"/>
      <c r="Y745" s="490"/>
      <c r="Z745" s="490"/>
    </row>
    <row r="746" spans="1:26" ht="15.75" thickBot="1">
      <c r="A746" s="490"/>
      <c r="B746" s="490"/>
      <c r="C746" s="490"/>
      <c r="D746" s="490"/>
      <c r="E746" s="490"/>
      <c r="F746" s="490"/>
      <c r="G746" s="490"/>
      <c r="H746" s="490"/>
      <c r="I746" s="490"/>
      <c r="J746" s="490"/>
      <c r="K746" s="490"/>
      <c r="L746" s="490"/>
      <c r="M746" s="490"/>
      <c r="N746" s="490"/>
      <c r="O746" s="490"/>
      <c r="P746" s="490"/>
      <c r="Q746" s="490"/>
      <c r="R746" s="490"/>
      <c r="S746" s="490"/>
      <c r="T746" s="490"/>
      <c r="U746" s="490"/>
      <c r="V746" s="490"/>
      <c r="W746" s="490"/>
      <c r="X746" s="490"/>
      <c r="Y746" s="490"/>
      <c r="Z746" s="490"/>
    </row>
    <row r="747" spans="1:26" ht="15.75" thickBot="1">
      <c r="A747" s="490"/>
      <c r="B747" s="490"/>
      <c r="C747" s="490"/>
      <c r="D747" s="490"/>
      <c r="E747" s="490"/>
      <c r="F747" s="490"/>
      <c r="G747" s="490"/>
      <c r="H747" s="490"/>
      <c r="I747" s="490"/>
      <c r="J747" s="490"/>
      <c r="K747" s="490"/>
      <c r="L747" s="490"/>
      <c r="M747" s="490"/>
      <c r="N747" s="490"/>
      <c r="O747" s="490"/>
      <c r="P747" s="490"/>
      <c r="Q747" s="490"/>
      <c r="R747" s="490"/>
      <c r="S747" s="490"/>
      <c r="T747" s="490"/>
      <c r="U747" s="490"/>
      <c r="V747" s="490"/>
      <c r="W747" s="490"/>
      <c r="X747" s="490"/>
      <c r="Y747" s="490"/>
      <c r="Z747" s="490"/>
    </row>
    <row r="748" spans="1:26" ht="15.75" thickBot="1">
      <c r="A748" s="490"/>
      <c r="B748" s="490"/>
      <c r="C748" s="490"/>
      <c r="D748" s="490"/>
      <c r="E748" s="490"/>
      <c r="F748" s="490"/>
      <c r="G748" s="490"/>
      <c r="H748" s="490"/>
      <c r="I748" s="490"/>
      <c r="J748" s="490"/>
      <c r="K748" s="490"/>
      <c r="L748" s="490"/>
      <c r="M748" s="490"/>
      <c r="N748" s="490"/>
      <c r="O748" s="490"/>
      <c r="P748" s="490"/>
      <c r="Q748" s="490"/>
      <c r="R748" s="490"/>
      <c r="S748" s="490"/>
      <c r="T748" s="490"/>
      <c r="U748" s="490"/>
      <c r="V748" s="490"/>
      <c r="W748" s="490"/>
      <c r="X748" s="490"/>
      <c r="Y748" s="490"/>
      <c r="Z748" s="490"/>
    </row>
    <row r="749" spans="1:26" ht="15.75" thickBot="1">
      <c r="A749" s="490"/>
      <c r="B749" s="490"/>
      <c r="C749" s="490"/>
      <c r="D749" s="490"/>
      <c r="E749" s="490"/>
      <c r="F749" s="490"/>
      <c r="G749" s="490"/>
      <c r="H749" s="490"/>
      <c r="I749" s="490"/>
      <c r="J749" s="490"/>
      <c r="K749" s="490"/>
      <c r="L749" s="490"/>
      <c r="M749" s="490"/>
      <c r="N749" s="490"/>
      <c r="O749" s="490"/>
      <c r="P749" s="490"/>
      <c r="Q749" s="490"/>
      <c r="R749" s="490"/>
      <c r="S749" s="490"/>
      <c r="T749" s="490"/>
      <c r="U749" s="490"/>
      <c r="V749" s="490"/>
      <c r="W749" s="490"/>
      <c r="X749" s="490"/>
      <c r="Y749" s="490"/>
      <c r="Z749" s="490"/>
    </row>
    <row r="750" spans="1:26" ht="15.75" thickBot="1">
      <c r="A750" s="490"/>
      <c r="B750" s="490"/>
      <c r="C750" s="490"/>
      <c r="D750" s="490"/>
      <c r="E750" s="490"/>
      <c r="F750" s="490"/>
      <c r="G750" s="490"/>
      <c r="H750" s="490"/>
      <c r="I750" s="490"/>
      <c r="J750" s="490"/>
      <c r="K750" s="490"/>
      <c r="L750" s="490"/>
      <c r="M750" s="490"/>
      <c r="N750" s="490"/>
      <c r="O750" s="490"/>
      <c r="P750" s="490"/>
      <c r="Q750" s="490"/>
      <c r="R750" s="490"/>
      <c r="S750" s="490"/>
      <c r="T750" s="490"/>
      <c r="U750" s="490"/>
      <c r="V750" s="490"/>
      <c r="W750" s="490"/>
      <c r="X750" s="490"/>
      <c r="Y750" s="490"/>
      <c r="Z750" s="490"/>
    </row>
    <row r="751" spans="1:26" ht="15.75" thickBot="1">
      <c r="A751" s="490"/>
      <c r="B751" s="490"/>
      <c r="C751" s="490"/>
      <c r="D751" s="490"/>
      <c r="E751" s="490"/>
      <c r="F751" s="490"/>
      <c r="G751" s="490"/>
      <c r="H751" s="490"/>
      <c r="I751" s="490"/>
      <c r="J751" s="490"/>
      <c r="K751" s="490"/>
      <c r="L751" s="490"/>
      <c r="M751" s="490"/>
      <c r="N751" s="490"/>
      <c r="O751" s="490"/>
      <c r="P751" s="490"/>
      <c r="Q751" s="490"/>
      <c r="R751" s="490"/>
      <c r="S751" s="490"/>
      <c r="T751" s="490"/>
      <c r="U751" s="490"/>
      <c r="V751" s="490"/>
      <c r="W751" s="490"/>
      <c r="X751" s="490"/>
      <c r="Y751" s="490"/>
      <c r="Z751" s="490"/>
    </row>
    <row r="752" spans="1:26" ht="15.75" thickBot="1">
      <c r="A752" s="490"/>
      <c r="B752" s="490"/>
      <c r="C752" s="490"/>
      <c r="D752" s="490"/>
      <c r="E752" s="490"/>
      <c r="F752" s="490"/>
      <c r="G752" s="490"/>
      <c r="H752" s="490"/>
      <c r="I752" s="490"/>
      <c r="J752" s="490"/>
      <c r="K752" s="490"/>
      <c r="L752" s="490"/>
      <c r="M752" s="490"/>
      <c r="N752" s="490"/>
      <c r="O752" s="490"/>
      <c r="P752" s="490"/>
      <c r="Q752" s="490"/>
      <c r="R752" s="490"/>
      <c r="S752" s="490"/>
      <c r="T752" s="490"/>
      <c r="U752" s="490"/>
      <c r="V752" s="490"/>
      <c r="W752" s="490"/>
      <c r="X752" s="490"/>
      <c r="Y752" s="490"/>
      <c r="Z752" s="490"/>
    </row>
    <row r="753" spans="1:26" ht="15.75" thickBot="1">
      <c r="A753" s="490"/>
      <c r="B753" s="490"/>
      <c r="C753" s="490"/>
      <c r="D753" s="490"/>
      <c r="E753" s="490"/>
      <c r="F753" s="490"/>
      <c r="G753" s="490"/>
      <c r="H753" s="490"/>
      <c r="I753" s="490"/>
      <c r="J753" s="490"/>
      <c r="K753" s="490"/>
      <c r="L753" s="490"/>
      <c r="M753" s="490"/>
      <c r="N753" s="490"/>
      <c r="O753" s="490"/>
      <c r="P753" s="490"/>
      <c r="Q753" s="490"/>
      <c r="R753" s="490"/>
      <c r="S753" s="490"/>
      <c r="T753" s="490"/>
      <c r="U753" s="490"/>
      <c r="V753" s="490"/>
      <c r="W753" s="490"/>
      <c r="X753" s="490"/>
      <c r="Y753" s="490"/>
      <c r="Z753" s="490"/>
    </row>
    <row r="754" spans="1:26" ht="15.75" thickBot="1">
      <c r="A754" s="490"/>
      <c r="B754" s="490"/>
      <c r="C754" s="490"/>
      <c r="D754" s="490"/>
      <c r="E754" s="490"/>
      <c r="F754" s="490"/>
      <c r="G754" s="490"/>
      <c r="H754" s="490"/>
      <c r="I754" s="490"/>
      <c r="J754" s="490"/>
      <c r="K754" s="490"/>
      <c r="L754" s="490"/>
      <c r="M754" s="490"/>
      <c r="N754" s="490"/>
      <c r="O754" s="490"/>
      <c r="P754" s="490"/>
      <c r="Q754" s="490"/>
      <c r="R754" s="490"/>
      <c r="S754" s="490"/>
      <c r="T754" s="490"/>
      <c r="U754" s="490"/>
      <c r="V754" s="490"/>
      <c r="W754" s="490"/>
      <c r="X754" s="490"/>
      <c r="Y754" s="490"/>
      <c r="Z754" s="490"/>
    </row>
    <row r="755" spans="1:26" ht="15.75" thickBot="1">
      <c r="A755" s="490"/>
      <c r="B755" s="490"/>
      <c r="C755" s="490"/>
      <c r="D755" s="490"/>
      <c r="E755" s="490"/>
      <c r="F755" s="490"/>
      <c r="G755" s="490"/>
      <c r="H755" s="490"/>
      <c r="I755" s="490"/>
      <c r="J755" s="490"/>
      <c r="K755" s="490"/>
      <c r="L755" s="490"/>
      <c r="M755" s="490"/>
      <c r="N755" s="490"/>
      <c r="O755" s="490"/>
      <c r="P755" s="490"/>
      <c r="Q755" s="490"/>
      <c r="R755" s="490"/>
      <c r="S755" s="490"/>
      <c r="T755" s="490"/>
      <c r="U755" s="490"/>
      <c r="V755" s="490"/>
      <c r="W755" s="490"/>
      <c r="X755" s="490"/>
      <c r="Y755" s="490"/>
      <c r="Z755" s="490"/>
    </row>
    <row r="756" spans="1:26" ht="15.75" thickBot="1">
      <c r="A756" s="490"/>
      <c r="B756" s="490"/>
      <c r="C756" s="490"/>
      <c r="D756" s="490"/>
      <c r="E756" s="490"/>
      <c r="F756" s="490"/>
      <c r="G756" s="490"/>
      <c r="H756" s="490"/>
      <c r="I756" s="490"/>
      <c r="J756" s="490"/>
      <c r="K756" s="490"/>
      <c r="L756" s="490"/>
      <c r="M756" s="490"/>
      <c r="N756" s="490"/>
      <c r="O756" s="490"/>
      <c r="P756" s="490"/>
      <c r="Q756" s="490"/>
      <c r="R756" s="490"/>
      <c r="S756" s="490"/>
      <c r="T756" s="490"/>
      <c r="U756" s="490"/>
      <c r="V756" s="490"/>
      <c r="W756" s="490"/>
      <c r="X756" s="490"/>
      <c r="Y756" s="490"/>
      <c r="Z756" s="490"/>
    </row>
    <row r="757" spans="1:26" ht="15.75" thickBot="1">
      <c r="A757" s="490"/>
      <c r="B757" s="490"/>
      <c r="C757" s="490"/>
      <c r="D757" s="490"/>
      <c r="E757" s="490"/>
      <c r="F757" s="490"/>
      <c r="G757" s="490"/>
      <c r="H757" s="490"/>
      <c r="I757" s="490"/>
      <c r="J757" s="490"/>
      <c r="K757" s="490"/>
      <c r="L757" s="490"/>
      <c r="M757" s="490"/>
      <c r="N757" s="490"/>
      <c r="O757" s="490"/>
      <c r="P757" s="490"/>
      <c r="Q757" s="490"/>
      <c r="R757" s="490"/>
      <c r="S757" s="490"/>
      <c r="T757" s="490"/>
      <c r="U757" s="490"/>
      <c r="V757" s="490"/>
      <c r="W757" s="490"/>
      <c r="X757" s="490"/>
      <c r="Y757" s="490"/>
      <c r="Z757" s="490"/>
    </row>
    <row r="758" spans="1:26" ht="15.75" thickBot="1">
      <c r="A758" s="490"/>
      <c r="B758" s="490"/>
      <c r="C758" s="490"/>
      <c r="D758" s="490"/>
      <c r="E758" s="490"/>
      <c r="F758" s="490"/>
      <c r="G758" s="490"/>
      <c r="H758" s="490"/>
      <c r="I758" s="490"/>
      <c r="J758" s="490"/>
      <c r="K758" s="490"/>
      <c r="L758" s="490"/>
      <c r="M758" s="490"/>
      <c r="N758" s="490"/>
      <c r="O758" s="490"/>
      <c r="P758" s="490"/>
      <c r="Q758" s="490"/>
      <c r="R758" s="490"/>
      <c r="S758" s="490"/>
      <c r="T758" s="490"/>
      <c r="U758" s="490"/>
      <c r="V758" s="490"/>
      <c r="W758" s="490"/>
      <c r="X758" s="490"/>
      <c r="Y758" s="490"/>
      <c r="Z758" s="490"/>
    </row>
    <row r="759" spans="1:26" ht="15.75" thickBot="1">
      <c r="A759" s="490"/>
      <c r="B759" s="490"/>
      <c r="C759" s="490"/>
      <c r="D759" s="490"/>
      <c r="E759" s="490"/>
      <c r="F759" s="490"/>
      <c r="G759" s="490"/>
      <c r="H759" s="490"/>
      <c r="I759" s="490"/>
      <c r="J759" s="490"/>
      <c r="K759" s="490"/>
      <c r="L759" s="490"/>
      <c r="M759" s="490"/>
      <c r="N759" s="490"/>
      <c r="O759" s="490"/>
      <c r="P759" s="490"/>
      <c r="Q759" s="490"/>
      <c r="R759" s="490"/>
      <c r="S759" s="490"/>
      <c r="T759" s="490"/>
      <c r="U759" s="490"/>
      <c r="V759" s="490"/>
      <c r="W759" s="490"/>
      <c r="X759" s="490"/>
      <c r="Y759" s="490"/>
      <c r="Z759" s="490"/>
    </row>
    <row r="760" spans="1:26" ht="15.75" thickBot="1">
      <c r="A760" s="490"/>
      <c r="B760" s="490"/>
      <c r="C760" s="490"/>
      <c r="D760" s="490"/>
      <c r="E760" s="490"/>
      <c r="F760" s="490"/>
      <c r="G760" s="490"/>
      <c r="H760" s="490"/>
      <c r="I760" s="490"/>
      <c r="J760" s="490"/>
      <c r="K760" s="490"/>
      <c r="L760" s="490"/>
      <c r="M760" s="490"/>
      <c r="N760" s="490"/>
      <c r="O760" s="490"/>
      <c r="P760" s="490"/>
      <c r="Q760" s="490"/>
      <c r="R760" s="490"/>
      <c r="S760" s="490"/>
      <c r="T760" s="490"/>
      <c r="U760" s="490"/>
      <c r="V760" s="490"/>
      <c r="W760" s="490"/>
      <c r="X760" s="490"/>
      <c r="Y760" s="490"/>
      <c r="Z760" s="490"/>
    </row>
    <row r="761" spans="1:26" ht="15.75" thickBot="1">
      <c r="A761" s="490"/>
      <c r="B761" s="490"/>
      <c r="C761" s="490"/>
      <c r="D761" s="490"/>
      <c r="E761" s="490"/>
      <c r="F761" s="490"/>
      <c r="G761" s="490"/>
      <c r="H761" s="490"/>
      <c r="I761" s="490"/>
      <c r="J761" s="490"/>
      <c r="K761" s="490"/>
      <c r="L761" s="490"/>
      <c r="M761" s="490"/>
      <c r="N761" s="490"/>
      <c r="O761" s="490"/>
      <c r="P761" s="490"/>
      <c r="Q761" s="490"/>
      <c r="R761" s="490"/>
      <c r="S761" s="490"/>
      <c r="T761" s="490"/>
      <c r="U761" s="490"/>
      <c r="V761" s="490"/>
      <c r="W761" s="490"/>
      <c r="X761" s="490"/>
      <c r="Y761" s="490"/>
      <c r="Z761" s="490"/>
    </row>
    <row r="762" spans="1:26" ht="15.75" thickBot="1">
      <c r="A762" s="490"/>
      <c r="B762" s="490"/>
      <c r="C762" s="490"/>
      <c r="D762" s="490"/>
      <c r="E762" s="490"/>
      <c r="F762" s="490"/>
      <c r="G762" s="490"/>
      <c r="H762" s="490"/>
      <c r="I762" s="490"/>
      <c r="J762" s="490"/>
      <c r="K762" s="490"/>
      <c r="L762" s="490"/>
      <c r="M762" s="490"/>
      <c r="N762" s="490"/>
      <c r="O762" s="490"/>
      <c r="P762" s="490"/>
      <c r="Q762" s="490"/>
      <c r="R762" s="490"/>
      <c r="S762" s="490"/>
      <c r="T762" s="490"/>
      <c r="U762" s="490"/>
      <c r="V762" s="490"/>
      <c r="W762" s="490"/>
      <c r="X762" s="490"/>
      <c r="Y762" s="490"/>
      <c r="Z762" s="490"/>
    </row>
    <row r="763" spans="1:26" ht="15.75" thickBot="1">
      <c r="A763" s="490"/>
      <c r="B763" s="490"/>
      <c r="C763" s="490"/>
      <c r="D763" s="490"/>
      <c r="E763" s="490"/>
      <c r="F763" s="490"/>
      <c r="G763" s="490"/>
      <c r="H763" s="490"/>
      <c r="I763" s="490"/>
      <c r="J763" s="490"/>
      <c r="K763" s="490"/>
      <c r="L763" s="490"/>
      <c r="M763" s="490"/>
      <c r="N763" s="490"/>
      <c r="O763" s="490"/>
      <c r="P763" s="490"/>
      <c r="Q763" s="490"/>
      <c r="R763" s="490"/>
      <c r="S763" s="490"/>
      <c r="T763" s="490"/>
      <c r="U763" s="490"/>
      <c r="V763" s="490"/>
      <c r="W763" s="490"/>
      <c r="X763" s="490"/>
      <c r="Y763" s="490"/>
      <c r="Z763" s="490"/>
    </row>
    <row r="764" spans="1:26" ht="15.75" thickBot="1">
      <c r="A764" s="490"/>
      <c r="B764" s="490"/>
      <c r="C764" s="490"/>
      <c r="D764" s="490"/>
      <c r="E764" s="490"/>
      <c r="F764" s="490"/>
      <c r="G764" s="490"/>
      <c r="H764" s="490"/>
      <c r="I764" s="490"/>
      <c r="J764" s="490"/>
      <c r="K764" s="490"/>
      <c r="L764" s="490"/>
      <c r="M764" s="490"/>
      <c r="N764" s="490"/>
      <c r="O764" s="490"/>
      <c r="P764" s="490"/>
      <c r="Q764" s="490"/>
      <c r="R764" s="490"/>
      <c r="S764" s="490"/>
      <c r="T764" s="490"/>
      <c r="U764" s="490"/>
      <c r="V764" s="490"/>
      <c r="W764" s="490"/>
      <c r="X764" s="490"/>
      <c r="Y764" s="490"/>
      <c r="Z764" s="490"/>
    </row>
    <row r="765" spans="1:26" ht="15.75" thickBot="1">
      <c r="A765" s="490"/>
      <c r="B765" s="490"/>
      <c r="C765" s="490"/>
      <c r="D765" s="490"/>
      <c r="E765" s="490"/>
      <c r="F765" s="490"/>
      <c r="G765" s="490"/>
      <c r="H765" s="490"/>
      <c r="I765" s="490"/>
      <c r="J765" s="490"/>
      <c r="K765" s="490"/>
      <c r="L765" s="490"/>
      <c r="M765" s="490"/>
      <c r="N765" s="490"/>
      <c r="O765" s="490"/>
      <c r="P765" s="490"/>
      <c r="Q765" s="490"/>
      <c r="R765" s="490"/>
      <c r="S765" s="490"/>
      <c r="T765" s="490"/>
      <c r="U765" s="490"/>
      <c r="V765" s="490"/>
      <c r="W765" s="490"/>
      <c r="X765" s="490"/>
      <c r="Y765" s="490"/>
      <c r="Z765" s="490"/>
    </row>
    <row r="766" spans="1:26" ht="15.75" thickBot="1">
      <c r="A766" s="490"/>
      <c r="B766" s="490"/>
      <c r="C766" s="490"/>
      <c r="D766" s="490"/>
      <c r="E766" s="490"/>
      <c r="F766" s="490"/>
      <c r="G766" s="490"/>
      <c r="H766" s="490"/>
      <c r="I766" s="490"/>
      <c r="J766" s="490"/>
      <c r="K766" s="490"/>
      <c r="L766" s="490"/>
      <c r="M766" s="490"/>
      <c r="N766" s="490"/>
      <c r="O766" s="490"/>
      <c r="P766" s="490"/>
      <c r="Q766" s="490"/>
      <c r="R766" s="490"/>
      <c r="S766" s="490"/>
      <c r="T766" s="490"/>
      <c r="U766" s="490"/>
      <c r="V766" s="490"/>
      <c r="W766" s="490"/>
      <c r="X766" s="490"/>
      <c r="Y766" s="490"/>
      <c r="Z766" s="490"/>
    </row>
    <row r="767" spans="1:26" ht="15.75" thickBot="1">
      <c r="A767" s="490"/>
      <c r="B767" s="490"/>
      <c r="C767" s="490"/>
      <c r="D767" s="490"/>
      <c r="E767" s="490"/>
      <c r="F767" s="490"/>
      <c r="G767" s="490"/>
      <c r="H767" s="490"/>
      <c r="I767" s="490"/>
      <c r="J767" s="490"/>
      <c r="K767" s="490"/>
      <c r="L767" s="490"/>
      <c r="M767" s="490"/>
      <c r="N767" s="490"/>
      <c r="O767" s="490"/>
      <c r="P767" s="490"/>
      <c r="Q767" s="490"/>
      <c r="R767" s="490"/>
      <c r="S767" s="490"/>
      <c r="T767" s="490"/>
      <c r="U767" s="490"/>
      <c r="V767" s="490"/>
      <c r="W767" s="490"/>
      <c r="X767" s="490"/>
      <c r="Y767" s="490"/>
      <c r="Z767" s="490"/>
    </row>
    <row r="768" spans="1:26" ht="15.75" thickBot="1">
      <c r="A768" s="490"/>
      <c r="B768" s="490"/>
      <c r="C768" s="490"/>
      <c r="D768" s="490"/>
      <c r="E768" s="490"/>
      <c r="F768" s="490"/>
      <c r="G768" s="490"/>
      <c r="H768" s="490"/>
      <c r="I768" s="490"/>
      <c r="J768" s="490"/>
      <c r="K768" s="490"/>
      <c r="L768" s="490"/>
      <c r="M768" s="490"/>
      <c r="N768" s="490"/>
      <c r="O768" s="490"/>
      <c r="P768" s="490"/>
      <c r="Q768" s="490"/>
      <c r="R768" s="490"/>
      <c r="S768" s="490"/>
      <c r="T768" s="490"/>
      <c r="U768" s="490"/>
      <c r="V768" s="490"/>
      <c r="W768" s="490"/>
      <c r="X768" s="490"/>
      <c r="Y768" s="490"/>
      <c r="Z768" s="490"/>
    </row>
    <row r="769" spans="1:26" ht="15.75" thickBot="1">
      <c r="A769" s="490"/>
      <c r="B769" s="490"/>
      <c r="C769" s="490"/>
      <c r="D769" s="490"/>
      <c r="E769" s="490"/>
      <c r="F769" s="490"/>
      <c r="G769" s="490"/>
      <c r="H769" s="490"/>
      <c r="I769" s="490"/>
      <c r="J769" s="490"/>
      <c r="K769" s="490"/>
      <c r="L769" s="490"/>
      <c r="M769" s="490"/>
      <c r="N769" s="490"/>
      <c r="O769" s="490"/>
      <c r="P769" s="490"/>
      <c r="Q769" s="490"/>
      <c r="R769" s="490"/>
      <c r="S769" s="490"/>
      <c r="T769" s="490"/>
      <c r="U769" s="490"/>
      <c r="V769" s="490"/>
      <c r="W769" s="490"/>
      <c r="X769" s="490"/>
      <c r="Y769" s="490"/>
      <c r="Z769" s="490"/>
    </row>
    <row r="770" spans="1:26" ht="15.75" thickBot="1">
      <c r="A770" s="490"/>
      <c r="B770" s="490"/>
      <c r="C770" s="490"/>
      <c r="D770" s="490"/>
      <c r="E770" s="490"/>
      <c r="F770" s="490"/>
      <c r="G770" s="490"/>
      <c r="H770" s="490"/>
      <c r="I770" s="490"/>
      <c r="J770" s="490"/>
      <c r="K770" s="490"/>
      <c r="L770" s="490"/>
      <c r="M770" s="490"/>
      <c r="N770" s="490"/>
      <c r="O770" s="490"/>
      <c r="P770" s="490"/>
      <c r="Q770" s="490"/>
      <c r="R770" s="490"/>
      <c r="S770" s="490"/>
      <c r="T770" s="490"/>
      <c r="U770" s="490"/>
      <c r="V770" s="490"/>
      <c r="W770" s="490"/>
      <c r="X770" s="490"/>
      <c r="Y770" s="490"/>
      <c r="Z770" s="490"/>
    </row>
    <row r="771" spans="1:26" ht="15.75" thickBot="1">
      <c r="A771" s="490"/>
      <c r="B771" s="490"/>
      <c r="C771" s="490"/>
      <c r="D771" s="490"/>
      <c r="E771" s="490"/>
      <c r="F771" s="490"/>
      <c r="G771" s="490"/>
      <c r="H771" s="490"/>
      <c r="I771" s="490"/>
      <c r="J771" s="490"/>
      <c r="K771" s="490"/>
      <c r="L771" s="490"/>
      <c r="M771" s="490"/>
      <c r="N771" s="490"/>
      <c r="O771" s="490"/>
      <c r="P771" s="490"/>
      <c r="Q771" s="490"/>
      <c r="R771" s="490"/>
      <c r="S771" s="490"/>
      <c r="T771" s="490"/>
      <c r="U771" s="490"/>
      <c r="V771" s="490"/>
      <c r="W771" s="490"/>
      <c r="X771" s="490"/>
      <c r="Y771" s="490"/>
      <c r="Z771" s="490"/>
    </row>
    <row r="772" spans="1:26" ht="15.75" thickBot="1">
      <c r="A772" s="490"/>
      <c r="B772" s="490"/>
      <c r="C772" s="490"/>
      <c r="D772" s="490"/>
      <c r="E772" s="490"/>
      <c r="F772" s="490"/>
      <c r="G772" s="490"/>
      <c r="H772" s="490"/>
      <c r="I772" s="490"/>
      <c r="J772" s="490"/>
      <c r="K772" s="490"/>
      <c r="L772" s="490"/>
      <c r="M772" s="490"/>
      <c r="N772" s="490"/>
      <c r="O772" s="490"/>
      <c r="P772" s="490"/>
      <c r="Q772" s="490"/>
      <c r="R772" s="490"/>
      <c r="S772" s="490"/>
      <c r="T772" s="490"/>
      <c r="U772" s="490"/>
      <c r="V772" s="490"/>
      <c r="W772" s="490"/>
      <c r="X772" s="490"/>
      <c r="Y772" s="490"/>
      <c r="Z772" s="490"/>
    </row>
    <row r="773" spans="1:26" ht="15.75" thickBot="1">
      <c r="A773" s="490"/>
      <c r="B773" s="490"/>
      <c r="C773" s="490"/>
      <c r="D773" s="490"/>
      <c r="E773" s="490"/>
      <c r="F773" s="490"/>
      <c r="G773" s="490"/>
      <c r="H773" s="490"/>
      <c r="I773" s="490"/>
      <c r="J773" s="490"/>
      <c r="K773" s="490"/>
      <c r="L773" s="490"/>
      <c r="M773" s="490"/>
      <c r="N773" s="490"/>
      <c r="O773" s="490"/>
      <c r="P773" s="490"/>
      <c r="Q773" s="490"/>
      <c r="R773" s="490"/>
      <c r="S773" s="490"/>
      <c r="T773" s="490"/>
      <c r="U773" s="490"/>
      <c r="V773" s="490"/>
      <c r="W773" s="490"/>
      <c r="X773" s="490"/>
      <c r="Y773" s="490"/>
      <c r="Z773" s="490"/>
    </row>
    <row r="774" spans="1:26" ht="15.75" thickBot="1">
      <c r="A774" s="490"/>
      <c r="B774" s="490"/>
      <c r="C774" s="490"/>
      <c r="D774" s="490"/>
      <c r="E774" s="490"/>
      <c r="F774" s="490"/>
      <c r="G774" s="490"/>
      <c r="H774" s="490"/>
      <c r="I774" s="490"/>
      <c r="J774" s="490"/>
      <c r="K774" s="490"/>
      <c r="L774" s="490"/>
      <c r="M774" s="490"/>
      <c r="N774" s="490"/>
      <c r="O774" s="490"/>
      <c r="P774" s="490"/>
      <c r="Q774" s="490"/>
      <c r="R774" s="490"/>
      <c r="S774" s="490"/>
      <c r="T774" s="490"/>
      <c r="U774" s="490"/>
      <c r="V774" s="490"/>
      <c r="W774" s="490"/>
      <c r="X774" s="490"/>
      <c r="Y774" s="490"/>
      <c r="Z774" s="490"/>
    </row>
    <row r="775" spans="1:26" ht="15.75" thickBot="1">
      <c r="A775" s="490"/>
      <c r="B775" s="490"/>
      <c r="C775" s="490"/>
      <c r="D775" s="490"/>
      <c r="E775" s="490"/>
      <c r="F775" s="490"/>
      <c r="G775" s="490"/>
      <c r="H775" s="490"/>
      <c r="I775" s="490"/>
      <c r="J775" s="490"/>
      <c r="K775" s="490"/>
      <c r="L775" s="490"/>
      <c r="M775" s="490"/>
      <c r="N775" s="490"/>
      <c r="O775" s="490"/>
      <c r="P775" s="490"/>
      <c r="Q775" s="490"/>
      <c r="R775" s="490"/>
      <c r="S775" s="490"/>
      <c r="T775" s="490"/>
      <c r="U775" s="490"/>
      <c r="V775" s="490"/>
      <c r="W775" s="490"/>
      <c r="X775" s="490"/>
      <c r="Y775" s="490"/>
      <c r="Z775" s="490"/>
    </row>
    <row r="776" spans="1:26" ht="15.75" thickBot="1">
      <c r="A776" s="490"/>
      <c r="B776" s="490"/>
      <c r="C776" s="490"/>
      <c r="D776" s="490"/>
      <c r="E776" s="490"/>
      <c r="F776" s="490"/>
      <c r="G776" s="490"/>
      <c r="H776" s="490"/>
      <c r="I776" s="490"/>
      <c r="J776" s="490"/>
      <c r="K776" s="490"/>
      <c r="L776" s="490"/>
      <c r="M776" s="490"/>
      <c r="N776" s="490"/>
      <c r="O776" s="490"/>
      <c r="P776" s="490"/>
      <c r="Q776" s="490"/>
      <c r="R776" s="490"/>
      <c r="S776" s="490"/>
      <c r="T776" s="490"/>
      <c r="U776" s="490"/>
      <c r="V776" s="490"/>
      <c r="W776" s="490"/>
      <c r="X776" s="490"/>
      <c r="Y776" s="490"/>
      <c r="Z776" s="490"/>
    </row>
    <row r="777" spans="1:26" ht="15.75" thickBot="1">
      <c r="A777" s="490"/>
      <c r="B777" s="490"/>
      <c r="C777" s="490"/>
      <c r="D777" s="490"/>
      <c r="E777" s="490"/>
      <c r="F777" s="490"/>
      <c r="G777" s="490"/>
      <c r="H777" s="490"/>
      <c r="I777" s="490"/>
      <c r="J777" s="490"/>
      <c r="K777" s="490"/>
      <c r="L777" s="490"/>
      <c r="M777" s="490"/>
      <c r="N777" s="490"/>
      <c r="O777" s="490"/>
      <c r="P777" s="490"/>
      <c r="Q777" s="490"/>
      <c r="R777" s="490"/>
      <c r="S777" s="490"/>
      <c r="T777" s="490"/>
      <c r="U777" s="490"/>
      <c r="V777" s="490"/>
      <c r="W777" s="490"/>
      <c r="X777" s="490"/>
      <c r="Y777" s="490"/>
      <c r="Z777" s="490"/>
    </row>
    <row r="778" spans="1:26" ht="15.75" thickBot="1">
      <c r="A778" s="490"/>
      <c r="B778" s="490"/>
      <c r="C778" s="490"/>
      <c r="D778" s="490"/>
      <c r="E778" s="490"/>
      <c r="F778" s="490"/>
      <c r="G778" s="490"/>
      <c r="H778" s="490"/>
      <c r="I778" s="490"/>
      <c r="J778" s="490"/>
      <c r="K778" s="490"/>
      <c r="L778" s="490"/>
      <c r="M778" s="490"/>
      <c r="N778" s="490"/>
      <c r="O778" s="490"/>
      <c r="P778" s="490"/>
      <c r="Q778" s="490"/>
      <c r="R778" s="490"/>
      <c r="S778" s="490"/>
      <c r="T778" s="490"/>
      <c r="U778" s="490"/>
      <c r="V778" s="490"/>
      <c r="W778" s="490"/>
      <c r="X778" s="490"/>
      <c r="Y778" s="490"/>
      <c r="Z778" s="490"/>
    </row>
    <row r="779" spans="1:26" ht="15.75" thickBot="1">
      <c r="A779" s="490"/>
      <c r="B779" s="490"/>
      <c r="C779" s="490"/>
      <c r="D779" s="490"/>
      <c r="E779" s="490"/>
      <c r="F779" s="490"/>
      <c r="G779" s="490"/>
      <c r="H779" s="490"/>
      <c r="I779" s="490"/>
      <c r="J779" s="490"/>
      <c r="K779" s="490"/>
      <c r="L779" s="490"/>
      <c r="M779" s="490"/>
      <c r="N779" s="490"/>
      <c r="O779" s="490"/>
      <c r="P779" s="490"/>
      <c r="Q779" s="490"/>
      <c r="R779" s="490"/>
      <c r="S779" s="490"/>
      <c r="T779" s="490"/>
      <c r="U779" s="490"/>
      <c r="V779" s="490"/>
      <c r="W779" s="490"/>
      <c r="X779" s="490"/>
      <c r="Y779" s="490"/>
      <c r="Z779" s="490"/>
    </row>
    <row r="780" spans="1:26" ht="15.75" thickBot="1">
      <c r="A780" s="490"/>
      <c r="B780" s="490"/>
      <c r="C780" s="490"/>
      <c r="D780" s="490"/>
      <c r="E780" s="490"/>
      <c r="F780" s="490"/>
      <c r="G780" s="490"/>
      <c r="H780" s="490"/>
      <c r="I780" s="490"/>
      <c r="J780" s="490"/>
      <c r="K780" s="490"/>
      <c r="L780" s="490"/>
      <c r="M780" s="490"/>
      <c r="N780" s="490"/>
      <c r="O780" s="490"/>
      <c r="P780" s="490"/>
      <c r="Q780" s="490"/>
      <c r="R780" s="490"/>
      <c r="S780" s="490"/>
      <c r="T780" s="490"/>
      <c r="U780" s="490"/>
      <c r="V780" s="490"/>
      <c r="W780" s="490"/>
      <c r="X780" s="490"/>
      <c r="Y780" s="490"/>
      <c r="Z780" s="490"/>
    </row>
    <row r="781" spans="1:26" ht="15.75" thickBot="1">
      <c r="A781" s="490"/>
      <c r="B781" s="490"/>
      <c r="C781" s="490"/>
      <c r="D781" s="490"/>
      <c r="E781" s="490"/>
      <c r="F781" s="490"/>
      <c r="G781" s="490"/>
      <c r="H781" s="490"/>
      <c r="I781" s="490"/>
      <c r="J781" s="490"/>
      <c r="K781" s="490"/>
      <c r="L781" s="490"/>
      <c r="M781" s="490"/>
      <c r="N781" s="490"/>
      <c r="O781" s="490"/>
      <c r="P781" s="490"/>
      <c r="Q781" s="490"/>
      <c r="R781" s="490"/>
      <c r="S781" s="490"/>
      <c r="T781" s="490"/>
      <c r="U781" s="490"/>
      <c r="V781" s="490"/>
      <c r="W781" s="490"/>
      <c r="X781" s="490"/>
      <c r="Y781" s="490"/>
      <c r="Z781" s="490"/>
    </row>
    <row r="782" spans="1:26" ht="15.75" thickBot="1">
      <c r="A782" s="490"/>
      <c r="B782" s="490"/>
      <c r="C782" s="490"/>
      <c r="D782" s="490"/>
      <c r="E782" s="490"/>
      <c r="F782" s="490"/>
      <c r="G782" s="490"/>
      <c r="H782" s="490"/>
      <c r="I782" s="490"/>
      <c r="J782" s="490"/>
      <c r="K782" s="490"/>
      <c r="L782" s="490"/>
      <c r="M782" s="490"/>
      <c r="N782" s="490"/>
      <c r="O782" s="490"/>
      <c r="P782" s="490"/>
      <c r="Q782" s="490"/>
      <c r="R782" s="490"/>
      <c r="S782" s="490"/>
      <c r="T782" s="490"/>
      <c r="U782" s="490"/>
      <c r="V782" s="490"/>
      <c r="W782" s="490"/>
      <c r="X782" s="490"/>
      <c r="Y782" s="490"/>
      <c r="Z782" s="490"/>
    </row>
    <row r="783" spans="1:26" ht="15.75" thickBot="1">
      <c r="A783" s="490"/>
      <c r="B783" s="490"/>
      <c r="C783" s="490"/>
      <c r="D783" s="490"/>
      <c r="E783" s="490"/>
      <c r="F783" s="490"/>
      <c r="G783" s="490"/>
      <c r="H783" s="490"/>
      <c r="I783" s="490"/>
      <c r="J783" s="490"/>
      <c r="K783" s="490"/>
      <c r="L783" s="490"/>
      <c r="M783" s="490"/>
      <c r="N783" s="490"/>
      <c r="O783" s="490"/>
      <c r="P783" s="490"/>
      <c r="Q783" s="490"/>
      <c r="R783" s="490"/>
      <c r="S783" s="490"/>
      <c r="T783" s="490"/>
      <c r="U783" s="490"/>
      <c r="V783" s="490"/>
      <c r="W783" s="490"/>
      <c r="X783" s="490"/>
      <c r="Y783" s="490"/>
      <c r="Z783" s="490"/>
    </row>
    <row r="784" spans="1:26" ht="15.75" thickBot="1">
      <c r="A784" s="490"/>
      <c r="B784" s="490"/>
      <c r="C784" s="490"/>
      <c r="D784" s="490"/>
      <c r="E784" s="490"/>
      <c r="F784" s="490"/>
      <c r="G784" s="490"/>
      <c r="H784" s="490"/>
      <c r="I784" s="490"/>
      <c r="J784" s="490"/>
      <c r="K784" s="490"/>
      <c r="L784" s="490"/>
      <c r="M784" s="490"/>
      <c r="N784" s="490"/>
      <c r="O784" s="490"/>
      <c r="P784" s="490"/>
      <c r="Q784" s="490"/>
      <c r="R784" s="490"/>
      <c r="S784" s="490"/>
      <c r="T784" s="490"/>
      <c r="U784" s="490"/>
      <c r="V784" s="490"/>
      <c r="W784" s="490"/>
      <c r="X784" s="490"/>
      <c r="Y784" s="490"/>
      <c r="Z784" s="490"/>
    </row>
    <row r="785" spans="1:26" ht="15.75" thickBot="1">
      <c r="A785" s="490"/>
      <c r="B785" s="490"/>
      <c r="C785" s="490"/>
      <c r="D785" s="490"/>
      <c r="E785" s="490"/>
      <c r="F785" s="490"/>
      <c r="G785" s="490"/>
      <c r="H785" s="490"/>
      <c r="I785" s="490"/>
      <c r="J785" s="490"/>
      <c r="K785" s="490"/>
      <c r="L785" s="490"/>
      <c r="M785" s="490"/>
      <c r="N785" s="490"/>
      <c r="O785" s="490"/>
      <c r="P785" s="490"/>
      <c r="Q785" s="490"/>
      <c r="R785" s="490"/>
      <c r="S785" s="490"/>
      <c r="T785" s="490"/>
      <c r="U785" s="490"/>
      <c r="V785" s="490"/>
      <c r="W785" s="490"/>
      <c r="X785" s="490"/>
      <c r="Y785" s="490"/>
      <c r="Z785" s="490"/>
    </row>
    <row r="786" spans="1:26" ht="15.75" thickBot="1">
      <c r="A786" s="490"/>
      <c r="B786" s="490"/>
      <c r="C786" s="490"/>
      <c r="D786" s="490"/>
      <c r="E786" s="490"/>
      <c r="F786" s="490"/>
      <c r="G786" s="490"/>
      <c r="H786" s="490"/>
      <c r="I786" s="490"/>
      <c r="J786" s="490"/>
      <c r="K786" s="490"/>
      <c r="L786" s="490"/>
      <c r="M786" s="490"/>
      <c r="N786" s="490"/>
      <c r="O786" s="490"/>
      <c r="P786" s="490"/>
      <c r="Q786" s="490"/>
      <c r="R786" s="490"/>
      <c r="S786" s="490"/>
      <c r="T786" s="490"/>
      <c r="U786" s="490"/>
      <c r="V786" s="490"/>
      <c r="W786" s="490"/>
      <c r="X786" s="490"/>
      <c r="Y786" s="490"/>
      <c r="Z786" s="490"/>
    </row>
    <row r="787" spans="1:26" ht="15.75" thickBot="1">
      <c r="A787" s="490"/>
      <c r="B787" s="490"/>
      <c r="C787" s="490"/>
      <c r="D787" s="490"/>
      <c r="E787" s="490"/>
      <c r="F787" s="490"/>
      <c r="G787" s="490"/>
      <c r="H787" s="490"/>
      <c r="I787" s="490"/>
      <c r="J787" s="490"/>
      <c r="K787" s="490"/>
      <c r="L787" s="490"/>
      <c r="M787" s="490"/>
      <c r="N787" s="490"/>
      <c r="O787" s="490"/>
      <c r="P787" s="490"/>
      <c r="Q787" s="490"/>
      <c r="R787" s="490"/>
      <c r="S787" s="490"/>
      <c r="T787" s="490"/>
      <c r="U787" s="490"/>
      <c r="V787" s="490"/>
      <c r="W787" s="490"/>
      <c r="X787" s="490"/>
      <c r="Y787" s="490"/>
      <c r="Z787" s="490"/>
    </row>
    <row r="788" spans="1:26" ht="15.75" thickBot="1">
      <c r="A788" s="490"/>
      <c r="B788" s="490"/>
      <c r="C788" s="490"/>
      <c r="D788" s="490"/>
      <c r="E788" s="490"/>
      <c r="F788" s="490"/>
      <c r="G788" s="490"/>
      <c r="H788" s="490"/>
      <c r="I788" s="490"/>
      <c r="J788" s="490"/>
      <c r="K788" s="490"/>
      <c r="L788" s="490"/>
      <c r="M788" s="490"/>
      <c r="N788" s="490"/>
      <c r="O788" s="490"/>
      <c r="P788" s="490"/>
      <c r="Q788" s="490"/>
      <c r="R788" s="490"/>
      <c r="S788" s="490"/>
      <c r="T788" s="490"/>
      <c r="U788" s="490"/>
      <c r="V788" s="490"/>
      <c r="W788" s="490"/>
      <c r="X788" s="490"/>
      <c r="Y788" s="490"/>
      <c r="Z788" s="490"/>
    </row>
    <row r="789" spans="1:26" ht="15.75" thickBot="1">
      <c r="A789" s="490"/>
      <c r="B789" s="490"/>
      <c r="C789" s="490"/>
      <c r="D789" s="490"/>
      <c r="E789" s="490"/>
      <c r="F789" s="490"/>
      <c r="G789" s="490"/>
      <c r="H789" s="490"/>
      <c r="I789" s="490"/>
      <c r="J789" s="490"/>
      <c r="K789" s="490"/>
      <c r="L789" s="490"/>
      <c r="M789" s="490"/>
      <c r="N789" s="490"/>
      <c r="O789" s="490"/>
      <c r="P789" s="490"/>
      <c r="Q789" s="490"/>
      <c r="R789" s="490"/>
      <c r="S789" s="490"/>
      <c r="T789" s="490"/>
      <c r="U789" s="490"/>
      <c r="V789" s="490"/>
      <c r="W789" s="490"/>
      <c r="X789" s="490"/>
      <c r="Y789" s="490"/>
      <c r="Z789" s="490"/>
    </row>
    <row r="790" spans="1:26" ht="15.75" thickBot="1">
      <c r="A790" s="490"/>
      <c r="B790" s="490"/>
      <c r="C790" s="490"/>
      <c r="D790" s="490"/>
      <c r="E790" s="490"/>
      <c r="F790" s="490"/>
      <c r="G790" s="490"/>
      <c r="H790" s="490"/>
      <c r="I790" s="490"/>
      <c r="J790" s="490"/>
      <c r="K790" s="490"/>
      <c r="L790" s="490"/>
      <c r="M790" s="490"/>
      <c r="N790" s="490"/>
      <c r="O790" s="490"/>
      <c r="P790" s="490"/>
      <c r="Q790" s="490"/>
      <c r="R790" s="490"/>
      <c r="S790" s="490"/>
      <c r="T790" s="490"/>
      <c r="U790" s="490"/>
      <c r="V790" s="490"/>
      <c r="W790" s="490"/>
      <c r="X790" s="490"/>
      <c r="Y790" s="490"/>
      <c r="Z790" s="490"/>
    </row>
    <row r="791" spans="1:26" ht="15.75" thickBot="1">
      <c r="A791" s="490"/>
      <c r="B791" s="490"/>
      <c r="C791" s="490"/>
      <c r="D791" s="490"/>
      <c r="E791" s="490"/>
      <c r="F791" s="490"/>
      <c r="G791" s="490"/>
      <c r="H791" s="490"/>
      <c r="I791" s="490"/>
      <c r="J791" s="490"/>
      <c r="K791" s="490"/>
      <c r="L791" s="490"/>
      <c r="M791" s="490"/>
      <c r="N791" s="490"/>
      <c r="O791" s="490"/>
      <c r="P791" s="490"/>
      <c r="Q791" s="490"/>
      <c r="R791" s="490"/>
      <c r="S791" s="490"/>
      <c r="T791" s="490"/>
      <c r="U791" s="490"/>
      <c r="V791" s="490"/>
      <c r="W791" s="490"/>
      <c r="X791" s="490"/>
      <c r="Y791" s="490"/>
      <c r="Z791" s="490"/>
    </row>
    <row r="792" spans="1:26" ht="15.75" thickBot="1">
      <c r="A792" s="490"/>
      <c r="B792" s="490"/>
      <c r="C792" s="490"/>
      <c r="D792" s="490"/>
      <c r="E792" s="490"/>
      <c r="F792" s="490"/>
      <c r="G792" s="490"/>
      <c r="H792" s="490"/>
      <c r="I792" s="490"/>
      <c r="J792" s="490"/>
      <c r="K792" s="490"/>
      <c r="L792" s="490"/>
      <c r="M792" s="490"/>
      <c r="N792" s="490"/>
      <c r="O792" s="490"/>
      <c r="P792" s="490"/>
      <c r="Q792" s="490"/>
      <c r="R792" s="490"/>
      <c r="S792" s="490"/>
      <c r="T792" s="490"/>
      <c r="U792" s="490"/>
      <c r="V792" s="490"/>
      <c r="W792" s="490"/>
      <c r="X792" s="490"/>
      <c r="Y792" s="490"/>
      <c r="Z792" s="490"/>
    </row>
    <row r="793" spans="1:26" ht="15.75" thickBot="1">
      <c r="A793" s="490"/>
      <c r="B793" s="490"/>
      <c r="C793" s="490"/>
      <c r="D793" s="490"/>
      <c r="E793" s="490"/>
      <c r="F793" s="490"/>
      <c r="G793" s="490"/>
      <c r="H793" s="490"/>
      <c r="I793" s="490"/>
      <c r="J793" s="490"/>
      <c r="K793" s="490"/>
      <c r="L793" s="490"/>
      <c r="M793" s="490"/>
      <c r="N793" s="490"/>
      <c r="O793" s="490"/>
      <c r="P793" s="490"/>
      <c r="Q793" s="490"/>
      <c r="R793" s="490"/>
      <c r="S793" s="490"/>
      <c r="T793" s="490"/>
      <c r="U793" s="490"/>
      <c r="V793" s="490"/>
      <c r="W793" s="490"/>
      <c r="X793" s="490"/>
      <c r="Y793" s="490"/>
      <c r="Z793" s="490"/>
    </row>
    <row r="794" spans="1:26" ht="15.75" thickBot="1">
      <c r="A794" s="490"/>
      <c r="B794" s="490"/>
      <c r="C794" s="490"/>
      <c r="D794" s="490"/>
      <c r="E794" s="490"/>
      <c r="F794" s="490"/>
      <c r="G794" s="490"/>
      <c r="H794" s="490"/>
      <c r="I794" s="490"/>
      <c r="J794" s="490"/>
      <c r="K794" s="490"/>
      <c r="L794" s="490"/>
      <c r="M794" s="490"/>
      <c r="N794" s="490"/>
      <c r="O794" s="490"/>
      <c r="P794" s="490"/>
      <c r="Q794" s="490"/>
      <c r="R794" s="490"/>
      <c r="S794" s="490"/>
      <c r="T794" s="490"/>
      <c r="U794" s="490"/>
      <c r="V794" s="490"/>
      <c r="W794" s="490"/>
      <c r="X794" s="490"/>
      <c r="Y794" s="490"/>
      <c r="Z794" s="490"/>
    </row>
    <row r="795" spans="1:26" ht="15.75" thickBot="1">
      <c r="A795" s="490"/>
      <c r="B795" s="490"/>
      <c r="C795" s="490"/>
      <c r="D795" s="490"/>
      <c r="E795" s="490"/>
      <c r="F795" s="490"/>
      <c r="G795" s="490"/>
      <c r="H795" s="490"/>
      <c r="I795" s="490"/>
      <c r="J795" s="490"/>
      <c r="K795" s="490"/>
      <c r="L795" s="490"/>
      <c r="M795" s="490"/>
      <c r="N795" s="490"/>
      <c r="O795" s="490"/>
      <c r="P795" s="490"/>
      <c r="Q795" s="490"/>
      <c r="R795" s="490"/>
      <c r="S795" s="490"/>
      <c r="T795" s="490"/>
      <c r="U795" s="490"/>
      <c r="V795" s="490"/>
      <c r="W795" s="490"/>
      <c r="X795" s="490"/>
      <c r="Y795" s="490"/>
      <c r="Z795" s="490"/>
    </row>
    <row r="796" spans="1:26" ht="15.75" thickBot="1">
      <c r="A796" s="490"/>
      <c r="B796" s="490"/>
      <c r="C796" s="490"/>
      <c r="D796" s="490"/>
      <c r="E796" s="490"/>
      <c r="F796" s="490"/>
      <c r="G796" s="490"/>
      <c r="H796" s="490"/>
      <c r="I796" s="490"/>
      <c r="J796" s="490"/>
      <c r="K796" s="490"/>
      <c r="L796" s="490"/>
      <c r="M796" s="490"/>
      <c r="N796" s="490"/>
      <c r="O796" s="490"/>
      <c r="P796" s="490"/>
      <c r="Q796" s="490"/>
      <c r="R796" s="490"/>
      <c r="S796" s="490"/>
      <c r="T796" s="490"/>
      <c r="U796" s="490"/>
      <c r="V796" s="490"/>
      <c r="W796" s="490"/>
      <c r="X796" s="490"/>
      <c r="Y796" s="490"/>
      <c r="Z796" s="490"/>
    </row>
    <row r="797" spans="1:26" ht="15.75" thickBot="1">
      <c r="A797" s="490"/>
      <c r="B797" s="490"/>
      <c r="C797" s="490"/>
      <c r="D797" s="490"/>
      <c r="E797" s="490"/>
      <c r="F797" s="490"/>
      <c r="G797" s="490"/>
      <c r="H797" s="490"/>
      <c r="I797" s="490"/>
      <c r="J797" s="490"/>
      <c r="K797" s="490"/>
      <c r="L797" s="490"/>
      <c r="M797" s="490"/>
      <c r="N797" s="490"/>
      <c r="O797" s="490"/>
      <c r="P797" s="490"/>
      <c r="Q797" s="490"/>
      <c r="R797" s="490"/>
      <c r="S797" s="490"/>
      <c r="T797" s="490"/>
      <c r="U797" s="490"/>
      <c r="V797" s="490"/>
      <c r="W797" s="490"/>
      <c r="X797" s="490"/>
      <c r="Y797" s="490"/>
      <c r="Z797" s="490"/>
    </row>
    <row r="798" spans="1:26" ht="15.75" thickBot="1">
      <c r="A798" s="490"/>
      <c r="B798" s="490"/>
      <c r="C798" s="490"/>
      <c r="D798" s="490"/>
      <c r="E798" s="490"/>
      <c r="F798" s="490"/>
      <c r="G798" s="490"/>
      <c r="H798" s="490"/>
      <c r="I798" s="490"/>
      <c r="J798" s="490"/>
      <c r="K798" s="490"/>
      <c r="L798" s="490"/>
      <c r="M798" s="490"/>
      <c r="N798" s="490"/>
      <c r="O798" s="490"/>
      <c r="P798" s="490"/>
      <c r="Q798" s="490"/>
      <c r="R798" s="490"/>
      <c r="S798" s="490"/>
      <c r="T798" s="490"/>
      <c r="U798" s="490"/>
      <c r="V798" s="490"/>
      <c r="W798" s="490"/>
      <c r="X798" s="490"/>
      <c r="Y798" s="490"/>
      <c r="Z798" s="490"/>
    </row>
    <row r="799" spans="1:26" ht="15.75" thickBot="1">
      <c r="A799" s="490"/>
      <c r="B799" s="490"/>
      <c r="C799" s="490"/>
      <c r="D799" s="490"/>
      <c r="E799" s="490"/>
      <c r="F799" s="490"/>
      <c r="G799" s="490"/>
      <c r="H799" s="490"/>
      <c r="I799" s="490"/>
      <c r="J799" s="490"/>
      <c r="K799" s="490"/>
      <c r="L799" s="490"/>
      <c r="M799" s="490"/>
      <c r="N799" s="490"/>
      <c r="O799" s="490"/>
      <c r="P799" s="490"/>
      <c r="Q799" s="490"/>
      <c r="R799" s="490"/>
      <c r="S799" s="490"/>
      <c r="T799" s="490"/>
      <c r="U799" s="490"/>
      <c r="V799" s="490"/>
      <c r="W799" s="490"/>
      <c r="X799" s="490"/>
      <c r="Y799" s="490"/>
      <c r="Z799" s="490"/>
    </row>
    <row r="800" spans="1:26" ht="15.75" thickBot="1">
      <c r="A800" s="490"/>
      <c r="B800" s="490"/>
      <c r="C800" s="490"/>
      <c r="D800" s="490"/>
      <c r="E800" s="490"/>
      <c r="F800" s="490"/>
      <c r="G800" s="490"/>
      <c r="H800" s="490"/>
      <c r="I800" s="490"/>
      <c r="J800" s="490"/>
      <c r="K800" s="490"/>
      <c r="L800" s="490"/>
      <c r="M800" s="490"/>
      <c r="N800" s="490"/>
      <c r="O800" s="490"/>
      <c r="P800" s="490"/>
      <c r="Q800" s="490"/>
      <c r="R800" s="490"/>
      <c r="S800" s="490"/>
      <c r="T800" s="490"/>
      <c r="U800" s="490"/>
      <c r="V800" s="490"/>
      <c r="W800" s="490"/>
      <c r="X800" s="490"/>
      <c r="Y800" s="490"/>
      <c r="Z800" s="490"/>
    </row>
    <row r="801" spans="1:26" ht="15.75" thickBot="1">
      <c r="A801" s="490"/>
      <c r="B801" s="490"/>
      <c r="C801" s="490"/>
      <c r="D801" s="490"/>
      <c r="E801" s="490"/>
      <c r="F801" s="490"/>
      <c r="G801" s="490"/>
      <c r="H801" s="490"/>
      <c r="I801" s="490"/>
      <c r="J801" s="490"/>
      <c r="K801" s="490"/>
      <c r="L801" s="490"/>
      <c r="M801" s="490"/>
      <c r="N801" s="490"/>
      <c r="O801" s="490"/>
      <c r="P801" s="490"/>
      <c r="Q801" s="490"/>
      <c r="R801" s="490"/>
      <c r="S801" s="490"/>
      <c r="T801" s="490"/>
      <c r="U801" s="490"/>
      <c r="V801" s="490"/>
      <c r="W801" s="490"/>
      <c r="X801" s="490"/>
      <c r="Y801" s="490"/>
      <c r="Z801" s="490"/>
    </row>
    <row r="802" spans="1:26" ht="15.75" thickBot="1">
      <c r="A802" s="490"/>
      <c r="B802" s="490"/>
      <c r="C802" s="490"/>
      <c r="D802" s="490"/>
      <c r="E802" s="490"/>
      <c r="F802" s="490"/>
      <c r="G802" s="490"/>
      <c r="H802" s="490"/>
      <c r="I802" s="490"/>
      <c r="J802" s="490"/>
      <c r="K802" s="490"/>
      <c r="L802" s="490"/>
      <c r="M802" s="490"/>
      <c r="N802" s="490"/>
      <c r="O802" s="490"/>
      <c r="P802" s="490"/>
      <c r="Q802" s="490"/>
      <c r="R802" s="490"/>
      <c r="S802" s="490"/>
      <c r="T802" s="490"/>
      <c r="U802" s="490"/>
      <c r="V802" s="490"/>
      <c r="W802" s="490"/>
      <c r="X802" s="490"/>
      <c r="Y802" s="490"/>
      <c r="Z802" s="490"/>
    </row>
    <row r="803" spans="1:26" ht="15.75" thickBot="1">
      <c r="A803" s="490"/>
      <c r="B803" s="490"/>
      <c r="C803" s="490"/>
      <c r="D803" s="490"/>
      <c r="E803" s="490"/>
      <c r="F803" s="490"/>
      <c r="G803" s="490"/>
      <c r="H803" s="490"/>
      <c r="I803" s="490"/>
      <c r="J803" s="490"/>
      <c r="K803" s="490"/>
      <c r="L803" s="490"/>
      <c r="M803" s="490"/>
      <c r="N803" s="490"/>
      <c r="O803" s="490"/>
      <c r="P803" s="490"/>
      <c r="Q803" s="490"/>
      <c r="R803" s="490"/>
      <c r="S803" s="490"/>
      <c r="T803" s="490"/>
      <c r="U803" s="490"/>
      <c r="V803" s="490"/>
      <c r="W803" s="490"/>
      <c r="X803" s="490"/>
      <c r="Y803" s="490"/>
      <c r="Z803" s="490"/>
    </row>
    <row r="804" spans="1:26" ht="15.75" thickBot="1">
      <c r="A804" s="490"/>
      <c r="B804" s="490"/>
      <c r="C804" s="490"/>
      <c r="D804" s="490"/>
      <c r="E804" s="490"/>
      <c r="F804" s="490"/>
      <c r="G804" s="490"/>
      <c r="H804" s="490"/>
      <c r="I804" s="490"/>
      <c r="J804" s="490"/>
      <c r="K804" s="490"/>
      <c r="L804" s="490"/>
      <c r="M804" s="490"/>
      <c r="N804" s="490"/>
      <c r="O804" s="490"/>
      <c r="P804" s="490"/>
      <c r="Q804" s="490"/>
      <c r="R804" s="490"/>
      <c r="S804" s="490"/>
      <c r="T804" s="490"/>
      <c r="U804" s="490"/>
      <c r="V804" s="490"/>
      <c r="W804" s="490"/>
      <c r="X804" s="490"/>
      <c r="Y804" s="490"/>
      <c r="Z804" s="490"/>
    </row>
    <row r="805" spans="1:26" ht="15.75" thickBot="1">
      <c r="A805" s="490"/>
      <c r="B805" s="490"/>
      <c r="C805" s="490"/>
      <c r="D805" s="490"/>
      <c r="E805" s="490"/>
      <c r="F805" s="490"/>
      <c r="G805" s="490"/>
      <c r="H805" s="490"/>
      <c r="I805" s="490"/>
      <c r="J805" s="490"/>
      <c r="K805" s="490"/>
      <c r="L805" s="490"/>
      <c r="M805" s="490"/>
      <c r="N805" s="490"/>
      <c r="O805" s="490"/>
      <c r="P805" s="490"/>
      <c r="Q805" s="490"/>
      <c r="R805" s="490"/>
      <c r="S805" s="490"/>
      <c r="T805" s="490"/>
      <c r="U805" s="490"/>
      <c r="V805" s="490"/>
      <c r="W805" s="490"/>
      <c r="X805" s="490"/>
      <c r="Y805" s="490"/>
      <c r="Z805" s="490"/>
    </row>
    <row r="806" spans="1:26" ht="15.75" thickBot="1">
      <c r="A806" s="490"/>
      <c r="B806" s="490"/>
      <c r="C806" s="490"/>
      <c r="D806" s="490"/>
      <c r="E806" s="490"/>
      <c r="F806" s="490"/>
      <c r="G806" s="490"/>
      <c r="H806" s="490"/>
      <c r="I806" s="490"/>
      <c r="J806" s="490"/>
      <c r="K806" s="490"/>
      <c r="L806" s="490"/>
      <c r="M806" s="490"/>
      <c r="N806" s="490"/>
      <c r="O806" s="490"/>
      <c r="P806" s="490"/>
      <c r="Q806" s="490"/>
      <c r="R806" s="490"/>
      <c r="S806" s="490"/>
      <c r="T806" s="490"/>
      <c r="U806" s="490"/>
      <c r="V806" s="490"/>
      <c r="W806" s="490"/>
      <c r="X806" s="490"/>
      <c r="Y806" s="490"/>
      <c r="Z806" s="490"/>
    </row>
    <row r="807" spans="1:26" ht="15.75" thickBot="1">
      <c r="A807" s="490"/>
      <c r="B807" s="490"/>
      <c r="C807" s="490"/>
      <c r="D807" s="490"/>
      <c r="E807" s="490"/>
      <c r="F807" s="490"/>
      <c r="G807" s="490"/>
      <c r="H807" s="490"/>
      <c r="I807" s="490"/>
      <c r="J807" s="490"/>
      <c r="K807" s="490"/>
      <c r="L807" s="490"/>
      <c r="M807" s="490"/>
      <c r="N807" s="490"/>
      <c r="O807" s="490"/>
      <c r="P807" s="490"/>
      <c r="Q807" s="490"/>
      <c r="R807" s="490"/>
      <c r="S807" s="490"/>
      <c r="T807" s="490"/>
      <c r="U807" s="490"/>
      <c r="V807" s="490"/>
      <c r="W807" s="490"/>
      <c r="X807" s="490"/>
      <c r="Y807" s="490"/>
      <c r="Z807" s="490"/>
    </row>
    <row r="808" spans="1:26" ht="15.75" thickBot="1">
      <c r="A808" s="490"/>
      <c r="B808" s="490"/>
      <c r="C808" s="490"/>
      <c r="D808" s="490"/>
      <c r="E808" s="490"/>
      <c r="F808" s="490"/>
      <c r="G808" s="490"/>
      <c r="H808" s="490"/>
      <c r="I808" s="490"/>
      <c r="J808" s="490"/>
      <c r="K808" s="490"/>
      <c r="L808" s="490"/>
      <c r="M808" s="490"/>
      <c r="N808" s="490"/>
      <c r="O808" s="490"/>
      <c r="P808" s="490"/>
      <c r="Q808" s="490"/>
      <c r="R808" s="490"/>
      <c r="S808" s="490"/>
      <c r="T808" s="490"/>
      <c r="U808" s="490"/>
      <c r="V808" s="490"/>
      <c r="W808" s="490"/>
      <c r="X808" s="490"/>
      <c r="Y808" s="490"/>
      <c r="Z808" s="490"/>
    </row>
    <row r="809" spans="1:26" ht="15.75" thickBot="1">
      <c r="A809" s="490"/>
      <c r="B809" s="490"/>
      <c r="C809" s="490"/>
      <c r="D809" s="490"/>
      <c r="E809" s="490"/>
      <c r="F809" s="490"/>
      <c r="G809" s="490"/>
      <c r="H809" s="490"/>
      <c r="I809" s="490"/>
      <c r="J809" s="490"/>
      <c r="K809" s="490"/>
      <c r="L809" s="490"/>
      <c r="M809" s="490"/>
      <c r="N809" s="490"/>
      <c r="O809" s="490"/>
      <c r="P809" s="490"/>
      <c r="Q809" s="490"/>
      <c r="R809" s="490"/>
      <c r="S809" s="490"/>
      <c r="T809" s="490"/>
      <c r="U809" s="490"/>
      <c r="V809" s="490"/>
      <c r="W809" s="490"/>
      <c r="X809" s="490"/>
      <c r="Y809" s="490"/>
      <c r="Z809" s="490"/>
    </row>
    <row r="810" spans="1:26" ht="15.75" thickBot="1">
      <c r="A810" s="490"/>
      <c r="B810" s="490"/>
      <c r="C810" s="490"/>
      <c r="D810" s="490"/>
      <c r="E810" s="490"/>
      <c r="F810" s="490"/>
      <c r="G810" s="490"/>
      <c r="H810" s="490"/>
      <c r="I810" s="490"/>
      <c r="J810" s="490"/>
      <c r="K810" s="490"/>
      <c r="L810" s="490"/>
      <c r="M810" s="490"/>
      <c r="N810" s="490"/>
      <c r="O810" s="490"/>
      <c r="P810" s="490"/>
      <c r="Q810" s="490"/>
      <c r="R810" s="490"/>
      <c r="S810" s="490"/>
      <c r="T810" s="490"/>
      <c r="U810" s="490"/>
      <c r="V810" s="490"/>
      <c r="W810" s="490"/>
      <c r="X810" s="490"/>
      <c r="Y810" s="490"/>
      <c r="Z810" s="490"/>
    </row>
    <row r="811" spans="1:26" ht="15.75" thickBot="1">
      <c r="A811" s="490"/>
      <c r="B811" s="490"/>
      <c r="C811" s="490"/>
      <c r="D811" s="490"/>
      <c r="E811" s="490"/>
      <c r="F811" s="490"/>
      <c r="G811" s="490"/>
      <c r="H811" s="490"/>
      <c r="I811" s="490"/>
      <c r="J811" s="490"/>
      <c r="K811" s="490"/>
      <c r="L811" s="490"/>
      <c r="M811" s="490"/>
      <c r="N811" s="490"/>
      <c r="O811" s="490"/>
      <c r="P811" s="490"/>
      <c r="Q811" s="490"/>
      <c r="R811" s="490"/>
      <c r="S811" s="490"/>
      <c r="T811" s="490"/>
      <c r="U811" s="490"/>
      <c r="V811" s="490"/>
      <c r="W811" s="490"/>
      <c r="X811" s="490"/>
      <c r="Y811" s="490"/>
      <c r="Z811" s="490"/>
    </row>
    <row r="812" spans="1:26" ht="15.75" thickBot="1">
      <c r="A812" s="490"/>
      <c r="B812" s="490"/>
      <c r="C812" s="490"/>
      <c r="D812" s="490"/>
      <c r="E812" s="490"/>
      <c r="F812" s="490"/>
      <c r="G812" s="490"/>
      <c r="H812" s="490"/>
      <c r="I812" s="490"/>
      <c r="J812" s="490"/>
      <c r="K812" s="490"/>
      <c r="L812" s="490"/>
      <c r="M812" s="490"/>
      <c r="N812" s="490"/>
      <c r="O812" s="490"/>
      <c r="P812" s="490"/>
      <c r="Q812" s="490"/>
      <c r="R812" s="490"/>
      <c r="S812" s="490"/>
      <c r="T812" s="490"/>
      <c r="U812" s="490"/>
      <c r="V812" s="490"/>
      <c r="W812" s="490"/>
      <c r="X812" s="490"/>
      <c r="Y812" s="490"/>
      <c r="Z812" s="490"/>
    </row>
    <row r="813" spans="1:26" ht="15.75" thickBot="1">
      <c r="A813" s="490"/>
      <c r="B813" s="490"/>
      <c r="C813" s="490"/>
      <c r="D813" s="490"/>
      <c r="E813" s="490"/>
      <c r="F813" s="490"/>
      <c r="G813" s="490"/>
      <c r="H813" s="490"/>
      <c r="I813" s="490"/>
      <c r="J813" s="490"/>
      <c r="K813" s="490"/>
      <c r="L813" s="490"/>
      <c r="M813" s="490"/>
      <c r="N813" s="490"/>
      <c r="O813" s="490"/>
      <c r="P813" s="490"/>
      <c r="Q813" s="490"/>
      <c r="R813" s="490"/>
      <c r="S813" s="490"/>
      <c r="T813" s="490"/>
      <c r="U813" s="490"/>
      <c r="V813" s="490"/>
      <c r="W813" s="490"/>
      <c r="X813" s="490"/>
      <c r="Y813" s="490"/>
      <c r="Z813" s="490"/>
    </row>
    <row r="814" spans="1:26" ht="15.75" thickBot="1">
      <c r="A814" s="490"/>
      <c r="B814" s="490"/>
      <c r="C814" s="490"/>
      <c r="D814" s="490"/>
      <c r="E814" s="490"/>
      <c r="F814" s="490"/>
      <c r="G814" s="490"/>
      <c r="H814" s="490"/>
      <c r="I814" s="490"/>
      <c r="J814" s="490"/>
      <c r="K814" s="490"/>
      <c r="L814" s="490"/>
      <c r="M814" s="490"/>
      <c r="N814" s="490"/>
      <c r="O814" s="490"/>
      <c r="P814" s="490"/>
      <c r="Q814" s="490"/>
      <c r="R814" s="490"/>
      <c r="S814" s="490"/>
      <c r="T814" s="490"/>
      <c r="U814" s="490"/>
      <c r="V814" s="490"/>
      <c r="W814" s="490"/>
      <c r="X814" s="490"/>
      <c r="Y814" s="490"/>
      <c r="Z814" s="490"/>
    </row>
    <row r="815" spans="1:26" ht="15.75" thickBot="1">
      <c r="A815" s="490"/>
      <c r="B815" s="490"/>
      <c r="C815" s="490"/>
      <c r="D815" s="490"/>
      <c r="E815" s="490"/>
      <c r="F815" s="490"/>
      <c r="G815" s="490"/>
      <c r="H815" s="490"/>
      <c r="I815" s="490"/>
      <c r="J815" s="490"/>
      <c r="K815" s="490"/>
      <c r="L815" s="490"/>
      <c r="M815" s="490"/>
      <c r="N815" s="490"/>
      <c r="O815" s="490"/>
      <c r="P815" s="490"/>
      <c r="Q815" s="490"/>
      <c r="R815" s="490"/>
      <c r="S815" s="490"/>
      <c r="T815" s="490"/>
      <c r="U815" s="490"/>
      <c r="V815" s="490"/>
      <c r="W815" s="490"/>
      <c r="X815" s="490"/>
      <c r="Y815" s="490"/>
      <c r="Z815" s="490"/>
    </row>
    <row r="816" spans="1:26" ht="15.75" thickBot="1">
      <c r="A816" s="490"/>
      <c r="B816" s="490"/>
      <c r="C816" s="490"/>
      <c r="D816" s="490"/>
      <c r="E816" s="490"/>
      <c r="F816" s="490"/>
      <c r="G816" s="490"/>
      <c r="H816" s="490"/>
      <c r="I816" s="490"/>
      <c r="J816" s="490"/>
      <c r="K816" s="490"/>
      <c r="L816" s="490"/>
      <c r="M816" s="490"/>
      <c r="N816" s="490"/>
      <c r="O816" s="490"/>
      <c r="P816" s="490"/>
      <c r="Q816" s="490"/>
      <c r="R816" s="490"/>
      <c r="S816" s="490"/>
      <c r="T816" s="490"/>
      <c r="U816" s="490"/>
      <c r="V816" s="490"/>
      <c r="W816" s="490"/>
      <c r="X816" s="490"/>
      <c r="Y816" s="490"/>
      <c r="Z816" s="490"/>
    </row>
    <row r="817" spans="1:26" ht="15.75" thickBot="1">
      <c r="A817" s="490"/>
      <c r="B817" s="490"/>
      <c r="C817" s="490"/>
      <c r="D817" s="490"/>
      <c r="E817" s="490"/>
      <c r="F817" s="490"/>
      <c r="G817" s="490"/>
      <c r="H817" s="490"/>
      <c r="I817" s="490"/>
      <c r="J817" s="490"/>
      <c r="K817" s="490"/>
      <c r="L817" s="490"/>
      <c r="M817" s="490"/>
      <c r="N817" s="490"/>
      <c r="O817" s="490"/>
      <c r="P817" s="490"/>
      <c r="Q817" s="490"/>
      <c r="R817" s="490"/>
      <c r="S817" s="490"/>
      <c r="T817" s="490"/>
      <c r="U817" s="490"/>
      <c r="V817" s="490"/>
      <c r="W817" s="490"/>
      <c r="X817" s="490"/>
      <c r="Y817" s="490"/>
      <c r="Z817" s="490"/>
    </row>
    <row r="818" spans="1:26" ht="15.75" thickBot="1">
      <c r="A818" s="490"/>
      <c r="B818" s="490"/>
      <c r="C818" s="490"/>
      <c r="D818" s="490"/>
      <c r="E818" s="490"/>
      <c r="F818" s="490"/>
      <c r="G818" s="490"/>
      <c r="H818" s="490"/>
      <c r="I818" s="490"/>
      <c r="J818" s="490"/>
      <c r="K818" s="490"/>
      <c r="L818" s="490"/>
      <c r="M818" s="490"/>
      <c r="N818" s="490"/>
      <c r="O818" s="490"/>
      <c r="P818" s="490"/>
      <c r="Q818" s="490"/>
      <c r="R818" s="490"/>
      <c r="S818" s="490"/>
      <c r="T818" s="490"/>
      <c r="U818" s="490"/>
      <c r="V818" s="490"/>
      <c r="W818" s="490"/>
      <c r="X818" s="490"/>
      <c r="Y818" s="490"/>
      <c r="Z818" s="490"/>
    </row>
    <row r="819" spans="1:26" ht="15.75" thickBot="1">
      <c r="A819" s="490"/>
      <c r="B819" s="490"/>
      <c r="C819" s="490"/>
      <c r="D819" s="490"/>
      <c r="E819" s="490"/>
      <c r="F819" s="490"/>
      <c r="G819" s="490"/>
      <c r="H819" s="490"/>
      <c r="I819" s="490"/>
      <c r="J819" s="490"/>
      <c r="K819" s="490"/>
      <c r="L819" s="490"/>
      <c r="M819" s="490"/>
      <c r="N819" s="490"/>
      <c r="O819" s="490"/>
      <c r="P819" s="490"/>
      <c r="Q819" s="490"/>
      <c r="R819" s="490"/>
      <c r="S819" s="490"/>
      <c r="T819" s="490"/>
      <c r="U819" s="490"/>
      <c r="V819" s="490"/>
      <c r="W819" s="490"/>
      <c r="X819" s="490"/>
      <c r="Y819" s="490"/>
      <c r="Z819" s="490"/>
    </row>
    <row r="820" spans="1:26" ht="15.75" thickBot="1">
      <c r="A820" s="490"/>
      <c r="B820" s="490"/>
      <c r="C820" s="490"/>
      <c r="D820" s="490"/>
      <c r="E820" s="490"/>
      <c r="F820" s="490"/>
      <c r="G820" s="490"/>
      <c r="H820" s="490"/>
      <c r="I820" s="490"/>
      <c r="J820" s="490"/>
      <c r="K820" s="490"/>
      <c r="L820" s="490"/>
      <c r="M820" s="490"/>
      <c r="N820" s="490"/>
      <c r="O820" s="490"/>
      <c r="P820" s="490"/>
      <c r="Q820" s="490"/>
      <c r="R820" s="490"/>
      <c r="S820" s="490"/>
      <c r="T820" s="490"/>
      <c r="U820" s="490"/>
      <c r="V820" s="490"/>
      <c r="W820" s="490"/>
      <c r="X820" s="490"/>
      <c r="Y820" s="490"/>
      <c r="Z820" s="490"/>
    </row>
    <row r="821" spans="1:26" ht="15.75" thickBot="1">
      <c r="A821" s="490"/>
      <c r="B821" s="490"/>
      <c r="C821" s="490"/>
      <c r="D821" s="490"/>
      <c r="E821" s="490"/>
      <c r="F821" s="490"/>
      <c r="G821" s="490"/>
      <c r="H821" s="490"/>
      <c r="I821" s="490"/>
      <c r="J821" s="490"/>
      <c r="K821" s="490"/>
      <c r="L821" s="490"/>
      <c r="M821" s="490"/>
      <c r="N821" s="490"/>
      <c r="O821" s="490"/>
      <c r="P821" s="490"/>
      <c r="Q821" s="490"/>
      <c r="R821" s="490"/>
      <c r="S821" s="490"/>
      <c r="T821" s="490"/>
      <c r="U821" s="490"/>
      <c r="V821" s="490"/>
      <c r="W821" s="490"/>
      <c r="X821" s="490"/>
      <c r="Y821" s="490"/>
      <c r="Z821" s="490"/>
    </row>
    <row r="822" spans="1:26" ht="15.75" thickBot="1">
      <c r="A822" s="490"/>
      <c r="B822" s="490"/>
      <c r="C822" s="490"/>
      <c r="D822" s="490"/>
      <c r="E822" s="490"/>
      <c r="F822" s="490"/>
      <c r="G822" s="490"/>
      <c r="H822" s="490"/>
      <c r="I822" s="490"/>
      <c r="J822" s="490"/>
      <c r="K822" s="490"/>
      <c r="L822" s="490"/>
      <c r="M822" s="490"/>
      <c r="N822" s="490"/>
      <c r="O822" s="490"/>
      <c r="P822" s="490"/>
      <c r="Q822" s="490"/>
      <c r="R822" s="490"/>
      <c r="S822" s="490"/>
      <c r="T822" s="490"/>
      <c r="U822" s="490"/>
      <c r="V822" s="490"/>
      <c r="W822" s="490"/>
      <c r="X822" s="490"/>
      <c r="Y822" s="490"/>
      <c r="Z822" s="490"/>
    </row>
    <row r="823" spans="1:26" ht="15.75" thickBot="1">
      <c r="A823" s="490"/>
      <c r="B823" s="490"/>
      <c r="C823" s="490"/>
      <c r="D823" s="490"/>
      <c r="E823" s="490"/>
      <c r="F823" s="490"/>
      <c r="G823" s="490"/>
      <c r="H823" s="490"/>
      <c r="I823" s="490"/>
      <c r="J823" s="490"/>
      <c r="K823" s="490"/>
      <c r="L823" s="490"/>
      <c r="M823" s="490"/>
      <c r="N823" s="490"/>
      <c r="O823" s="490"/>
      <c r="P823" s="490"/>
      <c r="Q823" s="490"/>
      <c r="R823" s="490"/>
      <c r="S823" s="490"/>
      <c r="T823" s="490"/>
      <c r="U823" s="490"/>
      <c r="V823" s="490"/>
      <c r="W823" s="490"/>
      <c r="X823" s="490"/>
      <c r="Y823" s="490"/>
      <c r="Z823" s="490"/>
    </row>
    <row r="824" spans="1:26" ht="15.75" thickBot="1">
      <c r="A824" s="490"/>
      <c r="B824" s="490"/>
      <c r="C824" s="490"/>
      <c r="D824" s="490"/>
      <c r="E824" s="490"/>
      <c r="F824" s="490"/>
      <c r="G824" s="490"/>
      <c r="H824" s="490"/>
      <c r="I824" s="490"/>
      <c r="J824" s="490"/>
      <c r="K824" s="490"/>
      <c r="L824" s="490"/>
      <c r="M824" s="490"/>
      <c r="N824" s="490"/>
      <c r="O824" s="490"/>
      <c r="P824" s="490"/>
      <c r="Q824" s="490"/>
      <c r="R824" s="490"/>
      <c r="S824" s="490"/>
      <c r="T824" s="490"/>
      <c r="U824" s="490"/>
      <c r="V824" s="490"/>
      <c r="W824" s="490"/>
      <c r="X824" s="490"/>
      <c r="Y824" s="490"/>
      <c r="Z824" s="490"/>
    </row>
    <row r="825" spans="1:26" ht="15.75" thickBot="1">
      <c r="A825" s="490"/>
      <c r="B825" s="490"/>
      <c r="C825" s="490"/>
      <c r="D825" s="490"/>
      <c r="E825" s="490"/>
      <c r="F825" s="490"/>
      <c r="G825" s="490"/>
      <c r="H825" s="490"/>
      <c r="I825" s="490"/>
      <c r="J825" s="490"/>
      <c r="K825" s="490"/>
      <c r="L825" s="490"/>
      <c r="M825" s="490"/>
      <c r="N825" s="490"/>
      <c r="O825" s="490"/>
      <c r="P825" s="490"/>
      <c r="Q825" s="490"/>
      <c r="R825" s="490"/>
      <c r="S825" s="490"/>
      <c r="T825" s="490"/>
      <c r="U825" s="490"/>
      <c r="V825" s="490"/>
      <c r="W825" s="490"/>
      <c r="X825" s="490"/>
      <c r="Y825" s="490"/>
      <c r="Z825" s="490"/>
    </row>
    <row r="826" spans="1:26" ht="15.75" thickBot="1">
      <c r="A826" s="490"/>
      <c r="B826" s="490"/>
      <c r="C826" s="490"/>
      <c r="D826" s="490"/>
      <c r="E826" s="490"/>
      <c r="F826" s="490"/>
      <c r="G826" s="490"/>
      <c r="H826" s="490"/>
      <c r="I826" s="490"/>
      <c r="J826" s="490"/>
      <c r="K826" s="490"/>
      <c r="L826" s="490"/>
      <c r="M826" s="490"/>
      <c r="N826" s="490"/>
      <c r="O826" s="490"/>
      <c r="P826" s="490"/>
      <c r="Q826" s="490"/>
      <c r="R826" s="490"/>
      <c r="S826" s="490"/>
      <c r="T826" s="490"/>
      <c r="U826" s="490"/>
      <c r="V826" s="490"/>
      <c r="W826" s="490"/>
      <c r="X826" s="490"/>
      <c r="Y826" s="490"/>
      <c r="Z826" s="490"/>
    </row>
    <row r="827" spans="1:26" ht="15.75" thickBot="1">
      <c r="A827" s="490"/>
      <c r="B827" s="490"/>
      <c r="C827" s="490"/>
      <c r="D827" s="490"/>
      <c r="E827" s="490"/>
      <c r="F827" s="490"/>
      <c r="G827" s="490"/>
      <c r="H827" s="490"/>
      <c r="I827" s="490"/>
      <c r="J827" s="490"/>
      <c r="K827" s="490"/>
      <c r="L827" s="490"/>
      <c r="M827" s="490"/>
      <c r="N827" s="490"/>
      <c r="O827" s="490"/>
      <c r="P827" s="490"/>
      <c r="Q827" s="490"/>
      <c r="R827" s="490"/>
      <c r="S827" s="490"/>
      <c r="T827" s="490"/>
      <c r="U827" s="490"/>
      <c r="V827" s="490"/>
      <c r="W827" s="490"/>
      <c r="X827" s="490"/>
      <c r="Y827" s="490"/>
      <c r="Z827" s="490"/>
    </row>
    <row r="828" spans="1:26" ht="15.75" thickBot="1">
      <c r="A828" s="490"/>
      <c r="B828" s="490"/>
      <c r="C828" s="490"/>
      <c r="D828" s="490"/>
      <c r="E828" s="490"/>
      <c r="F828" s="490"/>
      <c r="G828" s="490"/>
      <c r="H828" s="490"/>
      <c r="I828" s="490"/>
      <c r="J828" s="490"/>
      <c r="K828" s="490"/>
      <c r="L828" s="490"/>
      <c r="M828" s="490"/>
      <c r="N828" s="490"/>
      <c r="O828" s="490"/>
      <c r="P828" s="490"/>
      <c r="Q828" s="490"/>
      <c r="R828" s="490"/>
      <c r="S828" s="490"/>
      <c r="T828" s="490"/>
      <c r="U828" s="490"/>
      <c r="V828" s="490"/>
      <c r="W828" s="490"/>
      <c r="X828" s="490"/>
      <c r="Y828" s="490"/>
      <c r="Z828" s="490"/>
    </row>
    <row r="829" spans="1:26" ht="15.75" thickBot="1">
      <c r="A829" s="490"/>
      <c r="B829" s="490"/>
      <c r="C829" s="490"/>
      <c r="D829" s="490"/>
      <c r="E829" s="490"/>
      <c r="F829" s="490"/>
      <c r="G829" s="490"/>
      <c r="H829" s="490"/>
      <c r="I829" s="490"/>
      <c r="J829" s="490"/>
      <c r="K829" s="490"/>
      <c r="L829" s="490"/>
      <c r="M829" s="490"/>
      <c r="N829" s="490"/>
      <c r="O829" s="490"/>
      <c r="P829" s="490"/>
      <c r="Q829" s="490"/>
      <c r="R829" s="490"/>
      <c r="S829" s="490"/>
      <c r="T829" s="490"/>
      <c r="U829" s="490"/>
      <c r="V829" s="490"/>
      <c r="W829" s="490"/>
      <c r="X829" s="490"/>
      <c r="Y829" s="490"/>
      <c r="Z829" s="490"/>
    </row>
    <row r="830" spans="1:26" ht="15.75" thickBot="1">
      <c r="A830" s="490"/>
      <c r="B830" s="490"/>
      <c r="C830" s="490"/>
      <c r="D830" s="490"/>
      <c r="E830" s="490"/>
      <c r="F830" s="490"/>
      <c r="G830" s="490"/>
      <c r="H830" s="490"/>
      <c r="I830" s="490"/>
      <c r="J830" s="490"/>
      <c r="K830" s="490"/>
      <c r="L830" s="490"/>
      <c r="M830" s="490"/>
      <c r="N830" s="490"/>
      <c r="O830" s="490"/>
      <c r="P830" s="490"/>
      <c r="Q830" s="490"/>
      <c r="R830" s="490"/>
      <c r="S830" s="490"/>
      <c r="T830" s="490"/>
      <c r="U830" s="490"/>
      <c r="V830" s="490"/>
      <c r="W830" s="490"/>
      <c r="X830" s="490"/>
      <c r="Y830" s="490"/>
      <c r="Z830" s="490"/>
    </row>
    <row r="831" spans="1:26" ht="15.75" thickBot="1">
      <c r="A831" s="490"/>
      <c r="B831" s="490"/>
      <c r="C831" s="490"/>
      <c r="D831" s="490"/>
      <c r="E831" s="490"/>
      <c r="F831" s="490"/>
      <c r="G831" s="490"/>
      <c r="H831" s="490"/>
      <c r="I831" s="490"/>
      <c r="J831" s="490"/>
      <c r="K831" s="490"/>
      <c r="L831" s="490"/>
      <c r="M831" s="490"/>
      <c r="N831" s="490"/>
      <c r="O831" s="490"/>
      <c r="P831" s="490"/>
      <c r="Q831" s="490"/>
      <c r="R831" s="490"/>
      <c r="S831" s="490"/>
      <c r="T831" s="490"/>
      <c r="U831" s="490"/>
      <c r="V831" s="490"/>
      <c r="W831" s="490"/>
      <c r="X831" s="490"/>
      <c r="Y831" s="490"/>
      <c r="Z831" s="490"/>
    </row>
    <row r="832" spans="1:26" ht="15.75" thickBot="1">
      <c r="A832" s="490"/>
      <c r="B832" s="490"/>
      <c r="C832" s="490"/>
      <c r="D832" s="490"/>
      <c r="E832" s="490"/>
      <c r="F832" s="490"/>
      <c r="G832" s="490"/>
      <c r="H832" s="490"/>
      <c r="I832" s="490"/>
      <c r="J832" s="490"/>
      <c r="K832" s="490"/>
      <c r="L832" s="490"/>
      <c r="M832" s="490"/>
      <c r="N832" s="490"/>
      <c r="O832" s="490"/>
      <c r="P832" s="490"/>
      <c r="Q832" s="490"/>
      <c r="R832" s="490"/>
      <c r="S832" s="490"/>
      <c r="T832" s="490"/>
      <c r="U832" s="490"/>
      <c r="V832" s="490"/>
      <c r="W832" s="490"/>
      <c r="X832" s="490"/>
      <c r="Y832" s="490"/>
      <c r="Z832" s="490"/>
    </row>
    <row r="833" spans="1:26" ht="15.75" thickBot="1">
      <c r="A833" s="490"/>
      <c r="B833" s="490"/>
      <c r="C833" s="490"/>
      <c r="D833" s="490"/>
      <c r="E833" s="490"/>
      <c r="F833" s="490"/>
      <c r="G833" s="490"/>
      <c r="H833" s="490"/>
      <c r="I833" s="490"/>
      <c r="J833" s="490"/>
      <c r="K833" s="490"/>
      <c r="L833" s="490"/>
      <c r="M833" s="490"/>
      <c r="N833" s="490"/>
      <c r="O833" s="490"/>
      <c r="P833" s="490"/>
      <c r="Q833" s="490"/>
      <c r="R833" s="490"/>
      <c r="S833" s="490"/>
      <c r="T833" s="490"/>
      <c r="U833" s="490"/>
      <c r="V833" s="490"/>
      <c r="W833" s="490"/>
      <c r="X833" s="490"/>
      <c r="Y833" s="490"/>
      <c r="Z833" s="490"/>
    </row>
    <row r="834" spans="1:26" ht="15.75" thickBot="1">
      <c r="A834" s="490"/>
      <c r="B834" s="490"/>
      <c r="C834" s="490"/>
      <c r="D834" s="490"/>
      <c r="E834" s="490"/>
      <c r="F834" s="490"/>
      <c r="G834" s="490"/>
      <c r="H834" s="490"/>
      <c r="I834" s="490"/>
      <c r="J834" s="490"/>
      <c r="K834" s="490"/>
      <c r="L834" s="490"/>
      <c r="M834" s="490"/>
      <c r="N834" s="490"/>
      <c r="O834" s="490"/>
      <c r="P834" s="490"/>
      <c r="Q834" s="490"/>
      <c r="R834" s="490"/>
      <c r="S834" s="490"/>
      <c r="T834" s="490"/>
      <c r="U834" s="490"/>
      <c r="V834" s="490"/>
      <c r="W834" s="490"/>
      <c r="X834" s="490"/>
      <c r="Y834" s="490"/>
      <c r="Z834" s="490"/>
    </row>
    <row r="835" spans="1:26" ht="15.75" thickBot="1">
      <c r="A835" s="490"/>
      <c r="B835" s="490"/>
      <c r="C835" s="490"/>
      <c r="D835" s="490"/>
      <c r="E835" s="490"/>
      <c r="F835" s="490"/>
      <c r="G835" s="490"/>
      <c r="H835" s="490"/>
      <c r="I835" s="490"/>
      <c r="J835" s="490"/>
      <c r="K835" s="490"/>
      <c r="L835" s="490"/>
      <c r="M835" s="490"/>
      <c r="N835" s="490"/>
      <c r="O835" s="490"/>
      <c r="P835" s="490"/>
      <c r="Q835" s="490"/>
      <c r="R835" s="490"/>
      <c r="S835" s="490"/>
      <c r="T835" s="490"/>
      <c r="U835" s="490"/>
      <c r="V835" s="490"/>
      <c r="W835" s="490"/>
      <c r="X835" s="490"/>
      <c r="Y835" s="490"/>
      <c r="Z835" s="490"/>
    </row>
    <row r="836" spans="1:26" ht="15.75" thickBot="1">
      <c r="A836" s="490"/>
      <c r="B836" s="490"/>
      <c r="C836" s="490"/>
      <c r="D836" s="490"/>
      <c r="E836" s="490"/>
      <c r="F836" s="490"/>
      <c r="G836" s="490"/>
      <c r="H836" s="490"/>
      <c r="I836" s="490"/>
      <c r="J836" s="490"/>
      <c r="K836" s="490"/>
      <c r="L836" s="490"/>
      <c r="M836" s="490"/>
      <c r="N836" s="490"/>
      <c r="O836" s="490"/>
      <c r="P836" s="490"/>
      <c r="Q836" s="490"/>
      <c r="R836" s="490"/>
      <c r="S836" s="490"/>
      <c r="T836" s="490"/>
      <c r="U836" s="490"/>
      <c r="V836" s="490"/>
      <c r="W836" s="490"/>
      <c r="X836" s="490"/>
      <c r="Y836" s="490"/>
      <c r="Z836" s="490"/>
    </row>
    <row r="837" spans="1:26" ht="15.75" thickBot="1">
      <c r="A837" s="490"/>
      <c r="B837" s="490"/>
      <c r="C837" s="490"/>
      <c r="D837" s="490"/>
      <c r="E837" s="490"/>
      <c r="F837" s="490"/>
      <c r="G837" s="490"/>
      <c r="H837" s="490"/>
      <c r="I837" s="490"/>
      <c r="J837" s="490"/>
      <c r="K837" s="490"/>
      <c r="L837" s="490"/>
      <c r="M837" s="490"/>
      <c r="N837" s="490"/>
      <c r="O837" s="490"/>
      <c r="P837" s="490"/>
      <c r="Q837" s="490"/>
      <c r="R837" s="490"/>
      <c r="S837" s="490"/>
      <c r="T837" s="490"/>
      <c r="U837" s="490"/>
      <c r="V837" s="490"/>
      <c r="W837" s="490"/>
      <c r="X837" s="490"/>
      <c r="Y837" s="490"/>
      <c r="Z837" s="490"/>
    </row>
    <row r="838" spans="1:26" ht="15.75" thickBot="1">
      <c r="A838" s="490"/>
      <c r="B838" s="490"/>
      <c r="C838" s="490"/>
      <c r="D838" s="490"/>
      <c r="E838" s="490"/>
      <c r="F838" s="490"/>
      <c r="G838" s="490"/>
      <c r="H838" s="490"/>
      <c r="I838" s="490"/>
      <c r="J838" s="490"/>
      <c r="K838" s="490"/>
      <c r="L838" s="490"/>
      <c r="M838" s="490"/>
      <c r="N838" s="490"/>
      <c r="O838" s="490"/>
      <c r="P838" s="490"/>
      <c r="Q838" s="490"/>
      <c r="R838" s="490"/>
      <c r="S838" s="490"/>
      <c r="T838" s="490"/>
      <c r="U838" s="490"/>
      <c r="V838" s="490"/>
      <c r="W838" s="490"/>
      <c r="X838" s="490"/>
      <c r="Y838" s="490"/>
      <c r="Z838" s="490"/>
    </row>
    <row r="839" spans="1:26" ht="15.75" thickBot="1">
      <c r="A839" s="490"/>
      <c r="B839" s="490"/>
      <c r="C839" s="490"/>
      <c r="D839" s="490"/>
      <c r="E839" s="490"/>
      <c r="F839" s="490"/>
      <c r="G839" s="490"/>
      <c r="H839" s="490"/>
      <c r="I839" s="490"/>
      <c r="J839" s="490"/>
      <c r="K839" s="490"/>
      <c r="L839" s="490"/>
      <c r="M839" s="490"/>
      <c r="N839" s="490"/>
      <c r="O839" s="490"/>
      <c r="P839" s="490"/>
      <c r="Q839" s="490"/>
      <c r="R839" s="490"/>
      <c r="S839" s="490"/>
      <c r="T839" s="490"/>
      <c r="U839" s="490"/>
      <c r="V839" s="490"/>
      <c r="W839" s="490"/>
      <c r="X839" s="490"/>
      <c r="Y839" s="490"/>
      <c r="Z839" s="490"/>
    </row>
    <row r="840" spans="1:26" ht="15.75" thickBot="1">
      <c r="A840" s="490"/>
      <c r="B840" s="490"/>
      <c r="C840" s="490"/>
      <c r="D840" s="490"/>
      <c r="E840" s="490"/>
      <c r="F840" s="490"/>
      <c r="G840" s="490"/>
      <c r="H840" s="490"/>
      <c r="I840" s="490"/>
      <c r="J840" s="490"/>
      <c r="K840" s="490"/>
      <c r="L840" s="490"/>
      <c r="M840" s="490"/>
      <c r="N840" s="490"/>
      <c r="O840" s="490"/>
      <c r="P840" s="490"/>
      <c r="Q840" s="490"/>
      <c r="R840" s="490"/>
      <c r="S840" s="490"/>
      <c r="T840" s="490"/>
      <c r="U840" s="490"/>
      <c r="V840" s="490"/>
      <c r="W840" s="490"/>
      <c r="X840" s="490"/>
      <c r="Y840" s="490"/>
      <c r="Z840" s="490"/>
    </row>
    <row r="841" spans="1:26" ht="15.75" thickBot="1">
      <c r="A841" s="490"/>
      <c r="B841" s="490"/>
      <c r="C841" s="490"/>
      <c r="D841" s="490"/>
      <c r="E841" s="490"/>
      <c r="F841" s="490"/>
      <c r="G841" s="490"/>
      <c r="H841" s="490"/>
      <c r="I841" s="490"/>
      <c r="J841" s="490"/>
      <c r="K841" s="490"/>
      <c r="L841" s="490"/>
      <c r="M841" s="490"/>
      <c r="N841" s="490"/>
      <c r="O841" s="490"/>
      <c r="P841" s="490"/>
      <c r="Q841" s="490"/>
      <c r="R841" s="490"/>
      <c r="S841" s="490"/>
      <c r="T841" s="490"/>
      <c r="U841" s="490"/>
      <c r="V841" s="490"/>
      <c r="W841" s="490"/>
      <c r="X841" s="490"/>
      <c r="Y841" s="490"/>
      <c r="Z841" s="490"/>
    </row>
    <row r="842" spans="1:26" ht="15.75" thickBot="1">
      <c r="A842" s="490"/>
      <c r="B842" s="490"/>
      <c r="C842" s="490"/>
      <c r="D842" s="490"/>
      <c r="E842" s="490"/>
      <c r="F842" s="490"/>
      <c r="G842" s="490"/>
      <c r="H842" s="490"/>
      <c r="I842" s="490"/>
      <c r="J842" s="490"/>
      <c r="K842" s="490"/>
      <c r="L842" s="490"/>
      <c r="M842" s="490"/>
      <c r="N842" s="490"/>
      <c r="O842" s="490"/>
      <c r="P842" s="490"/>
      <c r="Q842" s="490"/>
      <c r="R842" s="490"/>
      <c r="S842" s="490"/>
      <c r="T842" s="490"/>
      <c r="U842" s="490"/>
      <c r="V842" s="490"/>
      <c r="W842" s="490"/>
      <c r="X842" s="490"/>
      <c r="Y842" s="490"/>
      <c r="Z842" s="490"/>
    </row>
    <row r="843" spans="1:26" ht="15.75" thickBot="1">
      <c r="A843" s="490"/>
      <c r="B843" s="490"/>
      <c r="C843" s="490"/>
      <c r="D843" s="490"/>
      <c r="E843" s="490"/>
      <c r="F843" s="490"/>
      <c r="G843" s="490"/>
      <c r="H843" s="490"/>
      <c r="I843" s="490"/>
      <c r="J843" s="490"/>
      <c r="K843" s="490"/>
      <c r="L843" s="490"/>
      <c r="M843" s="490"/>
      <c r="N843" s="490"/>
      <c r="O843" s="490"/>
      <c r="P843" s="490"/>
      <c r="Q843" s="490"/>
      <c r="R843" s="490"/>
      <c r="S843" s="490"/>
      <c r="T843" s="490"/>
      <c r="U843" s="490"/>
      <c r="V843" s="490"/>
      <c r="W843" s="490"/>
      <c r="X843" s="490"/>
      <c r="Y843" s="490"/>
      <c r="Z843" s="490"/>
    </row>
    <row r="844" spans="1:26" ht="15.75" thickBot="1">
      <c r="A844" s="490"/>
      <c r="B844" s="490"/>
      <c r="C844" s="490"/>
      <c r="D844" s="490"/>
      <c r="E844" s="490"/>
      <c r="F844" s="490"/>
      <c r="G844" s="490"/>
      <c r="H844" s="490"/>
      <c r="I844" s="490"/>
      <c r="J844" s="490"/>
      <c r="K844" s="490"/>
      <c r="L844" s="490"/>
      <c r="M844" s="490"/>
      <c r="N844" s="490"/>
      <c r="O844" s="490"/>
      <c r="P844" s="490"/>
      <c r="Q844" s="490"/>
      <c r="R844" s="490"/>
      <c r="S844" s="490"/>
      <c r="T844" s="490"/>
      <c r="U844" s="490"/>
      <c r="V844" s="490"/>
      <c r="W844" s="490"/>
      <c r="X844" s="490"/>
      <c r="Y844" s="490"/>
      <c r="Z844" s="490"/>
    </row>
    <row r="845" spans="1:26" ht="15.75" thickBot="1">
      <c r="A845" s="490"/>
      <c r="B845" s="490"/>
      <c r="C845" s="490"/>
      <c r="D845" s="490"/>
      <c r="E845" s="490"/>
      <c r="F845" s="490"/>
      <c r="G845" s="490"/>
      <c r="H845" s="490"/>
      <c r="I845" s="490"/>
      <c r="J845" s="490"/>
      <c r="K845" s="490"/>
      <c r="L845" s="490"/>
      <c r="M845" s="490"/>
      <c r="N845" s="490"/>
      <c r="O845" s="490"/>
      <c r="P845" s="490"/>
      <c r="Q845" s="490"/>
      <c r="R845" s="490"/>
      <c r="S845" s="490"/>
      <c r="T845" s="490"/>
      <c r="U845" s="490"/>
      <c r="V845" s="490"/>
      <c r="W845" s="490"/>
      <c r="X845" s="490"/>
      <c r="Y845" s="490"/>
      <c r="Z845" s="490"/>
    </row>
    <row r="846" spans="1:26" ht="15.75" thickBot="1">
      <c r="A846" s="490"/>
      <c r="B846" s="490"/>
      <c r="C846" s="490"/>
      <c r="D846" s="490"/>
      <c r="E846" s="490"/>
      <c r="F846" s="490"/>
      <c r="G846" s="490"/>
      <c r="H846" s="490"/>
      <c r="I846" s="490"/>
      <c r="J846" s="490"/>
      <c r="K846" s="490"/>
      <c r="L846" s="490"/>
      <c r="M846" s="490"/>
      <c r="N846" s="490"/>
      <c r="O846" s="490"/>
      <c r="P846" s="490"/>
      <c r="Q846" s="490"/>
      <c r="R846" s="490"/>
      <c r="S846" s="490"/>
      <c r="T846" s="490"/>
      <c r="U846" s="490"/>
      <c r="V846" s="490"/>
      <c r="W846" s="490"/>
      <c r="X846" s="490"/>
      <c r="Y846" s="490"/>
      <c r="Z846" s="490"/>
    </row>
    <row r="847" spans="1:26" ht="15.75" thickBot="1">
      <c r="A847" s="490"/>
      <c r="B847" s="490"/>
      <c r="C847" s="490"/>
      <c r="D847" s="490"/>
      <c r="E847" s="490"/>
      <c r="F847" s="490"/>
      <c r="G847" s="490"/>
      <c r="H847" s="490"/>
      <c r="I847" s="490"/>
      <c r="J847" s="490"/>
      <c r="K847" s="490"/>
      <c r="L847" s="490"/>
      <c r="M847" s="490"/>
      <c r="N847" s="490"/>
      <c r="O847" s="490"/>
      <c r="P847" s="490"/>
      <c r="Q847" s="490"/>
      <c r="R847" s="490"/>
      <c r="S847" s="490"/>
      <c r="T847" s="490"/>
      <c r="U847" s="490"/>
      <c r="V847" s="490"/>
      <c r="W847" s="490"/>
      <c r="X847" s="490"/>
      <c r="Y847" s="490"/>
      <c r="Z847" s="490"/>
    </row>
    <row r="848" spans="1:26" ht="15.75" thickBot="1">
      <c r="A848" s="490"/>
      <c r="B848" s="490"/>
      <c r="C848" s="490"/>
      <c r="D848" s="490"/>
      <c r="E848" s="490"/>
      <c r="F848" s="490"/>
      <c r="G848" s="490"/>
      <c r="H848" s="490"/>
      <c r="I848" s="490"/>
      <c r="J848" s="490"/>
      <c r="K848" s="490"/>
      <c r="L848" s="490"/>
      <c r="M848" s="490"/>
      <c r="N848" s="490"/>
      <c r="O848" s="490"/>
      <c r="P848" s="490"/>
      <c r="Q848" s="490"/>
      <c r="R848" s="490"/>
      <c r="S848" s="490"/>
      <c r="T848" s="490"/>
      <c r="U848" s="490"/>
      <c r="V848" s="490"/>
      <c r="W848" s="490"/>
      <c r="X848" s="490"/>
      <c r="Y848" s="490"/>
      <c r="Z848" s="490"/>
    </row>
    <row r="849" spans="1:26" ht="15.75" thickBot="1">
      <c r="A849" s="490"/>
      <c r="B849" s="490"/>
      <c r="C849" s="490"/>
      <c r="D849" s="490"/>
      <c r="E849" s="490"/>
      <c r="F849" s="490"/>
      <c r="G849" s="490"/>
      <c r="H849" s="490"/>
      <c r="I849" s="490"/>
      <c r="J849" s="490"/>
      <c r="K849" s="490"/>
      <c r="L849" s="490"/>
      <c r="M849" s="490"/>
      <c r="N849" s="490"/>
      <c r="O849" s="490"/>
      <c r="P849" s="490"/>
      <c r="Q849" s="490"/>
      <c r="R849" s="490"/>
      <c r="S849" s="490"/>
      <c r="T849" s="490"/>
      <c r="U849" s="490"/>
      <c r="V849" s="490"/>
      <c r="W849" s="490"/>
      <c r="X849" s="490"/>
      <c r="Y849" s="490"/>
      <c r="Z849" s="490"/>
    </row>
    <row r="850" spans="1:26" ht="15.75" thickBot="1">
      <c r="A850" s="490"/>
      <c r="B850" s="490"/>
      <c r="C850" s="490"/>
      <c r="D850" s="490"/>
      <c r="E850" s="490"/>
      <c r="F850" s="490"/>
      <c r="G850" s="490"/>
      <c r="H850" s="490"/>
      <c r="I850" s="490"/>
      <c r="J850" s="490"/>
      <c r="K850" s="490"/>
      <c r="L850" s="490"/>
      <c r="M850" s="490"/>
      <c r="N850" s="490"/>
      <c r="O850" s="490"/>
      <c r="P850" s="490"/>
      <c r="Q850" s="490"/>
      <c r="R850" s="490"/>
      <c r="S850" s="490"/>
      <c r="T850" s="490"/>
      <c r="U850" s="490"/>
      <c r="V850" s="490"/>
      <c r="W850" s="490"/>
      <c r="X850" s="490"/>
      <c r="Y850" s="490"/>
      <c r="Z850" s="490"/>
    </row>
    <row r="851" spans="1:26" ht="15.75" thickBot="1">
      <c r="A851" s="490"/>
      <c r="B851" s="490"/>
      <c r="C851" s="490"/>
      <c r="D851" s="490"/>
      <c r="E851" s="490"/>
      <c r="F851" s="490"/>
      <c r="G851" s="490"/>
      <c r="H851" s="490"/>
      <c r="I851" s="490"/>
      <c r="J851" s="490"/>
      <c r="K851" s="490"/>
      <c r="L851" s="490"/>
      <c r="M851" s="490"/>
      <c r="N851" s="490"/>
      <c r="O851" s="490"/>
      <c r="P851" s="490"/>
      <c r="Q851" s="490"/>
      <c r="R851" s="490"/>
      <c r="S851" s="490"/>
      <c r="T851" s="490"/>
      <c r="U851" s="490"/>
      <c r="V851" s="490"/>
      <c r="W851" s="490"/>
      <c r="X851" s="490"/>
      <c r="Y851" s="490"/>
      <c r="Z851" s="490"/>
    </row>
    <row r="852" spans="1:26" ht="15.75" thickBot="1">
      <c r="A852" s="490"/>
      <c r="B852" s="490"/>
      <c r="C852" s="490"/>
      <c r="D852" s="490"/>
      <c r="E852" s="490"/>
      <c r="F852" s="490"/>
      <c r="G852" s="490"/>
      <c r="H852" s="490"/>
      <c r="I852" s="490"/>
      <c r="J852" s="490"/>
      <c r="K852" s="490"/>
      <c r="L852" s="490"/>
      <c r="M852" s="490"/>
      <c r="N852" s="490"/>
      <c r="O852" s="490"/>
      <c r="P852" s="490"/>
      <c r="Q852" s="490"/>
      <c r="R852" s="490"/>
      <c r="S852" s="490"/>
      <c r="T852" s="490"/>
      <c r="U852" s="490"/>
      <c r="V852" s="490"/>
      <c r="W852" s="490"/>
      <c r="X852" s="490"/>
      <c r="Y852" s="490"/>
      <c r="Z852" s="490"/>
    </row>
    <row r="853" spans="1:26" ht="15.75" thickBot="1">
      <c r="A853" s="490"/>
      <c r="B853" s="490"/>
      <c r="C853" s="490"/>
      <c r="D853" s="490"/>
      <c r="E853" s="490"/>
      <c r="F853" s="490"/>
      <c r="G853" s="490"/>
      <c r="H853" s="490"/>
      <c r="I853" s="490"/>
      <c r="J853" s="490"/>
      <c r="K853" s="490"/>
      <c r="L853" s="490"/>
      <c r="M853" s="490"/>
      <c r="N853" s="490"/>
      <c r="O853" s="490"/>
      <c r="P853" s="490"/>
      <c r="Q853" s="490"/>
      <c r="R853" s="490"/>
      <c r="S853" s="490"/>
      <c r="T853" s="490"/>
      <c r="U853" s="490"/>
      <c r="V853" s="490"/>
      <c r="W853" s="490"/>
      <c r="X853" s="490"/>
      <c r="Y853" s="490"/>
      <c r="Z853" s="490"/>
    </row>
    <row r="854" spans="1:26" ht="15.75" thickBot="1">
      <c r="A854" s="490"/>
      <c r="B854" s="490"/>
      <c r="C854" s="490"/>
      <c r="D854" s="490"/>
      <c r="E854" s="490"/>
      <c r="F854" s="490"/>
      <c r="G854" s="490"/>
      <c r="H854" s="490"/>
      <c r="I854" s="490"/>
      <c r="J854" s="490"/>
      <c r="K854" s="490"/>
      <c r="L854" s="490"/>
      <c r="M854" s="490"/>
      <c r="N854" s="490"/>
      <c r="O854" s="490"/>
      <c r="P854" s="490"/>
      <c r="Q854" s="490"/>
      <c r="R854" s="490"/>
      <c r="S854" s="490"/>
      <c r="T854" s="490"/>
      <c r="U854" s="490"/>
      <c r="V854" s="490"/>
      <c r="W854" s="490"/>
      <c r="X854" s="490"/>
      <c r="Y854" s="490"/>
      <c r="Z854" s="490"/>
    </row>
    <row r="855" spans="1:26" ht="15.75" thickBot="1">
      <c r="A855" s="490"/>
      <c r="B855" s="490"/>
      <c r="C855" s="490"/>
      <c r="D855" s="490"/>
      <c r="E855" s="490"/>
      <c r="F855" s="490"/>
      <c r="G855" s="490"/>
      <c r="H855" s="490"/>
      <c r="I855" s="490"/>
      <c r="J855" s="490"/>
      <c r="K855" s="490"/>
      <c r="L855" s="490"/>
      <c r="M855" s="490"/>
      <c r="N855" s="490"/>
      <c r="O855" s="490"/>
      <c r="P855" s="490"/>
      <c r="Q855" s="490"/>
      <c r="R855" s="490"/>
      <c r="S855" s="490"/>
      <c r="T855" s="490"/>
      <c r="U855" s="490"/>
      <c r="V855" s="490"/>
      <c r="W855" s="490"/>
      <c r="X855" s="490"/>
      <c r="Y855" s="490"/>
      <c r="Z855" s="490"/>
    </row>
    <row r="856" spans="1:26" ht="15.75" thickBot="1">
      <c r="A856" s="490"/>
      <c r="B856" s="490"/>
      <c r="C856" s="490"/>
      <c r="D856" s="490"/>
      <c r="E856" s="490"/>
      <c r="F856" s="490"/>
      <c r="G856" s="490"/>
      <c r="H856" s="490"/>
      <c r="I856" s="490"/>
      <c r="J856" s="490"/>
      <c r="K856" s="490"/>
      <c r="L856" s="490"/>
      <c r="M856" s="490"/>
      <c r="N856" s="490"/>
      <c r="O856" s="490"/>
      <c r="P856" s="490"/>
      <c r="Q856" s="490"/>
      <c r="R856" s="490"/>
      <c r="S856" s="490"/>
      <c r="T856" s="490"/>
      <c r="U856" s="490"/>
      <c r="V856" s="490"/>
      <c r="W856" s="490"/>
      <c r="X856" s="490"/>
      <c r="Y856" s="490"/>
      <c r="Z856" s="490"/>
    </row>
    <row r="857" spans="1:26" ht="15.75" thickBot="1">
      <c r="A857" s="490"/>
      <c r="B857" s="490"/>
      <c r="C857" s="490"/>
      <c r="D857" s="490"/>
      <c r="E857" s="490"/>
      <c r="F857" s="490"/>
      <c r="G857" s="490"/>
      <c r="H857" s="490"/>
      <c r="I857" s="490"/>
      <c r="J857" s="490"/>
      <c r="K857" s="490"/>
      <c r="L857" s="490"/>
      <c r="M857" s="490"/>
      <c r="N857" s="490"/>
      <c r="O857" s="490"/>
      <c r="P857" s="490"/>
      <c r="Q857" s="490"/>
      <c r="R857" s="490"/>
      <c r="S857" s="490"/>
      <c r="T857" s="490"/>
      <c r="U857" s="490"/>
      <c r="V857" s="490"/>
      <c r="W857" s="490"/>
      <c r="X857" s="490"/>
      <c r="Y857" s="490"/>
      <c r="Z857" s="490"/>
    </row>
    <row r="858" spans="1:26" ht="15.75" thickBot="1">
      <c r="A858" s="490"/>
      <c r="B858" s="490"/>
      <c r="C858" s="490"/>
      <c r="D858" s="490"/>
      <c r="E858" s="490"/>
      <c r="F858" s="490"/>
      <c r="G858" s="490"/>
      <c r="H858" s="490"/>
      <c r="I858" s="490"/>
      <c r="J858" s="490"/>
      <c r="K858" s="490"/>
      <c r="L858" s="490"/>
      <c r="M858" s="490"/>
      <c r="N858" s="490"/>
      <c r="O858" s="490"/>
      <c r="P858" s="490"/>
      <c r="Q858" s="490"/>
      <c r="R858" s="490"/>
      <c r="S858" s="490"/>
      <c r="T858" s="490"/>
      <c r="U858" s="490"/>
      <c r="V858" s="490"/>
      <c r="W858" s="490"/>
      <c r="X858" s="490"/>
      <c r="Y858" s="490"/>
      <c r="Z858" s="490"/>
    </row>
    <row r="859" spans="1:26" ht="15.75" thickBot="1">
      <c r="A859" s="490"/>
      <c r="B859" s="490"/>
      <c r="C859" s="490"/>
      <c r="D859" s="490"/>
      <c r="E859" s="490"/>
      <c r="F859" s="490"/>
      <c r="G859" s="490"/>
      <c r="H859" s="490"/>
      <c r="I859" s="490"/>
      <c r="J859" s="490"/>
      <c r="K859" s="490"/>
      <c r="L859" s="490"/>
      <c r="M859" s="490"/>
      <c r="N859" s="490"/>
      <c r="O859" s="490"/>
      <c r="P859" s="490"/>
      <c r="Q859" s="490"/>
      <c r="R859" s="490"/>
      <c r="S859" s="490"/>
      <c r="T859" s="490"/>
      <c r="U859" s="490"/>
      <c r="V859" s="490"/>
      <c r="W859" s="490"/>
      <c r="X859" s="490"/>
      <c r="Y859" s="490"/>
      <c r="Z859" s="490"/>
    </row>
    <row r="860" spans="1:26" ht="15.75" thickBot="1">
      <c r="A860" s="490"/>
      <c r="B860" s="490"/>
      <c r="C860" s="490"/>
      <c r="D860" s="490"/>
      <c r="E860" s="490"/>
      <c r="F860" s="490"/>
      <c r="G860" s="490"/>
      <c r="H860" s="490"/>
      <c r="I860" s="490"/>
      <c r="J860" s="490"/>
      <c r="K860" s="490"/>
      <c r="L860" s="490"/>
      <c r="M860" s="490"/>
      <c r="N860" s="490"/>
      <c r="O860" s="490"/>
      <c r="P860" s="490"/>
      <c r="Q860" s="490"/>
      <c r="R860" s="490"/>
      <c r="S860" s="490"/>
      <c r="T860" s="490"/>
      <c r="U860" s="490"/>
      <c r="V860" s="490"/>
      <c r="W860" s="490"/>
      <c r="X860" s="490"/>
      <c r="Y860" s="490"/>
      <c r="Z860" s="490"/>
    </row>
    <row r="861" spans="1:26" ht="15.75" thickBot="1">
      <c r="A861" s="490"/>
      <c r="B861" s="490"/>
      <c r="C861" s="490"/>
      <c r="D861" s="490"/>
      <c r="E861" s="490"/>
      <c r="F861" s="490"/>
      <c r="G861" s="490"/>
      <c r="H861" s="490"/>
      <c r="I861" s="490"/>
      <c r="J861" s="490"/>
      <c r="K861" s="490"/>
      <c r="L861" s="490"/>
      <c r="M861" s="490"/>
      <c r="N861" s="490"/>
      <c r="O861" s="490"/>
      <c r="P861" s="490"/>
      <c r="Q861" s="490"/>
      <c r="R861" s="490"/>
      <c r="S861" s="490"/>
      <c r="T861" s="490"/>
      <c r="U861" s="490"/>
      <c r="V861" s="490"/>
      <c r="W861" s="490"/>
      <c r="X861" s="490"/>
      <c r="Y861" s="490"/>
      <c r="Z861" s="490"/>
    </row>
    <row r="862" spans="1:26" ht="15.75" thickBot="1">
      <c r="A862" s="490"/>
      <c r="B862" s="490"/>
      <c r="C862" s="490"/>
      <c r="D862" s="490"/>
      <c r="E862" s="490"/>
      <c r="F862" s="490"/>
      <c r="G862" s="490"/>
      <c r="H862" s="490"/>
      <c r="I862" s="490"/>
      <c r="J862" s="490"/>
      <c r="K862" s="490"/>
      <c r="L862" s="490"/>
      <c r="M862" s="490"/>
      <c r="N862" s="490"/>
      <c r="O862" s="490"/>
      <c r="P862" s="490"/>
      <c r="Q862" s="490"/>
      <c r="R862" s="490"/>
      <c r="S862" s="490"/>
      <c r="T862" s="490"/>
      <c r="U862" s="490"/>
      <c r="V862" s="490"/>
      <c r="W862" s="490"/>
      <c r="X862" s="490"/>
      <c r="Y862" s="490"/>
      <c r="Z862" s="490"/>
    </row>
    <row r="863" spans="1:26" ht="15.75" thickBot="1">
      <c r="A863" s="490"/>
      <c r="B863" s="490"/>
      <c r="C863" s="490"/>
      <c r="D863" s="490"/>
      <c r="E863" s="490"/>
      <c r="F863" s="490"/>
      <c r="G863" s="490"/>
      <c r="H863" s="490"/>
      <c r="I863" s="490"/>
      <c r="J863" s="490"/>
      <c r="K863" s="490"/>
      <c r="L863" s="490"/>
      <c r="M863" s="490"/>
      <c r="N863" s="490"/>
      <c r="O863" s="490"/>
      <c r="P863" s="490"/>
      <c r="Q863" s="490"/>
      <c r="R863" s="490"/>
      <c r="S863" s="490"/>
      <c r="T863" s="490"/>
      <c r="U863" s="490"/>
      <c r="V863" s="490"/>
      <c r="W863" s="490"/>
      <c r="X863" s="490"/>
      <c r="Y863" s="490"/>
      <c r="Z863" s="490"/>
    </row>
    <row r="864" spans="1:26" ht="15.75" thickBot="1">
      <c r="A864" s="490"/>
      <c r="B864" s="490"/>
      <c r="C864" s="490"/>
      <c r="D864" s="490"/>
      <c r="E864" s="490"/>
      <c r="F864" s="490"/>
      <c r="G864" s="490"/>
      <c r="H864" s="490"/>
      <c r="I864" s="490"/>
      <c r="J864" s="490"/>
      <c r="K864" s="490"/>
      <c r="L864" s="490"/>
      <c r="M864" s="490"/>
      <c r="N864" s="490"/>
      <c r="O864" s="490"/>
      <c r="P864" s="490"/>
      <c r="Q864" s="490"/>
      <c r="R864" s="490"/>
      <c r="S864" s="490"/>
      <c r="T864" s="490"/>
      <c r="U864" s="490"/>
      <c r="V864" s="490"/>
      <c r="W864" s="490"/>
      <c r="X864" s="490"/>
      <c r="Y864" s="490"/>
      <c r="Z864" s="490"/>
    </row>
    <row r="865" spans="1:26" ht="15.75" thickBot="1">
      <c r="A865" s="490"/>
      <c r="B865" s="490"/>
      <c r="C865" s="490"/>
      <c r="D865" s="490"/>
      <c r="E865" s="490"/>
      <c r="F865" s="490"/>
      <c r="G865" s="490"/>
      <c r="H865" s="490"/>
      <c r="I865" s="490"/>
      <c r="J865" s="490"/>
      <c r="K865" s="490"/>
      <c r="L865" s="490"/>
      <c r="M865" s="490"/>
      <c r="N865" s="490"/>
      <c r="O865" s="490"/>
      <c r="P865" s="490"/>
      <c r="Q865" s="490"/>
      <c r="R865" s="490"/>
      <c r="S865" s="490"/>
      <c r="T865" s="490"/>
      <c r="U865" s="490"/>
      <c r="V865" s="490"/>
      <c r="W865" s="490"/>
      <c r="X865" s="490"/>
      <c r="Y865" s="490"/>
      <c r="Z865" s="490"/>
    </row>
    <row r="866" spans="1:26" ht="15.75" thickBot="1">
      <c r="A866" s="490"/>
      <c r="B866" s="490"/>
      <c r="C866" s="490"/>
      <c r="D866" s="490"/>
      <c r="E866" s="490"/>
      <c r="F866" s="490"/>
      <c r="G866" s="490"/>
      <c r="H866" s="490"/>
      <c r="I866" s="490"/>
      <c r="J866" s="490"/>
      <c r="K866" s="490"/>
      <c r="L866" s="490"/>
      <c r="M866" s="490"/>
      <c r="N866" s="490"/>
      <c r="O866" s="490"/>
      <c r="P866" s="490"/>
      <c r="Q866" s="490"/>
      <c r="R866" s="490"/>
      <c r="S866" s="490"/>
      <c r="T866" s="490"/>
      <c r="U866" s="490"/>
      <c r="V866" s="490"/>
      <c r="W866" s="490"/>
      <c r="X866" s="490"/>
      <c r="Y866" s="490"/>
      <c r="Z866" s="490"/>
    </row>
    <row r="867" spans="1:26" ht="15.75" thickBot="1">
      <c r="A867" s="490"/>
      <c r="B867" s="490"/>
      <c r="C867" s="490"/>
      <c r="D867" s="490"/>
      <c r="E867" s="490"/>
      <c r="F867" s="490"/>
      <c r="G867" s="490"/>
      <c r="H867" s="490"/>
      <c r="I867" s="490"/>
      <c r="J867" s="490"/>
      <c r="K867" s="490"/>
      <c r="L867" s="490"/>
      <c r="M867" s="490"/>
      <c r="N867" s="490"/>
      <c r="O867" s="490"/>
      <c r="P867" s="490"/>
      <c r="Q867" s="490"/>
      <c r="R867" s="490"/>
      <c r="S867" s="490"/>
      <c r="T867" s="490"/>
      <c r="U867" s="490"/>
      <c r="V867" s="490"/>
      <c r="W867" s="490"/>
      <c r="X867" s="490"/>
      <c r="Y867" s="490"/>
      <c r="Z867" s="490"/>
    </row>
    <row r="868" spans="1:26" ht="15.75" thickBot="1">
      <c r="A868" s="490"/>
      <c r="B868" s="490"/>
      <c r="C868" s="490"/>
      <c r="D868" s="490"/>
      <c r="E868" s="490"/>
      <c r="F868" s="490"/>
      <c r="G868" s="490"/>
      <c r="H868" s="490"/>
      <c r="I868" s="490"/>
      <c r="J868" s="490"/>
      <c r="K868" s="490"/>
      <c r="L868" s="490"/>
      <c r="M868" s="490"/>
      <c r="N868" s="490"/>
      <c r="O868" s="490"/>
      <c r="P868" s="490"/>
      <c r="Q868" s="490"/>
      <c r="R868" s="490"/>
      <c r="S868" s="490"/>
      <c r="T868" s="490"/>
      <c r="U868" s="490"/>
      <c r="V868" s="490"/>
      <c r="W868" s="490"/>
      <c r="X868" s="490"/>
      <c r="Y868" s="490"/>
      <c r="Z868" s="490"/>
    </row>
    <row r="869" spans="1:26" ht="15.75" thickBot="1">
      <c r="A869" s="490"/>
      <c r="B869" s="490"/>
      <c r="C869" s="490"/>
      <c r="D869" s="490"/>
      <c r="E869" s="490"/>
      <c r="F869" s="490"/>
      <c r="G869" s="490"/>
      <c r="H869" s="490"/>
      <c r="I869" s="490"/>
      <c r="J869" s="490"/>
      <c r="K869" s="490"/>
      <c r="L869" s="490"/>
      <c r="M869" s="490"/>
      <c r="N869" s="490"/>
      <c r="O869" s="490"/>
      <c r="P869" s="490"/>
      <c r="Q869" s="490"/>
      <c r="R869" s="490"/>
      <c r="S869" s="490"/>
      <c r="T869" s="490"/>
      <c r="U869" s="490"/>
      <c r="V869" s="490"/>
      <c r="W869" s="490"/>
      <c r="X869" s="490"/>
      <c r="Y869" s="490"/>
      <c r="Z869" s="490"/>
    </row>
    <row r="870" spans="1:26" ht="15.75" thickBot="1">
      <c r="A870" s="490"/>
      <c r="B870" s="490"/>
      <c r="C870" s="490"/>
      <c r="D870" s="490"/>
      <c r="E870" s="490"/>
      <c r="F870" s="490"/>
      <c r="G870" s="490"/>
      <c r="H870" s="490"/>
      <c r="I870" s="490"/>
      <c r="J870" s="490"/>
      <c r="K870" s="490"/>
      <c r="L870" s="490"/>
      <c r="M870" s="490"/>
      <c r="N870" s="490"/>
      <c r="O870" s="490"/>
      <c r="P870" s="490"/>
      <c r="Q870" s="490"/>
      <c r="R870" s="490"/>
      <c r="S870" s="490"/>
      <c r="T870" s="490"/>
      <c r="U870" s="490"/>
      <c r="V870" s="490"/>
      <c r="W870" s="490"/>
      <c r="X870" s="490"/>
      <c r="Y870" s="490"/>
      <c r="Z870" s="490"/>
    </row>
    <row r="871" spans="1:26" ht="15.75" thickBot="1">
      <c r="A871" s="490"/>
      <c r="B871" s="490"/>
      <c r="C871" s="490"/>
      <c r="D871" s="490"/>
      <c r="E871" s="490"/>
      <c r="F871" s="490"/>
      <c r="G871" s="490"/>
      <c r="H871" s="490"/>
      <c r="I871" s="490"/>
      <c r="J871" s="490"/>
      <c r="K871" s="490"/>
      <c r="L871" s="490"/>
      <c r="M871" s="490"/>
      <c r="N871" s="490"/>
      <c r="O871" s="490"/>
      <c r="P871" s="490"/>
      <c r="Q871" s="490"/>
      <c r="R871" s="490"/>
      <c r="S871" s="490"/>
      <c r="T871" s="490"/>
      <c r="U871" s="490"/>
      <c r="V871" s="490"/>
      <c r="W871" s="490"/>
      <c r="X871" s="490"/>
      <c r="Y871" s="490"/>
      <c r="Z871" s="490"/>
    </row>
    <row r="872" spans="1:26" ht="15.75" thickBot="1">
      <c r="A872" s="490"/>
      <c r="B872" s="490"/>
      <c r="C872" s="490"/>
      <c r="D872" s="490"/>
      <c r="E872" s="490"/>
      <c r="F872" s="490"/>
      <c r="G872" s="490"/>
      <c r="H872" s="490"/>
      <c r="I872" s="490"/>
      <c r="J872" s="490"/>
      <c r="K872" s="490"/>
      <c r="L872" s="490"/>
      <c r="M872" s="490"/>
      <c r="N872" s="490"/>
      <c r="O872" s="490"/>
      <c r="P872" s="490"/>
      <c r="Q872" s="490"/>
      <c r="R872" s="490"/>
      <c r="S872" s="490"/>
      <c r="T872" s="490"/>
      <c r="U872" s="490"/>
      <c r="V872" s="490"/>
      <c r="W872" s="490"/>
      <c r="X872" s="490"/>
      <c r="Y872" s="490"/>
      <c r="Z872" s="490"/>
    </row>
    <row r="873" spans="1:26" ht="15.75" thickBot="1">
      <c r="A873" s="490"/>
      <c r="B873" s="490"/>
      <c r="C873" s="490"/>
      <c r="D873" s="490"/>
      <c r="E873" s="490"/>
      <c r="F873" s="490"/>
      <c r="G873" s="490"/>
      <c r="H873" s="490"/>
      <c r="I873" s="490"/>
      <c r="J873" s="490"/>
      <c r="K873" s="490"/>
      <c r="L873" s="490"/>
      <c r="M873" s="490"/>
      <c r="N873" s="490"/>
      <c r="O873" s="490"/>
      <c r="P873" s="490"/>
      <c r="Q873" s="490"/>
      <c r="R873" s="490"/>
      <c r="S873" s="490"/>
      <c r="T873" s="490"/>
      <c r="U873" s="490"/>
      <c r="V873" s="490"/>
      <c r="W873" s="490"/>
      <c r="X873" s="490"/>
      <c r="Y873" s="490"/>
      <c r="Z873" s="490"/>
    </row>
    <row r="874" spans="1:26" ht="15.75" thickBot="1">
      <c r="A874" s="490"/>
      <c r="B874" s="490"/>
      <c r="C874" s="490"/>
      <c r="D874" s="490"/>
      <c r="E874" s="490"/>
      <c r="F874" s="490"/>
      <c r="G874" s="490"/>
      <c r="H874" s="490"/>
      <c r="I874" s="490"/>
      <c r="J874" s="490"/>
      <c r="K874" s="490"/>
      <c r="L874" s="490"/>
      <c r="M874" s="490"/>
      <c r="N874" s="490"/>
      <c r="O874" s="490"/>
      <c r="P874" s="490"/>
      <c r="Q874" s="490"/>
      <c r="R874" s="490"/>
      <c r="S874" s="490"/>
      <c r="T874" s="490"/>
      <c r="U874" s="490"/>
      <c r="V874" s="490"/>
      <c r="W874" s="490"/>
      <c r="X874" s="490"/>
      <c r="Y874" s="490"/>
      <c r="Z874" s="490"/>
    </row>
    <row r="875" spans="1:26" ht="15.75" thickBot="1">
      <c r="A875" s="490"/>
      <c r="B875" s="490"/>
      <c r="C875" s="490"/>
      <c r="D875" s="490"/>
      <c r="E875" s="490"/>
      <c r="F875" s="490"/>
      <c r="G875" s="490"/>
      <c r="H875" s="490"/>
      <c r="I875" s="490"/>
      <c r="J875" s="490"/>
      <c r="K875" s="490"/>
      <c r="L875" s="490"/>
      <c r="M875" s="490"/>
      <c r="N875" s="490"/>
      <c r="O875" s="490"/>
      <c r="P875" s="490"/>
      <c r="Q875" s="490"/>
      <c r="R875" s="490"/>
      <c r="S875" s="490"/>
      <c r="T875" s="490"/>
      <c r="U875" s="490"/>
      <c r="V875" s="490"/>
      <c r="W875" s="490"/>
      <c r="X875" s="490"/>
      <c r="Y875" s="490"/>
      <c r="Z875" s="490"/>
    </row>
    <row r="876" spans="1:26" ht="15.75" thickBot="1">
      <c r="A876" s="490"/>
      <c r="B876" s="490"/>
      <c r="C876" s="490"/>
      <c r="D876" s="490"/>
      <c r="E876" s="490"/>
      <c r="F876" s="490"/>
      <c r="G876" s="490"/>
      <c r="H876" s="490"/>
      <c r="I876" s="490"/>
      <c r="J876" s="490"/>
      <c r="K876" s="490"/>
      <c r="L876" s="490"/>
      <c r="M876" s="490"/>
      <c r="N876" s="490"/>
      <c r="O876" s="490"/>
      <c r="P876" s="490"/>
      <c r="Q876" s="490"/>
      <c r="R876" s="490"/>
      <c r="S876" s="490"/>
      <c r="T876" s="490"/>
      <c r="U876" s="490"/>
      <c r="V876" s="490"/>
      <c r="W876" s="490"/>
      <c r="X876" s="490"/>
      <c r="Y876" s="490"/>
      <c r="Z876" s="490"/>
    </row>
    <row r="877" spans="1:26" ht="15.75" thickBot="1">
      <c r="A877" s="490"/>
      <c r="B877" s="490"/>
      <c r="C877" s="490"/>
      <c r="D877" s="490"/>
      <c r="E877" s="490"/>
      <c r="F877" s="490"/>
      <c r="G877" s="490"/>
      <c r="H877" s="490"/>
      <c r="I877" s="490"/>
      <c r="J877" s="490"/>
      <c r="K877" s="490"/>
      <c r="L877" s="490"/>
      <c r="M877" s="490"/>
      <c r="N877" s="490"/>
      <c r="O877" s="490"/>
      <c r="P877" s="490"/>
      <c r="Q877" s="490"/>
      <c r="R877" s="490"/>
      <c r="S877" s="490"/>
      <c r="T877" s="490"/>
      <c r="U877" s="490"/>
      <c r="V877" s="490"/>
      <c r="W877" s="490"/>
      <c r="X877" s="490"/>
      <c r="Y877" s="490"/>
      <c r="Z877" s="490"/>
    </row>
    <row r="878" spans="1:26" ht="15.75" thickBot="1">
      <c r="A878" s="490"/>
      <c r="B878" s="490"/>
      <c r="C878" s="490"/>
      <c r="D878" s="490"/>
      <c r="E878" s="490"/>
      <c r="F878" s="490"/>
      <c r="G878" s="490"/>
      <c r="H878" s="490"/>
      <c r="I878" s="490"/>
      <c r="J878" s="490"/>
      <c r="K878" s="490"/>
      <c r="L878" s="490"/>
      <c r="M878" s="490"/>
      <c r="N878" s="490"/>
      <c r="O878" s="490"/>
      <c r="P878" s="490"/>
      <c r="Q878" s="490"/>
      <c r="R878" s="490"/>
      <c r="S878" s="490"/>
      <c r="T878" s="490"/>
      <c r="U878" s="490"/>
      <c r="V878" s="490"/>
      <c r="W878" s="490"/>
      <c r="X878" s="490"/>
      <c r="Y878" s="490"/>
      <c r="Z878" s="490"/>
    </row>
    <row r="879" spans="1:26" ht="15.75" thickBot="1">
      <c r="A879" s="490"/>
      <c r="B879" s="490"/>
      <c r="C879" s="490"/>
      <c r="D879" s="490"/>
      <c r="E879" s="490"/>
      <c r="F879" s="490"/>
      <c r="G879" s="490"/>
      <c r="H879" s="490"/>
      <c r="I879" s="490"/>
      <c r="J879" s="490"/>
      <c r="K879" s="490"/>
      <c r="L879" s="490"/>
      <c r="M879" s="490"/>
      <c r="N879" s="490"/>
      <c r="O879" s="490"/>
      <c r="P879" s="490"/>
      <c r="Q879" s="490"/>
      <c r="R879" s="490"/>
      <c r="S879" s="490"/>
      <c r="T879" s="490"/>
      <c r="U879" s="490"/>
      <c r="V879" s="490"/>
      <c r="W879" s="490"/>
      <c r="X879" s="490"/>
      <c r="Y879" s="490"/>
      <c r="Z879" s="490"/>
    </row>
    <row r="880" spans="1:26" ht="15.75" thickBot="1">
      <c r="A880" s="490"/>
      <c r="B880" s="490"/>
      <c r="C880" s="490"/>
      <c r="D880" s="490"/>
      <c r="E880" s="490"/>
      <c r="F880" s="490"/>
      <c r="G880" s="490"/>
      <c r="H880" s="490"/>
      <c r="I880" s="490"/>
      <c r="J880" s="490"/>
      <c r="K880" s="490"/>
      <c r="L880" s="490"/>
      <c r="M880" s="490"/>
      <c r="N880" s="490"/>
      <c r="O880" s="490"/>
      <c r="P880" s="490"/>
      <c r="Q880" s="490"/>
      <c r="R880" s="490"/>
      <c r="S880" s="490"/>
      <c r="T880" s="490"/>
      <c r="U880" s="490"/>
      <c r="V880" s="490"/>
      <c r="W880" s="490"/>
      <c r="X880" s="490"/>
      <c r="Y880" s="490"/>
      <c r="Z880" s="490"/>
    </row>
    <row r="881" spans="1:26" ht="15.75" thickBot="1">
      <c r="A881" s="490"/>
      <c r="B881" s="490"/>
      <c r="C881" s="490"/>
      <c r="D881" s="490"/>
      <c r="E881" s="490"/>
      <c r="F881" s="490"/>
      <c r="G881" s="490"/>
      <c r="H881" s="490"/>
      <c r="I881" s="490"/>
      <c r="J881" s="490"/>
      <c r="K881" s="490"/>
      <c r="L881" s="490"/>
      <c r="M881" s="490"/>
      <c r="N881" s="490"/>
      <c r="O881" s="490"/>
      <c r="P881" s="490"/>
      <c r="Q881" s="490"/>
      <c r="R881" s="490"/>
      <c r="S881" s="490"/>
      <c r="T881" s="490"/>
      <c r="U881" s="490"/>
      <c r="V881" s="490"/>
      <c r="W881" s="490"/>
      <c r="X881" s="490"/>
      <c r="Y881" s="490"/>
      <c r="Z881" s="490"/>
    </row>
    <row r="882" spans="1:26" ht="15.75" thickBot="1">
      <c r="A882" s="490"/>
      <c r="B882" s="490"/>
      <c r="C882" s="490"/>
      <c r="D882" s="490"/>
      <c r="E882" s="490"/>
      <c r="F882" s="490"/>
      <c r="G882" s="490"/>
      <c r="H882" s="490"/>
      <c r="I882" s="490"/>
      <c r="J882" s="490"/>
      <c r="K882" s="490"/>
      <c r="L882" s="490"/>
      <c r="M882" s="490"/>
      <c r="N882" s="490"/>
      <c r="O882" s="490"/>
      <c r="P882" s="490"/>
      <c r="Q882" s="490"/>
      <c r="R882" s="490"/>
      <c r="S882" s="490"/>
      <c r="T882" s="490"/>
      <c r="U882" s="490"/>
      <c r="V882" s="490"/>
      <c r="W882" s="490"/>
      <c r="X882" s="490"/>
      <c r="Y882" s="490"/>
      <c r="Z882" s="490"/>
    </row>
    <row r="883" spans="1:26" ht="15.75" thickBot="1">
      <c r="A883" s="490"/>
      <c r="B883" s="490"/>
      <c r="C883" s="490"/>
      <c r="D883" s="490"/>
      <c r="E883" s="490"/>
      <c r="F883" s="490"/>
      <c r="G883" s="490"/>
      <c r="H883" s="490"/>
      <c r="I883" s="490"/>
      <c r="J883" s="490"/>
      <c r="K883" s="490"/>
      <c r="L883" s="490"/>
      <c r="M883" s="490"/>
      <c r="N883" s="490"/>
      <c r="O883" s="490"/>
      <c r="P883" s="490"/>
      <c r="Q883" s="490"/>
      <c r="R883" s="490"/>
      <c r="S883" s="490"/>
      <c r="T883" s="490"/>
      <c r="U883" s="490"/>
      <c r="V883" s="490"/>
      <c r="W883" s="490"/>
      <c r="X883" s="490"/>
      <c r="Y883" s="490"/>
      <c r="Z883" s="490"/>
    </row>
    <row r="884" spans="1:26" ht="15.75" thickBot="1">
      <c r="A884" s="490"/>
      <c r="B884" s="490"/>
      <c r="C884" s="490"/>
      <c r="D884" s="490"/>
      <c r="E884" s="490"/>
      <c r="F884" s="490"/>
      <c r="G884" s="490"/>
      <c r="H884" s="490"/>
      <c r="I884" s="490"/>
      <c r="J884" s="490"/>
      <c r="K884" s="490"/>
      <c r="L884" s="490"/>
      <c r="M884" s="490"/>
      <c r="N884" s="490"/>
      <c r="O884" s="490"/>
      <c r="P884" s="490"/>
      <c r="Q884" s="490"/>
      <c r="R884" s="490"/>
      <c r="S884" s="490"/>
      <c r="T884" s="490"/>
      <c r="U884" s="490"/>
      <c r="V884" s="490"/>
      <c r="W884" s="490"/>
      <c r="X884" s="490"/>
      <c r="Y884" s="490"/>
      <c r="Z884" s="490"/>
    </row>
    <row r="885" spans="1:26" ht="15.75" thickBot="1">
      <c r="A885" s="490"/>
      <c r="B885" s="490"/>
      <c r="C885" s="490"/>
      <c r="D885" s="490"/>
      <c r="E885" s="490"/>
      <c r="F885" s="490"/>
      <c r="G885" s="490"/>
      <c r="H885" s="490"/>
      <c r="I885" s="490"/>
      <c r="J885" s="490"/>
      <c r="K885" s="490"/>
      <c r="L885" s="490"/>
      <c r="M885" s="490"/>
      <c r="N885" s="490"/>
      <c r="O885" s="490"/>
      <c r="P885" s="490"/>
      <c r="Q885" s="490"/>
      <c r="R885" s="490"/>
      <c r="S885" s="490"/>
      <c r="T885" s="490"/>
      <c r="U885" s="490"/>
      <c r="V885" s="490"/>
      <c r="W885" s="490"/>
      <c r="X885" s="490"/>
      <c r="Y885" s="490"/>
      <c r="Z885" s="490"/>
    </row>
    <row r="886" spans="1:26" ht="15.75" thickBot="1">
      <c r="A886" s="490"/>
      <c r="B886" s="490"/>
      <c r="C886" s="490"/>
      <c r="D886" s="490"/>
      <c r="E886" s="490"/>
      <c r="F886" s="490"/>
      <c r="G886" s="490"/>
      <c r="H886" s="490"/>
      <c r="I886" s="490"/>
      <c r="J886" s="490"/>
      <c r="K886" s="490"/>
      <c r="L886" s="490"/>
      <c r="M886" s="490"/>
      <c r="N886" s="490"/>
      <c r="O886" s="490"/>
      <c r="P886" s="490"/>
      <c r="Q886" s="490"/>
      <c r="R886" s="490"/>
      <c r="S886" s="490"/>
      <c r="T886" s="490"/>
      <c r="U886" s="490"/>
      <c r="V886" s="490"/>
      <c r="W886" s="490"/>
      <c r="X886" s="490"/>
      <c r="Y886" s="490"/>
      <c r="Z886" s="490"/>
    </row>
    <row r="887" spans="1:26" ht="15.75" thickBot="1">
      <c r="A887" s="490"/>
      <c r="B887" s="490"/>
      <c r="C887" s="490"/>
      <c r="D887" s="490"/>
      <c r="E887" s="490"/>
      <c r="F887" s="490"/>
      <c r="G887" s="490"/>
      <c r="H887" s="490"/>
      <c r="I887" s="490"/>
      <c r="J887" s="490"/>
      <c r="K887" s="490"/>
      <c r="L887" s="490"/>
      <c r="M887" s="490"/>
      <c r="N887" s="490"/>
      <c r="O887" s="490"/>
      <c r="P887" s="490"/>
      <c r="Q887" s="490"/>
      <c r="R887" s="490"/>
      <c r="S887" s="490"/>
      <c r="T887" s="490"/>
      <c r="U887" s="490"/>
      <c r="V887" s="490"/>
      <c r="W887" s="490"/>
      <c r="X887" s="490"/>
      <c r="Y887" s="490"/>
      <c r="Z887" s="490"/>
    </row>
    <row r="888" spans="1:26" ht="15.75" thickBot="1">
      <c r="A888" s="490"/>
      <c r="B888" s="490"/>
      <c r="C888" s="490"/>
      <c r="D888" s="490"/>
      <c r="E888" s="490"/>
      <c r="F888" s="490"/>
      <c r="G888" s="490"/>
      <c r="H888" s="490"/>
      <c r="I888" s="490"/>
      <c r="J888" s="490"/>
      <c r="K888" s="490"/>
      <c r="L888" s="490"/>
      <c r="M888" s="490"/>
      <c r="N888" s="490"/>
      <c r="O888" s="490"/>
      <c r="P888" s="490"/>
      <c r="Q888" s="490"/>
      <c r="R888" s="490"/>
      <c r="S888" s="490"/>
      <c r="T888" s="490"/>
      <c r="U888" s="490"/>
      <c r="V888" s="490"/>
      <c r="W888" s="490"/>
      <c r="X888" s="490"/>
      <c r="Y888" s="490"/>
      <c r="Z888" s="490"/>
    </row>
    <row r="889" spans="1:26" ht="15.75" thickBot="1">
      <c r="A889" s="490"/>
      <c r="B889" s="490"/>
      <c r="C889" s="490"/>
      <c r="D889" s="490"/>
      <c r="E889" s="490"/>
      <c r="F889" s="490"/>
      <c r="G889" s="490"/>
      <c r="H889" s="490"/>
      <c r="I889" s="490"/>
      <c r="J889" s="490"/>
      <c r="K889" s="490"/>
      <c r="L889" s="490"/>
      <c r="M889" s="490"/>
      <c r="N889" s="490"/>
      <c r="O889" s="490"/>
      <c r="P889" s="490"/>
      <c r="Q889" s="490"/>
      <c r="R889" s="490"/>
      <c r="S889" s="490"/>
      <c r="T889" s="490"/>
      <c r="U889" s="490"/>
      <c r="V889" s="490"/>
      <c r="W889" s="490"/>
      <c r="X889" s="490"/>
      <c r="Y889" s="490"/>
      <c r="Z889" s="490"/>
    </row>
    <row r="890" spans="1:26" ht="15.75" thickBot="1">
      <c r="A890" s="490"/>
      <c r="B890" s="490"/>
      <c r="C890" s="490"/>
      <c r="D890" s="490"/>
      <c r="E890" s="490"/>
      <c r="F890" s="490"/>
      <c r="G890" s="490"/>
      <c r="H890" s="490"/>
      <c r="I890" s="490"/>
      <c r="J890" s="490"/>
      <c r="K890" s="490"/>
      <c r="L890" s="490"/>
      <c r="M890" s="490"/>
      <c r="N890" s="490"/>
      <c r="O890" s="490"/>
      <c r="P890" s="490"/>
      <c r="Q890" s="490"/>
      <c r="R890" s="490"/>
      <c r="S890" s="490"/>
      <c r="T890" s="490"/>
      <c r="U890" s="490"/>
      <c r="V890" s="490"/>
      <c r="W890" s="490"/>
      <c r="X890" s="490"/>
      <c r="Y890" s="490"/>
      <c r="Z890" s="490"/>
    </row>
    <row r="891" spans="1:26" ht="15.75" thickBot="1">
      <c r="A891" s="490"/>
      <c r="B891" s="490"/>
      <c r="C891" s="490"/>
      <c r="D891" s="490"/>
      <c r="E891" s="490"/>
      <c r="F891" s="490"/>
      <c r="G891" s="490"/>
      <c r="H891" s="490"/>
      <c r="I891" s="490"/>
      <c r="J891" s="490"/>
      <c r="K891" s="490"/>
      <c r="L891" s="490"/>
      <c r="M891" s="490"/>
      <c r="N891" s="490"/>
      <c r="O891" s="490"/>
      <c r="P891" s="490"/>
      <c r="Q891" s="490"/>
      <c r="R891" s="490"/>
      <c r="S891" s="490"/>
      <c r="T891" s="490"/>
      <c r="U891" s="490"/>
      <c r="V891" s="490"/>
      <c r="W891" s="490"/>
      <c r="X891" s="490"/>
      <c r="Y891" s="490"/>
      <c r="Z891" s="490"/>
    </row>
    <row r="892" spans="1:26" ht="15.75" thickBot="1">
      <c r="A892" s="490"/>
      <c r="B892" s="490"/>
      <c r="C892" s="490"/>
      <c r="D892" s="490"/>
      <c r="E892" s="490"/>
      <c r="F892" s="490"/>
      <c r="G892" s="490"/>
      <c r="H892" s="490"/>
      <c r="I892" s="490"/>
      <c r="J892" s="490"/>
      <c r="K892" s="490"/>
      <c r="L892" s="490"/>
      <c r="M892" s="490"/>
      <c r="N892" s="490"/>
      <c r="O892" s="490"/>
      <c r="P892" s="490"/>
      <c r="Q892" s="490"/>
      <c r="R892" s="490"/>
      <c r="S892" s="490"/>
      <c r="T892" s="490"/>
      <c r="U892" s="490"/>
      <c r="V892" s="490"/>
      <c r="W892" s="490"/>
      <c r="X892" s="490"/>
      <c r="Y892" s="490"/>
      <c r="Z892" s="490"/>
    </row>
    <row r="893" spans="1:26" ht="15.75" thickBot="1">
      <c r="A893" s="490"/>
      <c r="B893" s="490"/>
      <c r="C893" s="490"/>
      <c r="D893" s="490"/>
      <c r="E893" s="490"/>
      <c r="F893" s="490"/>
      <c r="G893" s="490"/>
      <c r="H893" s="490"/>
      <c r="I893" s="490"/>
      <c r="J893" s="490"/>
      <c r="K893" s="490"/>
      <c r="L893" s="490"/>
      <c r="M893" s="490"/>
      <c r="N893" s="490"/>
      <c r="O893" s="490"/>
      <c r="P893" s="490"/>
      <c r="Q893" s="490"/>
      <c r="R893" s="490"/>
      <c r="S893" s="490"/>
      <c r="T893" s="490"/>
      <c r="U893" s="490"/>
      <c r="V893" s="490"/>
      <c r="W893" s="490"/>
      <c r="X893" s="490"/>
      <c r="Y893" s="490"/>
      <c r="Z893" s="490"/>
    </row>
    <row r="894" spans="1:26" ht="15.75" thickBot="1">
      <c r="A894" s="490"/>
      <c r="B894" s="490"/>
      <c r="C894" s="490"/>
      <c r="D894" s="490"/>
      <c r="E894" s="490"/>
      <c r="F894" s="490"/>
      <c r="G894" s="490"/>
      <c r="H894" s="490"/>
      <c r="I894" s="490"/>
      <c r="J894" s="490"/>
      <c r="K894" s="490"/>
      <c r="L894" s="490"/>
      <c r="M894" s="490"/>
      <c r="N894" s="490"/>
      <c r="O894" s="490"/>
      <c r="P894" s="490"/>
      <c r="Q894" s="490"/>
      <c r="R894" s="490"/>
      <c r="S894" s="490"/>
      <c r="T894" s="490"/>
      <c r="U894" s="490"/>
      <c r="V894" s="490"/>
      <c r="W894" s="490"/>
      <c r="X894" s="490"/>
      <c r="Y894" s="490"/>
      <c r="Z894" s="490"/>
    </row>
    <row r="895" spans="1:26" ht="15.75" thickBot="1">
      <c r="A895" s="490"/>
      <c r="B895" s="490"/>
      <c r="C895" s="490"/>
      <c r="D895" s="490"/>
      <c r="E895" s="490"/>
      <c r="F895" s="490"/>
      <c r="G895" s="490"/>
      <c r="H895" s="490"/>
      <c r="I895" s="490"/>
      <c r="J895" s="490"/>
      <c r="K895" s="490"/>
      <c r="L895" s="490"/>
      <c r="M895" s="490"/>
      <c r="N895" s="490"/>
      <c r="O895" s="490"/>
      <c r="P895" s="490"/>
      <c r="Q895" s="490"/>
      <c r="R895" s="490"/>
      <c r="S895" s="490"/>
      <c r="T895" s="490"/>
      <c r="U895" s="490"/>
      <c r="V895" s="490"/>
      <c r="W895" s="490"/>
      <c r="X895" s="490"/>
      <c r="Y895" s="490"/>
      <c r="Z895" s="490"/>
    </row>
    <row r="896" spans="1:26" ht="15.75" thickBot="1">
      <c r="A896" s="490"/>
      <c r="B896" s="490"/>
      <c r="C896" s="490"/>
      <c r="D896" s="490"/>
      <c r="E896" s="490"/>
      <c r="F896" s="490"/>
      <c r="G896" s="490"/>
      <c r="H896" s="490"/>
      <c r="I896" s="490"/>
      <c r="J896" s="490"/>
      <c r="K896" s="490"/>
      <c r="L896" s="490"/>
      <c r="M896" s="490"/>
      <c r="N896" s="490"/>
      <c r="O896" s="490"/>
      <c r="P896" s="490"/>
      <c r="Q896" s="490"/>
      <c r="R896" s="490"/>
      <c r="S896" s="490"/>
      <c r="T896" s="490"/>
      <c r="U896" s="490"/>
      <c r="V896" s="490"/>
      <c r="W896" s="490"/>
      <c r="X896" s="490"/>
      <c r="Y896" s="490"/>
      <c r="Z896" s="490"/>
    </row>
    <row r="897" spans="1:26" ht="15.75" thickBot="1">
      <c r="A897" s="490"/>
      <c r="B897" s="490"/>
      <c r="C897" s="490"/>
      <c r="D897" s="490"/>
      <c r="E897" s="490"/>
      <c r="F897" s="490"/>
      <c r="G897" s="490"/>
      <c r="H897" s="490"/>
      <c r="I897" s="490"/>
      <c r="J897" s="490"/>
      <c r="K897" s="490"/>
      <c r="L897" s="490"/>
      <c r="M897" s="490"/>
      <c r="N897" s="490"/>
      <c r="O897" s="490"/>
      <c r="P897" s="490"/>
      <c r="Q897" s="490"/>
      <c r="R897" s="490"/>
      <c r="S897" s="490"/>
      <c r="T897" s="490"/>
      <c r="U897" s="490"/>
      <c r="V897" s="490"/>
      <c r="W897" s="490"/>
      <c r="X897" s="490"/>
      <c r="Y897" s="490"/>
      <c r="Z897" s="490"/>
    </row>
    <row r="898" spans="1:26" ht="15.75" thickBot="1">
      <c r="A898" s="490"/>
      <c r="B898" s="490"/>
      <c r="C898" s="490"/>
      <c r="D898" s="490"/>
      <c r="E898" s="490"/>
      <c r="F898" s="490"/>
      <c r="G898" s="490"/>
      <c r="H898" s="490"/>
      <c r="I898" s="490"/>
      <c r="J898" s="490"/>
      <c r="K898" s="490"/>
      <c r="L898" s="490"/>
      <c r="M898" s="490"/>
      <c r="N898" s="490"/>
      <c r="O898" s="490"/>
      <c r="P898" s="490"/>
      <c r="Q898" s="490"/>
      <c r="R898" s="490"/>
      <c r="S898" s="490"/>
      <c r="T898" s="490"/>
      <c r="U898" s="490"/>
      <c r="V898" s="490"/>
      <c r="W898" s="490"/>
      <c r="X898" s="490"/>
      <c r="Y898" s="490"/>
      <c r="Z898" s="490"/>
    </row>
    <row r="899" spans="1:26" ht="15.75" thickBot="1">
      <c r="A899" s="490"/>
      <c r="B899" s="490"/>
      <c r="C899" s="490"/>
      <c r="D899" s="490"/>
      <c r="E899" s="490"/>
      <c r="F899" s="490"/>
      <c r="G899" s="490"/>
      <c r="H899" s="490"/>
      <c r="I899" s="490"/>
      <c r="J899" s="490"/>
      <c r="K899" s="490"/>
      <c r="L899" s="490"/>
      <c r="M899" s="490"/>
      <c r="N899" s="490"/>
      <c r="O899" s="490"/>
      <c r="P899" s="490"/>
      <c r="Q899" s="490"/>
      <c r="R899" s="490"/>
      <c r="S899" s="490"/>
      <c r="T899" s="490"/>
      <c r="U899" s="490"/>
      <c r="V899" s="490"/>
      <c r="W899" s="490"/>
      <c r="X899" s="490"/>
      <c r="Y899" s="490"/>
      <c r="Z899" s="490"/>
    </row>
    <row r="900" spans="1:26" ht="15.75" thickBot="1">
      <c r="A900" s="490"/>
      <c r="B900" s="490"/>
      <c r="C900" s="490"/>
      <c r="D900" s="490"/>
      <c r="E900" s="490"/>
      <c r="F900" s="490"/>
      <c r="G900" s="490"/>
      <c r="H900" s="490"/>
      <c r="I900" s="490"/>
      <c r="J900" s="490"/>
      <c r="K900" s="490"/>
      <c r="L900" s="490"/>
      <c r="M900" s="490"/>
      <c r="N900" s="490"/>
      <c r="O900" s="490"/>
      <c r="P900" s="490"/>
      <c r="Q900" s="490"/>
      <c r="R900" s="490"/>
      <c r="S900" s="490"/>
      <c r="T900" s="490"/>
      <c r="U900" s="490"/>
      <c r="V900" s="490"/>
      <c r="W900" s="490"/>
      <c r="X900" s="490"/>
      <c r="Y900" s="490"/>
      <c r="Z900" s="490"/>
    </row>
    <row r="901" spans="1:26" ht="15.75" thickBot="1">
      <c r="A901" s="490"/>
      <c r="B901" s="490"/>
      <c r="C901" s="490"/>
      <c r="D901" s="490"/>
      <c r="E901" s="490"/>
      <c r="F901" s="490"/>
      <c r="G901" s="490"/>
      <c r="H901" s="490"/>
      <c r="I901" s="490"/>
      <c r="J901" s="490"/>
      <c r="K901" s="490"/>
      <c r="L901" s="490"/>
      <c r="M901" s="490"/>
      <c r="N901" s="490"/>
      <c r="O901" s="490"/>
      <c r="P901" s="490"/>
      <c r="Q901" s="490"/>
      <c r="R901" s="490"/>
      <c r="S901" s="490"/>
      <c r="T901" s="490"/>
      <c r="U901" s="490"/>
      <c r="V901" s="490"/>
      <c r="W901" s="490"/>
      <c r="X901" s="490"/>
      <c r="Y901" s="490"/>
      <c r="Z901" s="490"/>
    </row>
    <row r="902" spans="1:26" ht="15.75" thickBot="1">
      <c r="A902" s="490"/>
      <c r="B902" s="490"/>
      <c r="C902" s="490"/>
      <c r="D902" s="490"/>
      <c r="E902" s="490"/>
      <c r="F902" s="490"/>
      <c r="G902" s="490"/>
      <c r="H902" s="490"/>
      <c r="I902" s="490"/>
      <c r="J902" s="490"/>
      <c r="K902" s="490"/>
      <c r="L902" s="490"/>
      <c r="M902" s="490"/>
      <c r="N902" s="490"/>
      <c r="O902" s="490"/>
      <c r="P902" s="490"/>
      <c r="Q902" s="490"/>
      <c r="R902" s="490"/>
      <c r="S902" s="490"/>
      <c r="T902" s="490"/>
      <c r="U902" s="490"/>
      <c r="V902" s="490"/>
      <c r="W902" s="490"/>
      <c r="X902" s="490"/>
      <c r="Y902" s="490"/>
      <c r="Z902" s="490"/>
    </row>
    <row r="903" spans="1:26" ht="15.75" thickBot="1">
      <c r="A903" s="490"/>
      <c r="B903" s="490"/>
      <c r="C903" s="490"/>
      <c r="D903" s="490"/>
      <c r="E903" s="490"/>
      <c r="F903" s="490"/>
      <c r="G903" s="490"/>
      <c r="H903" s="490"/>
      <c r="I903" s="490"/>
      <c r="J903" s="490"/>
      <c r="K903" s="490"/>
      <c r="L903" s="490"/>
      <c r="M903" s="490"/>
      <c r="N903" s="490"/>
      <c r="O903" s="490"/>
      <c r="P903" s="490"/>
      <c r="Q903" s="490"/>
      <c r="R903" s="490"/>
      <c r="S903" s="490"/>
      <c r="T903" s="490"/>
      <c r="U903" s="490"/>
      <c r="V903" s="490"/>
      <c r="W903" s="490"/>
      <c r="X903" s="490"/>
      <c r="Y903" s="490"/>
      <c r="Z903" s="490"/>
    </row>
    <row r="904" spans="1:26" ht="15.75" thickBot="1">
      <c r="A904" s="490"/>
      <c r="B904" s="490"/>
      <c r="C904" s="490"/>
      <c r="D904" s="490"/>
      <c r="E904" s="490"/>
      <c r="F904" s="490"/>
      <c r="G904" s="490"/>
      <c r="H904" s="490"/>
      <c r="I904" s="490"/>
      <c r="J904" s="490"/>
      <c r="K904" s="490"/>
      <c r="L904" s="490"/>
      <c r="M904" s="490"/>
      <c r="N904" s="490"/>
      <c r="O904" s="490"/>
      <c r="P904" s="490"/>
      <c r="Q904" s="490"/>
      <c r="R904" s="490"/>
      <c r="S904" s="490"/>
      <c r="T904" s="490"/>
      <c r="U904" s="490"/>
      <c r="V904" s="490"/>
      <c r="W904" s="490"/>
      <c r="X904" s="490"/>
      <c r="Y904" s="490"/>
      <c r="Z904" s="490"/>
    </row>
    <row r="905" spans="1:26" ht="15.75" thickBot="1">
      <c r="A905" s="490"/>
      <c r="B905" s="490"/>
      <c r="C905" s="490"/>
      <c r="D905" s="490"/>
      <c r="E905" s="490"/>
      <c r="F905" s="490"/>
      <c r="G905" s="490"/>
      <c r="H905" s="490"/>
      <c r="I905" s="490"/>
      <c r="J905" s="490"/>
      <c r="K905" s="490"/>
      <c r="L905" s="490"/>
      <c r="M905" s="490"/>
      <c r="N905" s="490"/>
      <c r="O905" s="490"/>
      <c r="P905" s="490"/>
      <c r="Q905" s="490"/>
      <c r="R905" s="490"/>
      <c r="S905" s="490"/>
      <c r="T905" s="490"/>
      <c r="U905" s="490"/>
      <c r="V905" s="490"/>
      <c r="W905" s="490"/>
      <c r="X905" s="490"/>
      <c r="Y905" s="490"/>
      <c r="Z905" s="490"/>
    </row>
    <row r="906" spans="1:26" ht="15.75" thickBot="1">
      <c r="A906" s="490"/>
      <c r="B906" s="490"/>
      <c r="C906" s="490"/>
      <c r="D906" s="490"/>
      <c r="E906" s="490"/>
      <c r="F906" s="490"/>
      <c r="G906" s="490"/>
      <c r="H906" s="490"/>
      <c r="I906" s="490"/>
      <c r="J906" s="490"/>
      <c r="K906" s="490"/>
      <c r="L906" s="490"/>
      <c r="M906" s="490"/>
      <c r="N906" s="490"/>
      <c r="O906" s="490"/>
      <c r="P906" s="490"/>
      <c r="Q906" s="490"/>
      <c r="R906" s="490"/>
      <c r="S906" s="490"/>
      <c r="T906" s="490"/>
      <c r="U906" s="490"/>
      <c r="V906" s="490"/>
      <c r="W906" s="490"/>
      <c r="X906" s="490"/>
      <c r="Y906" s="490"/>
      <c r="Z906" s="490"/>
    </row>
    <row r="907" spans="1:26" ht="15.75" thickBot="1">
      <c r="A907" s="490"/>
      <c r="B907" s="490"/>
      <c r="C907" s="490"/>
      <c r="D907" s="490"/>
      <c r="E907" s="490"/>
      <c r="F907" s="490"/>
      <c r="G907" s="490"/>
      <c r="H907" s="490"/>
      <c r="I907" s="490"/>
      <c r="J907" s="490"/>
      <c r="K907" s="490"/>
      <c r="L907" s="490"/>
      <c r="M907" s="490"/>
      <c r="N907" s="490"/>
      <c r="O907" s="490"/>
      <c r="P907" s="490"/>
      <c r="Q907" s="490"/>
      <c r="R907" s="490"/>
      <c r="S907" s="490"/>
      <c r="T907" s="490"/>
      <c r="U907" s="490"/>
      <c r="V907" s="490"/>
      <c r="W907" s="490"/>
      <c r="X907" s="490"/>
      <c r="Y907" s="490"/>
      <c r="Z907" s="490"/>
    </row>
    <row r="908" spans="1:26" ht="15.75" thickBot="1">
      <c r="A908" s="490"/>
      <c r="B908" s="490"/>
      <c r="C908" s="490"/>
      <c r="D908" s="490"/>
      <c r="E908" s="490"/>
      <c r="F908" s="490"/>
      <c r="G908" s="490"/>
      <c r="H908" s="490"/>
      <c r="I908" s="490"/>
      <c r="J908" s="490"/>
      <c r="K908" s="490"/>
      <c r="L908" s="490"/>
      <c r="M908" s="490"/>
      <c r="N908" s="490"/>
      <c r="O908" s="490"/>
      <c r="P908" s="490"/>
      <c r="Q908" s="490"/>
      <c r="R908" s="490"/>
      <c r="S908" s="490"/>
      <c r="T908" s="490"/>
      <c r="U908" s="490"/>
      <c r="V908" s="490"/>
      <c r="W908" s="490"/>
      <c r="X908" s="490"/>
      <c r="Y908" s="490"/>
      <c r="Z908" s="490"/>
    </row>
    <row r="909" spans="1:26" ht="15.75" thickBot="1">
      <c r="A909" s="490"/>
      <c r="B909" s="490"/>
      <c r="C909" s="490"/>
      <c r="D909" s="490"/>
      <c r="E909" s="490"/>
      <c r="F909" s="490"/>
      <c r="G909" s="490"/>
      <c r="H909" s="490"/>
      <c r="I909" s="490"/>
      <c r="J909" s="490"/>
      <c r="K909" s="490"/>
      <c r="L909" s="490"/>
      <c r="M909" s="490"/>
      <c r="N909" s="490"/>
      <c r="O909" s="490"/>
      <c r="P909" s="490"/>
      <c r="Q909" s="490"/>
      <c r="R909" s="490"/>
      <c r="S909" s="490"/>
      <c r="T909" s="490"/>
      <c r="U909" s="490"/>
      <c r="V909" s="490"/>
      <c r="W909" s="490"/>
      <c r="X909" s="490"/>
      <c r="Y909" s="490"/>
      <c r="Z909" s="490"/>
    </row>
    <row r="910" spans="1:26" ht="15.75" thickBot="1">
      <c r="A910" s="490"/>
      <c r="B910" s="490"/>
      <c r="C910" s="490"/>
      <c r="D910" s="490"/>
      <c r="E910" s="490"/>
      <c r="F910" s="490"/>
      <c r="G910" s="490"/>
      <c r="H910" s="490"/>
      <c r="I910" s="490"/>
      <c r="J910" s="490"/>
      <c r="K910" s="490"/>
      <c r="L910" s="490"/>
      <c r="M910" s="490"/>
      <c r="N910" s="490"/>
      <c r="O910" s="490"/>
      <c r="P910" s="490"/>
      <c r="Q910" s="490"/>
      <c r="R910" s="490"/>
      <c r="S910" s="490"/>
      <c r="T910" s="490"/>
      <c r="U910" s="490"/>
      <c r="V910" s="490"/>
      <c r="W910" s="490"/>
      <c r="X910" s="490"/>
      <c r="Y910" s="490"/>
      <c r="Z910" s="490"/>
    </row>
    <row r="911" spans="1:26" ht="15.75" thickBot="1">
      <c r="A911" s="490"/>
      <c r="B911" s="490"/>
      <c r="C911" s="490"/>
      <c r="D911" s="490"/>
      <c r="E911" s="490"/>
      <c r="F911" s="490"/>
      <c r="G911" s="490"/>
      <c r="H911" s="490"/>
      <c r="I911" s="490"/>
      <c r="J911" s="490"/>
      <c r="K911" s="490"/>
      <c r="L911" s="490"/>
      <c r="M911" s="490"/>
      <c r="N911" s="490"/>
      <c r="O911" s="490"/>
      <c r="P911" s="490"/>
      <c r="Q911" s="490"/>
      <c r="R911" s="490"/>
      <c r="S911" s="490"/>
      <c r="T911" s="490"/>
      <c r="U911" s="490"/>
      <c r="V911" s="490"/>
      <c r="W911" s="490"/>
      <c r="X911" s="490"/>
      <c r="Y911" s="490"/>
      <c r="Z911" s="490"/>
    </row>
    <row r="912" spans="1:26" ht="15.75" thickBot="1">
      <c r="A912" s="490"/>
      <c r="B912" s="490"/>
      <c r="C912" s="490"/>
      <c r="D912" s="490"/>
      <c r="E912" s="490"/>
      <c r="F912" s="490"/>
      <c r="G912" s="490"/>
      <c r="H912" s="490"/>
      <c r="I912" s="490"/>
      <c r="J912" s="490"/>
      <c r="K912" s="490"/>
      <c r="L912" s="490"/>
      <c r="M912" s="490"/>
      <c r="N912" s="490"/>
      <c r="O912" s="490"/>
      <c r="P912" s="490"/>
      <c r="Q912" s="490"/>
      <c r="R912" s="490"/>
      <c r="S912" s="490"/>
      <c r="T912" s="490"/>
      <c r="U912" s="490"/>
      <c r="V912" s="490"/>
      <c r="W912" s="490"/>
      <c r="X912" s="490"/>
      <c r="Y912" s="490"/>
      <c r="Z912" s="490"/>
    </row>
    <row r="913" spans="1:26" ht="15.75" thickBot="1">
      <c r="A913" s="490"/>
      <c r="B913" s="490"/>
      <c r="C913" s="490"/>
      <c r="D913" s="490"/>
      <c r="E913" s="490"/>
      <c r="F913" s="490"/>
      <c r="G913" s="490"/>
      <c r="H913" s="490"/>
      <c r="I913" s="490"/>
      <c r="J913" s="490"/>
      <c r="K913" s="490"/>
      <c r="L913" s="490"/>
      <c r="M913" s="490"/>
      <c r="N913" s="490"/>
      <c r="O913" s="490"/>
      <c r="P913" s="490"/>
      <c r="Q913" s="490"/>
      <c r="R913" s="490"/>
      <c r="S913" s="490"/>
      <c r="T913" s="490"/>
      <c r="U913" s="490"/>
      <c r="V913" s="490"/>
      <c r="W913" s="490"/>
      <c r="X913" s="490"/>
      <c r="Y913" s="490"/>
      <c r="Z913" s="490"/>
    </row>
    <row r="914" spans="1:26" ht="15.75" thickBot="1">
      <c r="A914" s="490"/>
      <c r="B914" s="490"/>
      <c r="C914" s="490"/>
      <c r="D914" s="490"/>
      <c r="E914" s="490"/>
      <c r="F914" s="490"/>
      <c r="G914" s="490"/>
      <c r="H914" s="490"/>
      <c r="I914" s="490"/>
      <c r="J914" s="490"/>
      <c r="K914" s="490"/>
      <c r="L914" s="490"/>
      <c r="M914" s="490"/>
      <c r="N914" s="490"/>
      <c r="O914" s="490"/>
      <c r="P914" s="490"/>
      <c r="Q914" s="490"/>
      <c r="R914" s="490"/>
      <c r="S914" s="490"/>
      <c r="T914" s="490"/>
      <c r="U914" s="490"/>
      <c r="V914" s="490"/>
      <c r="W914" s="490"/>
      <c r="X914" s="490"/>
      <c r="Y914" s="490"/>
      <c r="Z914" s="490"/>
    </row>
    <row r="915" spans="1:26" ht="15.75" thickBot="1">
      <c r="A915" s="490"/>
      <c r="B915" s="490"/>
      <c r="C915" s="490"/>
      <c r="D915" s="490"/>
      <c r="E915" s="490"/>
      <c r="F915" s="490"/>
      <c r="G915" s="490"/>
      <c r="H915" s="490"/>
      <c r="I915" s="490"/>
      <c r="J915" s="490"/>
      <c r="K915" s="490"/>
      <c r="L915" s="490"/>
      <c r="M915" s="490"/>
      <c r="N915" s="490"/>
      <c r="O915" s="490"/>
      <c r="P915" s="490"/>
      <c r="Q915" s="490"/>
      <c r="R915" s="490"/>
      <c r="S915" s="490"/>
      <c r="T915" s="490"/>
      <c r="U915" s="490"/>
      <c r="V915" s="490"/>
      <c r="W915" s="490"/>
      <c r="X915" s="490"/>
      <c r="Y915" s="490"/>
      <c r="Z915" s="490"/>
    </row>
    <row r="916" spans="1:26" ht="15.75" thickBot="1">
      <c r="A916" s="490"/>
      <c r="B916" s="490"/>
      <c r="C916" s="490"/>
      <c r="D916" s="490"/>
      <c r="E916" s="490"/>
      <c r="F916" s="490"/>
      <c r="G916" s="490"/>
      <c r="H916" s="490"/>
      <c r="I916" s="490"/>
      <c r="J916" s="490"/>
      <c r="K916" s="490"/>
      <c r="L916" s="490"/>
      <c r="M916" s="490"/>
      <c r="N916" s="490"/>
      <c r="O916" s="490"/>
      <c r="P916" s="490"/>
      <c r="Q916" s="490"/>
      <c r="R916" s="490"/>
      <c r="S916" s="490"/>
      <c r="T916" s="490"/>
      <c r="U916" s="490"/>
      <c r="V916" s="490"/>
      <c r="W916" s="490"/>
      <c r="X916" s="490"/>
      <c r="Y916" s="490"/>
      <c r="Z916" s="490"/>
    </row>
    <row r="917" spans="1:26" ht="15.75" thickBot="1">
      <c r="A917" s="490"/>
      <c r="B917" s="490"/>
      <c r="C917" s="490"/>
      <c r="D917" s="490"/>
      <c r="E917" s="490"/>
      <c r="F917" s="490"/>
      <c r="G917" s="490"/>
      <c r="H917" s="490"/>
      <c r="I917" s="490"/>
      <c r="J917" s="490"/>
      <c r="K917" s="490"/>
      <c r="L917" s="490"/>
      <c r="M917" s="490"/>
      <c r="N917" s="490"/>
      <c r="O917" s="490"/>
      <c r="P917" s="490"/>
      <c r="Q917" s="490"/>
      <c r="R917" s="490"/>
      <c r="S917" s="490"/>
      <c r="T917" s="490"/>
      <c r="U917" s="490"/>
      <c r="V917" s="490"/>
      <c r="W917" s="490"/>
      <c r="X917" s="490"/>
      <c r="Y917" s="490"/>
      <c r="Z917" s="490"/>
    </row>
    <row r="918" spans="1:26" ht="15.75" thickBot="1">
      <c r="A918" s="490"/>
      <c r="B918" s="490"/>
      <c r="C918" s="490"/>
      <c r="D918" s="490"/>
      <c r="E918" s="490"/>
      <c r="F918" s="490"/>
      <c r="G918" s="490"/>
      <c r="H918" s="490"/>
      <c r="I918" s="490"/>
      <c r="J918" s="490"/>
      <c r="K918" s="490"/>
      <c r="L918" s="490"/>
      <c r="M918" s="490"/>
      <c r="N918" s="490"/>
      <c r="O918" s="490"/>
      <c r="P918" s="490"/>
      <c r="Q918" s="490"/>
      <c r="R918" s="490"/>
      <c r="S918" s="490"/>
      <c r="T918" s="490"/>
      <c r="U918" s="490"/>
      <c r="V918" s="490"/>
      <c r="W918" s="490"/>
      <c r="X918" s="490"/>
      <c r="Y918" s="490"/>
      <c r="Z918" s="490"/>
    </row>
    <row r="919" spans="1:26" ht="15.75" thickBot="1">
      <c r="A919" s="490"/>
      <c r="B919" s="490"/>
      <c r="C919" s="490"/>
      <c r="D919" s="490"/>
      <c r="E919" s="490"/>
      <c r="F919" s="490"/>
      <c r="G919" s="490"/>
      <c r="H919" s="490"/>
      <c r="I919" s="490"/>
      <c r="J919" s="490"/>
      <c r="K919" s="490"/>
      <c r="L919" s="490"/>
      <c r="M919" s="490"/>
      <c r="N919" s="490"/>
      <c r="O919" s="490"/>
      <c r="P919" s="490"/>
      <c r="Q919" s="490"/>
      <c r="R919" s="490"/>
      <c r="S919" s="490"/>
      <c r="T919" s="490"/>
      <c r="U919" s="490"/>
      <c r="V919" s="490"/>
      <c r="W919" s="490"/>
      <c r="X919" s="490"/>
      <c r="Y919" s="490"/>
      <c r="Z919" s="490"/>
    </row>
    <row r="920" spans="1:26" ht="15.75" thickBot="1">
      <c r="A920" s="490"/>
      <c r="B920" s="490"/>
      <c r="C920" s="490"/>
      <c r="D920" s="490"/>
      <c r="E920" s="490"/>
      <c r="F920" s="490"/>
      <c r="G920" s="490"/>
      <c r="H920" s="490"/>
      <c r="I920" s="490"/>
      <c r="J920" s="490"/>
      <c r="K920" s="490"/>
      <c r="L920" s="490"/>
      <c r="M920" s="490"/>
      <c r="N920" s="490"/>
      <c r="O920" s="490"/>
      <c r="P920" s="490"/>
      <c r="Q920" s="490"/>
      <c r="R920" s="490"/>
      <c r="S920" s="490"/>
      <c r="T920" s="490"/>
      <c r="U920" s="490"/>
      <c r="V920" s="490"/>
      <c r="W920" s="490"/>
      <c r="X920" s="490"/>
      <c r="Y920" s="490"/>
      <c r="Z920" s="490"/>
    </row>
    <row r="921" spans="1:26" ht="15.75" thickBot="1">
      <c r="A921" s="490"/>
      <c r="B921" s="490"/>
      <c r="C921" s="490"/>
      <c r="D921" s="490"/>
      <c r="E921" s="490"/>
      <c r="F921" s="490"/>
      <c r="G921" s="490"/>
      <c r="H921" s="490"/>
      <c r="I921" s="490"/>
      <c r="J921" s="490"/>
      <c r="K921" s="490"/>
      <c r="L921" s="490"/>
      <c r="M921" s="490"/>
      <c r="N921" s="490"/>
      <c r="O921" s="490"/>
      <c r="P921" s="490"/>
      <c r="Q921" s="490"/>
      <c r="R921" s="490"/>
      <c r="S921" s="490"/>
      <c r="T921" s="490"/>
      <c r="U921" s="490"/>
      <c r="V921" s="490"/>
      <c r="W921" s="490"/>
      <c r="X921" s="490"/>
      <c r="Y921" s="490"/>
      <c r="Z921" s="490"/>
    </row>
    <row r="922" spans="1:26" ht="15.75" thickBot="1">
      <c r="A922" s="490"/>
      <c r="B922" s="490"/>
      <c r="C922" s="490"/>
      <c r="D922" s="490"/>
      <c r="E922" s="490"/>
      <c r="F922" s="490"/>
      <c r="G922" s="490"/>
      <c r="H922" s="490"/>
      <c r="I922" s="490"/>
      <c r="J922" s="490"/>
      <c r="K922" s="490"/>
      <c r="L922" s="490"/>
      <c r="M922" s="490"/>
      <c r="N922" s="490"/>
      <c r="O922" s="490"/>
      <c r="P922" s="490"/>
      <c r="Q922" s="490"/>
      <c r="R922" s="490"/>
      <c r="S922" s="490"/>
      <c r="T922" s="490"/>
      <c r="U922" s="490"/>
      <c r="V922" s="490"/>
      <c r="W922" s="490"/>
      <c r="X922" s="490"/>
      <c r="Y922" s="490"/>
      <c r="Z922" s="490"/>
    </row>
    <row r="923" spans="1:26" ht="15.75" thickBot="1">
      <c r="A923" s="490"/>
      <c r="B923" s="490"/>
      <c r="C923" s="490"/>
      <c r="D923" s="490"/>
      <c r="E923" s="490"/>
      <c r="F923" s="490"/>
      <c r="G923" s="490"/>
      <c r="H923" s="490"/>
      <c r="I923" s="490"/>
      <c r="J923" s="490"/>
      <c r="K923" s="490"/>
      <c r="L923" s="490"/>
      <c r="M923" s="490"/>
      <c r="N923" s="490"/>
      <c r="O923" s="490"/>
      <c r="P923" s="490"/>
      <c r="Q923" s="490"/>
      <c r="R923" s="490"/>
      <c r="S923" s="490"/>
      <c r="T923" s="490"/>
      <c r="U923" s="490"/>
      <c r="V923" s="490"/>
      <c r="W923" s="490"/>
      <c r="X923" s="490"/>
      <c r="Y923" s="490"/>
      <c r="Z923" s="490"/>
    </row>
    <row r="924" spans="1:26" ht="15.75" thickBot="1">
      <c r="A924" s="490"/>
      <c r="B924" s="490"/>
      <c r="C924" s="490"/>
      <c r="D924" s="490"/>
      <c r="E924" s="490"/>
      <c r="F924" s="490"/>
      <c r="G924" s="490"/>
      <c r="H924" s="490"/>
      <c r="I924" s="490"/>
      <c r="J924" s="490"/>
      <c r="K924" s="490"/>
      <c r="L924" s="490"/>
      <c r="M924" s="490"/>
      <c r="N924" s="490"/>
      <c r="O924" s="490"/>
      <c r="P924" s="490"/>
      <c r="Q924" s="490"/>
      <c r="R924" s="490"/>
      <c r="S924" s="490"/>
      <c r="T924" s="490"/>
      <c r="U924" s="490"/>
      <c r="V924" s="490"/>
      <c r="W924" s="490"/>
      <c r="X924" s="490"/>
      <c r="Y924" s="490"/>
      <c r="Z924" s="490"/>
    </row>
    <row r="925" spans="1:26" ht="15.75" thickBot="1">
      <c r="A925" s="490"/>
      <c r="B925" s="490"/>
      <c r="C925" s="490"/>
      <c r="D925" s="490"/>
      <c r="E925" s="490"/>
      <c r="F925" s="490"/>
      <c r="G925" s="490"/>
      <c r="H925" s="490"/>
      <c r="I925" s="490"/>
      <c r="J925" s="490"/>
      <c r="K925" s="490"/>
      <c r="L925" s="490"/>
      <c r="M925" s="490"/>
      <c r="N925" s="490"/>
      <c r="O925" s="490"/>
      <c r="P925" s="490"/>
      <c r="Q925" s="490"/>
      <c r="R925" s="490"/>
      <c r="S925" s="490"/>
      <c r="T925" s="490"/>
      <c r="U925" s="490"/>
      <c r="V925" s="490"/>
      <c r="W925" s="490"/>
      <c r="X925" s="490"/>
      <c r="Y925" s="490"/>
      <c r="Z925" s="490"/>
    </row>
    <row r="926" spans="1:26" ht="15.75" thickBot="1">
      <c r="A926" s="490"/>
      <c r="B926" s="490"/>
      <c r="C926" s="490"/>
      <c r="D926" s="490"/>
      <c r="E926" s="490"/>
      <c r="F926" s="490"/>
      <c r="G926" s="490"/>
      <c r="H926" s="490"/>
      <c r="I926" s="490"/>
      <c r="J926" s="490"/>
      <c r="K926" s="490"/>
      <c r="L926" s="490"/>
      <c r="M926" s="490"/>
      <c r="N926" s="490"/>
      <c r="O926" s="490"/>
      <c r="P926" s="490"/>
      <c r="Q926" s="490"/>
      <c r="R926" s="490"/>
      <c r="S926" s="490"/>
      <c r="T926" s="490"/>
      <c r="U926" s="490"/>
      <c r="V926" s="490"/>
      <c r="W926" s="490"/>
      <c r="X926" s="490"/>
      <c r="Y926" s="490"/>
      <c r="Z926" s="490"/>
    </row>
    <row r="927" spans="1:26" ht="15.75" thickBot="1">
      <c r="A927" s="490"/>
      <c r="B927" s="490"/>
      <c r="C927" s="490"/>
      <c r="D927" s="490"/>
      <c r="E927" s="490"/>
      <c r="F927" s="490"/>
      <c r="G927" s="490"/>
      <c r="H927" s="490"/>
      <c r="I927" s="490"/>
      <c r="J927" s="490"/>
      <c r="K927" s="490"/>
      <c r="L927" s="490"/>
      <c r="M927" s="490"/>
      <c r="N927" s="490"/>
      <c r="O927" s="490"/>
      <c r="P927" s="490"/>
      <c r="Q927" s="490"/>
      <c r="R927" s="490"/>
      <c r="S927" s="490"/>
      <c r="T927" s="490"/>
      <c r="U927" s="490"/>
      <c r="V927" s="490"/>
      <c r="W927" s="490"/>
      <c r="X927" s="490"/>
      <c r="Y927" s="490"/>
      <c r="Z927" s="490"/>
    </row>
    <row r="928" spans="1:26" ht="15.75" thickBot="1">
      <c r="A928" s="490"/>
      <c r="B928" s="490"/>
      <c r="C928" s="490"/>
      <c r="D928" s="490"/>
      <c r="E928" s="490"/>
      <c r="F928" s="490"/>
      <c r="G928" s="490"/>
      <c r="H928" s="490"/>
      <c r="I928" s="490"/>
      <c r="J928" s="490"/>
      <c r="K928" s="490"/>
      <c r="L928" s="490"/>
      <c r="M928" s="490"/>
      <c r="N928" s="490"/>
      <c r="O928" s="490"/>
      <c r="P928" s="490"/>
      <c r="Q928" s="490"/>
      <c r="R928" s="490"/>
      <c r="S928" s="490"/>
      <c r="T928" s="490"/>
      <c r="U928" s="490"/>
      <c r="V928" s="490"/>
      <c r="W928" s="490"/>
      <c r="X928" s="490"/>
      <c r="Y928" s="490"/>
      <c r="Z928" s="490"/>
    </row>
    <row r="929" spans="1:26" ht="15.75" thickBot="1">
      <c r="A929" s="490"/>
      <c r="B929" s="490"/>
      <c r="C929" s="490"/>
      <c r="D929" s="490"/>
      <c r="E929" s="490"/>
      <c r="F929" s="490"/>
      <c r="G929" s="490"/>
      <c r="H929" s="490"/>
      <c r="I929" s="490"/>
      <c r="J929" s="490"/>
      <c r="K929" s="490"/>
      <c r="L929" s="490"/>
      <c r="M929" s="490"/>
      <c r="N929" s="490"/>
      <c r="O929" s="490"/>
      <c r="P929" s="490"/>
      <c r="Q929" s="490"/>
      <c r="R929" s="490"/>
      <c r="S929" s="490"/>
      <c r="T929" s="490"/>
      <c r="U929" s="490"/>
      <c r="V929" s="490"/>
      <c r="W929" s="490"/>
      <c r="X929" s="490"/>
      <c r="Y929" s="490"/>
      <c r="Z929" s="490"/>
    </row>
    <row r="930" spans="1:26" ht="15.75" thickBot="1">
      <c r="A930" s="490"/>
      <c r="B930" s="490"/>
      <c r="C930" s="490"/>
      <c r="D930" s="490"/>
      <c r="E930" s="490"/>
      <c r="F930" s="490"/>
      <c r="G930" s="490"/>
      <c r="H930" s="490"/>
      <c r="I930" s="490"/>
      <c r="J930" s="490"/>
      <c r="K930" s="490"/>
      <c r="L930" s="490"/>
      <c r="M930" s="490"/>
      <c r="N930" s="490"/>
      <c r="O930" s="490"/>
      <c r="P930" s="490"/>
      <c r="Q930" s="490"/>
      <c r="R930" s="490"/>
      <c r="S930" s="490"/>
      <c r="T930" s="490"/>
      <c r="U930" s="490"/>
      <c r="V930" s="490"/>
      <c r="W930" s="490"/>
      <c r="X930" s="490"/>
      <c r="Y930" s="490"/>
      <c r="Z930" s="490"/>
    </row>
    <row r="931" spans="1:26" ht="15.75" thickBot="1">
      <c r="A931" s="490"/>
      <c r="B931" s="490"/>
      <c r="C931" s="490"/>
      <c r="D931" s="490"/>
      <c r="E931" s="490"/>
      <c r="F931" s="490"/>
      <c r="G931" s="490"/>
      <c r="H931" s="490"/>
      <c r="I931" s="490"/>
      <c r="J931" s="490"/>
      <c r="K931" s="490"/>
      <c r="L931" s="490"/>
      <c r="M931" s="490"/>
      <c r="N931" s="490"/>
      <c r="O931" s="490"/>
      <c r="P931" s="490"/>
      <c r="Q931" s="490"/>
      <c r="R931" s="490"/>
      <c r="S931" s="490"/>
      <c r="T931" s="490"/>
      <c r="U931" s="490"/>
      <c r="V931" s="490"/>
      <c r="W931" s="490"/>
      <c r="X931" s="490"/>
      <c r="Y931" s="490"/>
      <c r="Z931" s="490"/>
    </row>
    <row r="932" spans="1:26" ht="15.75" thickBot="1">
      <c r="A932" s="490"/>
      <c r="B932" s="490"/>
      <c r="C932" s="490"/>
      <c r="D932" s="490"/>
      <c r="E932" s="490"/>
      <c r="F932" s="490"/>
      <c r="G932" s="490"/>
      <c r="H932" s="490"/>
      <c r="I932" s="490"/>
      <c r="J932" s="490"/>
      <c r="K932" s="490"/>
      <c r="L932" s="490"/>
      <c r="M932" s="490"/>
      <c r="N932" s="490"/>
      <c r="O932" s="490"/>
      <c r="P932" s="490"/>
      <c r="Q932" s="490"/>
      <c r="R932" s="490"/>
      <c r="S932" s="490"/>
      <c r="T932" s="490"/>
      <c r="U932" s="490"/>
      <c r="V932" s="490"/>
      <c r="W932" s="490"/>
      <c r="X932" s="490"/>
      <c r="Y932" s="490"/>
      <c r="Z932" s="490"/>
    </row>
    <row r="933" spans="1:26" ht="15.75" thickBot="1">
      <c r="A933" s="490"/>
      <c r="B933" s="490"/>
      <c r="C933" s="490"/>
      <c r="D933" s="490"/>
      <c r="E933" s="490"/>
      <c r="F933" s="490"/>
      <c r="G933" s="490"/>
      <c r="H933" s="490"/>
      <c r="I933" s="490"/>
      <c r="J933" s="490"/>
      <c r="K933" s="490"/>
      <c r="L933" s="490"/>
      <c r="M933" s="490"/>
      <c r="N933" s="490"/>
      <c r="O933" s="490"/>
      <c r="P933" s="490"/>
      <c r="Q933" s="490"/>
      <c r="R933" s="490"/>
      <c r="S933" s="490"/>
      <c r="T933" s="490"/>
      <c r="U933" s="490"/>
      <c r="V933" s="490"/>
      <c r="W933" s="490"/>
      <c r="X933" s="490"/>
      <c r="Y933" s="490"/>
      <c r="Z933" s="490"/>
    </row>
    <row r="934" spans="1:26" ht="15.75" thickBot="1">
      <c r="A934" s="490"/>
      <c r="B934" s="490"/>
      <c r="C934" s="490"/>
      <c r="D934" s="490"/>
      <c r="E934" s="490"/>
      <c r="F934" s="490"/>
      <c r="G934" s="490"/>
      <c r="H934" s="490"/>
      <c r="I934" s="490"/>
      <c r="J934" s="490"/>
      <c r="K934" s="490"/>
      <c r="L934" s="490"/>
      <c r="M934" s="490"/>
      <c r="N934" s="490"/>
      <c r="O934" s="490"/>
      <c r="P934" s="490"/>
      <c r="Q934" s="490"/>
      <c r="R934" s="490"/>
      <c r="S934" s="490"/>
      <c r="T934" s="490"/>
      <c r="U934" s="490"/>
      <c r="V934" s="490"/>
      <c r="W934" s="490"/>
      <c r="X934" s="490"/>
      <c r="Y934" s="490"/>
      <c r="Z934" s="490"/>
    </row>
    <row r="935" spans="1:26" ht="15.75" thickBot="1">
      <c r="A935" s="490"/>
      <c r="B935" s="490"/>
      <c r="C935" s="490"/>
      <c r="D935" s="490"/>
      <c r="E935" s="490"/>
      <c r="F935" s="490"/>
      <c r="G935" s="490"/>
      <c r="H935" s="490"/>
      <c r="I935" s="490"/>
      <c r="J935" s="490"/>
      <c r="K935" s="490"/>
      <c r="L935" s="490"/>
      <c r="M935" s="490"/>
      <c r="N935" s="490"/>
      <c r="O935" s="490"/>
      <c r="P935" s="490"/>
      <c r="Q935" s="490"/>
      <c r="R935" s="490"/>
      <c r="S935" s="490"/>
      <c r="T935" s="490"/>
      <c r="U935" s="490"/>
      <c r="V935" s="490"/>
      <c r="W935" s="490"/>
      <c r="X935" s="490"/>
      <c r="Y935" s="490"/>
      <c r="Z935" s="490"/>
    </row>
    <row r="936" spans="1:26" ht="15.75" thickBot="1">
      <c r="A936" s="490"/>
      <c r="B936" s="490"/>
      <c r="C936" s="490"/>
      <c r="D936" s="490"/>
      <c r="E936" s="490"/>
      <c r="F936" s="490"/>
      <c r="G936" s="490"/>
      <c r="H936" s="490"/>
      <c r="I936" s="490"/>
      <c r="J936" s="490"/>
      <c r="K936" s="490"/>
      <c r="L936" s="490"/>
      <c r="M936" s="490"/>
      <c r="N936" s="490"/>
      <c r="O936" s="490"/>
      <c r="P936" s="490"/>
      <c r="Q936" s="490"/>
      <c r="R936" s="490"/>
      <c r="S936" s="490"/>
      <c r="T936" s="490"/>
      <c r="U936" s="490"/>
      <c r="V936" s="490"/>
      <c r="W936" s="490"/>
      <c r="X936" s="490"/>
      <c r="Y936" s="490"/>
      <c r="Z936" s="490"/>
    </row>
    <row r="937" spans="1:26" ht="15.75" thickBot="1">
      <c r="A937" s="490"/>
      <c r="B937" s="490"/>
      <c r="C937" s="490"/>
      <c r="D937" s="490"/>
      <c r="E937" s="490"/>
      <c r="F937" s="490"/>
      <c r="G937" s="490"/>
      <c r="H937" s="490"/>
      <c r="I937" s="490"/>
      <c r="J937" s="490"/>
      <c r="K937" s="490"/>
      <c r="L937" s="490"/>
      <c r="M937" s="490"/>
      <c r="N937" s="490"/>
      <c r="O937" s="490"/>
      <c r="P937" s="490"/>
      <c r="Q937" s="490"/>
      <c r="R937" s="490"/>
      <c r="S937" s="490"/>
      <c r="T937" s="490"/>
      <c r="U937" s="490"/>
      <c r="V937" s="490"/>
      <c r="W937" s="490"/>
      <c r="X937" s="490"/>
      <c r="Y937" s="490"/>
      <c r="Z937" s="490"/>
    </row>
    <row r="938" spans="1:26" ht="15.75" thickBot="1">
      <c r="A938" s="490"/>
      <c r="B938" s="490"/>
      <c r="C938" s="490"/>
      <c r="D938" s="490"/>
      <c r="E938" s="490"/>
      <c r="F938" s="490"/>
      <c r="G938" s="490"/>
      <c r="H938" s="490"/>
      <c r="I938" s="490"/>
      <c r="J938" s="490"/>
      <c r="K938" s="490"/>
      <c r="L938" s="490"/>
      <c r="M938" s="490"/>
      <c r="N938" s="490"/>
      <c r="O938" s="490"/>
      <c r="P938" s="490"/>
      <c r="Q938" s="490"/>
      <c r="R938" s="490"/>
      <c r="S938" s="490"/>
      <c r="T938" s="490"/>
      <c r="U938" s="490"/>
      <c r="V938" s="490"/>
      <c r="W938" s="490"/>
      <c r="X938" s="490"/>
      <c r="Y938" s="490"/>
      <c r="Z938" s="490"/>
    </row>
    <row r="939" spans="1:26" ht="15.75" thickBot="1">
      <c r="A939" s="490"/>
      <c r="B939" s="490"/>
      <c r="C939" s="490"/>
      <c r="D939" s="490"/>
      <c r="E939" s="490"/>
      <c r="F939" s="490"/>
      <c r="G939" s="490"/>
      <c r="H939" s="490"/>
      <c r="I939" s="490"/>
      <c r="J939" s="490"/>
      <c r="K939" s="490"/>
      <c r="L939" s="490"/>
      <c r="M939" s="490"/>
      <c r="N939" s="490"/>
      <c r="O939" s="490"/>
      <c r="P939" s="490"/>
      <c r="Q939" s="490"/>
      <c r="R939" s="490"/>
      <c r="S939" s="490"/>
      <c r="T939" s="490"/>
      <c r="U939" s="490"/>
      <c r="V939" s="490"/>
      <c r="W939" s="490"/>
      <c r="X939" s="490"/>
      <c r="Y939" s="490"/>
      <c r="Z939" s="490"/>
    </row>
    <row r="940" spans="1:26" ht="15.75" thickBot="1">
      <c r="A940" s="490"/>
      <c r="B940" s="490"/>
      <c r="C940" s="490"/>
      <c r="D940" s="490"/>
      <c r="E940" s="490"/>
      <c r="F940" s="490"/>
      <c r="G940" s="490"/>
      <c r="H940" s="490"/>
      <c r="I940" s="490"/>
      <c r="J940" s="490"/>
      <c r="K940" s="490"/>
      <c r="L940" s="490"/>
      <c r="M940" s="490"/>
      <c r="N940" s="490"/>
      <c r="O940" s="490"/>
      <c r="P940" s="490"/>
      <c r="Q940" s="490"/>
      <c r="R940" s="490"/>
      <c r="S940" s="490"/>
      <c r="T940" s="490"/>
      <c r="U940" s="490"/>
      <c r="V940" s="490"/>
      <c r="W940" s="490"/>
      <c r="X940" s="490"/>
      <c r="Y940" s="490"/>
      <c r="Z940" s="490"/>
    </row>
    <row r="941" spans="1:26" ht="15.75" thickBot="1">
      <c r="A941" s="490"/>
      <c r="B941" s="490"/>
      <c r="C941" s="490"/>
      <c r="D941" s="490"/>
      <c r="E941" s="490"/>
      <c r="F941" s="490"/>
      <c r="G941" s="490"/>
      <c r="H941" s="490"/>
      <c r="I941" s="490"/>
      <c r="J941" s="490"/>
      <c r="K941" s="490"/>
      <c r="L941" s="490"/>
      <c r="M941" s="490"/>
      <c r="N941" s="490"/>
      <c r="O941" s="490"/>
      <c r="P941" s="490"/>
      <c r="Q941" s="490"/>
      <c r="R941" s="490"/>
      <c r="S941" s="490"/>
      <c r="T941" s="490"/>
      <c r="U941" s="490"/>
      <c r="V941" s="490"/>
      <c r="W941" s="490"/>
      <c r="X941" s="490"/>
      <c r="Y941" s="490"/>
      <c r="Z941" s="490"/>
    </row>
    <row r="942" spans="1:26" ht="15.75" thickBot="1">
      <c r="A942" s="490"/>
      <c r="B942" s="490"/>
      <c r="C942" s="490"/>
      <c r="D942" s="490"/>
      <c r="E942" s="490"/>
      <c r="F942" s="490"/>
      <c r="G942" s="490"/>
      <c r="H942" s="490"/>
      <c r="I942" s="490"/>
      <c r="J942" s="490"/>
      <c r="K942" s="490"/>
      <c r="L942" s="490"/>
      <c r="M942" s="490"/>
      <c r="N942" s="490"/>
      <c r="O942" s="490"/>
      <c r="P942" s="490"/>
      <c r="Q942" s="490"/>
      <c r="R942" s="490"/>
      <c r="S942" s="490"/>
      <c r="T942" s="490"/>
      <c r="U942" s="490"/>
      <c r="V942" s="490"/>
      <c r="W942" s="490"/>
      <c r="X942" s="490"/>
      <c r="Y942" s="490"/>
      <c r="Z942" s="490"/>
    </row>
    <row r="943" spans="1:26" ht="15.75" thickBot="1">
      <c r="A943" s="490"/>
      <c r="B943" s="490"/>
      <c r="C943" s="490"/>
      <c r="D943" s="490"/>
      <c r="E943" s="490"/>
      <c r="F943" s="490"/>
      <c r="G943" s="490"/>
      <c r="H943" s="490"/>
      <c r="I943" s="490"/>
      <c r="J943" s="490"/>
      <c r="K943" s="490"/>
      <c r="L943" s="490"/>
      <c r="M943" s="490"/>
      <c r="N943" s="490"/>
      <c r="O943" s="490"/>
      <c r="P943" s="490"/>
      <c r="Q943" s="490"/>
      <c r="R943" s="490"/>
      <c r="S943" s="490"/>
      <c r="T943" s="490"/>
      <c r="U943" s="490"/>
      <c r="V943" s="490"/>
      <c r="W943" s="490"/>
      <c r="X943" s="490"/>
      <c r="Y943" s="490"/>
      <c r="Z943" s="490"/>
    </row>
    <row r="944" spans="1:26" ht="15.75" thickBot="1">
      <c r="A944" s="490"/>
      <c r="B944" s="490"/>
      <c r="C944" s="490"/>
      <c r="D944" s="490"/>
      <c r="E944" s="490"/>
      <c r="F944" s="490"/>
      <c r="G944" s="490"/>
      <c r="H944" s="490"/>
      <c r="I944" s="490"/>
      <c r="J944" s="490"/>
      <c r="K944" s="490"/>
      <c r="L944" s="490"/>
      <c r="M944" s="490"/>
      <c r="N944" s="490"/>
      <c r="O944" s="490"/>
      <c r="P944" s="490"/>
      <c r="Q944" s="490"/>
      <c r="R944" s="490"/>
      <c r="S944" s="490"/>
      <c r="T944" s="490"/>
      <c r="U944" s="490"/>
      <c r="V944" s="490"/>
      <c r="W944" s="490"/>
      <c r="X944" s="490"/>
      <c r="Y944" s="490"/>
      <c r="Z944" s="490"/>
    </row>
    <row r="945" spans="1:26" ht="15.75" thickBot="1">
      <c r="A945" s="490"/>
      <c r="B945" s="490"/>
      <c r="C945" s="490"/>
      <c r="D945" s="490"/>
      <c r="E945" s="490"/>
      <c r="F945" s="490"/>
      <c r="G945" s="490"/>
      <c r="H945" s="490"/>
      <c r="I945" s="490"/>
      <c r="J945" s="490"/>
      <c r="K945" s="490"/>
      <c r="L945" s="490"/>
      <c r="M945" s="490"/>
      <c r="N945" s="490"/>
      <c r="O945" s="490"/>
      <c r="P945" s="490"/>
      <c r="Q945" s="490"/>
      <c r="R945" s="490"/>
      <c r="S945" s="490"/>
      <c r="T945" s="490"/>
      <c r="U945" s="490"/>
      <c r="V945" s="490"/>
      <c r="W945" s="490"/>
      <c r="X945" s="490"/>
      <c r="Y945" s="490"/>
      <c r="Z945" s="490"/>
    </row>
    <row r="946" spans="1:26" ht="15.75" thickBot="1">
      <c r="A946" s="490"/>
      <c r="B946" s="490"/>
      <c r="C946" s="490"/>
      <c r="D946" s="490"/>
      <c r="E946" s="490"/>
      <c r="F946" s="490"/>
      <c r="G946" s="490"/>
      <c r="H946" s="490"/>
      <c r="I946" s="490"/>
      <c r="J946" s="490"/>
      <c r="K946" s="490"/>
      <c r="L946" s="490"/>
      <c r="M946" s="490"/>
      <c r="N946" s="490"/>
      <c r="O946" s="490"/>
      <c r="P946" s="490"/>
      <c r="Q946" s="490"/>
      <c r="R946" s="490"/>
      <c r="S946" s="490"/>
      <c r="T946" s="490"/>
      <c r="U946" s="490"/>
      <c r="V946" s="490"/>
      <c r="W946" s="490"/>
      <c r="X946" s="490"/>
      <c r="Y946" s="490"/>
      <c r="Z946" s="490"/>
    </row>
    <row r="947" spans="1:26" ht="15.75" thickBot="1">
      <c r="A947" s="490"/>
      <c r="B947" s="490"/>
      <c r="C947" s="490"/>
      <c r="D947" s="490"/>
      <c r="E947" s="490"/>
      <c r="F947" s="490"/>
      <c r="G947" s="490"/>
      <c r="H947" s="490"/>
      <c r="I947" s="490"/>
      <c r="J947" s="490"/>
      <c r="K947" s="490"/>
      <c r="L947" s="490"/>
      <c r="M947" s="490"/>
      <c r="N947" s="490"/>
      <c r="O947" s="490"/>
      <c r="P947" s="490"/>
      <c r="Q947" s="490"/>
      <c r="R947" s="490"/>
      <c r="S947" s="490"/>
      <c r="T947" s="490"/>
      <c r="U947" s="490"/>
      <c r="V947" s="490"/>
      <c r="W947" s="490"/>
      <c r="X947" s="490"/>
      <c r="Y947" s="490"/>
      <c r="Z947" s="490"/>
    </row>
    <row r="948" spans="1:26" ht="15.75" thickBot="1">
      <c r="A948" s="490"/>
      <c r="B948" s="490"/>
      <c r="C948" s="490"/>
      <c r="D948" s="490"/>
      <c r="E948" s="490"/>
      <c r="F948" s="490"/>
      <c r="G948" s="490"/>
      <c r="H948" s="490"/>
      <c r="I948" s="490"/>
      <c r="J948" s="490"/>
      <c r="K948" s="490"/>
      <c r="L948" s="490"/>
      <c r="M948" s="490"/>
      <c r="N948" s="490"/>
      <c r="O948" s="490"/>
      <c r="P948" s="490"/>
      <c r="Q948" s="490"/>
      <c r="R948" s="490"/>
      <c r="S948" s="490"/>
      <c r="T948" s="490"/>
      <c r="U948" s="490"/>
      <c r="V948" s="490"/>
      <c r="W948" s="490"/>
      <c r="X948" s="490"/>
      <c r="Y948" s="490"/>
      <c r="Z948" s="490"/>
    </row>
    <row r="949" spans="1:26" ht="15.75" thickBot="1">
      <c r="A949" s="490"/>
      <c r="B949" s="490"/>
      <c r="C949" s="490"/>
      <c r="D949" s="490"/>
      <c r="E949" s="490"/>
      <c r="F949" s="490"/>
      <c r="G949" s="490"/>
      <c r="H949" s="490"/>
      <c r="I949" s="490"/>
      <c r="J949" s="490"/>
      <c r="K949" s="490"/>
      <c r="L949" s="490"/>
      <c r="M949" s="490"/>
      <c r="N949" s="490"/>
      <c r="O949" s="490"/>
      <c r="P949" s="490"/>
      <c r="Q949" s="490"/>
      <c r="R949" s="490"/>
      <c r="S949" s="490"/>
      <c r="T949" s="490"/>
      <c r="U949" s="490"/>
      <c r="V949" s="490"/>
      <c r="W949" s="490"/>
      <c r="X949" s="490"/>
      <c r="Y949" s="490"/>
      <c r="Z949" s="490"/>
    </row>
    <row r="950" spans="1:26" ht="15.75" thickBot="1">
      <c r="A950" s="490"/>
      <c r="B950" s="490"/>
      <c r="C950" s="490"/>
      <c r="D950" s="490"/>
      <c r="E950" s="490"/>
      <c r="F950" s="490"/>
      <c r="G950" s="490"/>
      <c r="H950" s="490"/>
      <c r="I950" s="490"/>
      <c r="J950" s="490"/>
      <c r="K950" s="490"/>
      <c r="L950" s="490"/>
      <c r="M950" s="490"/>
      <c r="N950" s="490"/>
      <c r="O950" s="490"/>
      <c r="P950" s="490"/>
      <c r="Q950" s="490"/>
      <c r="R950" s="490"/>
      <c r="S950" s="490"/>
      <c r="T950" s="490"/>
      <c r="U950" s="490"/>
      <c r="V950" s="490"/>
      <c r="W950" s="490"/>
      <c r="X950" s="490"/>
      <c r="Y950" s="490"/>
      <c r="Z950" s="490"/>
    </row>
    <row r="951" spans="1:26" ht="15.75" thickBot="1">
      <c r="A951" s="490"/>
      <c r="B951" s="490"/>
      <c r="C951" s="490"/>
      <c r="D951" s="490"/>
      <c r="E951" s="490"/>
      <c r="F951" s="490"/>
      <c r="G951" s="490"/>
      <c r="H951" s="490"/>
      <c r="I951" s="490"/>
      <c r="J951" s="490"/>
      <c r="K951" s="490"/>
      <c r="L951" s="490"/>
      <c r="M951" s="490"/>
      <c r="N951" s="490"/>
      <c r="O951" s="490"/>
      <c r="P951" s="490"/>
      <c r="Q951" s="490"/>
      <c r="R951" s="490"/>
      <c r="S951" s="490"/>
      <c r="T951" s="490"/>
      <c r="U951" s="490"/>
      <c r="V951" s="490"/>
      <c r="W951" s="490"/>
      <c r="X951" s="490"/>
      <c r="Y951" s="490"/>
      <c r="Z951" s="490"/>
    </row>
    <row r="952" spans="1:26" ht="15.75" thickBot="1">
      <c r="A952" s="490"/>
      <c r="B952" s="490"/>
      <c r="C952" s="490"/>
      <c r="D952" s="490"/>
      <c r="E952" s="490"/>
      <c r="F952" s="490"/>
      <c r="G952" s="490"/>
      <c r="H952" s="490"/>
      <c r="I952" s="490"/>
      <c r="J952" s="490"/>
      <c r="K952" s="490"/>
      <c r="L952" s="490"/>
      <c r="M952" s="490"/>
      <c r="N952" s="490"/>
      <c r="O952" s="490"/>
      <c r="P952" s="490"/>
      <c r="Q952" s="490"/>
      <c r="R952" s="490"/>
      <c r="S952" s="490"/>
      <c r="T952" s="490"/>
      <c r="U952" s="490"/>
      <c r="V952" s="490"/>
      <c r="W952" s="490"/>
      <c r="X952" s="490"/>
      <c r="Y952" s="490"/>
      <c r="Z952" s="490"/>
    </row>
    <row r="953" spans="1:26" ht="15.75" thickBot="1">
      <c r="A953" s="490"/>
      <c r="B953" s="490"/>
      <c r="C953" s="490"/>
      <c r="D953" s="490"/>
      <c r="E953" s="490"/>
      <c r="F953" s="490"/>
      <c r="G953" s="490"/>
      <c r="H953" s="490"/>
      <c r="I953" s="490"/>
      <c r="J953" s="490"/>
      <c r="K953" s="490"/>
      <c r="L953" s="490"/>
      <c r="M953" s="490"/>
      <c r="N953" s="490"/>
      <c r="O953" s="490"/>
      <c r="P953" s="490"/>
      <c r="Q953" s="490"/>
      <c r="R953" s="490"/>
      <c r="S953" s="490"/>
      <c r="T953" s="490"/>
      <c r="U953" s="490"/>
      <c r="V953" s="490"/>
      <c r="W953" s="490"/>
      <c r="X953" s="490"/>
      <c r="Y953" s="490"/>
      <c r="Z953" s="490"/>
    </row>
    <row r="954" spans="1:26" ht="15.75" thickBot="1">
      <c r="A954" s="490"/>
      <c r="B954" s="490"/>
      <c r="C954" s="490"/>
      <c r="D954" s="490"/>
      <c r="E954" s="490"/>
      <c r="F954" s="490"/>
      <c r="G954" s="490"/>
      <c r="H954" s="490"/>
      <c r="I954" s="490"/>
      <c r="J954" s="490"/>
      <c r="K954" s="490"/>
      <c r="L954" s="490"/>
      <c r="M954" s="490"/>
      <c r="N954" s="490"/>
      <c r="O954" s="490"/>
      <c r="P954" s="490"/>
      <c r="Q954" s="490"/>
      <c r="R954" s="490"/>
      <c r="S954" s="490"/>
      <c r="T954" s="490"/>
      <c r="U954" s="490"/>
      <c r="V954" s="490"/>
      <c r="W954" s="490"/>
      <c r="X954" s="490"/>
      <c r="Y954" s="490"/>
      <c r="Z954" s="490"/>
    </row>
    <row r="955" spans="1:26" ht="15.75" thickBot="1">
      <c r="A955" s="490"/>
      <c r="B955" s="490"/>
      <c r="C955" s="490"/>
      <c r="D955" s="490"/>
      <c r="E955" s="490"/>
      <c r="F955" s="490"/>
      <c r="G955" s="490"/>
      <c r="H955" s="490"/>
      <c r="I955" s="490"/>
      <c r="J955" s="490"/>
      <c r="K955" s="490"/>
      <c r="L955" s="490"/>
      <c r="M955" s="490"/>
      <c r="N955" s="490"/>
      <c r="O955" s="490"/>
      <c r="P955" s="490"/>
      <c r="Q955" s="490"/>
      <c r="R955" s="490"/>
      <c r="S955" s="490"/>
      <c r="T955" s="490"/>
      <c r="U955" s="490"/>
      <c r="V955" s="490"/>
      <c r="W955" s="490"/>
      <c r="X955" s="490"/>
      <c r="Y955" s="490"/>
      <c r="Z955" s="490"/>
    </row>
    <row r="956" spans="1:26" ht="15.75" thickBot="1">
      <c r="A956" s="490"/>
      <c r="B956" s="490"/>
      <c r="C956" s="490"/>
      <c r="D956" s="490"/>
      <c r="E956" s="490"/>
      <c r="F956" s="490"/>
      <c r="G956" s="490"/>
      <c r="H956" s="490"/>
      <c r="I956" s="490"/>
      <c r="J956" s="490"/>
      <c r="K956" s="490"/>
      <c r="L956" s="490"/>
      <c r="M956" s="490"/>
      <c r="N956" s="490"/>
      <c r="O956" s="490"/>
      <c r="P956" s="490"/>
      <c r="Q956" s="490"/>
      <c r="R956" s="490"/>
      <c r="S956" s="490"/>
      <c r="T956" s="490"/>
      <c r="U956" s="490"/>
      <c r="V956" s="490"/>
      <c r="W956" s="490"/>
      <c r="X956" s="490"/>
      <c r="Y956" s="490"/>
      <c r="Z956" s="490"/>
    </row>
    <row r="957" spans="1:26" ht="15.75" thickBot="1">
      <c r="A957" s="490"/>
      <c r="B957" s="490"/>
      <c r="C957" s="490"/>
      <c r="D957" s="490"/>
      <c r="E957" s="490"/>
      <c r="F957" s="490"/>
      <c r="G957" s="490"/>
      <c r="H957" s="490"/>
      <c r="I957" s="490"/>
      <c r="J957" s="490"/>
      <c r="K957" s="490"/>
      <c r="L957" s="490"/>
      <c r="M957" s="490"/>
      <c r="N957" s="490"/>
      <c r="O957" s="490"/>
      <c r="P957" s="490"/>
      <c r="Q957" s="490"/>
      <c r="R957" s="490"/>
      <c r="S957" s="490"/>
      <c r="T957" s="490"/>
      <c r="U957" s="490"/>
      <c r="V957" s="490"/>
      <c r="W957" s="490"/>
      <c r="X957" s="490"/>
      <c r="Y957" s="490"/>
      <c r="Z957" s="490"/>
    </row>
    <row r="958" spans="1:26" ht="15.75" thickBot="1">
      <c r="A958" s="490"/>
      <c r="B958" s="490"/>
      <c r="C958" s="490"/>
      <c r="D958" s="490"/>
      <c r="E958" s="490"/>
      <c r="F958" s="490"/>
      <c r="G958" s="490"/>
      <c r="H958" s="490"/>
      <c r="I958" s="490"/>
      <c r="J958" s="490"/>
      <c r="K958" s="490"/>
      <c r="L958" s="490"/>
      <c r="M958" s="490"/>
      <c r="N958" s="490"/>
      <c r="O958" s="490"/>
      <c r="P958" s="490"/>
      <c r="Q958" s="490"/>
      <c r="R958" s="490"/>
      <c r="S958" s="490"/>
      <c r="T958" s="490"/>
      <c r="U958" s="490"/>
      <c r="V958" s="490"/>
      <c r="W958" s="490"/>
      <c r="X958" s="490"/>
      <c r="Y958" s="490"/>
      <c r="Z958" s="490"/>
    </row>
    <row r="959" spans="1:26" ht="15.75" thickBot="1">
      <c r="A959" s="490"/>
      <c r="B959" s="490"/>
      <c r="C959" s="490"/>
      <c r="D959" s="490"/>
      <c r="E959" s="490"/>
      <c r="F959" s="490"/>
      <c r="G959" s="490"/>
      <c r="H959" s="490"/>
      <c r="I959" s="490"/>
      <c r="J959" s="490"/>
      <c r="K959" s="490"/>
      <c r="L959" s="490"/>
      <c r="M959" s="490"/>
      <c r="N959" s="490"/>
      <c r="O959" s="490"/>
      <c r="P959" s="490"/>
      <c r="Q959" s="490"/>
      <c r="R959" s="490"/>
      <c r="S959" s="490"/>
      <c r="T959" s="490"/>
      <c r="U959" s="490"/>
      <c r="V959" s="490"/>
      <c r="W959" s="490"/>
      <c r="X959" s="490"/>
      <c r="Y959" s="490"/>
      <c r="Z959" s="490"/>
    </row>
    <row r="960" spans="1:26" ht="15.75" thickBot="1">
      <c r="A960" s="490"/>
      <c r="B960" s="490"/>
      <c r="C960" s="490"/>
      <c r="D960" s="490"/>
      <c r="E960" s="490"/>
      <c r="F960" s="490"/>
      <c r="G960" s="490"/>
      <c r="H960" s="490"/>
      <c r="I960" s="490"/>
      <c r="J960" s="490"/>
      <c r="K960" s="490"/>
      <c r="L960" s="490"/>
      <c r="M960" s="490"/>
      <c r="N960" s="490"/>
      <c r="O960" s="490"/>
      <c r="P960" s="490"/>
      <c r="Q960" s="490"/>
      <c r="R960" s="490"/>
      <c r="S960" s="490"/>
      <c r="T960" s="490"/>
      <c r="U960" s="490"/>
      <c r="V960" s="490"/>
      <c r="W960" s="490"/>
      <c r="X960" s="490"/>
      <c r="Y960" s="490"/>
      <c r="Z960" s="490"/>
    </row>
    <row r="961" spans="1:26" ht="15.75" thickBot="1">
      <c r="A961" s="490"/>
      <c r="B961" s="490"/>
      <c r="C961" s="490"/>
      <c r="D961" s="490"/>
      <c r="E961" s="490"/>
      <c r="F961" s="490"/>
      <c r="G961" s="490"/>
      <c r="H961" s="490"/>
      <c r="I961" s="490"/>
      <c r="J961" s="490"/>
      <c r="K961" s="490"/>
      <c r="L961" s="490"/>
      <c r="M961" s="490"/>
      <c r="N961" s="490"/>
      <c r="O961" s="490"/>
      <c r="P961" s="490"/>
      <c r="Q961" s="490"/>
      <c r="R961" s="490"/>
      <c r="S961" s="490"/>
      <c r="T961" s="490"/>
      <c r="U961" s="490"/>
      <c r="V961" s="490"/>
      <c r="W961" s="490"/>
      <c r="X961" s="490"/>
      <c r="Y961" s="490"/>
      <c r="Z961" s="490"/>
    </row>
    <row r="962" spans="1:26" ht="15.75" thickBot="1">
      <c r="A962" s="490"/>
      <c r="B962" s="490"/>
      <c r="C962" s="490"/>
      <c r="D962" s="490"/>
      <c r="E962" s="490"/>
      <c r="F962" s="490"/>
      <c r="G962" s="490"/>
      <c r="H962" s="490"/>
      <c r="I962" s="490"/>
      <c r="J962" s="490"/>
      <c r="K962" s="490"/>
      <c r="L962" s="490"/>
      <c r="M962" s="490"/>
      <c r="N962" s="490"/>
      <c r="O962" s="490"/>
      <c r="P962" s="490"/>
      <c r="Q962" s="490"/>
      <c r="R962" s="490"/>
      <c r="S962" s="490"/>
      <c r="T962" s="490"/>
      <c r="U962" s="490"/>
      <c r="V962" s="490"/>
      <c r="W962" s="490"/>
      <c r="X962" s="490"/>
      <c r="Y962" s="490"/>
      <c r="Z962" s="490"/>
    </row>
    <row r="963" spans="1:26" ht="15.75" thickBot="1">
      <c r="A963" s="490"/>
      <c r="B963" s="490"/>
      <c r="C963" s="490"/>
      <c r="D963" s="490"/>
      <c r="E963" s="490"/>
      <c r="F963" s="490"/>
      <c r="G963" s="490"/>
      <c r="H963" s="490"/>
      <c r="I963" s="490"/>
      <c r="J963" s="490"/>
      <c r="K963" s="490"/>
      <c r="L963" s="490"/>
      <c r="M963" s="490"/>
      <c r="N963" s="490"/>
      <c r="O963" s="490"/>
      <c r="P963" s="490"/>
      <c r="Q963" s="490"/>
      <c r="R963" s="490"/>
      <c r="S963" s="490"/>
      <c r="T963" s="490"/>
      <c r="U963" s="490"/>
      <c r="V963" s="490"/>
      <c r="W963" s="490"/>
      <c r="X963" s="490"/>
      <c r="Y963" s="490"/>
      <c r="Z963" s="490"/>
    </row>
    <row r="964" spans="1:26" ht="15.75" thickBot="1">
      <c r="A964" s="490"/>
      <c r="B964" s="490"/>
      <c r="C964" s="490"/>
      <c r="D964" s="490"/>
      <c r="E964" s="490"/>
      <c r="F964" s="490"/>
      <c r="G964" s="490"/>
      <c r="H964" s="490"/>
      <c r="I964" s="490"/>
      <c r="J964" s="490"/>
      <c r="K964" s="490"/>
      <c r="L964" s="490"/>
      <c r="M964" s="490"/>
      <c r="N964" s="490"/>
      <c r="O964" s="490"/>
      <c r="P964" s="490"/>
      <c r="Q964" s="490"/>
      <c r="R964" s="490"/>
      <c r="S964" s="490"/>
      <c r="T964" s="490"/>
      <c r="U964" s="490"/>
      <c r="V964" s="490"/>
      <c r="W964" s="490"/>
      <c r="X964" s="490"/>
      <c r="Y964" s="490"/>
      <c r="Z964" s="490"/>
    </row>
    <row r="965" spans="1:26" ht="15.75" thickBot="1">
      <c r="A965" s="490"/>
      <c r="B965" s="490"/>
      <c r="C965" s="490"/>
      <c r="D965" s="490"/>
      <c r="E965" s="490"/>
      <c r="F965" s="490"/>
      <c r="G965" s="490"/>
      <c r="H965" s="490"/>
      <c r="I965" s="490"/>
      <c r="J965" s="490"/>
      <c r="K965" s="490"/>
      <c r="L965" s="490"/>
      <c r="M965" s="490"/>
      <c r="N965" s="490"/>
      <c r="O965" s="490"/>
      <c r="P965" s="490"/>
      <c r="Q965" s="490"/>
      <c r="R965" s="490"/>
      <c r="S965" s="490"/>
      <c r="T965" s="490"/>
      <c r="U965" s="490"/>
      <c r="V965" s="490"/>
      <c r="W965" s="490"/>
      <c r="X965" s="490"/>
      <c r="Y965" s="490"/>
      <c r="Z965" s="490"/>
    </row>
    <row r="966" spans="1:26" ht="15.75" thickBot="1">
      <c r="A966" s="490"/>
      <c r="B966" s="490"/>
      <c r="C966" s="490"/>
      <c r="D966" s="490"/>
      <c r="E966" s="490"/>
      <c r="F966" s="490"/>
      <c r="G966" s="490"/>
      <c r="H966" s="490"/>
      <c r="I966" s="490"/>
      <c r="J966" s="490"/>
      <c r="K966" s="490"/>
      <c r="L966" s="490"/>
      <c r="M966" s="490"/>
      <c r="N966" s="490"/>
      <c r="O966" s="490"/>
      <c r="P966" s="490"/>
      <c r="Q966" s="490"/>
      <c r="R966" s="490"/>
      <c r="S966" s="490"/>
      <c r="T966" s="490"/>
      <c r="U966" s="490"/>
      <c r="V966" s="490"/>
      <c r="W966" s="490"/>
      <c r="X966" s="490"/>
      <c r="Y966" s="490"/>
      <c r="Z966" s="490"/>
    </row>
    <row r="967" spans="1:26" ht="15.75" thickBot="1">
      <c r="A967" s="490"/>
      <c r="B967" s="490"/>
      <c r="C967" s="490"/>
      <c r="D967" s="490"/>
      <c r="E967" s="490"/>
      <c r="F967" s="490"/>
      <c r="G967" s="490"/>
      <c r="H967" s="490"/>
      <c r="I967" s="490"/>
      <c r="J967" s="490"/>
      <c r="K967" s="490"/>
      <c r="L967" s="490"/>
      <c r="M967" s="490"/>
      <c r="N967" s="490"/>
      <c r="O967" s="490"/>
      <c r="P967" s="490"/>
      <c r="Q967" s="490"/>
      <c r="R967" s="490"/>
      <c r="S967" s="490"/>
      <c r="T967" s="490"/>
      <c r="U967" s="490"/>
      <c r="V967" s="490"/>
      <c r="W967" s="490"/>
      <c r="X967" s="490"/>
      <c r="Y967" s="490"/>
      <c r="Z967" s="490"/>
    </row>
    <row r="968" spans="1:26" ht="15.75" thickBot="1">
      <c r="A968" s="490"/>
      <c r="B968" s="490"/>
      <c r="C968" s="490"/>
      <c r="D968" s="490"/>
      <c r="E968" s="490"/>
      <c r="F968" s="490"/>
      <c r="G968" s="490"/>
      <c r="H968" s="490"/>
      <c r="I968" s="490"/>
      <c r="J968" s="490"/>
      <c r="K968" s="490"/>
      <c r="L968" s="490"/>
      <c r="M968" s="490"/>
      <c r="N968" s="490"/>
      <c r="O968" s="490"/>
      <c r="P968" s="490"/>
      <c r="Q968" s="490"/>
      <c r="R968" s="490"/>
      <c r="S968" s="490"/>
      <c r="T968" s="490"/>
      <c r="U968" s="490"/>
      <c r="V968" s="490"/>
      <c r="W968" s="490"/>
      <c r="X968" s="490"/>
      <c r="Y968" s="490"/>
      <c r="Z968" s="490"/>
    </row>
    <row r="969" spans="1:26" ht="15.75" thickBot="1">
      <c r="A969" s="490"/>
      <c r="B969" s="490"/>
      <c r="C969" s="490"/>
      <c r="D969" s="490"/>
      <c r="E969" s="490"/>
      <c r="F969" s="490"/>
      <c r="G969" s="490"/>
      <c r="H969" s="490"/>
      <c r="I969" s="490"/>
      <c r="J969" s="490"/>
      <c r="K969" s="490"/>
      <c r="L969" s="490"/>
      <c r="M969" s="490"/>
      <c r="N969" s="490"/>
      <c r="O969" s="490"/>
      <c r="P969" s="490"/>
      <c r="Q969" s="490"/>
      <c r="R969" s="490"/>
      <c r="S969" s="490"/>
      <c r="T969" s="490"/>
      <c r="U969" s="490"/>
      <c r="V969" s="490"/>
      <c r="W969" s="490"/>
      <c r="X969" s="490"/>
      <c r="Y969" s="490"/>
      <c r="Z969" s="490"/>
    </row>
    <row r="970" spans="1:26" ht="15.75" thickBot="1">
      <c r="A970" s="490"/>
      <c r="B970" s="490"/>
      <c r="C970" s="490"/>
      <c r="D970" s="490"/>
      <c r="E970" s="490"/>
      <c r="F970" s="490"/>
      <c r="G970" s="490"/>
      <c r="H970" s="490"/>
      <c r="I970" s="490"/>
      <c r="J970" s="490"/>
      <c r="K970" s="490"/>
      <c r="L970" s="490"/>
      <c r="M970" s="490"/>
      <c r="N970" s="490"/>
      <c r="O970" s="490"/>
      <c r="P970" s="490"/>
      <c r="Q970" s="490"/>
      <c r="R970" s="490"/>
      <c r="S970" s="490"/>
      <c r="T970" s="490"/>
      <c r="U970" s="490"/>
      <c r="V970" s="490"/>
      <c r="W970" s="490"/>
      <c r="X970" s="490"/>
      <c r="Y970" s="490"/>
      <c r="Z970" s="490"/>
    </row>
    <row r="971" spans="1:26" ht="15.75" thickBot="1">
      <c r="A971" s="490"/>
      <c r="B971" s="490"/>
      <c r="C971" s="490"/>
      <c r="D971" s="490"/>
      <c r="E971" s="490"/>
      <c r="F971" s="490"/>
      <c r="G971" s="490"/>
      <c r="H971" s="490"/>
      <c r="I971" s="490"/>
      <c r="J971" s="490"/>
      <c r="K971" s="490"/>
      <c r="L971" s="490"/>
      <c r="M971" s="490"/>
      <c r="N971" s="490"/>
      <c r="O971" s="490"/>
      <c r="P971" s="490"/>
      <c r="Q971" s="490"/>
      <c r="R971" s="490"/>
      <c r="S971" s="490"/>
      <c r="T971" s="490"/>
      <c r="U971" s="490"/>
      <c r="V971" s="490"/>
      <c r="W971" s="490"/>
      <c r="X971" s="490"/>
      <c r="Y971" s="490"/>
      <c r="Z971" s="490"/>
    </row>
    <row r="972" spans="1:26" ht="15.75" thickBot="1">
      <c r="A972" s="490"/>
      <c r="B972" s="490"/>
      <c r="C972" s="490"/>
      <c r="D972" s="490"/>
      <c r="E972" s="490"/>
      <c r="F972" s="490"/>
      <c r="G972" s="490"/>
      <c r="H972" s="490"/>
      <c r="I972" s="490"/>
      <c r="J972" s="490"/>
      <c r="K972" s="490"/>
      <c r="L972" s="490"/>
      <c r="M972" s="490"/>
      <c r="N972" s="490"/>
      <c r="O972" s="490"/>
      <c r="P972" s="490"/>
      <c r="Q972" s="490"/>
      <c r="R972" s="490"/>
      <c r="S972" s="490"/>
      <c r="T972" s="490"/>
      <c r="U972" s="490"/>
      <c r="V972" s="490"/>
      <c r="W972" s="490"/>
      <c r="X972" s="490"/>
      <c r="Y972" s="490"/>
      <c r="Z972" s="490"/>
    </row>
    <row r="973" spans="1:26" ht="15.75" thickBot="1">
      <c r="A973" s="490"/>
      <c r="B973" s="490"/>
      <c r="C973" s="490"/>
      <c r="D973" s="490"/>
      <c r="E973" s="490"/>
      <c r="F973" s="490"/>
      <c r="G973" s="490"/>
      <c r="H973" s="490"/>
      <c r="I973" s="490"/>
      <c r="J973" s="490"/>
      <c r="K973" s="490"/>
      <c r="L973" s="490"/>
      <c r="M973" s="490"/>
      <c r="N973" s="490"/>
      <c r="O973" s="490"/>
      <c r="P973" s="490"/>
      <c r="Q973" s="490"/>
      <c r="R973" s="490"/>
      <c r="S973" s="490"/>
      <c r="T973" s="490"/>
      <c r="U973" s="490"/>
      <c r="V973" s="490"/>
      <c r="W973" s="490"/>
      <c r="X973" s="490"/>
      <c r="Y973" s="490"/>
      <c r="Z973" s="490"/>
    </row>
    <row r="974" spans="1:26" ht="15.75" thickBot="1">
      <c r="A974" s="490"/>
      <c r="B974" s="490"/>
      <c r="C974" s="490"/>
      <c r="D974" s="490"/>
      <c r="E974" s="490"/>
      <c r="F974" s="490"/>
      <c r="G974" s="490"/>
      <c r="H974" s="490"/>
      <c r="I974" s="490"/>
      <c r="J974" s="490"/>
      <c r="K974" s="490"/>
      <c r="L974" s="490"/>
      <c r="M974" s="490"/>
      <c r="N974" s="490"/>
      <c r="O974" s="490"/>
      <c r="P974" s="490"/>
      <c r="Q974" s="490"/>
      <c r="R974" s="490"/>
      <c r="S974" s="490"/>
      <c r="T974" s="490"/>
      <c r="U974" s="490"/>
      <c r="V974" s="490"/>
      <c r="W974" s="490"/>
      <c r="X974" s="490"/>
      <c r="Y974" s="490"/>
      <c r="Z974" s="490"/>
    </row>
    <row r="975" spans="1:26" ht="15.75" thickBot="1">
      <c r="A975" s="490"/>
      <c r="B975" s="490"/>
      <c r="C975" s="490"/>
      <c r="D975" s="490"/>
      <c r="E975" s="490"/>
      <c r="F975" s="490"/>
      <c r="G975" s="490"/>
      <c r="H975" s="490"/>
      <c r="I975" s="490"/>
      <c r="J975" s="490"/>
      <c r="K975" s="490"/>
      <c r="L975" s="490"/>
      <c r="M975" s="490"/>
      <c r="N975" s="490"/>
      <c r="O975" s="490"/>
      <c r="P975" s="490"/>
      <c r="Q975" s="490"/>
      <c r="R975" s="490"/>
      <c r="S975" s="490"/>
      <c r="T975" s="490"/>
      <c r="U975" s="490"/>
      <c r="V975" s="490"/>
      <c r="W975" s="490"/>
      <c r="X975" s="490"/>
      <c r="Y975" s="490"/>
      <c r="Z975" s="490"/>
    </row>
    <row r="976" spans="1:26" ht="15.75" thickBot="1">
      <c r="A976" s="490"/>
      <c r="B976" s="490"/>
      <c r="C976" s="490"/>
      <c r="D976" s="490"/>
      <c r="E976" s="490"/>
      <c r="F976" s="490"/>
      <c r="G976" s="490"/>
      <c r="H976" s="490"/>
      <c r="I976" s="490"/>
      <c r="J976" s="490"/>
      <c r="K976" s="490"/>
      <c r="L976" s="490"/>
      <c r="M976" s="490"/>
      <c r="N976" s="490"/>
      <c r="O976" s="490"/>
      <c r="P976" s="490"/>
      <c r="Q976" s="490"/>
      <c r="R976" s="490"/>
      <c r="S976" s="490"/>
      <c r="T976" s="490"/>
      <c r="U976" s="490"/>
      <c r="V976" s="490"/>
      <c r="W976" s="490"/>
      <c r="X976" s="490"/>
      <c r="Y976" s="490"/>
      <c r="Z976" s="490"/>
    </row>
    <row r="977" spans="1:26" ht="15.75" thickBot="1">
      <c r="A977" s="490"/>
      <c r="B977" s="490"/>
      <c r="C977" s="490"/>
      <c r="D977" s="490"/>
      <c r="E977" s="490"/>
      <c r="F977" s="490"/>
      <c r="G977" s="490"/>
      <c r="H977" s="490"/>
      <c r="I977" s="490"/>
      <c r="J977" s="490"/>
      <c r="K977" s="490"/>
      <c r="L977" s="490"/>
      <c r="M977" s="490"/>
      <c r="N977" s="490"/>
      <c r="O977" s="490"/>
      <c r="P977" s="490"/>
      <c r="Q977" s="490"/>
      <c r="R977" s="490"/>
      <c r="S977" s="490"/>
      <c r="T977" s="490"/>
      <c r="U977" s="490"/>
      <c r="V977" s="490"/>
      <c r="W977" s="490"/>
      <c r="X977" s="490"/>
      <c r="Y977" s="490"/>
      <c r="Z977" s="490"/>
    </row>
    <row r="978" spans="1:26" ht="15.75" thickBot="1">
      <c r="A978" s="490"/>
      <c r="B978" s="490"/>
      <c r="C978" s="490"/>
      <c r="D978" s="490"/>
      <c r="E978" s="490"/>
      <c r="F978" s="490"/>
      <c r="G978" s="490"/>
      <c r="H978" s="490"/>
      <c r="I978" s="490"/>
      <c r="J978" s="490"/>
      <c r="K978" s="490"/>
      <c r="L978" s="490"/>
      <c r="M978" s="490"/>
      <c r="N978" s="490"/>
      <c r="O978" s="490"/>
      <c r="P978" s="490"/>
      <c r="Q978" s="490"/>
      <c r="R978" s="490"/>
      <c r="S978" s="490"/>
      <c r="T978" s="490"/>
      <c r="U978" s="490"/>
      <c r="V978" s="490"/>
      <c r="W978" s="490"/>
      <c r="X978" s="490"/>
      <c r="Y978" s="490"/>
      <c r="Z978" s="490"/>
    </row>
    <row r="979" spans="1:26" ht="15.75" thickBot="1">
      <c r="A979" s="490"/>
      <c r="B979" s="490"/>
      <c r="C979" s="490"/>
      <c r="D979" s="490"/>
      <c r="E979" s="490"/>
      <c r="F979" s="490"/>
      <c r="G979" s="490"/>
      <c r="H979" s="490"/>
      <c r="I979" s="490"/>
      <c r="J979" s="490"/>
      <c r="K979" s="490"/>
      <c r="L979" s="490"/>
      <c r="M979" s="490"/>
      <c r="N979" s="490"/>
      <c r="O979" s="490"/>
      <c r="P979" s="490"/>
      <c r="Q979" s="490"/>
      <c r="R979" s="490"/>
      <c r="S979" s="490"/>
      <c r="T979" s="490"/>
      <c r="U979" s="490"/>
      <c r="V979" s="490"/>
      <c r="W979" s="490"/>
      <c r="X979" s="490"/>
      <c r="Y979" s="490"/>
      <c r="Z979" s="490"/>
    </row>
    <row r="980" spans="1:26" ht="15.75" thickBot="1">
      <c r="A980" s="490"/>
      <c r="B980" s="490"/>
      <c r="C980" s="490"/>
      <c r="D980" s="490"/>
      <c r="E980" s="490"/>
      <c r="F980" s="490"/>
      <c r="G980" s="490"/>
      <c r="H980" s="490"/>
      <c r="I980" s="490"/>
      <c r="J980" s="490"/>
      <c r="K980" s="490"/>
      <c r="L980" s="490"/>
      <c r="M980" s="490"/>
      <c r="N980" s="490"/>
      <c r="O980" s="490"/>
      <c r="P980" s="490"/>
      <c r="Q980" s="490"/>
      <c r="R980" s="490"/>
      <c r="S980" s="490"/>
      <c r="T980" s="490"/>
      <c r="U980" s="490"/>
      <c r="V980" s="490"/>
      <c r="W980" s="490"/>
      <c r="X980" s="490"/>
      <c r="Y980" s="490"/>
      <c r="Z980" s="490"/>
    </row>
    <row r="981" spans="1:26" ht="15.75" thickBot="1">
      <c r="A981" s="490"/>
      <c r="B981" s="490"/>
      <c r="C981" s="490"/>
      <c r="D981" s="490"/>
      <c r="E981" s="490"/>
      <c r="F981" s="490"/>
      <c r="G981" s="490"/>
      <c r="H981" s="490"/>
      <c r="I981" s="490"/>
      <c r="J981" s="490"/>
      <c r="K981" s="490"/>
      <c r="L981" s="490"/>
      <c r="M981" s="490"/>
      <c r="N981" s="490"/>
      <c r="O981" s="490"/>
      <c r="P981" s="490"/>
      <c r="Q981" s="490"/>
      <c r="R981" s="490"/>
      <c r="S981" s="490"/>
      <c r="T981" s="490"/>
      <c r="U981" s="490"/>
      <c r="V981" s="490"/>
      <c r="W981" s="490"/>
      <c r="X981" s="490"/>
      <c r="Y981" s="490"/>
      <c r="Z981" s="490"/>
    </row>
    <row r="982" spans="1:26" ht="15.75" thickBot="1">
      <c r="A982" s="490"/>
      <c r="B982" s="490"/>
      <c r="C982" s="490"/>
      <c r="D982" s="490"/>
      <c r="E982" s="490"/>
      <c r="F982" s="490"/>
      <c r="G982" s="490"/>
      <c r="H982" s="490"/>
      <c r="I982" s="490"/>
      <c r="J982" s="490"/>
      <c r="K982" s="490"/>
      <c r="L982" s="490"/>
      <c r="M982" s="490"/>
      <c r="N982" s="490"/>
      <c r="O982" s="490"/>
      <c r="P982" s="490"/>
      <c r="Q982" s="490"/>
      <c r="R982" s="490"/>
      <c r="S982" s="490"/>
      <c r="T982" s="490"/>
      <c r="U982" s="490"/>
      <c r="V982" s="490"/>
      <c r="W982" s="490"/>
      <c r="X982" s="490"/>
      <c r="Y982" s="490"/>
      <c r="Z982" s="490"/>
    </row>
    <row r="983" spans="1:26" ht="15.75" thickBot="1">
      <c r="A983" s="490"/>
      <c r="B983" s="490"/>
      <c r="C983" s="490"/>
      <c r="D983" s="490"/>
      <c r="E983" s="490"/>
      <c r="F983" s="490"/>
      <c r="G983" s="490"/>
      <c r="H983" s="490"/>
      <c r="I983" s="490"/>
      <c r="J983" s="490"/>
      <c r="K983" s="490"/>
      <c r="L983" s="490"/>
      <c r="M983" s="490"/>
      <c r="N983" s="490"/>
      <c r="O983" s="490"/>
      <c r="P983" s="490"/>
      <c r="Q983" s="490"/>
      <c r="R983" s="490"/>
      <c r="S983" s="490"/>
      <c r="T983" s="490"/>
      <c r="U983" s="490"/>
      <c r="V983" s="490"/>
      <c r="W983" s="490"/>
      <c r="X983" s="490"/>
      <c r="Y983" s="490"/>
      <c r="Z983" s="490"/>
    </row>
    <row r="984" spans="1:26" ht="15.75" thickBot="1">
      <c r="A984" s="490"/>
      <c r="B984" s="490"/>
      <c r="C984" s="490"/>
      <c r="D984" s="490"/>
      <c r="E984" s="490"/>
      <c r="F984" s="490"/>
      <c r="G984" s="490"/>
      <c r="H984" s="490"/>
      <c r="I984" s="490"/>
      <c r="J984" s="490"/>
      <c r="K984" s="490"/>
      <c r="L984" s="490"/>
      <c r="M984" s="490"/>
      <c r="N984" s="490"/>
      <c r="O984" s="490"/>
      <c r="P984" s="490"/>
      <c r="Q984" s="490"/>
      <c r="R984" s="490"/>
      <c r="S984" s="490"/>
      <c r="T984" s="490"/>
      <c r="U984" s="490"/>
      <c r="V984" s="490"/>
      <c r="W984" s="490"/>
      <c r="X984" s="490"/>
      <c r="Y984" s="490"/>
      <c r="Z984" s="490"/>
    </row>
    <row r="985" spans="1:26" ht="15.75" thickBot="1">
      <c r="A985" s="490"/>
      <c r="B985" s="490"/>
      <c r="C985" s="490"/>
      <c r="D985" s="490"/>
      <c r="E985" s="490"/>
      <c r="F985" s="490"/>
      <c r="G985" s="490"/>
      <c r="H985" s="490"/>
      <c r="I985" s="490"/>
      <c r="J985" s="490"/>
      <c r="K985" s="490"/>
      <c r="L985" s="490"/>
      <c r="M985" s="490"/>
      <c r="N985" s="490"/>
      <c r="O985" s="490"/>
      <c r="P985" s="490"/>
      <c r="Q985" s="490"/>
      <c r="R985" s="490"/>
      <c r="S985" s="490"/>
      <c r="T985" s="490"/>
      <c r="U985" s="490"/>
      <c r="V985" s="490"/>
      <c r="W985" s="490"/>
      <c r="X985" s="490"/>
      <c r="Y985" s="490"/>
      <c r="Z985" s="490"/>
    </row>
    <row r="986" spans="1:26" ht="15.75" thickBot="1">
      <c r="A986" s="490"/>
      <c r="B986" s="490"/>
      <c r="C986" s="490"/>
      <c r="D986" s="490"/>
      <c r="E986" s="490"/>
      <c r="F986" s="490"/>
      <c r="G986" s="490"/>
      <c r="H986" s="490"/>
      <c r="I986" s="490"/>
      <c r="J986" s="490"/>
      <c r="K986" s="490"/>
      <c r="L986" s="490"/>
      <c r="M986" s="490"/>
      <c r="N986" s="490"/>
      <c r="O986" s="490"/>
      <c r="P986" s="490"/>
      <c r="Q986" s="490"/>
      <c r="R986" s="490"/>
      <c r="S986" s="490"/>
      <c r="T986" s="490"/>
      <c r="U986" s="490"/>
      <c r="V986" s="490"/>
      <c r="W986" s="490"/>
      <c r="X986" s="490"/>
      <c r="Y986" s="490"/>
      <c r="Z986" s="490"/>
    </row>
    <row r="987" spans="1:26" ht="15.75" thickBot="1">
      <c r="A987" s="490"/>
      <c r="B987" s="490"/>
      <c r="C987" s="490"/>
      <c r="D987" s="490"/>
      <c r="E987" s="490"/>
      <c r="F987" s="490"/>
      <c r="G987" s="490"/>
      <c r="H987" s="490"/>
      <c r="I987" s="490"/>
      <c r="J987" s="490"/>
      <c r="K987" s="490"/>
      <c r="L987" s="490"/>
      <c r="M987" s="490"/>
      <c r="N987" s="490"/>
      <c r="O987" s="490"/>
      <c r="P987" s="490"/>
      <c r="Q987" s="490"/>
      <c r="R987" s="490"/>
      <c r="S987" s="490"/>
      <c r="T987" s="490"/>
      <c r="U987" s="490"/>
      <c r="V987" s="490"/>
      <c r="W987" s="490"/>
      <c r="X987" s="490"/>
      <c r="Y987" s="490"/>
      <c r="Z987" s="490"/>
    </row>
    <row r="988" spans="1:26" ht="15.75" thickBot="1">
      <c r="A988" s="490"/>
      <c r="B988" s="490"/>
      <c r="C988" s="490"/>
      <c r="D988" s="490"/>
      <c r="E988" s="490"/>
      <c r="F988" s="490"/>
      <c r="G988" s="490"/>
      <c r="H988" s="490"/>
      <c r="I988" s="490"/>
      <c r="J988" s="490"/>
      <c r="K988" s="490"/>
      <c r="L988" s="490"/>
      <c r="M988" s="490"/>
      <c r="N988" s="490"/>
      <c r="O988" s="490"/>
      <c r="P988" s="490"/>
      <c r="Q988" s="490"/>
      <c r="R988" s="490"/>
      <c r="S988" s="490"/>
      <c r="T988" s="490"/>
      <c r="U988" s="490"/>
      <c r="V988" s="490"/>
      <c r="W988" s="490"/>
      <c r="X988" s="490"/>
      <c r="Y988" s="490"/>
      <c r="Z988" s="490"/>
    </row>
    <row r="989" spans="1:26" ht="15.75" thickBot="1">
      <c r="A989" s="490"/>
      <c r="B989" s="490"/>
      <c r="C989" s="490"/>
      <c r="D989" s="490"/>
      <c r="E989" s="490"/>
      <c r="F989" s="490"/>
      <c r="G989" s="490"/>
      <c r="H989" s="490"/>
      <c r="I989" s="490"/>
      <c r="J989" s="490"/>
      <c r="K989" s="490"/>
      <c r="L989" s="490"/>
      <c r="M989" s="490"/>
      <c r="N989" s="490"/>
      <c r="O989" s="490"/>
      <c r="P989" s="490"/>
      <c r="Q989" s="490"/>
      <c r="R989" s="490"/>
      <c r="S989" s="490"/>
      <c r="T989" s="490"/>
      <c r="U989" s="490"/>
      <c r="V989" s="490"/>
      <c r="W989" s="490"/>
      <c r="X989" s="490"/>
      <c r="Y989" s="490"/>
      <c r="Z989" s="490"/>
    </row>
    <row r="990" spans="1:26" ht="15.75" thickBot="1">
      <c r="A990" s="490"/>
      <c r="B990" s="490"/>
      <c r="C990" s="490"/>
      <c r="D990" s="490"/>
      <c r="E990" s="490"/>
      <c r="F990" s="490"/>
      <c r="G990" s="490"/>
      <c r="H990" s="490"/>
      <c r="I990" s="490"/>
      <c r="J990" s="490"/>
      <c r="K990" s="490"/>
      <c r="L990" s="490"/>
      <c r="M990" s="490"/>
      <c r="N990" s="490"/>
      <c r="O990" s="490"/>
      <c r="P990" s="490"/>
      <c r="Q990" s="490"/>
      <c r="R990" s="490"/>
      <c r="S990" s="490"/>
      <c r="T990" s="490"/>
      <c r="U990" s="490"/>
      <c r="V990" s="490"/>
      <c r="W990" s="490"/>
      <c r="X990" s="490"/>
      <c r="Y990" s="490"/>
      <c r="Z990" s="490"/>
    </row>
    <row r="991" spans="1:26" ht="15.75" thickBot="1">
      <c r="A991" s="490"/>
      <c r="B991" s="490"/>
      <c r="C991" s="490"/>
      <c r="D991" s="490"/>
      <c r="E991" s="490"/>
      <c r="F991" s="490"/>
      <c r="G991" s="490"/>
      <c r="H991" s="490"/>
      <c r="I991" s="490"/>
      <c r="J991" s="490"/>
      <c r="K991" s="490"/>
      <c r="L991" s="490"/>
      <c r="M991" s="490"/>
      <c r="N991" s="490"/>
      <c r="O991" s="490"/>
      <c r="P991" s="490"/>
      <c r="Q991" s="490"/>
      <c r="R991" s="490"/>
      <c r="S991" s="490"/>
      <c r="T991" s="490"/>
      <c r="U991" s="490"/>
      <c r="V991" s="490"/>
      <c r="W991" s="490"/>
      <c r="X991" s="490"/>
      <c r="Y991" s="490"/>
      <c r="Z991" s="490"/>
    </row>
    <row r="992" spans="1:26" ht="15.75" thickBot="1">
      <c r="A992" s="490"/>
      <c r="B992" s="490"/>
      <c r="C992" s="490"/>
      <c r="D992" s="490"/>
      <c r="E992" s="490"/>
      <c r="F992" s="490"/>
      <c r="G992" s="490"/>
      <c r="H992" s="490"/>
      <c r="I992" s="490"/>
      <c r="J992" s="490"/>
      <c r="K992" s="490"/>
      <c r="L992" s="490"/>
      <c r="M992" s="490"/>
      <c r="N992" s="490"/>
      <c r="O992" s="490"/>
      <c r="P992" s="490"/>
      <c r="Q992" s="490"/>
      <c r="R992" s="490"/>
      <c r="S992" s="490"/>
      <c r="T992" s="490"/>
      <c r="U992" s="490"/>
      <c r="V992" s="490"/>
      <c r="W992" s="490"/>
      <c r="X992" s="490"/>
      <c r="Y992" s="490"/>
      <c r="Z992" s="490"/>
    </row>
    <row r="993" spans="1:26" ht="15.75" thickBot="1">
      <c r="A993" s="490"/>
      <c r="B993" s="490"/>
      <c r="C993" s="490"/>
      <c r="D993" s="490"/>
      <c r="E993" s="490"/>
      <c r="F993" s="490"/>
      <c r="G993" s="490"/>
      <c r="H993" s="490"/>
      <c r="I993" s="490"/>
      <c r="J993" s="490"/>
      <c r="K993" s="490"/>
      <c r="L993" s="490"/>
      <c r="M993" s="490"/>
      <c r="N993" s="490"/>
      <c r="O993" s="490"/>
      <c r="P993" s="490"/>
      <c r="Q993" s="490"/>
      <c r="R993" s="490"/>
      <c r="S993" s="490"/>
      <c r="T993" s="490"/>
      <c r="U993" s="490"/>
      <c r="V993" s="490"/>
      <c r="W993" s="490"/>
      <c r="X993" s="490"/>
      <c r="Y993" s="490"/>
      <c r="Z993" s="490"/>
    </row>
    <row r="994" spans="1:26" ht="15.75" thickBot="1">
      <c r="A994" s="490"/>
      <c r="B994" s="490"/>
      <c r="C994" s="490"/>
      <c r="D994" s="490"/>
      <c r="E994" s="490"/>
      <c r="F994" s="490"/>
      <c r="G994" s="490"/>
      <c r="H994" s="490"/>
      <c r="I994" s="490"/>
      <c r="J994" s="490"/>
      <c r="K994" s="490"/>
      <c r="L994" s="490"/>
      <c r="M994" s="490"/>
      <c r="N994" s="490"/>
      <c r="O994" s="490"/>
      <c r="P994" s="490"/>
      <c r="Q994" s="490"/>
      <c r="R994" s="490"/>
      <c r="S994" s="490"/>
      <c r="T994" s="490"/>
      <c r="U994" s="490"/>
      <c r="V994" s="490"/>
      <c r="W994" s="490"/>
      <c r="X994" s="490"/>
      <c r="Y994" s="490"/>
      <c r="Z994" s="490"/>
    </row>
    <row r="995" spans="1:26" ht="15.75" thickBot="1">
      <c r="A995" s="490"/>
      <c r="B995" s="490"/>
      <c r="C995" s="490"/>
      <c r="D995" s="490"/>
      <c r="E995" s="490"/>
      <c r="F995" s="490"/>
      <c r="G995" s="490"/>
      <c r="H995" s="490"/>
      <c r="I995" s="490"/>
      <c r="J995" s="490"/>
      <c r="K995" s="490"/>
      <c r="L995" s="490"/>
      <c r="M995" s="490"/>
      <c r="N995" s="490"/>
      <c r="O995" s="490"/>
      <c r="P995" s="490"/>
      <c r="Q995" s="490"/>
      <c r="R995" s="490"/>
      <c r="S995" s="490"/>
      <c r="T995" s="490"/>
      <c r="U995" s="490"/>
      <c r="V995" s="490"/>
      <c r="W995" s="490"/>
      <c r="X995" s="490"/>
      <c r="Y995" s="490"/>
      <c r="Z995" s="490"/>
    </row>
    <row r="996" spans="1:26" ht="15.75" thickBot="1">
      <c r="A996" s="490"/>
      <c r="B996" s="490"/>
      <c r="C996" s="490"/>
      <c r="D996" s="490"/>
      <c r="E996" s="490"/>
      <c r="F996" s="490"/>
      <c r="G996" s="490"/>
      <c r="H996" s="490"/>
      <c r="I996" s="490"/>
      <c r="J996" s="490"/>
      <c r="K996" s="490"/>
      <c r="L996" s="490"/>
      <c r="M996" s="490"/>
      <c r="N996" s="490"/>
      <c r="O996" s="490"/>
      <c r="P996" s="490"/>
      <c r="Q996" s="490"/>
      <c r="R996" s="490"/>
      <c r="S996" s="490"/>
      <c r="T996" s="490"/>
      <c r="U996" s="490"/>
      <c r="V996" s="490"/>
      <c r="W996" s="490"/>
      <c r="X996" s="490"/>
      <c r="Y996" s="490"/>
      <c r="Z996" s="490"/>
    </row>
    <row r="997" spans="1:26" ht="15.75" thickBot="1">
      <c r="A997" s="490"/>
      <c r="B997" s="490"/>
      <c r="C997" s="490"/>
      <c r="D997" s="490"/>
      <c r="E997" s="490"/>
      <c r="F997" s="490"/>
      <c r="G997" s="490"/>
      <c r="H997" s="490"/>
      <c r="I997" s="490"/>
      <c r="J997" s="490"/>
      <c r="K997" s="490"/>
      <c r="L997" s="490"/>
      <c r="M997" s="490"/>
      <c r="N997" s="490"/>
      <c r="O997" s="490"/>
      <c r="P997" s="490"/>
      <c r="Q997" s="490"/>
      <c r="R997" s="490"/>
      <c r="S997" s="490"/>
      <c r="T997" s="490"/>
      <c r="U997" s="490"/>
      <c r="V997" s="490"/>
      <c r="W997" s="490"/>
      <c r="X997" s="490"/>
      <c r="Y997" s="490"/>
      <c r="Z997" s="490"/>
    </row>
    <row r="998" spans="1:26" ht="15.75" thickBot="1">
      <c r="A998" s="490"/>
      <c r="B998" s="490"/>
      <c r="C998" s="490"/>
      <c r="D998" s="490"/>
      <c r="E998" s="490"/>
      <c r="F998" s="490"/>
      <c r="G998" s="490"/>
      <c r="H998" s="490"/>
      <c r="I998" s="490"/>
      <c r="J998" s="490"/>
      <c r="K998" s="490"/>
      <c r="L998" s="490"/>
      <c r="M998" s="490"/>
      <c r="N998" s="490"/>
      <c r="O998" s="490"/>
      <c r="P998" s="490"/>
      <c r="Q998" s="490"/>
      <c r="R998" s="490"/>
      <c r="S998" s="490"/>
      <c r="T998" s="490"/>
      <c r="U998" s="490"/>
      <c r="V998" s="490"/>
      <c r="W998" s="490"/>
      <c r="X998" s="490"/>
      <c r="Y998" s="490"/>
      <c r="Z998" s="490"/>
    </row>
    <row r="999" spans="1:26" ht="15.75" thickBot="1">
      <c r="A999" s="490"/>
      <c r="B999" s="490"/>
      <c r="C999" s="490"/>
      <c r="D999" s="490"/>
      <c r="E999" s="490"/>
      <c r="F999" s="490"/>
      <c r="G999" s="490"/>
      <c r="H999" s="490"/>
      <c r="I999" s="490"/>
      <c r="J999" s="490"/>
      <c r="K999" s="490"/>
      <c r="L999" s="490"/>
      <c r="M999" s="490"/>
      <c r="N999" s="490"/>
      <c r="O999" s="490"/>
      <c r="P999" s="490"/>
      <c r="Q999" s="490"/>
      <c r="R999" s="490"/>
      <c r="S999" s="490"/>
      <c r="T999" s="490"/>
      <c r="U999" s="490"/>
      <c r="V999" s="490"/>
      <c r="W999" s="490"/>
      <c r="X999" s="490"/>
      <c r="Y999" s="490"/>
      <c r="Z999" s="490"/>
    </row>
  </sheetData>
  <mergeCells count="65">
    <mergeCell ref="C12:M12"/>
    <mergeCell ref="L38:M38"/>
    <mergeCell ref="C13:M13"/>
    <mergeCell ref="B1:M1"/>
    <mergeCell ref="A2:A14"/>
    <mergeCell ref="C2:M2"/>
    <mergeCell ref="C3:M3"/>
    <mergeCell ref="C4:E4"/>
    <mergeCell ref="F4:G4"/>
    <mergeCell ref="H4:M4"/>
    <mergeCell ref="C5:M5"/>
    <mergeCell ref="C6:M6"/>
    <mergeCell ref="C7:G7"/>
    <mergeCell ref="I7:M7"/>
    <mergeCell ref="B8:B10"/>
    <mergeCell ref="C8:M10"/>
    <mergeCell ref="C11:M11"/>
    <mergeCell ref="L40:M40"/>
    <mergeCell ref="C14:D14"/>
    <mergeCell ref="F14:M14"/>
    <mergeCell ref="A15:A51"/>
    <mergeCell ref="C15:M15"/>
    <mergeCell ref="C16:M16"/>
    <mergeCell ref="B17:B23"/>
    <mergeCell ref="B24:B27"/>
    <mergeCell ref="B28:B30"/>
    <mergeCell ref="J29:L29"/>
    <mergeCell ref="B31:B33"/>
    <mergeCell ref="L36:M36"/>
    <mergeCell ref="D38:E38"/>
    <mergeCell ref="F38:G38"/>
    <mergeCell ref="H38:I38"/>
    <mergeCell ref="J38:K38"/>
    <mergeCell ref="D42:E42"/>
    <mergeCell ref="F42:G42"/>
    <mergeCell ref="H42:I42"/>
    <mergeCell ref="B44:B47"/>
    <mergeCell ref="F45:F46"/>
    <mergeCell ref="G45:J46"/>
    <mergeCell ref="B34:B43"/>
    <mergeCell ref="D36:E36"/>
    <mergeCell ref="F36:G36"/>
    <mergeCell ref="H36:I36"/>
    <mergeCell ref="J36:K36"/>
    <mergeCell ref="D40:E40"/>
    <mergeCell ref="F40:G40"/>
    <mergeCell ref="H40:I40"/>
    <mergeCell ref="J40:K40"/>
    <mergeCell ref="L45:M46"/>
    <mergeCell ref="C48:M48"/>
    <mergeCell ref="C49:M49"/>
    <mergeCell ref="C50:M50"/>
    <mergeCell ref="C51:M51"/>
    <mergeCell ref="B61:M61"/>
    <mergeCell ref="C56:M56"/>
    <mergeCell ref="C57:M57"/>
    <mergeCell ref="A58:A60"/>
    <mergeCell ref="C58:M58"/>
    <mergeCell ref="C59:M59"/>
    <mergeCell ref="C60:M60"/>
    <mergeCell ref="A52:A57"/>
    <mergeCell ref="C52:M52"/>
    <mergeCell ref="C53:M53"/>
    <mergeCell ref="C54:M54"/>
    <mergeCell ref="C55:M55"/>
  </mergeCells>
  <hyperlinks>
    <hyperlink ref="C56" r:id="rId1"/>
  </hyperlinks>
  <pageMargins left="0.7" right="0.7" top="0.75" bottom="0.75" header="0.3" footer="0.3"/>
  <pageSetup paperSize="9" orientation="portrait"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activeCell="B2" sqref="B2"/>
    </sheetView>
  </sheetViews>
  <sheetFormatPr baseColWidth="10" defaultColWidth="14.42578125" defaultRowHeight="15" customHeight="1"/>
  <cols>
    <col min="1" max="1" width="29.7109375" customWidth="1"/>
    <col min="2" max="2" width="29.42578125" customWidth="1"/>
    <col min="3" max="26" width="10.7109375" customWidth="1"/>
  </cols>
  <sheetData>
    <row r="1" spans="1:26" ht="27" customHeight="1">
      <c r="A1" s="300"/>
      <c r="B1" s="1685" t="s">
        <v>953</v>
      </c>
      <c r="C1" s="1287"/>
      <c r="D1" s="1287"/>
      <c r="E1" s="1287"/>
      <c r="F1" s="1287"/>
      <c r="G1" s="1287"/>
      <c r="H1" s="1287"/>
      <c r="I1" s="1287"/>
      <c r="J1" s="1287"/>
      <c r="K1" s="1287"/>
      <c r="L1" s="1287"/>
      <c r="M1" s="1514"/>
      <c r="N1" s="301"/>
      <c r="O1" s="218"/>
      <c r="P1" s="218"/>
      <c r="Q1" s="218"/>
      <c r="R1" s="218"/>
      <c r="S1" s="218"/>
      <c r="T1" s="218"/>
      <c r="U1" s="218"/>
      <c r="V1" s="218"/>
      <c r="W1" s="218"/>
      <c r="X1" s="218"/>
      <c r="Y1" s="218"/>
      <c r="Z1" s="218"/>
    </row>
    <row r="2" spans="1:26" ht="39.75" customHeight="1">
      <c r="A2" s="1507" t="s">
        <v>263</v>
      </c>
      <c r="B2" s="219" t="s">
        <v>264</v>
      </c>
      <c r="C2" s="1515" t="s">
        <v>559</v>
      </c>
      <c r="D2" s="1250"/>
      <c r="E2" s="1250"/>
      <c r="F2" s="1250"/>
      <c r="G2" s="1250"/>
      <c r="H2" s="1250"/>
      <c r="I2" s="1250"/>
      <c r="J2" s="1250"/>
      <c r="K2" s="1250"/>
      <c r="L2" s="1250"/>
      <c r="M2" s="1516"/>
      <c r="N2" s="301"/>
      <c r="O2" s="218"/>
      <c r="P2" s="218"/>
      <c r="Q2" s="218"/>
      <c r="R2" s="218"/>
      <c r="S2" s="218"/>
      <c r="T2" s="218"/>
      <c r="U2" s="218"/>
      <c r="V2" s="218"/>
      <c r="W2" s="218"/>
      <c r="X2" s="218"/>
      <c r="Y2" s="218"/>
      <c r="Z2" s="218"/>
    </row>
    <row r="3" spans="1:26" ht="47.25">
      <c r="A3" s="1508"/>
      <c r="B3" s="220" t="s">
        <v>338</v>
      </c>
      <c r="C3" s="1517" t="s">
        <v>560</v>
      </c>
      <c r="D3" s="1203"/>
      <c r="E3" s="1203"/>
      <c r="F3" s="1203"/>
      <c r="G3" s="1203"/>
      <c r="H3" s="1203"/>
      <c r="I3" s="1203"/>
      <c r="J3" s="1203"/>
      <c r="K3" s="1203"/>
      <c r="L3" s="1203"/>
      <c r="M3" s="1204"/>
      <c r="N3" s="301"/>
      <c r="O3" s="218"/>
      <c r="P3" s="218"/>
      <c r="Q3" s="218"/>
      <c r="R3" s="218"/>
      <c r="S3" s="218"/>
      <c r="T3" s="218"/>
      <c r="U3" s="218"/>
      <c r="V3" s="218"/>
      <c r="W3" s="218"/>
      <c r="X3" s="218"/>
      <c r="Y3" s="218"/>
      <c r="Z3" s="218"/>
    </row>
    <row r="4" spans="1:26" ht="36" customHeight="1">
      <c r="A4" s="1508"/>
      <c r="B4" s="220" t="s">
        <v>97</v>
      </c>
      <c r="C4" s="1253" t="s">
        <v>561</v>
      </c>
      <c r="D4" s="1203"/>
      <c r="E4" s="1204"/>
      <c r="F4" s="1254" t="s">
        <v>98</v>
      </c>
      <c r="G4" s="1204"/>
      <c r="H4" s="1243">
        <v>115</v>
      </c>
      <c r="I4" s="1203"/>
      <c r="J4" s="1203"/>
      <c r="K4" s="1203"/>
      <c r="L4" s="1203"/>
      <c r="M4" s="1204"/>
      <c r="N4" s="301"/>
      <c r="O4" s="218"/>
      <c r="P4" s="218"/>
      <c r="Q4" s="218"/>
      <c r="R4" s="218"/>
      <c r="S4" s="218"/>
      <c r="T4" s="218"/>
      <c r="U4" s="218"/>
      <c r="V4" s="218"/>
      <c r="W4" s="218"/>
      <c r="X4" s="218"/>
      <c r="Y4" s="218"/>
      <c r="Z4" s="218"/>
    </row>
    <row r="5" spans="1:26" ht="15.75">
      <c r="A5" s="1508"/>
      <c r="B5" s="220" t="s">
        <v>267</v>
      </c>
      <c r="C5" s="1253" t="s">
        <v>562</v>
      </c>
      <c r="D5" s="1203"/>
      <c r="E5" s="1203"/>
      <c r="F5" s="1203"/>
      <c r="G5" s="1203"/>
      <c r="H5" s="1203"/>
      <c r="I5" s="1203"/>
      <c r="J5" s="1203"/>
      <c r="K5" s="1203"/>
      <c r="L5" s="1203"/>
      <c r="M5" s="1204"/>
      <c r="N5" s="301"/>
      <c r="O5" s="218"/>
      <c r="P5" s="218"/>
      <c r="Q5" s="218"/>
      <c r="R5" s="218"/>
      <c r="S5" s="218"/>
      <c r="T5" s="218"/>
      <c r="U5" s="218"/>
      <c r="V5" s="218"/>
      <c r="W5" s="218"/>
      <c r="X5" s="218"/>
      <c r="Y5" s="218"/>
      <c r="Z5" s="218"/>
    </row>
    <row r="6" spans="1:26" ht="15.75">
      <c r="A6" s="1508"/>
      <c r="B6" s="220" t="s">
        <v>268</v>
      </c>
      <c r="C6" s="1253" t="s">
        <v>563</v>
      </c>
      <c r="D6" s="1203"/>
      <c r="E6" s="1203"/>
      <c r="F6" s="1203"/>
      <c r="G6" s="1203"/>
      <c r="H6" s="1203"/>
      <c r="I6" s="1203"/>
      <c r="J6" s="1203"/>
      <c r="K6" s="1203"/>
      <c r="L6" s="1203"/>
      <c r="M6" s="1204"/>
      <c r="N6" s="301"/>
      <c r="O6" s="218"/>
      <c r="P6" s="218"/>
      <c r="Q6" s="218"/>
      <c r="R6" s="218"/>
      <c r="S6" s="218"/>
      <c r="T6" s="218"/>
      <c r="U6" s="218"/>
      <c r="V6" s="218"/>
      <c r="W6" s="218"/>
      <c r="X6" s="218"/>
      <c r="Y6" s="218"/>
      <c r="Z6" s="218"/>
    </row>
    <row r="7" spans="1:26" ht="33.75" customHeight="1">
      <c r="A7" s="1508"/>
      <c r="B7" s="220" t="s">
        <v>269</v>
      </c>
      <c r="C7" s="1253" t="s">
        <v>44</v>
      </c>
      <c r="D7" s="1203"/>
      <c r="E7" s="1203"/>
      <c r="F7" s="1203"/>
      <c r="G7" s="1204"/>
      <c r="H7" s="221" t="s">
        <v>52</v>
      </c>
      <c r="I7" s="1255" t="s">
        <v>564</v>
      </c>
      <c r="J7" s="1203"/>
      <c r="K7" s="1203"/>
      <c r="L7" s="1203"/>
      <c r="M7" s="1204"/>
      <c r="N7" s="301"/>
      <c r="O7" s="218"/>
      <c r="P7" s="218"/>
      <c r="Q7" s="218"/>
      <c r="R7" s="218"/>
      <c r="S7" s="218"/>
      <c r="T7" s="218"/>
      <c r="U7" s="218"/>
      <c r="V7" s="218"/>
      <c r="W7" s="218"/>
      <c r="X7" s="218"/>
      <c r="Y7" s="218"/>
      <c r="Z7" s="218"/>
    </row>
    <row r="8" spans="1:26">
      <c r="A8" s="1508"/>
      <c r="B8" s="1256" t="s">
        <v>270</v>
      </c>
      <c r="C8" s="1259" t="s">
        <v>565</v>
      </c>
      <c r="D8" s="1260"/>
      <c r="E8" s="1260"/>
      <c r="F8" s="1260"/>
      <c r="G8" s="1260"/>
      <c r="H8" s="1260"/>
      <c r="I8" s="1260"/>
      <c r="J8" s="1260"/>
      <c r="K8" s="1260"/>
      <c r="L8" s="1260"/>
      <c r="M8" s="1294"/>
      <c r="N8" s="301"/>
      <c r="O8" s="218"/>
      <c r="P8" s="218"/>
      <c r="Q8" s="218"/>
      <c r="R8" s="218"/>
      <c r="S8" s="218"/>
      <c r="T8" s="218"/>
      <c r="U8" s="218"/>
      <c r="V8" s="218"/>
      <c r="W8" s="218"/>
      <c r="X8" s="218"/>
      <c r="Y8" s="218"/>
      <c r="Z8" s="218"/>
    </row>
    <row r="9" spans="1:26">
      <c r="A9" s="1508"/>
      <c r="B9" s="1257"/>
      <c r="C9" s="1262"/>
      <c r="D9" s="1263"/>
      <c r="E9" s="1263"/>
      <c r="F9" s="1263"/>
      <c r="G9" s="1263"/>
      <c r="H9" s="1263"/>
      <c r="I9" s="1263"/>
      <c r="J9" s="1263"/>
      <c r="K9" s="1263"/>
      <c r="L9" s="1263"/>
      <c r="M9" s="1506"/>
      <c r="N9" s="301"/>
      <c r="O9" s="218"/>
      <c r="P9" s="218"/>
      <c r="Q9" s="218"/>
      <c r="R9" s="218"/>
      <c r="S9" s="218"/>
      <c r="T9" s="218"/>
      <c r="U9" s="218"/>
      <c r="V9" s="218"/>
      <c r="W9" s="218"/>
      <c r="X9" s="218"/>
      <c r="Y9" s="218"/>
      <c r="Z9" s="218"/>
    </row>
    <row r="10" spans="1:26">
      <c r="A10" s="1508"/>
      <c r="B10" s="1258"/>
      <c r="C10" s="1265"/>
      <c r="D10" s="1266"/>
      <c r="E10" s="1266"/>
      <c r="F10" s="1266"/>
      <c r="G10" s="1266"/>
      <c r="H10" s="1266"/>
      <c r="I10" s="1266"/>
      <c r="J10" s="1266"/>
      <c r="K10" s="1266"/>
      <c r="L10" s="1266"/>
      <c r="M10" s="1296"/>
      <c r="N10" s="301"/>
      <c r="O10" s="218"/>
      <c r="P10" s="218"/>
      <c r="Q10" s="218"/>
      <c r="R10" s="218"/>
      <c r="S10" s="218"/>
      <c r="T10" s="218"/>
      <c r="U10" s="218"/>
      <c r="V10" s="218"/>
      <c r="W10" s="218"/>
      <c r="X10" s="218"/>
      <c r="Y10" s="218"/>
      <c r="Z10" s="218"/>
    </row>
    <row r="11" spans="1:26" ht="58.5" customHeight="1">
      <c r="A11" s="1508"/>
      <c r="B11" s="220" t="s">
        <v>273</v>
      </c>
      <c r="C11" s="1300" t="s">
        <v>766</v>
      </c>
      <c r="D11" s="1203"/>
      <c r="E11" s="1203"/>
      <c r="F11" s="1203"/>
      <c r="G11" s="1203"/>
      <c r="H11" s="1203"/>
      <c r="I11" s="1203"/>
      <c r="J11" s="1203"/>
      <c r="K11" s="1203"/>
      <c r="L11" s="1203"/>
      <c r="M11" s="1204"/>
      <c r="N11" s="301"/>
      <c r="O11" s="218"/>
      <c r="P11" s="218"/>
      <c r="Q11" s="218"/>
      <c r="R11" s="218"/>
      <c r="S11" s="218"/>
      <c r="T11" s="218"/>
      <c r="U11" s="218"/>
      <c r="V11" s="218"/>
      <c r="W11" s="218"/>
      <c r="X11" s="218"/>
      <c r="Y11" s="218"/>
      <c r="Z11" s="218"/>
    </row>
    <row r="12" spans="1:26" ht="132" customHeight="1">
      <c r="A12" s="1508"/>
      <c r="B12" s="220" t="s">
        <v>348</v>
      </c>
      <c r="C12" s="1490" t="s">
        <v>566</v>
      </c>
      <c r="D12" s="1203"/>
      <c r="E12" s="1203"/>
      <c r="F12" s="1203"/>
      <c r="G12" s="1203"/>
      <c r="H12" s="1203"/>
      <c r="I12" s="1203"/>
      <c r="J12" s="1203"/>
      <c r="K12" s="1203"/>
      <c r="L12" s="1203"/>
      <c r="M12" s="1204"/>
      <c r="N12" s="301"/>
      <c r="O12" s="218"/>
      <c r="P12" s="218"/>
      <c r="Q12" s="218"/>
      <c r="R12" s="218"/>
      <c r="S12" s="218"/>
      <c r="T12" s="218"/>
      <c r="U12" s="218"/>
      <c r="V12" s="218"/>
      <c r="W12" s="218"/>
      <c r="X12" s="218"/>
      <c r="Y12" s="218"/>
      <c r="Z12" s="218"/>
    </row>
    <row r="13" spans="1:26" ht="47.25">
      <c r="A13" s="1508"/>
      <c r="B13" s="220" t="s">
        <v>349</v>
      </c>
      <c r="C13" s="1490" t="s">
        <v>567</v>
      </c>
      <c r="D13" s="1203"/>
      <c r="E13" s="1203"/>
      <c r="F13" s="1203"/>
      <c r="G13" s="1203"/>
      <c r="H13" s="1203"/>
      <c r="I13" s="1203"/>
      <c r="J13" s="1203"/>
      <c r="K13" s="1203"/>
      <c r="L13" s="1203"/>
      <c r="M13" s="1204"/>
      <c r="N13" s="301"/>
      <c r="O13" s="218"/>
      <c r="P13" s="218"/>
      <c r="Q13" s="218"/>
      <c r="R13" s="218"/>
      <c r="S13" s="218"/>
      <c r="T13" s="218"/>
      <c r="U13" s="218"/>
      <c r="V13" s="218"/>
      <c r="W13" s="218"/>
      <c r="X13" s="218"/>
      <c r="Y13" s="218"/>
      <c r="Z13" s="218"/>
    </row>
    <row r="14" spans="1:26" ht="31.5">
      <c r="A14" s="1509"/>
      <c r="B14" s="222" t="s">
        <v>351</v>
      </c>
      <c r="C14" s="1301" t="s">
        <v>568</v>
      </c>
      <c r="D14" s="1244"/>
      <c r="E14" s="223" t="s">
        <v>353</v>
      </c>
      <c r="F14" s="1316" t="s">
        <v>191</v>
      </c>
      <c r="G14" s="1203"/>
      <c r="H14" s="1203"/>
      <c r="I14" s="1203"/>
      <c r="J14" s="1203"/>
      <c r="K14" s="1203"/>
      <c r="L14" s="1203"/>
      <c r="M14" s="1204"/>
      <c r="N14" s="301"/>
      <c r="O14" s="218"/>
      <c r="P14" s="218"/>
      <c r="Q14" s="218"/>
      <c r="R14" s="218"/>
      <c r="S14" s="218"/>
      <c r="T14" s="218"/>
      <c r="U14" s="218"/>
      <c r="V14" s="218"/>
      <c r="W14" s="218"/>
      <c r="X14" s="218"/>
      <c r="Y14" s="218"/>
      <c r="Z14" s="218"/>
    </row>
    <row r="15" spans="1:26" ht="15.75">
      <c r="A15" s="1507" t="s">
        <v>275</v>
      </c>
      <c r="B15" s="251" t="s">
        <v>91</v>
      </c>
      <c r="C15" s="1493" t="s">
        <v>192</v>
      </c>
      <c r="D15" s="1203"/>
      <c r="E15" s="1203"/>
      <c r="F15" s="1203"/>
      <c r="G15" s="1203"/>
      <c r="H15" s="1203"/>
      <c r="I15" s="1203"/>
      <c r="J15" s="1203"/>
      <c r="K15" s="1203"/>
      <c r="L15" s="1203"/>
      <c r="M15" s="1204"/>
      <c r="N15" s="301"/>
      <c r="O15" s="218"/>
      <c r="P15" s="218"/>
      <c r="Q15" s="218"/>
      <c r="R15" s="218"/>
      <c r="S15" s="218"/>
      <c r="T15" s="218"/>
      <c r="U15" s="218"/>
      <c r="V15" s="218"/>
      <c r="W15" s="218"/>
      <c r="X15" s="218"/>
      <c r="Y15" s="218"/>
      <c r="Z15" s="218"/>
    </row>
    <row r="16" spans="1:26" ht="45.75" customHeight="1">
      <c r="A16" s="1508"/>
      <c r="B16" s="252" t="s">
        <v>356</v>
      </c>
      <c r="C16" s="1492" t="s">
        <v>190</v>
      </c>
      <c r="D16" s="1203"/>
      <c r="E16" s="1203"/>
      <c r="F16" s="1203"/>
      <c r="G16" s="1203"/>
      <c r="H16" s="1203"/>
      <c r="I16" s="1203"/>
      <c r="J16" s="1203"/>
      <c r="K16" s="1203"/>
      <c r="L16" s="1203"/>
      <c r="M16" s="1204"/>
      <c r="N16" s="301"/>
      <c r="O16" s="218"/>
      <c r="P16" s="218"/>
      <c r="Q16" s="218"/>
      <c r="R16" s="218"/>
      <c r="S16" s="218"/>
      <c r="T16" s="218"/>
      <c r="U16" s="218"/>
      <c r="V16" s="218"/>
      <c r="W16" s="218"/>
      <c r="X16" s="218"/>
      <c r="Y16" s="218"/>
      <c r="Z16" s="218"/>
    </row>
    <row r="17" spans="1:26">
      <c r="A17" s="1508"/>
      <c r="B17" s="1302" t="s">
        <v>276</v>
      </c>
      <c r="C17" s="253"/>
      <c r="D17" s="253"/>
      <c r="E17" s="253"/>
      <c r="F17" s="253"/>
      <c r="G17" s="253"/>
      <c r="H17" s="253"/>
      <c r="I17" s="253"/>
      <c r="J17" s="253"/>
      <c r="K17" s="253"/>
      <c r="L17" s="253"/>
      <c r="M17" s="274"/>
      <c r="N17" s="301"/>
      <c r="O17" s="218"/>
      <c r="P17" s="218"/>
      <c r="Q17" s="218"/>
      <c r="R17" s="218"/>
      <c r="S17" s="218"/>
      <c r="T17" s="218"/>
      <c r="U17" s="218"/>
      <c r="V17" s="218"/>
      <c r="W17" s="218"/>
      <c r="X17" s="218"/>
      <c r="Y17" s="218"/>
      <c r="Z17" s="218"/>
    </row>
    <row r="18" spans="1:26">
      <c r="A18" s="1508"/>
      <c r="B18" s="1257"/>
      <c r="C18" s="253"/>
      <c r="D18" s="255"/>
      <c r="E18" s="253"/>
      <c r="F18" s="255"/>
      <c r="G18" s="253"/>
      <c r="H18" s="255"/>
      <c r="I18" s="253"/>
      <c r="J18" s="255"/>
      <c r="K18" s="253"/>
      <c r="L18" s="253"/>
      <c r="M18" s="274"/>
      <c r="N18" s="301"/>
      <c r="O18" s="218"/>
      <c r="P18" s="218"/>
      <c r="Q18" s="218"/>
      <c r="R18" s="218"/>
      <c r="S18" s="218"/>
      <c r="T18" s="218"/>
      <c r="U18" s="218"/>
      <c r="V18" s="218"/>
      <c r="W18" s="218"/>
      <c r="X18" s="218"/>
      <c r="Y18" s="218"/>
      <c r="Z18" s="218"/>
    </row>
    <row r="19" spans="1:26" ht="15.75">
      <c r="A19" s="1508"/>
      <c r="B19" s="1257"/>
      <c r="C19" s="256" t="s">
        <v>277</v>
      </c>
      <c r="D19" s="257"/>
      <c r="E19" s="256" t="s">
        <v>278</v>
      </c>
      <c r="F19" s="257"/>
      <c r="G19" s="256" t="s">
        <v>279</v>
      </c>
      <c r="H19" s="257"/>
      <c r="I19" s="256" t="s">
        <v>280</v>
      </c>
      <c r="J19" s="302" t="s">
        <v>309</v>
      </c>
      <c r="K19" s="258"/>
      <c r="L19" s="258"/>
      <c r="M19" s="274"/>
      <c r="N19" s="301"/>
      <c r="O19" s="218"/>
      <c r="P19" s="218"/>
      <c r="Q19" s="218"/>
      <c r="R19" s="218"/>
      <c r="S19" s="218"/>
      <c r="T19" s="218"/>
      <c r="U19" s="218"/>
      <c r="V19" s="218"/>
      <c r="W19" s="218"/>
      <c r="X19" s="218"/>
      <c r="Y19" s="218"/>
      <c r="Z19" s="218"/>
    </row>
    <row r="20" spans="1:26" ht="15.75">
      <c r="A20" s="1508"/>
      <c r="B20" s="1257"/>
      <c r="C20" s="256" t="s">
        <v>281</v>
      </c>
      <c r="D20" s="257"/>
      <c r="E20" s="256" t="s">
        <v>282</v>
      </c>
      <c r="F20" s="257"/>
      <c r="G20" s="256" t="s">
        <v>283</v>
      </c>
      <c r="H20" s="257"/>
      <c r="I20" s="258"/>
      <c r="J20" s="253"/>
      <c r="K20" s="258"/>
      <c r="L20" s="258"/>
      <c r="M20" s="274"/>
      <c r="N20" s="301"/>
      <c r="O20" s="218"/>
      <c r="P20" s="218"/>
      <c r="Q20" s="218"/>
      <c r="R20" s="218"/>
      <c r="S20" s="218"/>
      <c r="T20" s="218"/>
      <c r="U20" s="218"/>
      <c r="V20" s="218"/>
      <c r="W20" s="218"/>
      <c r="X20" s="218"/>
      <c r="Y20" s="218"/>
      <c r="Z20" s="218"/>
    </row>
    <row r="21" spans="1:26" ht="15.75" customHeight="1">
      <c r="A21" s="1508"/>
      <c r="B21" s="1257"/>
      <c r="C21" s="256" t="s">
        <v>284</v>
      </c>
      <c r="D21" s="257"/>
      <c r="E21" s="256" t="s">
        <v>285</v>
      </c>
      <c r="F21" s="257"/>
      <c r="G21" s="258"/>
      <c r="H21" s="253"/>
      <c r="I21" s="258"/>
      <c r="J21" s="253"/>
      <c r="K21" s="258"/>
      <c r="L21" s="258"/>
      <c r="M21" s="274"/>
      <c r="N21" s="301"/>
      <c r="O21" s="218"/>
      <c r="P21" s="218"/>
      <c r="Q21" s="218"/>
      <c r="R21" s="218"/>
      <c r="S21" s="218"/>
      <c r="T21" s="218"/>
      <c r="U21" s="218"/>
      <c r="V21" s="218"/>
      <c r="W21" s="218"/>
      <c r="X21" s="218"/>
      <c r="Y21" s="218"/>
      <c r="Z21" s="218"/>
    </row>
    <row r="22" spans="1:26" ht="15.75" customHeight="1">
      <c r="A22" s="1508"/>
      <c r="B22" s="1257"/>
      <c r="C22" s="256" t="s">
        <v>286</v>
      </c>
      <c r="D22" s="257"/>
      <c r="E22" s="258" t="s">
        <v>288</v>
      </c>
      <c r="F22" s="259"/>
      <c r="G22" s="259"/>
      <c r="H22" s="259"/>
      <c r="I22" s="259"/>
      <c r="J22" s="259"/>
      <c r="K22" s="259"/>
      <c r="L22" s="259"/>
      <c r="M22" s="264"/>
      <c r="N22" s="301"/>
      <c r="O22" s="218"/>
      <c r="P22" s="218"/>
      <c r="Q22" s="218"/>
      <c r="R22" s="218"/>
      <c r="S22" s="218"/>
      <c r="T22" s="218"/>
      <c r="U22" s="218"/>
      <c r="V22" s="218"/>
      <c r="W22" s="218"/>
      <c r="X22" s="218"/>
      <c r="Y22" s="218"/>
      <c r="Z22" s="218"/>
    </row>
    <row r="23" spans="1:26" ht="15.75" customHeight="1">
      <c r="A23" s="1508"/>
      <c r="B23" s="1258"/>
      <c r="C23" s="255"/>
      <c r="D23" s="255"/>
      <c r="E23" s="255"/>
      <c r="F23" s="255"/>
      <c r="G23" s="255"/>
      <c r="H23" s="255"/>
      <c r="I23" s="255"/>
      <c r="J23" s="255"/>
      <c r="K23" s="255"/>
      <c r="L23" s="255"/>
      <c r="M23" s="257"/>
      <c r="N23" s="301"/>
      <c r="O23" s="218"/>
      <c r="P23" s="218"/>
      <c r="Q23" s="218"/>
      <c r="R23" s="218"/>
      <c r="S23" s="218"/>
      <c r="T23" s="218"/>
      <c r="U23" s="218"/>
      <c r="V23" s="218"/>
      <c r="W23" s="218"/>
      <c r="X23" s="218"/>
      <c r="Y23" s="218"/>
      <c r="Z23" s="218"/>
    </row>
    <row r="24" spans="1:26" ht="15.75" customHeight="1">
      <c r="A24" s="1508"/>
      <c r="B24" s="1302" t="s">
        <v>290</v>
      </c>
      <c r="C24" s="253"/>
      <c r="D24" s="255"/>
      <c r="E24" s="253"/>
      <c r="F24" s="253"/>
      <c r="G24" s="255"/>
      <c r="H24" s="253"/>
      <c r="I24" s="253"/>
      <c r="J24" s="255"/>
      <c r="K24" s="253"/>
      <c r="L24" s="262"/>
      <c r="M24" s="270"/>
      <c r="N24" s="301"/>
      <c r="O24" s="218"/>
      <c r="P24" s="218"/>
      <c r="Q24" s="218"/>
      <c r="R24" s="218"/>
      <c r="S24" s="218"/>
      <c r="T24" s="218"/>
      <c r="U24" s="218"/>
      <c r="V24" s="218"/>
      <c r="W24" s="218"/>
      <c r="X24" s="218"/>
      <c r="Y24" s="218"/>
      <c r="Z24" s="218"/>
    </row>
    <row r="25" spans="1:26" ht="15.75" customHeight="1">
      <c r="A25" s="1508"/>
      <c r="B25" s="1257"/>
      <c r="C25" s="256" t="s">
        <v>291</v>
      </c>
      <c r="D25" s="257"/>
      <c r="E25" s="253"/>
      <c r="F25" s="256" t="s">
        <v>292</v>
      </c>
      <c r="G25" s="257"/>
      <c r="H25" s="253"/>
      <c r="I25" s="256" t="s">
        <v>201</v>
      </c>
      <c r="J25" s="302"/>
      <c r="K25" s="253"/>
      <c r="L25" s="262"/>
      <c r="M25" s="270"/>
      <c r="N25" s="301"/>
      <c r="O25" s="218"/>
      <c r="P25" s="218"/>
      <c r="Q25" s="218"/>
      <c r="R25" s="218"/>
      <c r="S25" s="218"/>
      <c r="T25" s="218"/>
      <c r="U25" s="218"/>
      <c r="V25" s="218"/>
      <c r="W25" s="218"/>
      <c r="X25" s="218"/>
      <c r="Y25" s="218"/>
      <c r="Z25" s="218"/>
    </row>
    <row r="26" spans="1:26" ht="15.75" customHeight="1">
      <c r="A26" s="1508"/>
      <c r="B26" s="1257"/>
      <c r="C26" s="256" t="s">
        <v>293</v>
      </c>
      <c r="D26" s="264"/>
      <c r="E26" s="262"/>
      <c r="F26" s="256" t="s">
        <v>193</v>
      </c>
      <c r="G26" s="302" t="s">
        <v>309</v>
      </c>
      <c r="H26" s="262"/>
      <c r="I26" s="262"/>
      <c r="J26" s="262"/>
      <c r="K26" s="262"/>
      <c r="L26" s="262"/>
      <c r="M26" s="270"/>
      <c r="N26" s="301"/>
      <c r="O26" s="218"/>
      <c r="P26" s="218"/>
      <c r="Q26" s="218"/>
      <c r="R26" s="218"/>
      <c r="S26" s="218"/>
      <c r="T26" s="218"/>
      <c r="U26" s="218"/>
      <c r="V26" s="218"/>
      <c r="W26" s="218"/>
      <c r="X26" s="218"/>
      <c r="Y26" s="218"/>
      <c r="Z26" s="218"/>
    </row>
    <row r="27" spans="1:26" ht="15.75" customHeight="1">
      <c r="A27" s="1508"/>
      <c r="B27" s="1258"/>
      <c r="C27" s="255"/>
      <c r="D27" s="255"/>
      <c r="E27" s="255"/>
      <c r="F27" s="255"/>
      <c r="G27" s="255"/>
      <c r="H27" s="255"/>
      <c r="I27" s="255"/>
      <c r="J27" s="255"/>
      <c r="K27" s="255"/>
      <c r="L27" s="259"/>
      <c r="M27" s="264"/>
      <c r="N27" s="301"/>
      <c r="O27" s="218"/>
      <c r="P27" s="218"/>
      <c r="Q27" s="218"/>
      <c r="R27" s="218"/>
      <c r="S27" s="218"/>
      <c r="T27" s="218"/>
      <c r="U27" s="218"/>
      <c r="V27" s="218"/>
      <c r="W27" s="218"/>
      <c r="X27" s="218"/>
      <c r="Y27" s="218"/>
      <c r="Z27" s="218"/>
    </row>
    <row r="28" spans="1:26" ht="16.5" customHeight="1">
      <c r="A28" s="1508"/>
      <c r="B28" s="1303" t="s">
        <v>294</v>
      </c>
      <c r="C28" s="253"/>
      <c r="D28" s="255"/>
      <c r="E28" s="253"/>
      <c r="F28" s="253"/>
      <c r="G28" s="255"/>
      <c r="H28" s="253"/>
      <c r="I28" s="253"/>
      <c r="J28" s="255"/>
      <c r="K28" s="255"/>
      <c r="L28" s="255"/>
      <c r="M28" s="274"/>
      <c r="N28" s="301"/>
      <c r="O28" s="218"/>
      <c r="P28" s="218"/>
      <c r="Q28" s="218"/>
      <c r="R28" s="218"/>
      <c r="S28" s="218"/>
      <c r="T28" s="218"/>
      <c r="U28" s="218"/>
      <c r="V28" s="218"/>
      <c r="W28" s="218"/>
      <c r="X28" s="218"/>
      <c r="Y28" s="218"/>
      <c r="Z28" s="218"/>
    </row>
    <row r="29" spans="1:26" ht="15.75" customHeight="1">
      <c r="A29" s="1508"/>
      <c r="B29" s="1257"/>
      <c r="C29" s="256" t="s">
        <v>295</v>
      </c>
      <c r="D29" s="273">
        <v>9100</v>
      </c>
      <c r="E29" s="253"/>
      <c r="F29" s="256" t="s">
        <v>296</v>
      </c>
      <c r="G29" s="303">
        <v>44896</v>
      </c>
      <c r="H29" s="253"/>
      <c r="I29" s="256" t="s">
        <v>297</v>
      </c>
      <c r="J29" s="1306" t="s">
        <v>569</v>
      </c>
      <c r="K29" s="1203"/>
      <c r="L29" s="1204"/>
      <c r="M29" s="274"/>
      <c r="N29" s="301"/>
      <c r="O29" s="218"/>
      <c r="P29" s="218"/>
      <c r="Q29" s="218"/>
      <c r="R29" s="218"/>
      <c r="S29" s="218"/>
      <c r="T29" s="218"/>
      <c r="U29" s="218"/>
      <c r="V29" s="218"/>
      <c r="W29" s="218"/>
      <c r="X29" s="218"/>
      <c r="Y29" s="218"/>
      <c r="Z29" s="218"/>
    </row>
    <row r="30" spans="1:26" ht="15.75" customHeight="1">
      <c r="A30" s="1508"/>
      <c r="B30" s="1258"/>
      <c r="C30" s="255"/>
      <c r="D30" s="255"/>
      <c r="E30" s="255"/>
      <c r="F30" s="255"/>
      <c r="G30" s="255"/>
      <c r="H30" s="255"/>
      <c r="I30" s="255"/>
      <c r="J30" s="255"/>
      <c r="K30" s="255"/>
      <c r="L30" s="255"/>
      <c r="M30" s="257"/>
      <c r="N30" s="301"/>
      <c r="O30" s="218"/>
      <c r="P30" s="218"/>
      <c r="Q30" s="218"/>
      <c r="R30" s="218"/>
      <c r="S30" s="218"/>
      <c r="T30" s="218"/>
      <c r="U30" s="218"/>
      <c r="V30" s="218"/>
      <c r="W30" s="218"/>
      <c r="X30" s="218"/>
      <c r="Y30" s="218"/>
      <c r="Z30" s="218"/>
    </row>
    <row r="31" spans="1:26" ht="15.75" customHeight="1">
      <c r="A31" s="1508"/>
      <c r="B31" s="1302" t="s">
        <v>299</v>
      </c>
      <c r="C31" s="253"/>
      <c r="D31" s="255"/>
      <c r="E31" s="253"/>
      <c r="F31" s="253"/>
      <c r="G31" s="255"/>
      <c r="H31" s="253"/>
      <c r="I31" s="253"/>
      <c r="J31" s="253"/>
      <c r="K31" s="253"/>
      <c r="L31" s="262"/>
      <c r="M31" s="270"/>
      <c r="N31" s="301"/>
      <c r="O31" s="218"/>
      <c r="P31" s="218"/>
      <c r="Q31" s="218"/>
      <c r="R31" s="218"/>
      <c r="S31" s="218"/>
      <c r="T31" s="218"/>
      <c r="U31" s="218"/>
      <c r="V31" s="218"/>
      <c r="W31" s="218"/>
      <c r="X31" s="218"/>
      <c r="Y31" s="218"/>
      <c r="Z31" s="218"/>
    </row>
    <row r="32" spans="1:26" ht="15.75" customHeight="1">
      <c r="A32" s="1508"/>
      <c r="B32" s="1257"/>
      <c r="C32" s="266" t="s">
        <v>300</v>
      </c>
      <c r="D32" s="273">
        <v>2022</v>
      </c>
      <c r="E32" s="253"/>
      <c r="F32" s="274" t="s">
        <v>301</v>
      </c>
      <c r="G32" s="257">
        <v>2030</v>
      </c>
      <c r="H32" s="253"/>
      <c r="I32" s="258"/>
      <c r="J32" s="253"/>
      <c r="K32" s="253"/>
      <c r="L32" s="262"/>
      <c r="M32" s="270"/>
      <c r="N32" s="301"/>
      <c r="O32" s="218"/>
      <c r="P32" s="218"/>
      <c r="Q32" s="218"/>
      <c r="R32" s="218"/>
      <c r="S32" s="218"/>
      <c r="T32" s="218"/>
      <c r="U32" s="218"/>
      <c r="V32" s="218"/>
      <c r="W32" s="218"/>
      <c r="X32" s="218"/>
      <c r="Y32" s="218"/>
      <c r="Z32" s="218"/>
    </row>
    <row r="33" spans="1:26" ht="15.75" customHeight="1">
      <c r="A33" s="1508"/>
      <c r="B33" s="1258"/>
      <c r="C33" s="255"/>
      <c r="D33" s="255"/>
      <c r="E33" s="255"/>
      <c r="F33" s="255"/>
      <c r="G33" s="255"/>
      <c r="H33" s="255"/>
      <c r="I33" s="255"/>
      <c r="J33" s="255"/>
      <c r="K33" s="255"/>
      <c r="L33" s="259"/>
      <c r="M33" s="264"/>
      <c r="N33" s="301"/>
      <c r="O33" s="218"/>
      <c r="P33" s="218"/>
      <c r="Q33" s="218"/>
      <c r="R33" s="218"/>
      <c r="S33" s="218"/>
      <c r="T33" s="218"/>
      <c r="U33" s="218"/>
      <c r="V33" s="218"/>
      <c r="W33" s="218"/>
      <c r="X33" s="218"/>
      <c r="Y33" s="218"/>
      <c r="Z33" s="218"/>
    </row>
    <row r="34" spans="1:26" ht="15.75" customHeight="1">
      <c r="A34" s="1508"/>
      <c r="B34" s="1302" t="s">
        <v>303</v>
      </c>
      <c r="C34" s="253"/>
      <c r="D34" s="253"/>
      <c r="E34" s="253"/>
      <c r="F34" s="253"/>
      <c r="G34" s="253"/>
      <c r="H34" s="253"/>
      <c r="I34" s="253"/>
      <c r="J34" s="253"/>
      <c r="K34" s="253"/>
      <c r="L34" s="253"/>
      <c r="M34" s="274"/>
      <c r="N34" s="301"/>
      <c r="O34" s="218"/>
      <c r="P34" s="218"/>
      <c r="Q34" s="218"/>
      <c r="R34" s="218"/>
      <c r="S34" s="218"/>
      <c r="T34" s="218"/>
      <c r="U34" s="218"/>
      <c r="V34" s="218"/>
      <c r="W34" s="218"/>
      <c r="X34" s="218"/>
      <c r="Y34" s="218"/>
      <c r="Z34" s="218"/>
    </row>
    <row r="35" spans="1:26" ht="15.75" customHeight="1">
      <c r="A35" s="1508"/>
      <c r="B35" s="1257"/>
      <c r="C35" s="258"/>
      <c r="D35" s="255" t="s">
        <v>461</v>
      </c>
      <c r="E35" s="255"/>
      <c r="F35" s="255" t="s">
        <v>462</v>
      </c>
      <c r="G35" s="255"/>
      <c r="H35" s="259" t="s">
        <v>463</v>
      </c>
      <c r="I35" s="259"/>
      <c r="J35" s="259" t="s">
        <v>464</v>
      </c>
      <c r="K35" s="255"/>
      <c r="L35" s="255" t="s">
        <v>465</v>
      </c>
      <c r="M35" s="257"/>
      <c r="N35" s="301"/>
      <c r="O35" s="218"/>
      <c r="P35" s="218"/>
      <c r="Q35" s="218"/>
      <c r="R35" s="218"/>
      <c r="S35" s="218"/>
      <c r="T35" s="218"/>
      <c r="U35" s="218"/>
      <c r="V35" s="218"/>
      <c r="W35" s="218"/>
      <c r="X35" s="218"/>
      <c r="Y35" s="218"/>
      <c r="Z35" s="218"/>
    </row>
    <row r="36" spans="1:26" ht="15.75" customHeight="1">
      <c r="A36" s="1508"/>
      <c r="B36" s="1257"/>
      <c r="C36" s="256"/>
      <c r="D36" s="1686">
        <f>32000-373</f>
        <v>31627</v>
      </c>
      <c r="E36" s="1204"/>
      <c r="F36" s="1494">
        <f>32000-820</f>
        <v>31180</v>
      </c>
      <c r="G36" s="1204"/>
      <c r="H36" s="1687">
        <v>25658</v>
      </c>
      <c r="I36" s="1204"/>
      <c r="J36" s="1687">
        <v>18502</v>
      </c>
      <c r="K36" s="1204"/>
      <c r="L36" s="1687">
        <v>9284</v>
      </c>
      <c r="M36" s="1204"/>
      <c r="N36" s="301"/>
      <c r="O36" s="218"/>
      <c r="P36" s="218"/>
      <c r="Q36" s="218"/>
      <c r="R36" s="218"/>
      <c r="S36" s="218"/>
      <c r="T36" s="218"/>
      <c r="U36" s="218"/>
      <c r="V36" s="218"/>
      <c r="W36" s="218"/>
      <c r="X36" s="218"/>
      <c r="Y36" s="218"/>
      <c r="Z36" s="218"/>
    </row>
    <row r="37" spans="1:26" ht="15.75" customHeight="1">
      <c r="A37" s="1508"/>
      <c r="B37" s="1257"/>
      <c r="C37" s="258"/>
      <c r="D37" s="255" t="s">
        <v>466</v>
      </c>
      <c r="E37" s="255"/>
      <c r="F37" s="255" t="s">
        <v>467</v>
      </c>
      <c r="G37" s="255"/>
      <c r="H37" s="259" t="s">
        <v>468</v>
      </c>
      <c r="I37" s="259"/>
      <c r="J37" s="259" t="s">
        <v>469</v>
      </c>
      <c r="K37" s="255"/>
      <c r="L37" s="255" t="s">
        <v>470</v>
      </c>
      <c r="M37" s="257"/>
      <c r="N37" s="301"/>
      <c r="O37" s="218"/>
      <c r="P37" s="218"/>
      <c r="Q37" s="218"/>
      <c r="R37" s="218"/>
      <c r="S37" s="218"/>
      <c r="T37" s="218"/>
      <c r="U37" s="218"/>
      <c r="V37" s="218"/>
      <c r="W37" s="218"/>
      <c r="X37" s="218"/>
      <c r="Y37" s="218"/>
      <c r="Z37" s="218"/>
    </row>
    <row r="38" spans="1:26" ht="15.75" customHeight="1">
      <c r="A38" s="1508"/>
      <c r="B38" s="1257"/>
      <c r="C38" s="256"/>
      <c r="D38" s="1684">
        <v>25</v>
      </c>
      <c r="E38" s="1204"/>
      <c r="F38" s="1684">
        <v>7</v>
      </c>
      <c r="G38" s="1204"/>
      <c r="H38" s="1684">
        <v>2</v>
      </c>
      <c r="I38" s="1204"/>
      <c r="J38" s="1684">
        <v>0</v>
      </c>
      <c r="K38" s="1204"/>
      <c r="L38" s="1243">
        <v>0</v>
      </c>
      <c r="M38" s="1204"/>
      <c r="N38" s="301"/>
      <c r="O38" s="218"/>
      <c r="P38" s="218"/>
      <c r="Q38" s="218"/>
      <c r="R38" s="218"/>
      <c r="S38" s="218"/>
      <c r="T38" s="218"/>
      <c r="U38" s="218"/>
      <c r="V38" s="218"/>
      <c r="W38" s="218"/>
      <c r="X38" s="218"/>
      <c r="Y38" s="218"/>
      <c r="Z38" s="218"/>
    </row>
    <row r="39" spans="1:26" ht="15.75" customHeight="1">
      <c r="A39" s="1508"/>
      <c r="B39" s="1257"/>
      <c r="C39" s="258"/>
      <c r="D39" s="255" t="s">
        <v>471</v>
      </c>
      <c r="E39" s="255"/>
      <c r="F39" s="255" t="s">
        <v>472</v>
      </c>
      <c r="G39" s="255"/>
      <c r="H39" s="259" t="s">
        <v>473</v>
      </c>
      <c r="I39" s="259"/>
      <c r="J39" s="259" t="s">
        <v>474</v>
      </c>
      <c r="K39" s="255"/>
      <c r="L39" s="255" t="s">
        <v>475</v>
      </c>
      <c r="M39" s="257"/>
      <c r="N39" s="301"/>
      <c r="O39" s="218"/>
      <c r="P39" s="218"/>
      <c r="Q39" s="218"/>
      <c r="R39" s="218"/>
      <c r="S39" s="218"/>
      <c r="T39" s="218"/>
      <c r="U39" s="218"/>
      <c r="V39" s="218"/>
      <c r="W39" s="218"/>
      <c r="X39" s="218"/>
      <c r="Y39" s="218"/>
      <c r="Z39" s="218"/>
    </row>
    <row r="40" spans="1:26" ht="15.75" customHeight="1">
      <c r="A40" s="1508"/>
      <c r="B40" s="1257"/>
      <c r="C40" s="256"/>
      <c r="D40" s="1243">
        <v>0</v>
      </c>
      <c r="E40" s="1204"/>
      <c r="F40" s="1243">
        <v>0</v>
      </c>
      <c r="G40" s="1204"/>
      <c r="H40" s="1243">
        <v>0</v>
      </c>
      <c r="I40" s="1204"/>
      <c r="J40" s="1243">
        <v>0</v>
      </c>
      <c r="K40" s="1204"/>
      <c r="L40" s="1243">
        <v>0</v>
      </c>
      <c r="M40" s="1204"/>
      <c r="N40" s="301"/>
      <c r="O40" s="218"/>
      <c r="P40" s="218"/>
      <c r="Q40" s="301"/>
      <c r="R40" s="218"/>
      <c r="S40" s="218"/>
      <c r="T40" s="218"/>
      <c r="U40" s="218"/>
      <c r="V40" s="218"/>
      <c r="W40" s="218"/>
      <c r="X40" s="218"/>
      <c r="Y40" s="218"/>
      <c r="Z40" s="218"/>
    </row>
    <row r="41" spans="1:26" ht="15.75" customHeight="1">
      <c r="A41" s="1508"/>
      <c r="B41" s="1257"/>
      <c r="C41" s="258"/>
      <c r="D41" s="267" t="s">
        <v>476</v>
      </c>
      <c r="E41" s="255"/>
      <c r="F41" s="267" t="s">
        <v>304</v>
      </c>
      <c r="G41" s="255"/>
      <c r="H41" s="253"/>
      <c r="I41" s="253"/>
      <c r="J41" s="253"/>
      <c r="K41" s="253"/>
      <c r="L41" s="253"/>
      <c r="M41" s="274"/>
      <c r="N41" s="301"/>
      <c r="O41" s="218"/>
      <c r="P41" s="218"/>
      <c r="Q41" s="301"/>
      <c r="R41" s="218"/>
      <c r="S41" s="218"/>
      <c r="T41" s="218"/>
      <c r="U41" s="218"/>
      <c r="V41" s="218"/>
      <c r="W41" s="218"/>
      <c r="X41" s="218"/>
      <c r="Y41" s="218"/>
      <c r="Z41" s="218"/>
    </row>
    <row r="42" spans="1:26" ht="15.75" customHeight="1">
      <c r="A42" s="1508"/>
      <c r="B42" s="1257"/>
      <c r="C42" s="256"/>
      <c r="D42" s="1243">
        <v>0</v>
      </c>
      <c r="E42" s="1204"/>
      <c r="F42" s="1521">
        <f>D36+F36+H36+J36+L36+D38+F38+H38+J38+L38+D40+F40+H40+J40+L40+D42</f>
        <v>116285</v>
      </c>
      <c r="G42" s="1204"/>
      <c r="H42" s="1309"/>
      <c r="I42" s="1290"/>
      <c r="J42" s="253"/>
      <c r="K42" s="253"/>
      <c r="L42" s="253"/>
      <c r="M42" s="274"/>
      <c r="N42" s="301"/>
      <c r="O42" s="218"/>
      <c r="P42" s="218"/>
      <c r="Q42" s="301"/>
      <c r="R42" s="218"/>
      <c r="S42" s="218"/>
      <c r="T42" s="218"/>
      <c r="U42" s="218"/>
      <c r="V42" s="218"/>
      <c r="W42" s="218"/>
      <c r="X42" s="218"/>
      <c r="Y42" s="218"/>
      <c r="Z42" s="218"/>
    </row>
    <row r="43" spans="1:26" ht="15.75" customHeight="1">
      <c r="A43" s="1508"/>
      <c r="B43" s="1258"/>
      <c r="C43" s="255"/>
      <c r="D43" s="267"/>
      <c r="E43" s="255"/>
      <c r="F43" s="267"/>
      <c r="G43" s="255"/>
      <c r="H43" s="255"/>
      <c r="I43" s="255"/>
      <c r="J43" s="255"/>
      <c r="K43" s="255"/>
      <c r="L43" s="255"/>
      <c r="M43" s="257"/>
      <c r="N43" s="301"/>
      <c r="O43" s="218"/>
      <c r="P43" s="218"/>
      <c r="Q43" s="301"/>
      <c r="R43" s="218"/>
      <c r="S43" s="218"/>
      <c r="T43" s="218"/>
      <c r="U43" s="218"/>
      <c r="V43" s="218"/>
      <c r="W43" s="218"/>
      <c r="X43" s="218"/>
      <c r="Y43" s="218"/>
      <c r="Z43" s="218"/>
    </row>
    <row r="44" spans="1:26" ht="15.75" customHeight="1">
      <c r="A44" s="1508"/>
      <c r="B44" s="1302" t="s">
        <v>305</v>
      </c>
      <c r="C44" s="253"/>
      <c r="D44" s="253"/>
      <c r="E44" s="253"/>
      <c r="F44" s="253"/>
      <c r="G44" s="255"/>
      <c r="H44" s="255"/>
      <c r="I44" s="255"/>
      <c r="J44" s="255"/>
      <c r="K44" s="253"/>
      <c r="L44" s="259"/>
      <c r="M44" s="264"/>
      <c r="N44" s="301"/>
      <c r="O44" s="218"/>
      <c r="P44" s="218"/>
      <c r="Q44" s="301"/>
      <c r="R44" s="218"/>
      <c r="S44" s="218"/>
      <c r="T44" s="218"/>
      <c r="U44" s="218"/>
      <c r="V44" s="218"/>
      <c r="W44" s="218"/>
      <c r="X44" s="218"/>
      <c r="Y44" s="218"/>
      <c r="Z44" s="218"/>
    </row>
    <row r="45" spans="1:26" ht="15.75" customHeight="1">
      <c r="A45" s="1508"/>
      <c r="B45" s="1257"/>
      <c r="C45" s="262"/>
      <c r="D45" s="268" t="s">
        <v>306</v>
      </c>
      <c r="E45" s="268" t="s">
        <v>163</v>
      </c>
      <c r="F45" s="1310" t="s">
        <v>307</v>
      </c>
      <c r="G45" s="1311" t="s">
        <v>393</v>
      </c>
      <c r="H45" s="1260"/>
      <c r="I45" s="1260"/>
      <c r="J45" s="1294"/>
      <c r="K45" s="269" t="s">
        <v>308</v>
      </c>
      <c r="L45" s="1312"/>
      <c r="M45" s="1294"/>
      <c r="N45" s="301"/>
      <c r="O45" s="218"/>
      <c r="P45" s="218"/>
      <c r="Q45" s="301"/>
      <c r="R45" s="218"/>
      <c r="S45" s="218"/>
      <c r="T45" s="218"/>
      <c r="U45" s="218"/>
      <c r="V45" s="218"/>
      <c r="W45" s="218"/>
      <c r="X45" s="218"/>
      <c r="Y45" s="218"/>
      <c r="Z45" s="218"/>
    </row>
    <row r="46" spans="1:26" ht="15.75" customHeight="1">
      <c r="A46" s="1508"/>
      <c r="B46" s="1257"/>
      <c r="C46" s="270"/>
      <c r="D46" s="302" t="s">
        <v>309</v>
      </c>
      <c r="E46" s="302"/>
      <c r="F46" s="1292"/>
      <c r="G46" s="1295"/>
      <c r="H46" s="1266"/>
      <c r="I46" s="1266"/>
      <c r="J46" s="1296"/>
      <c r="K46" s="270"/>
      <c r="L46" s="1295"/>
      <c r="M46" s="1296"/>
      <c r="N46" s="301"/>
      <c r="O46" s="218"/>
      <c r="P46" s="218"/>
      <c r="Q46" s="301"/>
      <c r="R46" s="218"/>
      <c r="S46" s="218"/>
      <c r="T46" s="218"/>
      <c r="U46" s="218"/>
      <c r="V46" s="218"/>
      <c r="W46" s="218"/>
      <c r="X46" s="218"/>
      <c r="Y46" s="218"/>
      <c r="Z46" s="218"/>
    </row>
    <row r="47" spans="1:26" ht="15.75" customHeight="1">
      <c r="A47" s="1508"/>
      <c r="B47" s="1258"/>
      <c r="C47" s="259"/>
      <c r="D47" s="259"/>
      <c r="E47" s="259"/>
      <c r="F47" s="259"/>
      <c r="G47" s="259"/>
      <c r="H47" s="259"/>
      <c r="I47" s="259"/>
      <c r="J47" s="259"/>
      <c r="K47" s="259"/>
      <c r="L47" s="259"/>
      <c r="M47" s="264"/>
      <c r="N47" s="301"/>
      <c r="O47" s="218"/>
      <c r="P47" s="218"/>
      <c r="Q47" s="301"/>
      <c r="R47" s="218"/>
      <c r="S47" s="218"/>
      <c r="T47" s="218"/>
      <c r="U47" s="218"/>
      <c r="V47" s="218"/>
      <c r="W47" s="218"/>
      <c r="X47" s="218"/>
      <c r="Y47" s="218"/>
      <c r="Z47" s="218"/>
    </row>
    <row r="48" spans="1:26" ht="132.75" customHeight="1">
      <c r="A48" s="1508"/>
      <c r="B48" s="220" t="s">
        <v>310</v>
      </c>
      <c r="C48" s="1517" t="s">
        <v>570</v>
      </c>
      <c r="D48" s="1203"/>
      <c r="E48" s="1203"/>
      <c r="F48" s="1203"/>
      <c r="G48" s="1203"/>
      <c r="H48" s="1203"/>
      <c r="I48" s="1203"/>
      <c r="J48" s="1203"/>
      <c r="K48" s="1203"/>
      <c r="L48" s="1203"/>
      <c r="M48" s="1204"/>
      <c r="N48" s="301"/>
      <c r="O48" s="218"/>
      <c r="P48" s="218"/>
      <c r="Q48" s="301"/>
      <c r="R48" s="218"/>
      <c r="S48" s="218"/>
      <c r="T48" s="218"/>
      <c r="U48" s="218"/>
      <c r="V48" s="218"/>
      <c r="W48" s="218"/>
      <c r="X48" s="218"/>
      <c r="Y48" s="218"/>
      <c r="Z48" s="218"/>
    </row>
    <row r="49" spans="1:26" ht="15.75" customHeight="1">
      <c r="A49" s="1508"/>
      <c r="B49" s="219" t="s">
        <v>478</v>
      </c>
      <c r="C49" s="1517" t="s">
        <v>569</v>
      </c>
      <c r="D49" s="1203"/>
      <c r="E49" s="1203"/>
      <c r="F49" s="1203"/>
      <c r="G49" s="1203"/>
      <c r="H49" s="1203"/>
      <c r="I49" s="1203"/>
      <c r="J49" s="1203"/>
      <c r="K49" s="1203"/>
      <c r="L49" s="1203"/>
      <c r="M49" s="1204"/>
      <c r="N49" s="301"/>
      <c r="O49" s="218"/>
      <c r="P49" s="218"/>
      <c r="Q49" s="218"/>
      <c r="R49" s="218"/>
      <c r="S49" s="218"/>
      <c r="T49" s="218"/>
      <c r="U49" s="218"/>
      <c r="V49" s="218"/>
      <c r="W49" s="218"/>
      <c r="X49" s="218"/>
      <c r="Y49" s="218"/>
      <c r="Z49" s="218"/>
    </row>
    <row r="50" spans="1:26" ht="15.75" customHeight="1">
      <c r="A50" s="1508"/>
      <c r="B50" s="219" t="s">
        <v>314</v>
      </c>
      <c r="C50" s="1519" t="s">
        <v>571</v>
      </c>
      <c r="D50" s="1203"/>
      <c r="E50" s="1203"/>
      <c r="F50" s="1203"/>
      <c r="G50" s="1203"/>
      <c r="H50" s="1203"/>
      <c r="I50" s="1203"/>
      <c r="J50" s="1203"/>
      <c r="K50" s="1203"/>
      <c r="L50" s="1203"/>
      <c r="M50" s="1204"/>
      <c r="N50" s="301"/>
      <c r="O50" s="218"/>
      <c r="P50" s="218"/>
      <c r="Q50" s="218"/>
      <c r="R50" s="218"/>
      <c r="S50" s="218"/>
      <c r="T50" s="218"/>
      <c r="U50" s="218"/>
      <c r="V50" s="218"/>
      <c r="W50" s="218"/>
      <c r="X50" s="218"/>
      <c r="Y50" s="218"/>
      <c r="Z50" s="218"/>
    </row>
    <row r="51" spans="1:26" ht="15.75" customHeight="1">
      <c r="A51" s="1510"/>
      <c r="B51" s="219" t="s">
        <v>316</v>
      </c>
      <c r="C51" s="1517" t="s">
        <v>572</v>
      </c>
      <c r="D51" s="1203"/>
      <c r="E51" s="1203"/>
      <c r="F51" s="1203"/>
      <c r="G51" s="1203"/>
      <c r="H51" s="1203"/>
      <c r="I51" s="1203"/>
      <c r="J51" s="1203"/>
      <c r="K51" s="1203"/>
      <c r="L51" s="1203"/>
      <c r="M51" s="1204"/>
      <c r="N51" s="301"/>
      <c r="O51" s="218"/>
      <c r="P51" s="218"/>
      <c r="Q51" s="218"/>
      <c r="R51" s="218"/>
      <c r="S51" s="218"/>
      <c r="T51" s="218"/>
      <c r="U51" s="218"/>
      <c r="V51" s="218"/>
      <c r="W51" s="218"/>
      <c r="X51" s="218"/>
      <c r="Y51" s="218"/>
      <c r="Z51" s="218"/>
    </row>
    <row r="52" spans="1:26" ht="15.75" customHeight="1">
      <c r="A52" s="1507" t="s">
        <v>317</v>
      </c>
      <c r="B52" s="271" t="s">
        <v>318</v>
      </c>
      <c r="C52" s="1301" t="s">
        <v>196</v>
      </c>
      <c r="D52" s="1203"/>
      <c r="E52" s="1203"/>
      <c r="F52" s="1203"/>
      <c r="G52" s="1203"/>
      <c r="H52" s="1203"/>
      <c r="I52" s="1203"/>
      <c r="J52" s="1203"/>
      <c r="K52" s="1203"/>
      <c r="L52" s="1203"/>
      <c r="M52" s="1204"/>
      <c r="N52" s="301"/>
      <c r="O52" s="218"/>
      <c r="P52" s="218"/>
      <c r="Q52" s="218"/>
      <c r="R52" s="218"/>
      <c r="S52" s="218"/>
      <c r="T52" s="218"/>
      <c r="U52" s="218"/>
      <c r="V52" s="218"/>
      <c r="W52" s="218"/>
      <c r="X52" s="218"/>
      <c r="Y52" s="218"/>
      <c r="Z52" s="218"/>
    </row>
    <row r="53" spans="1:26" ht="15.75" customHeight="1">
      <c r="A53" s="1508"/>
      <c r="B53" s="271" t="s">
        <v>320</v>
      </c>
      <c r="C53" s="1301" t="s">
        <v>573</v>
      </c>
      <c r="D53" s="1203"/>
      <c r="E53" s="1203"/>
      <c r="F53" s="1203"/>
      <c r="G53" s="1203"/>
      <c r="H53" s="1203"/>
      <c r="I53" s="1203"/>
      <c r="J53" s="1203"/>
      <c r="K53" s="1203"/>
      <c r="L53" s="1203"/>
      <c r="M53" s="1204"/>
      <c r="N53" s="301"/>
      <c r="O53" s="218"/>
      <c r="P53" s="218"/>
      <c r="Q53" s="218"/>
      <c r="R53" s="218"/>
      <c r="S53" s="218"/>
      <c r="T53" s="218"/>
      <c r="U53" s="218"/>
      <c r="V53" s="218"/>
      <c r="W53" s="218"/>
      <c r="X53" s="218"/>
      <c r="Y53" s="218"/>
      <c r="Z53" s="218"/>
    </row>
    <row r="54" spans="1:26" ht="15.75" customHeight="1">
      <c r="A54" s="1508"/>
      <c r="B54" s="271" t="s">
        <v>322</v>
      </c>
      <c r="C54" s="1301" t="s">
        <v>194</v>
      </c>
      <c r="D54" s="1203"/>
      <c r="E54" s="1203"/>
      <c r="F54" s="1203"/>
      <c r="G54" s="1203"/>
      <c r="H54" s="1203"/>
      <c r="I54" s="1203"/>
      <c r="J54" s="1203"/>
      <c r="K54" s="1203"/>
      <c r="L54" s="1203"/>
      <c r="M54" s="1204"/>
      <c r="N54" s="301"/>
      <c r="O54" s="218"/>
      <c r="P54" s="218"/>
      <c r="Q54" s="218"/>
      <c r="R54" s="218"/>
      <c r="S54" s="218"/>
      <c r="T54" s="218"/>
      <c r="U54" s="218"/>
      <c r="V54" s="218"/>
      <c r="W54" s="218"/>
      <c r="X54" s="218"/>
      <c r="Y54" s="218"/>
      <c r="Z54" s="218"/>
    </row>
    <row r="55" spans="1:26" ht="15.75" customHeight="1">
      <c r="A55" s="1508"/>
      <c r="B55" s="271" t="s">
        <v>323</v>
      </c>
      <c r="C55" s="1301" t="s">
        <v>195</v>
      </c>
      <c r="D55" s="1203"/>
      <c r="E55" s="1203"/>
      <c r="F55" s="1203"/>
      <c r="G55" s="1203"/>
      <c r="H55" s="1203"/>
      <c r="I55" s="1203"/>
      <c r="J55" s="1203"/>
      <c r="K55" s="1203"/>
      <c r="L55" s="1203"/>
      <c r="M55" s="1204"/>
      <c r="N55" s="301"/>
      <c r="O55" s="218"/>
      <c r="P55" s="218"/>
      <c r="Q55" s="218"/>
      <c r="R55" s="218"/>
      <c r="S55" s="218"/>
      <c r="T55" s="218"/>
      <c r="U55" s="218"/>
      <c r="V55" s="218"/>
      <c r="W55" s="218"/>
      <c r="X55" s="218"/>
      <c r="Y55" s="218"/>
      <c r="Z55" s="218"/>
    </row>
    <row r="56" spans="1:26" ht="15.75" customHeight="1">
      <c r="A56" s="1508"/>
      <c r="B56" s="271" t="s">
        <v>324</v>
      </c>
      <c r="C56" s="1688" t="s">
        <v>197</v>
      </c>
      <c r="D56" s="1203"/>
      <c r="E56" s="1203"/>
      <c r="F56" s="1203"/>
      <c r="G56" s="1203"/>
      <c r="H56" s="1203"/>
      <c r="I56" s="1203"/>
      <c r="J56" s="1203"/>
      <c r="K56" s="1203"/>
      <c r="L56" s="1203"/>
      <c r="M56" s="1204"/>
      <c r="N56" s="301"/>
      <c r="O56" s="218"/>
      <c r="P56" s="218"/>
      <c r="Q56" s="218"/>
      <c r="R56" s="218"/>
      <c r="S56" s="218"/>
      <c r="T56" s="218"/>
      <c r="U56" s="218"/>
      <c r="V56" s="218"/>
      <c r="W56" s="218"/>
      <c r="X56" s="218"/>
      <c r="Y56" s="218"/>
      <c r="Z56" s="218"/>
    </row>
    <row r="57" spans="1:26" ht="15.75" customHeight="1">
      <c r="A57" s="1511"/>
      <c r="B57" s="271" t="s">
        <v>325</v>
      </c>
      <c r="C57" s="1252">
        <v>3002843296</v>
      </c>
      <c r="D57" s="1203"/>
      <c r="E57" s="1203"/>
      <c r="F57" s="1203"/>
      <c r="G57" s="1203"/>
      <c r="H57" s="1203"/>
      <c r="I57" s="1203"/>
      <c r="J57" s="1203"/>
      <c r="K57" s="1203"/>
      <c r="L57" s="1203"/>
      <c r="M57" s="1204"/>
      <c r="N57" s="301"/>
      <c r="O57" s="218"/>
      <c r="P57" s="218"/>
      <c r="Q57" s="218"/>
      <c r="R57" s="218"/>
      <c r="S57" s="218"/>
      <c r="T57" s="218"/>
      <c r="U57" s="218"/>
      <c r="V57" s="218"/>
      <c r="W57" s="218"/>
      <c r="X57" s="218"/>
      <c r="Y57" s="218"/>
      <c r="Z57" s="218"/>
    </row>
    <row r="58" spans="1:26" ht="23.25" customHeight="1">
      <c r="A58" s="1512" t="s">
        <v>326</v>
      </c>
      <c r="B58" s="271" t="s">
        <v>327</v>
      </c>
      <c r="C58" s="1301" t="s">
        <v>574</v>
      </c>
      <c r="D58" s="1203"/>
      <c r="E58" s="1203"/>
      <c r="F58" s="1203"/>
      <c r="G58" s="1203"/>
      <c r="H58" s="1203"/>
      <c r="I58" s="1203"/>
      <c r="J58" s="1203"/>
      <c r="K58" s="1203"/>
      <c r="L58" s="1203"/>
      <c r="M58" s="1204"/>
      <c r="N58" s="301"/>
      <c r="O58" s="218"/>
      <c r="P58" s="218"/>
      <c r="Q58" s="218"/>
      <c r="R58" s="218"/>
      <c r="S58" s="218"/>
      <c r="T58" s="218"/>
      <c r="U58" s="218"/>
      <c r="V58" s="218"/>
      <c r="W58" s="218"/>
      <c r="X58" s="218"/>
      <c r="Y58" s="218"/>
      <c r="Z58" s="218"/>
    </row>
    <row r="59" spans="1:26" ht="20.25" customHeight="1">
      <c r="A59" s="1508"/>
      <c r="B59" s="271" t="s">
        <v>329</v>
      </c>
      <c r="C59" s="1301" t="s">
        <v>575</v>
      </c>
      <c r="D59" s="1203"/>
      <c r="E59" s="1203"/>
      <c r="F59" s="1203"/>
      <c r="G59" s="1203"/>
      <c r="H59" s="1203"/>
      <c r="I59" s="1203"/>
      <c r="J59" s="1203"/>
      <c r="K59" s="1203"/>
      <c r="L59" s="1203"/>
      <c r="M59" s="1204"/>
      <c r="N59" s="301"/>
      <c r="O59" s="218"/>
      <c r="P59" s="218"/>
      <c r="Q59" s="218"/>
      <c r="R59" s="218"/>
      <c r="S59" s="218"/>
      <c r="T59" s="218"/>
      <c r="U59" s="218"/>
      <c r="V59" s="218"/>
      <c r="W59" s="218"/>
      <c r="X59" s="218"/>
      <c r="Y59" s="218"/>
      <c r="Z59" s="218"/>
    </row>
    <row r="60" spans="1:26" ht="21" customHeight="1">
      <c r="A60" s="1510"/>
      <c r="B60" s="272" t="s">
        <v>52</v>
      </c>
      <c r="C60" s="1301" t="s">
        <v>194</v>
      </c>
      <c r="D60" s="1203"/>
      <c r="E60" s="1203"/>
      <c r="F60" s="1203"/>
      <c r="G60" s="1203"/>
      <c r="H60" s="1203"/>
      <c r="I60" s="1203"/>
      <c r="J60" s="1203"/>
      <c r="K60" s="1203"/>
      <c r="L60" s="1203"/>
      <c r="M60" s="1204"/>
      <c r="N60" s="301"/>
      <c r="O60" s="218"/>
      <c r="P60" s="218"/>
      <c r="Q60" s="218"/>
      <c r="R60" s="218"/>
      <c r="S60" s="218"/>
      <c r="T60" s="218"/>
      <c r="U60" s="218"/>
      <c r="V60" s="218"/>
      <c r="W60" s="218"/>
      <c r="X60" s="218"/>
      <c r="Y60" s="218"/>
      <c r="Z60" s="218"/>
    </row>
    <row r="61" spans="1:26" ht="15.75" customHeight="1">
      <c r="A61" s="304" t="s">
        <v>331</v>
      </c>
      <c r="B61" s="1520"/>
      <c r="C61" s="1203"/>
      <c r="D61" s="1203"/>
      <c r="E61" s="1203"/>
      <c r="F61" s="1203"/>
      <c r="G61" s="1203"/>
      <c r="H61" s="1203"/>
      <c r="I61" s="1203"/>
      <c r="J61" s="1203"/>
      <c r="K61" s="1203"/>
      <c r="L61" s="1203"/>
      <c r="M61" s="1204"/>
      <c r="N61" s="301"/>
      <c r="O61" s="218"/>
      <c r="P61" s="218"/>
      <c r="Q61" s="218"/>
      <c r="R61" s="218"/>
      <c r="S61" s="218"/>
      <c r="T61" s="218"/>
      <c r="U61" s="218"/>
      <c r="V61" s="218"/>
      <c r="W61" s="218"/>
      <c r="X61" s="218"/>
      <c r="Y61" s="218"/>
      <c r="Z61" s="218"/>
    </row>
    <row r="62" spans="1:26" ht="15.75" customHeight="1">
      <c r="A62" s="305"/>
      <c r="B62" s="305"/>
      <c r="C62" s="305"/>
      <c r="D62" s="305"/>
      <c r="E62" s="305"/>
      <c r="F62" s="305"/>
      <c r="G62" s="305"/>
      <c r="H62" s="305"/>
      <c r="I62" s="305"/>
      <c r="J62" s="305"/>
      <c r="K62" s="305"/>
      <c r="L62" s="305"/>
      <c r="M62" s="305"/>
      <c r="N62" s="218"/>
      <c r="O62" s="218"/>
      <c r="P62" s="218"/>
      <c r="Q62" s="218"/>
      <c r="R62" s="218"/>
      <c r="S62" s="218"/>
      <c r="T62" s="218"/>
      <c r="U62" s="218"/>
      <c r="V62" s="218"/>
      <c r="W62" s="218"/>
      <c r="X62" s="218"/>
      <c r="Y62" s="218"/>
      <c r="Z62" s="218"/>
    </row>
    <row r="63" spans="1:26" ht="15.75" customHeight="1">
      <c r="A63" s="218"/>
      <c r="B63" s="218"/>
      <c r="C63" s="218"/>
      <c r="D63" s="218"/>
      <c r="E63" s="218"/>
      <c r="F63" s="218"/>
      <c r="G63" s="218"/>
      <c r="H63" s="218"/>
      <c r="I63" s="218"/>
      <c r="J63" s="218"/>
      <c r="K63" s="218"/>
      <c r="L63" s="218"/>
      <c r="M63" s="218"/>
      <c r="N63" s="218"/>
      <c r="O63" s="218"/>
      <c r="P63" s="218"/>
      <c r="Q63" s="218"/>
      <c r="R63" s="218"/>
      <c r="S63" s="218"/>
      <c r="T63" s="218"/>
      <c r="U63" s="218"/>
      <c r="V63" s="218"/>
      <c r="W63" s="218"/>
      <c r="X63" s="218"/>
      <c r="Y63" s="218"/>
      <c r="Z63" s="218"/>
    </row>
    <row r="64" spans="1:26" ht="15.75" customHeight="1">
      <c r="A64" s="218"/>
      <c r="B64" s="218"/>
      <c r="C64" s="218"/>
      <c r="D64" s="218"/>
      <c r="E64" s="218"/>
      <c r="F64" s="218"/>
      <c r="G64" s="218"/>
      <c r="H64" s="218"/>
      <c r="I64" s="218"/>
      <c r="J64" s="218"/>
      <c r="K64" s="218"/>
      <c r="L64" s="218"/>
      <c r="M64" s="218"/>
      <c r="N64" s="218"/>
      <c r="O64" s="218"/>
      <c r="P64" s="218"/>
      <c r="Q64" s="218"/>
      <c r="R64" s="218"/>
      <c r="S64" s="218"/>
      <c r="T64" s="218"/>
      <c r="U64" s="218"/>
      <c r="V64" s="218"/>
      <c r="W64" s="218"/>
      <c r="X64" s="218"/>
      <c r="Y64" s="218"/>
      <c r="Z64" s="218"/>
    </row>
    <row r="65" spans="1:26" ht="15.75" customHeight="1">
      <c r="A65" s="218"/>
      <c r="B65" s="218"/>
      <c r="C65" s="218"/>
      <c r="D65" s="218"/>
      <c r="E65" s="218"/>
      <c r="F65" s="218"/>
      <c r="G65" s="218"/>
      <c r="H65" s="218"/>
      <c r="I65" s="218"/>
      <c r="J65" s="218"/>
      <c r="K65" s="218"/>
      <c r="L65" s="218"/>
      <c r="M65" s="218"/>
      <c r="N65" s="218"/>
      <c r="O65" s="218"/>
      <c r="P65" s="218"/>
      <c r="Q65" s="218"/>
      <c r="R65" s="218"/>
      <c r="S65" s="218"/>
      <c r="T65" s="218"/>
      <c r="U65" s="218"/>
      <c r="V65" s="218"/>
      <c r="W65" s="218"/>
      <c r="X65" s="218"/>
      <c r="Y65" s="218"/>
      <c r="Z65" s="218"/>
    </row>
    <row r="66" spans="1:26" ht="15.75" customHeight="1">
      <c r="A66" s="218"/>
      <c r="B66" s="218"/>
      <c r="C66" s="218"/>
      <c r="D66" s="218"/>
      <c r="E66" s="218"/>
      <c r="F66" s="218"/>
      <c r="G66" s="218"/>
      <c r="H66" s="218"/>
      <c r="I66" s="218"/>
      <c r="J66" s="218"/>
      <c r="K66" s="218"/>
      <c r="L66" s="218"/>
      <c r="M66" s="218"/>
      <c r="N66" s="218"/>
      <c r="O66" s="218"/>
      <c r="P66" s="218"/>
      <c r="Q66" s="218"/>
      <c r="R66" s="218"/>
      <c r="S66" s="218"/>
      <c r="T66" s="218"/>
      <c r="U66" s="218"/>
      <c r="V66" s="218"/>
      <c r="W66" s="218"/>
      <c r="X66" s="218"/>
      <c r="Y66" s="218"/>
      <c r="Z66" s="218"/>
    </row>
    <row r="67" spans="1:26" ht="15.75" customHeight="1">
      <c r="A67" s="218"/>
      <c r="B67" s="218"/>
      <c r="C67" s="218"/>
      <c r="D67" s="218"/>
      <c r="E67" s="218"/>
      <c r="F67" s="218"/>
      <c r="G67" s="218"/>
      <c r="H67" s="218"/>
      <c r="I67" s="218"/>
      <c r="J67" s="218"/>
      <c r="K67" s="218"/>
      <c r="L67" s="218"/>
      <c r="M67" s="218"/>
      <c r="N67" s="218"/>
      <c r="O67" s="218"/>
      <c r="P67" s="218"/>
      <c r="Q67" s="218"/>
      <c r="R67" s="218"/>
      <c r="S67" s="218"/>
      <c r="T67" s="218"/>
      <c r="U67" s="218"/>
      <c r="V67" s="218"/>
      <c r="W67" s="218"/>
      <c r="X67" s="218"/>
      <c r="Y67" s="218"/>
      <c r="Z67" s="218"/>
    </row>
    <row r="68" spans="1:26" ht="15.75" customHeight="1">
      <c r="A68" s="218"/>
      <c r="B68" s="218"/>
      <c r="C68" s="218"/>
      <c r="D68" s="218"/>
      <c r="E68" s="218"/>
      <c r="F68" s="218"/>
      <c r="G68" s="218"/>
      <c r="H68" s="218"/>
      <c r="I68" s="218"/>
      <c r="J68" s="218"/>
      <c r="K68" s="218"/>
      <c r="L68" s="218"/>
      <c r="M68" s="218"/>
      <c r="N68" s="218"/>
      <c r="O68" s="218"/>
      <c r="P68" s="218"/>
      <c r="Q68" s="218"/>
      <c r="R68" s="218"/>
      <c r="S68" s="218"/>
      <c r="T68" s="218"/>
      <c r="U68" s="218"/>
      <c r="V68" s="218"/>
      <c r="W68" s="218"/>
      <c r="X68" s="218"/>
      <c r="Y68" s="218"/>
      <c r="Z68" s="218"/>
    </row>
    <row r="69" spans="1:26" ht="15.75" customHeight="1">
      <c r="A69" s="218"/>
      <c r="B69" s="218"/>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row>
    <row r="70" spans="1:26" ht="15.75" customHeight="1">
      <c r="A70" s="218"/>
      <c r="B70" s="218"/>
      <c r="C70" s="218"/>
      <c r="D70" s="218"/>
      <c r="E70" s="218"/>
      <c r="F70" s="218"/>
      <c r="G70" s="218"/>
      <c r="H70" s="218"/>
      <c r="I70" s="218"/>
      <c r="J70" s="218"/>
      <c r="K70" s="218"/>
      <c r="L70" s="218"/>
      <c r="M70" s="218"/>
      <c r="N70" s="218"/>
      <c r="O70" s="218"/>
      <c r="P70" s="218"/>
      <c r="Q70" s="218"/>
      <c r="R70" s="218"/>
      <c r="S70" s="218"/>
      <c r="T70" s="218"/>
      <c r="U70" s="218"/>
      <c r="V70" s="218"/>
      <c r="W70" s="218"/>
      <c r="X70" s="218"/>
      <c r="Y70" s="218"/>
      <c r="Z70" s="218"/>
    </row>
    <row r="71" spans="1:26" ht="15.75" customHeight="1">
      <c r="A71" s="218"/>
      <c r="B71" s="218"/>
      <c r="C71" s="218"/>
      <c r="D71" s="218"/>
      <c r="E71" s="218"/>
      <c r="F71" s="218"/>
      <c r="G71" s="218"/>
      <c r="H71" s="218"/>
      <c r="I71" s="218"/>
      <c r="J71" s="218"/>
      <c r="K71" s="218"/>
      <c r="L71" s="218"/>
      <c r="M71" s="218"/>
      <c r="N71" s="218"/>
      <c r="O71" s="218"/>
      <c r="P71" s="218"/>
      <c r="Q71" s="218"/>
      <c r="R71" s="218"/>
      <c r="S71" s="218"/>
      <c r="T71" s="218"/>
      <c r="U71" s="218"/>
      <c r="V71" s="218"/>
      <c r="W71" s="218"/>
      <c r="X71" s="218"/>
      <c r="Y71" s="218"/>
      <c r="Z71" s="218"/>
    </row>
    <row r="72" spans="1:26" ht="15.75" customHeight="1">
      <c r="A72" s="218"/>
      <c r="B72" s="218"/>
      <c r="C72" s="218"/>
      <c r="D72" s="218"/>
      <c r="E72" s="218"/>
      <c r="F72" s="218"/>
      <c r="G72" s="218"/>
      <c r="H72" s="218"/>
      <c r="I72" s="218"/>
      <c r="J72" s="218"/>
      <c r="K72" s="218"/>
      <c r="L72" s="218"/>
      <c r="M72" s="218"/>
      <c r="N72" s="218"/>
      <c r="O72" s="218"/>
      <c r="P72" s="218"/>
      <c r="Q72" s="218"/>
      <c r="R72" s="218"/>
      <c r="S72" s="218"/>
      <c r="T72" s="218"/>
      <c r="U72" s="218"/>
      <c r="V72" s="218"/>
      <c r="W72" s="218"/>
      <c r="X72" s="218"/>
      <c r="Y72" s="218"/>
      <c r="Z72" s="218"/>
    </row>
    <row r="73" spans="1:26" ht="15.75" customHeight="1">
      <c r="A73" s="218"/>
      <c r="B73" s="218"/>
      <c r="C73" s="218"/>
      <c r="D73" s="218"/>
      <c r="E73" s="218"/>
      <c r="F73" s="218"/>
      <c r="G73" s="218"/>
      <c r="H73" s="218"/>
      <c r="I73" s="218"/>
      <c r="J73" s="218"/>
      <c r="K73" s="218"/>
      <c r="L73" s="218"/>
      <c r="M73" s="218"/>
      <c r="N73" s="218"/>
      <c r="O73" s="218"/>
      <c r="P73" s="218"/>
      <c r="Q73" s="218"/>
      <c r="R73" s="218"/>
      <c r="S73" s="218"/>
      <c r="T73" s="218"/>
      <c r="U73" s="218"/>
      <c r="V73" s="218"/>
      <c r="W73" s="218"/>
      <c r="X73" s="218"/>
      <c r="Y73" s="218"/>
      <c r="Z73" s="218"/>
    </row>
    <row r="74" spans="1:26" ht="15.75" customHeight="1">
      <c r="A74" s="218"/>
      <c r="B74" s="218"/>
      <c r="C74" s="218"/>
      <c r="D74" s="218"/>
      <c r="E74" s="218"/>
      <c r="F74" s="218"/>
      <c r="G74" s="218"/>
      <c r="H74" s="218"/>
      <c r="I74" s="218"/>
      <c r="J74" s="218"/>
      <c r="K74" s="218"/>
      <c r="L74" s="218"/>
      <c r="M74" s="218"/>
      <c r="N74" s="218"/>
      <c r="O74" s="218"/>
      <c r="P74" s="218"/>
      <c r="Q74" s="218"/>
      <c r="R74" s="218"/>
      <c r="S74" s="218"/>
      <c r="T74" s="218"/>
      <c r="U74" s="218"/>
      <c r="V74" s="218"/>
      <c r="W74" s="218"/>
      <c r="X74" s="218"/>
      <c r="Y74" s="218"/>
      <c r="Z74" s="218"/>
    </row>
    <row r="75" spans="1:26" ht="15.75" customHeight="1">
      <c r="A75" s="218"/>
      <c r="B75" s="218"/>
      <c r="C75" s="218"/>
      <c r="D75" s="218"/>
      <c r="E75" s="218"/>
      <c r="F75" s="218"/>
      <c r="G75" s="218"/>
      <c r="H75" s="218"/>
      <c r="I75" s="218"/>
      <c r="J75" s="218"/>
      <c r="K75" s="218"/>
      <c r="L75" s="218"/>
      <c r="M75" s="218"/>
      <c r="N75" s="218"/>
      <c r="O75" s="218"/>
      <c r="P75" s="218"/>
      <c r="Q75" s="218"/>
      <c r="R75" s="218"/>
      <c r="S75" s="218"/>
      <c r="T75" s="218"/>
      <c r="U75" s="218"/>
      <c r="V75" s="218"/>
      <c r="W75" s="218"/>
      <c r="X75" s="218"/>
      <c r="Y75" s="218"/>
      <c r="Z75" s="218"/>
    </row>
    <row r="76" spans="1:26" ht="15.75" customHeight="1">
      <c r="A76" s="218"/>
      <c r="B76" s="218"/>
      <c r="C76" s="218"/>
      <c r="D76" s="218"/>
      <c r="E76" s="218"/>
      <c r="F76" s="218"/>
      <c r="G76" s="218"/>
      <c r="H76" s="218"/>
      <c r="I76" s="218"/>
      <c r="J76" s="218"/>
      <c r="K76" s="218"/>
      <c r="L76" s="218"/>
      <c r="M76" s="218"/>
      <c r="N76" s="218"/>
      <c r="O76" s="218"/>
      <c r="P76" s="218"/>
      <c r="Q76" s="218"/>
      <c r="R76" s="218"/>
      <c r="S76" s="218"/>
      <c r="T76" s="218"/>
      <c r="U76" s="218"/>
      <c r="V76" s="218"/>
      <c r="W76" s="218"/>
      <c r="X76" s="218"/>
      <c r="Y76" s="218"/>
      <c r="Z76" s="218"/>
    </row>
    <row r="77" spans="1:26" ht="15.75" customHeight="1">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row>
    <row r="78" spans="1:26" ht="15.75" customHeight="1">
      <c r="A78" s="218"/>
      <c r="B78" s="218"/>
      <c r="C78" s="218"/>
      <c r="D78" s="218"/>
      <c r="E78" s="218"/>
      <c r="F78" s="218"/>
      <c r="G78" s="218"/>
      <c r="H78" s="218"/>
      <c r="I78" s="218"/>
      <c r="J78" s="218"/>
      <c r="K78" s="218"/>
      <c r="L78" s="218"/>
      <c r="M78" s="218"/>
      <c r="N78" s="218"/>
      <c r="O78" s="218"/>
      <c r="P78" s="218"/>
      <c r="Q78" s="218"/>
      <c r="R78" s="218"/>
      <c r="S78" s="218"/>
      <c r="T78" s="218"/>
      <c r="U78" s="218"/>
      <c r="V78" s="218"/>
      <c r="W78" s="218"/>
      <c r="X78" s="218"/>
      <c r="Y78" s="218"/>
      <c r="Z78" s="218"/>
    </row>
    <row r="79" spans="1:26" ht="15.75" customHeight="1">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c r="Y79" s="218"/>
      <c r="Z79" s="218"/>
    </row>
    <row r="80" spans="1:26" ht="15.75" customHeight="1">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row>
    <row r="81" spans="1:26" ht="15.75" customHeight="1">
      <c r="A81" s="218"/>
      <c r="B81" s="218"/>
      <c r="C81" s="218"/>
      <c r="D81" s="218"/>
      <c r="E81" s="218"/>
      <c r="F81" s="218"/>
      <c r="G81" s="218"/>
      <c r="H81" s="218"/>
      <c r="I81" s="218"/>
      <c r="J81" s="218"/>
      <c r="K81" s="218"/>
      <c r="L81" s="218"/>
      <c r="M81" s="218"/>
      <c r="N81" s="218"/>
      <c r="O81" s="218"/>
      <c r="P81" s="218"/>
      <c r="Q81" s="218"/>
      <c r="R81" s="218"/>
      <c r="S81" s="218"/>
      <c r="T81" s="218"/>
      <c r="U81" s="218"/>
      <c r="V81" s="218"/>
      <c r="W81" s="218"/>
      <c r="X81" s="218"/>
      <c r="Y81" s="218"/>
      <c r="Z81" s="218"/>
    </row>
    <row r="82" spans="1:26" ht="15.75" customHeight="1">
      <c r="A82" s="218"/>
      <c r="B82" s="218"/>
      <c r="C82" s="218"/>
      <c r="D82" s="218"/>
      <c r="E82" s="218"/>
      <c r="F82" s="218"/>
      <c r="G82" s="218"/>
      <c r="H82" s="218"/>
      <c r="I82" s="218"/>
      <c r="J82" s="218"/>
      <c r="K82" s="218"/>
      <c r="L82" s="218"/>
      <c r="M82" s="218"/>
      <c r="N82" s="218"/>
      <c r="O82" s="218"/>
      <c r="P82" s="218"/>
      <c r="Q82" s="218"/>
      <c r="R82" s="218"/>
      <c r="S82" s="218"/>
      <c r="T82" s="218"/>
      <c r="U82" s="218"/>
      <c r="V82" s="218"/>
      <c r="W82" s="218"/>
      <c r="X82" s="218"/>
      <c r="Y82" s="218"/>
      <c r="Z82" s="218"/>
    </row>
    <row r="83" spans="1:26" ht="15.75" customHeight="1">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row>
    <row r="84" spans="1:26" ht="15.75" customHeight="1">
      <c r="A84" s="218"/>
      <c r="B84" s="218"/>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row>
    <row r="85" spans="1:26" ht="15.75" customHeight="1">
      <c r="A85" s="218"/>
      <c r="B85" s="218"/>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row>
    <row r="86" spans="1:26" ht="15.75" customHeight="1">
      <c r="A86" s="218"/>
      <c r="B86" s="218"/>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row>
    <row r="87" spans="1:26" ht="15.75" customHeight="1">
      <c r="A87" s="218"/>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row>
    <row r="88" spans="1:26" ht="15.75" customHeight="1">
      <c r="A88" s="218"/>
      <c r="B88" s="218"/>
      <c r="C88" s="218"/>
      <c r="D88" s="218"/>
      <c r="E88" s="218"/>
      <c r="F88" s="218"/>
      <c r="G88" s="218"/>
      <c r="H88" s="218"/>
      <c r="I88" s="218"/>
      <c r="J88" s="218"/>
      <c r="K88" s="218"/>
      <c r="L88" s="218"/>
      <c r="M88" s="218"/>
      <c r="N88" s="218"/>
      <c r="O88" s="218"/>
      <c r="P88" s="218"/>
      <c r="Q88" s="218"/>
      <c r="R88" s="218"/>
      <c r="S88" s="218"/>
      <c r="T88" s="218"/>
      <c r="U88" s="218"/>
      <c r="V88" s="218"/>
      <c r="W88" s="218"/>
      <c r="X88" s="218"/>
      <c r="Y88" s="218"/>
      <c r="Z88" s="218"/>
    </row>
    <row r="89" spans="1:26" ht="15.75" customHeight="1">
      <c r="A89" s="218"/>
      <c r="B89" s="218"/>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row>
    <row r="90" spans="1:26" ht="15.75" customHeight="1">
      <c r="A90" s="218"/>
      <c r="B90" s="218"/>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row>
    <row r="91" spans="1:26" ht="15.75" customHeight="1">
      <c r="A91" s="218"/>
      <c r="B91" s="218"/>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row>
    <row r="92" spans="1:26" ht="15.75" customHeight="1">
      <c r="A92" s="218"/>
      <c r="B92" s="218"/>
      <c r="C92" s="218"/>
      <c r="D92" s="218"/>
      <c r="E92" s="218"/>
      <c r="F92" s="218"/>
      <c r="G92" s="218"/>
      <c r="H92" s="218"/>
      <c r="I92" s="218"/>
      <c r="J92" s="218"/>
      <c r="K92" s="218"/>
      <c r="L92" s="218"/>
      <c r="M92" s="218"/>
      <c r="N92" s="218"/>
      <c r="O92" s="218"/>
      <c r="P92" s="218"/>
      <c r="Q92" s="218"/>
      <c r="R92" s="218"/>
      <c r="S92" s="218"/>
      <c r="T92" s="218"/>
      <c r="U92" s="218"/>
      <c r="V92" s="218"/>
      <c r="W92" s="218"/>
      <c r="X92" s="218"/>
      <c r="Y92" s="218"/>
      <c r="Z92" s="218"/>
    </row>
    <row r="93" spans="1:26" ht="15.75" customHeight="1">
      <c r="A93" s="218"/>
      <c r="B93" s="218"/>
      <c r="C93" s="218"/>
      <c r="D93" s="218"/>
      <c r="E93" s="218"/>
      <c r="F93" s="218"/>
      <c r="G93" s="218"/>
      <c r="H93" s="218"/>
      <c r="I93" s="218"/>
      <c r="J93" s="218"/>
      <c r="K93" s="218"/>
      <c r="L93" s="218"/>
      <c r="M93" s="218"/>
      <c r="N93" s="218"/>
      <c r="O93" s="218"/>
      <c r="P93" s="218"/>
      <c r="Q93" s="218"/>
      <c r="R93" s="218"/>
      <c r="S93" s="218"/>
      <c r="T93" s="218"/>
      <c r="U93" s="218"/>
      <c r="V93" s="218"/>
      <c r="W93" s="218"/>
      <c r="X93" s="218"/>
      <c r="Y93" s="218"/>
      <c r="Z93" s="218"/>
    </row>
    <row r="94" spans="1:26" ht="15.75" customHeight="1">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row>
    <row r="95" spans="1:26" ht="15.75" customHeight="1">
      <c r="A95" s="218"/>
      <c r="B95" s="218"/>
      <c r="C95" s="218"/>
      <c r="D95" s="218"/>
      <c r="E95" s="218"/>
      <c r="F95" s="218"/>
      <c r="G95" s="218"/>
      <c r="H95" s="218"/>
      <c r="I95" s="218"/>
      <c r="J95" s="218"/>
      <c r="K95" s="218"/>
      <c r="L95" s="218"/>
      <c r="M95" s="218"/>
      <c r="N95" s="218"/>
      <c r="O95" s="218"/>
      <c r="P95" s="218"/>
      <c r="Q95" s="218"/>
      <c r="R95" s="218"/>
      <c r="S95" s="218"/>
      <c r="T95" s="218"/>
      <c r="U95" s="218"/>
      <c r="V95" s="218"/>
      <c r="W95" s="218"/>
      <c r="X95" s="218"/>
      <c r="Y95" s="218"/>
      <c r="Z95" s="218"/>
    </row>
    <row r="96" spans="1:26" ht="15.75" customHeight="1">
      <c r="A96" s="218"/>
      <c r="B96" s="218"/>
      <c r="C96" s="218"/>
      <c r="D96" s="218"/>
      <c r="E96" s="218"/>
      <c r="F96" s="218"/>
      <c r="G96" s="218"/>
      <c r="H96" s="218"/>
      <c r="I96" s="218"/>
      <c r="J96" s="218"/>
      <c r="K96" s="218"/>
      <c r="L96" s="218"/>
      <c r="M96" s="218"/>
      <c r="N96" s="218"/>
      <c r="O96" s="218"/>
      <c r="P96" s="218"/>
      <c r="Q96" s="218"/>
      <c r="R96" s="218"/>
      <c r="S96" s="218"/>
      <c r="T96" s="218"/>
      <c r="U96" s="218"/>
      <c r="V96" s="218"/>
      <c r="W96" s="218"/>
      <c r="X96" s="218"/>
      <c r="Y96" s="218"/>
      <c r="Z96" s="218"/>
    </row>
    <row r="97" spans="1:26" ht="15.75" customHeight="1">
      <c r="A97" s="218"/>
      <c r="B97" s="218"/>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row>
    <row r="98" spans="1:26" ht="15.75" customHeight="1">
      <c r="A98" s="218"/>
      <c r="B98" s="218"/>
      <c r="C98" s="218"/>
      <c r="D98" s="218"/>
      <c r="E98" s="218"/>
      <c r="F98" s="218"/>
      <c r="G98" s="218"/>
      <c r="H98" s="218"/>
      <c r="I98" s="218"/>
      <c r="J98" s="218"/>
      <c r="K98" s="218"/>
      <c r="L98" s="218"/>
      <c r="M98" s="218"/>
      <c r="N98" s="218"/>
      <c r="O98" s="218"/>
      <c r="P98" s="218"/>
      <c r="Q98" s="218"/>
      <c r="R98" s="218"/>
      <c r="S98" s="218"/>
      <c r="T98" s="218"/>
      <c r="U98" s="218"/>
      <c r="V98" s="218"/>
      <c r="W98" s="218"/>
      <c r="X98" s="218"/>
      <c r="Y98" s="218"/>
      <c r="Z98" s="218"/>
    </row>
    <row r="99" spans="1:26" ht="15.75" customHeight="1">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c r="Y99" s="218"/>
      <c r="Z99" s="218"/>
    </row>
    <row r="100" spans="1:26" ht="15.75" customHeight="1">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ht="15.75" customHeight="1">
      <c r="A101" s="218"/>
      <c r="B101" s="218"/>
      <c r="C101" s="218"/>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row>
    <row r="102" spans="1:26" ht="15.75" customHeight="1">
      <c r="A102" s="218"/>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row>
    <row r="103" spans="1:26" ht="15.75" customHeight="1">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row>
    <row r="104" spans="1:26" ht="15.75" customHeight="1">
      <c r="A104" s="218"/>
      <c r="B104" s="218"/>
      <c r="C104" s="218"/>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row>
    <row r="105" spans="1:26" ht="15.75" customHeight="1">
      <c r="A105" s="218"/>
      <c r="B105" s="218"/>
      <c r="C105" s="218"/>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row>
    <row r="106" spans="1:26" ht="15.75" customHeight="1">
      <c r="A106" s="218"/>
      <c r="B106" s="218"/>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row>
    <row r="107" spans="1:26" ht="15.75" customHeight="1">
      <c r="A107" s="218"/>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row>
    <row r="108" spans="1:26" ht="15.75" customHeight="1">
      <c r="A108" s="218"/>
      <c r="B108" s="218"/>
      <c r="C108" s="218"/>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row>
    <row r="109" spans="1:26" ht="15.75" customHeight="1">
      <c r="A109" s="218"/>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row>
    <row r="110" spans="1:26" ht="15.75" customHeight="1">
      <c r="A110" s="218"/>
      <c r="B110" s="218"/>
      <c r="C110" s="218"/>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row>
    <row r="111" spans="1:26" ht="15.75" customHeight="1">
      <c r="A111" s="218"/>
      <c r="B111" s="218"/>
      <c r="C111" s="218"/>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row>
    <row r="112" spans="1:26" ht="15.75" customHeight="1">
      <c r="A112" s="218"/>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row>
    <row r="113" spans="1:26" ht="15.75" customHeight="1">
      <c r="A113" s="218"/>
      <c r="B113" s="218"/>
      <c r="C113" s="218"/>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row>
    <row r="114" spans="1:26" ht="15.75" customHeight="1">
      <c r="A114" s="218"/>
      <c r="B114" s="218"/>
      <c r="C114" s="218"/>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row>
    <row r="115" spans="1:26" ht="15.75" customHeight="1">
      <c r="A115" s="218"/>
      <c r="B115" s="218"/>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row>
    <row r="116" spans="1:26" ht="15.75" customHeight="1">
      <c r="A116" s="218"/>
      <c r="B116" s="218"/>
      <c r="C116" s="218"/>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row>
    <row r="117" spans="1:26" ht="15.75" customHeight="1">
      <c r="A117" s="218"/>
      <c r="B117" s="218"/>
      <c r="C117" s="218"/>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row>
    <row r="118" spans="1:26" ht="15.75" customHeight="1">
      <c r="A118" s="218"/>
      <c r="B118" s="218"/>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row>
    <row r="119" spans="1:26" ht="15.75" customHeight="1">
      <c r="A119" s="218"/>
      <c r="B119" s="218"/>
      <c r="C119" s="218"/>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row>
    <row r="120" spans="1:26" ht="15.75" customHeight="1">
      <c r="A120" s="218"/>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row>
    <row r="121" spans="1:26" ht="15.75" customHeight="1">
      <c r="A121" s="218"/>
      <c r="B121" s="218"/>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row>
    <row r="122" spans="1:26" ht="15.75" customHeight="1">
      <c r="A122" s="218"/>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row>
    <row r="123" spans="1:26" ht="15.75" customHeight="1">
      <c r="A123" s="218"/>
      <c r="B123" s="218"/>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row>
    <row r="124" spans="1:26" ht="15.75" customHeight="1">
      <c r="A124" s="218"/>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row>
    <row r="125" spans="1:26" ht="15.75" customHeight="1">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row>
    <row r="126" spans="1:26" ht="15.75" customHeight="1">
      <c r="A126" s="218"/>
      <c r="B126" s="218"/>
      <c r="C126" s="218"/>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row>
    <row r="127" spans="1:26" ht="15.75" customHeight="1">
      <c r="A127" s="218"/>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row>
    <row r="128" spans="1:26" ht="15.75" customHeight="1">
      <c r="A128" s="218"/>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ht="15.75" customHeight="1">
      <c r="A129" s="218"/>
      <c r="B129" s="218"/>
      <c r="C129" s="218"/>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row>
    <row r="130" spans="1:26" ht="15.75" customHeight="1">
      <c r="A130" s="218"/>
      <c r="B130" s="218"/>
      <c r="C130" s="218"/>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row>
    <row r="131" spans="1:26" ht="15.75" customHeight="1">
      <c r="A131" s="218"/>
      <c r="B131" s="218"/>
      <c r="C131" s="218"/>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row>
    <row r="132" spans="1:26" ht="15.75" customHeight="1">
      <c r="A132" s="218"/>
      <c r="B132" s="218"/>
      <c r="C132" s="218"/>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row>
    <row r="133" spans="1:26" ht="15.75" customHeight="1">
      <c r="A133" s="218"/>
      <c r="B133" s="218"/>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row>
    <row r="134" spans="1:26" ht="15.75" customHeight="1">
      <c r="A134" s="218"/>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row>
    <row r="135" spans="1:26" ht="15.75" customHeight="1">
      <c r="A135" s="218"/>
      <c r="B135" s="218"/>
      <c r="C135" s="218"/>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row>
    <row r="136" spans="1:26" ht="15.75" customHeight="1">
      <c r="A136" s="218"/>
      <c r="B136" s="218"/>
      <c r="C136" s="218"/>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row>
    <row r="137" spans="1:26" ht="15.75" customHeight="1">
      <c r="A137" s="218"/>
      <c r="B137" s="218"/>
      <c r="C137" s="218"/>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row>
    <row r="138" spans="1:26" ht="15.75" customHeight="1">
      <c r="A138" s="218"/>
      <c r="B138" s="218"/>
      <c r="C138" s="218"/>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row>
    <row r="139" spans="1:26" ht="15.75" customHeight="1">
      <c r="A139" s="218"/>
      <c r="B139" s="218"/>
      <c r="C139" s="218"/>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row>
    <row r="140" spans="1:26" ht="15.75" customHeight="1">
      <c r="A140" s="218"/>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row>
    <row r="141" spans="1:26" ht="15.75" customHeight="1">
      <c r="A141" s="218"/>
      <c r="B141" s="218"/>
      <c r="C141" s="218"/>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row>
    <row r="142" spans="1:26" ht="15.75" customHeight="1">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ht="15.75" customHeight="1">
      <c r="A143" s="218"/>
      <c r="B143" s="218"/>
      <c r="C143" s="218"/>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row>
    <row r="144" spans="1:26" ht="15.75" customHeight="1">
      <c r="A144" s="218"/>
      <c r="B144" s="218"/>
      <c r="C144" s="218"/>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row>
    <row r="145" spans="1:26" ht="15.75" customHeight="1">
      <c r="A145" s="218"/>
      <c r="B145" s="218"/>
      <c r="C145" s="218"/>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ht="15.75" customHeight="1">
      <c r="A146" s="218"/>
      <c r="B146" s="218"/>
      <c r="C146" s="218"/>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row>
    <row r="147" spans="1:26" ht="15.75" customHeight="1">
      <c r="A147" s="218"/>
      <c r="B147" s="218"/>
      <c r="C147" s="218"/>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row>
    <row r="148" spans="1:26" ht="15.75" customHeight="1">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row>
    <row r="149" spans="1:26" ht="15.75" customHeight="1">
      <c r="A149" s="218"/>
      <c r="B149" s="218"/>
      <c r="C149" s="218"/>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row>
    <row r="150" spans="1:26" ht="15.75" customHeight="1">
      <c r="A150" s="218"/>
      <c r="B150" s="218"/>
      <c r="C150" s="218"/>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row>
    <row r="151" spans="1:26" ht="15.75" customHeight="1">
      <c r="A151" s="218"/>
      <c r="B151" s="218"/>
      <c r="C151" s="218"/>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row>
    <row r="152" spans="1:26" ht="15.75" customHeight="1">
      <c r="A152" s="218"/>
      <c r="B152" s="218"/>
      <c r="C152" s="218"/>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row>
    <row r="153" spans="1:26" ht="15.75" customHeight="1">
      <c r="A153" s="218"/>
      <c r="B153" s="218"/>
      <c r="C153" s="218"/>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row>
    <row r="154" spans="1:26" ht="15.75" customHeight="1">
      <c r="A154" s="218"/>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row>
    <row r="155" spans="1:26" ht="15.75" customHeight="1">
      <c r="A155" s="218"/>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row>
    <row r="156" spans="1:26" ht="15.75" customHeight="1">
      <c r="A156" s="218"/>
      <c r="B156" s="218"/>
      <c r="C156" s="218"/>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row>
    <row r="157" spans="1:26" ht="15.75" customHeight="1">
      <c r="A157" s="218"/>
      <c r="B157" s="218"/>
      <c r="C157" s="218"/>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row>
    <row r="158" spans="1:26" ht="15.75" customHeight="1">
      <c r="A158" s="218"/>
      <c r="B158" s="218"/>
      <c r="C158" s="218"/>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row>
    <row r="159" spans="1:26" ht="15.75" customHeight="1">
      <c r="A159" s="218"/>
      <c r="B159" s="218"/>
      <c r="C159" s="218"/>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row>
    <row r="160" spans="1:26" ht="15.75" customHeight="1">
      <c r="A160" s="218"/>
      <c r="B160" s="218"/>
      <c r="C160" s="218"/>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row>
    <row r="161" spans="1:26" ht="15.75" customHeight="1">
      <c r="A161" s="218"/>
      <c r="B161" s="218"/>
      <c r="C161" s="218"/>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row>
    <row r="162" spans="1:26" ht="15.75" customHeight="1">
      <c r="A162" s="218"/>
      <c r="B162" s="218"/>
      <c r="C162" s="218"/>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row>
    <row r="163" spans="1:26" ht="15.75" customHeight="1">
      <c r="A163" s="218"/>
      <c r="B163" s="218"/>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row>
    <row r="164" spans="1:26" ht="15.75" customHeight="1">
      <c r="A164" s="218"/>
      <c r="B164" s="218"/>
      <c r="C164" s="218"/>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row>
    <row r="165" spans="1:26" ht="15.75" customHeight="1">
      <c r="A165" s="218"/>
      <c r="B165" s="218"/>
      <c r="C165" s="218"/>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row>
    <row r="166" spans="1:26" ht="15.75" customHeight="1">
      <c r="A166" s="218"/>
      <c r="B166" s="218"/>
      <c r="C166" s="218"/>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row>
    <row r="167" spans="1:26" ht="15.75" customHeight="1">
      <c r="A167" s="218"/>
      <c r="B167" s="218"/>
      <c r="C167" s="218"/>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row>
    <row r="168" spans="1:26" ht="15.75" customHeight="1">
      <c r="A168" s="218"/>
      <c r="B168" s="218"/>
      <c r="C168" s="218"/>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row>
    <row r="169" spans="1:26" ht="15.75" customHeight="1">
      <c r="A169" s="218"/>
      <c r="B169" s="218"/>
      <c r="C169" s="218"/>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row>
    <row r="170" spans="1:26" ht="15.75" customHeight="1">
      <c r="A170" s="21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row>
    <row r="171" spans="1:26" ht="15.75" customHeight="1">
      <c r="A171" s="218"/>
      <c r="B171" s="218"/>
      <c r="C171" s="218"/>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row>
    <row r="172" spans="1:26" ht="15.75" customHeight="1">
      <c r="A172" s="218"/>
      <c r="B172" s="218"/>
      <c r="C172" s="218"/>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row>
    <row r="173" spans="1:26" ht="15.75" customHeight="1">
      <c r="A173" s="218"/>
      <c r="B173" s="218"/>
      <c r="C173" s="218"/>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ht="15.75" customHeight="1">
      <c r="A174" s="218"/>
      <c r="B174" s="218"/>
      <c r="C174" s="218"/>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row>
    <row r="175" spans="1:26" ht="15.75" customHeight="1">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row>
    <row r="176" spans="1:26" ht="15.75" customHeight="1">
      <c r="A176" s="218"/>
      <c r="B176" s="218"/>
      <c r="C176" s="218"/>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row>
    <row r="177" spans="1:26" ht="15.75" customHeight="1">
      <c r="A177" s="218"/>
      <c r="B177" s="218"/>
      <c r="C177" s="218"/>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row>
    <row r="178" spans="1:26" ht="15.75" customHeight="1">
      <c r="A178" s="218"/>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row>
    <row r="179" spans="1:26" ht="15.75" customHeight="1">
      <c r="A179" s="218"/>
      <c r="B179" s="218"/>
      <c r="C179" s="218"/>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row>
    <row r="180" spans="1:26" ht="15.75" customHeight="1">
      <c r="A180" s="218"/>
      <c r="B180" s="218"/>
      <c r="C180" s="218"/>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row>
    <row r="181" spans="1:26" ht="15.75" customHeight="1">
      <c r="A181" s="218"/>
      <c r="B181" s="218"/>
      <c r="C181" s="218"/>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row>
    <row r="182" spans="1:26" ht="15.75" customHeight="1">
      <c r="A182" s="218"/>
      <c r="B182" s="218"/>
      <c r="C182" s="218"/>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row>
    <row r="183" spans="1:26" ht="15.75" customHeight="1">
      <c r="A183" s="218"/>
      <c r="B183" s="218"/>
      <c r="C183" s="218"/>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row>
    <row r="184" spans="1:26" ht="15.75" customHeight="1">
      <c r="A184" s="218"/>
      <c r="B184" s="218"/>
      <c r="C184" s="218"/>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row>
    <row r="185" spans="1:26" ht="15.75" customHeight="1">
      <c r="A185" s="218"/>
      <c r="B185" s="218"/>
      <c r="C185" s="218"/>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row>
    <row r="186" spans="1:26" ht="15.75" customHeight="1">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row>
    <row r="187" spans="1:26" ht="15.75" customHeight="1">
      <c r="A187" s="218"/>
      <c r="B187" s="218"/>
      <c r="C187" s="218"/>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ht="15.75" customHeight="1">
      <c r="A188" s="218"/>
      <c r="B188" s="218"/>
      <c r="C188" s="218"/>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row>
    <row r="189" spans="1:26" ht="15.75" customHeight="1">
      <c r="A189" s="218"/>
      <c r="B189" s="218"/>
      <c r="C189" s="218"/>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row>
    <row r="190" spans="1:26" ht="15.75" customHeight="1">
      <c r="A190" s="218"/>
      <c r="B190" s="218"/>
      <c r="C190" s="218"/>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ht="15.75" customHeight="1">
      <c r="A191" s="218"/>
      <c r="B191" s="218"/>
      <c r="C191" s="218"/>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row>
    <row r="192" spans="1:26" ht="15.75" customHeight="1">
      <c r="A192" s="218"/>
      <c r="B192" s="218"/>
      <c r="C192" s="218"/>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row>
    <row r="193" spans="1:26" ht="15.75" customHeight="1">
      <c r="A193" s="218"/>
      <c r="B193" s="218"/>
      <c r="C193" s="218"/>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row>
    <row r="194" spans="1:26" ht="15.75" customHeight="1">
      <c r="A194" s="218"/>
      <c r="B194" s="218"/>
      <c r="C194" s="218"/>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row>
    <row r="195" spans="1:26" ht="15.75" customHeight="1">
      <c r="A195" s="218"/>
      <c r="B195" s="218"/>
      <c r="C195" s="218"/>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row>
    <row r="196" spans="1:26" ht="15.75" customHeight="1">
      <c r="A196" s="218"/>
      <c r="B196" s="218"/>
      <c r="C196" s="218"/>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row>
    <row r="197" spans="1:26" ht="15.75" customHeight="1">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row>
    <row r="198" spans="1:26" ht="15.75" customHeight="1">
      <c r="A198" s="218"/>
      <c r="B198" s="218"/>
      <c r="C198" s="218"/>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row>
    <row r="199" spans="1:26" ht="15.75" customHeight="1">
      <c r="A199" s="218"/>
      <c r="B199" s="218"/>
      <c r="C199" s="218"/>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row>
    <row r="200" spans="1:26" ht="15.75" customHeight="1">
      <c r="A200" s="218"/>
      <c r="B200" s="218"/>
      <c r="C200" s="218"/>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row>
    <row r="201" spans="1:26" ht="15.75" customHeight="1">
      <c r="A201" s="218"/>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row>
    <row r="202" spans="1:26" ht="15.75" customHeight="1">
      <c r="A202" s="218"/>
      <c r="B202" s="218"/>
      <c r="C202" s="218"/>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row>
    <row r="203" spans="1:26" ht="15.75" customHeight="1">
      <c r="A203" s="218"/>
      <c r="B203" s="218"/>
      <c r="C203" s="218"/>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row>
    <row r="204" spans="1:26" ht="15.75" customHeight="1">
      <c r="A204" s="218"/>
      <c r="B204" s="218"/>
      <c r="C204" s="218"/>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row>
    <row r="205" spans="1:26" ht="15.75" customHeight="1">
      <c r="A205" s="218"/>
      <c r="B205" s="218"/>
      <c r="C205" s="218"/>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row>
    <row r="206" spans="1:26" ht="15.75" customHeight="1">
      <c r="A206" s="218"/>
      <c r="B206" s="218"/>
      <c r="C206" s="218"/>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row>
    <row r="207" spans="1:26" ht="15.75" customHeight="1">
      <c r="A207" s="218"/>
      <c r="B207" s="218"/>
      <c r="C207" s="218"/>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row>
    <row r="208" spans="1:26" ht="15.75" customHeight="1">
      <c r="A208" s="218"/>
      <c r="B208" s="218"/>
      <c r="C208" s="218"/>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row>
    <row r="209" spans="1:26" ht="15.75" customHeight="1">
      <c r="A209" s="218"/>
      <c r="B209" s="218"/>
      <c r="C209" s="218"/>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row>
    <row r="210" spans="1:26" ht="15.75" customHeight="1">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row>
    <row r="211" spans="1:26" ht="15.75" customHeight="1">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row>
    <row r="212" spans="1:26" ht="15.75" customHeight="1">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row>
    <row r="213" spans="1:26" ht="15.75" customHeight="1">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row>
    <row r="214" spans="1:26" ht="15.75" customHeight="1">
      <c r="A214" s="218"/>
      <c r="B214" s="218"/>
      <c r="C214" s="218"/>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row>
    <row r="215" spans="1:26" ht="15.75" customHeight="1">
      <c r="A215" s="218"/>
      <c r="B215" s="218"/>
      <c r="C215" s="218"/>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row>
    <row r="216" spans="1:26" ht="15.75" customHeight="1">
      <c r="A216" s="218"/>
      <c r="B216" s="218"/>
      <c r="C216" s="218"/>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row>
    <row r="217" spans="1:26" ht="15.75" customHeight="1">
      <c r="A217" s="218"/>
      <c r="B217" s="218"/>
      <c r="C217" s="218"/>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row>
    <row r="218" spans="1:26" ht="15.75" customHeight="1">
      <c r="A218" s="218"/>
      <c r="B218" s="218"/>
      <c r="C218" s="218"/>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ht="15.75" customHeight="1">
      <c r="A219" s="218"/>
      <c r="B219" s="218"/>
      <c r="C219" s="218"/>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row>
    <row r="220" spans="1:26" ht="15.75" customHeight="1">
      <c r="A220" s="218"/>
      <c r="B220" s="218"/>
      <c r="C220" s="218"/>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row>
    <row r="221" spans="1:26" ht="15.75" customHeight="1">
      <c r="A221" s="218"/>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row>
    <row r="222" spans="1:26" ht="15.75" customHeight="1">
      <c r="A222" s="218"/>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row>
    <row r="223" spans="1:26" ht="15.75" customHeight="1">
      <c r="A223" s="218"/>
      <c r="B223" s="218"/>
      <c r="C223" s="218"/>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row>
    <row r="224" spans="1:26" ht="15.75" customHeight="1">
      <c r="A224" s="218"/>
      <c r="B224" s="218"/>
      <c r="C224" s="218"/>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row>
    <row r="225" spans="1:26" ht="15.75" customHeight="1">
      <c r="A225" s="218"/>
      <c r="B225" s="218"/>
      <c r="C225" s="218"/>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row>
    <row r="226" spans="1:26" ht="15.75" customHeight="1">
      <c r="A226" s="218"/>
      <c r="B226" s="218"/>
      <c r="C226" s="218"/>
      <c r="D226" s="218"/>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row>
    <row r="227" spans="1:26" ht="15.75" customHeight="1">
      <c r="A227" s="218"/>
      <c r="B227" s="218"/>
      <c r="C227" s="218"/>
      <c r="D227" s="218"/>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row>
    <row r="228" spans="1:26" ht="15.75" customHeight="1">
      <c r="A228" s="218"/>
      <c r="B228" s="218"/>
      <c r="C228" s="218"/>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row>
    <row r="229" spans="1:26" ht="15.75" customHeight="1">
      <c r="A229" s="218"/>
      <c r="B229" s="218"/>
      <c r="C229" s="218"/>
      <c r="D229" s="218"/>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row>
    <row r="230" spans="1:26" ht="15.75" customHeight="1">
      <c r="A230" s="218"/>
      <c r="B230" s="218"/>
      <c r="C230" s="218"/>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row>
    <row r="231" spans="1:26" ht="15.75" customHeight="1">
      <c r="A231" s="218"/>
      <c r="B231" s="218"/>
      <c r="C231" s="218"/>
      <c r="D231" s="218"/>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row>
    <row r="232" spans="1:26" ht="15.75" customHeight="1">
      <c r="A232" s="218"/>
      <c r="B232" s="218"/>
      <c r="C232" s="218"/>
      <c r="D232" s="218"/>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ht="15.75" customHeight="1">
      <c r="A233" s="218"/>
      <c r="B233" s="218"/>
      <c r="C233" s="218"/>
      <c r="D233" s="218"/>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row>
    <row r="234" spans="1:26" ht="15.75" customHeight="1">
      <c r="A234" s="218"/>
      <c r="B234" s="218"/>
      <c r="C234" s="218"/>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row>
    <row r="235" spans="1:26" ht="15.75" customHeight="1">
      <c r="A235" s="218"/>
      <c r="B235" s="218"/>
      <c r="C235" s="218"/>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ht="15.75" customHeight="1">
      <c r="A236" s="218"/>
      <c r="B236" s="218"/>
      <c r="C236" s="218"/>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row>
    <row r="237" spans="1:26" ht="15.75" customHeight="1">
      <c r="A237" s="218"/>
      <c r="B237" s="218"/>
      <c r="C237" s="218"/>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row>
    <row r="238" spans="1:26" ht="15.75" customHeight="1">
      <c r="A238" s="218"/>
      <c r="B238" s="218"/>
      <c r="C238" s="218"/>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row>
    <row r="239" spans="1:26" ht="15.75" customHeight="1">
      <c r="A239" s="218"/>
      <c r="B239" s="218"/>
      <c r="C239" s="218"/>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row>
    <row r="240" spans="1:26" ht="15.75" customHeight="1">
      <c r="A240" s="218"/>
      <c r="B240" s="218"/>
      <c r="C240" s="218"/>
      <c r="D240" s="218"/>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row>
    <row r="241" spans="1:26" ht="15.75" customHeight="1">
      <c r="A241" s="218"/>
      <c r="B241" s="218"/>
      <c r="C241" s="218"/>
      <c r="D241" s="218"/>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row>
    <row r="242" spans="1:26" ht="15.75" customHeight="1">
      <c r="A242" s="218"/>
      <c r="B242" s="218"/>
      <c r="C242" s="218"/>
      <c r="D242" s="218"/>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row>
    <row r="243" spans="1:26" ht="15.75" customHeight="1">
      <c r="A243" s="218"/>
      <c r="B243" s="218"/>
      <c r="C243" s="218"/>
      <c r="D243" s="218"/>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row>
    <row r="244" spans="1:26" ht="15.75" customHeight="1">
      <c r="A244" s="218"/>
      <c r="B244" s="218"/>
      <c r="C244" s="218"/>
      <c r="D244" s="218"/>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row>
    <row r="245" spans="1:26" ht="15.75" customHeight="1">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row>
    <row r="246" spans="1:26" ht="15.75" customHeight="1">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row>
    <row r="247" spans="1:26" ht="15.75" customHeight="1">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row>
    <row r="248" spans="1:26" ht="15.75" customHeight="1">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row>
    <row r="249" spans="1:26" ht="15.75" customHeight="1">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row>
    <row r="250" spans="1:26" ht="15.75" customHeight="1">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row>
    <row r="251" spans="1:26" ht="15.75" customHeight="1">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row>
    <row r="252" spans="1:26" ht="15.75" customHeight="1">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row>
    <row r="253" spans="1:26" ht="15.75" customHeight="1">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row>
    <row r="254" spans="1:26" ht="15.75" customHeight="1">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row>
    <row r="255" spans="1:26" ht="15.75" customHeight="1">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row>
    <row r="256" spans="1:26" ht="15.75" customHeight="1">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row>
    <row r="257" spans="1:26" ht="15.75" customHeight="1">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row>
    <row r="258" spans="1:26" ht="15.75" customHeight="1">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row>
    <row r="259" spans="1:26" ht="15.75" customHeight="1">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row>
    <row r="260" spans="1:26" ht="15.75" customHeight="1">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row>
    <row r="261" spans="1:26" ht="15.75" customHeight="1">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row>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C60:M60"/>
    <mergeCell ref="B61:M61"/>
    <mergeCell ref="F42:G42"/>
    <mergeCell ref="H42:I42"/>
    <mergeCell ref="F45:F46"/>
    <mergeCell ref="G45:J46"/>
    <mergeCell ref="L45:M46"/>
    <mergeCell ref="C48:M48"/>
    <mergeCell ref="C49:M49"/>
    <mergeCell ref="H40:I40"/>
    <mergeCell ref="J40:K40"/>
    <mergeCell ref="L40:M40"/>
    <mergeCell ref="D42:E42"/>
    <mergeCell ref="C59:M59"/>
    <mergeCell ref="C58:M58"/>
    <mergeCell ref="C50:M50"/>
    <mergeCell ref="C51:M51"/>
    <mergeCell ref="C52:M52"/>
    <mergeCell ref="C53:M53"/>
    <mergeCell ref="C54:M54"/>
    <mergeCell ref="C55:M55"/>
    <mergeCell ref="C56:M56"/>
    <mergeCell ref="A58:A60"/>
    <mergeCell ref="B1:M1"/>
    <mergeCell ref="C2:M2"/>
    <mergeCell ref="C3:M3"/>
    <mergeCell ref="C4:E4"/>
    <mergeCell ref="F4:G4"/>
    <mergeCell ref="C16:M16"/>
    <mergeCell ref="J29:L29"/>
    <mergeCell ref="H38:I38"/>
    <mergeCell ref="J38:K38"/>
    <mergeCell ref="D36:E36"/>
    <mergeCell ref="F36:G36"/>
    <mergeCell ref="H36:I36"/>
    <mergeCell ref="J36:K36"/>
    <mergeCell ref="L36:M36"/>
    <mergeCell ref="F38:G38"/>
    <mergeCell ref="A2:A14"/>
    <mergeCell ref="B17:B23"/>
    <mergeCell ref="B24:B27"/>
    <mergeCell ref="B28:B30"/>
    <mergeCell ref="C57:M57"/>
    <mergeCell ref="H4:M4"/>
    <mergeCell ref="C15:M15"/>
    <mergeCell ref="A15:A51"/>
    <mergeCell ref="B31:B33"/>
    <mergeCell ref="B34:B43"/>
    <mergeCell ref="B44:B47"/>
    <mergeCell ref="A52:A57"/>
    <mergeCell ref="L38:M38"/>
    <mergeCell ref="D38:E38"/>
    <mergeCell ref="D40:E40"/>
    <mergeCell ref="F40:G40"/>
    <mergeCell ref="C11:M11"/>
    <mergeCell ref="C12:M12"/>
    <mergeCell ref="C13:M13"/>
    <mergeCell ref="C14:D14"/>
    <mergeCell ref="F14:M14"/>
    <mergeCell ref="C5:M5"/>
    <mergeCell ref="C6:M6"/>
    <mergeCell ref="C7:G7"/>
    <mergeCell ref="I7:M7"/>
    <mergeCell ref="B8:B10"/>
    <mergeCell ref="C8:M10"/>
  </mergeCells>
  <hyperlinks>
    <hyperlink ref="C56" r:id="rId1"/>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8"/>
  <sheetViews>
    <sheetView zoomScale="83" zoomScaleNormal="106" workbookViewId="0">
      <selection activeCell="C12" sqref="C12:M12"/>
    </sheetView>
  </sheetViews>
  <sheetFormatPr baseColWidth="10" defaultColWidth="14.42578125" defaultRowHeight="15" customHeight="1"/>
  <cols>
    <col min="1" max="1" width="25.140625" style="781" customWidth="1"/>
    <col min="2" max="2" width="39.140625" style="781" customWidth="1"/>
    <col min="3" max="13" width="13.85546875" style="781" customWidth="1"/>
    <col min="14" max="26" width="11.42578125" style="781" customWidth="1"/>
    <col min="27" max="16384" width="14.42578125" style="781"/>
  </cols>
  <sheetData>
    <row r="1" spans="1:26" ht="15.75" customHeight="1" thickBot="1">
      <c r="A1" s="779"/>
      <c r="B1" s="877" t="s">
        <v>954</v>
      </c>
      <c r="C1" s="878"/>
      <c r="D1" s="878"/>
      <c r="E1" s="878"/>
      <c r="F1" s="878"/>
      <c r="G1" s="878"/>
      <c r="H1" s="878"/>
      <c r="I1" s="878"/>
      <c r="J1" s="878"/>
      <c r="K1" s="878"/>
      <c r="L1" s="878"/>
      <c r="M1" s="879"/>
      <c r="N1" s="780"/>
      <c r="O1" s="780"/>
      <c r="P1" s="780"/>
      <c r="Q1" s="780"/>
      <c r="R1" s="780"/>
      <c r="S1" s="780"/>
      <c r="T1" s="780"/>
      <c r="U1" s="780"/>
      <c r="V1" s="780"/>
      <c r="W1" s="780"/>
      <c r="X1" s="780"/>
      <c r="Y1" s="780"/>
      <c r="Z1" s="780"/>
    </row>
    <row r="2" spans="1:26" ht="15.75" customHeight="1">
      <c r="A2" s="1689" t="s">
        <v>263</v>
      </c>
      <c r="B2" s="880" t="s">
        <v>264</v>
      </c>
      <c r="C2" s="1713" t="s">
        <v>865</v>
      </c>
      <c r="D2" s="1359"/>
      <c r="E2" s="1359"/>
      <c r="F2" s="1359"/>
      <c r="G2" s="1359"/>
      <c r="H2" s="1359"/>
      <c r="I2" s="1359"/>
      <c r="J2" s="1359"/>
      <c r="K2" s="1359"/>
      <c r="L2" s="1359"/>
      <c r="M2" s="1360"/>
      <c r="N2" s="780"/>
      <c r="O2" s="780"/>
      <c r="P2" s="780"/>
      <c r="Q2" s="780"/>
      <c r="R2" s="780"/>
      <c r="S2" s="780"/>
      <c r="T2" s="780"/>
      <c r="U2" s="780"/>
      <c r="V2" s="780"/>
      <c r="W2" s="780"/>
      <c r="X2" s="780"/>
      <c r="Y2" s="780"/>
      <c r="Z2" s="780"/>
    </row>
    <row r="3" spans="1:26" ht="35.25" customHeight="1">
      <c r="A3" s="1322"/>
      <c r="B3" s="881" t="s">
        <v>265</v>
      </c>
      <c r="C3" s="1690" t="s">
        <v>898</v>
      </c>
      <c r="D3" s="1324"/>
      <c r="E3" s="1324"/>
      <c r="F3" s="1324"/>
      <c r="G3" s="1324"/>
      <c r="H3" s="1324"/>
      <c r="I3" s="1324"/>
      <c r="J3" s="1324"/>
      <c r="K3" s="1324"/>
      <c r="L3" s="1324"/>
      <c r="M3" s="1325"/>
      <c r="N3" s="780"/>
      <c r="O3" s="780"/>
      <c r="P3" s="780"/>
      <c r="Q3" s="780"/>
      <c r="R3" s="780"/>
      <c r="S3" s="780"/>
      <c r="T3" s="780"/>
      <c r="U3" s="780"/>
      <c r="V3" s="780"/>
      <c r="W3" s="780"/>
      <c r="X3" s="780"/>
      <c r="Y3" s="780"/>
      <c r="Z3" s="780"/>
    </row>
    <row r="4" spans="1:26" ht="66" customHeight="1">
      <c r="A4" s="1322"/>
      <c r="B4" s="920" t="s">
        <v>97</v>
      </c>
      <c r="C4" s="1714" t="s">
        <v>866</v>
      </c>
      <c r="D4" s="1715"/>
      <c r="E4" s="1716"/>
      <c r="F4" s="1717" t="s">
        <v>98</v>
      </c>
      <c r="G4" s="1349"/>
      <c r="H4" s="956">
        <v>15</v>
      </c>
      <c r="I4" s="1718" t="s">
        <v>867</v>
      </c>
      <c r="J4" s="1719"/>
      <c r="K4" s="1719"/>
      <c r="L4" s="1719"/>
      <c r="M4" s="1720"/>
      <c r="N4" s="780"/>
      <c r="O4" s="780"/>
      <c r="P4" s="780"/>
      <c r="Q4" s="780"/>
      <c r="R4" s="780"/>
      <c r="S4" s="780"/>
      <c r="T4" s="780"/>
      <c r="U4" s="780"/>
      <c r="V4" s="780"/>
      <c r="W4" s="780"/>
      <c r="X4" s="780"/>
      <c r="Y4" s="780"/>
      <c r="Z4" s="780"/>
    </row>
    <row r="5" spans="1:26" ht="16.5" customHeight="1">
      <c r="A5" s="1322"/>
      <c r="B5" s="958" t="s">
        <v>267</v>
      </c>
      <c r="C5" s="1721" t="s">
        <v>868</v>
      </c>
      <c r="D5" s="1722"/>
      <c r="E5" s="1722"/>
      <c r="F5" s="1722"/>
      <c r="G5" s="1722"/>
      <c r="H5" s="1722"/>
      <c r="I5" s="1722"/>
      <c r="J5" s="1722"/>
      <c r="K5" s="1722"/>
      <c r="L5" s="1722"/>
      <c r="M5" s="1722"/>
      <c r="N5" s="780"/>
      <c r="O5" s="780"/>
      <c r="P5" s="780"/>
      <c r="Q5" s="780"/>
      <c r="R5" s="780"/>
      <c r="S5" s="780"/>
      <c r="T5" s="780"/>
      <c r="U5" s="780"/>
      <c r="V5" s="780"/>
      <c r="W5" s="780"/>
      <c r="X5" s="780"/>
      <c r="Y5" s="780"/>
      <c r="Z5" s="780"/>
    </row>
    <row r="6" spans="1:26" ht="15.75" customHeight="1">
      <c r="A6" s="1322"/>
      <c r="B6" s="958" t="s">
        <v>268</v>
      </c>
      <c r="C6" s="1721" t="s">
        <v>869</v>
      </c>
      <c r="D6" s="1722"/>
      <c r="E6" s="1722"/>
      <c r="F6" s="1722"/>
      <c r="G6" s="1722"/>
      <c r="H6" s="1722"/>
      <c r="I6" s="1722"/>
      <c r="J6" s="1722"/>
      <c r="K6" s="1722"/>
      <c r="L6" s="1722"/>
      <c r="M6" s="1722"/>
      <c r="N6" s="780"/>
      <c r="O6" s="780"/>
      <c r="P6" s="780"/>
      <c r="Q6" s="780"/>
      <c r="R6" s="780"/>
      <c r="S6" s="780"/>
      <c r="T6" s="780"/>
      <c r="U6" s="780"/>
      <c r="V6" s="780"/>
      <c r="W6" s="780"/>
      <c r="X6" s="780"/>
      <c r="Y6" s="780"/>
      <c r="Z6" s="780"/>
    </row>
    <row r="7" spans="1:26" ht="15.75" customHeight="1">
      <c r="A7" s="1322"/>
      <c r="B7" s="882" t="s">
        <v>269</v>
      </c>
      <c r="C7" s="1723" t="s">
        <v>845</v>
      </c>
      <c r="D7" s="1343"/>
      <c r="E7" s="944"/>
      <c r="F7" s="944"/>
      <c r="G7" s="944"/>
      <c r="H7" s="957" t="s">
        <v>52</v>
      </c>
      <c r="I7" s="1724" t="s">
        <v>870</v>
      </c>
      <c r="J7" s="1343"/>
      <c r="K7" s="1343"/>
      <c r="L7" s="1343"/>
      <c r="M7" s="1344"/>
      <c r="N7" s="780"/>
      <c r="O7" s="780"/>
      <c r="P7" s="780"/>
      <c r="Q7" s="780"/>
      <c r="R7" s="780"/>
      <c r="S7" s="780"/>
      <c r="T7" s="780"/>
      <c r="U7" s="780"/>
      <c r="V7" s="780"/>
      <c r="W7" s="780"/>
      <c r="X7" s="780"/>
      <c r="Y7" s="780"/>
      <c r="Z7" s="780"/>
    </row>
    <row r="8" spans="1:26" ht="15" customHeight="1">
      <c r="A8" s="1322"/>
      <c r="B8" s="1725" t="s">
        <v>270</v>
      </c>
      <c r="C8" s="1726"/>
      <c r="D8" s="1727"/>
      <c r="E8" s="886"/>
      <c r="F8" s="886"/>
      <c r="G8" s="886"/>
      <c r="H8" s="886"/>
      <c r="I8" s="886"/>
      <c r="J8" s="886"/>
      <c r="K8" s="886"/>
      <c r="L8" s="886"/>
      <c r="M8" s="887"/>
      <c r="N8" s="780"/>
      <c r="O8" s="780"/>
      <c r="P8" s="780"/>
      <c r="Q8" s="780"/>
      <c r="R8" s="780"/>
      <c r="S8" s="780"/>
      <c r="T8" s="780"/>
      <c r="U8" s="780"/>
      <c r="V8" s="780"/>
      <c r="W8" s="780"/>
      <c r="X8" s="780"/>
      <c r="Y8" s="780"/>
      <c r="Z8" s="780"/>
    </row>
    <row r="9" spans="1:26" ht="15.75" customHeight="1">
      <c r="A9" s="1322"/>
      <c r="B9" s="1706"/>
      <c r="C9" s="1728"/>
      <c r="D9" s="1729"/>
      <c r="E9" s="889"/>
      <c r="F9" s="1729"/>
      <c r="G9" s="1343"/>
      <c r="H9" s="889"/>
      <c r="I9" s="1729"/>
      <c r="J9" s="1343"/>
      <c r="K9" s="889"/>
      <c r="L9" s="1729"/>
      <c r="M9" s="1343"/>
      <c r="N9" s="780"/>
      <c r="O9" s="780"/>
      <c r="P9" s="780"/>
      <c r="Q9" s="780"/>
      <c r="R9" s="780"/>
      <c r="S9" s="780"/>
      <c r="T9" s="780"/>
      <c r="U9" s="780"/>
      <c r="V9" s="780"/>
      <c r="W9" s="780"/>
      <c r="X9" s="780"/>
      <c r="Y9" s="780"/>
      <c r="Z9" s="780"/>
    </row>
    <row r="10" spans="1:26" ht="15.75" customHeight="1">
      <c r="A10" s="1322"/>
      <c r="B10" s="1706"/>
      <c r="C10" s="1728" t="s">
        <v>272</v>
      </c>
      <c r="D10" s="1343"/>
      <c r="E10" s="888"/>
      <c r="F10" s="1729" t="s">
        <v>272</v>
      </c>
      <c r="G10" s="1343"/>
      <c r="H10" s="888"/>
      <c r="I10" s="1729" t="s">
        <v>272</v>
      </c>
      <c r="J10" s="1343"/>
      <c r="K10" s="888"/>
      <c r="L10" s="1729" t="s">
        <v>272</v>
      </c>
      <c r="M10" s="1343"/>
      <c r="N10" s="780"/>
      <c r="O10" s="780"/>
      <c r="P10" s="780"/>
      <c r="Q10" s="780"/>
      <c r="R10" s="780"/>
      <c r="S10" s="780"/>
      <c r="T10" s="780"/>
      <c r="U10" s="780"/>
      <c r="V10" s="780"/>
      <c r="W10" s="780"/>
      <c r="X10" s="780"/>
      <c r="Y10" s="780"/>
      <c r="Z10" s="780"/>
    </row>
    <row r="11" spans="1:26" ht="15.75" customHeight="1">
      <c r="A11" s="1322"/>
      <c r="B11" s="1706"/>
      <c r="C11" s="885"/>
      <c r="D11" s="886"/>
      <c r="E11" s="886"/>
      <c r="F11" s="886"/>
      <c r="G11" s="886"/>
      <c r="H11" s="886"/>
      <c r="I11" s="886"/>
      <c r="J11" s="886"/>
      <c r="K11" s="886"/>
      <c r="L11" s="886"/>
      <c r="M11" s="887"/>
      <c r="N11" s="780"/>
      <c r="O11" s="780"/>
      <c r="P11" s="780"/>
      <c r="Q11" s="780"/>
      <c r="R11" s="780"/>
      <c r="S11" s="780"/>
      <c r="T11" s="780"/>
      <c r="U11" s="780"/>
      <c r="V11" s="780"/>
      <c r="W11" s="780"/>
      <c r="X11" s="780"/>
      <c r="Y11" s="780"/>
      <c r="Z11" s="780"/>
    </row>
    <row r="12" spans="1:26" ht="135.75" customHeight="1">
      <c r="A12" s="1337"/>
      <c r="B12" s="881" t="s">
        <v>273</v>
      </c>
      <c r="C12" s="1690" t="s">
        <v>880</v>
      </c>
      <c r="D12" s="1324"/>
      <c r="E12" s="1324"/>
      <c r="F12" s="1324"/>
      <c r="G12" s="1324"/>
      <c r="H12" s="1324"/>
      <c r="I12" s="1324"/>
      <c r="J12" s="1324"/>
      <c r="K12" s="1324"/>
      <c r="L12" s="1324"/>
      <c r="M12" s="1324"/>
      <c r="N12" s="780"/>
      <c r="O12" s="780"/>
      <c r="P12" s="780"/>
      <c r="Q12" s="780"/>
      <c r="R12" s="780"/>
      <c r="S12" s="780"/>
      <c r="T12" s="780"/>
      <c r="U12" s="780"/>
      <c r="V12" s="780"/>
      <c r="W12" s="780"/>
      <c r="X12" s="780"/>
      <c r="Y12" s="780"/>
      <c r="Z12" s="780"/>
    </row>
    <row r="13" spans="1:26" ht="15.75" customHeight="1">
      <c r="A13" s="1704" t="s">
        <v>275</v>
      </c>
      <c r="B13" s="881" t="s">
        <v>91</v>
      </c>
      <c r="C13" s="1690" t="s">
        <v>202</v>
      </c>
      <c r="D13" s="1691"/>
      <c r="E13" s="1691"/>
      <c r="F13" s="1691"/>
      <c r="G13" s="1691"/>
      <c r="H13" s="1691"/>
      <c r="I13" s="1691"/>
      <c r="J13" s="1691"/>
      <c r="K13" s="1691"/>
      <c r="L13" s="1691"/>
      <c r="M13" s="1692"/>
      <c r="N13" s="780"/>
      <c r="O13" s="780"/>
      <c r="P13" s="780"/>
      <c r="Q13" s="780"/>
      <c r="R13" s="780"/>
      <c r="S13" s="780"/>
      <c r="T13" s="780"/>
      <c r="U13" s="780"/>
      <c r="V13" s="780"/>
      <c r="W13" s="780"/>
      <c r="X13" s="780"/>
      <c r="Y13" s="780"/>
      <c r="Z13" s="780"/>
    </row>
    <row r="14" spans="1:26" ht="8.25" customHeight="1">
      <c r="A14" s="1322"/>
      <c r="B14" s="1705" t="s">
        <v>276</v>
      </c>
      <c r="C14" s="890"/>
      <c r="D14" s="891"/>
      <c r="E14" s="891"/>
      <c r="F14" s="891"/>
      <c r="G14" s="891"/>
      <c r="H14" s="891"/>
      <c r="I14" s="891"/>
      <c r="J14" s="891"/>
      <c r="K14" s="891"/>
      <c r="L14" s="891"/>
      <c r="M14" s="892"/>
      <c r="N14" s="780"/>
      <c r="O14" s="780"/>
      <c r="P14" s="780"/>
      <c r="Q14" s="780"/>
      <c r="R14" s="780"/>
      <c r="S14" s="780"/>
      <c r="T14" s="780"/>
      <c r="U14" s="780"/>
      <c r="V14" s="780"/>
      <c r="W14" s="780"/>
      <c r="X14" s="780"/>
      <c r="Y14" s="780"/>
      <c r="Z14" s="780"/>
    </row>
    <row r="15" spans="1:26" ht="9" customHeight="1">
      <c r="A15" s="1322"/>
      <c r="B15" s="1706"/>
      <c r="C15" s="893"/>
      <c r="D15" s="894"/>
      <c r="E15" s="895"/>
      <c r="F15" s="894"/>
      <c r="G15" s="895"/>
      <c r="H15" s="894"/>
      <c r="I15" s="895"/>
      <c r="J15" s="894"/>
      <c r="K15" s="895"/>
      <c r="L15" s="895"/>
      <c r="M15" s="896"/>
      <c r="N15" s="780"/>
      <c r="O15" s="780"/>
      <c r="P15" s="780"/>
      <c r="Q15" s="780"/>
      <c r="R15" s="780"/>
      <c r="S15" s="780"/>
      <c r="T15" s="780"/>
      <c r="U15" s="780"/>
      <c r="V15" s="780"/>
      <c r="W15" s="780"/>
      <c r="X15" s="780"/>
      <c r="Y15" s="780"/>
      <c r="Z15" s="780"/>
    </row>
    <row r="16" spans="1:26" ht="15.75" customHeight="1">
      <c r="A16" s="1322"/>
      <c r="B16" s="1706"/>
      <c r="C16" s="897" t="s">
        <v>277</v>
      </c>
      <c r="D16" s="898"/>
      <c r="E16" s="899" t="s">
        <v>278</v>
      </c>
      <c r="F16" s="898"/>
      <c r="G16" s="899" t="s">
        <v>279</v>
      </c>
      <c r="H16" s="898"/>
      <c r="I16" s="899" t="s">
        <v>280</v>
      </c>
      <c r="J16" s="883"/>
      <c r="K16" s="899"/>
      <c r="L16" s="899"/>
      <c r="M16" s="896"/>
      <c r="N16" s="780"/>
      <c r="O16" s="780"/>
      <c r="P16" s="780"/>
      <c r="Q16" s="780"/>
      <c r="R16" s="780"/>
      <c r="S16" s="780"/>
      <c r="T16" s="780"/>
      <c r="U16" s="780"/>
      <c r="V16" s="780"/>
      <c r="W16" s="780"/>
      <c r="X16" s="780"/>
      <c r="Y16" s="780"/>
      <c r="Z16" s="780"/>
    </row>
    <row r="17" spans="1:26" ht="15.75" customHeight="1">
      <c r="A17" s="1322"/>
      <c r="B17" s="1706"/>
      <c r="C17" s="897" t="s">
        <v>281</v>
      </c>
      <c r="D17" s="900"/>
      <c r="E17" s="899" t="s">
        <v>282</v>
      </c>
      <c r="F17" s="901"/>
      <c r="G17" s="899" t="s">
        <v>283</v>
      </c>
      <c r="H17" s="901"/>
      <c r="I17" s="899"/>
      <c r="J17" s="895"/>
      <c r="K17" s="899"/>
      <c r="L17" s="899"/>
      <c r="M17" s="896"/>
      <c r="N17" s="780"/>
      <c r="O17" s="780"/>
      <c r="P17" s="780"/>
      <c r="Q17" s="780"/>
      <c r="R17" s="780"/>
      <c r="S17" s="780"/>
      <c r="T17" s="780"/>
      <c r="U17" s="780"/>
      <c r="V17" s="780"/>
      <c r="W17" s="780"/>
      <c r="X17" s="780"/>
      <c r="Y17" s="780"/>
      <c r="Z17" s="780"/>
    </row>
    <row r="18" spans="1:26" ht="15.75" customHeight="1">
      <c r="A18" s="1322"/>
      <c r="B18" s="1706"/>
      <c r="C18" s="897" t="s">
        <v>284</v>
      </c>
      <c r="D18" s="900"/>
      <c r="E18" s="899" t="s">
        <v>285</v>
      </c>
      <c r="F18" s="900"/>
      <c r="G18" s="899"/>
      <c r="H18" s="895"/>
      <c r="I18" s="899"/>
      <c r="J18" s="895"/>
      <c r="K18" s="899"/>
      <c r="L18" s="899"/>
      <c r="M18" s="896"/>
      <c r="N18" s="780"/>
      <c r="O18" s="780"/>
      <c r="P18" s="780"/>
      <c r="Q18" s="780"/>
      <c r="R18" s="780"/>
      <c r="S18" s="780"/>
      <c r="T18" s="780"/>
      <c r="U18" s="780"/>
      <c r="V18" s="780"/>
      <c r="W18" s="780"/>
      <c r="X18" s="780"/>
      <c r="Y18" s="780"/>
      <c r="Z18" s="780"/>
    </row>
    <row r="19" spans="1:26" ht="15.75" customHeight="1">
      <c r="A19" s="1322"/>
      <c r="B19" s="1706"/>
      <c r="C19" s="897" t="s">
        <v>286</v>
      </c>
      <c r="D19" s="901" t="s">
        <v>287</v>
      </c>
      <c r="E19" s="899" t="s">
        <v>288</v>
      </c>
      <c r="F19" s="1708" t="s">
        <v>289</v>
      </c>
      <c r="G19" s="1343"/>
      <c r="H19" s="888"/>
      <c r="I19" s="888"/>
      <c r="J19" s="888"/>
      <c r="K19" s="888"/>
      <c r="L19" s="888"/>
      <c r="M19" s="902"/>
      <c r="N19" s="780"/>
      <c r="O19" s="780"/>
      <c r="P19" s="780"/>
      <c r="Q19" s="780"/>
      <c r="R19" s="780"/>
      <c r="S19" s="780"/>
      <c r="T19" s="780"/>
      <c r="U19" s="780"/>
      <c r="V19" s="780"/>
      <c r="W19" s="780"/>
      <c r="X19" s="780"/>
      <c r="Y19" s="780"/>
      <c r="Z19" s="780"/>
    </row>
    <row r="20" spans="1:26" ht="9.75" customHeight="1">
      <c r="A20" s="1322"/>
      <c r="B20" s="1707"/>
      <c r="C20" s="903"/>
      <c r="D20" s="904"/>
      <c r="E20" s="904"/>
      <c r="F20" s="904"/>
      <c r="G20" s="904"/>
      <c r="H20" s="904"/>
      <c r="I20" s="904"/>
      <c r="J20" s="904"/>
      <c r="K20" s="904"/>
      <c r="L20" s="904"/>
      <c r="M20" s="905"/>
      <c r="N20" s="780"/>
      <c r="O20" s="780"/>
      <c r="P20" s="780"/>
      <c r="Q20" s="780"/>
      <c r="R20" s="780"/>
      <c r="S20" s="780"/>
      <c r="T20" s="780"/>
      <c r="U20" s="780"/>
      <c r="V20" s="780"/>
      <c r="W20" s="780"/>
      <c r="X20" s="780"/>
      <c r="Y20" s="780"/>
      <c r="Z20" s="780"/>
    </row>
    <row r="21" spans="1:26" ht="15.75" customHeight="1">
      <c r="A21" s="1322"/>
      <c r="B21" s="1705" t="s">
        <v>290</v>
      </c>
      <c r="C21" s="906"/>
      <c r="D21" s="891"/>
      <c r="E21" s="891"/>
      <c r="F21" s="891"/>
      <c r="G21" s="891"/>
      <c r="H21" s="891"/>
      <c r="I21" s="891"/>
      <c r="J21" s="891"/>
      <c r="K21" s="891"/>
      <c r="L21" s="907"/>
      <c r="M21" s="908"/>
      <c r="N21" s="780"/>
      <c r="O21" s="780"/>
      <c r="P21" s="780"/>
      <c r="Q21" s="780"/>
      <c r="R21" s="780"/>
      <c r="S21" s="780"/>
      <c r="T21" s="780"/>
      <c r="U21" s="780"/>
      <c r="V21" s="780"/>
      <c r="W21" s="780"/>
      <c r="X21" s="780"/>
      <c r="Y21" s="780"/>
      <c r="Z21" s="780"/>
    </row>
    <row r="22" spans="1:26" ht="15.75" customHeight="1">
      <c r="A22" s="1322"/>
      <c r="B22" s="1706"/>
      <c r="C22" s="897" t="s">
        <v>291</v>
      </c>
      <c r="D22" s="901"/>
      <c r="E22" s="909"/>
      <c r="F22" s="899" t="s">
        <v>292</v>
      </c>
      <c r="G22" s="900"/>
      <c r="H22" s="909"/>
      <c r="I22" s="899" t="s">
        <v>201</v>
      </c>
      <c r="J22" s="900"/>
      <c r="K22" s="909"/>
      <c r="L22" s="780"/>
      <c r="M22" s="910"/>
      <c r="N22" s="780"/>
      <c r="O22" s="780"/>
      <c r="P22" s="780"/>
      <c r="Q22" s="780"/>
      <c r="R22" s="780"/>
      <c r="S22" s="780"/>
      <c r="T22" s="780"/>
      <c r="U22" s="780"/>
      <c r="V22" s="780"/>
      <c r="W22" s="780"/>
      <c r="X22" s="780"/>
      <c r="Y22" s="780"/>
      <c r="Z22" s="780"/>
    </row>
    <row r="23" spans="1:26" ht="15.75" customHeight="1">
      <c r="A23" s="1322"/>
      <c r="B23" s="1706"/>
      <c r="C23" s="897" t="s">
        <v>293</v>
      </c>
      <c r="D23" s="911"/>
      <c r="E23" s="780"/>
      <c r="F23" s="899" t="s">
        <v>193</v>
      </c>
      <c r="G23" s="901" t="s">
        <v>309</v>
      </c>
      <c r="H23" s="780"/>
      <c r="I23" s="912"/>
      <c r="J23" s="780"/>
      <c r="K23" s="889"/>
      <c r="L23" s="780"/>
      <c r="M23" s="910"/>
      <c r="N23" s="780"/>
      <c r="O23" s="780"/>
      <c r="P23" s="780"/>
      <c r="Q23" s="780"/>
      <c r="R23" s="780"/>
      <c r="S23" s="780"/>
      <c r="T23" s="780"/>
      <c r="U23" s="780"/>
      <c r="V23" s="780"/>
      <c r="W23" s="780"/>
      <c r="X23" s="780"/>
      <c r="Y23" s="780"/>
      <c r="Z23" s="780"/>
    </row>
    <row r="24" spans="1:26" ht="15.75" customHeight="1">
      <c r="A24" s="1322"/>
      <c r="B24" s="1706"/>
      <c r="C24" s="913"/>
      <c r="D24" s="894"/>
      <c r="E24" s="894"/>
      <c r="F24" s="894"/>
      <c r="G24" s="894"/>
      <c r="H24" s="894"/>
      <c r="I24" s="894"/>
      <c r="J24" s="894"/>
      <c r="K24" s="894"/>
      <c r="L24" s="914"/>
      <c r="M24" s="915"/>
      <c r="N24" s="780"/>
      <c r="O24" s="780"/>
      <c r="P24" s="780"/>
      <c r="Q24" s="780"/>
      <c r="R24" s="780"/>
      <c r="S24" s="780"/>
      <c r="T24" s="780"/>
      <c r="U24" s="780"/>
      <c r="V24" s="780"/>
      <c r="W24" s="780"/>
      <c r="X24" s="780"/>
      <c r="Y24" s="780"/>
      <c r="Z24" s="780"/>
    </row>
    <row r="25" spans="1:26" ht="15.75" customHeight="1">
      <c r="A25" s="1322"/>
      <c r="B25" s="916" t="s">
        <v>294</v>
      </c>
      <c r="C25" s="917"/>
      <c r="D25" s="918"/>
      <c r="E25" s="918"/>
      <c r="F25" s="918"/>
      <c r="G25" s="918"/>
      <c r="H25" s="918"/>
      <c r="I25" s="918"/>
      <c r="J25" s="918"/>
      <c r="K25" s="918"/>
      <c r="L25" s="918"/>
      <c r="M25" s="919"/>
      <c r="N25" s="780"/>
      <c r="O25" s="780"/>
      <c r="P25" s="780"/>
      <c r="Q25" s="780"/>
      <c r="R25" s="780"/>
      <c r="S25" s="780"/>
      <c r="T25" s="780"/>
      <c r="U25" s="780"/>
      <c r="V25" s="780"/>
      <c r="W25" s="780"/>
      <c r="X25" s="780"/>
      <c r="Y25" s="780"/>
      <c r="Z25" s="780"/>
    </row>
    <row r="26" spans="1:26" ht="15.75" customHeight="1">
      <c r="A26" s="1322"/>
      <c r="B26" s="920"/>
      <c r="C26" s="921" t="s">
        <v>295</v>
      </c>
      <c r="D26" s="922">
        <v>1</v>
      </c>
      <c r="E26" s="909"/>
      <c r="F26" s="923" t="s">
        <v>296</v>
      </c>
      <c r="G26" s="901">
        <v>2022</v>
      </c>
      <c r="H26" s="909"/>
      <c r="I26" s="923" t="s">
        <v>297</v>
      </c>
      <c r="J26" s="1709"/>
      <c r="K26" s="1710"/>
      <c r="L26" s="1711"/>
      <c r="M26" s="925"/>
      <c r="N26" s="780"/>
      <c r="O26" s="780"/>
      <c r="P26" s="780"/>
      <c r="Q26" s="780"/>
      <c r="R26" s="780"/>
      <c r="S26" s="780"/>
      <c r="T26" s="780"/>
      <c r="U26" s="780"/>
      <c r="V26" s="780"/>
      <c r="W26" s="780"/>
      <c r="X26" s="780"/>
      <c r="Y26" s="780"/>
      <c r="Z26" s="780"/>
    </row>
    <row r="27" spans="1:26" ht="15.75" customHeight="1">
      <c r="A27" s="1322"/>
      <c r="B27" s="882"/>
      <c r="C27" s="903"/>
      <c r="D27" s="904"/>
      <c r="E27" s="904"/>
      <c r="F27" s="904"/>
      <c r="G27" s="904"/>
      <c r="H27" s="904"/>
      <c r="I27" s="904"/>
      <c r="J27" s="904"/>
      <c r="K27" s="904"/>
      <c r="L27" s="904"/>
      <c r="M27" s="905"/>
      <c r="N27" s="780"/>
      <c r="O27" s="780"/>
      <c r="P27" s="780"/>
      <c r="Q27" s="780"/>
      <c r="R27" s="780"/>
      <c r="S27" s="780"/>
      <c r="T27" s="780"/>
      <c r="U27" s="780"/>
      <c r="V27" s="780"/>
      <c r="W27" s="780"/>
      <c r="X27" s="780"/>
      <c r="Y27" s="780"/>
      <c r="Z27" s="780"/>
    </row>
    <row r="28" spans="1:26" ht="15.75" customHeight="1">
      <c r="A28" s="1322"/>
      <c r="B28" s="1712" t="s">
        <v>299</v>
      </c>
      <c r="C28" s="926"/>
      <c r="D28" s="927"/>
      <c r="E28" s="927"/>
      <c r="F28" s="927"/>
      <c r="G28" s="927"/>
      <c r="H28" s="927"/>
      <c r="I28" s="927"/>
      <c r="J28" s="927"/>
      <c r="K28" s="927"/>
      <c r="L28" s="780"/>
      <c r="M28" s="910"/>
      <c r="N28" s="780"/>
      <c r="O28" s="780"/>
      <c r="P28" s="780"/>
      <c r="Q28" s="780"/>
      <c r="R28" s="780"/>
      <c r="S28" s="780"/>
      <c r="T28" s="780"/>
      <c r="U28" s="780"/>
      <c r="V28" s="780"/>
      <c r="W28" s="780"/>
      <c r="X28" s="780"/>
      <c r="Y28" s="780"/>
      <c r="Z28" s="780"/>
    </row>
    <row r="29" spans="1:26" ht="15.75" customHeight="1">
      <c r="A29" s="1322"/>
      <c r="B29" s="1706"/>
      <c r="C29" s="928" t="s">
        <v>300</v>
      </c>
      <c r="D29" s="929">
        <v>2023</v>
      </c>
      <c r="E29" s="930"/>
      <c r="F29" s="909" t="s">
        <v>301</v>
      </c>
      <c r="G29" s="929" t="s">
        <v>302</v>
      </c>
      <c r="H29" s="930"/>
      <c r="I29" s="923"/>
      <c r="J29" s="930"/>
      <c r="K29" s="930"/>
      <c r="L29" s="780"/>
      <c r="M29" s="910"/>
      <c r="N29" s="780"/>
      <c r="O29" s="780"/>
      <c r="P29" s="780"/>
      <c r="Q29" s="780"/>
      <c r="R29" s="780"/>
      <c r="S29" s="780"/>
      <c r="T29" s="780"/>
      <c r="U29" s="780"/>
      <c r="V29" s="780"/>
      <c r="W29" s="780"/>
      <c r="X29" s="780"/>
      <c r="Y29" s="780"/>
      <c r="Z29" s="780"/>
    </row>
    <row r="30" spans="1:26" ht="15.75" customHeight="1">
      <c r="A30" s="1322"/>
      <c r="B30" s="1706"/>
      <c r="C30" s="928"/>
      <c r="D30" s="931"/>
      <c r="E30" s="930"/>
      <c r="F30" s="909"/>
      <c r="G30" s="930"/>
      <c r="H30" s="930"/>
      <c r="I30" s="923"/>
      <c r="J30" s="930"/>
      <c r="K30" s="930"/>
      <c r="L30" s="780"/>
      <c r="M30" s="910"/>
      <c r="N30" s="780"/>
      <c r="O30" s="780"/>
      <c r="P30" s="780"/>
      <c r="Q30" s="780"/>
      <c r="R30" s="780"/>
      <c r="S30" s="780"/>
      <c r="T30" s="780"/>
      <c r="U30" s="780"/>
      <c r="V30" s="780"/>
      <c r="W30" s="780"/>
      <c r="X30" s="780"/>
      <c r="Y30" s="780"/>
      <c r="Z30" s="780"/>
    </row>
    <row r="31" spans="1:26" ht="15.75" customHeight="1">
      <c r="A31" s="1322"/>
      <c r="B31" s="916" t="s">
        <v>303</v>
      </c>
      <c r="C31" s="932"/>
      <c r="D31" s="884"/>
      <c r="E31" s="884"/>
      <c r="F31" s="884"/>
      <c r="G31" s="884"/>
      <c r="H31" s="884"/>
      <c r="I31" s="884"/>
      <c r="J31" s="884"/>
      <c r="K31" s="884"/>
      <c r="L31" s="884"/>
      <c r="M31" s="933"/>
      <c r="N31" s="780"/>
      <c r="O31" s="780"/>
      <c r="P31" s="780"/>
      <c r="Q31" s="780"/>
      <c r="R31" s="780"/>
      <c r="S31" s="780"/>
      <c r="T31" s="780"/>
      <c r="U31" s="780"/>
      <c r="V31" s="780"/>
      <c r="W31" s="780"/>
      <c r="X31" s="780"/>
      <c r="Y31" s="780"/>
      <c r="Z31" s="780"/>
    </row>
    <row r="32" spans="1:26" ht="15.75" customHeight="1">
      <c r="A32" s="1322"/>
      <c r="B32" s="920"/>
      <c r="C32" s="897"/>
      <c r="D32" s="909">
        <v>2023</v>
      </c>
      <c r="E32" s="909"/>
      <c r="F32" s="909">
        <v>2024</v>
      </c>
      <c r="G32" s="909"/>
      <c r="H32" s="889">
        <v>2025</v>
      </c>
      <c r="I32" s="889"/>
      <c r="J32" s="889">
        <v>2026</v>
      </c>
      <c r="K32" s="909"/>
      <c r="L32" s="909">
        <v>2027</v>
      </c>
      <c r="M32" s="934"/>
      <c r="N32" s="780"/>
      <c r="O32" s="780"/>
      <c r="P32" s="780"/>
      <c r="Q32" s="780"/>
      <c r="R32" s="780"/>
      <c r="S32" s="780"/>
      <c r="T32" s="780"/>
      <c r="U32" s="780"/>
      <c r="V32" s="780"/>
      <c r="W32" s="780"/>
      <c r="X32" s="780"/>
      <c r="Y32" s="780"/>
      <c r="Z32" s="780"/>
    </row>
    <row r="33" spans="1:26" ht="15.75" customHeight="1">
      <c r="A33" s="1322"/>
      <c r="B33" s="920"/>
      <c r="C33" s="897"/>
      <c r="D33" s="1696">
        <v>1</v>
      </c>
      <c r="E33" s="1339"/>
      <c r="F33" s="1696">
        <v>1</v>
      </c>
      <c r="G33" s="1339"/>
      <c r="H33" s="1696">
        <v>1</v>
      </c>
      <c r="I33" s="1339"/>
      <c r="J33" s="1696">
        <v>1</v>
      </c>
      <c r="K33" s="1339"/>
      <c r="L33" s="1696">
        <v>1</v>
      </c>
      <c r="M33" s="1339"/>
      <c r="N33" s="780"/>
      <c r="O33" s="780"/>
      <c r="P33" s="780"/>
      <c r="Q33" s="780"/>
      <c r="R33" s="780"/>
      <c r="S33" s="780"/>
      <c r="T33" s="780"/>
      <c r="U33" s="780"/>
      <c r="V33" s="780"/>
      <c r="W33" s="780"/>
      <c r="X33" s="780"/>
      <c r="Y33" s="780"/>
      <c r="Z33" s="780"/>
    </row>
    <row r="34" spans="1:26" ht="15.75" customHeight="1">
      <c r="A34" s="1322"/>
      <c r="B34" s="920"/>
      <c r="C34" s="897"/>
      <c r="D34" s="909">
        <v>2028</v>
      </c>
      <c r="E34" s="909"/>
      <c r="F34" s="909">
        <v>2029</v>
      </c>
      <c r="G34" s="909"/>
      <c r="H34" s="889">
        <v>2030</v>
      </c>
      <c r="I34" s="889"/>
      <c r="J34" s="889">
        <v>2031</v>
      </c>
      <c r="K34" s="909"/>
      <c r="L34" s="909">
        <v>2032</v>
      </c>
      <c r="M34" s="896"/>
      <c r="N34" s="780"/>
      <c r="O34" s="780"/>
      <c r="P34" s="780"/>
      <c r="Q34" s="780"/>
      <c r="R34" s="780"/>
      <c r="S34" s="780"/>
      <c r="T34" s="780"/>
      <c r="U34" s="780"/>
      <c r="V34" s="780"/>
      <c r="W34" s="780"/>
      <c r="X34" s="780"/>
      <c r="Y34" s="780"/>
      <c r="Z34" s="780"/>
    </row>
    <row r="35" spans="1:26" ht="15.75" customHeight="1">
      <c r="A35" s="1322"/>
      <c r="B35" s="920"/>
      <c r="C35" s="897"/>
      <c r="D35" s="1696">
        <v>1</v>
      </c>
      <c r="E35" s="1339"/>
      <c r="F35" s="1696">
        <v>1</v>
      </c>
      <c r="G35" s="1339"/>
      <c r="H35" s="1696">
        <v>1</v>
      </c>
      <c r="I35" s="1339"/>
      <c r="J35" s="1696">
        <v>1</v>
      </c>
      <c r="K35" s="1339"/>
      <c r="L35" s="1696">
        <v>1</v>
      </c>
      <c r="M35" s="1339"/>
      <c r="N35" s="780"/>
      <c r="O35" s="780"/>
      <c r="P35" s="780"/>
      <c r="Q35" s="780"/>
      <c r="R35" s="780"/>
      <c r="S35" s="780"/>
      <c r="T35" s="780"/>
      <c r="U35" s="780"/>
      <c r="V35" s="780"/>
      <c r="W35" s="780"/>
      <c r="X35" s="780"/>
      <c r="Y35" s="780"/>
      <c r="Z35" s="780"/>
    </row>
    <row r="36" spans="1:26" ht="15.75" customHeight="1">
      <c r="A36" s="1322"/>
      <c r="B36" s="920"/>
      <c r="C36" s="897"/>
      <c r="D36" s="909">
        <v>2033</v>
      </c>
      <c r="E36" s="909"/>
      <c r="F36" s="909">
        <v>2034</v>
      </c>
      <c r="G36" s="909"/>
      <c r="H36" s="889">
        <v>2035</v>
      </c>
      <c r="I36" s="889"/>
      <c r="J36" s="889">
        <v>2036</v>
      </c>
      <c r="K36" s="909"/>
      <c r="L36" s="909">
        <v>2037</v>
      </c>
      <c r="M36" s="896"/>
      <c r="N36" s="780"/>
      <c r="O36" s="780"/>
      <c r="P36" s="780"/>
      <c r="Q36" s="780"/>
      <c r="R36" s="780"/>
      <c r="S36" s="780"/>
      <c r="T36" s="780"/>
      <c r="U36" s="780"/>
      <c r="V36" s="780"/>
      <c r="W36" s="780"/>
      <c r="X36" s="780"/>
      <c r="Y36" s="780"/>
      <c r="Z36" s="780"/>
    </row>
    <row r="37" spans="1:26" ht="15.75" customHeight="1">
      <c r="A37" s="1322"/>
      <c r="B37" s="920"/>
      <c r="C37" s="897"/>
      <c r="D37" s="1696">
        <v>1</v>
      </c>
      <c r="E37" s="1339"/>
      <c r="F37" s="1696">
        <v>1</v>
      </c>
      <c r="G37" s="1339"/>
      <c r="H37" s="1696">
        <v>1</v>
      </c>
      <c r="I37" s="1339"/>
      <c r="J37" s="1696">
        <v>1</v>
      </c>
      <c r="K37" s="1339"/>
      <c r="L37" s="1696">
        <v>1</v>
      </c>
      <c r="M37" s="1339"/>
      <c r="N37" s="780"/>
      <c r="O37" s="780"/>
      <c r="P37" s="780"/>
      <c r="Q37" s="780"/>
      <c r="R37" s="780"/>
      <c r="S37" s="780"/>
      <c r="T37" s="780"/>
      <c r="U37" s="780"/>
      <c r="V37" s="780"/>
      <c r="W37" s="780"/>
      <c r="X37" s="780"/>
      <c r="Y37" s="780"/>
      <c r="Z37" s="780"/>
    </row>
    <row r="38" spans="1:26" ht="15.75" customHeight="1">
      <c r="A38" s="1322"/>
      <c r="B38" s="920"/>
      <c r="C38" s="897"/>
      <c r="D38" s="909">
        <v>2038</v>
      </c>
      <c r="E38" s="924"/>
      <c r="F38" s="935" t="s">
        <v>304</v>
      </c>
      <c r="G38" s="924"/>
      <c r="H38" s="936"/>
      <c r="I38" s="918"/>
      <c r="J38" s="936"/>
      <c r="K38" s="918"/>
      <c r="L38" s="936"/>
      <c r="M38" s="919"/>
      <c r="N38" s="780"/>
      <c r="O38" s="780"/>
      <c r="P38" s="780"/>
      <c r="Q38" s="780"/>
      <c r="R38" s="780"/>
      <c r="S38" s="780"/>
      <c r="T38" s="780"/>
      <c r="U38" s="780"/>
      <c r="V38" s="780"/>
      <c r="W38" s="780"/>
      <c r="X38" s="780"/>
      <c r="Y38" s="780"/>
      <c r="Z38" s="780"/>
    </row>
    <row r="39" spans="1:26" ht="15.75" customHeight="1">
      <c r="A39" s="1322"/>
      <c r="B39" s="920"/>
      <c r="C39" s="897"/>
      <c r="D39" s="1696">
        <v>1</v>
      </c>
      <c r="E39" s="1339"/>
      <c r="F39" s="1696">
        <v>1</v>
      </c>
      <c r="G39" s="1339"/>
      <c r="H39" s="937"/>
      <c r="I39" s="909"/>
      <c r="J39" s="937"/>
      <c r="K39" s="909"/>
      <c r="L39" s="937"/>
      <c r="M39" s="925"/>
      <c r="N39" s="780"/>
      <c r="O39" s="780"/>
      <c r="P39" s="780"/>
      <c r="Q39" s="780"/>
      <c r="R39" s="780"/>
      <c r="S39" s="780"/>
      <c r="T39" s="780"/>
      <c r="U39" s="780"/>
      <c r="V39" s="780"/>
      <c r="W39" s="780"/>
      <c r="X39" s="780"/>
      <c r="Y39" s="780"/>
      <c r="Z39" s="780"/>
    </row>
    <row r="40" spans="1:26" ht="15.75" customHeight="1">
      <c r="A40" s="1322"/>
      <c r="B40" s="882"/>
      <c r="C40" s="938"/>
      <c r="D40" s="914"/>
      <c r="E40" s="914"/>
      <c r="F40" s="914"/>
      <c r="G40" s="914"/>
      <c r="H40" s="1703"/>
      <c r="I40" s="1343"/>
      <c r="J40" s="939"/>
      <c r="K40" s="904"/>
      <c r="L40" s="939"/>
      <c r="M40" s="905"/>
      <c r="N40" s="780"/>
      <c r="O40" s="780"/>
      <c r="P40" s="780"/>
      <c r="Q40" s="780"/>
      <c r="R40" s="780"/>
      <c r="S40" s="780"/>
      <c r="T40" s="780"/>
      <c r="U40" s="780"/>
      <c r="V40" s="780"/>
      <c r="W40" s="780"/>
      <c r="X40" s="780"/>
      <c r="Y40" s="780"/>
      <c r="Z40" s="780"/>
    </row>
    <row r="41" spans="1:26" ht="18" customHeight="1">
      <c r="A41" s="1322"/>
      <c r="B41" s="1697" t="s">
        <v>305</v>
      </c>
      <c r="C41" s="940"/>
      <c r="D41" s="895"/>
      <c r="E41" s="895"/>
      <c r="F41" s="895"/>
      <c r="G41" s="895"/>
      <c r="H41" s="895"/>
      <c r="I41" s="895"/>
      <c r="J41" s="895"/>
      <c r="K41" s="895"/>
      <c r="L41" s="780"/>
      <c r="M41" s="910"/>
      <c r="N41" s="780"/>
      <c r="O41" s="780"/>
      <c r="P41" s="780"/>
      <c r="Q41" s="780"/>
      <c r="R41" s="780"/>
      <c r="S41" s="780"/>
      <c r="T41" s="780"/>
      <c r="U41" s="780"/>
      <c r="V41" s="780"/>
      <c r="W41" s="780"/>
      <c r="X41" s="780"/>
      <c r="Y41" s="780"/>
      <c r="Z41" s="780"/>
    </row>
    <row r="42" spans="1:26" ht="15.75" customHeight="1">
      <c r="A42" s="1322"/>
      <c r="B42" s="1698"/>
      <c r="C42" s="941"/>
      <c r="D42" s="942" t="s">
        <v>306</v>
      </c>
      <c r="E42" s="943" t="s">
        <v>163</v>
      </c>
      <c r="F42" s="1700" t="s">
        <v>307</v>
      </c>
      <c r="G42" s="1701" t="s">
        <v>286</v>
      </c>
      <c r="H42" s="1348"/>
      <c r="I42" s="1348"/>
      <c r="J42" s="1349"/>
      <c r="K42" s="944" t="s">
        <v>308</v>
      </c>
      <c r="L42" s="1702"/>
      <c r="M42" s="1353"/>
      <c r="N42" s="780"/>
      <c r="O42" s="780"/>
      <c r="P42" s="780"/>
      <c r="Q42" s="780"/>
      <c r="R42" s="780"/>
      <c r="S42" s="780"/>
      <c r="T42" s="780"/>
      <c r="U42" s="780"/>
      <c r="V42" s="780"/>
      <c r="W42" s="780"/>
      <c r="X42" s="780"/>
      <c r="Y42" s="780"/>
      <c r="Z42" s="780"/>
    </row>
    <row r="43" spans="1:26" ht="15.75" customHeight="1">
      <c r="A43" s="1322"/>
      <c r="B43" s="1698"/>
      <c r="C43" s="941"/>
      <c r="D43" s="945"/>
      <c r="E43" s="900" t="s">
        <v>309</v>
      </c>
      <c r="F43" s="1346"/>
      <c r="G43" s="1350"/>
      <c r="H43" s="1343"/>
      <c r="I43" s="1343"/>
      <c r="J43" s="1351"/>
      <c r="K43" s="780"/>
      <c r="L43" s="1350"/>
      <c r="M43" s="1344"/>
      <c r="N43" s="780"/>
      <c r="O43" s="780"/>
      <c r="P43" s="780"/>
      <c r="Q43" s="780"/>
      <c r="R43" s="780"/>
      <c r="S43" s="780"/>
      <c r="T43" s="780"/>
      <c r="U43" s="780"/>
      <c r="V43" s="780"/>
      <c r="W43" s="780"/>
      <c r="X43" s="780"/>
      <c r="Y43" s="780"/>
      <c r="Z43" s="780"/>
    </row>
    <row r="44" spans="1:26" ht="15.75" customHeight="1">
      <c r="A44" s="1322"/>
      <c r="B44" s="1699"/>
      <c r="C44" s="946"/>
      <c r="D44" s="914"/>
      <c r="E44" s="914"/>
      <c r="F44" s="914"/>
      <c r="G44" s="914"/>
      <c r="H44" s="914"/>
      <c r="I44" s="914"/>
      <c r="J44" s="914"/>
      <c r="K44" s="914"/>
      <c r="L44" s="780"/>
      <c r="M44" s="910"/>
      <c r="N44" s="780"/>
      <c r="O44" s="780"/>
      <c r="P44" s="780"/>
      <c r="Q44" s="780"/>
      <c r="R44" s="780"/>
      <c r="S44" s="780"/>
      <c r="T44" s="780"/>
      <c r="U44" s="780"/>
      <c r="V44" s="780"/>
      <c r="W44" s="780"/>
      <c r="X44" s="780"/>
      <c r="Y44" s="780"/>
      <c r="Z44" s="780"/>
    </row>
    <row r="45" spans="1:26" ht="15.75" customHeight="1">
      <c r="A45" s="1322"/>
      <c r="B45" s="947" t="s">
        <v>310</v>
      </c>
      <c r="C45" s="1354" t="s">
        <v>871</v>
      </c>
      <c r="D45" s="1324"/>
      <c r="E45" s="1324"/>
      <c r="F45" s="1324"/>
      <c r="G45" s="1324"/>
      <c r="H45" s="1324"/>
      <c r="I45" s="1324"/>
      <c r="J45" s="1324"/>
      <c r="K45" s="1324"/>
      <c r="L45" s="1324"/>
      <c r="M45" s="1325"/>
      <c r="N45" s="780"/>
      <c r="O45" s="780"/>
      <c r="P45" s="780"/>
      <c r="Q45" s="780"/>
      <c r="R45" s="780"/>
      <c r="S45" s="780"/>
      <c r="T45" s="780"/>
      <c r="U45" s="780"/>
      <c r="V45" s="780"/>
      <c r="W45" s="780"/>
      <c r="X45" s="780"/>
      <c r="Y45" s="780"/>
      <c r="Z45" s="780"/>
    </row>
    <row r="46" spans="1:26" ht="29.25" customHeight="1">
      <c r="A46" s="1322"/>
      <c r="B46" s="881" t="s">
        <v>312</v>
      </c>
      <c r="C46" s="1690" t="s">
        <v>872</v>
      </c>
      <c r="D46" s="1355"/>
      <c r="E46" s="1355"/>
      <c r="F46" s="1355"/>
      <c r="G46" s="1355"/>
      <c r="H46" s="1355"/>
      <c r="I46" s="1355"/>
      <c r="J46" s="1355"/>
      <c r="K46" s="1355"/>
      <c r="L46" s="1355"/>
      <c r="M46" s="1356"/>
      <c r="N46" s="780"/>
      <c r="O46" s="780"/>
      <c r="P46" s="780"/>
      <c r="Q46" s="780"/>
      <c r="R46" s="780"/>
      <c r="S46" s="780"/>
      <c r="T46" s="780"/>
      <c r="U46" s="780"/>
      <c r="V46" s="780"/>
      <c r="W46" s="780"/>
      <c r="X46" s="780"/>
      <c r="Y46" s="780"/>
      <c r="Z46" s="780"/>
    </row>
    <row r="47" spans="1:26" ht="32.25" customHeight="1">
      <c r="A47" s="1322"/>
      <c r="B47" s="881" t="s">
        <v>314</v>
      </c>
      <c r="C47" s="1690" t="s">
        <v>378</v>
      </c>
      <c r="D47" s="1324"/>
      <c r="E47" s="1324"/>
      <c r="F47" s="1324"/>
      <c r="G47" s="1324"/>
      <c r="H47" s="1324"/>
      <c r="I47" s="1324"/>
      <c r="J47" s="1324"/>
      <c r="K47" s="1324"/>
      <c r="L47" s="1324"/>
      <c r="M47" s="1325"/>
      <c r="N47" s="780"/>
      <c r="O47" s="780"/>
      <c r="P47" s="780"/>
      <c r="Q47" s="780"/>
      <c r="R47" s="780"/>
      <c r="S47" s="780"/>
      <c r="T47" s="780"/>
      <c r="U47" s="780"/>
      <c r="V47" s="780"/>
      <c r="W47" s="780"/>
      <c r="X47" s="780"/>
      <c r="Y47" s="780"/>
      <c r="Z47" s="780"/>
    </row>
    <row r="48" spans="1:26" ht="15.75" customHeight="1">
      <c r="A48" s="1337"/>
      <c r="B48" s="881" t="s">
        <v>316</v>
      </c>
      <c r="C48" s="868">
        <v>2022</v>
      </c>
      <c r="D48" s="948"/>
      <c r="E48" s="948"/>
      <c r="F48" s="948"/>
      <c r="G48" s="948"/>
      <c r="H48" s="948"/>
      <c r="I48" s="948"/>
      <c r="J48" s="948"/>
      <c r="K48" s="948"/>
      <c r="L48" s="948"/>
      <c r="M48" s="949"/>
      <c r="N48" s="780"/>
      <c r="O48" s="780"/>
      <c r="P48" s="780"/>
      <c r="Q48" s="780"/>
      <c r="R48" s="780"/>
      <c r="S48" s="780"/>
      <c r="T48" s="780"/>
      <c r="U48" s="780"/>
      <c r="V48" s="780"/>
      <c r="W48" s="780"/>
      <c r="X48" s="780"/>
      <c r="Y48" s="780"/>
      <c r="Z48" s="780"/>
    </row>
    <row r="49" spans="1:26" ht="15.75" customHeight="1">
      <c r="A49" s="1689" t="s">
        <v>317</v>
      </c>
      <c r="B49" s="950" t="s">
        <v>318</v>
      </c>
      <c r="C49" s="1694" t="s">
        <v>873</v>
      </c>
      <c r="D49" s="1324"/>
      <c r="E49" s="1324"/>
      <c r="F49" s="1324"/>
      <c r="G49" s="1324"/>
      <c r="H49" s="1324"/>
      <c r="I49" s="1324"/>
      <c r="J49" s="1324"/>
      <c r="K49" s="1324"/>
      <c r="L49" s="1324"/>
      <c r="M49" s="1325"/>
      <c r="N49" s="780"/>
      <c r="O49" s="780"/>
      <c r="P49" s="780"/>
      <c r="Q49" s="780"/>
      <c r="R49" s="780"/>
      <c r="S49" s="780"/>
      <c r="T49" s="780"/>
      <c r="U49" s="780"/>
      <c r="V49" s="780"/>
      <c r="W49" s="780"/>
      <c r="X49" s="780"/>
      <c r="Y49" s="780"/>
      <c r="Z49" s="780"/>
    </row>
    <row r="50" spans="1:26" ht="15.75" customHeight="1">
      <c r="A50" s="1322"/>
      <c r="B50" s="950" t="s">
        <v>320</v>
      </c>
      <c r="C50" s="1694" t="s">
        <v>874</v>
      </c>
      <c r="D50" s="1324"/>
      <c r="E50" s="1324"/>
      <c r="F50" s="1324"/>
      <c r="G50" s="1324"/>
      <c r="H50" s="1324"/>
      <c r="I50" s="1324"/>
      <c r="J50" s="1324"/>
      <c r="K50" s="1324"/>
      <c r="L50" s="1324"/>
      <c r="M50" s="1325"/>
      <c r="N50" s="780"/>
      <c r="O50" s="780"/>
      <c r="P50" s="780"/>
      <c r="Q50" s="780"/>
      <c r="R50" s="780"/>
      <c r="S50" s="780"/>
      <c r="T50" s="780"/>
      <c r="U50" s="780"/>
      <c r="V50" s="780"/>
      <c r="W50" s="780"/>
      <c r="X50" s="780"/>
      <c r="Y50" s="780"/>
      <c r="Z50" s="780"/>
    </row>
    <row r="51" spans="1:26" ht="15.75" customHeight="1">
      <c r="A51" s="1322"/>
      <c r="B51" s="950" t="s">
        <v>322</v>
      </c>
      <c r="C51" s="1694" t="s">
        <v>875</v>
      </c>
      <c r="D51" s="1324"/>
      <c r="E51" s="1324"/>
      <c r="F51" s="1324"/>
      <c r="G51" s="1324"/>
      <c r="H51" s="1324"/>
      <c r="I51" s="1324"/>
      <c r="J51" s="1324"/>
      <c r="K51" s="1324"/>
      <c r="L51" s="1324"/>
      <c r="M51" s="1325"/>
      <c r="N51" s="780"/>
      <c r="O51" s="780"/>
      <c r="P51" s="780"/>
      <c r="Q51" s="780"/>
      <c r="R51" s="780"/>
      <c r="S51" s="780"/>
      <c r="T51" s="780"/>
      <c r="U51" s="780"/>
      <c r="V51" s="780"/>
      <c r="W51" s="780"/>
      <c r="X51" s="780"/>
      <c r="Y51" s="780"/>
      <c r="Z51" s="780"/>
    </row>
    <row r="52" spans="1:26" ht="15.75" customHeight="1">
      <c r="A52" s="1322"/>
      <c r="B52" s="951" t="s">
        <v>323</v>
      </c>
      <c r="C52" s="1694" t="s">
        <v>876</v>
      </c>
      <c r="D52" s="1324"/>
      <c r="E52" s="1324"/>
      <c r="F52" s="1324"/>
      <c r="G52" s="1324"/>
      <c r="H52" s="1324"/>
      <c r="I52" s="1324"/>
      <c r="J52" s="1324"/>
      <c r="K52" s="1324"/>
      <c r="L52" s="1324"/>
      <c r="M52" s="1325"/>
      <c r="N52" s="780"/>
      <c r="O52" s="780"/>
      <c r="P52" s="780"/>
      <c r="Q52" s="780"/>
      <c r="R52" s="780"/>
      <c r="S52" s="780"/>
      <c r="T52" s="780"/>
      <c r="U52" s="780"/>
      <c r="V52" s="780"/>
      <c r="W52" s="780"/>
      <c r="X52" s="780"/>
      <c r="Y52" s="780"/>
      <c r="Z52" s="780"/>
    </row>
    <row r="53" spans="1:26" ht="15.75" customHeight="1">
      <c r="A53" s="1322"/>
      <c r="B53" s="950" t="s">
        <v>324</v>
      </c>
      <c r="C53" s="1695" t="s">
        <v>877</v>
      </c>
      <c r="D53" s="1324"/>
      <c r="E53" s="1324"/>
      <c r="F53" s="1324"/>
      <c r="G53" s="1324"/>
      <c r="H53" s="1324"/>
      <c r="I53" s="1324"/>
      <c r="J53" s="1324"/>
      <c r="K53" s="1324"/>
      <c r="L53" s="1324"/>
      <c r="M53" s="1325"/>
      <c r="N53" s="780"/>
      <c r="O53" s="780"/>
      <c r="P53" s="780"/>
      <c r="Q53" s="780"/>
      <c r="R53" s="780"/>
      <c r="S53" s="780"/>
      <c r="T53" s="780"/>
      <c r="U53" s="780"/>
      <c r="V53" s="780"/>
      <c r="W53" s="780"/>
      <c r="X53" s="780"/>
      <c r="Y53" s="780"/>
      <c r="Z53" s="780"/>
    </row>
    <row r="54" spans="1:26" ht="15.75" customHeight="1" thickBot="1">
      <c r="A54" s="1331"/>
      <c r="B54" s="950" t="s">
        <v>325</v>
      </c>
      <c r="C54" s="1694" t="s">
        <v>878</v>
      </c>
      <c r="D54" s="1324"/>
      <c r="E54" s="1324"/>
      <c r="F54" s="1324"/>
      <c r="G54" s="1324"/>
      <c r="H54" s="1324"/>
      <c r="I54" s="1324"/>
      <c r="J54" s="1324"/>
      <c r="K54" s="1324"/>
      <c r="L54" s="1324"/>
      <c r="M54" s="1325"/>
      <c r="N54" s="780"/>
      <c r="O54" s="780"/>
      <c r="P54" s="780"/>
      <c r="Q54" s="780"/>
      <c r="R54" s="780"/>
      <c r="S54" s="780"/>
      <c r="T54" s="780"/>
      <c r="U54" s="780"/>
      <c r="V54" s="780"/>
      <c r="W54" s="780"/>
      <c r="X54" s="780"/>
      <c r="Y54" s="780"/>
      <c r="Z54" s="780"/>
    </row>
    <row r="55" spans="1:26" ht="15.75" customHeight="1">
      <c r="A55" s="1689" t="s">
        <v>326</v>
      </c>
      <c r="B55" s="952" t="s">
        <v>327</v>
      </c>
      <c r="C55" s="1690" t="s">
        <v>879</v>
      </c>
      <c r="D55" s="1691"/>
      <c r="E55" s="1691"/>
      <c r="F55" s="1691"/>
      <c r="G55" s="1691"/>
      <c r="H55" s="1691"/>
      <c r="I55" s="1691"/>
      <c r="J55" s="1691"/>
      <c r="K55" s="1691"/>
      <c r="L55" s="1691"/>
      <c r="M55" s="1692"/>
      <c r="N55" s="780"/>
      <c r="O55" s="780"/>
      <c r="P55" s="780"/>
      <c r="Q55" s="780"/>
      <c r="R55" s="780"/>
      <c r="S55" s="780"/>
      <c r="T55" s="780"/>
      <c r="U55" s="780"/>
      <c r="V55" s="780"/>
      <c r="W55" s="780"/>
      <c r="X55" s="780"/>
      <c r="Y55" s="780"/>
      <c r="Z55" s="780"/>
    </row>
    <row r="56" spans="1:26" ht="30" customHeight="1">
      <c r="A56" s="1322"/>
      <c r="B56" s="952" t="s">
        <v>329</v>
      </c>
      <c r="C56" s="1690" t="s">
        <v>861</v>
      </c>
      <c r="D56" s="1691"/>
      <c r="E56" s="1691"/>
      <c r="F56" s="1691"/>
      <c r="G56" s="1691"/>
      <c r="H56" s="1691"/>
      <c r="I56" s="1691"/>
      <c r="J56" s="1691"/>
      <c r="K56" s="1691"/>
      <c r="L56" s="1691"/>
      <c r="M56" s="1692"/>
      <c r="N56" s="780"/>
      <c r="O56" s="780"/>
      <c r="P56" s="780"/>
      <c r="Q56" s="780"/>
      <c r="R56" s="780"/>
      <c r="S56" s="780"/>
      <c r="T56" s="780"/>
      <c r="U56" s="780"/>
      <c r="V56" s="780"/>
      <c r="W56" s="780"/>
      <c r="X56" s="780"/>
      <c r="Y56" s="780"/>
      <c r="Z56" s="780"/>
    </row>
    <row r="57" spans="1:26" ht="30" customHeight="1" thickBot="1">
      <c r="A57" s="1322"/>
      <c r="B57" s="953" t="s">
        <v>52</v>
      </c>
      <c r="C57" s="1690" t="s">
        <v>875</v>
      </c>
      <c r="D57" s="1691"/>
      <c r="E57" s="1691"/>
      <c r="F57" s="1691"/>
      <c r="G57" s="1691"/>
      <c r="H57" s="1691"/>
      <c r="I57" s="1691"/>
      <c r="J57" s="1691"/>
      <c r="K57" s="1691"/>
      <c r="L57" s="1691"/>
      <c r="M57" s="1692"/>
      <c r="N57" s="780"/>
      <c r="O57" s="780"/>
      <c r="P57" s="780"/>
      <c r="Q57" s="780"/>
      <c r="R57" s="780"/>
      <c r="S57" s="780"/>
      <c r="T57" s="780"/>
      <c r="U57" s="780"/>
      <c r="V57" s="780"/>
      <c r="W57" s="780"/>
      <c r="X57" s="780"/>
      <c r="Y57" s="780"/>
      <c r="Z57" s="780"/>
    </row>
    <row r="58" spans="1:26" ht="88.5" customHeight="1" thickBot="1">
      <c r="A58" s="954" t="s">
        <v>331</v>
      </c>
      <c r="B58" s="955"/>
      <c r="C58" s="1693" t="s">
        <v>881</v>
      </c>
      <c r="D58" s="1328"/>
      <c r="E58" s="1328"/>
      <c r="F58" s="1328"/>
      <c r="G58" s="1328"/>
      <c r="H58" s="1328"/>
      <c r="I58" s="1328"/>
      <c r="J58" s="1328"/>
      <c r="K58" s="1328"/>
      <c r="L58" s="1328"/>
      <c r="M58" s="1329"/>
      <c r="N58" s="780"/>
      <c r="O58" s="780"/>
      <c r="P58" s="780"/>
      <c r="Q58" s="780"/>
      <c r="R58" s="780"/>
      <c r="S58" s="780"/>
      <c r="T58" s="780"/>
      <c r="U58" s="780"/>
      <c r="V58" s="780"/>
      <c r="W58" s="780"/>
      <c r="X58" s="780"/>
      <c r="Y58" s="780"/>
      <c r="Z58" s="780"/>
    </row>
    <row r="59" spans="1:26" ht="15.75" customHeight="1">
      <c r="A59" s="780"/>
      <c r="B59" s="873"/>
      <c r="C59" s="780"/>
      <c r="D59" s="780"/>
      <c r="E59" s="780"/>
      <c r="F59" s="780"/>
      <c r="G59" s="780"/>
      <c r="H59" s="780"/>
      <c r="I59" s="780"/>
      <c r="J59" s="780"/>
      <c r="K59" s="780"/>
      <c r="L59" s="780"/>
      <c r="M59" s="780"/>
      <c r="N59" s="780"/>
      <c r="O59" s="780"/>
      <c r="P59" s="780"/>
      <c r="Q59" s="780"/>
      <c r="R59" s="780"/>
      <c r="S59" s="780"/>
      <c r="T59" s="780"/>
      <c r="U59" s="780"/>
      <c r="V59" s="780"/>
      <c r="W59" s="780"/>
      <c r="X59" s="780"/>
      <c r="Y59" s="780"/>
      <c r="Z59" s="780"/>
    </row>
    <row r="60" spans="1:26" ht="15.75" customHeight="1">
      <c r="A60" s="780"/>
      <c r="B60" s="873"/>
      <c r="C60" s="780"/>
      <c r="D60" s="780"/>
      <c r="E60" s="780"/>
      <c r="F60" s="780"/>
      <c r="G60" s="780"/>
      <c r="H60" s="780"/>
      <c r="I60" s="780"/>
      <c r="J60" s="780"/>
      <c r="K60" s="780"/>
      <c r="L60" s="780"/>
      <c r="M60" s="780"/>
      <c r="N60" s="780"/>
      <c r="O60" s="780"/>
      <c r="P60" s="780"/>
      <c r="Q60" s="780"/>
      <c r="R60" s="780"/>
      <c r="S60" s="780"/>
      <c r="T60" s="780"/>
      <c r="U60" s="780"/>
      <c r="V60" s="780"/>
      <c r="W60" s="780"/>
      <c r="X60" s="780"/>
      <c r="Y60" s="780"/>
      <c r="Z60" s="780"/>
    </row>
    <row r="61" spans="1:26" ht="15.75" customHeight="1">
      <c r="A61" s="780"/>
      <c r="B61" s="873"/>
      <c r="C61" s="780"/>
      <c r="D61" s="780"/>
      <c r="E61" s="780"/>
      <c r="F61" s="780"/>
      <c r="G61" s="780"/>
      <c r="H61" s="780"/>
      <c r="I61" s="780"/>
      <c r="J61" s="780"/>
      <c r="K61" s="780"/>
      <c r="L61" s="780"/>
      <c r="M61" s="780"/>
      <c r="N61" s="780"/>
      <c r="O61" s="780"/>
      <c r="P61" s="780"/>
      <c r="Q61" s="780"/>
      <c r="R61" s="780"/>
      <c r="S61" s="780"/>
      <c r="T61" s="780"/>
      <c r="U61" s="780"/>
      <c r="V61" s="780"/>
      <c r="W61" s="780"/>
      <c r="X61" s="780"/>
      <c r="Y61" s="780"/>
      <c r="Z61" s="780"/>
    </row>
    <row r="62" spans="1:26" ht="15.75" customHeight="1">
      <c r="A62" s="780"/>
      <c r="B62" s="873"/>
      <c r="C62" s="780"/>
      <c r="D62" s="780"/>
      <c r="E62" s="780"/>
      <c r="F62" s="780"/>
      <c r="G62" s="780"/>
      <c r="H62" s="780"/>
      <c r="I62" s="780"/>
      <c r="J62" s="780"/>
      <c r="K62" s="780"/>
      <c r="L62" s="780"/>
      <c r="M62" s="780"/>
      <c r="N62" s="780"/>
      <c r="O62" s="780"/>
      <c r="P62" s="780"/>
      <c r="Q62" s="780"/>
      <c r="R62" s="780"/>
      <c r="S62" s="780"/>
      <c r="T62" s="780"/>
      <c r="U62" s="780"/>
      <c r="V62" s="780"/>
      <c r="W62" s="780"/>
      <c r="X62" s="780"/>
      <c r="Y62" s="780"/>
      <c r="Z62" s="780"/>
    </row>
    <row r="63" spans="1:26" ht="15.75" customHeight="1">
      <c r="A63" s="780"/>
      <c r="B63" s="873"/>
      <c r="C63" s="780"/>
      <c r="D63" s="780"/>
      <c r="E63" s="780"/>
      <c r="F63" s="780"/>
      <c r="G63" s="780"/>
      <c r="H63" s="780"/>
      <c r="I63" s="780"/>
      <c r="J63" s="780"/>
      <c r="K63" s="780"/>
      <c r="L63" s="780"/>
      <c r="M63" s="780"/>
      <c r="N63" s="780"/>
      <c r="O63" s="780"/>
      <c r="P63" s="780"/>
      <c r="Q63" s="780"/>
      <c r="R63" s="780"/>
      <c r="S63" s="780"/>
      <c r="T63" s="780"/>
      <c r="U63" s="780"/>
      <c r="V63" s="780"/>
      <c r="W63" s="780"/>
      <c r="X63" s="780"/>
      <c r="Y63" s="780"/>
      <c r="Z63" s="780"/>
    </row>
    <row r="64" spans="1:26" ht="15.75" customHeight="1">
      <c r="A64" s="780"/>
      <c r="B64" s="873"/>
      <c r="C64" s="780"/>
      <c r="D64" s="780"/>
      <c r="E64" s="780"/>
      <c r="F64" s="780"/>
      <c r="G64" s="780"/>
      <c r="H64" s="780"/>
      <c r="I64" s="780"/>
      <c r="J64" s="780"/>
      <c r="K64" s="780"/>
      <c r="L64" s="780"/>
      <c r="M64" s="780"/>
      <c r="N64" s="780"/>
      <c r="O64" s="780"/>
      <c r="P64" s="780"/>
      <c r="Q64" s="780"/>
      <c r="R64" s="780"/>
      <c r="S64" s="780"/>
      <c r="T64" s="780"/>
      <c r="U64" s="780"/>
      <c r="V64" s="780"/>
      <c r="W64" s="780"/>
      <c r="X64" s="780"/>
      <c r="Y64" s="780"/>
      <c r="Z64" s="780"/>
    </row>
    <row r="65" spans="1:26" ht="15.75" customHeight="1">
      <c r="A65" s="780"/>
      <c r="B65" s="873"/>
      <c r="C65" s="780"/>
      <c r="D65" s="780"/>
      <c r="E65" s="780"/>
      <c r="F65" s="780"/>
      <c r="G65" s="780"/>
      <c r="H65" s="780"/>
      <c r="I65" s="780"/>
      <c r="J65" s="780"/>
      <c r="K65" s="780"/>
      <c r="L65" s="780"/>
      <c r="M65" s="780"/>
      <c r="N65" s="780"/>
      <c r="O65" s="780"/>
      <c r="P65" s="780"/>
      <c r="Q65" s="780"/>
      <c r="R65" s="780"/>
      <c r="S65" s="780"/>
      <c r="T65" s="780"/>
      <c r="U65" s="780"/>
      <c r="V65" s="780"/>
      <c r="W65" s="780"/>
      <c r="X65" s="780"/>
      <c r="Y65" s="780"/>
      <c r="Z65" s="780"/>
    </row>
    <row r="66" spans="1:26" ht="15.75" customHeight="1">
      <c r="A66" s="780"/>
      <c r="B66" s="873"/>
      <c r="C66" s="780"/>
      <c r="D66" s="780"/>
      <c r="E66" s="780"/>
      <c r="F66" s="780"/>
      <c r="G66" s="780"/>
      <c r="H66" s="780"/>
      <c r="I66" s="780"/>
      <c r="J66" s="780"/>
      <c r="K66" s="780"/>
      <c r="L66" s="780"/>
      <c r="M66" s="780"/>
      <c r="N66" s="780"/>
      <c r="O66" s="780"/>
      <c r="P66" s="780"/>
      <c r="Q66" s="780"/>
      <c r="R66" s="780"/>
      <c r="S66" s="780"/>
      <c r="T66" s="780"/>
      <c r="U66" s="780"/>
      <c r="V66" s="780"/>
      <c r="W66" s="780"/>
      <c r="X66" s="780"/>
      <c r="Y66" s="780"/>
      <c r="Z66" s="780"/>
    </row>
    <row r="67" spans="1:26" ht="15.75" customHeight="1">
      <c r="A67" s="780"/>
      <c r="B67" s="873"/>
      <c r="C67" s="780"/>
      <c r="D67" s="780"/>
      <c r="E67" s="780"/>
      <c r="F67" s="780"/>
      <c r="G67" s="780"/>
      <c r="H67" s="780"/>
      <c r="I67" s="780"/>
      <c r="J67" s="780"/>
      <c r="K67" s="780"/>
      <c r="L67" s="780"/>
      <c r="M67" s="780"/>
      <c r="N67" s="780"/>
      <c r="O67" s="780"/>
      <c r="P67" s="780"/>
      <c r="Q67" s="780"/>
      <c r="R67" s="780"/>
      <c r="S67" s="780"/>
      <c r="T67" s="780"/>
      <c r="U67" s="780"/>
      <c r="V67" s="780"/>
      <c r="W67" s="780"/>
      <c r="X67" s="780"/>
      <c r="Y67" s="780"/>
      <c r="Z67" s="780"/>
    </row>
    <row r="68" spans="1:26" ht="15.75" customHeight="1">
      <c r="A68" s="780"/>
      <c r="B68" s="873"/>
      <c r="C68" s="780"/>
      <c r="D68" s="780"/>
      <c r="E68" s="780"/>
      <c r="F68" s="780"/>
      <c r="G68" s="780"/>
      <c r="H68" s="780"/>
      <c r="I68" s="780"/>
      <c r="J68" s="780"/>
      <c r="K68" s="780"/>
      <c r="L68" s="780"/>
      <c r="M68" s="780"/>
      <c r="N68" s="780"/>
      <c r="O68" s="780"/>
      <c r="P68" s="780"/>
      <c r="Q68" s="780"/>
      <c r="R68" s="780"/>
      <c r="S68" s="780"/>
      <c r="T68" s="780"/>
      <c r="U68" s="780"/>
      <c r="V68" s="780"/>
      <c r="W68" s="780"/>
      <c r="X68" s="780"/>
      <c r="Y68" s="780"/>
      <c r="Z68" s="780"/>
    </row>
    <row r="69" spans="1:26" ht="15.75" customHeight="1">
      <c r="A69" s="780"/>
      <c r="B69" s="873"/>
      <c r="C69" s="780"/>
      <c r="D69" s="780"/>
      <c r="E69" s="780"/>
      <c r="F69" s="780"/>
      <c r="G69" s="780"/>
      <c r="H69" s="780"/>
      <c r="I69" s="780"/>
      <c r="J69" s="780"/>
      <c r="K69" s="780"/>
      <c r="L69" s="780"/>
      <c r="M69" s="780"/>
      <c r="N69" s="780"/>
      <c r="O69" s="780"/>
      <c r="P69" s="780"/>
      <c r="Q69" s="780"/>
      <c r="R69" s="780"/>
      <c r="S69" s="780"/>
      <c r="T69" s="780"/>
      <c r="U69" s="780"/>
      <c r="V69" s="780"/>
      <c r="W69" s="780"/>
      <c r="X69" s="780"/>
      <c r="Y69" s="780"/>
      <c r="Z69" s="780"/>
    </row>
    <row r="70" spans="1:26" ht="15.75" customHeight="1">
      <c r="A70" s="780"/>
      <c r="B70" s="873"/>
      <c r="C70" s="780"/>
      <c r="D70" s="780"/>
      <c r="E70" s="780"/>
      <c r="F70" s="780"/>
      <c r="G70" s="780"/>
      <c r="H70" s="780"/>
      <c r="I70" s="780"/>
      <c r="J70" s="780"/>
      <c r="K70" s="780"/>
      <c r="L70" s="780"/>
      <c r="M70" s="780"/>
      <c r="N70" s="780"/>
      <c r="O70" s="780"/>
      <c r="P70" s="780"/>
      <c r="Q70" s="780"/>
      <c r="R70" s="780"/>
      <c r="S70" s="780"/>
      <c r="T70" s="780"/>
      <c r="U70" s="780"/>
      <c r="V70" s="780"/>
      <c r="W70" s="780"/>
      <c r="X70" s="780"/>
      <c r="Y70" s="780"/>
      <c r="Z70" s="780"/>
    </row>
    <row r="71" spans="1:26" ht="15.75" customHeight="1">
      <c r="A71" s="780"/>
      <c r="B71" s="873"/>
      <c r="C71" s="780"/>
      <c r="D71" s="780"/>
      <c r="E71" s="780"/>
      <c r="F71" s="780"/>
      <c r="G71" s="780"/>
      <c r="H71" s="780"/>
      <c r="I71" s="780"/>
      <c r="J71" s="780"/>
      <c r="K71" s="780"/>
      <c r="L71" s="780"/>
      <c r="M71" s="780"/>
      <c r="N71" s="780"/>
      <c r="O71" s="780"/>
      <c r="P71" s="780"/>
      <c r="Q71" s="780"/>
      <c r="R71" s="780"/>
      <c r="S71" s="780"/>
      <c r="T71" s="780"/>
      <c r="U71" s="780"/>
      <c r="V71" s="780"/>
      <c r="W71" s="780"/>
      <c r="X71" s="780"/>
      <c r="Y71" s="780"/>
      <c r="Z71" s="780"/>
    </row>
    <row r="72" spans="1:26" ht="15.75" customHeight="1">
      <c r="A72" s="780"/>
      <c r="B72" s="873"/>
      <c r="C72" s="780"/>
      <c r="D72" s="780"/>
      <c r="E72" s="780"/>
      <c r="F72" s="780"/>
      <c r="G72" s="780"/>
      <c r="H72" s="780"/>
      <c r="I72" s="780"/>
      <c r="J72" s="780"/>
      <c r="K72" s="780"/>
      <c r="L72" s="780"/>
      <c r="M72" s="780"/>
      <c r="N72" s="780"/>
      <c r="O72" s="780"/>
      <c r="P72" s="780"/>
      <c r="Q72" s="780"/>
      <c r="R72" s="780"/>
      <c r="S72" s="780"/>
      <c r="T72" s="780"/>
      <c r="U72" s="780"/>
      <c r="V72" s="780"/>
      <c r="W72" s="780"/>
      <c r="X72" s="780"/>
      <c r="Y72" s="780"/>
      <c r="Z72" s="780"/>
    </row>
    <row r="73" spans="1:26" ht="15.75" customHeight="1">
      <c r="A73" s="780"/>
      <c r="B73" s="873"/>
      <c r="C73" s="780"/>
      <c r="D73" s="780"/>
      <c r="E73" s="780"/>
      <c r="F73" s="780"/>
      <c r="G73" s="780"/>
      <c r="H73" s="780"/>
      <c r="I73" s="780"/>
      <c r="J73" s="780"/>
      <c r="K73" s="780"/>
      <c r="L73" s="780"/>
      <c r="M73" s="780"/>
      <c r="N73" s="780"/>
      <c r="O73" s="780"/>
      <c r="P73" s="780"/>
      <c r="Q73" s="780"/>
      <c r="R73" s="780"/>
      <c r="S73" s="780"/>
      <c r="T73" s="780"/>
      <c r="U73" s="780"/>
      <c r="V73" s="780"/>
      <c r="W73" s="780"/>
      <c r="X73" s="780"/>
      <c r="Y73" s="780"/>
      <c r="Z73" s="780"/>
    </row>
    <row r="74" spans="1:26" ht="15.75" customHeight="1">
      <c r="A74" s="780"/>
      <c r="B74" s="873"/>
      <c r="C74" s="780"/>
      <c r="D74" s="780"/>
      <c r="E74" s="780"/>
      <c r="F74" s="780"/>
      <c r="G74" s="780"/>
      <c r="H74" s="780"/>
      <c r="I74" s="780"/>
      <c r="J74" s="780"/>
      <c r="K74" s="780"/>
      <c r="L74" s="780"/>
      <c r="M74" s="780"/>
      <c r="N74" s="780"/>
      <c r="O74" s="780"/>
      <c r="P74" s="780"/>
      <c r="Q74" s="780"/>
      <c r="R74" s="780"/>
      <c r="S74" s="780"/>
      <c r="T74" s="780"/>
      <c r="U74" s="780"/>
      <c r="V74" s="780"/>
      <c r="W74" s="780"/>
      <c r="X74" s="780"/>
      <c r="Y74" s="780"/>
      <c r="Z74" s="780"/>
    </row>
    <row r="75" spans="1:26" ht="15.75" customHeight="1">
      <c r="A75" s="780"/>
      <c r="B75" s="873"/>
      <c r="C75" s="780"/>
      <c r="D75" s="780"/>
      <c r="E75" s="780"/>
      <c r="F75" s="780"/>
      <c r="G75" s="780"/>
      <c r="H75" s="780"/>
      <c r="I75" s="780"/>
      <c r="J75" s="780"/>
      <c r="K75" s="780"/>
      <c r="L75" s="780"/>
      <c r="M75" s="780"/>
      <c r="N75" s="780"/>
      <c r="O75" s="780"/>
      <c r="P75" s="780"/>
      <c r="Q75" s="780"/>
      <c r="R75" s="780"/>
      <c r="S75" s="780"/>
      <c r="T75" s="780"/>
      <c r="U75" s="780"/>
      <c r="V75" s="780"/>
      <c r="W75" s="780"/>
      <c r="X75" s="780"/>
      <c r="Y75" s="780"/>
      <c r="Z75" s="780"/>
    </row>
    <row r="76" spans="1:26" ht="15.75" customHeight="1">
      <c r="A76" s="780"/>
      <c r="B76" s="873"/>
      <c r="C76" s="780"/>
      <c r="D76" s="780"/>
      <c r="E76" s="780"/>
      <c r="F76" s="780"/>
      <c r="G76" s="780"/>
      <c r="H76" s="780"/>
      <c r="I76" s="780"/>
      <c r="J76" s="780"/>
      <c r="K76" s="780"/>
      <c r="L76" s="780"/>
      <c r="M76" s="780"/>
      <c r="N76" s="780"/>
      <c r="O76" s="780"/>
      <c r="P76" s="780"/>
      <c r="Q76" s="780"/>
      <c r="R76" s="780"/>
      <c r="S76" s="780"/>
      <c r="T76" s="780"/>
      <c r="U76" s="780"/>
      <c r="V76" s="780"/>
      <c r="W76" s="780"/>
      <c r="X76" s="780"/>
      <c r="Y76" s="780"/>
      <c r="Z76" s="780"/>
    </row>
    <row r="77" spans="1:26" ht="15.75" customHeight="1">
      <c r="A77" s="780"/>
      <c r="B77" s="873"/>
      <c r="C77" s="780"/>
      <c r="D77" s="780"/>
      <c r="E77" s="780"/>
      <c r="F77" s="780"/>
      <c r="G77" s="780"/>
      <c r="H77" s="780"/>
      <c r="I77" s="780"/>
      <c r="J77" s="780"/>
      <c r="K77" s="780"/>
      <c r="L77" s="780"/>
      <c r="M77" s="780"/>
      <c r="N77" s="780"/>
      <c r="O77" s="780"/>
      <c r="P77" s="780"/>
      <c r="Q77" s="780"/>
      <c r="R77" s="780"/>
      <c r="S77" s="780"/>
      <c r="T77" s="780"/>
      <c r="U77" s="780"/>
      <c r="V77" s="780"/>
      <c r="W77" s="780"/>
      <c r="X77" s="780"/>
      <c r="Y77" s="780"/>
      <c r="Z77" s="780"/>
    </row>
    <row r="78" spans="1:26" ht="15.75" customHeight="1">
      <c r="A78" s="780"/>
      <c r="B78" s="873"/>
      <c r="C78" s="780"/>
      <c r="D78" s="780"/>
      <c r="E78" s="780"/>
      <c r="F78" s="780"/>
      <c r="G78" s="780"/>
      <c r="H78" s="780"/>
      <c r="I78" s="780"/>
      <c r="J78" s="780"/>
      <c r="K78" s="780"/>
      <c r="L78" s="780"/>
      <c r="M78" s="780"/>
      <c r="N78" s="780"/>
      <c r="O78" s="780"/>
      <c r="P78" s="780"/>
      <c r="Q78" s="780"/>
      <c r="R78" s="780"/>
      <c r="S78" s="780"/>
      <c r="T78" s="780"/>
      <c r="U78" s="780"/>
      <c r="V78" s="780"/>
      <c r="W78" s="780"/>
      <c r="X78" s="780"/>
      <c r="Y78" s="780"/>
      <c r="Z78" s="780"/>
    </row>
    <row r="79" spans="1:26" ht="15.75" customHeight="1">
      <c r="A79" s="780"/>
      <c r="B79" s="873"/>
      <c r="C79" s="780"/>
      <c r="D79" s="780"/>
      <c r="E79" s="780"/>
      <c r="F79" s="780"/>
      <c r="G79" s="780"/>
      <c r="H79" s="780"/>
      <c r="I79" s="780"/>
      <c r="J79" s="780"/>
      <c r="K79" s="780"/>
      <c r="L79" s="780"/>
      <c r="M79" s="780"/>
      <c r="N79" s="780"/>
      <c r="O79" s="780"/>
      <c r="P79" s="780"/>
      <c r="Q79" s="780"/>
      <c r="R79" s="780"/>
      <c r="S79" s="780"/>
      <c r="T79" s="780"/>
      <c r="U79" s="780"/>
      <c r="V79" s="780"/>
      <c r="W79" s="780"/>
      <c r="X79" s="780"/>
      <c r="Y79" s="780"/>
      <c r="Z79" s="780"/>
    </row>
    <row r="80" spans="1:26" ht="15.75" customHeight="1">
      <c r="A80" s="780"/>
      <c r="B80" s="873"/>
      <c r="C80" s="780"/>
      <c r="D80" s="780"/>
      <c r="E80" s="780"/>
      <c r="F80" s="780"/>
      <c r="G80" s="780"/>
      <c r="H80" s="780"/>
      <c r="I80" s="780"/>
      <c r="J80" s="780"/>
      <c r="K80" s="780"/>
      <c r="L80" s="780"/>
      <c r="M80" s="780"/>
      <c r="N80" s="780"/>
      <c r="O80" s="780"/>
      <c r="P80" s="780"/>
      <c r="Q80" s="780"/>
      <c r="R80" s="780"/>
      <c r="S80" s="780"/>
      <c r="T80" s="780"/>
      <c r="U80" s="780"/>
      <c r="V80" s="780"/>
      <c r="W80" s="780"/>
      <c r="X80" s="780"/>
      <c r="Y80" s="780"/>
      <c r="Z80" s="780"/>
    </row>
    <row r="81" spans="1:26" ht="15.75" customHeight="1">
      <c r="A81" s="780"/>
      <c r="B81" s="873"/>
      <c r="C81" s="780"/>
      <c r="D81" s="780"/>
      <c r="E81" s="780"/>
      <c r="F81" s="780"/>
      <c r="G81" s="780"/>
      <c r="H81" s="780"/>
      <c r="I81" s="780"/>
      <c r="J81" s="780"/>
      <c r="K81" s="780"/>
      <c r="L81" s="780"/>
      <c r="M81" s="780"/>
      <c r="N81" s="780"/>
      <c r="O81" s="780"/>
      <c r="P81" s="780"/>
      <c r="Q81" s="780"/>
      <c r="R81" s="780"/>
      <c r="S81" s="780"/>
      <c r="T81" s="780"/>
      <c r="U81" s="780"/>
      <c r="V81" s="780"/>
      <c r="W81" s="780"/>
      <c r="X81" s="780"/>
      <c r="Y81" s="780"/>
      <c r="Z81" s="780"/>
    </row>
    <row r="82" spans="1:26" ht="15.75" customHeight="1">
      <c r="A82" s="780"/>
      <c r="B82" s="873"/>
      <c r="C82" s="780"/>
      <c r="D82" s="780"/>
      <c r="E82" s="780"/>
      <c r="F82" s="780"/>
      <c r="G82" s="780"/>
      <c r="H82" s="780"/>
      <c r="I82" s="780"/>
      <c r="J82" s="780"/>
      <c r="K82" s="780"/>
      <c r="L82" s="780"/>
      <c r="M82" s="780"/>
      <c r="N82" s="780"/>
      <c r="O82" s="780"/>
      <c r="P82" s="780"/>
      <c r="Q82" s="780"/>
      <c r="R82" s="780"/>
      <c r="S82" s="780"/>
      <c r="T82" s="780"/>
      <c r="U82" s="780"/>
      <c r="V82" s="780"/>
      <c r="W82" s="780"/>
      <c r="X82" s="780"/>
      <c r="Y82" s="780"/>
      <c r="Z82" s="780"/>
    </row>
    <row r="83" spans="1:26" ht="15.75" customHeight="1">
      <c r="A83" s="780"/>
      <c r="B83" s="873"/>
      <c r="C83" s="780"/>
      <c r="D83" s="780"/>
      <c r="E83" s="780"/>
      <c r="F83" s="780"/>
      <c r="G83" s="780"/>
      <c r="H83" s="780"/>
      <c r="I83" s="780"/>
      <c r="J83" s="780"/>
      <c r="K83" s="780"/>
      <c r="L83" s="780"/>
      <c r="M83" s="780"/>
      <c r="N83" s="780"/>
      <c r="O83" s="780"/>
      <c r="P83" s="780"/>
      <c r="Q83" s="780"/>
      <c r="R83" s="780"/>
      <c r="S83" s="780"/>
      <c r="T83" s="780"/>
      <c r="U83" s="780"/>
      <c r="V83" s="780"/>
      <c r="W83" s="780"/>
      <c r="X83" s="780"/>
      <c r="Y83" s="780"/>
      <c r="Z83" s="780"/>
    </row>
    <row r="84" spans="1:26" ht="15.75" customHeight="1">
      <c r="A84" s="780"/>
      <c r="B84" s="873"/>
      <c r="C84" s="780"/>
      <c r="D84" s="780"/>
      <c r="E84" s="780"/>
      <c r="F84" s="780"/>
      <c r="G84" s="780"/>
      <c r="H84" s="780"/>
      <c r="I84" s="780"/>
      <c r="J84" s="780"/>
      <c r="K84" s="780"/>
      <c r="L84" s="780"/>
      <c r="M84" s="780"/>
      <c r="N84" s="780"/>
      <c r="O84" s="780"/>
      <c r="P84" s="780"/>
      <c r="Q84" s="780"/>
      <c r="R84" s="780"/>
      <c r="S84" s="780"/>
      <c r="T84" s="780"/>
      <c r="U84" s="780"/>
      <c r="V84" s="780"/>
      <c r="W84" s="780"/>
      <c r="X84" s="780"/>
      <c r="Y84" s="780"/>
      <c r="Z84" s="780"/>
    </row>
    <row r="85" spans="1:26" ht="15.75" customHeight="1">
      <c r="A85" s="780"/>
      <c r="B85" s="873"/>
      <c r="C85" s="780"/>
      <c r="D85" s="780"/>
      <c r="E85" s="780"/>
      <c r="F85" s="780"/>
      <c r="G85" s="780"/>
      <c r="H85" s="780"/>
      <c r="I85" s="780"/>
      <c r="J85" s="780"/>
      <c r="K85" s="780"/>
      <c r="L85" s="780"/>
      <c r="M85" s="780"/>
      <c r="N85" s="780"/>
      <c r="O85" s="780"/>
      <c r="P85" s="780"/>
      <c r="Q85" s="780"/>
      <c r="R85" s="780"/>
      <c r="S85" s="780"/>
      <c r="T85" s="780"/>
      <c r="U85" s="780"/>
      <c r="V85" s="780"/>
      <c r="W85" s="780"/>
      <c r="X85" s="780"/>
      <c r="Y85" s="780"/>
      <c r="Z85" s="780"/>
    </row>
    <row r="86" spans="1:26" ht="15.75" customHeight="1">
      <c r="A86" s="780"/>
      <c r="B86" s="873"/>
      <c r="C86" s="780"/>
      <c r="D86" s="780"/>
      <c r="E86" s="780"/>
      <c r="F86" s="780"/>
      <c r="G86" s="780"/>
      <c r="H86" s="780"/>
      <c r="I86" s="780"/>
      <c r="J86" s="780"/>
      <c r="K86" s="780"/>
      <c r="L86" s="780"/>
      <c r="M86" s="780"/>
      <c r="N86" s="780"/>
      <c r="O86" s="780"/>
      <c r="P86" s="780"/>
      <c r="Q86" s="780"/>
      <c r="R86" s="780"/>
      <c r="S86" s="780"/>
      <c r="T86" s="780"/>
      <c r="U86" s="780"/>
      <c r="V86" s="780"/>
      <c r="W86" s="780"/>
      <c r="X86" s="780"/>
      <c r="Y86" s="780"/>
      <c r="Z86" s="780"/>
    </row>
    <row r="87" spans="1:26" ht="15.75" customHeight="1">
      <c r="A87" s="780"/>
      <c r="B87" s="873"/>
      <c r="C87" s="780"/>
      <c r="D87" s="780"/>
      <c r="E87" s="780"/>
      <c r="F87" s="780"/>
      <c r="G87" s="780"/>
      <c r="H87" s="780"/>
      <c r="I87" s="780"/>
      <c r="J87" s="780"/>
      <c r="K87" s="780"/>
      <c r="L87" s="780"/>
      <c r="M87" s="780"/>
      <c r="N87" s="780"/>
      <c r="O87" s="780"/>
      <c r="P87" s="780"/>
      <c r="Q87" s="780"/>
      <c r="R87" s="780"/>
      <c r="S87" s="780"/>
      <c r="T87" s="780"/>
      <c r="U87" s="780"/>
      <c r="V87" s="780"/>
      <c r="W87" s="780"/>
      <c r="X87" s="780"/>
      <c r="Y87" s="780"/>
      <c r="Z87" s="780"/>
    </row>
    <row r="88" spans="1:26" ht="15.75" customHeight="1">
      <c r="A88" s="780"/>
      <c r="B88" s="873"/>
      <c r="C88" s="780"/>
      <c r="D88" s="780"/>
      <c r="E88" s="780"/>
      <c r="F88" s="780"/>
      <c r="G88" s="780"/>
      <c r="H88" s="780"/>
      <c r="I88" s="780"/>
      <c r="J88" s="780"/>
      <c r="K88" s="780"/>
      <c r="L88" s="780"/>
      <c r="M88" s="780"/>
      <c r="N88" s="780"/>
      <c r="O88" s="780"/>
      <c r="P88" s="780"/>
      <c r="Q88" s="780"/>
      <c r="R88" s="780"/>
      <c r="S88" s="780"/>
      <c r="T88" s="780"/>
      <c r="U88" s="780"/>
      <c r="V88" s="780"/>
      <c r="W88" s="780"/>
      <c r="X88" s="780"/>
      <c r="Y88" s="780"/>
      <c r="Z88" s="780"/>
    </row>
    <row r="89" spans="1:26" ht="15.75" customHeight="1">
      <c r="A89" s="780"/>
      <c r="B89" s="873"/>
      <c r="C89" s="780"/>
      <c r="D89" s="780"/>
      <c r="E89" s="780"/>
      <c r="F89" s="780"/>
      <c r="G89" s="780"/>
      <c r="H89" s="780"/>
      <c r="I89" s="780"/>
      <c r="J89" s="780"/>
      <c r="K89" s="780"/>
      <c r="L89" s="780"/>
      <c r="M89" s="780"/>
      <c r="N89" s="780"/>
      <c r="O89" s="780"/>
      <c r="P89" s="780"/>
      <c r="Q89" s="780"/>
      <c r="R89" s="780"/>
      <c r="S89" s="780"/>
      <c r="T89" s="780"/>
      <c r="U89" s="780"/>
      <c r="V89" s="780"/>
      <c r="W89" s="780"/>
      <c r="X89" s="780"/>
      <c r="Y89" s="780"/>
      <c r="Z89" s="780"/>
    </row>
    <row r="90" spans="1:26" ht="15.75" customHeight="1">
      <c r="A90" s="780"/>
      <c r="B90" s="873"/>
      <c r="C90" s="780"/>
      <c r="D90" s="780"/>
      <c r="E90" s="780"/>
      <c r="F90" s="780"/>
      <c r="G90" s="780"/>
      <c r="H90" s="780"/>
      <c r="I90" s="780"/>
      <c r="J90" s="780"/>
      <c r="K90" s="780"/>
      <c r="L90" s="780"/>
      <c r="M90" s="780"/>
      <c r="N90" s="780"/>
      <c r="O90" s="780"/>
      <c r="P90" s="780"/>
      <c r="Q90" s="780"/>
      <c r="R90" s="780"/>
      <c r="S90" s="780"/>
      <c r="T90" s="780"/>
      <c r="U90" s="780"/>
      <c r="V90" s="780"/>
      <c r="W90" s="780"/>
      <c r="X90" s="780"/>
      <c r="Y90" s="780"/>
      <c r="Z90" s="780"/>
    </row>
    <row r="91" spans="1:26" ht="15.75" customHeight="1">
      <c r="A91" s="780"/>
      <c r="B91" s="873"/>
      <c r="C91" s="780"/>
      <c r="D91" s="780"/>
      <c r="E91" s="780"/>
      <c r="F91" s="780"/>
      <c r="G91" s="780"/>
      <c r="H91" s="780"/>
      <c r="I91" s="780"/>
      <c r="J91" s="780"/>
      <c r="K91" s="780"/>
      <c r="L91" s="780"/>
      <c r="M91" s="780"/>
      <c r="N91" s="780"/>
      <c r="O91" s="780"/>
      <c r="P91" s="780"/>
      <c r="Q91" s="780"/>
      <c r="R91" s="780"/>
      <c r="S91" s="780"/>
      <c r="T91" s="780"/>
      <c r="U91" s="780"/>
      <c r="V91" s="780"/>
      <c r="W91" s="780"/>
      <c r="X91" s="780"/>
      <c r="Y91" s="780"/>
      <c r="Z91" s="780"/>
    </row>
    <row r="92" spans="1:26" ht="15.75" customHeight="1">
      <c r="A92" s="780"/>
      <c r="B92" s="873"/>
      <c r="C92" s="780"/>
      <c r="D92" s="780"/>
      <c r="E92" s="780"/>
      <c r="F92" s="780"/>
      <c r="G92" s="780"/>
      <c r="H92" s="780"/>
      <c r="I92" s="780"/>
      <c r="J92" s="780"/>
      <c r="K92" s="780"/>
      <c r="L92" s="780"/>
      <c r="M92" s="780"/>
      <c r="N92" s="780"/>
      <c r="O92" s="780"/>
      <c r="P92" s="780"/>
      <c r="Q92" s="780"/>
      <c r="R92" s="780"/>
      <c r="S92" s="780"/>
      <c r="T92" s="780"/>
      <c r="U92" s="780"/>
      <c r="V92" s="780"/>
      <c r="W92" s="780"/>
      <c r="X92" s="780"/>
      <c r="Y92" s="780"/>
      <c r="Z92" s="780"/>
    </row>
    <row r="93" spans="1:26" ht="15.75" customHeight="1">
      <c r="A93" s="780"/>
      <c r="B93" s="873"/>
      <c r="C93" s="780"/>
      <c r="D93" s="780"/>
      <c r="E93" s="780"/>
      <c r="F93" s="780"/>
      <c r="G93" s="780"/>
      <c r="H93" s="780"/>
      <c r="I93" s="780"/>
      <c r="J93" s="780"/>
      <c r="K93" s="780"/>
      <c r="L93" s="780"/>
      <c r="M93" s="780"/>
      <c r="N93" s="780"/>
      <c r="O93" s="780"/>
      <c r="P93" s="780"/>
      <c r="Q93" s="780"/>
      <c r="R93" s="780"/>
      <c r="S93" s="780"/>
      <c r="T93" s="780"/>
      <c r="U93" s="780"/>
      <c r="V93" s="780"/>
      <c r="W93" s="780"/>
      <c r="X93" s="780"/>
      <c r="Y93" s="780"/>
      <c r="Z93" s="780"/>
    </row>
    <row r="94" spans="1:26" ht="15.75" customHeight="1">
      <c r="A94" s="780"/>
      <c r="B94" s="873"/>
      <c r="C94" s="780"/>
      <c r="D94" s="780"/>
      <c r="E94" s="780"/>
      <c r="F94" s="780"/>
      <c r="G94" s="780"/>
      <c r="H94" s="780"/>
      <c r="I94" s="780"/>
      <c r="J94" s="780"/>
      <c r="K94" s="780"/>
      <c r="L94" s="780"/>
      <c r="M94" s="780"/>
      <c r="N94" s="780"/>
      <c r="O94" s="780"/>
      <c r="P94" s="780"/>
      <c r="Q94" s="780"/>
      <c r="R94" s="780"/>
      <c r="S94" s="780"/>
      <c r="T94" s="780"/>
      <c r="U94" s="780"/>
      <c r="V94" s="780"/>
      <c r="W94" s="780"/>
      <c r="X94" s="780"/>
      <c r="Y94" s="780"/>
      <c r="Z94" s="780"/>
    </row>
    <row r="95" spans="1:26" ht="15.75" customHeight="1">
      <c r="A95" s="780"/>
      <c r="B95" s="873"/>
      <c r="C95" s="780"/>
      <c r="D95" s="780"/>
      <c r="E95" s="780"/>
      <c r="F95" s="780"/>
      <c r="G95" s="780"/>
      <c r="H95" s="780"/>
      <c r="I95" s="780"/>
      <c r="J95" s="780"/>
      <c r="K95" s="780"/>
      <c r="L95" s="780"/>
      <c r="M95" s="780"/>
      <c r="N95" s="780"/>
      <c r="O95" s="780"/>
      <c r="P95" s="780"/>
      <c r="Q95" s="780"/>
      <c r="R95" s="780"/>
      <c r="S95" s="780"/>
      <c r="T95" s="780"/>
      <c r="U95" s="780"/>
      <c r="V95" s="780"/>
      <c r="W95" s="780"/>
      <c r="X95" s="780"/>
      <c r="Y95" s="780"/>
      <c r="Z95" s="780"/>
    </row>
    <row r="96" spans="1:26" ht="15.75" customHeight="1">
      <c r="A96" s="780"/>
      <c r="B96" s="873"/>
      <c r="C96" s="780"/>
      <c r="D96" s="780"/>
      <c r="E96" s="780"/>
      <c r="F96" s="780"/>
      <c r="G96" s="780"/>
      <c r="H96" s="780"/>
      <c r="I96" s="780"/>
      <c r="J96" s="780"/>
      <c r="K96" s="780"/>
      <c r="L96" s="780"/>
      <c r="M96" s="780"/>
      <c r="N96" s="780"/>
      <c r="O96" s="780"/>
      <c r="P96" s="780"/>
      <c r="Q96" s="780"/>
      <c r="R96" s="780"/>
      <c r="S96" s="780"/>
      <c r="T96" s="780"/>
      <c r="U96" s="780"/>
      <c r="V96" s="780"/>
      <c r="W96" s="780"/>
      <c r="X96" s="780"/>
      <c r="Y96" s="780"/>
      <c r="Z96" s="780"/>
    </row>
    <row r="97" spans="1:26" ht="15.75" customHeight="1">
      <c r="A97" s="780"/>
      <c r="B97" s="873"/>
      <c r="C97" s="780"/>
      <c r="D97" s="780"/>
      <c r="E97" s="780"/>
      <c r="F97" s="780"/>
      <c r="G97" s="780"/>
      <c r="H97" s="780"/>
      <c r="I97" s="780"/>
      <c r="J97" s="780"/>
      <c r="K97" s="780"/>
      <c r="L97" s="780"/>
      <c r="M97" s="780"/>
      <c r="N97" s="780"/>
      <c r="O97" s="780"/>
      <c r="P97" s="780"/>
      <c r="Q97" s="780"/>
      <c r="R97" s="780"/>
      <c r="S97" s="780"/>
      <c r="T97" s="780"/>
      <c r="U97" s="780"/>
      <c r="V97" s="780"/>
      <c r="W97" s="780"/>
      <c r="X97" s="780"/>
      <c r="Y97" s="780"/>
      <c r="Z97" s="780"/>
    </row>
    <row r="98" spans="1:26" ht="15.75" customHeight="1">
      <c r="A98" s="780"/>
      <c r="B98" s="873"/>
      <c r="C98" s="780"/>
      <c r="D98" s="780"/>
      <c r="E98" s="780"/>
      <c r="F98" s="780"/>
      <c r="G98" s="780"/>
      <c r="H98" s="780"/>
      <c r="I98" s="780"/>
      <c r="J98" s="780"/>
      <c r="K98" s="780"/>
      <c r="L98" s="780"/>
      <c r="M98" s="780"/>
      <c r="N98" s="780"/>
      <c r="O98" s="780"/>
      <c r="P98" s="780"/>
      <c r="Q98" s="780"/>
      <c r="R98" s="780"/>
      <c r="S98" s="780"/>
      <c r="T98" s="780"/>
      <c r="U98" s="780"/>
      <c r="V98" s="780"/>
      <c r="W98" s="780"/>
      <c r="X98" s="780"/>
      <c r="Y98" s="780"/>
      <c r="Z98" s="780"/>
    </row>
    <row r="99" spans="1:26" ht="15.75" customHeight="1">
      <c r="A99" s="780"/>
      <c r="B99" s="873"/>
      <c r="C99" s="780"/>
      <c r="D99" s="780"/>
      <c r="E99" s="780"/>
      <c r="F99" s="780"/>
      <c r="G99" s="780"/>
      <c r="H99" s="780"/>
      <c r="I99" s="780"/>
      <c r="J99" s="780"/>
      <c r="K99" s="780"/>
      <c r="L99" s="780"/>
      <c r="M99" s="780"/>
      <c r="N99" s="780"/>
      <c r="O99" s="780"/>
      <c r="P99" s="780"/>
      <c r="Q99" s="780"/>
      <c r="R99" s="780"/>
      <c r="S99" s="780"/>
      <c r="T99" s="780"/>
      <c r="U99" s="780"/>
      <c r="V99" s="780"/>
      <c r="W99" s="780"/>
      <c r="X99" s="780"/>
      <c r="Y99" s="780"/>
      <c r="Z99" s="780"/>
    </row>
    <row r="100" spans="1:26" ht="15.75" customHeight="1">
      <c r="A100" s="780"/>
      <c r="B100" s="873"/>
      <c r="C100" s="780"/>
      <c r="D100" s="780"/>
      <c r="E100" s="780"/>
      <c r="F100" s="780"/>
      <c r="G100" s="780"/>
      <c r="H100" s="780"/>
      <c r="I100" s="780"/>
      <c r="J100" s="780"/>
      <c r="K100" s="780"/>
      <c r="L100" s="780"/>
      <c r="M100" s="780"/>
      <c r="N100" s="780"/>
      <c r="O100" s="780"/>
      <c r="P100" s="780"/>
      <c r="Q100" s="780"/>
      <c r="R100" s="780"/>
      <c r="S100" s="780"/>
      <c r="T100" s="780"/>
      <c r="U100" s="780"/>
      <c r="V100" s="780"/>
      <c r="W100" s="780"/>
      <c r="X100" s="780"/>
      <c r="Y100" s="780"/>
      <c r="Z100" s="780"/>
    </row>
    <row r="101" spans="1:26" ht="15.75" customHeight="1">
      <c r="A101" s="780"/>
      <c r="B101" s="873"/>
      <c r="C101" s="780"/>
      <c r="D101" s="780"/>
      <c r="E101" s="780"/>
      <c r="F101" s="780"/>
      <c r="G101" s="780"/>
      <c r="H101" s="780"/>
      <c r="I101" s="780"/>
      <c r="J101" s="780"/>
      <c r="K101" s="780"/>
      <c r="L101" s="780"/>
      <c r="M101" s="780"/>
      <c r="N101" s="780"/>
      <c r="O101" s="780"/>
      <c r="P101" s="780"/>
      <c r="Q101" s="780"/>
      <c r="R101" s="780"/>
      <c r="S101" s="780"/>
      <c r="T101" s="780"/>
      <c r="U101" s="780"/>
      <c r="V101" s="780"/>
      <c r="W101" s="780"/>
      <c r="X101" s="780"/>
      <c r="Y101" s="780"/>
      <c r="Z101" s="780"/>
    </row>
    <row r="102" spans="1:26" ht="15.75" customHeight="1">
      <c r="A102" s="780"/>
      <c r="B102" s="873"/>
      <c r="C102" s="780"/>
      <c r="D102" s="780"/>
      <c r="E102" s="780"/>
      <c r="F102" s="780"/>
      <c r="G102" s="780"/>
      <c r="H102" s="780"/>
      <c r="I102" s="780"/>
      <c r="J102" s="780"/>
      <c r="K102" s="780"/>
      <c r="L102" s="780"/>
      <c r="M102" s="780"/>
      <c r="N102" s="780"/>
      <c r="O102" s="780"/>
      <c r="P102" s="780"/>
      <c r="Q102" s="780"/>
      <c r="R102" s="780"/>
      <c r="S102" s="780"/>
      <c r="T102" s="780"/>
      <c r="U102" s="780"/>
      <c r="V102" s="780"/>
      <c r="W102" s="780"/>
      <c r="X102" s="780"/>
      <c r="Y102" s="780"/>
      <c r="Z102" s="780"/>
    </row>
    <row r="103" spans="1:26" ht="15.75" customHeight="1">
      <c r="A103" s="780"/>
      <c r="B103" s="873"/>
      <c r="C103" s="780"/>
      <c r="D103" s="780"/>
      <c r="E103" s="780"/>
      <c r="F103" s="780"/>
      <c r="G103" s="780"/>
      <c r="H103" s="780"/>
      <c r="I103" s="780"/>
      <c r="J103" s="780"/>
      <c r="K103" s="780"/>
      <c r="L103" s="780"/>
      <c r="M103" s="780"/>
      <c r="N103" s="780"/>
      <c r="O103" s="780"/>
      <c r="P103" s="780"/>
      <c r="Q103" s="780"/>
      <c r="R103" s="780"/>
      <c r="S103" s="780"/>
      <c r="T103" s="780"/>
      <c r="U103" s="780"/>
      <c r="V103" s="780"/>
      <c r="W103" s="780"/>
      <c r="X103" s="780"/>
      <c r="Y103" s="780"/>
      <c r="Z103" s="780"/>
    </row>
    <row r="104" spans="1:26" ht="15.75" customHeight="1">
      <c r="A104" s="780"/>
      <c r="B104" s="873"/>
      <c r="C104" s="780"/>
      <c r="D104" s="780"/>
      <c r="E104" s="780"/>
      <c r="F104" s="780"/>
      <c r="G104" s="780"/>
      <c r="H104" s="780"/>
      <c r="I104" s="780"/>
      <c r="J104" s="780"/>
      <c r="K104" s="780"/>
      <c r="L104" s="780"/>
      <c r="M104" s="780"/>
      <c r="N104" s="780"/>
      <c r="O104" s="780"/>
      <c r="P104" s="780"/>
      <c r="Q104" s="780"/>
      <c r="R104" s="780"/>
      <c r="S104" s="780"/>
      <c r="T104" s="780"/>
      <c r="U104" s="780"/>
      <c r="V104" s="780"/>
      <c r="W104" s="780"/>
      <c r="X104" s="780"/>
      <c r="Y104" s="780"/>
      <c r="Z104" s="780"/>
    </row>
    <row r="105" spans="1:26" ht="15.75" customHeight="1">
      <c r="A105" s="780"/>
      <c r="B105" s="873"/>
      <c r="C105" s="780"/>
      <c r="D105" s="780"/>
      <c r="E105" s="780"/>
      <c r="F105" s="780"/>
      <c r="G105" s="780"/>
      <c r="H105" s="780"/>
      <c r="I105" s="780"/>
      <c r="J105" s="780"/>
      <c r="K105" s="780"/>
      <c r="L105" s="780"/>
      <c r="M105" s="780"/>
      <c r="N105" s="780"/>
      <c r="O105" s="780"/>
      <c r="P105" s="780"/>
      <c r="Q105" s="780"/>
      <c r="R105" s="780"/>
      <c r="S105" s="780"/>
      <c r="T105" s="780"/>
      <c r="U105" s="780"/>
      <c r="V105" s="780"/>
      <c r="W105" s="780"/>
      <c r="X105" s="780"/>
      <c r="Y105" s="780"/>
      <c r="Z105" s="780"/>
    </row>
    <row r="106" spans="1:26" ht="15.75" customHeight="1">
      <c r="A106" s="780"/>
      <c r="B106" s="873"/>
      <c r="C106" s="780"/>
      <c r="D106" s="780"/>
      <c r="E106" s="780"/>
      <c r="F106" s="780"/>
      <c r="G106" s="780"/>
      <c r="H106" s="780"/>
      <c r="I106" s="780"/>
      <c r="J106" s="780"/>
      <c r="K106" s="780"/>
      <c r="L106" s="780"/>
      <c r="M106" s="780"/>
      <c r="N106" s="780"/>
      <c r="O106" s="780"/>
      <c r="P106" s="780"/>
      <c r="Q106" s="780"/>
      <c r="R106" s="780"/>
      <c r="S106" s="780"/>
      <c r="T106" s="780"/>
      <c r="U106" s="780"/>
      <c r="V106" s="780"/>
      <c r="W106" s="780"/>
      <c r="X106" s="780"/>
      <c r="Y106" s="780"/>
      <c r="Z106" s="780"/>
    </row>
    <row r="107" spans="1:26" ht="15.75" customHeight="1">
      <c r="A107" s="780"/>
      <c r="B107" s="873"/>
      <c r="C107" s="780"/>
      <c r="D107" s="780"/>
      <c r="E107" s="780"/>
      <c r="F107" s="780"/>
      <c r="G107" s="780"/>
      <c r="H107" s="780"/>
      <c r="I107" s="780"/>
      <c r="J107" s="780"/>
      <c r="K107" s="780"/>
      <c r="L107" s="780"/>
      <c r="M107" s="780"/>
      <c r="N107" s="780"/>
      <c r="O107" s="780"/>
      <c r="P107" s="780"/>
      <c r="Q107" s="780"/>
      <c r="R107" s="780"/>
      <c r="S107" s="780"/>
      <c r="T107" s="780"/>
      <c r="U107" s="780"/>
      <c r="V107" s="780"/>
      <c r="W107" s="780"/>
      <c r="X107" s="780"/>
      <c r="Y107" s="780"/>
      <c r="Z107" s="780"/>
    </row>
    <row r="108" spans="1:26" ht="15.75" customHeight="1">
      <c r="A108" s="780"/>
      <c r="B108" s="873"/>
      <c r="C108" s="780"/>
      <c r="D108" s="780"/>
      <c r="E108" s="780"/>
      <c r="F108" s="780"/>
      <c r="G108" s="780"/>
      <c r="H108" s="780"/>
      <c r="I108" s="780"/>
      <c r="J108" s="780"/>
      <c r="K108" s="780"/>
      <c r="L108" s="780"/>
      <c r="M108" s="780"/>
      <c r="N108" s="780"/>
      <c r="O108" s="780"/>
      <c r="P108" s="780"/>
      <c r="Q108" s="780"/>
      <c r="R108" s="780"/>
      <c r="S108" s="780"/>
      <c r="T108" s="780"/>
      <c r="U108" s="780"/>
      <c r="V108" s="780"/>
      <c r="W108" s="780"/>
      <c r="X108" s="780"/>
      <c r="Y108" s="780"/>
      <c r="Z108" s="780"/>
    </row>
    <row r="109" spans="1:26" ht="15.75" customHeight="1">
      <c r="A109" s="780"/>
      <c r="B109" s="873"/>
      <c r="C109" s="780"/>
      <c r="D109" s="780"/>
      <c r="E109" s="780"/>
      <c r="F109" s="780"/>
      <c r="G109" s="780"/>
      <c r="H109" s="780"/>
      <c r="I109" s="780"/>
      <c r="J109" s="780"/>
      <c r="K109" s="780"/>
      <c r="L109" s="780"/>
      <c r="M109" s="780"/>
      <c r="N109" s="780"/>
      <c r="O109" s="780"/>
      <c r="P109" s="780"/>
      <c r="Q109" s="780"/>
      <c r="R109" s="780"/>
      <c r="S109" s="780"/>
      <c r="T109" s="780"/>
      <c r="U109" s="780"/>
      <c r="V109" s="780"/>
      <c r="W109" s="780"/>
      <c r="X109" s="780"/>
      <c r="Y109" s="780"/>
      <c r="Z109" s="780"/>
    </row>
    <row r="110" spans="1:26" ht="15.75" customHeight="1">
      <c r="A110" s="780"/>
      <c r="B110" s="873"/>
      <c r="C110" s="780"/>
      <c r="D110" s="780"/>
      <c r="E110" s="780"/>
      <c r="F110" s="780"/>
      <c r="G110" s="780"/>
      <c r="H110" s="780"/>
      <c r="I110" s="780"/>
      <c r="J110" s="780"/>
      <c r="K110" s="780"/>
      <c r="L110" s="780"/>
      <c r="M110" s="780"/>
      <c r="N110" s="780"/>
      <c r="O110" s="780"/>
      <c r="P110" s="780"/>
      <c r="Q110" s="780"/>
      <c r="R110" s="780"/>
      <c r="S110" s="780"/>
      <c r="T110" s="780"/>
      <c r="U110" s="780"/>
      <c r="V110" s="780"/>
      <c r="W110" s="780"/>
      <c r="X110" s="780"/>
      <c r="Y110" s="780"/>
      <c r="Z110" s="780"/>
    </row>
    <row r="111" spans="1:26" ht="15.75" customHeight="1">
      <c r="A111" s="780"/>
      <c r="B111" s="873"/>
      <c r="C111" s="780"/>
      <c r="D111" s="780"/>
      <c r="E111" s="780"/>
      <c r="F111" s="780"/>
      <c r="G111" s="780"/>
      <c r="H111" s="780"/>
      <c r="I111" s="780"/>
      <c r="J111" s="780"/>
      <c r="K111" s="780"/>
      <c r="L111" s="780"/>
      <c r="M111" s="780"/>
      <c r="N111" s="780"/>
      <c r="O111" s="780"/>
      <c r="P111" s="780"/>
      <c r="Q111" s="780"/>
      <c r="R111" s="780"/>
      <c r="S111" s="780"/>
      <c r="T111" s="780"/>
      <c r="U111" s="780"/>
      <c r="V111" s="780"/>
      <c r="W111" s="780"/>
      <c r="X111" s="780"/>
      <c r="Y111" s="780"/>
      <c r="Z111" s="780"/>
    </row>
    <row r="112" spans="1:26" ht="15.75" customHeight="1">
      <c r="A112" s="780"/>
      <c r="B112" s="873"/>
      <c r="C112" s="780"/>
      <c r="D112" s="780"/>
      <c r="E112" s="780"/>
      <c r="F112" s="780"/>
      <c r="G112" s="780"/>
      <c r="H112" s="780"/>
      <c r="I112" s="780"/>
      <c r="J112" s="780"/>
      <c r="K112" s="780"/>
      <c r="L112" s="780"/>
      <c r="M112" s="780"/>
      <c r="N112" s="780"/>
      <c r="O112" s="780"/>
      <c r="P112" s="780"/>
      <c r="Q112" s="780"/>
      <c r="R112" s="780"/>
      <c r="S112" s="780"/>
      <c r="T112" s="780"/>
      <c r="U112" s="780"/>
      <c r="V112" s="780"/>
      <c r="W112" s="780"/>
      <c r="X112" s="780"/>
      <c r="Y112" s="780"/>
      <c r="Z112" s="780"/>
    </row>
    <row r="113" spans="1:26" ht="15.75" customHeight="1">
      <c r="A113" s="780"/>
      <c r="B113" s="873"/>
      <c r="C113" s="780"/>
      <c r="D113" s="780"/>
      <c r="E113" s="780"/>
      <c r="F113" s="780"/>
      <c r="G113" s="780"/>
      <c r="H113" s="780"/>
      <c r="I113" s="780"/>
      <c r="J113" s="780"/>
      <c r="K113" s="780"/>
      <c r="L113" s="780"/>
      <c r="M113" s="780"/>
      <c r="N113" s="780"/>
      <c r="O113" s="780"/>
      <c r="P113" s="780"/>
      <c r="Q113" s="780"/>
      <c r="R113" s="780"/>
      <c r="S113" s="780"/>
      <c r="T113" s="780"/>
      <c r="U113" s="780"/>
      <c r="V113" s="780"/>
      <c r="W113" s="780"/>
      <c r="X113" s="780"/>
      <c r="Y113" s="780"/>
      <c r="Z113" s="780"/>
    </row>
    <row r="114" spans="1:26" ht="15.75" customHeight="1">
      <c r="A114" s="780"/>
      <c r="B114" s="873"/>
      <c r="C114" s="780"/>
      <c r="D114" s="780"/>
      <c r="E114" s="780"/>
      <c r="F114" s="780"/>
      <c r="G114" s="780"/>
      <c r="H114" s="780"/>
      <c r="I114" s="780"/>
      <c r="J114" s="780"/>
      <c r="K114" s="780"/>
      <c r="L114" s="780"/>
      <c r="M114" s="780"/>
      <c r="N114" s="780"/>
      <c r="O114" s="780"/>
      <c r="P114" s="780"/>
      <c r="Q114" s="780"/>
      <c r="R114" s="780"/>
      <c r="S114" s="780"/>
      <c r="T114" s="780"/>
      <c r="U114" s="780"/>
      <c r="V114" s="780"/>
      <c r="W114" s="780"/>
      <c r="X114" s="780"/>
      <c r="Y114" s="780"/>
      <c r="Z114" s="780"/>
    </row>
    <row r="115" spans="1:26" ht="15.75" customHeight="1">
      <c r="A115" s="780"/>
      <c r="B115" s="873"/>
      <c r="C115" s="780"/>
      <c r="D115" s="780"/>
      <c r="E115" s="780"/>
      <c r="F115" s="780"/>
      <c r="G115" s="780"/>
      <c r="H115" s="780"/>
      <c r="I115" s="780"/>
      <c r="J115" s="780"/>
      <c r="K115" s="780"/>
      <c r="L115" s="780"/>
      <c r="M115" s="780"/>
      <c r="N115" s="780"/>
      <c r="O115" s="780"/>
      <c r="P115" s="780"/>
      <c r="Q115" s="780"/>
      <c r="R115" s="780"/>
      <c r="S115" s="780"/>
      <c r="T115" s="780"/>
      <c r="U115" s="780"/>
      <c r="V115" s="780"/>
      <c r="W115" s="780"/>
      <c r="X115" s="780"/>
      <c r="Y115" s="780"/>
      <c r="Z115" s="780"/>
    </row>
    <row r="116" spans="1:26" ht="15.75" customHeight="1">
      <c r="A116" s="780"/>
      <c r="B116" s="873"/>
      <c r="C116" s="780"/>
      <c r="D116" s="780"/>
      <c r="E116" s="780"/>
      <c r="F116" s="780"/>
      <c r="G116" s="780"/>
      <c r="H116" s="780"/>
      <c r="I116" s="780"/>
      <c r="J116" s="780"/>
      <c r="K116" s="780"/>
      <c r="L116" s="780"/>
      <c r="M116" s="780"/>
      <c r="N116" s="780"/>
      <c r="O116" s="780"/>
      <c r="P116" s="780"/>
      <c r="Q116" s="780"/>
      <c r="R116" s="780"/>
      <c r="S116" s="780"/>
      <c r="T116" s="780"/>
      <c r="U116" s="780"/>
      <c r="V116" s="780"/>
      <c r="W116" s="780"/>
      <c r="X116" s="780"/>
      <c r="Y116" s="780"/>
      <c r="Z116" s="780"/>
    </row>
    <row r="117" spans="1:26" ht="15.75" customHeight="1">
      <c r="A117" s="780"/>
      <c r="B117" s="873"/>
      <c r="C117" s="780"/>
      <c r="D117" s="780"/>
      <c r="E117" s="780"/>
      <c r="F117" s="780"/>
      <c r="G117" s="780"/>
      <c r="H117" s="780"/>
      <c r="I117" s="780"/>
      <c r="J117" s="780"/>
      <c r="K117" s="780"/>
      <c r="L117" s="780"/>
      <c r="M117" s="780"/>
      <c r="N117" s="780"/>
      <c r="O117" s="780"/>
      <c r="P117" s="780"/>
      <c r="Q117" s="780"/>
      <c r="R117" s="780"/>
      <c r="S117" s="780"/>
      <c r="T117" s="780"/>
      <c r="U117" s="780"/>
      <c r="V117" s="780"/>
      <c r="W117" s="780"/>
      <c r="X117" s="780"/>
      <c r="Y117" s="780"/>
      <c r="Z117" s="780"/>
    </row>
    <row r="118" spans="1:26" ht="15.75" customHeight="1">
      <c r="A118" s="780"/>
      <c r="B118" s="873"/>
      <c r="C118" s="780"/>
      <c r="D118" s="780"/>
      <c r="E118" s="780"/>
      <c r="F118" s="780"/>
      <c r="G118" s="780"/>
      <c r="H118" s="780"/>
      <c r="I118" s="780"/>
      <c r="J118" s="780"/>
      <c r="K118" s="780"/>
      <c r="L118" s="780"/>
      <c r="M118" s="780"/>
      <c r="N118" s="780"/>
      <c r="O118" s="780"/>
      <c r="P118" s="780"/>
      <c r="Q118" s="780"/>
      <c r="R118" s="780"/>
      <c r="S118" s="780"/>
      <c r="T118" s="780"/>
      <c r="U118" s="780"/>
      <c r="V118" s="780"/>
      <c r="W118" s="780"/>
      <c r="X118" s="780"/>
      <c r="Y118" s="780"/>
      <c r="Z118" s="780"/>
    </row>
    <row r="119" spans="1:26" ht="15.75" customHeight="1">
      <c r="A119" s="780"/>
      <c r="B119" s="873"/>
      <c r="C119" s="780"/>
      <c r="D119" s="780"/>
      <c r="E119" s="780"/>
      <c r="F119" s="780"/>
      <c r="G119" s="780"/>
      <c r="H119" s="780"/>
      <c r="I119" s="780"/>
      <c r="J119" s="780"/>
      <c r="K119" s="780"/>
      <c r="L119" s="780"/>
      <c r="M119" s="780"/>
      <c r="N119" s="780"/>
      <c r="O119" s="780"/>
      <c r="P119" s="780"/>
      <c r="Q119" s="780"/>
      <c r="R119" s="780"/>
      <c r="S119" s="780"/>
      <c r="T119" s="780"/>
      <c r="U119" s="780"/>
      <c r="V119" s="780"/>
      <c r="W119" s="780"/>
      <c r="X119" s="780"/>
      <c r="Y119" s="780"/>
      <c r="Z119" s="780"/>
    </row>
    <row r="120" spans="1:26" ht="15.75" customHeight="1">
      <c r="A120" s="780"/>
      <c r="B120" s="873"/>
      <c r="C120" s="780"/>
      <c r="D120" s="780"/>
      <c r="E120" s="780"/>
      <c r="F120" s="780"/>
      <c r="G120" s="780"/>
      <c r="H120" s="780"/>
      <c r="I120" s="780"/>
      <c r="J120" s="780"/>
      <c r="K120" s="780"/>
      <c r="L120" s="780"/>
      <c r="M120" s="780"/>
      <c r="N120" s="780"/>
      <c r="O120" s="780"/>
      <c r="P120" s="780"/>
      <c r="Q120" s="780"/>
      <c r="R120" s="780"/>
      <c r="S120" s="780"/>
      <c r="T120" s="780"/>
      <c r="U120" s="780"/>
      <c r="V120" s="780"/>
      <c r="W120" s="780"/>
      <c r="X120" s="780"/>
      <c r="Y120" s="780"/>
      <c r="Z120" s="780"/>
    </row>
    <row r="121" spans="1:26" ht="15.75" customHeight="1">
      <c r="A121" s="780"/>
      <c r="B121" s="873"/>
      <c r="C121" s="780"/>
      <c r="D121" s="780"/>
      <c r="E121" s="780"/>
      <c r="F121" s="780"/>
      <c r="G121" s="780"/>
      <c r="H121" s="780"/>
      <c r="I121" s="780"/>
      <c r="J121" s="780"/>
      <c r="K121" s="780"/>
      <c r="L121" s="780"/>
      <c r="M121" s="780"/>
      <c r="N121" s="780"/>
      <c r="O121" s="780"/>
      <c r="P121" s="780"/>
      <c r="Q121" s="780"/>
      <c r="R121" s="780"/>
      <c r="S121" s="780"/>
      <c r="T121" s="780"/>
      <c r="U121" s="780"/>
      <c r="V121" s="780"/>
      <c r="W121" s="780"/>
      <c r="X121" s="780"/>
      <c r="Y121" s="780"/>
      <c r="Z121" s="780"/>
    </row>
    <row r="122" spans="1:26" ht="15.75" customHeight="1">
      <c r="A122" s="780"/>
      <c r="B122" s="873"/>
      <c r="C122" s="780"/>
      <c r="D122" s="780"/>
      <c r="E122" s="780"/>
      <c r="F122" s="780"/>
      <c r="G122" s="780"/>
      <c r="H122" s="780"/>
      <c r="I122" s="780"/>
      <c r="J122" s="780"/>
      <c r="K122" s="780"/>
      <c r="L122" s="780"/>
      <c r="M122" s="780"/>
      <c r="N122" s="780"/>
      <c r="O122" s="780"/>
      <c r="P122" s="780"/>
      <c r="Q122" s="780"/>
      <c r="R122" s="780"/>
      <c r="S122" s="780"/>
      <c r="T122" s="780"/>
      <c r="U122" s="780"/>
      <c r="V122" s="780"/>
      <c r="W122" s="780"/>
      <c r="X122" s="780"/>
      <c r="Y122" s="780"/>
      <c r="Z122" s="780"/>
    </row>
    <row r="123" spans="1:26" ht="15.75" customHeight="1">
      <c r="A123" s="780"/>
      <c r="B123" s="873"/>
      <c r="C123" s="780"/>
      <c r="D123" s="780"/>
      <c r="E123" s="780"/>
      <c r="F123" s="780"/>
      <c r="G123" s="780"/>
      <c r="H123" s="780"/>
      <c r="I123" s="780"/>
      <c r="J123" s="780"/>
      <c r="K123" s="780"/>
      <c r="L123" s="780"/>
      <c r="M123" s="780"/>
      <c r="N123" s="780"/>
      <c r="O123" s="780"/>
      <c r="P123" s="780"/>
      <c r="Q123" s="780"/>
      <c r="R123" s="780"/>
      <c r="S123" s="780"/>
      <c r="T123" s="780"/>
      <c r="U123" s="780"/>
      <c r="V123" s="780"/>
      <c r="W123" s="780"/>
      <c r="X123" s="780"/>
      <c r="Y123" s="780"/>
      <c r="Z123" s="780"/>
    </row>
    <row r="124" spans="1:26" ht="15.75" customHeight="1">
      <c r="A124" s="780"/>
      <c r="B124" s="873"/>
      <c r="C124" s="780"/>
      <c r="D124" s="780"/>
      <c r="E124" s="780"/>
      <c r="F124" s="780"/>
      <c r="G124" s="780"/>
      <c r="H124" s="780"/>
      <c r="I124" s="780"/>
      <c r="J124" s="780"/>
      <c r="K124" s="780"/>
      <c r="L124" s="780"/>
      <c r="M124" s="780"/>
      <c r="N124" s="780"/>
      <c r="O124" s="780"/>
      <c r="P124" s="780"/>
      <c r="Q124" s="780"/>
      <c r="R124" s="780"/>
      <c r="S124" s="780"/>
      <c r="T124" s="780"/>
      <c r="U124" s="780"/>
      <c r="V124" s="780"/>
      <c r="W124" s="780"/>
      <c r="X124" s="780"/>
      <c r="Y124" s="780"/>
      <c r="Z124" s="780"/>
    </row>
    <row r="125" spans="1:26" ht="15.75" customHeight="1">
      <c r="A125" s="780"/>
      <c r="B125" s="873"/>
      <c r="C125" s="780"/>
      <c r="D125" s="780"/>
      <c r="E125" s="780"/>
      <c r="F125" s="780"/>
      <c r="G125" s="780"/>
      <c r="H125" s="780"/>
      <c r="I125" s="780"/>
      <c r="J125" s="780"/>
      <c r="K125" s="780"/>
      <c r="L125" s="780"/>
      <c r="M125" s="780"/>
      <c r="N125" s="780"/>
      <c r="O125" s="780"/>
      <c r="P125" s="780"/>
      <c r="Q125" s="780"/>
      <c r="R125" s="780"/>
      <c r="S125" s="780"/>
      <c r="T125" s="780"/>
      <c r="U125" s="780"/>
      <c r="V125" s="780"/>
      <c r="W125" s="780"/>
      <c r="X125" s="780"/>
      <c r="Y125" s="780"/>
      <c r="Z125" s="780"/>
    </row>
    <row r="126" spans="1:26" ht="15.75" customHeight="1">
      <c r="A126" s="780"/>
      <c r="B126" s="873"/>
      <c r="C126" s="780"/>
      <c r="D126" s="780"/>
      <c r="E126" s="780"/>
      <c r="F126" s="780"/>
      <c r="G126" s="780"/>
      <c r="H126" s="780"/>
      <c r="I126" s="780"/>
      <c r="J126" s="780"/>
      <c r="K126" s="780"/>
      <c r="L126" s="780"/>
      <c r="M126" s="780"/>
      <c r="N126" s="780"/>
      <c r="O126" s="780"/>
      <c r="P126" s="780"/>
      <c r="Q126" s="780"/>
      <c r="R126" s="780"/>
      <c r="S126" s="780"/>
      <c r="T126" s="780"/>
      <c r="U126" s="780"/>
      <c r="V126" s="780"/>
      <c r="W126" s="780"/>
      <c r="X126" s="780"/>
      <c r="Y126" s="780"/>
      <c r="Z126" s="780"/>
    </row>
    <row r="127" spans="1:26" ht="15.75" customHeight="1">
      <c r="A127" s="780"/>
      <c r="B127" s="873"/>
      <c r="C127" s="780"/>
      <c r="D127" s="780"/>
      <c r="E127" s="780"/>
      <c r="F127" s="780"/>
      <c r="G127" s="780"/>
      <c r="H127" s="780"/>
      <c r="I127" s="780"/>
      <c r="J127" s="780"/>
      <c r="K127" s="780"/>
      <c r="L127" s="780"/>
      <c r="M127" s="780"/>
      <c r="N127" s="780"/>
      <c r="O127" s="780"/>
      <c r="P127" s="780"/>
      <c r="Q127" s="780"/>
      <c r="R127" s="780"/>
      <c r="S127" s="780"/>
      <c r="T127" s="780"/>
      <c r="U127" s="780"/>
      <c r="V127" s="780"/>
      <c r="W127" s="780"/>
      <c r="X127" s="780"/>
      <c r="Y127" s="780"/>
      <c r="Z127" s="780"/>
    </row>
    <row r="128" spans="1:26" ht="15.75" customHeight="1">
      <c r="A128" s="780"/>
      <c r="B128" s="873"/>
      <c r="C128" s="780"/>
      <c r="D128" s="780"/>
      <c r="E128" s="780"/>
      <c r="F128" s="780"/>
      <c r="G128" s="780"/>
      <c r="H128" s="780"/>
      <c r="I128" s="780"/>
      <c r="J128" s="780"/>
      <c r="K128" s="780"/>
      <c r="L128" s="780"/>
      <c r="M128" s="780"/>
      <c r="N128" s="780"/>
      <c r="O128" s="780"/>
      <c r="P128" s="780"/>
      <c r="Q128" s="780"/>
      <c r="R128" s="780"/>
      <c r="S128" s="780"/>
      <c r="T128" s="780"/>
      <c r="U128" s="780"/>
      <c r="V128" s="780"/>
      <c r="W128" s="780"/>
      <c r="X128" s="780"/>
      <c r="Y128" s="780"/>
      <c r="Z128" s="780"/>
    </row>
    <row r="129" spans="1:26" ht="15.75" customHeight="1">
      <c r="A129" s="780"/>
      <c r="B129" s="873"/>
      <c r="C129" s="780"/>
      <c r="D129" s="780"/>
      <c r="E129" s="780"/>
      <c r="F129" s="780"/>
      <c r="G129" s="780"/>
      <c r="H129" s="780"/>
      <c r="I129" s="780"/>
      <c r="J129" s="780"/>
      <c r="K129" s="780"/>
      <c r="L129" s="780"/>
      <c r="M129" s="780"/>
      <c r="N129" s="780"/>
      <c r="O129" s="780"/>
      <c r="P129" s="780"/>
      <c r="Q129" s="780"/>
      <c r="R129" s="780"/>
      <c r="S129" s="780"/>
      <c r="T129" s="780"/>
      <c r="U129" s="780"/>
      <c r="V129" s="780"/>
      <c r="W129" s="780"/>
      <c r="X129" s="780"/>
      <c r="Y129" s="780"/>
      <c r="Z129" s="780"/>
    </row>
    <row r="130" spans="1:26" ht="15.75" customHeight="1">
      <c r="A130" s="780"/>
      <c r="B130" s="873"/>
      <c r="C130" s="780"/>
      <c r="D130" s="780"/>
      <c r="E130" s="780"/>
      <c r="F130" s="780"/>
      <c r="G130" s="780"/>
      <c r="H130" s="780"/>
      <c r="I130" s="780"/>
      <c r="J130" s="780"/>
      <c r="K130" s="780"/>
      <c r="L130" s="780"/>
      <c r="M130" s="780"/>
      <c r="N130" s="780"/>
      <c r="O130" s="780"/>
      <c r="P130" s="780"/>
      <c r="Q130" s="780"/>
      <c r="R130" s="780"/>
      <c r="S130" s="780"/>
      <c r="T130" s="780"/>
      <c r="U130" s="780"/>
      <c r="V130" s="780"/>
      <c r="W130" s="780"/>
      <c r="X130" s="780"/>
      <c r="Y130" s="780"/>
      <c r="Z130" s="780"/>
    </row>
    <row r="131" spans="1:26" ht="15.75" customHeight="1">
      <c r="A131" s="780"/>
      <c r="B131" s="873"/>
      <c r="C131" s="780"/>
      <c r="D131" s="780"/>
      <c r="E131" s="780"/>
      <c r="F131" s="780"/>
      <c r="G131" s="780"/>
      <c r="H131" s="780"/>
      <c r="I131" s="780"/>
      <c r="J131" s="780"/>
      <c r="K131" s="780"/>
      <c r="L131" s="780"/>
      <c r="M131" s="780"/>
      <c r="N131" s="780"/>
      <c r="O131" s="780"/>
      <c r="P131" s="780"/>
      <c r="Q131" s="780"/>
      <c r="R131" s="780"/>
      <c r="S131" s="780"/>
      <c r="T131" s="780"/>
      <c r="U131" s="780"/>
      <c r="V131" s="780"/>
      <c r="W131" s="780"/>
      <c r="X131" s="780"/>
      <c r="Y131" s="780"/>
      <c r="Z131" s="780"/>
    </row>
    <row r="132" spans="1:26" ht="15.75" customHeight="1">
      <c r="A132" s="780"/>
      <c r="B132" s="873"/>
      <c r="C132" s="780"/>
      <c r="D132" s="780"/>
      <c r="E132" s="780"/>
      <c r="F132" s="780"/>
      <c r="G132" s="780"/>
      <c r="H132" s="780"/>
      <c r="I132" s="780"/>
      <c r="J132" s="780"/>
      <c r="K132" s="780"/>
      <c r="L132" s="780"/>
      <c r="M132" s="780"/>
      <c r="N132" s="780"/>
      <c r="O132" s="780"/>
      <c r="P132" s="780"/>
      <c r="Q132" s="780"/>
      <c r="R132" s="780"/>
      <c r="S132" s="780"/>
      <c r="T132" s="780"/>
      <c r="U132" s="780"/>
      <c r="V132" s="780"/>
      <c r="W132" s="780"/>
      <c r="X132" s="780"/>
      <c r="Y132" s="780"/>
      <c r="Z132" s="780"/>
    </row>
    <row r="133" spans="1:26" ht="15.75" customHeight="1">
      <c r="A133" s="780"/>
      <c r="B133" s="873"/>
      <c r="C133" s="780"/>
      <c r="D133" s="780"/>
      <c r="E133" s="780"/>
      <c r="F133" s="780"/>
      <c r="G133" s="780"/>
      <c r="H133" s="780"/>
      <c r="I133" s="780"/>
      <c r="J133" s="780"/>
      <c r="K133" s="780"/>
      <c r="L133" s="780"/>
      <c r="M133" s="780"/>
      <c r="N133" s="780"/>
      <c r="O133" s="780"/>
      <c r="P133" s="780"/>
      <c r="Q133" s="780"/>
      <c r="R133" s="780"/>
      <c r="S133" s="780"/>
      <c r="T133" s="780"/>
      <c r="U133" s="780"/>
      <c r="V133" s="780"/>
      <c r="W133" s="780"/>
      <c r="X133" s="780"/>
      <c r="Y133" s="780"/>
      <c r="Z133" s="780"/>
    </row>
    <row r="134" spans="1:26" ht="15.75" customHeight="1">
      <c r="A134" s="780"/>
      <c r="B134" s="873"/>
      <c r="C134" s="780"/>
      <c r="D134" s="780"/>
      <c r="E134" s="780"/>
      <c r="F134" s="780"/>
      <c r="G134" s="780"/>
      <c r="H134" s="780"/>
      <c r="I134" s="780"/>
      <c r="J134" s="780"/>
      <c r="K134" s="780"/>
      <c r="L134" s="780"/>
      <c r="M134" s="780"/>
      <c r="N134" s="780"/>
      <c r="O134" s="780"/>
      <c r="P134" s="780"/>
      <c r="Q134" s="780"/>
      <c r="R134" s="780"/>
      <c r="S134" s="780"/>
      <c r="T134" s="780"/>
      <c r="U134" s="780"/>
      <c r="V134" s="780"/>
      <c r="W134" s="780"/>
      <c r="X134" s="780"/>
      <c r="Y134" s="780"/>
      <c r="Z134" s="780"/>
    </row>
    <row r="135" spans="1:26" ht="15.75" customHeight="1">
      <c r="A135" s="780"/>
      <c r="B135" s="873"/>
      <c r="C135" s="780"/>
      <c r="D135" s="780"/>
      <c r="E135" s="780"/>
      <c r="F135" s="780"/>
      <c r="G135" s="780"/>
      <c r="H135" s="780"/>
      <c r="I135" s="780"/>
      <c r="J135" s="780"/>
      <c r="K135" s="780"/>
      <c r="L135" s="780"/>
      <c r="M135" s="780"/>
      <c r="N135" s="780"/>
      <c r="O135" s="780"/>
      <c r="P135" s="780"/>
      <c r="Q135" s="780"/>
      <c r="R135" s="780"/>
      <c r="S135" s="780"/>
      <c r="T135" s="780"/>
      <c r="U135" s="780"/>
      <c r="V135" s="780"/>
      <c r="W135" s="780"/>
      <c r="X135" s="780"/>
      <c r="Y135" s="780"/>
      <c r="Z135" s="780"/>
    </row>
    <row r="136" spans="1:26" ht="15.75" customHeight="1">
      <c r="A136" s="780"/>
      <c r="B136" s="873"/>
      <c r="C136" s="780"/>
      <c r="D136" s="780"/>
      <c r="E136" s="780"/>
      <c r="F136" s="780"/>
      <c r="G136" s="780"/>
      <c r="H136" s="780"/>
      <c r="I136" s="780"/>
      <c r="J136" s="780"/>
      <c r="K136" s="780"/>
      <c r="L136" s="780"/>
      <c r="M136" s="780"/>
      <c r="N136" s="780"/>
      <c r="O136" s="780"/>
      <c r="P136" s="780"/>
      <c r="Q136" s="780"/>
      <c r="R136" s="780"/>
      <c r="S136" s="780"/>
      <c r="T136" s="780"/>
      <c r="U136" s="780"/>
      <c r="V136" s="780"/>
      <c r="W136" s="780"/>
      <c r="X136" s="780"/>
      <c r="Y136" s="780"/>
      <c r="Z136" s="780"/>
    </row>
    <row r="137" spans="1:26" ht="15.75" customHeight="1">
      <c r="A137" s="780"/>
      <c r="B137" s="873"/>
      <c r="C137" s="780"/>
      <c r="D137" s="780"/>
      <c r="E137" s="780"/>
      <c r="F137" s="780"/>
      <c r="G137" s="780"/>
      <c r="H137" s="780"/>
      <c r="I137" s="780"/>
      <c r="J137" s="780"/>
      <c r="K137" s="780"/>
      <c r="L137" s="780"/>
      <c r="M137" s="780"/>
      <c r="N137" s="780"/>
      <c r="O137" s="780"/>
      <c r="P137" s="780"/>
      <c r="Q137" s="780"/>
      <c r="R137" s="780"/>
      <c r="S137" s="780"/>
      <c r="T137" s="780"/>
      <c r="U137" s="780"/>
      <c r="V137" s="780"/>
      <c r="W137" s="780"/>
      <c r="X137" s="780"/>
      <c r="Y137" s="780"/>
      <c r="Z137" s="780"/>
    </row>
    <row r="138" spans="1:26" ht="15.75" customHeight="1">
      <c r="A138" s="780"/>
      <c r="B138" s="873"/>
      <c r="C138" s="780"/>
      <c r="D138" s="780"/>
      <c r="E138" s="780"/>
      <c r="F138" s="780"/>
      <c r="G138" s="780"/>
      <c r="H138" s="780"/>
      <c r="I138" s="780"/>
      <c r="J138" s="780"/>
      <c r="K138" s="780"/>
      <c r="L138" s="780"/>
      <c r="M138" s="780"/>
      <c r="N138" s="780"/>
      <c r="O138" s="780"/>
      <c r="P138" s="780"/>
      <c r="Q138" s="780"/>
      <c r="R138" s="780"/>
      <c r="S138" s="780"/>
      <c r="T138" s="780"/>
      <c r="U138" s="780"/>
      <c r="V138" s="780"/>
      <c r="W138" s="780"/>
      <c r="X138" s="780"/>
      <c r="Y138" s="780"/>
      <c r="Z138" s="780"/>
    </row>
    <row r="139" spans="1:26" ht="15.75" customHeight="1">
      <c r="A139" s="780"/>
      <c r="B139" s="873"/>
      <c r="C139" s="780"/>
      <c r="D139" s="780"/>
      <c r="E139" s="780"/>
      <c r="F139" s="780"/>
      <c r="G139" s="780"/>
      <c r="H139" s="780"/>
      <c r="I139" s="780"/>
      <c r="J139" s="780"/>
      <c r="K139" s="780"/>
      <c r="L139" s="780"/>
      <c r="M139" s="780"/>
      <c r="N139" s="780"/>
      <c r="O139" s="780"/>
      <c r="P139" s="780"/>
      <c r="Q139" s="780"/>
      <c r="R139" s="780"/>
      <c r="S139" s="780"/>
      <c r="T139" s="780"/>
      <c r="U139" s="780"/>
      <c r="V139" s="780"/>
      <c r="W139" s="780"/>
      <c r="X139" s="780"/>
      <c r="Y139" s="780"/>
      <c r="Z139" s="780"/>
    </row>
    <row r="140" spans="1:26" ht="15.75" customHeight="1">
      <c r="A140" s="780"/>
      <c r="B140" s="873"/>
      <c r="C140" s="780"/>
      <c r="D140" s="780"/>
      <c r="E140" s="780"/>
      <c r="F140" s="780"/>
      <c r="G140" s="780"/>
      <c r="H140" s="780"/>
      <c r="I140" s="780"/>
      <c r="J140" s="780"/>
      <c r="K140" s="780"/>
      <c r="L140" s="780"/>
      <c r="M140" s="780"/>
      <c r="N140" s="780"/>
      <c r="O140" s="780"/>
      <c r="P140" s="780"/>
      <c r="Q140" s="780"/>
      <c r="R140" s="780"/>
      <c r="S140" s="780"/>
      <c r="T140" s="780"/>
      <c r="U140" s="780"/>
      <c r="V140" s="780"/>
      <c r="W140" s="780"/>
      <c r="X140" s="780"/>
      <c r="Y140" s="780"/>
      <c r="Z140" s="780"/>
    </row>
    <row r="141" spans="1:26" ht="15.75" customHeight="1">
      <c r="A141" s="780"/>
      <c r="B141" s="873"/>
      <c r="C141" s="780"/>
      <c r="D141" s="780"/>
      <c r="E141" s="780"/>
      <c r="F141" s="780"/>
      <c r="G141" s="780"/>
      <c r="H141" s="780"/>
      <c r="I141" s="780"/>
      <c r="J141" s="780"/>
      <c r="K141" s="780"/>
      <c r="L141" s="780"/>
      <c r="M141" s="780"/>
      <c r="N141" s="780"/>
      <c r="O141" s="780"/>
      <c r="P141" s="780"/>
      <c r="Q141" s="780"/>
      <c r="R141" s="780"/>
      <c r="S141" s="780"/>
      <c r="T141" s="780"/>
      <c r="U141" s="780"/>
      <c r="V141" s="780"/>
      <c r="W141" s="780"/>
      <c r="X141" s="780"/>
      <c r="Y141" s="780"/>
      <c r="Z141" s="780"/>
    </row>
    <row r="142" spans="1:26" ht="15.75" customHeight="1">
      <c r="A142" s="780"/>
      <c r="B142" s="873"/>
      <c r="C142" s="780"/>
      <c r="D142" s="780"/>
      <c r="E142" s="780"/>
      <c r="F142" s="780"/>
      <c r="G142" s="780"/>
      <c r="H142" s="780"/>
      <c r="I142" s="780"/>
      <c r="J142" s="780"/>
      <c r="K142" s="780"/>
      <c r="L142" s="780"/>
      <c r="M142" s="780"/>
      <c r="N142" s="780"/>
      <c r="O142" s="780"/>
      <c r="P142" s="780"/>
      <c r="Q142" s="780"/>
      <c r="R142" s="780"/>
      <c r="S142" s="780"/>
      <c r="T142" s="780"/>
      <c r="U142" s="780"/>
      <c r="V142" s="780"/>
      <c r="W142" s="780"/>
      <c r="X142" s="780"/>
      <c r="Y142" s="780"/>
      <c r="Z142" s="780"/>
    </row>
    <row r="143" spans="1:26" ht="15.75" customHeight="1">
      <c r="A143" s="780"/>
      <c r="B143" s="873"/>
      <c r="C143" s="780"/>
      <c r="D143" s="780"/>
      <c r="E143" s="780"/>
      <c r="F143" s="780"/>
      <c r="G143" s="780"/>
      <c r="H143" s="780"/>
      <c r="I143" s="780"/>
      <c r="J143" s="780"/>
      <c r="K143" s="780"/>
      <c r="L143" s="780"/>
      <c r="M143" s="780"/>
      <c r="N143" s="780"/>
      <c r="O143" s="780"/>
      <c r="P143" s="780"/>
      <c r="Q143" s="780"/>
      <c r="R143" s="780"/>
      <c r="S143" s="780"/>
      <c r="T143" s="780"/>
      <c r="U143" s="780"/>
      <c r="V143" s="780"/>
      <c r="W143" s="780"/>
      <c r="X143" s="780"/>
      <c r="Y143" s="780"/>
      <c r="Z143" s="780"/>
    </row>
    <row r="144" spans="1:26" ht="15.75" customHeight="1">
      <c r="A144" s="780"/>
      <c r="B144" s="873"/>
      <c r="C144" s="780"/>
      <c r="D144" s="780"/>
      <c r="E144" s="780"/>
      <c r="F144" s="780"/>
      <c r="G144" s="780"/>
      <c r="H144" s="780"/>
      <c r="I144" s="780"/>
      <c r="J144" s="780"/>
      <c r="K144" s="780"/>
      <c r="L144" s="780"/>
      <c r="M144" s="780"/>
      <c r="N144" s="780"/>
      <c r="O144" s="780"/>
      <c r="P144" s="780"/>
      <c r="Q144" s="780"/>
      <c r="R144" s="780"/>
      <c r="S144" s="780"/>
      <c r="T144" s="780"/>
      <c r="U144" s="780"/>
      <c r="V144" s="780"/>
      <c r="W144" s="780"/>
      <c r="X144" s="780"/>
      <c r="Y144" s="780"/>
      <c r="Z144" s="780"/>
    </row>
    <row r="145" spans="1:26" ht="15.75" customHeight="1">
      <c r="A145" s="780"/>
      <c r="B145" s="873"/>
      <c r="C145" s="780"/>
      <c r="D145" s="780"/>
      <c r="E145" s="780"/>
      <c r="F145" s="780"/>
      <c r="G145" s="780"/>
      <c r="H145" s="780"/>
      <c r="I145" s="780"/>
      <c r="J145" s="780"/>
      <c r="K145" s="780"/>
      <c r="L145" s="780"/>
      <c r="M145" s="780"/>
      <c r="N145" s="780"/>
      <c r="O145" s="780"/>
      <c r="P145" s="780"/>
      <c r="Q145" s="780"/>
      <c r="R145" s="780"/>
      <c r="S145" s="780"/>
      <c r="T145" s="780"/>
      <c r="U145" s="780"/>
      <c r="V145" s="780"/>
      <c r="W145" s="780"/>
      <c r="X145" s="780"/>
      <c r="Y145" s="780"/>
      <c r="Z145" s="780"/>
    </row>
    <row r="146" spans="1:26" ht="15.75" customHeight="1">
      <c r="A146" s="780"/>
      <c r="B146" s="873"/>
      <c r="C146" s="780"/>
      <c r="D146" s="780"/>
      <c r="E146" s="780"/>
      <c r="F146" s="780"/>
      <c r="G146" s="780"/>
      <c r="H146" s="780"/>
      <c r="I146" s="780"/>
      <c r="J146" s="780"/>
      <c r="K146" s="780"/>
      <c r="L146" s="780"/>
      <c r="M146" s="780"/>
      <c r="N146" s="780"/>
      <c r="O146" s="780"/>
      <c r="P146" s="780"/>
      <c r="Q146" s="780"/>
      <c r="R146" s="780"/>
      <c r="S146" s="780"/>
      <c r="T146" s="780"/>
      <c r="U146" s="780"/>
      <c r="V146" s="780"/>
      <c r="W146" s="780"/>
      <c r="X146" s="780"/>
      <c r="Y146" s="780"/>
      <c r="Z146" s="780"/>
    </row>
    <row r="147" spans="1:26" ht="15.75" customHeight="1">
      <c r="A147" s="780"/>
      <c r="B147" s="873"/>
      <c r="C147" s="780"/>
      <c r="D147" s="780"/>
      <c r="E147" s="780"/>
      <c r="F147" s="780"/>
      <c r="G147" s="780"/>
      <c r="H147" s="780"/>
      <c r="I147" s="780"/>
      <c r="J147" s="780"/>
      <c r="K147" s="780"/>
      <c r="L147" s="780"/>
      <c r="M147" s="780"/>
      <c r="N147" s="780"/>
      <c r="O147" s="780"/>
      <c r="P147" s="780"/>
      <c r="Q147" s="780"/>
      <c r="R147" s="780"/>
      <c r="S147" s="780"/>
      <c r="T147" s="780"/>
      <c r="U147" s="780"/>
      <c r="V147" s="780"/>
      <c r="W147" s="780"/>
      <c r="X147" s="780"/>
      <c r="Y147" s="780"/>
      <c r="Z147" s="780"/>
    </row>
    <row r="148" spans="1:26" ht="15.75" customHeight="1">
      <c r="A148" s="780"/>
      <c r="B148" s="873"/>
      <c r="C148" s="780"/>
      <c r="D148" s="780"/>
      <c r="E148" s="780"/>
      <c r="F148" s="780"/>
      <c r="G148" s="780"/>
      <c r="H148" s="780"/>
      <c r="I148" s="780"/>
      <c r="J148" s="780"/>
      <c r="K148" s="780"/>
      <c r="L148" s="780"/>
      <c r="M148" s="780"/>
      <c r="N148" s="780"/>
      <c r="O148" s="780"/>
      <c r="P148" s="780"/>
      <c r="Q148" s="780"/>
      <c r="R148" s="780"/>
      <c r="S148" s="780"/>
      <c r="T148" s="780"/>
      <c r="U148" s="780"/>
      <c r="V148" s="780"/>
      <c r="W148" s="780"/>
      <c r="X148" s="780"/>
      <c r="Y148" s="780"/>
      <c r="Z148" s="780"/>
    </row>
    <row r="149" spans="1:26" ht="15.75" customHeight="1">
      <c r="A149" s="780"/>
      <c r="B149" s="873"/>
      <c r="C149" s="780"/>
      <c r="D149" s="780"/>
      <c r="E149" s="780"/>
      <c r="F149" s="780"/>
      <c r="G149" s="780"/>
      <c r="H149" s="780"/>
      <c r="I149" s="780"/>
      <c r="J149" s="780"/>
      <c r="K149" s="780"/>
      <c r="L149" s="780"/>
      <c r="M149" s="780"/>
      <c r="N149" s="780"/>
      <c r="O149" s="780"/>
      <c r="P149" s="780"/>
      <c r="Q149" s="780"/>
      <c r="R149" s="780"/>
      <c r="S149" s="780"/>
      <c r="T149" s="780"/>
      <c r="U149" s="780"/>
      <c r="V149" s="780"/>
      <c r="W149" s="780"/>
      <c r="X149" s="780"/>
      <c r="Y149" s="780"/>
      <c r="Z149" s="780"/>
    </row>
    <row r="150" spans="1:26" ht="15.75" customHeight="1">
      <c r="A150" s="780"/>
      <c r="B150" s="873"/>
      <c r="C150" s="780"/>
      <c r="D150" s="780"/>
      <c r="E150" s="780"/>
      <c r="F150" s="780"/>
      <c r="G150" s="780"/>
      <c r="H150" s="780"/>
      <c r="I150" s="780"/>
      <c r="J150" s="780"/>
      <c r="K150" s="780"/>
      <c r="L150" s="780"/>
      <c r="M150" s="780"/>
      <c r="N150" s="780"/>
      <c r="O150" s="780"/>
      <c r="P150" s="780"/>
      <c r="Q150" s="780"/>
      <c r="R150" s="780"/>
      <c r="S150" s="780"/>
      <c r="T150" s="780"/>
      <c r="U150" s="780"/>
      <c r="V150" s="780"/>
      <c r="W150" s="780"/>
      <c r="X150" s="780"/>
      <c r="Y150" s="780"/>
      <c r="Z150" s="780"/>
    </row>
    <row r="151" spans="1:26" ht="15.75" customHeight="1">
      <c r="A151" s="780"/>
      <c r="B151" s="873"/>
      <c r="C151" s="780"/>
      <c r="D151" s="780"/>
      <c r="E151" s="780"/>
      <c r="F151" s="780"/>
      <c r="G151" s="780"/>
      <c r="H151" s="780"/>
      <c r="I151" s="780"/>
      <c r="J151" s="780"/>
      <c r="K151" s="780"/>
      <c r="L151" s="780"/>
      <c r="M151" s="780"/>
      <c r="N151" s="780"/>
      <c r="O151" s="780"/>
      <c r="P151" s="780"/>
      <c r="Q151" s="780"/>
      <c r="R151" s="780"/>
      <c r="S151" s="780"/>
      <c r="T151" s="780"/>
      <c r="U151" s="780"/>
      <c r="V151" s="780"/>
      <c r="W151" s="780"/>
      <c r="X151" s="780"/>
      <c r="Y151" s="780"/>
      <c r="Z151" s="780"/>
    </row>
    <row r="152" spans="1:26" ht="15.75" customHeight="1">
      <c r="A152" s="780"/>
      <c r="B152" s="873"/>
      <c r="C152" s="780"/>
      <c r="D152" s="780"/>
      <c r="E152" s="780"/>
      <c r="F152" s="780"/>
      <c r="G152" s="780"/>
      <c r="H152" s="780"/>
      <c r="I152" s="780"/>
      <c r="J152" s="780"/>
      <c r="K152" s="780"/>
      <c r="L152" s="780"/>
      <c r="M152" s="780"/>
      <c r="N152" s="780"/>
      <c r="O152" s="780"/>
      <c r="P152" s="780"/>
      <c r="Q152" s="780"/>
      <c r="R152" s="780"/>
      <c r="S152" s="780"/>
      <c r="T152" s="780"/>
      <c r="U152" s="780"/>
      <c r="V152" s="780"/>
      <c r="W152" s="780"/>
      <c r="X152" s="780"/>
      <c r="Y152" s="780"/>
      <c r="Z152" s="780"/>
    </row>
    <row r="153" spans="1:26" ht="15.75" customHeight="1">
      <c r="A153" s="780"/>
      <c r="B153" s="873"/>
      <c r="C153" s="780"/>
      <c r="D153" s="780"/>
      <c r="E153" s="780"/>
      <c r="F153" s="780"/>
      <c r="G153" s="780"/>
      <c r="H153" s="780"/>
      <c r="I153" s="780"/>
      <c r="J153" s="780"/>
      <c r="K153" s="780"/>
      <c r="L153" s="780"/>
      <c r="M153" s="780"/>
      <c r="N153" s="780"/>
      <c r="O153" s="780"/>
      <c r="P153" s="780"/>
      <c r="Q153" s="780"/>
      <c r="R153" s="780"/>
      <c r="S153" s="780"/>
      <c r="T153" s="780"/>
      <c r="U153" s="780"/>
      <c r="V153" s="780"/>
      <c r="W153" s="780"/>
      <c r="X153" s="780"/>
      <c r="Y153" s="780"/>
      <c r="Z153" s="780"/>
    </row>
    <row r="154" spans="1:26" ht="15.75" customHeight="1">
      <c r="A154" s="780"/>
      <c r="B154" s="873"/>
      <c r="C154" s="780"/>
      <c r="D154" s="780"/>
      <c r="E154" s="780"/>
      <c r="F154" s="780"/>
      <c r="G154" s="780"/>
      <c r="H154" s="780"/>
      <c r="I154" s="780"/>
      <c r="J154" s="780"/>
      <c r="K154" s="780"/>
      <c r="L154" s="780"/>
      <c r="M154" s="780"/>
      <c r="N154" s="780"/>
      <c r="O154" s="780"/>
      <c r="P154" s="780"/>
      <c r="Q154" s="780"/>
      <c r="R154" s="780"/>
      <c r="S154" s="780"/>
      <c r="T154" s="780"/>
      <c r="U154" s="780"/>
      <c r="V154" s="780"/>
      <c r="W154" s="780"/>
      <c r="X154" s="780"/>
      <c r="Y154" s="780"/>
      <c r="Z154" s="780"/>
    </row>
    <row r="155" spans="1:26" ht="15.75" customHeight="1">
      <c r="A155" s="780"/>
      <c r="B155" s="873"/>
      <c r="C155" s="780"/>
      <c r="D155" s="780"/>
      <c r="E155" s="780"/>
      <c r="F155" s="780"/>
      <c r="G155" s="780"/>
      <c r="H155" s="780"/>
      <c r="I155" s="780"/>
      <c r="J155" s="780"/>
      <c r="K155" s="780"/>
      <c r="L155" s="780"/>
      <c r="M155" s="780"/>
      <c r="N155" s="780"/>
      <c r="O155" s="780"/>
      <c r="P155" s="780"/>
      <c r="Q155" s="780"/>
      <c r="R155" s="780"/>
      <c r="S155" s="780"/>
      <c r="T155" s="780"/>
      <c r="U155" s="780"/>
      <c r="V155" s="780"/>
      <c r="W155" s="780"/>
      <c r="X155" s="780"/>
      <c r="Y155" s="780"/>
      <c r="Z155" s="780"/>
    </row>
    <row r="156" spans="1:26" ht="15.75" customHeight="1">
      <c r="A156" s="780"/>
      <c r="B156" s="873"/>
      <c r="C156" s="780"/>
      <c r="D156" s="780"/>
      <c r="E156" s="780"/>
      <c r="F156" s="780"/>
      <c r="G156" s="780"/>
      <c r="H156" s="780"/>
      <c r="I156" s="780"/>
      <c r="J156" s="780"/>
      <c r="K156" s="780"/>
      <c r="L156" s="780"/>
      <c r="M156" s="780"/>
      <c r="N156" s="780"/>
      <c r="O156" s="780"/>
      <c r="P156" s="780"/>
      <c r="Q156" s="780"/>
      <c r="R156" s="780"/>
      <c r="S156" s="780"/>
      <c r="T156" s="780"/>
      <c r="U156" s="780"/>
      <c r="V156" s="780"/>
      <c r="W156" s="780"/>
      <c r="X156" s="780"/>
      <c r="Y156" s="780"/>
      <c r="Z156" s="780"/>
    </row>
    <row r="157" spans="1:26" ht="15.75" customHeight="1">
      <c r="A157" s="780"/>
      <c r="B157" s="873"/>
      <c r="C157" s="780"/>
      <c r="D157" s="780"/>
      <c r="E157" s="780"/>
      <c r="F157" s="780"/>
      <c r="G157" s="780"/>
      <c r="H157" s="780"/>
      <c r="I157" s="780"/>
      <c r="J157" s="780"/>
      <c r="K157" s="780"/>
      <c r="L157" s="780"/>
      <c r="M157" s="780"/>
      <c r="N157" s="780"/>
      <c r="O157" s="780"/>
      <c r="P157" s="780"/>
      <c r="Q157" s="780"/>
      <c r="R157" s="780"/>
      <c r="S157" s="780"/>
      <c r="T157" s="780"/>
      <c r="U157" s="780"/>
      <c r="V157" s="780"/>
      <c r="W157" s="780"/>
      <c r="X157" s="780"/>
      <c r="Y157" s="780"/>
      <c r="Z157" s="780"/>
    </row>
    <row r="158" spans="1:26" ht="15.75" customHeight="1">
      <c r="A158" s="780"/>
      <c r="B158" s="873"/>
      <c r="C158" s="780"/>
      <c r="D158" s="780"/>
      <c r="E158" s="780"/>
      <c r="F158" s="780"/>
      <c r="G158" s="780"/>
      <c r="H158" s="780"/>
      <c r="I158" s="780"/>
      <c r="J158" s="780"/>
      <c r="K158" s="780"/>
      <c r="L158" s="780"/>
      <c r="M158" s="780"/>
      <c r="N158" s="780"/>
      <c r="O158" s="780"/>
      <c r="P158" s="780"/>
      <c r="Q158" s="780"/>
      <c r="R158" s="780"/>
      <c r="S158" s="780"/>
      <c r="T158" s="780"/>
      <c r="U158" s="780"/>
      <c r="V158" s="780"/>
      <c r="W158" s="780"/>
      <c r="X158" s="780"/>
      <c r="Y158" s="780"/>
      <c r="Z158" s="780"/>
    </row>
    <row r="159" spans="1:26" ht="15.75" customHeight="1">
      <c r="A159" s="780"/>
      <c r="B159" s="873"/>
      <c r="C159" s="780"/>
      <c r="D159" s="780"/>
      <c r="E159" s="780"/>
      <c r="F159" s="780"/>
      <c r="G159" s="780"/>
      <c r="H159" s="780"/>
      <c r="I159" s="780"/>
      <c r="J159" s="780"/>
      <c r="K159" s="780"/>
      <c r="L159" s="780"/>
      <c r="M159" s="780"/>
      <c r="N159" s="780"/>
      <c r="O159" s="780"/>
      <c r="P159" s="780"/>
      <c r="Q159" s="780"/>
      <c r="R159" s="780"/>
      <c r="S159" s="780"/>
      <c r="T159" s="780"/>
      <c r="U159" s="780"/>
      <c r="V159" s="780"/>
      <c r="W159" s="780"/>
      <c r="X159" s="780"/>
      <c r="Y159" s="780"/>
      <c r="Z159" s="780"/>
    </row>
    <row r="160" spans="1:26" ht="15.75" customHeight="1">
      <c r="A160" s="780"/>
      <c r="B160" s="873"/>
      <c r="C160" s="780"/>
      <c r="D160" s="780"/>
      <c r="E160" s="780"/>
      <c r="F160" s="780"/>
      <c r="G160" s="780"/>
      <c r="H160" s="780"/>
      <c r="I160" s="780"/>
      <c r="J160" s="780"/>
      <c r="K160" s="780"/>
      <c r="L160" s="780"/>
      <c r="M160" s="780"/>
      <c r="N160" s="780"/>
      <c r="O160" s="780"/>
      <c r="P160" s="780"/>
      <c r="Q160" s="780"/>
      <c r="R160" s="780"/>
      <c r="S160" s="780"/>
      <c r="T160" s="780"/>
      <c r="U160" s="780"/>
      <c r="V160" s="780"/>
      <c r="W160" s="780"/>
      <c r="X160" s="780"/>
      <c r="Y160" s="780"/>
      <c r="Z160" s="780"/>
    </row>
    <row r="161" spans="1:26" ht="15.75" customHeight="1">
      <c r="A161" s="780"/>
      <c r="B161" s="873"/>
      <c r="C161" s="780"/>
      <c r="D161" s="780"/>
      <c r="E161" s="780"/>
      <c r="F161" s="780"/>
      <c r="G161" s="780"/>
      <c r="H161" s="780"/>
      <c r="I161" s="780"/>
      <c r="J161" s="780"/>
      <c r="K161" s="780"/>
      <c r="L161" s="780"/>
      <c r="M161" s="780"/>
      <c r="N161" s="780"/>
      <c r="O161" s="780"/>
      <c r="P161" s="780"/>
      <c r="Q161" s="780"/>
      <c r="R161" s="780"/>
      <c r="S161" s="780"/>
      <c r="T161" s="780"/>
      <c r="U161" s="780"/>
      <c r="V161" s="780"/>
      <c r="W161" s="780"/>
      <c r="X161" s="780"/>
      <c r="Y161" s="780"/>
      <c r="Z161" s="780"/>
    </row>
    <row r="162" spans="1:26" ht="15.75" customHeight="1">
      <c r="A162" s="780"/>
      <c r="B162" s="873"/>
      <c r="C162" s="780"/>
      <c r="D162" s="780"/>
      <c r="E162" s="780"/>
      <c r="F162" s="780"/>
      <c r="G162" s="780"/>
      <c r="H162" s="780"/>
      <c r="I162" s="780"/>
      <c r="J162" s="780"/>
      <c r="K162" s="780"/>
      <c r="L162" s="780"/>
      <c r="M162" s="780"/>
      <c r="N162" s="780"/>
      <c r="O162" s="780"/>
      <c r="P162" s="780"/>
      <c r="Q162" s="780"/>
      <c r="R162" s="780"/>
      <c r="S162" s="780"/>
      <c r="T162" s="780"/>
      <c r="U162" s="780"/>
      <c r="V162" s="780"/>
      <c r="W162" s="780"/>
      <c r="X162" s="780"/>
      <c r="Y162" s="780"/>
      <c r="Z162" s="780"/>
    </row>
    <row r="163" spans="1:26" ht="15.75" customHeight="1">
      <c r="A163" s="780"/>
      <c r="B163" s="873"/>
      <c r="C163" s="780"/>
      <c r="D163" s="780"/>
      <c r="E163" s="780"/>
      <c r="F163" s="780"/>
      <c r="G163" s="780"/>
      <c r="H163" s="780"/>
      <c r="I163" s="780"/>
      <c r="J163" s="780"/>
      <c r="K163" s="780"/>
      <c r="L163" s="780"/>
      <c r="M163" s="780"/>
      <c r="N163" s="780"/>
      <c r="O163" s="780"/>
      <c r="P163" s="780"/>
      <c r="Q163" s="780"/>
      <c r="R163" s="780"/>
      <c r="S163" s="780"/>
      <c r="T163" s="780"/>
      <c r="U163" s="780"/>
      <c r="V163" s="780"/>
      <c r="W163" s="780"/>
      <c r="X163" s="780"/>
      <c r="Y163" s="780"/>
      <c r="Z163" s="780"/>
    </row>
    <row r="164" spans="1:26" ht="15.75" customHeight="1">
      <c r="A164" s="780"/>
      <c r="B164" s="873"/>
      <c r="C164" s="780"/>
      <c r="D164" s="780"/>
      <c r="E164" s="780"/>
      <c r="F164" s="780"/>
      <c r="G164" s="780"/>
      <c r="H164" s="780"/>
      <c r="I164" s="780"/>
      <c r="J164" s="780"/>
      <c r="K164" s="780"/>
      <c r="L164" s="780"/>
      <c r="M164" s="780"/>
      <c r="N164" s="780"/>
      <c r="O164" s="780"/>
      <c r="P164" s="780"/>
      <c r="Q164" s="780"/>
      <c r="R164" s="780"/>
      <c r="S164" s="780"/>
      <c r="T164" s="780"/>
      <c r="U164" s="780"/>
      <c r="V164" s="780"/>
      <c r="W164" s="780"/>
      <c r="X164" s="780"/>
      <c r="Y164" s="780"/>
      <c r="Z164" s="780"/>
    </row>
    <row r="165" spans="1:26" ht="15.75" customHeight="1">
      <c r="A165" s="780"/>
      <c r="B165" s="873"/>
      <c r="C165" s="780"/>
      <c r="D165" s="780"/>
      <c r="E165" s="780"/>
      <c r="F165" s="780"/>
      <c r="G165" s="780"/>
      <c r="H165" s="780"/>
      <c r="I165" s="780"/>
      <c r="J165" s="780"/>
      <c r="K165" s="780"/>
      <c r="L165" s="780"/>
      <c r="M165" s="780"/>
      <c r="N165" s="780"/>
      <c r="O165" s="780"/>
      <c r="P165" s="780"/>
      <c r="Q165" s="780"/>
      <c r="R165" s="780"/>
      <c r="S165" s="780"/>
      <c r="T165" s="780"/>
      <c r="U165" s="780"/>
      <c r="V165" s="780"/>
      <c r="W165" s="780"/>
      <c r="X165" s="780"/>
      <c r="Y165" s="780"/>
      <c r="Z165" s="780"/>
    </row>
    <row r="166" spans="1:26" ht="15.75" customHeight="1">
      <c r="A166" s="780"/>
      <c r="B166" s="873"/>
      <c r="C166" s="780"/>
      <c r="D166" s="780"/>
      <c r="E166" s="780"/>
      <c r="F166" s="780"/>
      <c r="G166" s="780"/>
      <c r="H166" s="780"/>
      <c r="I166" s="780"/>
      <c r="J166" s="780"/>
      <c r="K166" s="780"/>
      <c r="L166" s="780"/>
      <c r="M166" s="780"/>
      <c r="N166" s="780"/>
      <c r="O166" s="780"/>
      <c r="P166" s="780"/>
      <c r="Q166" s="780"/>
      <c r="R166" s="780"/>
      <c r="S166" s="780"/>
      <c r="T166" s="780"/>
      <c r="U166" s="780"/>
      <c r="V166" s="780"/>
      <c r="W166" s="780"/>
      <c r="X166" s="780"/>
      <c r="Y166" s="780"/>
      <c r="Z166" s="780"/>
    </row>
    <row r="167" spans="1:26" ht="15.75" customHeight="1">
      <c r="A167" s="780"/>
      <c r="B167" s="873"/>
      <c r="C167" s="780"/>
      <c r="D167" s="780"/>
      <c r="E167" s="780"/>
      <c r="F167" s="780"/>
      <c r="G167" s="780"/>
      <c r="H167" s="780"/>
      <c r="I167" s="780"/>
      <c r="J167" s="780"/>
      <c r="K167" s="780"/>
      <c r="L167" s="780"/>
      <c r="M167" s="780"/>
      <c r="N167" s="780"/>
      <c r="O167" s="780"/>
      <c r="P167" s="780"/>
      <c r="Q167" s="780"/>
      <c r="R167" s="780"/>
      <c r="S167" s="780"/>
      <c r="T167" s="780"/>
      <c r="U167" s="780"/>
      <c r="V167" s="780"/>
      <c r="W167" s="780"/>
      <c r="X167" s="780"/>
      <c r="Y167" s="780"/>
      <c r="Z167" s="780"/>
    </row>
    <row r="168" spans="1:26" ht="15.75" customHeight="1">
      <c r="A168" s="780"/>
      <c r="B168" s="873"/>
      <c r="C168" s="780"/>
      <c r="D168" s="780"/>
      <c r="E168" s="780"/>
      <c r="F168" s="780"/>
      <c r="G168" s="780"/>
      <c r="H168" s="780"/>
      <c r="I168" s="780"/>
      <c r="J168" s="780"/>
      <c r="K168" s="780"/>
      <c r="L168" s="780"/>
      <c r="M168" s="780"/>
      <c r="N168" s="780"/>
      <c r="O168" s="780"/>
      <c r="P168" s="780"/>
      <c r="Q168" s="780"/>
      <c r="R168" s="780"/>
      <c r="S168" s="780"/>
      <c r="T168" s="780"/>
      <c r="U168" s="780"/>
      <c r="V168" s="780"/>
      <c r="W168" s="780"/>
      <c r="X168" s="780"/>
      <c r="Y168" s="780"/>
      <c r="Z168" s="780"/>
    </row>
    <row r="169" spans="1:26" ht="15.75" customHeight="1">
      <c r="A169" s="780"/>
      <c r="B169" s="873"/>
      <c r="C169" s="780"/>
      <c r="D169" s="780"/>
      <c r="E169" s="780"/>
      <c r="F169" s="780"/>
      <c r="G169" s="780"/>
      <c r="H169" s="780"/>
      <c r="I169" s="780"/>
      <c r="J169" s="780"/>
      <c r="K169" s="780"/>
      <c r="L169" s="780"/>
      <c r="M169" s="780"/>
      <c r="N169" s="780"/>
      <c r="O169" s="780"/>
      <c r="P169" s="780"/>
      <c r="Q169" s="780"/>
      <c r="R169" s="780"/>
      <c r="S169" s="780"/>
      <c r="T169" s="780"/>
      <c r="U169" s="780"/>
      <c r="V169" s="780"/>
      <c r="W169" s="780"/>
      <c r="X169" s="780"/>
      <c r="Y169" s="780"/>
      <c r="Z169" s="780"/>
    </row>
    <row r="170" spans="1:26" ht="15.75" customHeight="1">
      <c r="A170" s="780"/>
      <c r="B170" s="873"/>
      <c r="C170" s="780"/>
      <c r="D170" s="780"/>
      <c r="E170" s="780"/>
      <c r="F170" s="780"/>
      <c r="G170" s="780"/>
      <c r="H170" s="780"/>
      <c r="I170" s="780"/>
      <c r="J170" s="780"/>
      <c r="K170" s="780"/>
      <c r="L170" s="780"/>
      <c r="M170" s="780"/>
      <c r="N170" s="780"/>
      <c r="O170" s="780"/>
      <c r="P170" s="780"/>
      <c r="Q170" s="780"/>
      <c r="R170" s="780"/>
      <c r="S170" s="780"/>
      <c r="T170" s="780"/>
      <c r="U170" s="780"/>
      <c r="V170" s="780"/>
      <c r="W170" s="780"/>
      <c r="X170" s="780"/>
      <c r="Y170" s="780"/>
      <c r="Z170" s="780"/>
    </row>
    <row r="171" spans="1:26" ht="15.75" customHeight="1">
      <c r="A171" s="780"/>
      <c r="B171" s="873"/>
      <c r="C171" s="780"/>
      <c r="D171" s="780"/>
      <c r="E171" s="780"/>
      <c r="F171" s="780"/>
      <c r="G171" s="780"/>
      <c r="H171" s="780"/>
      <c r="I171" s="780"/>
      <c r="J171" s="780"/>
      <c r="K171" s="780"/>
      <c r="L171" s="780"/>
      <c r="M171" s="780"/>
      <c r="N171" s="780"/>
      <c r="O171" s="780"/>
      <c r="P171" s="780"/>
      <c r="Q171" s="780"/>
      <c r="R171" s="780"/>
      <c r="S171" s="780"/>
      <c r="T171" s="780"/>
      <c r="U171" s="780"/>
      <c r="V171" s="780"/>
      <c r="W171" s="780"/>
      <c r="X171" s="780"/>
      <c r="Y171" s="780"/>
      <c r="Z171" s="780"/>
    </row>
    <row r="172" spans="1:26" ht="15.75" customHeight="1">
      <c r="A172" s="780"/>
      <c r="B172" s="873"/>
      <c r="C172" s="780"/>
      <c r="D172" s="780"/>
      <c r="E172" s="780"/>
      <c r="F172" s="780"/>
      <c r="G172" s="780"/>
      <c r="H172" s="780"/>
      <c r="I172" s="780"/>
      <c r="J172" s="780"/>
      <c r="K172" s="780"/>
      <c r="L172" s="780"/>
      <c r="M172" s="780"/>
      <c r="N172" s="780"/>
      <c r="O172" s="780"/>
      <c r="P172" s="780"/>
      <c r="Q172" s="780"/>
      <c r="R172" s="780"/>
      <c r="S172" s="780"/>
      <c r="T172" s="780"/>
      <c r="U172" s="780"/>
      <c r="V172" s="780"/>
      <c r="W172" s="780"/>
      <c r="X172" s="780"/>
      <c r="Y172" s="780"/>
      <c r="Z172" s="780"/>
    </row>
    <row r="173" spans="1:26" ht="15.75" customHeight="1">
      <c r="A173" s="780"/>
      <c r="B173" s="873"/>
      <c r="C173" s="780"/>
      <c r="D173" s="780"/>
      <c r="E173" s="780"/>
      <c r="F173" s="780"/>
      <c r="G173" s="780"/>
      <c r="H173" s="780"/>
      <c r="I173" s="780"/>
      <c r="J173" s="780"/>
      <c r="K173" s="780"/>
      <c r="L173" s="780"/>
      <c r="M173" s="780"/>
      <c r="N173" s="780"/>
      <c r="O173" s="780"/>
      <c r="P173" s="780"/>
      <c r="Q173" s="780"/>
      <c r="R173" s="780"/>
      <c r="S173" s="780"/>
      <c r="T173" s="780"/>
      <c r="U173" s="780"/>
      <c r="V173" s="780"/>
      <c r="W173" s="780"/>
      <c r="X173" s="780"/>
      <c r="Y173" s="780"/>
      <c r="Z173" s="780"/>
    </row>
    <row r="174" spans="1:26" ht="15.75" customHeight="1">
      <c r="A174" s="780"/>
      <c r="B174" s="873"/>
      <c r="C174" s="780"/>
      <c r="D174" s="780"/>
      <c r="E174" s="780"/>
      <c r="F174" s="780"/>
      <c r="G174" s="780"/>
      <c r="H174" s="780"/>
      <c r="I174" s="780"/>
      <c r="J174" s="780"/>
      <c r="K174" s="780"/>
      <c r="L174" s="780"/>
      <c r="M174" s="780"/>
      <c r="N174" s="780"/>
      <c r="O174" s="780"/>
      <c r="P174" s="780"/>
      <c r="Q174" s="780"/>
      <c r="R174" s="780"/>
      <c r="S174" s="780"/>
      <c r="T174" s="780"/>
      <c r="U174" s="780"/>
      <c r="V174" s="780"/>
      <c r="W174" s="780"/>
      <c r="X174" s="780"/>
      <c r="Y174" s="780"/>
      <c r="Z174" s="780"/>
    </row>
    <row r="175" spans="1:26" ht="15.75" customHeight="1">
      <c r="A175" s="780"/>
      <c r="B175" s="873"/>
      <c r="C175" s="780"/>
      <c r="D175" s="780"/>
      <c r="E175" s="780"/>
      <c r="F175" s="780"/>
      <c r="G175" s="780"/>
      <c r="H175" s="780"/>
      <c r="I175" s="780"/>
      <c r="J175" s="780"/>
      <c r="K175" s="780"/>
      <c r="L175" s="780"/>
      <c r="M175" s="780"/>
      <c r="N175" s="780"/>
      <c r="O175" s="780"/>
      <c r="P175" s="780"/>
      <c r="Q175" s="780"/>
      <c r="R175" s="780"/>
      <c r="S175" s="780"/>
      <c r="T175" s="780"/>
      <c r="U175" s="780"/>
      <c r="V175" s="780"/>
      <c r="W175" s="780"/>
      <c r="X175" s="780"/>
      <c r="Y175" s="780"/>
      <c r="Z175" s="780"/>
    </row>
    <row r="176" spans="1:26" ht="15.75" customHeight="1">
      <c r="A176" s="780"/>
      <c r="B176" s="873"/>
      <c r="C176" s="780"/>
      <c r="D176" s="780"/>
      <c r="E176" s="780"/>
      <c r="F176" s="780"/>
      <c r="G176" s="780"/>
      <c r="H176" s="780"/>
      <c r="I176" s="780"/>
      <c r="J176" s="780"/>
      <c r="K176" s="780"/>
      <c r="L176" s="780"/>
      <c r="M176" s="780"/>
      <c r="N176" s="780"/>
      <c r="O176" s="780"/>
      <c r="P176" s="780"/>
      <c r="Q176" s="780"/>
      <c r="R176" s="780"/>
      <c r="S176" s="780"/>
      <c r="T176" s="780"/>
      <c r="U176" s="780"/>
      <c r="V176" s="780"/>
      <c r="W176" s="780"/>
      <c r="X176" s="780"/>
      <c r="Y176" s="780"/>
      <c r="Z176" s="780"/>
    </row>
    <row r="177" spans="1:26" ht="15.75" customHeight="1">
      <c r="A177" s="780"/>
      <c r="B177" s="873"/>
      <c r="C177" s="780"/>
      <c r="D177" s="780"/>
      <c r="E177" s="780"/>
      <c r="F177" s="780"/>
      <c r="G177" s="780"/>
      <c r="H177" s="780"/>
      <c r="I177" s="780"/>
      <c r="J177" s="780"/>
      <c r="K177" s="780"/>
      <c r="L177" s="780"/>
      <c r="M177" s="780"/>
      <c r="N177" s="780"/>
      <c r="O177" s="780"/>
      <c r="P177" s="780"/>
      <c r="Q177" s="780"/>
      <c r="R177" s="780"/>
      <c r="S177" s="780"/>
      <c r="T177" s="780"/>
      <c r="U177" s="780"/>
      <c r="V177" s="780"/>
      <c r="W177" s="780"/>
      <c r="X177" s="780"/>
      <c r="Y177" s="780"/>
      <c r="Z177" s="780"/>
    </row>
    <row r="178" spans="1:26" ht="15.75" customHeight="1">
      <c r="A178" s="780"/>
      <c r="B178" s="873"/>
      <c r="C178" s="780"/>
      <c r="D178" s="780"/>
      <c r="E178" s="780"/>
      <c r="F178" s="780"/>
      <c r="G178" s="780"/>
      <c r="H178" s="780"/>
      <c r="I178" s="780"/>
      <c r="J178" s="780"/>
      <c r="K178" s="780"/>
      <c r="L178" s="780"/>
      <c r="M178" s="780"/>
      <c r="N178" s="780"/>
      <c r="O178" s="780"/>
      <c r="P178" s="780"/>
      <c r="Q178" s="780"/>
      <c r="R178" s="780"/>
      <c r="S178" s="780"/>
      <c r="T178" s="780"/>
      <c r="U178" s="780"/>
      <c r="V178" s="780"/>
      <c r="W178" s="780"/>
      <c r="X178" s="780"/>
      <c r="Y178" s="780"/>
      <c r="Z178" s="780"/>
    </row>
    <row r="179" spans="1:26" ht="15.75" customHeight="1">
      <c r="A179" s="780"/>
      <c r="B179" s="873"/>
      <c r="C179" s="780"/>
      <c r="D179" s="780"/>
      <c r="E179" s="780"/>
      <c r="F179" s="780"/>
      <c r="G179" s="780"/>
      <c r="H179" s="780"/>
      <c r="I179" s="780"/>
      <c r="J179" s="780"/>
      <c r="K179" s="780"/>
      <c r="L179" s="780"/>
      <c r="M179" s="780"/>
      <c r="N179" s="780"/>
      <c r="O179" s="780"/>
      <c r="P179" s="780"/>
      <c r="Q179" s="780"/>
      <c r="R179" s="780"/>
      <c r="S179" s="780"/>
      <c r="T179" s="780"/>
      <c r="U179" s="780"/>
      <c r="V179" s="780"/>
      <c r="W179" s="780"/>
      <c r="X179" s="780"/>
      <c r="Y179" s="780"/>
      <c r="Z179" s="780"/>
    </row>
    <row r="180" spans="1:26" ht="15.75" customHeight="1">
      <c r="A180" s="780"/>
      <c r="B180" s="873"/>
      <c r="C180" s="780"/>
      <c r="D180" s="780"/>
      <c r="E180" s="780"/>
      <c r="F180" s="780"/>
      <c r="G180" s="780"/>
      <c r="H180" s="780"/>
      <c r="I180" s="780"/>
      <c r="J180" s="780"/>
      <c r="K180" s="780"/>
      <c r="L180" s="780"/>
      <c r="M180" s="780"/>
      <c r="N180" s="780"/>
      <c r="O180" s="780"/>
      <c r="P180" s="780"/>
      <c r="Q180" s="780"/>
      <c r="R180" s="780"/>
      <c r="S180" s="780"/>
      <c r="T180" s="780"/>
      <c r="U180" s="780"/>
      <c r="V180" s="780"/>
      <c r="W180" s="780"/>
      <c r="X180" s="780"/>
      <c r="Y180" s="780"/>
      <c r="Z180" s="780"/>
    </row>
    <row r="181" spans="1:26" ht="15.75" customHeight="1">
      <c r="A181" s="780"/>
      <c r="B181" s="873"/>
      <c r="C181" s="780"/>
      <c r="D181" s="780"/>
      <c r="E181" s="780"/>
      <c r="F181" s="780"/>
      <c r="G181" s="780"/>
      <c r="H181" s="780"/>
      <c r="I181" s="780"/>
      <c r="J181" s="780"/>
      <c r="K181" s="780"/>
      <c r="L181" s="780"/>
      <c r="M181" s="780"/>
      <c r="N181" s="780"/>
      <c r="O181" s="780"/>
      <c r="P181" s="780"/>
      <c r="Q181" s="780"/>
      <c r="R181" s="780"/>
      <c r="S181" s="780"/>
      <c r="T181" s="780"/>
      <c r="U181" s="780"/>
      <c r="V181" s="780"/>
      <c r="W181" s="780"/>
      <c r="X181" s="780"/>
      <c r="Y181" s="780"/>
      <c r="Z181" s="780"/>
    </row>
    <row r="182" spans="1:26" ht="15.75" customHeight="1">
      <c r="A182" s="780"/>
      <c r="B182" s="873"/>
      <c r="C182" s="780"/>
      <c r="D182" s="780"/>
      <c r="E182" s="780"/>
      <c r="F182" s="780"/>
      <c r="G182" s="780"/>
      <c r="H182" s="780"/>
      <c r="I182" s="780"/>
      <c r="J182" s="780"/>
      <c r="K182" s="780"/>
      <c r="L182" s="780"/>
      <c r="M182" s="780"/>
      <c r="N182" s="780"/>
      <c r="O182" s="780"/>
      <c r="P182" s="780"/>
      <c r="Q182" s="780"/>
      <c r="R182" s="780"/>
      <c r="S182" s="780"/>
      <c r="T182" s="780"/>
      <c r="U182" s="780"/>
      <c r="V182" s="780"/>
      <c r="W182" s="780"/>
      <c r="X182" s="780"/>
      <c r="Y182" s="780"/>
      <c r="Z182" s="780"/>
    </row>
    <row r="183" spans="1:26" ht="15.75" customHeight="1">
      <c r="A183" s="780"/>
      <c r="B183" s="873"/>
      <c r="C183" s="780"/>
      <c r="D183" s="780"/>
      <c r="E183" s="780"/>
      <c r="F183" s="780"/>
      <c r="G183" s="780"/>
      <c r="H183" s="780"/>
      <c r="I183" s="780"/>
      <c r="J183" s="780"/>
      <c r="K183" s="780"/>
      <c r="L183" s="780"/>
      <c r="M183" s="780"/>
      <c r="N183" s="780"/>
      <c r="O183" s="780"/>
      <c r="P183" s="780"/>
      <c r="Q183" s="780"/>
      <c r="R183" s="780"/>
      <c r="S183" s="780"/>
      <c r="T183" s="780"/>
      <c r="U183" s="780"/>
      <c r="V183" s="780"/>
      <c r="W183" s="780"/>
      <c r="X183" s="780"/>
      <c r="Y183" s="780"/>
      <c r="Z183" s="780"/>
    </row>
    <row r="184" spans="1:26" ht="15.75" customHeight="1">
      <c r="A184" s="780"/>
      <c r="B184" s="873"/>
      <c r="C184" s="780"/>
      <c r="D184" s="780"/>
      <c r="E184" s="780"/>
      <c r="F184" s="780"/>
      <c r="G184" s="780"/>
      <c r="H184" s="780"/>
      <c r="I184" s="780"/>
      <c r="J184" s="780"/>
      <c r="K184" s="780"/>
      <c r="L184" s="780"/>
      <c r="M184" s="780"/>
      <c r="N184" s="780"/>
      <c r="O184" s="780"/>
      <c r="P184" s="780"/>
      <c r="Q184" s="780"/>
      <c r="R184" s="780"/>
      <c r="S184" s="780"/>
      <c r="T184" s="780"/>
      <c r="U184" s="780"/>
      <c r="V184" s="780"/>
      <c r="W184" s="780"/>
      <c r="X184" s="780"/>
      <c r="Y184" s="780"/>
      <c r="Z184" s="780"/>
    </row>
    <row r="185" spans="1:26" ht="15.75" customHeight="1">
      <c r="A185" s="780"/>
      <c r="B185" s="873"/>
      <c r="C185" s="780"/>
      <c r="D185" s="780"/>
      <c r="E185" s="780"/>
      <c r="F185" s="780"/>
      <c r="G185" s="780"/>
      <c r="H185" s="780"/>
      <c r="I185" s="780"/>
      <c r="J185" s="780"/>
      <c r="K185" s="780"/>
      <c r="L185" s="780"/>
      <c r="M185" s="780"/>
      <c r="N185" s="780"/>
      <c r="O185" s="780"/>
      <c r="P185" s="780"/>
      <c r="Q185" s="780"/>
      <c r="R185" s="780"/>
      <c r="S185" s="780"/>
      <c r="T185" s="780"/>
      <c r="U185" s="780"/>
      <c r="V185" s="780"/>
      <c r="W185" s="780"/>
      <c r="X185" s="780"/>
      <c r="Y185" s="780"/>
      <c r="Z185" s="780"/>
    </row>
    <row r="186" spans="1:26" ht="15.75" customHeight="1">
      <c r="A186" s="780"/>
      <c r="B186" s="873"/>
      <c r="C186" s="780"/>
      <c r="D186" s="780"/>
      <c r="E186" s="780"/>
      <c r="F186" s="780"/>
      <c r="G186" s="780"/>
      <c r="H186" s="780"/>
      <c r="I186" s="780"/>
      <c r="J186" s="780"/>
      <c r="K186" s="780"/>
      <c r="L186" s="780"/>
      <c r="M186" s="780"/>
      <c r="N186" s="780"/>
      <c r="O186" s="780"/>
      <c r="P186" s="780"/>
      <c r="Q186" s="780"/>
      <c r="R186" s="780"/>
      <c r="S186" s="780"/>
      <c r="T186" s="780"/>
      <c r="U186" s="780"/>
      <c r="V186" s="780"/>
      <c r="W186" s="780"/>
      <c r="X186" s="780"/>
      <c r="Y186" s="780"/>
      <c r="Z186" s="780"/>
    </row>
    <row r="187" spans="1:26" ht="15.75" customHeight="1">
      <c r="A187" s="780"/>
      <c r="B187" s="873"/>
      <c r="C187" s="780"/>
      <c r="D187" s="780"/>
      <c r="E187" s="780"/>
      <c r="F187" s="780"/>
      <c r="G187" s="780"/>
      <c r="H187" s="780"/>
      <c r="I187" s="780"/>
      <c r="J187" s="780"/>
      <c r="K187" s="780"/>
      <c r="L187" s="780"/>
      <c r="M187" s="780"/>
      <c r="N187" s="780"/>
      <c r="O187" s="780"/>
      <c r="P187" s="780"/>
      <c r="Q187" s="780"/>
      <c r="R187" s="780"/>
      <c r="S187" s="780"/>
      <c r="T187" s="780"/>
      <c r="U187" s="780"/>
      <c r="V187" s="780"/>
      <c r="W187" s="780"/>
      <c r="X187" s="780"/>
      <c r="Y187" s="780"/>
      <c r="Z187" s="780"/>
    </row>
    <row r="188" spans="1:26" ht="15.75" customHeight="1">
      <c r="A188" s="780"/>
      <c r="B188" s="873"/>
      <c r="C188" s="780"/>
      <c r="D188" s="780"/>
      <c r="E188" s="780"/>
      <c r="F188" s="780"/>
      <c r="G188" s="780"/>
      <c r="H188" s="780"/>
      <c r="I188" s="780"/>
      <c r="J188" s="780"/>
      <c r="K188" s="780"/>
      <c r="L188" s="780"/>
      <c r="M188" s="780"/>
      <c r="N188" s="780"/>
      <c r="O188" s="780"/>
      <c r="P188" s="780"/>
      <c r="Q188" s="780"/>
      <c r="R188" s="780"/>
      <c r="S188" s="780"/>
      <c r="T188" s="780"/>
      <c r="U188" s="780"/>
      <c r="V188" s="780"/>
      <c r="W188" s="780"/>
      <c r="X188" s="780"/>
      <c r="Y188" s="780"/>
      <c r="Z188" s="780"/>
    </row>
    <row r="189" spans="1:26" ht="15.75" customHeight="1">
      <c r="A189" s="780"/>
      <c r="B189" s="873"/>
      <c r="C189" s="780"/>
      <c r="D189" s="780"/>
      <c r="E189" s="780"/>
      <c r="F189" s="780"/>
      <c r="G189" s="780"/>
      <c r="H189" s="780"/>
      <c r="I189" s="780"/>
      <c r="J189" s="780"/>
      <c r="K189" s="780"/>
      <c r="L189" s="780"/>
      <c r="M189" s="780"/>
      <c r="N189" s="780"/>
      <c r="O189" s="780"/>
      <c r="P189" s="780"/>
      <c r="Q189" s="780"/>
      <c r="R189" s="780"/>
      <c r="S189" s="780"/>
      <c r="T189" s="780"/>
      <c r="U189" s="780"/>
      <c r="V189" s="780"/>
      <c r="W189" s="780"/>
      <c r="X189" s="780"/>
      <c r="Y189" s="780"/>
      <c r="Z189" s="780"/>
    </row>
    <row r="190" spans="1:26" ht="15.75" customHeight="1">
      <c r="A190" s="780"/>
      <c r="B190" s="873"/>
      <c r="C190" s="780"/>
      <c r="D190" s="780"/>
      <c r="E190" s="780"/>
      <c r="F190" s="780"/>
      <c r="G190" s="780"/>
      <c r="H190" s="780"/>
      <c r="I190" s="780"/>
      <c r="J190" s="780"/>
      <c r="K190" s="780"/>
      <c r="L190" s="780"/>
      <c r="M190" s="780"/>
      <c r="N190" s="780"/>
      <c r="O190" s="780"/>
      <c r="P190" s="780"/>
      <c r="Q190" s="780"/>
      <c r="R190" s="780"/>
      <c r="S190" s="780"/>
      <c r="T190" s="780"/>
      <c r="U190" s="780"/>
      <c r="V190" s="780"/>
      <c r="W190" s="780"/>
      <c r="X190" s="780"/>
      <c r="Y190" s="780"/>
      <c r="Z190" s="780"/>
    </row>
    <row r="191" spans="1:26" ht="15.75" customHeight="1">
      <c r="A191" s="780"/>
      <c r="B191" s="873"/>
      <c r="C191" s="780"/>
      <c r="D191" s="780"/>
      <c r="E191" s="780"/>
      <c r="F191" s="780"/>
      <c r="G191" s="780"/>
      <c r="H191" s="780"/>
      <c r="I191" s="780"/>
      <c r="J191" s="780"/>
      <c r="K191" s="780"/>
      <c r="L191" s="780"/>
      <c r="M191" s="780"/>
      <c r="N191" s="780"/>
      <c r="O191" s="780"/>
      <c r="P191" s="780"/>
      <c r="Q191" s="780"/>
      <c r="R191" s="780"/>
      <c r="S191" s="780"/>
      <c r="T191" s="780"/>
      <c r="U191" s="780"/>
      <c r="V191" s="780"/>
      <c r="W191" s="780"/>
      <c r="X191" s="780"/>
      <c r="Y191" s="780"/>
      <c r="Z191" s="780"/>
    </row>
    <row r="192" spans="1:26" ht="15.75" customHeight="1">
      <c r="A192" s="780"/>
      <c r="B192" s="873"/>
      <c r="C192" s="780"/>
      <c r="D192" s="780"/>
      <c r="E192" s="780"/>
      <c r="F192" s="780"/>
      <c r="G192" s="780"/>
      <c r="H192" s="780"/>
      <c r="I192" s="780"/>
      <c r="J192" s="780"/>
      <c r="K192" s="780"/>
      <c r="L192" s="780"/>
      <c r="M192" s="780"/>
      <c r="N192" s="780"/>
      <c r="O192" s="780"/>
      <c r="P192" s="780"/>
      <c r="Q192" s="780"/>
      <c r="R192" s="780"/>
      <c r="S192" s="780"/>
      <c r="T192" s="780"/>
      <c r="U192" s="780"/>
      <c r="V192" s="780"/>
      <c r="W192" s="780"/>
      <c r="X192" s="780"/>
      <c r="Y192" s="780"/>
      <c r="Z192" s="780"/>
    </row>
    <row r="193" spans="1:26" ht="15.75" customHeight="1">
      <c r="A193" s="780"/>
      <c r="B193" s="873"/>
      <c r="C193" s="780"/>
      <c r="D193" s="780"/>
      <c r="E193" s="780"/>
      <c r="F193" s="780"/>
      <c r="G193" s="780"/>
      <c r="H193" s="780"/>
      <c r="I193" s="780"/>
      <c r="J193" s="780"/>
      <c r="K193" s="780"/>
      <c r="L193" s="780"/>
      <c r="M193" s="780"/>
      <c r="N193" s="780"/>
      <c r="O193" s="780"/>
      <c r="P193" s="780"/>
      <c r="Q193" s="780"/>
      <c r="R193" s="780"/>
      <c r="S193" s="780"/>
      <c r="T193" s="780"/>
      <c r="U193" s="780"/>
      <c r="V193" s="780"/>
      <c r="W193" s="780"/>
      <c r="X193" s="780"/>
      <c r="Y193" s="780"/>
      <c r="Z193" s="780"/>
    </row>
    <row r="194" spans="1:26" ht="15.75" customHeight="1">
      <c r="A194" s="780"/>
      <c r="B194" s="873"/>
      <c r="C194" s="780"/>
      <c r="D194" s="780"/>
      <c r="E194" s="780"/>
      <c r="F194" s="780"/>
      <c r="G194" s="780"/>
      <c r="H194" s="780"/>
      <c r="I194" s="780"/>
      <c r="J194" s="780"/>
      <c r="K194" s="780"/>
      <c r="L194" s="780"/>
      <c r="M194" s="780"/>
      <c r="N194" s="780"/>
      <c r="O194" s="780"/>
      <c r="P194" s="780"/>
      <c r="Q194" s="780"/>
      <c r="R194" s="780"/>
      <c r="S194" s="780"/>
      <c r="T194" s="780"/>
      <c r="U194" s="780"/>
      <c r="V194" s="780"/>
      <c r="W194" s="780"/>
      <c r="X194" s="780"/>
      <c r="Y194" s="780"/>
      <c r="Z194" s="780"/>
    </row>
    <row r="195" spans="1:26" ht="15.75" customHeight="1">
      <c r="A195" s="780"/>
      <c r="B195" s="873"/>
      <c r="C195" s="780"/>
      <c r="D195" s="780"/>
      <c r="E195" s="780"/>
      <c r="F195" s="780"/>
      <c r="G195" s="780"/>
      <c r="H195" s="780"/>
      <c r="I195" s="780"/>
      <c r="J195" s="780"/>
      <c r="K195" s="780"/>
      <c r="L195" s="780"/>
      <c r="M195" s="780"/>
      <c r="N195" s="780"/>
      <c r="O195" s="780"/>
      <c r="P195" s="780"/>
      <c r="Q195" s="780"/>
      <c r="R195" s="780"/>
      <c r="S195" s="780"/>
      <c r="T195" s="780"/>
      <c r="U195" s="780"/>
      <c r="V195" s="780"/>
      <c r="W195" s="780"/>
      <c r="X195" s="780"/>
      <c r="Y195" s="780"/>
      <c r="Z195" s="780"/>
    </row>
    <row r="196" spans="1:26" ht="15.75" customHeight="1">
      <c r="A196" s="780"/>
      <c r="B196" s="873"/>
      <c r="C196" s="780"/>
      <c r="D196" s="780"/>
      <c r="E196" s="780"/>
      <c r="F196" s="780"/>
      <c r="G196" s="780"/>
      <c r="H196" s="780"/>
      <c r="I196" s="780"/>
      <c r="J196" s="780"/>
      <c r="K196" s="780"/>
      <c r="L196" s="780"/>
      <c r="M196" s="780"/>
      <c r="N196" s="780"/>
      <c r="O196" s="780"/>
      <c r="P196" s="780"/>
      <c r="Q196" s="780"/>
      <c r="R196" s="780"/>
      <c r="S196" s="780"/>
      <c r="T196" s="780"/>
      <c r="U196" s="780"/>
      <c r="V196" s="780"/>
      <c r="W196" s="780"/>
      <c r="X196" s="780"/>
      <c r="Y196" s="780"/>
      <c r="Z196" s="780"/>
    </row>
    <row r="197" spans="1:26" ht="15.75" customHeight="1">
      <c r="A197" s="780"/>
      <c r="B197" s="873"/>
      <c r="C197" s="780"/>
      <c r="D197" s="780"/>
      <c r="E197" s="780"/>
      <c r="F197" s="780"/>
      <c r="G197" s="780"/>
      <c r="H197" s="780"/>
      <c r="I197" s="780"/>
      <c r="J197" s="780"/>
      <c r="K197" s="780"/>
      <c r="L197" s="780"/>
      <c r="M197" s="780"/>
      <c r="N197" s="780"/>
      <c r="O197" s="780"/>
      <c r="P197" s="780"/>
      <c r="Q197" s="780"/>
      <c r="R197" s="780"/>
      <c r="S197" s="780"/>
      <c r="T197" s="780"/>
      <c r="U197" s="780"/>
      <c r="V197" s="780"/>
      <c r="W197" s="780"/>
      <c r="X197" s="780"/>
      <c r="Y197" s="780"/>
      <c r="Z197" s="780"/>
    </row>
    <row r="198" spans="1:26" ht="15.75" customHeight="1">
      <c r="A198" s="780"/>
      <c r="B198" s="873"/>
      <c r="C198" s="780"/>
      <c r="D198" s="780"/>
      <c r="E198" s="780"/>
      <c r="F198" s="780"/>
      <c r="G198" s="780"/>
      <c r="H198" s="780"/>
      <c r="I198" s="780"/>
      <c r="J198" s="780"/>
      <c r="K198" s="780"/>
      <c r="L198" s="780"/>
      <c r="M198" s="780"/>
      <c r="N198" s="780"/>
      <c r="O198" s="780"/>
      <c r="P198" s="780"/>
      <c r="Q198" s="780"/>
      <c r="R198" s="780"/>
      <c r="S198" s="780"/>
      <c r="T198" s="780"/>
      <c r="U198" s="780"/>
      <c r="V198" s="780"/>
      <c r="W198" s="780"/>
      <c r="X198" s="780"/>
      <c r="Y198" s="780"/>
      <c r="Z198" s="780"/>
    </row>
    <row r="199" spans="1:26" ht="15.75" customHeight="1">
      <c r="A199" s="780"/>
      <c r="B199" s="873"/>
      <c r="C199" s="780"/>
      <c r="D199" s="780"/>
      <c r="E199" s="780"/>
      <c r="F199" s="780"/>
      <c r="G199" s="780"/>
      <c r="H199" s="780"/>
      <c r="I199" s="780"/>
      <c r="J199" s="780"/>
      <c r="K199" s="780"/>
      <c r="L199" s="780"/>
      <c r="M199" s="780"/>
      <c r="N199" s="780"/>
      <c r="O199" s="780"/>
      <c r="P199" s="780"/>
      <c r="Q199" s="780"/>
      <c r="R199" s="780"/>
      <c r="S199" s="780"/>
      <c r="T199" s="780"/>
      <c r="U199" s="780"/>
      <c r="V199" s="780"/>
      <c r="W199" s="780"/>
      <c r="X199" s="780"/>
      <c r="Y199" s="780"/>
      <c r="Z199" s="780"/>
    </row>
    <row r="200" spans="1:26" ht="15.75" customHeight="1">
      <c r="A200" s="780"/>
      <c r="B200" s="873"/>
      <c r="C200" s="780"/>
      <c r="D200" s="780"/>
      <c r="E200" s="780"/>
      <c r="F200" s="780"/>
      <c r="G200" s="780"/>
      <c r="H200" s="780"/>
      <c r="I200" s="780"/>
      <c r="J200" s="780"/>
      <c r="K200" s="780"/>
      <c r="L200" s="780"/>
      <c r="M200" s="780"/>
      <c r="N200" s="780"/>
      <c r="O200" s="780"/>
      <c r="P200" s="780"/>
      <c r="Q200" s="780"/>
      <c r="R200" s="780"/>
      <c r="S200" s="780"/>
      <c r="T200" s="780"/>
      <c r="U200" s="780"/>
      <c r="V200" s="780"/>
      <c r="W200" s="780"/>
      <c r="X200" s="780"/>
      <c r="Y200" s="780"/>
      <c r="Z200" s="780"/>
    </row>
    <row r="201" spans="1:26" ht="15.75" customHeight="1">
      <c r="A201" s="780"/>
      <c r="B201" s="873"/>
      <c r="C201" s="780"/>
      <c r="D201" s="780"/>
      <c r="E201" s="780"/>
      <c r="F201" s="780"/>
      <c r="G201" s="780"/>
      <c r="H201" s="780"/>
      <c r="I201" s="780"/>
      <c r="J201" s="780"/>
      <c r="K201" s="780"/>
      <c r="L201" s="780"/>
      <c r="M201" s="780"/>
      <c r="N201" s="780"/>
      <c r="O201" s="780"/>
      <c r="P201" s="780"/>
      <c r="Q201" s="780"/>
      <c r="R201" s="780"/>
      <c r="S201" s="780"/>
      <c r="T201" s="780"/>
      <c r="U201" s="780"/>
      <c r="V201" s="780"/>
      <c r="W201" s="780"/>
      <c r="X201" s="780"/>
      <c r="Y201" s="780"/>
      <c r="Z201" s="780"/>
    </row>
    <row r="202" spans="1:26" ht="15.75" customHeight="1">
      <c r="A202" s="780"/>
      <c r="B202" s="873"/>
      <c r="C202" s="780"/>
      <c r="D202" s="780"/>
      <c r="E202" s="780"/>
      <c r="F202" s="780"/>
      <c r="G202" s="780"/>
      <c r="H202" s="780"/>
      <c r="I202" s="780"/>
      <c r="J202" s="780"/>
      <c r="K202" s="780"/>
      <c r="L202" s="780"/>
      <c r="M202" s="780"/>
      <c r="N202" s="780"/>
      <c r="O202" s="780"/>
      <c r="P202" s="780"/>
      <c r="Q202" s="780"/>
      <c r="R202" s="780"/>
      <c r="S202" s="780"/>
      <c r="T202" s="780"/>
      <c r="U202" s="780"/>
      <c r="V202" s="780"/>
      <c r="W202" s="780"/>
      <c r="X202" s="780"/>
      <c r="Y202" s="780"/>
      <c r="Z202" s="780"/>
    </row>
    <row r="203" spans="1:26" ht="15.75" customHeight="1">
      <c r="A203" s="780"/>
      <c r="B203" s="873"/>
      <c r="C203" s="780"/>
      <c r="D203" s="780"/>
      <c r="E203" s="780"/>
      <c r="F203" s="780"/>
      <c r="G203" s="780"/>
      <c r="H203" s="780"/>
      <c r="I203" s="780"/>
      <c r="J203" s="780"/>
      <c r="K203" s="780"/>
      <c r="L203" s="780"/>
      <c r="M203" s="780"/>
      <c r="N203" s="780"/>
      <c r="O203" s="780"/>
      <c r="P203" s="780"/>
      <c r="Q203" s="780"/>
      <c r="R203" s="780"/>
      <c r="S203" s="780"/>
      <c r="T203" s="780"/>
      <c r="U203" s="780"/>
      <c r="V203" s="780"/>
      <c r="W203" s="780"/>
      <c r="X203" s="780"/>
      <c r="Y203" s="780"/>
      <c r="Z203" s="780"/>
    </row>
    <row r="204" spans="1:26" ht="15.75" customHeight="1">
      <c r="A204" s="780"/>
      <c r="B204" s="873"/>
      <c r="C204" s="780"/>
      <c r="D204" s="780"/>
      <c r="E204" s="780"/>
      <c r="F204" s="780"/>
      <c r="G204" s="780"/>
      <c r="H204" s="780"/>
      <c r="I204" s="780"/>
      <c r="J204" s="780"/>
      <c r="K204" s="780"/>
      <c r="L204" s="780"/>
      <c r="M204" s="780"/>
      <c r="N204" s="780"/>
      <c r="O204" s="780"/>
      <c r="P204" s="780"/>
      <c r="Q204" s="780"/>
      <c r="R204" s="780"/>
      <c r="S204" s="780"/>
      <c r="T204" s="780"/>
      <c r="U204" s="780"/>
      <c r="V204" s="780"/>
      <c r="W204" s="780"/>
      <c r="X204" s="780"/>
      <c r="Y204" s="780"/>
      <c r="Z204" s="780"/>
    </row>
    <row r="205" spans="1:26" ht="15.75" customHeight="1">
      <c r="A205" s="780"/>
      <c r="B205" s="873"/>
      <c r="C205" s="780"/>
      <c r="D205" s="780"/>
      <c r="E205" s="780"/>
      <c r="F205" s="780"/>
      <c r="G205" s="780"/>
      <c r="H205" s="780"/>
      <c r="I205" s="780"/>
      <c r="J205" s="780"/>
      <c r="K205" s="780"/>
      <c r="L205" s="780"/>
      <c r="M205" s="780"/>
      <c r="N205" s="780"/>
      <c r="O205" s="780"/>
      <c r="P205" s="780"/>
      <c r="Q205" s="780"/>
      <c r="R205" s="780"/>
      <c r="S205" s="780"/>
      <c r="T205" s="780"/>
      <c r="U205" s="780"/>
      <c r="V205" s="780"/>
      <c r="W205" s="780"/>
      <c r="X205" s="780"/>
      <c r="Y205" s="780"/>
      <c r="Z205" s="780"/>
    </row>
    <row r="206" spans="1:26" ht="15.75" customHeight="1">
      <c r="A206" s="780"/>
      <c r="B206" s="873"/>
      <c r="C206" s="780"/>
      <c r="D206" s="780"/>
      <c r="E206" s="780"/>
      <c r="F206" s="780"/>
      <c r="G206" s="780"/>
      <c r="H206" s="780"/>
      <c r="I206" s="780"/>
      <c r="J206" s="780"/>
      <c r="K206" s="780"/>
      <c r="L206" s="780"/>
      <c r="M206" s="780"/>
      <c r="N206" s="780"/>
      <c r="O206" s="780"/>
      <c r="P206" s="780"/>
      <c r="Q206" s="780"/>
      <c r="R206" s="780"/>
      <c r="S206" s="780"/>
      <c r="T206" s="780"/>
      <c r="U206" s="780"/>
      <c r="V206" s="780"/>
      <c r="W206" s="780"/>
      <c r="X206" s="780"/>
      <c r="Y206" s="780"/>
      <c r="Z206" s="780"/>
    </row>
    <row r="207" spans="1:26" ht="15.75" customHeight="1">
      <c r="A207" s="780"/>
      <c r="B207" s="873"/>
      <c r="C207" s="780"/>
      <c r="D207" s="780"/>
      <c r="E207" s="780"/>
      <c r="F207" s="780"/>
      <c r="G207" s="780"/>
      <c r="H207" s="780"/>
      <c r="I207" s="780"/>
      <c r="J207" s="780"/>
      <c r="K207" s="780"/>
      <c r="L207" s="780"/>
      <c r="M207" s="780"/>
      <c r="N207" s="780"/>
      <c r="O207" s="780"/>
      <c r="P207" s="780"/>
      <c r="Q207" s="780"/>
      <c r="R207" s="780"/>
      <c r="S207" s="780"/>
      <c r="T207" s="780"/>
      <c r="U207" s="780"/>
      <c r="V207" s="780"/>
      <c r="W207" s="780"/>
      <c r="X207" s="780"/>
      <c r="Y207" s="780"/>
      <c r="Z207" s="780"/>
    </row>
    <row r="208" spans="1:26" ht="15.75" customHeight="1">
      <c r="A208" s="780"/>
      <c r="B208" s="873"/>
      <c r="C208" s="780"/>
      <c r="D208" s="780"/>
      <c r="E208" s="780"/>
      <c r="F208" s="780"/>
      <c r="G208" s="780"/>
      <c r="H208" s="780"/>
      <c r="I208" s="780"/>
      <c r="J208" s="780"/>
      <c r="K208" s="780"/>
      <c r="L208" s="780"/>
      <c r="M208" s="780"/>
      <c r="N208" s="780"/>
      <c r="O208" s="780"/>
      <c r="P208" s="780"/>
      <c r="Q208" s="780"/>
      <c r="R208" s="780"/>
      <c r="S208" s="780"/>
      <c r="T208" s="780"/>
      <c r="U208" s="780"/>
      <c r="V208" s="780"/>
      <c r="W208" s="780"/>
      <c r="X208" s="780"/>
      <c r="Y208" s="780"/>
      <c r="Z208" s="780"/>
    </row>
    <row r="209" spans="1:26" ht="15.75" customHeight="1">
      <c r="A209" s="780"/>
      <c r="B209" s="873"/>
      <c r="C209" s="780"/>
      <c r="D209" s="780"/>
      <c r="E209" s="780"/>
      <c r="F209" s="780"/>
      <c r="G209" s="780"/>
      <c r="H209" s="780"/>
      <c r="I209" s="780"/>
      <c r="J209" s="780"/>
      <c r="K209" s="780"/>
      <c r="L209" s="780"/>
      <c r="M209" s="780"/>
      <c r="N209" s="780"/>
      <c r="O209" s="780"/>
      <c r="P209" s="780"/>
      <c r="Q209" s="780"/>
      <c r="R209" s="780"/>
      <c r="S209" s="780"/>
      <c r="T209" s="780"/>
      <c r="U209" s="780"/>
      <c r="V209" s="780"/>
      <c r="W209" s="780"/>
      <c r="X209" s="780"/>
      <c r="Y209" s="780"/>
      <c r="Z209" s="780"/>
    </row>
    <row r="210" spans="1:26" ht="15.75" customHeight="1">
      <c r="A210" s="780"/>
      <c r="B210" s="873"/>
      <c r="C210" s="780"/>
      <c r="D210" s="780"/>
      <c r="E210" s="780"/>
      <c r="F210" s="780"/>
      <c r="G210" s="780"/>
      <c r="H210" s="780"/>
      <c r="I210" s="780"/>
      <c r="J210" s="780"/>
      <c r="K210" s="780"/>
      <c r="L210" s="780"/>
      <c r="M210" s="780"/>
      <c r="N210" s="780"/>
      <c r="O210" s="780"/>
      <c r="P210" s="780"/>
      <c r="Q210" s="780"/>
      <c r="R210" s="780"/>
      <c r="S210" s="780"/>
      <c r="T210" s="780"/>
      <c r="U210" s="780"/>
      <c r="V210" s="780"/>
      <c r="W210" s="780"/>
      <c r="X210" s="780"/>
      <c r="Y210" s="780"/>
      <c r="Z210" s="780"/>
    </row>
    <row r="211" spans="1:26" ht="15.75" customHeight="1">
      <c r="A211" s="780"/>
      <c r="B211" s="873"/>
      <c r="C211" s="780"/>
      <c r="D211" s="780"/>
      <c r="E211" s="780"/>
      <c r="F211" s="780"/>
      <c r="G211" s="780"/>
      <c r="H211" s="780"/>
      <c r="I211" s="780"/>
      <c r="J211" s="780"/>
      <c r="K211" s="780"/>
      <c r="L211" s="780"/>
      <c r="M211" s="780"/>
      <c r="N211" s="780"/>
      <c r="O211" s="780"/>
      <c r="P211" s="780"/>
      <c r="Q211" s="780"/>
      <c r="R211" s="780"/>
      <c r="S211" s="780"/>
      <c r="T211" s="780"/>
      <c r="U211" s="780"/>
      <c r="V211" s="780"/>
      <c r="W211" s="780"/>
      <c r="X211" s="780"/>
      <c r="Y211" s="780"/>
      <c r="Z211" s="780"/>
    </row>
    <row r="212" spans="1:26" ht="15.75" customHeight="1">
      <c r="A212" s="780"/>
      <c r="B212" s="873"/>
      <c r="C212" s="780"/>
      <c r="D212" s="780"/>
      <c r="E212" s="780"/>
      <c r="F212" s="780"/>
      <c r="G212" s="780"/>
      <c r="H212" s="780"/>
      <c r="I212" s="780"/>
      <c r="J212" s="780"/>
      <c r="K212" s="780"/>
      <c r="L212" s="780"/>
      <c r="M212" s="780"/>
      <c r="N212" s="780"/>
      <c r="O212" s="780"/>
      <c r="P212" s="780"/>
      <c r="Q212" s="780"/>
      <c r="R212" s="780"/>
      <c r="S212" s="780"/>
      <c r="T212" s="780"/>
      <c r="U212" s="780"/>
      <c r="V212" s="780"/>
      <c r="W212" s="780"/>
      <c r="X212" s="780"/>
      <c r="Y212" s="780"/>
      <c r="Z212" s="780"/>
    </row>
    <row r="213" spans="1:26" ht="15.75" customHeight="1">
      <c r="A213" s="780"/>
      <c r="B213" s="873"/>
      <c r="C213" s="780"/>
      <c r="D213" s="780"/>
      <c r="E213" s="780"/>
      <c r="F213" s="780"/>
      <c r="G213" s="780"/>
      <c r="H213" s="780"/>
      <c r="I213" s="780"/>
      <c r="J213" s="780"/>
      <c r="K213" s="780"/>
      <c r="L213" s="780"/>
      <c r="M213" s="780"/>
      <c r="N213" s="780"/>
      <c r="O213" s="780"/>
      <c r="P213" s="780"/>
      <c r="Q213" s="780"/>
      <c r="R213" s="780"/>
      <c r="S213" s="780"/>
      <c r="T213" s="780"/>
      <c r="U213" s="780"/>
      <c r="V213" s="780"/>
      <c r="W213" s="780"/>
      <c r="X213" s="780"/>
      <c r="Y213" s="780"/>
      <c r="Z213" s="780"/>
    </row>
    <row r="214" spans="1:26" ht="15.75" customHeight="1">
      <c r="A214" s="780"/>
      <c r="B214" s="873"/>
      <c r="C214" s="780"/>
      <c r="D214" s="780"/>
      <c r="E214" s="780"/>
      <c r="F214" s="780"/>
      <c r="G214" s="780"/>
      <c r="H214" s="780"/>
      <c r="I214" s="780"/>
      <c r="J214" s="780"/>
      <c r="K214" s="780"/>
      <c r="L214" s="780"/>
      <c r="M214" s="780"/>
      <c r="N214" s="780"/>
      <c r="O214" s="780"/>
      <c r="P214" s="780"/>
      <c r="Q214" s="780"/>
      <c r="R214" s="780"/>
      <c r="S214" s="780"/>
      <c r="T214" s="780"/>
      <c r="U214" s="780"/>
      <c r="V214" s="780"/>
      <c r="W214" s="780"/>
      <c r="X214" s="780"/>
      <c r="Y214" s="780"/>
      <c r="Z214" s="780"/>
    </row>
    <row r="215" spans="1:26" ht="15.75" customHeight="1">
      <c r="A215" s="780"/>
      <c r="B215" s="873"/>
      <c r="C215" s="780"/>
      <c r="D215" s="780"/>
      <c r="E215" s="780"/>
      <c r="F215" s="780"/>
      <c r="G215" s="780"/>
      <c r="H215" s="780"/>
      <c r="I215" s="780"/>
      <c r="J215" s="780"/>
      <c r="K215" s="780"/>
      <c r="L215" s="780"/>
      <c r="M215" s="780"/>
      <c r="N215" s="780"/>
      <c r="O215" s="780"/>
      <c r="P215" s="780"/>
      <c r="Q215" s="780"/>
      <c r="R215" s="780"/>
      <c r="S215" s="780"/>
      <c r="T215" s="780"/>
      <c r="U215" s="780"/>
      <c r="V215" s="780"/>
      <c r="W215" s="780"/>
      <c r="X215" s="780"/>
      <c r="Y215" s="780"/>
      <c r="Z215" s="780"/>
    </row>
    <row r="216" spans="1:26" ht="15.75" customHeight="1">
      <c r="A216" s="780"/>
      <c r="B216" s="873"/>
      <c r="C216" s="780"/>
      <c r="D216" s="780"/>
      <c r="E216" s="780"/>
      <c r="F216" s="780"/>
      <c r="G216" s="780"/>
      <c r="H216" s="780"/>
      <c r="I216" s="780"/>
      <c r="J216" s="780"/>
      <c r="K216" s="780"/>
      <c r="L216" s="780"/>
      <c r="M216" s="780"/>
      <c r="N216" s="780"/>
      <c r="O216" s="780"/>
      <c r="P216" s="780"/>
      <c r="Q216" s="780"/>
      <c r="R216" s="780"/>
      <c r="S216" s="780"/>
      <c r="T216" s="780"/>
      <c r="U216" s="780"/>
      <c r="V216" s="780"/>
      <c r="W216" s="780"/>
      <c r="X216" s="780"/>
      <c r="Y216" s="780"/>
      <c r="Z216" s="780"/>
    </row>
    <row r="217" spans="1:26" ht="15.75" customHeight="1">
      <c r="A217" s="780"/>
      <c r="B217" s="873"/>
      <c r="C217" s="780"/>
      <c r="D217" s="780"/>
      <c r="E217" s="780"/>
      <c r="F217" s="780"/>
      <c r="G217" s="780"/>
      <c r="H217" s="780"/>
      <c r="I217" s="780"/>
      <c r="J217" s="780"/>
      <c r="K217" s="780"/>
      <c r="L217" s="780"/>
      <c r="M217" s="780"/>
      <c r="N217" s="780"/>
      <c r="O217" s="780"/>
      <c r="P217" s="780"/>
      <c r="Q217" s="780"/>
      <c r="R217" s="780"/>
      <c r="S217" s="780"/>
      <c r="T217" s="780"/>
      <c r="U217" s="780"/>
      <c r="V217" s="780"/>
      <c r="W217" s="780"/>
      <c r="X217" s="780"/>
      <c r="Y217" s="780"/>
      <c r="Z217" s="780"/>
    </row>
    <row r="218" spans="1:26" ht="15.75" customHeight="1">
      <c r="A218" s="780"/>
      <c r="B218" s="873"/>
      <c r="C218" s="780"/>
      <c r="D218" s="780"/>
      <c r="E218" s="780"/>
      <c r="F218" s="780"/>
      <c r="G218" s="780"/>
      <c r="H218" s="780"/>
      <c r="I218" s="780"/>
      <c r="J218" s="780"/>
      <c r="K218" s="780"/>
      <c r="L218" s="780"/>
      <c r="M218" s="780"/>
      <c r="N218" s="780"/>
      <c r="O218" s="780"/>
      <c r="P218" s="780"/>
      <c r="Q218" s="780"/>
      <c r="R218" s="780"/>
      <c r="S218" s="780"/>
      <c r="T218" s="780"/>
      <c r="U218" s="780"/>
      <c r="V218" s="780"/>
      <c r="W218" s="780"/>
      <c r="X218" s="780"/>
      <c r="Y218" s="780"/>
      <c r="Z218" s="780"/>
    </row>
    <row r="219" spans="1:26" ht="15.75" customHeight="1">
      <c r="A219" s="780"/>
      <c r="B219" s="873"/>
      <c r="C219" s="780"/>
      <c r="D219" s="780"/>
      <c r="E219" s="780"/>
      <c r="F219" s="780"/>
      <c r="G219" s="780"/>
      <c r="H219" s="780"/>
      <c r="I219" s="780"/>
      <c r="J219" s="780"/>
      <c r="K219" s="780"/>
      <c r="L219" s="780"/>
      <c r="M219" s="780"/>
      <c r="N219" s="780"/>
      <c r="O219" s="780"/>
      <c r="P219" s="780"/>
      <c r="Q219" s="780"/>
      <c r="R219" s="780"/>
      <c r="S219" s="780"/>
      <c r="T219" s="780"/>
      <c r="U219" s="780"/>
      <c r="V219" s="780"/>
      <c r="W219" s="780"/>
      <c r="X219" s="780"/>
      <c r="Y219" s="780"/>
      <c r="Z219" s="780"/>
    </row>
    <row r="220" spans="1:26" ht="15.75" customHeight="1">
      <c r="A220" s="780"/>
      <c r="B220" s="873"/>
      <c r="C220" s="780"/>
      <c r="D220" s="780"/>
      <c r="E220" s="780"/>
      <c r="F220" s="780"/>
      <c r="G220" s="780"/>
      <c r="H220" s="780"/>
      <c r="I220" s="780"/>
      <c r="J220" s="780"/>
      <c r="K220" s="780"/>
      <c r="L220" s="780"/>
      <c r="M220" s="780"/>
      <c r="N220" s="780"/>
      <c r="O220" s="780"/>
      <c r="P220" s="780"/>
      <c r="Q220" s="780"/>
      <c r="R220" s="780"/>
      <c r="S220" s="780"/>
      <c r="T220" s="780"/>
      <c r="U220" s="780"/>
      <c r="V220" s="780"/>
      <c r="W220" s="780"/>
      <c r="X220" s="780"/>
      <c r="Y220" s="780"/>
      <c r="Z220" s="780"/>
    </row>
    <row r="221" spans="1:26" ht="15.75" customHeight="1">
      <c r="A221" s="780"/>
      <c r="B221" s="873"/>
      <c r="C221" s="780"/>
      <c r="D221" s="780"/>
      <c r="E221" s="780"/>
      <c r="F221" s="780"/>
      <c r="G221" s="780"/>
      <c r="H221" s="780"/>
      <c r="I221" s="780"/>
      <c r="J221" s="780"/>
      <c r="K221" s="780"/>
      <c r="L221" s="780"/>
      <c r="M221" s="780"/>
      <c r="N221" s="780"/>
      <c r="O221" s="780"/>
      <c r="P221" s="780"/>
      <c r="Q221" s="780"/>
      <c r="R221" s="780"/>
      <c r="S221" s="780"/>
      <c r="T221" s="780"/>
      <c r="U221" s="780"/>
      <c r="V221" s="780"/>
      <c r="W221" s="780"/>
      <c r="X221" s="780"/>
      <c r="Y221" s="780"/>
      <c r="Z221" s="780"/>
    </row>
    <row r="222" spans="1:26" ht="15.75" customHeight="1">
      <c r="A222" s="780"/>
      <c r="B222" s="873"/>
      <c r="C222" s="780"/>
      <c r="D222" s="780"/>
      <c r="E222" s="780"/>
      <c r="F222" s="780"/>
      <c r="G222" s="780"/>
      <c r="H222" s="780"/>
      <c r="I222" s="780"/>
      <c r="J222" s="780"/>
      <c r="K222" s="780"/>
      <c r="L222" s="780"/>
      <c r="M222" s="780"/>
      <c r="N222" s="780"/>
      <c r="O222" s="780"/>
      <c r="P222" s="780"/>
      <c r="Q222" s="780"/>
      <c r="R222" s="780"/>
      <c r="S222" s="780"/>
      <c r="T222" s="780"/>
      <c r="U222" s="780"/>
      <c r="V222" s="780"/>
      <c r="W222" s="780"/>
      <c r="X222" s="780"/>
      <c r="Y222" s="780"/>
      <c r="Z222" s="780"/>
    </row>
    <row r="223" spans="1:26" ht="15.75" customHeight="1">
      <c r="A223" s="780"/>
      <c r="B223" s="873"/>
      <c r="C223" s="780"/>
      <c r="D223" s="780"/>
      <c r="E223" s="780"/>
      <c r="F223" s="780"/>
      <c r="G223" s="780"/>
      <c r="H223" s="780"/>
      <c r="I223" s="780"/>
      <c r="J223" s="780"/>
      <c r="K223" s="780"/>
      <c r="L223" s="780"/>
      <c r="M223" s="780"/>
      <c r="N223" s="780"/>
      <c r="O223" s="780"/>
      <c r="P223" s="780"/>
      <c r="Q223" s="780"/>
      <c r="R223" s="780"/>
      <c r="S223" s="780"/>
      <c r="T223" s="780"/>
      <c r="U223" s="780"/>
      <c r="V223" s="780"/>
      <c r="W223" s="780"/>
      <c r="X223" s="780"/>
      <c r="Y223" s="780"/>
      <c r="Z223" s="780"/>
    </row>
    <row r="224" spans="1:26" ht="15.75" customHeight="1">
      <c r="A224" s="780"/>
      <c r="B224" s="873"/>
      <c r="C224" s="780"/>
      <c r="D224" s="780"/>
      <c r="E224" s="780"/>
      <c r="F224" s="780"/>
      <c r="G224" s="780"/>
      <c r="H224" s="780"/>
      <c r="I224" s="780"/>
      <c r="J224" s="780"/>
      <c r="K224" s="780"/>
      <c r="L224" s="780"/>
      <c r="M224" s="780"/>
      <c r="N224" s="780"/>
      <c r="O224" s="780"/>
      <c r="P224" s="780"/>
      <c r="Q224" s="780"/>
      <c r="R224" s="780"/>
      <c r="S224" s="780"/>
      <c r="T224" s="780"/>
      <c r="U224" s="780"/>
      <c r="V224" s="780"/>
      <c r="W224" s="780"/>
      <c r="X224" s="780"/>
      <c r="Y224" s="780"/>
      <c r="Z224" s="780"/>
    </row>
    <row r="225" spans="1:26" ht="15.75" customHeight="1">
      <c r="A225" s="780"/>
      <c r="B225" s="873"/>
      <c r="C225" s="780"/>
      <c r="D225" s="780"/>
      <c r="E225" s="780"/>
      <c r="F225" s="780"/>
      <c r="G225" s="780"/>
      <c r="H225" s="780"/>
      <c r="I225" s="780"/>
      <c r="J225" s="780"/>
      <c r="K225" s="780"/>
      <c r="L225" s="780"/>
      <c r="M225" s="780"/>
      <c r="N225" s="780"/>
      <c r="O225" s="780"/>
      <c r="P225" s="780"/>
      <c r="Q225" s="780"/>
      <c r="R225" s="780"/>
      <c r="S225" s="780"/>
      <c r="T225" s="780"/>
      <c r="U225" s="780"/>
      <c r="V225" s="780"/>
      <c r="W225" s="780"/>
      <c r="X225" s="780"/>
      <c r="Y225" s="780"/>
      <c r="Z225" s="780"/>
    </row>
    <row r="226" spans="1:26" ht="15.75" customHeight="1">
      <c r="A226" s="780"/>
      <c r="B226" s="873"/>
      <c r="C226" s="780"/>
      <c r="D226" s="780"/>
      <c r="E226" s="780"/>
      <c r="F226" s="780"/>
      <c r="G226" s="780"/>
      <c r="H226" s="780"/>
      <c r="I226" s="780"/>
      <c r="J226" s="780"/>
      <c r="K226" s="780"/>
      <c r="L226" s="780"/>
      <c r="M226" s="780"/>
      <c r="N226" s="780"/>
      <c r="O226" s="780"/>
      <c r="P226" s="780"/>
      <c r="Q226" s="780"/>
      <c r="R226" s="780"/>
      <c r="S226" s="780"/>
      <c r="T226" s="780"/>
      <c r="U226" s="780"/>
      <c r="V226" s="780"/>
      <c r="W226" s="780"/>
      <c r="X226" s="780"/>
      <c r="Y226" s="780"/>
      <c r="Z226" s="780"/>
    </row>
    <row r="227" spans="1:26" ht="15.75" customHeight="1">
      <c r="A227" s="780"/>
      <c r="B227" s="873"/>
      <c r="C227" s="780"/>
      <c r="D227" s="780"/>
      <c r="E227" s="780"/>
      <c r="F227" s="780"/>
      <c r="G227" s="780"/>
      <c r="H227" s="780"/>
      <c r="I227" s="780"/>
      <c r="J227" s="780"/>
      <c r="K227" s="780"/>
      <c r="L227" s="780"/>
      <c r="M227" s="780"/>
      <c r="N227" s="780"/>
      <c r="O227" s="780"/>
      <c r="P227" s="780"/>
      <c r="Q227" s="780"/>
      <c r="R227" s="780"/>
      <c r="S227" s="780"/>
      <c r="T227" s="780"/>
      <c r="U227" s="780"/>
      <c r="V227" s="780"/>
      <c r="W227" s="780"/>
      <c r="X227" s="780"/>
      <c r="Y227" s="780"/>
      <c r="Z227" s="780"/>
    </row>
    <row r="228" spans="1:26" ht="15.75" customHeight="1">
      <c r="A228" s="780"/>
      <c r="B228" s="873"/>
      <c r="C228" s="780"/>
      <c r="D228" s="780"/>
      <c r="E228" s="780"/>
      <c r="F228" s="780"/>
      <c r="G228" s="780"/>
      <c r="H228" s="780"/>
      <c r="I228" s="780"/>
      <c r="J228" s="780"/>
      <c r="K228" s="780"/>
      <c r="L228" s="780"/>
      <c r="M228" s="780"/>
      <c r="N228" s="780"/>
      <c r="O228" s="780"/>
      <c r="P228" s="780"/>
      <c r="Q228" s="780"/>
      <c r="R228" s="780"/>
      <c r="S228" s="780"/>
      <c r="T228" s="780"/>
      <c r="U228" s="780"/>
      <c r="V228" s="780"/>
      <c r="W228" s="780"/>
      <c r="X228" s="780"/>
      <c r="Y228" s="780"/>
      <c r="Z228" s="780"/>
    </row>
    <row r="229" spans="1:26" ht="15.75" customHeight="1">
      <c r="A229" s="780"/>
      <c r="B229" s="873"/>
      <c r="C229" s="780"/>
      <c r="D229" s="780"/>
      <c r="E229" s="780"/>
      <c r="F229" s="780"/>
      <c r="G229" s="780"/>
      <c r="H229" s="780"/>
      <c r="I229" s="780"/>
      <c r="J229" s="780"/>
      <c r="K229" s="780"/>
      <c r="L229" s="780"/>
      <c r="M229" s="780"/>
      <c r="N229" s="780"/>
      <c r="O229" s="780"/>
      <c r="P229" s="780"/>
      <c r="Q229" s="780"/>
      <c r="R229" s="780"/>
      <c r="S229" s="780"/>
      <c r="T229" s="780"/>
      <c r="U229" s="780"/>
      <c r="V229" s="780"/>
      <c r="W229" s="780"/>
      <c r="X229" s="780"/>
      <c r="Y229" s="780"/>
      <c r="Z229" s="780"/>
    </row>
    <row r="230" spans="1:26" ht="15.75" customHeight="1">
      <c r="A230" s="780"/>
      <c r="B230" s="873"/>
      <c r="C230" s="780"/>
      <c r="D230" s="780"/>
      <c r="E230" s="780"/>
      <c r="F230" s="780"/>
      <c r="G230" s="780"/>
      <c r="H230" s="780"/>
      <c r="I230" s="780"/>
      <c r="J230" s="780"/>
      <c r="K230" s="780"/>
      <c r="L230" s="780"/>
      <c r="M230" s="780"/>
      <c r="N230" s="780"/>
      <c r="O230" s="780"/>
      <c r="P230" s="780"/>
      <c r="Q230" s="780"/>
      <c r="R230" s="780"/>
      <c r="S230" s="780"/>
      <c r="T230" s="780"/>
      <c r="U230" s="780"/>
      <c r="V230" s="780"/>
      <c r="W230" s="780"/>
      <c r="X230" s="780"/>
      <c r="Y230" s="780"/>
      <c r="Z230" s="780"/>
    </row>
    <row r="231" spans="1:26" ht="15.75" customHeight="1">
      <c r="A231" s="780"/>
      <c r="B231" s="873"/>
      <c r="C231" s="780"/>
      <c r="D231" s="780"/>
      <c r="E231" s="780"/>
      <c r="F231" s="780"/>
      <c r="G231" s="780"/>
      <c r="H231" s="780"/>
      <c r="I231" s="780"/>
      <c r="J231" s="780"/>
      <c r="K231" s="780"/>
      <c r="L231" s="780"/>
      <c r="M231" s="780"/>
      <c r="N231" s="780"/>
      <c r="O231" s="780"/>
      <c r="P231" s="780"/>
      <c r="Q231" s="780"/>
      <c r="R231" s="780"/>
      <c r="S231" s="780"/>
      <c r="T231" s="780"/>
      <c r="U231" s="780"/>
      <c r="V231" s="780"/>
      <c r="W231" s="780"/>
      <c r="X231" s="780"/>
      <c r="Y231" s="780"/>
      <c r="Z231" s="780"/>
    </row>
    <row r="232" spans="1:26" ht="15.75" customHeight="1">
      <c r="A232" s="780"/>
      <c r="B232" s="873"/>
      <c r="C232" s="780"/>
      <c r="D232" s="780"/>
      <c r="E232" s="780"/>
      <c r="F232" s="780"/>
      <c r="G232" s="780"/>
      <c r="H232" s="780"/>
      <c r="I232" s="780"/>
      <c r="J232" s="780"/>
      <c r="K232" s="780"/>
      <c r="L232" s="780"/>
      <c r="M232" s="780"/>
      <c r="N232" s="780"/>
      <c r="O232" s="780"/>
      <c r="P232" s="780"/>
      <c r="Q232" s="780"/>
      <c r="R232" s="780"/>
      <c r="S232" s="780"/>
      <c r="T232" s="780"/>
      <c r="U232" s="780"/>
      <c r="V232" s="780"/>
      <c r="W232" s="780"/>
      <c r="X232" s="780"/>
      <c r="Y232" s="780"/>
      <c r="Z232" s="780"/>
    </row>
    <row r="233" spans="1:26" ht="15.75" customHeight="1">
      <c r="A233" s="780"/>
      <c r="B233" s="873"/>
      <c r="C233" s="780"/>
      <c r="D233" s="780"/>
      <c r="E233" s="780"/>
      <c r="F233" s="780"/>
      <c r="G233" s="780"/>
      <c r="H233" s="780"/>
      <c r="I233" s="780"/>
      <c r="J233" s="780"/>
      <c r="K233" s="780"/>
      <c r="L233" s="780"/>
      <c r="M233" s="780"/>
      <c r="N233" s="780"/>
      <c r="O233" s="780"/>
      <c r="P233" s="780"/>
      <c r="Q233" s="780"/>
      <c r="R233" s="780"/>
      <c r="S233" s="780"/>
      <c r="T233" s="780"/>
      <c r="U233" s="780"/>
      <c r="V233" s="780"/>
      <c r="W233" s="780"/>
      <c r="X233" s="780"/>
      <c r="Y233" s="780"/>
      <c r="Z233" s="780"/>
    </row>
    <row r="234" spans="1:26" ht="15.75" customHeight="1">
      <c r="A234" s="780"/>
      <c r="B234" s="873"/>
      <c r="C234" s="780"/>
      <c r="D234" s="780"/>
      <c r="E234" s="780"/>
      <c r="F234" s="780"/>
      <c r="G234" s="780"/>
      <c r="H234" s="780"/>
      <c r="I234" s="780"/>
      <c r="J234" s="780"/>
      <c r="K234" s="780"/>
      <c r="L234" s="780"/>
      <c r="M234" s="780"/>
      <c r="N234" s="780"/>
      <c r="O234" s="780"/>
      <c r="P234" s="780"/>
      <c r="Q234" s="780"/>
      <c r="R234" s="780"/>
      <c r="S234" s="780"/>
      <c r="T234" s="780"/>
      <c r="U234" s="780"/>
      <c r="V234" s="780"/>
      <c r="W234" s="780"/>
      <c r="X234" s="780"/>
      <c r="Y234" s="780"/>
      <c r="Z234" s="780"/>
    </row>
    <row r="235" spans="1:26" ht="15.75" customHeight="1">
      <c r="A235" s="780"/>
      <c r="B235" s="873"/>
      <c r="C235" s="780"/>
      <c r="D235" s="780"/>
      <c r="E235" s="780"/>
      <c r="F235" s="780"/>
      <c r="G235" s="780"/>
      <c r="H235" s="780"/>
      <c r="I235" s="780"/>
      <c r="J235" s="780"/>
      <c r="K235" s="780"/>
      <c r="L235" s="780"/>
      <c r="M235" s="780"/>
      <c r="N235" s="780"/>
      <c r="O235" s="780"/>
      <c r="P235" s="780"/>
      <c r="Q235" s="780"/>
      <c r="R235" s="780"/>
      <c r="S235" s="780"/>
      <c r="T235" s="780"/>
      <c r="U235" s="780"/>
      <c r="V235" s="780"/>
      <c r="W235" s="780"/>
      <c r="X235" s="780"/>
      <c r="Y235" s="780"/>
      <c r="Z235" s="780"/>
    </row>
    <row r="236" spans="1:26" ht="15.75" customHeight="1">
      <c r="A236" s="780"/>
      <c r="B236" s="873"/>
      <c r="C236" s="780"/>
      <c r="D236" s="780"/>
      <c r="E236" s="780"/>
      <c r="F236" s="780"/>
      <c r="G236" s="780"/>
      <c r="H236" s="780"/>
      <c r="I236" s="780"/>
      <c r="J236" s="780"/>
      <c r="K236" s="780"/>
      <c r="L236" s="780"/>
      <c r="M236" s="780"/>
      <c r="N236" s="780"/>
      <c r="O236" s="780"/>
      <c r="P236" s="780"/>
      <c r="Q236" s="780"/>
      <c r="R236" s="780"/>
      <c r="S236" s="780"/>
      <c r="T236" s="780"/>
      <c r="U236" s="780"/>
      <c r="V236" s="780"/>
      <c r="W236" s="780"/>
      <c r="X236" s="780"/>
      <c r="Y236" s="780"/>
      <c r="Z236" s="780"/>
    </row>
    <row r="237" spans="1:26" ht="15.75" customHeight="1">
      <c r="A237" s="780"/>
      <c r="B237" s="873"/>
      <c r="C237" s="780"/>
      <c r="D237" s="780"/>
      <c r="E237" s="780"/>
      <c r="F237" s="780"/>
      <c r="G237" s="780"/>
      <c r="H237" s="780"/>
      <c r="I237" s="780"/>
      <c r="J237" s="780"/>
      <c r="K237" s="780"/>
      <c r="L237" s="780"/>
      <c r="M237" s="780"/>
      <c r="N237" s="780"/>
      <c r="O237" s="780"/>
      <c r="P237" s="780"/>
      <c r="Q237" s="780"/>
      <c r="R237" s="780"/>
      <c r="S237" s="780"/>
      <c r="T237" s="780"/>
      <c r="U237" s="780"/>
      <c r="V237" s="780"/>
      <c r="W237" s="780"/>
      <c r="X237" s="780"/>
      <c r="Y237" s="780"/>
      <c r="Z237" s="780"/>
    </row>
    <row r="238" spans="1:26" ht="15.75" customHeight="1">
      <c r="A238" s="780"/>
      <c r="B238" s="873"/>
      <c r="C238" s="780"/>
      <c r="D238" s="780"/>
      <c r="E238" s="780"/>
      <c r="F238" s="780"/>
      <c r="G238" s="780"/>
      <c r="H238" s="780"/>
      <c r="I238" s="780"/>
      <c r="J238" s="780"/>
      <c r="K238" s="780"/>
      <c r="L238" s="780"/>
      <c r="M238" s="780"/>
      <c r="N238" s="780"/>
      <c r="O238" s="780"/>
      <c r="P238" s="780"/>
      <c r="Q238" s="780"/>
      <c r="R238" s="780"/>
      <c r="S238" s="780"/>
      <c r="T238" s="780"/>
      <c r="U238" s="780"/>
      <c r="V238" s="780"/>
      <c r="W238" s="780"/>
      <c r="X238" s="780"/>
      <c r="Y238" s="780"/>
      <c r="Z238" s="780"/>
    </row>
    <row r="239" spans="1:26" ht="15.75" customHeight="1">
      <c r="A239" s="780"/>
      <c r="B239" s="873"/>
      <c r="C239" s="780"/>
      <c r="D239" s="780"/>
      <c r="E239" s="780"/>
      <c r="F239" s="780"/>
      <c r="G239" s="780"/>
      <c r="H239" s="780"/>
      <c r="I239" s="780"/>
      <c r="J239" s="780"/>
      <c r="K239" s="780"/>
      <c r="L239" s="780"/>
      <c r="M239" s="780"/>
      <c r="N239" s="780"/>
      <c r="O239" s="780"/>
      <c r="P239" s="780"/>
      <c r="Q239" s="780"/>
      <c r="R239" s="780"/>
      <c r="S239" s="780"/>
      <c r="T239" s="780"/>
      <c r="U239" s="780"/>
      <c r="V239" s="780"/>
      <c r="W239" s="780"/>
      <c r="X239" s="780"/>
      <c r="Y239" s="780"/>
      <c r="Z239" s="780"/>
    </row>
    <row r="240" spans="1:26" ht="15.75" customHeight="1">
      <c r="A240" s="780"/>
      <c r="B240" s="873"/>
      <c r="C240" s="780"/>
      <c r="D240" s="780"/>
      <c r="E240" s="780"/>
      <c r="F240" s="780"/>
      <c r="G240" s="780"/>
      <c r="H240" s="780"/>
      <c r="I240" s="780"/>
      <c r="J240" s="780"/>
      <c r="K240" s="780"/>
      <c r="L240" s="780"/>
      <c r="M240" s="780"/>
      <c r="N240" s="780"/>
      <c r="O240" s="780"/>
      <c r="P240" s="780"/>
      <c r="Q240" s="780"/>
      <c r="R240" s="780"/>
      <c r="S240" s="780"/>
      <c r="T240" s="780"/>
      <c r="U240" s="780"/>
      <c r="V240" s="780"/>
      <c r="W240" s="780"/>
      <c r="X240" s="780"/>
      <c r="Y240" s="780"/>
      <c r="Z240" s="780"/>
    </row>
    <row r="241" spans="1:26" ht="15.75" customHeight="1">
      <c r="A241" s="780"/>
      <c r="B241" s="873"/>
      <c r="C241" s="780"/>
      <c r="D241" s="780"/>
      <c r="E241" s="780"/>
      <c r="F241" s="780"/>
      <c r="G241" s="780"/>
      <c r="H241" s="780"/>
      <c r="I241" s="780"/>
      <c r="J241" s="780"/>
      <c r="K241" s="780"/>
      <c r="L241" s="780"/>
      <c r="M241" s="780"/>
      <c r="N241" s="780"/>
      <c r="O241" s="780"/>
      <c r="P241" s="780"/>
      <c r="Q241" s="780"/>
      <c r="R241" s="780"/>
      <c r="S241" s="780"/>
      <c r="T241" s="780"/>
      <c r="U241" s="780"/>
      <c r="V241" s="780"/>
      <c r="W241" s="780"/>
      <c r="X241" s="780"/>
      <c r="Y241" s="780"/>
      <c r="Z241" s="780"/>
    </row>
    <row r="242" spans="1:26" ht="15.75" customHeight="1">
      <c r="A242" s="780"/>
      <c r="B242" s="873"/>
      <c r="C242" s="780"/>
      <c r="D242" s="780"/>
      <c r="E242" s="780"/>
      <c r="F242" s="780"/>
      <c r="G242" s="780"/>
      <c r="H242" s="780"/>
      <c r="I242" s="780"/>
      <c r="J242" s="780"/>
      <c r="K242" s="780"/>
      <c r="L242" s="780"/>
      <c r="M242" s="780"/>
      <c r="N242" s="780"/>
      <c r="O242" s="780"/>
      <c r="P242" s="780"/>
      <c r="Q242" s="780"/>
      <c r="R242" s="780"/>
      <c r="S242" s="780"/>
      <c r="T242" s="780"/>
      <c r="U242" s="780"/>
      <c r="V242" s="780"/>
      <c r="W242" s="780"/>
      <c r="X242" s="780"/>
      <c r="Y242" s="780"/>
      <c r="Z242" s="780"/>
    </row>
    <row r="243" spans="1:26" ht="15.75" customHeight="1">
      <c r="A243" s="780"/>
      <c r="B243" s="873"/>
      <c r="C243" s="780"/>
      <c r="D243" s="780"/>
      <c r="E243" s="780"/>
      <c r="F243" s="780"/>
      <c r="G243" s="780"/>
      <c r="H243" s="780"/>
      <c r="I243" s="780"/>
      <c r="J243" s="780"/>
      <c r="K243" s="780"/>
      <c r="L243" s="780"/>
      <c r="M243" s="780"/>
      <c r="N243" s="780"/>
      <c r="O243" s="780"/>
      <c r="P243" s="780"/>
      <c r="Q243" s="780"/>
      <c r="R243" s="780"/>
      <c r="S243" s="780"/>
      <c r="T243" s="780"/>
      <c r="U243" s="780"/>
      <c r="V243" s="780"/>
      <c r="W243" s="780"/>
      <c r="X243" s="780"/>
      <c r="Y243" s="780"/>
      <c r="Z243" s="780"/>
    </row>
    <row r="244" spans="1:26" ht="15.75" customHeight="1">
      <c r="A244" s="780"/>
      <c r="B244" s="873"/>
      <c r="C244" s="780"/>
      <c r="D244" s="780"/>
      <c r="E244" s="780"/>
      <c r="F244" s="780"/>
      <c r="G244" s="780"/>
      <c r="H244" s="780"/>
      <c r="I244" s="780"/>
      <c r="J244" s="780"/>
      <c r="K244" s="780"/>
      <c r="L244" s="780"/>
      <c r="M244" s="780"/>
      <c r="N244" s="780"/>
      <c r="O244" s="780"/>
      <c r="P244" s="780"/>
      <c r="Q244" s="780"/>
      <c r="R244" s="780"/>
      <c r="S244" s="780"/>
      <c r="T244" s="780"/>
      <c r="U244" s="780"/>
      <c r="V244" s="780"/>
      <c r="W244" s="780"/>
      <c r="X244" s="780"/>
      <c r="Y244" s="780"/>
      <c r="Z244" s="780"/>
    </row>
    <row r="245" spans="1:26" ht="15.75" customHeight="1">
      <c r="A245" s="780"/>
      <c r="B245" s="873"/>
      <c r="C245" s="780"/>
      <c r="D245" s="780"/>
      <c r="E245" s="780"/>
      <c r="F245" s="780"/>
      <c r="G245" s="780"/>
      <c r="H245" s="780"/>
      <c r="I245" s="780"/>
      <c r="J245" s="780"/>
      <c r="K245" s="780"/>
      <c r="L245" s="780"/>
      <c r="M245" s="780"/>
      <c r="N245" s="780"/>
      <c r="O245" s="780"/>
      <c r="P245" s="780"/>
      <c r="Q245" s="780"/>
      <c r="R245" s="780"/>
      <c r="S245" s="780"/>
      <c r="T245" s="780"/>
      <c r="U245" s="780"/>
      <c r="V245" s="780"/>
      <c r="W245" s="780"/>
      <c r="X245" s="780"/>
      <c r="Y245" s="780"/>
      <c r="Z245" s="780"/>
    </row>
    <row r="246" spans="1:26" ht="15.75" customHeight="1">
      <c r="A246" s="780"/>
      <c r="B246" s="873"/>
      <c r="C246" s="780"/>
      <c r="D246" s="780"/>
      <c r="E246" s="780"/>
      <c r="F246" s="780"/>
      <c r="G246" s="780"/>
      <c r="H246" s="780"/>
      <c r="I246" s="780"/>
      <c r="J246" s="780"/>
      <c r="K246" s="780"/>
      <c r="L246" s="780"/>
      <c r="M246" s="780"/>
      <c r="N246" s="780"/>
      <c r="O246" s="780"/>
      <c r="P246" s="780"/>
      <c r="Q246" s="780"/>
      <c r="R246" s="780"/>
      <c r="S246" s="780"/>
      <c r="T246" s="780"/>
      <c r="U246" s="780"/>
      <c r="V246" s="780"/>
      <c r="W246" s="780"/>
      <c r="X246" s="780"/>
      <c r="Y246" s="780"/>
      <c r="Z246" s="780"/>
    </row>
    <row r="247" spans="1:26" ht="15.75" customHeight="1">
      <c r="A247" s="780"/>
      <c r="B247" s="873"/>
      <c r="C247" s="780"/>
      <c r="D247" s="780"/>
      <c r="E247" s="780"/>
      <c r="F247" s="780"/>
      <c r="G247" s="780"/>
      <c r="H247" s="780"/>
      <c r="I247" s="780"/>
      <c r="J247" s="780"/>
      <c r="K247" s="780"/>
      <c r="L247" s="780"/>
      <c r="M247" s="780"/>
      <c r="N247" s="780"/>
      <c r="O247" s="780"/>
      <c r="P247" s="780"/>
      <c r="Q247" s="780"/>
      <c r="R247" s="780"/>
      <c r="S247" s="780"/>
      <c r="T247" s="780"/>
      <c r="U247" s="780"/>
      <c r="V247" s="780"/>
      <c r="W247" s="780"/>
      <c r="X247" s="780"/>
      <c r="Y247" s="780"/>
      <c r="Z247" s="780"/>
    </row>
    <row r="248" spans="1:26" ht="15.75" customHeight="1">
      <c r="A248" s="780"/>
      <c r="B248" s="873"/>
      <c r="C248" s="780"/>
      <c r="D248" s="780"/>
      <c r="E248" s="780"/>
      <c r="F248" s="780"/>
      <c r="G248" s="780"/>
      <c r="H248" s="780"/>
      <c r="I248" s="780"/>
      <c r="J248" s="780"/>
      <c r="K248" s="780"/>
      <c r="L248" s="780"/>
      <c r="M248" s="780"/>
      <c r="N248" s="780"/>
      <c r="O248" s="780"/>
      <c r="P248" s="780"/>
      <c r="Q248" s="780"/>
      <c r="R248" s="780"/>
      <c r="S248" s="780"/>
      <c r="T248" s="780"/>
      <c r="U248" s="780"/>
      <c r="V248" s="780"/>
      <c r="W248" s="780"/>
      <c r="X248" s="780"/>
      <c r="Y248" s="780"/>
      <c r="Z248" s="780"/>
    </row>
    <row r="249" spans="1:26" ht="15.75" customHeight="1">
      <c r="A249" s="780"/>
      <c r="B249" s="873"/>
      <c r="C249" s="780"/>
      <c r="D249" s="780"/>
      <c r="E249" s="780"/>
      <c r="F249" s="780"/>
      <c r="G249" s="780"/>
      <c r="H249" s="780"/>
      <c r="I249" s="780"/>
      <c r="J249" s="780"/>
      <c r="K249" s="780"/>
      <c r="L249" s="780"/>
      <c r="M249" s="780"/>
      <c r="N249" s="780"/>
      <c r="O249" s="780"/>
      <c r="P249" s="780"/>
      <c r="Q249" s="780"/>
      <c r="R249" s="780"/>
      <c r="S249" s="780"/>
      <c r="T249" s="780"/>
      <c r="U249" s="780"/>
      <c r="V249" s="780"/>
      <c r="W249" s="780"/>
      <c r="X249" s="780"/>
      <c r="Y249" s="780"/>
      <c r="Z249" s="780"/>
    </row>
    <row r="250" spans="1:26" ht="15.75" customHeight="1">
      <c r="A250" s="780"/>
      <c r="B250" s="873"/>
      <c r="C250" s="780"/>
      <c r="D250" s="780"/>
      <c r="E250" s="780"/>
      <c r="F250" s="780"/>
      <c r="G250" s="780"/>
      <c r="H250" s="780"/>
      <c r="I250" s="780"/>
      <c r="J250" s="780"/>
      <c r="K250" s="780"/>
      <c r="L250" s="780"/>
      <c r="M250" s="780"/>
      <c r="N250" s="780"/>
      <c r="O250" s="780"/>
      <c r="P250" s="780"/>
      <c r="Q250" s="780"/>
      <c r="R250" s="780"/>
      <c r="S250" s="780"/>
      <c r="T250" s="780"/>
      <c r="U250" s="780"/>
      <c r="V250" s="780"/>
      <c r="W250" s="780"/>
      <c r="X250" s="780"/>
      <c r="Y250" s="780"/>
      <c r="Z250" s="780"/>
    </row>
    <row r="251" spans="1:26" ht="15.75" customHeight="1">
      <c r="A251" s="780"/>
      <c r="B251" s="873"/>
      <c r="C251" s="780"/>
      <c r="D251" s="780"/>
      <c r="E251" s="780"/>
      <c r="F251" s="780"/>
      <c r="G251" s="780"/>
      <c r="H251" s="780"/>
      <c r="I251" s="780"/>
      <c r="J251" s="780"/>
      <c r="K251" s="780"/>
      <c r="L251" s="780"/>
      <c r="M251" s="780"/>
      <c r="N251" s="780"/>
      <c r="O251" s="780"/>
      <c r="P251" s="780"/>
      <c r="Q251" s="780"/>
      <c r="R251" s="780"/>
      <c r="S251" s="780"/>
      <c r="T251" s="780"/>
      <c r="U251" s="780"/>
      <c r="V251" s="780"/>
      <c r="W251" s="780"/>
      <c r="X251" s="780"/>
      <c r="Y251" s="780"/>
      <c r="Z251" s="780"/>
    </row>
    <row r="252" spans="1:26" ht="15.75" customHeight="1">
      <c r="A252" s="780"/>
      <c r="B252" s="873"/>
      <c r="C252" s="780"/>
      <c r="D252" s="780"/>
      <c r="E252" s="780"/>
      <c r="F252" s="780"/>
      <c r="G252" s="780"/>
      <c r="H252" s="780"/>
      <c r="I252" s="780"/>
      <c r="J252" s="780"/>
      <c r="K252" s="780"/>
      <c r="L252" s="780"/>
      <c r="M252" s="780"/>
      <c r="N252" s="780"/>
      <c r="O252" s="780"/>
      <c r="P252" s="780"/>
      <c r="Q252" s="780"/>
      <c r="R252" s="780"/>
      <c r="S252" s="780"/>
      <c r="T252" s="780"/>
      <c r="U252" s="780"/>
      <c r="V252" s="780"/>
      <c r="W252" s="780"/>
      <c r="X252" s="780"/>
      <c r="Y252" s="780"/>
      <c r="Z252" s="780"/>
    </row>
    <row r="253" spans="1:26" ht="15.75" customHeight="1">
      <c r="A253" s="780"/>
      <c r="B253" s="873"/>
      <c r="C253" s="780"/>
      <c r="D253" s="780"/>
      <c r="E253" s="780"/>
      <c r="F253" s="780"/>
      <c r="G253" s="780"/>
      <c r="H253" s="780"/>
      <c r="I253" s="780"/>
      <c r="J253" s="780"/>
      <c r="K253" s="780"/>
      <c r="L253" s="780"/>
      <c r="M253" s="780"/>
      <c r="N253" s="780"/>
      <c r="O253" s="780"/>
      <c r="P253" s="780"/>
      <c r="Q253" s="780"/>
      <c r="R253" s="780"/>
      <c r="S253" s="780"/>
      <c r="T253" s="780"/>
      <c r="U253" s="780"/>
      <c r="V253" s="780"/>
      <c r="W253" s="780"/>
      <c r="X253" s="780"/>
      <c r="Y253" s="780"/>
      <c r="Z253" s="780"/>
    </row>
    <row r="254" spans="1:26" ht="15.75" customHeight="1">
      <c r="A254" s="780"/>
      <c r="B254" s="873"/>
      <c r="C254" s="780"/>
      <c r="D254" s="780"/>
      <c r="E254" s="780"/>
      <c r="F254" s="780"/>
      <c r="G254" s="780"/>
      <c r="H254" s="780"/>
      <c r="I254" s="780"/>
      <c r="J254" s="780"/>
      <c r="K254" s="780"/>
      <c r="L254" s="780"/>
      <c r="M254" s="780"/>
      <c r="N254" s="780"/>
      <c r="O254" s="780"/>
      <c r="P254" s="780"/>
      <c r="Q254" s="780"/>
      <c r="R254" s="780"/>
      <c r="S254" s="780"/>
      <c r="T254" s="780"/>
      <c r="U254" s="780"/>
      <c r="V254" s="780"/>
      <c r="W254" s="780"/>
      <c r="X254" s="780"/>
      <c r="Y254" s="780"/>
      <c r="Z254" s="780"/>
    </row>
    <row r="255" spans="1:26" ht="15.75" customHeight="1">
      <c r="A255" s="780"/>
      <c r="B255" s="873"/>
      <c r="C255" s="780"/>
      <c r="D255" s="780"/>
      <c r="E255" s="780"/>
      <c r="F255" s="780"/>
      <c r="G255" s="780"/>
      <c r="H255" s="780"/>
      <c r="I255" s="780"/>
      <c r="J255" s="780"/>
      <c r="K255" s="780"/>
      <c r="L255" s="780"/>
      <c r="M255" s="780"/>
      <c r="N255" s="780"/>
      <c r="O255" s="780"/>
      <c r="P255" s="780"/>
      <c r="Q255" s="780"/>
      <c r="R255" s="780"/>
      <c r="S255" s="780"/>
      <c r="T255" s="780"/>
      <c r="U255" s="780"/>
      <c r="V255" s="780"/>
      <c r="W255" s="780"/>
      <c r="X255" s="780"/>
      <c r="Y255" s="780"/>
      <c r="Z255" s="780"/>
    </row>
    <row r="256" spans="1:26" ht="15.75" customHeight="1">
      <c r="A256" s="780"/>
      <c r="B256" s="873"/>
      <c r="C256" s="780"/>
      <c r="D256" s="780"/>
      <c r="E256" s="780"/>
      <c r="F256" s="780"/>
      <c r="G256" s="780"/>
      <c r="H256" s="780"/>
      <c r="I256" s="780"/>
      <c r="J256" s="780"/>
      <c r="K256" s="780"/>
      <c r="L256" s="780"/>
      <c r="M256" s="780"/>
      <c r="N256" s="780"/>
      <c r="O256" s="780"/>
      <c r="P256" s="780"/>
      <c r="Q256" s="780"/>
      <c r="R256" s="780"/>
      <c r="S256" s="780"/>
      <c r="T256" s="780"/>
      <c r="U256" s="780"/>
      <c r="V256" s="780"/>
      <c r="W256" s="780"/>
      <c r="X256" s="780"/>
      <c r="Y256" s="780"/>
      <c r="Z256" s="780"/>
    </row>
    <row r="257" spans="1:26" ht="15.75" customHeight="1">
      <c r="A257" s="780"/>
      <c r="B257" s="873"/>
      <c r="C257" s="780"/>
      <c r="D257" s="780"/>
      <c r="E257" s="780"/>
      <c r="F257" s="780"/>
      <c r="G257" s="780"/>
      <c r="H257" s="780"/>
      <c r="I257" s="780"/>
      <c r="J257" s="780"/>
      <c r="K257" s="780"/>
      <c r="L257" s="780"/>
      <c r="M257" s="780"/>
      <c r="N257" s="780"/>
      <c r="O257" s="780"/>
      <c r="P257" s="780"/>
      <c r="Q257" s="780"/>
      <c r="R257" s="780"/>
      <c r="S257" s="780"/>
      <c r="T257" s="780"/>
      <c r="U257" s="780"/>
      <c r="V257" s="780"/>
      <c r="W257" s="780"/>
      <c r="X257" s="780"/>
      <c r="Y257" s="780"/>
      <c r="Z257" s="780"/>
    </row>
    <row r="258" spans="1:26" ht="15.75" customHeight="1">
      <c r="A258" s="780"/>
      <c r="B258" s="873"/>
      <c r="C258" s="780"/>
      <c r="D258" s="780"/>
      <c r="E258" s="780"/>
      <c r="F258" s="780"/>
      <c r="G258" s="780"/>
      <c r="H258" s="780"/>
      <c r="I258" s="780"/>
      <c r="J258" s="780"/>
      <c r="K258" s="780"/>
      <c r="L258" s="780"/>
      <c r="M258" s="780"/>
      <c r="N258" s="780"/>
      <c r="O258" s="780"/>
      <c r="P258" s="780"/>
      <c r="Q258" s="780"/>
      <c r="R258" s="780"/>
      <c r="S258" s="780"/>
      <c r="T258" s="780"/>
      <c r="U258" s="780"/>
      <c r="V258" s="780"/>
      <c r="W258" s="780"/>
      <c r="X258" s="780"/>
      <c r="Y258" s="780"/>
      <c r="Z258" s="780"/>
    </row>
    <row r="259" spans="1:26" ht="15.75" customHeight="1">
      <c r="A259" s="780"/>
      <c r="B259" s="873"/>
      <c r="C259" s="780"/>
      <c r="D259" s="780"/>
      <c r="E259" s="780"/>
      <c r="F259" s="780"/>
      <c r="G259" s="780"/>
      <c r="H259" s="780"/>
      <c r="I259" s="780"/>
      <c r="J259" s="780"/>
      <c r="K259" s="780"/>
      <c r="L259" s="780"/>
      <c r="M259" s="780"/>
      <c r="N259" s="780"/>
      <c r="O259" s="780"/>
      <c r="P259" s="780"/>
      <c r="Q259" s="780"/>
      <c r="R259" s="780"/>
      <c r="S259" s="780"/>
      <c r="T259" s="780"/>
      <c r="U259" s="780"/>
      <c r="V259" s="780"/>
      <c r="W259" s="780"/>
      <c r="X259" s="780"/>
      <c r="Y259" s="780"/>
      <c r="Z259" s="780"/>
    </row>
    <row r="260" spans="1:26" ht="15.75" customHeight="1">
      <c r="A260" s="780"/>
      <c r="B260" s="873"/>
      <c r="C260" s="780"/>
      <c r="D260" s="780"/>
      <c r="E260" s="780"/>
      <c r="F260" s="780"/>
      <c r="G260" s="780"/>
      <c r="H260" s="780"/>
      <c r="I260" s="780"/>
      <c r="J260" s="780"/>
      <c r="K260" s="780"/>
      <c r="L260" s="780"/>
      <c r="M260" s="780"/>
      <c r="N260" s="780"/>
      <c r="O260" s="780"/>
      <c r="P260" s="780"/>
      <c r="Q260" s="780"/>
      <c r="R260" s="780"/>
      <c r="S260" s="780"/>
      <c r="T260" s="780"/>
      <c r="U260" s="780"/>
      <c r="V260" s="780"/>
      <c r="W260" s="780"/>
      <c r="X260" s="780"/>
      <c r="Y260" s="780"/>
      <c r="Z260" s="780"/>
    </row>
    <row r="261" spans="1:26" ht="15.75" customHeight="1">
      <c r="A261" s="780"/>
      <c r="B261" s="873"/>
      <c r="C261" s="780"/>
      <c r="D261" s="780"/>
      <c r="E261" s="780"/>
      <c r="F261" s="780"/>
      <c r="G261" s="780"/>
      <c r="H261" s="780"/>
      <c r="I261" s="780"/>
      <c r="J261" s="780"/>
      <c r="K261" s="780"/>
      <c r="L261" s="780"/>
      <c r="M261" s="780"/>
      <c r="N261" s="780"/>
      <c r="O261" s="780"/>
      <c r="P261" s="780"/>
      <c r="Q261" s="780"/>
      <c r="R261" s="780"/>
      <c r="S261" s="780"/>
      <c r="T261" s="780"/>
      <c r="U261" s="780"/>
      <c r="V261" s="780"/>
      <c r="W261" s="780"/>
      <c r="X261" s="780"/>
      <c r="Y261" s="780"/>
      <c r="Z261" s="780"/>
    </row>
    <row r="262" spans="1:26" ht="15.75" customHeight="1">
      <c r="A262" s="780"/>
      <c r="B262" s="873"/>
      <c r="C262" s="780"/>
      <c r="D262" s="780"/>
      <c r="E262" s="780"/>
      <c r="F262" s="780"/>
      <c r="G262" s="780"/>
      <c r="H262" s="780"/>
      <c r="I262" s="780"/>
      <c r="J262" s="780"/>
      <c r="K262" s="780"/>
      <c r="L262" s="780"/>
      <c r="M262" s="780"/>
      <c r="N262" s="780"/>
      <c r="O262" s="780"/>
      <c r="P262" s="780"/>
      <c r="Q262" s="780"/>
      <c r="R262" s="780"/>
      <c r="S262" s="780"/>
      <c r="T262" s="780"/>
      <c r="U262" s="780"/>
      <c r="V262" s="780"/>
      <c r="W262" s="780"/>
      <c r="X262" s="780"/>
      <c r="Y262" s="780"/>
      <c r="Z262" s="780"/>
    </row>
    <row r="263" spans="1:26" ht="15.75" customHeight="1">
      <c r="A263" s="780"/>
      <c r="B263" s="873"/>
      <c r="C263" s="780"/>
      <c r="D263" s="780"/>
      <c r="E263" s="780"/>
      <c r="F263" s="780"/>
      <c r="G263" s="780"/>
      <c r="H263" s="780"/>
      <c r="I263" s="780"/>
      <c r="J263" s="780"/>
      <c r="K263" s="780"/>
      <c r="L263" s="780"/>
      <c r="M263" s="780"/>
      <c r="N263" s="780"/>
      <c r="O263" s="780"/>
      <c r="P263" s="780"/>
      <c r="Q263" s="780"/>
      <c r="R263" s="780"/>
      <c r="S263" s="780"/>
      <c r="T263" s="780"/>
      <c r="U263" s="780"/>
      <c r="V263" s="780"/>
      <c r="W263" s="780"/>
      <c r="X263" s="780"/>
      <c r="Y263" s="780"/>
      <c r="Z263" s="780"/>
    </row>
    <row r="264" spans="1:26" ht="15.75" customHeight="1">
      <c r="A264" s="780"/>
      <c r="B264" s="873"/>
      <c r="C264" s="780"/>
      <c r="D264" s="780"/>
      <c r="E264" s="780"/>
      <c r="F264" s="780"/>
      <c r="G264" s="780"/>
      <c r="H264" s="780"/>
      <c r="I264" s="780"/>
      <c r="J264" s="780"/>
      <c r="K264" s="780"/>
      <c r="L264" s="780"/>
      <c r="M264" s="780"/>
      <c r="N264" s="780"/>
      <c r="O264" s="780"/>
      <c r="P264" s="780"/>
      <c r="Q264" s="780"/>
      <c r="R264" s="780"/>
      <c r="S264" s="780"/>
      <c r="T264" s="780"/>
      <c r="U264" s="780"/>
      <c r="V264" s="780"/>
      <c r="W264" s="780"/>
      <c r="X264" s="780"/>
      <c r="Y264" s="780"/>
      <c r="Z264" s="780"/>
    </row>
    <row r="265" spans="1:26" ht="15.75" customHeight="1">
      <c r="A265" s="780"/>
      <c r="B265" s="873"/>
      <c r="C265" s="780"/>
      <c r="D265" s="780"/>
      <c r="E265" s="780"/>
      <c r="F265" s="780"/>
      <c r="G265" s="780"/>
      <c r="H265" s="780"/>
      <c r="I265" s="780"/>
      <c r="J265" s="780"/>
      <c r="K265" s="780"/>
      <c r="L265" s="780"/>
      <c r="M265" s="780"/>
      <c r="N265" s="780"/>
      <c r="O265" s="780"/>
      <c r="P265" s="780"/>
      <c r="Q265" s="780"/>
      <c r="R265" s="780"/>
      <c r="S265" s="780"/>
      <c r="T265" s="780"/>
      <c r="U265" s="780"/>
      <c r="V265" s="780"/>
      <c r="W265" s="780"/>
      <c r="X265" s="780"/>
      <c r="Y265" s="780"/>
      <c r="Z265" s="780"/>
    </row>
    <row r="266" spans="1:26" ht="15.75" customHeight="1">
      <c r="A266" s="780"/>
      <c r="B266" s="873"/>
      <c r="C266" s="780"/>
      <c r="D266" s="780"/>
      <c r="E266" s="780"/>
      <c r="F266" s="780"/>
      <c r="G266" s="780"/>
      <c r="H266" s="780"/>
      <c r="I266" s="780"/>
      <c r="J266" s="780"/>
      <c r="K266" s="780"/>
      <c r="L266" s="780"/>
      <c r="M266" s="780"/>
      <c r="N266" s="780"/>
      <c r="O266" s="780"/>
      <c r="P266" s="780"/>
      <c r="Q266" s="780"/>
      <c r="R266" s="780"/>
      <c r="S266" s="780"/>
      <c r="T266" s="780"/>
      <c r="U266" s="780"/>
      <c r="V266" s="780"/>
      <c r="W266" s="780"/>
      <c r="X266" s="780"/>
      <c r="Y266" s="780"/>
      <c r="Z266" s="780"/>
    </row>
    <row r="267" spans="1:26" ht="15.75" customHeight="1">
      <c r="A267" s="780"/>
      <c r="B267" s="873"/>
      <c r="C267" s="780"/>
      <c r="D267" s="780"/>
      <c r="E267" s="780"/>
      <c r="F267" s="780"/>
      <c r="G267" s="780"/>
      <c r="H267" s="780"/>
      <c r="I267" s="780"/>
      <c r="J267" s="780"/>
      <c r="K267" s="780"/>
      <c r="L267" s="780"/>
      <c r="M267" s="780"/>
      <c r="N267" s="780"/>
      <c r="O267" s="780"/>
      <c r="P267" s="780"/>
      <c r="Q267" s="780"/>
      <c r="R267" s="780"/>
      <c r="S267" s="780"/>
      <c r="T267" s="780"/>
      <c r="U267" s="780"/>
      <c r="V267" s="780"/>
      <c r="W267" s="780"/>
      <c r="X267" s="780"/>
      <c r="Y267" s="780"/>
      <c r="Z267" s="780"/>
    </row>
    <row r="268" spans="1:26" ht="15.75" customHeight="1">
      <c r="A268" s="780"/>
      <c r="B268" s="873"/>
      <c r="C268" s="780"/>
      <c r="D268" s="780"/>
      <c r="E268" s="780"/>
      <c r="F268" s="780"/>
      <c r="G268" s="780"/>
      <c r="H268" s="780"/>
      <c r="I268" s="780"/>
      <c r="J268" s="780"/>
      <c r="K268" s="780"/>
      <c r="L268" s="780"/>
      <c r="M268" s="780"/>
      <c r="N268" s="780"/>
      <c r="O268" s="780"/>
      <c r="P268" s="780"/>
      <c r="Q268" s="780"/>
      <c r="R268" s="780"/>
      <c r="S268" s="780"/>
      <c r="T268" s="780"/>
      <c r="U268" s="780"/>
      <c r="V268" s="780"/>
      <c r="W268" s="780"/>
      <c r="X268" s="780"/>
      <c r="Y268" s="780"/>
      <c r="Z268" s="780"/>
    </row>
    <row r="269" spans="1:26" ht="15.75" customHeight="1">
      <c r="A269" s="780"/>
      <c r="B269" s="873"/>
      <c r="C269" s="780"/>
      <c r="D269" s="780"/>
      <c r="E269" s="780"/>
      <c r="F269" s="780"/>
      <c r="G269" s="780"/>
      <c r="H269" s="780"/>
      <c r="I269" s="780"/>
      <c r="J269" s="780"/>
      <c r="K269" s="780"/>
      <c r="L269" s="780"/>
      <c r="M269" s="780"/>
      <c r="N269" s="780"/>
      <c r="O269" s="780"/>
      <c r="P269" s="780"/>
      <c r="Q269" s="780"/>
      <c r="R269" s="780"/>
      <c r="S269" s="780"/>
      <c r="T269" s="780"/>
      <c r="U269" s="780"/>
      <c r="V269" s="780"/>
      <c r="W269" s="780"/>
      <c r="X269" s="780"/>
      <c r="Y269" s="780"/>
      <c r="Z269" s="780"/>
    </row>
    <row r="270" spans="1:26" ht="15.75" customHeight="1">
      <c r="A270" s="780"/>
      <c r="B270" s="873"/>
      <c r="C270" s="780"/>
      <c r="D270" s="780"/>
      <c r="E270" s="780"/>
      <c r="F270" s="780"/>
      <c r="G270" s="780"/>
      <c r="H270" s="780"/>
      <c r="I270" s="780"/>
      <c r="J270" s="780"/>
      <c r="K270" s="780"/>
      <c r="L270" s="780"/>
      <c r="M270" s="780"/>
      <c r="N270" s="780"/>
      <c r="O270" s="780"/>
      <c r="P270" s="780"/>
      <c r="Q270" s="780"/>
      <c r="R270" s="780"/>
      <c r="S270" s="780"/>
      <c r="T270" s="780"/>
      <c r="U270" s="780"/>
      <c r="V270" s="780"/>
      <c r="W270" s="780"/>
      <c r="X270" s="780"/>
      <c r="Y270" s="780"/>
      <c r="Z270" s="780"/>
    </row>
    <row r="271" spans="1:26" ht="15.75" customHeight="1">
      <c r="A271" s="780"/>
      <c r="B271" s="873"/>
      <c r="C271" s="780"/>
      <c r="D271" s="780"/>
      <c r="E271" s="780"/>
      <c r="F271" s="780"/>
      <c r="G271" s="780"/>
      <c r="H271" s="780"/>
      <c r="I271" s="780"/>
      <c r="J271" s="780"/>
      <c r="K271" s="780"/>
      <c r="L271" s="780"/>
      <c r="M271" s="780"/>
      <c r="N271" s="780"/>
      <c r="O271" s="780"/>
      <c r="P271" s="780"/>
      <c r="Q271" s="780"/>
      <c r="R271" s="780"/>
      <c r="S271" s="780"/>
      <c r="T271" s="780"/>
      <c r="U271" s="780"/>
      <c r="V271" s="780"/>
      <c r="W271" s="780"/>
      <c r="X271" s="780"/>
      <c r="Y271" s="780"/>
      <c r="Z271" s="780"/>
    </row>
    <row r="272" spans="1:26" ht="15.75" customHeight="1">
      <c r="A272" s="780"/>
      <c r="B272" s="873"/>
      <c r="C272" s="780"/>
      <c r="D272" s="780"/>
      <c r="E272" s="780"/>
      <c r="F272" s="780"/>
      <c r="G272" s="780"/>
      <c r="H272" s="780"/>
      <c r="I272" s="780"/>
      <c r="J272" s="780"/>
      <c r="K272" s="780"/>
      <c r="L272" s="780"/>
      <c r="M272" s="780"/>
      <c r="N272" s="780"/>
      <c r="O272" s="780"/>
      <c r="P272" s="780"/>
      <c r="Q272" s="780"/>
      <c r="R272" s="780"/>
      <c r="S272" s="780"/>
      <c r="T272" s="780"/>
      <c r="U272" s="780"/>
      <c r="V272" s="780"/>
      <c r="W272" s="780"/>
      <c r="X272" s="780"/>
      <c r="Y272" s="780"/>
      <c r="Z272" s="780"/>
    </row>
    <row r="273" spans="1:26" ht="15.75" customHeight="1">
      <c r="A273" s="780"/>
      <c r="B273" s="873"/>
      <c r="C273" s="780"/>
      <c r="D273" s="780"/>
      <c r="E273" s="780"/>
      <c r="F273" s="780"/>
      <c r="G273" s="780"/>
      <c r="H273" s="780"/>
      <c r="I273" s="780"/>
      <c r="J273" s="780"/>
      <c r="K273" s="780"/>
      <c r="L273" s="780"/>
      <c r="M273" s="780"/>
      <c r="N273" s="780"/>
      <c r="O273" s="780"/>
      <c r="P273" s="780"/>
      <c r="Q273" s="780"/>
      <c r="R273" s="780"/>
      <c r="S273" s="780"/>
      <c r="T273" s="780"/>
      <c r="U273" s="780"/>
      <c r="V273" s="780"/>
      <c r="W273" s="780"/>
      <c r="X273" s="780"/>
      <c r="Y273" s="780"/>
      <c r="Z273" s="780"/>
    </row>
    <row r="274" spans="1:26" ht="15.75" customHeight="1">
      <c r="A274" s="780"/>
      <c r="B274" s="873"/>
      <c r="C274" s="780"/>
      <c r="D274" s="780"/>
      <c r="E274" s="780"/>
      <c r="F274" s="780"/>
      <c r="G274" s="780"/>
      <c r="H274" s="780"/>
      <c r="I274" s="780"/>
      <c r="J274" s="780"/>
      <c r="K274" s="780"/>
      <c r="L274" s="780"/>
      <c r="M274" s="780"/>
      <c r="N274" s="780"/>
      <c r="O274" s="780"/>
      <c r="P274" s="780"/>
      <c r="Q274" s="780"/>
      <c r="R274" s="780"/>
      <c r="S274" s="780"/>
      <c r="T274" s="780"/>
      <c r="U274" s="780"/>
      <c r="V274" s="780"/>
      <c r="W274" s="780"/>
      <c r="X274" s="780"/>
      <c r="Y274" s="780"/>
      <c r="Z274" s="780"/>
    </row>
    <row r="275" spans="1:26" ht="15.75" customHeight="1">
      <c r="A275" s="780"/>
      <c r="B275" s="873"/>
      <c r="C275" s="780"/>
      <c r="D275" s="780"/>
      <c r="E275" s="780"/>
      <c r="F275" s="780"/>
      <c r="G275" s="780"/>
      <c r="H275" s="780"/>
      <c r="I275" s="780"/>
      <c r="J275" s="780"/>
      <c r="K275" s="780"/>
      <c r="L275" s="780"/>
      <c r="M275" s="780"/>
      <c r="N275" s="780"/>
      <c r="O275" s="780"/>
      <c r="P275" s="780"/>
      <c r="Q275" s="780"/>
      <c r="R275" s="780"/>
      <c r="S275" s="780"/>
      <c r="T275" s="780"/>
      <c r="U275" s="780"/>
      <c r="V275" s="780"/>
      <c r="W275" s="780"/>
      <c r="X275" s="780"/>
      <c r="Y275" s="780"/>
      <c r="Z275" s="780"/>
    </row>
    <row r="276" spans="1:26" ht="15.75" customHeight="1">
      <c r="A276" s="780"/>
      <c r="B276" s="873"/>
      <c r="C276" s="780"/>
      <c r="D276" s="780"/>
      <c r="E276" s="780"/>
      <c r="F276" s="780"/>
      <c r="G276" s="780"/>
      <c r="H276" s="780"/>
      <c r="I276" s="780"/>
      <c r="J276" s="780"/>
      <c r="K276" s="780"/>
      <c r="L276" s="780"/>
      <c r="M276" s="780"/>
      <c r="N276" s="780"/>
      <c r="O276" s="780"/>
      <c r="P276" s="780"/>
      <c r="Q276" s="780"/>
      <c r="R276" s="780"/>
      <c r="S276" s="780"/>
      <c r="T276" s="780"/>
      <c r="U276" s="780"/>
      <c r="V276" s="780"/>
      <c r="W276" s="780"/>
      <c r="X276" s="780"/>
      <c r="Y276" s="780"/>
      <c r="Z276" s="780"/>
    </row>
    <row r="277" spans="1:26" ht="15.75" customHeight="1">
      <c r="A277" s="780"/>
      <c r="B277" s="873"/>
      <c r="C277" s="780"/>
      <c r="D277" s="780"/>
      <c r="E277" s="780"/>
      <c r="F277" s="780"/>
      <c r="G277" s="780"/>
      <c r="H277" s="780"/>
      <c r="I277" s="780"/>
      <c r="J277" s="780"/>
      <c r="K277" s="780"/>
      <c r="L277" s="780"/>
      <c r="M277" s="780"/>
      <c r="N277" s="780"/>
      <c r="O277" s="780"/>
      <c r="P277" s="780"/>
      <c r="Q277" s="780"/>
      <c r="R277" s="780"/>
      <c r="S277" s="780"/>
      <c r="T277" s="780"/>
      <c r="U277" s="780"/>
      <c r="V277" s="780"/>
      <c r="W277" s="780"/>
      <c r="X277" s="780"/>
      <c r="Y277" s="780"/>
      <c r="Z277" s="780"/>
    </row>
    <row r="278" spans="1:26" ht="15.75" customHeight="1">
      <c r="A278" s="780"/>
      <c r="B278" s="873"/>
      <c r="C278" s="780"/>
      <c r="D278" s="780"/>
      <c r="E278" s="780"/>
      <c r="F278" s="780"/>
      <c r="G278" s="780"/>
      <c r="H278" s="780"/>
      <c r="I278" s="780"/>
      <c r="J278" s="780"/>
      <c r="K278" s="780"/>
      <c r="L278" s="780"/>
      <c r="M278" s="780"/>
      <c r="N278" s="780"/>
      <c r="O278" s="780"/>
      <c r="P278" s="780"/>
      <c r="Q278" s="780"/>
      <c r="R278" s="780"/>
      <c r="S278" s="780"/>
      <c r="T278" s="780"/>
      <c r="U278" s="780"/>
      <c r="V278" s="780"/>
      <c r="W278" s="780"/>
      <c r="X278" s="780"/>
      <c r="Y278" s="780"/>
      <c r="Z278" s="780"/>
    </row>
    <row r="279" spans="1:26" ht="15.75" customHeight="1">
      <c r="A279" s="780"/>
      <c r="B279" s="873"/>
      <c r="C279" s="780"/>
      <c r="D279" s="780"/>
      <c r="E279" s="780"/>
      <c r="F279" s="780"/>
      <c r="G279" s="780"/>
      <c r="H279" s="780"/>
      <c r="I279" s="780"/>
      <c r="J279" s="780"/>
      <c r="K279" s="780"/>
      <c r="L279" s="780"/>
      <c r="M279" s="780"/>
      <c r="N279" s="780"/>
      <c r="O279" s="780"/>
      <c r="P279" s="780"/>
      <c r="Q279" s="780"/>
      <c r="R279" s="780"/>
      <c r="S279" s="780"/>
      <c r="T279" s="780"/>
      <c r="U279" s="780"/>
      <c r="V279" s="780"/>
      <c r="W279" s="780"/>
      <c r="X279" s="780"/>
      <c r="Y279" s="780"/>
      <c r="Z279" s="780"/>
    </row>
    <row r="280" spans="1:26" ht="15.75" customHeight="1">
      <c r="A280" s="780"/>
      <c r="B280" s="873"/>
      <c r="C280" s="780"/>
      <c r="D280" s="780"/>
      <c r="E280" s="780"/>
      <c r="F280" s="780"/>
      <c r="G280" s="780"/>
      <c r="H280" s="780"/>
      <c r="I280" s="780"/>
      <c r="J280" s="780"/>
      <c r="K280" s="780"/>
      <c r="L280" s="780"/>
      <c r="M280" s="780"/>
      <c r="N280" s="780"/>
      <c r="O280" s="780"/>
      <c r="P280" s="780"/>
      <c r="Q280" s="780"/>
      <c r="R280" s="780"/>
      <c r="S280" s="780"/>
      <c r="T280" s="780"/>
      <c r="U280" s="780"/>
      <c r="V280" s="780"/>
      <c r="W280" s="780"/>
      <c r="X280" s="780"/>
      <c r="Y280" s="780"/>
      <c r="Z280" s="780"/>
    </row>
    <row r="281" spans="1:26" ht="15.75" customHeight="1">
      <c r="A281" s="780"/>
      <c r="B281" s="873"/>
      <c r="C281" s="780"/>
      <c r="D281" s="780"/>
      <c r="E281" s="780"/>
      <c r="F281" s="780"/>
      <c r="G281" s="780"/>
      <c r="H281" s="780"/>
      <c r="I281" s="780"/>
      <c r="J281" s="780"/>
      <c r="K281" s="780"/>
      <c r="L281" s="780"/>
      <c r="M281" s="780"/>
      <c r="N281" s="780"/>
      <c r="O281" s="780"/>
      <c r="P281" s="780"/>
      <c r="Q281" s="780"/>
      <c r="R281" s="780"/>
      <c r="S281" s="780"/>
      <c r="T281" s="780"/>
      <c r="U281" s="780"/>
      <c r="V281" s="780"/>
      <c r="W281" s="780"/>
      <c r="X281" s="780"/>
      <c r="Y281" s="780"/>
      <c r="Z281" s="780"/>
    </row>
    <row r="282" spans="1:26" ht="15.75" customHeight="1">
      <c r="A282" s="780"/>
      <c r="B282" s="873"/>
      <c r="C282" s="780"/>
      <c r="D282" s="780"/>
      <c r="E282" s="780"/>
      <c r="F282" s="780"/>
      <c r="G282" s="780"/>
      <c r="H282" s="780"/>
      <c r="I282" s="780"/>
      <c r="J282" s="780"/>
      <c r="K282" s="780"/>
      <c r="L282" s="780"/>
      <c r="M282" s="780"/>
      <c r="N282" s="780"/>
      <c r="O282" s="780"/>
      <c r="P282" s="780"/>
      <c r="Q282" s="780"/>
      <c r="R282" s="780"/>
      <c r="S282" s="780"/>
      <c r="T282" s="780"/>
      <c r="U282" s="780"/>
      <c r="V282" s="780"/>
      <c r="W282" s="780"/>
      <c r="X282" s="780"/>
      <c r="Y282" s="780"/>
      <c r="Z282" s="780"/>
    </row>
    <row r="283" spans="1:26" ht="15.75" customHeight="1">
      <c r="A283" s="780"/>
      <c r="B283" s="873"/>
      <c r="C283" s="780"/>
      <c r="D283" s="780"/>
      <c r="E283" s="780"/>
      <c r="F283" s="780"/>
      <c r="G283" s="780"/>
      <c r="H283" s="780"/>
      <c r="I283" s="780"/>
      <c r="J283" s="780"/>
      <c r="K283" s="780"/>
      <c r="L283" s="780"/>
      <c r="M283" s="780"/>
      <c r="N283" s="780"/>
      <c r="O283" s="780"/>
      <c r="P283" s="780"/>
      <c r="Q283" s="780"/>
      <c r="R283" s="780"/>
      <c r="S283" s="780"/>
      <c r="T283" s="780"/>
      <c r="U283" s="780"/>
      <c r="V283" s="780"/>
      <c r="W283" s="780"/>
      <c r="X283" s="780"/>
      <c r="Y283" s="780"/>
      <c r="Z283" s="780"/>
    </row>
    <row r="284" spans="1:26" ht="15.75" customHeight="1">
      <c r="A284" s="780"/>
      <c r="B284" s="873"/>
      <c r="C284" s="780"/>
      <c r="D284" s="780"/>
      <c r="E284" s="780"/>
      <c r="F284" s="780"/>
      <c r="G284" s="780"/>
      <c r="H284" s="780"/>
      <c r="I284" s="780"/>
      <c r="J284" s="780"/>
      <c r="K284" s="780"/>
      <c r="L284" s="780"/>
      <c r="M284" s="780"/>
      <c r="N284" s="780"/>
      <c r="O284" s="780"/>
      <c r="P284" s="780"/>
      <c r="Q284" s="780"/>
      <c r="R284" s="780"/>
      <c r="S284" s="780"/>
      <c r="T284" s="780"/>
      <c r="U284" s="780"/>
      <c r="V284" s="780"/>
      <c r="W284" s="780"/>
      <c r="X284" s="780"/>
      <c r="Y284" s="780"/>
      <c r="Z284" s="780"/>
    </row>
    <row r="285" spans="1:26" ht="15.75" customHeight="1">
      <c r="A285" s="780"/>
      <c r="B285" s="873"/>
      <c r="C285" s="780"/>
      <c r="D285" s="780"/>
      <c r="E285" s="780"/>
      <c r="F285" s="780"/>
      <c r="G285" s="780"/>
      <c r="H285" s="780"/>
      <c r="I285" s="780"/>
      <c r="J285" s="780"/>
      <c r="K285" s="780"/>
      <c r="L285" s="780"/>
      <c r="M285" s="780"/>
      <c r="N285" s="780"/>
      <c r="O285" s="780"/>
      <c r="P285" s="780"/>
      <c r="Q285" s="780"/>
      <c r="R285" s="780"/>
      <c r="S285" s="780"/>
      <c r="T285" s="780"/>
      <c r="U285" s="780"/>
      <c r="V285" s="780"/>
      <c r="W285" s="780"/>
      <c r="X285" s="780"/>
      <c r="Y285" s="780"/>
      <c r="Z285" s="780"/>
    </row>
    <row r="286" spans="1:26" ht="15.75" customHeight="1">
      <c r="A286" s="780"/>
      <c r="B286" s="873"/>
      <c r="C286" s="780"/>
      <c r="D286" s="780"/>
      <c r="E286" s="780"/>
      <c r="F286" s="780"/>
      <c r="G286" s="780"/>
      <c r="H286" s="780"/>
      <c r="I286" s="780"/>
      <c r="J286" s="780"/>
      <c r="K286" s="780"/>
      <c r="L286" s="780"/>
      <c r="M286" s="780"/>
      <c r="N286" s="780"/>
      <c r="O286" s="780"/>
      <c r="P286" s="780"/>
      <c r="Q286" s="780"/>
      <c r="R286" s="780"/>
      <c r="S286" s="780"/>
      <c r="T286" s="780"/>
      <c r="U286" s="780"/>
      <c r="V286" s="780"/>
      <c r="W286" s="780"/>
      <c r="X286" s="780"/>
      <c r="Y286" s="780"/>
      <c r="Z286" s="780"/>
    </row>
    <row r="287" spans="1:26" ht="15.75" customHeight="1">
      <c r="A287" s="780"/>
      <c r="B287" s="873"/>
      <c r="C287" s="780"/>
      <c r="D287" s="780"/>
      <c r="E287" s="780"/>
      <c r="F287" s="780"/>
      <c r="G287" s="780"/>
      <c r="H287" s="780"/>
      <c r="I287" s="780"/>
      <c r="J287" s="780"/>
      <c r="K287" s="780"/>
      <c r="L287" s="780"/>
      <c r="M287" s="780"/>
      <c r="N287" s="780"/>
      <c r="O287" s="780"/>
      <c r="P287" s="780"/>
      <c r="Q287" s="780"/>
      <c r="R287" s="780"/>
      <c r="S287" s="780"/>
      <c r="T287" s="780"/>
      <c r="U287" s="780"/>
      <c r="V287" s="780"/>
      <c r="W287" s="780"/>
      <c r="X287" s="780"/>
      <c r="Y287" s="780"/>
      <c r="Z287" s="780"/>
    </row>
    <row r="288" spans="1:26" ht="15.75" customHeight="1">
      <c r="A288" s="780"/>
      <c r="B288" s="873"/>
      <c r="C288" s="780"/>
      <c r="D288" s="780"/>
      <c r="E288" s="780"/>
      <c r="F288" s="780"/>
      <c r="G288" s="780"/>
      <c r="H288" s="780"/>
      <c r="I288" s="780"/>
      <c r="J288" s="780"/>
      <c r="K288" s="780"/>
      <c r="L288" s="780"/>
      <c r="M288" s="780"/>
      <c r="N288" s="780"/>
      <c r="O288" s="780"/>
      <c r="P288" s="780"/>
      <c r="Q288" s="780"/>
      <c r="R288" s="780"/>
      <c r="S288" s="780"/>
      <c r="T288" s="780"/>
      <c r="U288" s="780"/>
      <c r="V288" s="780"/>
      <c r="W288" s="780"/>
      <c r="X288" s="780"/>
      <c r="Y288" s="780"/>
      <c r="Z288" s="780"/>
    </row>
    <row r="289" spans="1:26" ht="15.75" customHeight="1">
      <c r="A289" s="780"/>
      <c r="B289" s="873"/>
      <c r="C289" s="780"/>
      <c r="D289" s="780"/>
      <c r="E289" s="780"/>
      <c r="F289" s="780"/>
      <c r="G289" s="780"/>
      <c r="H289" s="780"/>
      <c r="I289" s="780"/>
      <c r="J289" s="780"/>
      <c r="K289" s="780"/>
      <c r="L289" s="780"/>
      <c r="M289" s="780"/>
      <c r="N289" s="780"/>
      <c r="O289" s="780"/>
      <c r="P289" s="780"/>
      <c r="Q289" s="780"/>
      <c r="R289" s="780"/>
      <c r="S289" s="780"/>
      <c r="T289" s="780"/>
      <c r="U289" s="780"/>
      <c r="V289" s="780"/>
      <c r="W289" s="780"/>
      <c r="X289" s="780"/>
      <c r="Y289" s="780"/>
      <c r="Z289" s="780"/>
    </row>
    <row r="290" spans="1:26" ht="15.75" customHeight="1">
      <c r="A290" s="780"/>
      <c r="B290" s="873"/>
      <c r="C290" s="780"/>
      <c r="D290" s="780"/>
      <c r="E290" s="780"/>
      <c r="F290" s="780"/>
      <c r="G290" s="780"/>
      <c r="H290" s="780"/>
      <c r="I290" s="780"/>
      <c r="J290" s="780"/>
      <c r="K290" s="780"/>
      <c r="L290" s="780"/>
      <c r="M290" s="780"/>
      <c r="N290" s="780"/>
      <c r="O290" s="780"/>
      <c r="P290" s="780"/>
      <c r="Q290" s="780"/>
      <c r="R290" s="780"/>
      <c r="S290" s="780"/>
      <c r="T290" s="780"/>
      <c r="U290" s="780"/>
      <c r="V290" s="780"/>
      <c r="W290" s="780"/>
      <c r="X290" s="780"/>
      <c r="Y290" s="780"/>
      <c r="Z290" s="780"/>
    </row>
    <row r="291" spans="1:26" ht="15.75" customHeight="1">
      <c r="A291" s="780"/>
      <c r="B291" s="873"/>
      <c r="C291" s="780"/>
      <c r="D291" s="780"/>
      <c r="E291" s="780"/>
      <c r="F291" s="780"/>
      <c r="G291" s="780"/>
      <c r="H291" s="780"/>
      <c r="I291" s="780"/>
      <c r="J291" s="780"/>
      <c r="K291" s="780"/>
      <c r="L291" s="780"/>
      <c r="M291" s="780"/>
      <c r="N291" s="780"/>
      <c r="O291" s="780"/>
      <c r="P291" s="780"/>
      <c r="Q291" s="780"/>
      <c r="R291" s="780"/>
      <c r="S291" s="780"/>
      <c r="T291" s="780"/>
      <c r="U291" s="780"/>
      <c r="V291" s="780"/>
      <c r="W291" s="780"/>
      <c r="X291" s="780"/>
      <c r="Y291" s="780"/>
      <c r="Z291" s="780"/>
    </row>
    <row r="292" spans="1:26" ht="15.75" customHeight="1">
      <c r="A292" s="780"/>
      <c r="B292" s="873"/>
      <c r="C292" s="780"/>
      <c r="D292" s="780"/>
      <c r="E292" s="780"/>
      <c r="F292" s="780"/>
      <c r="G292" s="780"/>
      <c r="H292" s="780"/>
      <c r="I292" s="780"/>
      <c r="J292" s="780"/>
      <c r="K292" s="780"/>
      <c r="L292" s="780"/>
      <c r="M292" s="780"/>
      <c r="N292" s="780"/>
      <c r="O292" s="780"/>
      <c r="P292" s="780"/>
      <c r="Q292" s="780"/>
      <c r="R292" s="780"/>
      <c r="S292" s="780"/>
      <c r="T292" s="780"/>
      <c r="U292" s="780"/>
      <c r="V292" s="780"/>
      <c r="W292" s="780"/>
      <c r="X292" s="780"/>
      <c r="Y292" s="780"/>
      <c r="Z292" s="780"/>
    </row>
    <row r="293" spans="1:26" ht="15.75" customHeight="1">
      <c r="A293" s="780"/>
      <c r="B293" s="873"/>
      <c r="C293" s="780"/>
      <c r="D293" s="780"/>
      <c r="E293" s="780"/>
      <c r="F293" s="780"/>
      <c r="G293" s="780"/>
      <c r="H293" s="780"/>
      <c r="I293" s="780"/>
      <c r="J293" s="780"/>
      <c r="K293" s="780"/>
      <c r="L293" s="780"/>
      <c r="M293" s="780"/>
      <c r="N293" s="780"/>
      <c r="O293" s="780"/>
      <c r="P293" s="780"/>
      <c r="Q293" s="780"/>
      <c r="R293" s="780"/>
      <c r="S293" s="780"/>
      <c r="T293" s="780"/>
      <c r="U293" s="780"/>
      <c r="V293" s="780"/>
      <c r="W293" s="780"/>
      <c r="X293" s="780"/>
      <c r="Y293" s="780"/>
      <c r="Z293" s="780"/>
    </row>
    <row r="294" spans="1:26" ht="15.75" customHeight="1">
      <c r="A294" s="780"/>
      <c r="B294" s="873"/>
      <c r="C294" s="780"/>
      <c r="D294" s="780"/>
      <c r="E294" s="780"/>
      <c r="F294" s="780"/>
      <c r="G294" s="780"/>
      <c r="H294" s="780"/>
      <c r="I294" s="780"/>
      <c r="J294" s="780"/>
      <c r="K294" s="780"/>
      <c r="L294" s="780"/>
      <c r="M294" s="780"/>
      <c r="N294" s="780"/>
      <c r="O294" s="780"/>
      <c r="P294" s="780"/>
      <c r="Q294" s="780"/>
      <c r="R294" s="780"/>
      <c r="S294" s="780"/>
      <c r="T294" s="780"/>
      <c r="U294" s="780"/>
      <c r="V294" s="780"/>
      <c r="W294" s="780"/>
      <c r="X294" s="780"/>
      <c r="Y294" s="780"/>
      <c r="Z294" s="780"/>
    </row>
    <row r="295" spans="1:26" ht="15.75" customHeight="1">
      <c r="A295" s="780"/>
      <c r="B295" s="873"/>
      <c r="C295" s="780"/>
      <c r="D295" s="780"/>
      <c r="E295" s="780"/>
      <c r="F295" s="780"/>
      <c r="G295" s="780"/>
      <c r="H295" s="780"/>
      <c r="I295" s="780"/>
      <c r="J295" s="780"/>
      <c r="K295" s="780"/>
      <c r="L295" s="780"/>
      <c r="M295" s="780"/>
      <c r="N295" s="780"/>
      <c r="O295" s="780"/>
      <c r="P295" s="780"/>
      <c r="Q295" s="780"/>
      <c r="R295" s="780"/>
      <c r="S295" s="780"/>
      <c r="T295" s="780"/>
      <c r="U295" s="780"/>
      <c r="V295" s="780"/>
      <c r="W295" s="780"/>
      <c r="X295" s="780"/>
      <c r="Y295" s="780"/>
      <c r="Z295" s="780"/>
    </row>
    <row r="296" spans="1:26" ht="15.75" customHeight="1">
      <c r="A296" s="780"/>
      <c r="B296" s="873"/>
      <c r="C296" s="780"/>
      <c r="D296" s="780"/>
      <c r="E296" s="780"/>
      <c r="F296" s="780"/>
      <c r="G296" s="780"/>
      <c r="H296" s="780"/>
      <c r="I296" s="780"/>
      <c r="J296" s="780"/>
      <c r="K296" s="780"/>
      <c r="L296" s="780"/>
      <c r="M296" s="780"/>
      <c r="N296" s="780"/>
      <c r="O296" s="780"/>
      <c r="P296" s="780"/>
      <c r="Q296" s="780"/>
      <c r="R296" s="780"/>
      <c r="S296" s="780"/>
      <c r="T296" s="780"/>
      <c r="U296" s="780"/>
      <c r="V296" s="780"/>
      <c r="W296" s="780"/>
      <c r="X296" s="780"/>
      <c r="Y296" s="780"/>
      <c r="Z296" s="780"/>
    </row>
    <row r="297" spans="1:26" ht="15.75" customHeight="1">
      <c r="A297" s="780"/>
      <c r="B297" s="873"/>
      <c r="C297" s="780"/>
      <c r="D297" s="780"/>
      <c r="E297" s="780"/>
      <c r="F297" s="780"/>
      <c r="G297" s="780"/>
      <c r="H297" s="780"/>
      <c r="I297" s="780"/>
      <c r="J297" s="780"/>
      <c r="K297" s="780"/>
      <c r="L297" s="780"/>
      <c r="M297" s="780"/>
      <c r="N297" s="780"/>
      <c r="O297" s="780"/>
      <c r="P297" s="780"/>
      <c r="Q297" s="780"/>
      <c r="R297" s="780"/>
      <c r="S297" s="780"/>
      <c r="T297" s="780"/>
      <c r="U297" s="780"/>
      <c r="V297" s="780"/>
      <c r="W297" s="780"/>
      <c r="X297" s="780"/>
      <c r="Y297" s="780"/>
      <c r="Z297" s="780"/>
    </row>
    <row r="298" spans="1:26" ht="15.75" customHeight="1">
      <c r="A298" s="780"/>
      <c r="B298" s="873"/>
      <c r="C298" s="780"/>
      <c r="D298" s="780"/>
      <c r="E298" s="780"/>
      <c r="F298" s="780"/>
      <c r="G298" s="780"/>
      <c r="H298" s="780"/>
      <c r="I298" s="780"/>
      <c r="J298" s="780"/>
      <c r="K298" s="780"/>
      <c r="L298" s="780"/>
      <c r="M298" s="780"/>
      <c r="N298" s="780"/>
      <c r="O298" s="780"/>
      <c r="P298" s="780"/>
      <c r="Q298" s="780"/>
      <c r="R298" s="780"/>
      <c r="S298" s="780"/>
      <c r="T298" s="780"/>
      <c r="U298" s="780"/>
      <c r="V298" s="780"/>
      <c r="W298" s="780"/>
      <c r="X298" s="780"/>
      <c r="Y298" s="780"/>
      <c r="Z298" s="780"/>
    </row>
    <row r="299" spans="1:26" ht="15.75" customHeight="1">
      <c r="A299" s="780"/>
      <c r="B299" s="873"/>
      <c r="C299" s="780"/>
      <c r="D299" s="780"/>
      <c r="E299" s="780"/>
      <c r="F299" s="780"/>
      <c r="G299" s="780"/>
      <c r="H299" s="780"/>
      <c r="I299" s="780"/>
      <c r="J299" s="780"/>
      <c r="K299" s="780"/>
      <c r="L299" s="780"/>
      <c r="M299" s="780"/>
      <c r="N299" s="780"/>
      <c r="O299" s="780"/>
      <c r="P299" s="780"/>
      <c r="Q299" s="780"/>
      <c r="R299" s="780"/>
      <c r="S299" s="780"/>
      <c r="T299" s="780"/>
      <c r="U299" s="780"/>
      <c r="V299" s="780"/>
      <c r="W299" s="780"/>
      <c r="X299" s="780"/>
      <c r="Y299" s="780"/>
      <c r="Z299" s="780"/>
    </row>
    <row r="300" spans="1:26" ht="15.75" customHeight="1">
      <c r="A300" s="780"/>
      <c r="B300" s="873"/>
      <c r="C300" s="780"/>
      <c r="D300" s="780"/>
      <c r="E300" s="780"/>
      <c r="F300" s="780"/>
      <c r="G300" s="780"/>
      <c r="H300" s="780"/>
      <c r="I300" s="780"/>
      <c r="J300" s="780"/>
      <c r="K300" s="780"/>
      <c r="L300" s="780"/>
      <c r="M300" s="780"/>
      <c r="N300" s="780"/>
      <c r="O300" s="780"/>
      <c r="P300" s="780"/>
      <c r="Q300" s="780"/>
      <c r="R300" s="780"/>
      <c r="S300" s="780"/>
      <c r="T300" s="780"/>
      <c r="U300" s="780"/>
      <c r="V300" s="780"/>
      <c r="W300" s="780"/>
      <c r="X300" s="780"/>
      <c r="Y300" s="780"/>
      <c r="Z300" s="780"/>
    </row>
    <row r="301" spans="1:26" ht="15.75" customHeight="1">
      <c r="A301" s="780"/>
      <c r="B301" s="873"/>
      <c r="C301" s="780"/>
      <c r="D301" s="780"/>
      <c r="E301" s="780"/>
      <c r="F301" s="780"/>
      <c r="G301" s="780"/>
      <c r="H301" s="780"/>
      <c r="I301" s="780"/>
      <c r="J301" s="780"/>
      <c r="K301" s="780"/>
      <c r="L301" s="780"/>
      <c r="M301" s="780"/>
      <c r="N301" s="780"/>
      <c r="O301" s="780"/>
      <c r="P301" s="780"/>
      <c r="Q301" s="780"/>
      <c r="R301" s="780"/>
      <c r="S301" s="780"/>
      <c r="T301" s="780"/>
      <c r="U301" s="780"/>
      <c r="V301" s="780"/>
      <c r="W301" s="780"/>
      <c r="X301" s="780"/>
      <c r="Y301" s="780"/>
      <c r="Z301" s="780"/>
    </row>
    <row r="302" spans="1:26" ht="15.75" customHeight="1">
      <c r="A302" s="780"/>
      <c r="B302" s="873"/>
      <c r="C302" s="780"/>
      <c r="D302" s="780"/>
      <c r="E302" s="780"/>
      <c r="F302" s="780"/>
      <c r="G302" s="780"/>
      <c r="H302" s="780"/>
      <c r="I302" s="780"/>
      <c r="J302" s="780"/>
      <c r="K302" s="780"/>
      <c r="L302" s="780"/>
      <c r="M302" s="780"/>
      <c r="N302" s="780"/>
      <c r="O302" s="780"/>
      <c r="P302" s="780"/>
      <c r="Q302" s="780"/>
      <c r="R302" s="780"/>
      <c r="S302" s="780"/>
      <c r="T302" s="780"/>
      <c r="U302" s="780"/>
      <c r="V302" s="780"/>
      <c r="W302" s="780"/>
      <c r="X302" s="780"/>
      <c r="Y302" s="780"/>
      <c r="Z302" s="780"/>
    </row>
    <row r="303" spans="1:26" ht="15.75" customHeight="1">
      <c r="A303" s="780"/>
      <c r="B303" s="873"/>
      <c r="C303" s="780"/>
      <c r="D303" s="780"/>
      <c r="E303" s="780"/>
      <c r="F303" s="780"/>
      <c r="G303" s="780"/>
      <c r="H303" s="780"/>
      <c r="I303" s="780"/>
      <c r="J303" s="780"/>
      <c r="K303" s="780"/>
      <c r="L303" s="780"/>
      <c r="M303" s="780"/>
      <c r="N303" s="780"/>
      <c r="O303" s="780"/>
      <c r="P303" s="780"/>
      <c r="Q303" s="780"/>
      <c r="R303" s="780"/>
      <c r="S303" s="780"/>
      <c r="T303" s="780"/>
      <c r="U303" s="780"/>
      <c r="V303" s="780"/>
      <c r="W303" s="780"/>
      <c r="X303" s="780"/>
      <c r="Y303" s="780"/>
      <c r="Z303" s="780"/>
    </row>
    <row r="304" spans="1:26" ht="15.75" customHeight="1">
      <c r="A304" s="780"/>
      <c r="B304" s="873"/>
      <c r="C304" s="780"/>
      <c r="D304" s="780"/>
      <c r="E304" s="780"/>
      <c r="F304" s="780"/>
      <c r="G304" s="780"/>
      <c r="H304" s="780"/>
      <c r="I304" s="780"/>
      <c r="J304" s="780"/>
      <c r="K304" s="780"/>
      <c r="L304" s="780"/>
      <c r="M304" s="780"/>
      <c r="N304" s="780"/>
      <c r="O304" s="780"/>
      <c r="P304" s="780"/>
      <c r="Q304" s="780"/>
      <c r="R304" s="780"/>
      <c r="S304" s="780"/>
      <c r="T304" s="780"/>
      <c r="U304" s="780"/>
      <c r="V304" s="780"/>
      <c r="W304" s="780"/>
      <c r="X304" s="780"/>
      <c r="Y304" s="780"/>
      <c r="Z304" s="780"/>
    </row>
    <row r="305" spans="1:26" ht="15.75" customHeight="1">
      <c r="A305" s="780"/>
      <c r="B305" s="873"/>
      <c r="C305" s="780"/>
      <c r="D305" s="780"/>
      <c r="E305" s="780"/>
      <c r="F305" s="780"/>
      <c r="G305" s="780"/>
      <c r="H305" s="780"/>
      <c r="I305" s="780"/>
      <c r="J305" s="780"/>
      <c r="K305" s="780"/>
      <c r="L305" s="780"/>
      <c r="M305" s="780"/>
      <c r="N305" s="780"/>
      <c r="O305" s="780"/>
      <c r="P305" s="780"/>
      <c r="Q305" s="780"/>
      <c r="R305" s="780"/>
      <c r="S305" s="780"/>
      <c r="T305" s="780"/>
      <c r="U305" s="780"/>
      <c r="V305" s="780"/>
      <c r="W305" s="780"/>
      <c r="X305" s="780"/>
      <c r="Y305" s="780"/>
      <c r="Z305" s="780"/>
    </row>
    <row r="306" spans="1:26" ht="15.75" customHeight="1">
      <c r="A306" s="780"/>
      <c r="B306" s="873"/>
      <c r="C306" s="780"/>
      <c r="D306" s="780"/>
      <c r="E306" s="780"/>
      <c r="F306" s="780"/>
      <c r="G306" s="780"/>
      <c r="H306" s="780"/>
      <c r="I306" s="780"/>
      <c r="J306" s="780"/>
      <c r="K306" s="780"/>
      <c r="L306" s="780"/>
      <c r="M306" s="780"/>
      <c r="N306" s="780"/>
      <c r="O306" s="780"/>
      <c r="P306" s="780"/>
      <c r="Q306" s="780"/>
      <c r="R306" s="780"/>
      <c r="S306" s="780"/>
      <c r="T306" s="780"/>
      <c r="U306" s="780"/>
      <c r="V306" s="780"/>
      <c r="W306" s="780"/>
      <c r="X306" s="780"/>
      <c r="Y306" s="780"/>
      <c r="Z306" s="780"/>
    </row>
    <row r="307" spans="1:26" ht="15.75" customHeight="1">
      <c r="A307" s="780"/>
      <c r="B307" s="873"/>
      <c r="C307" s="780"/>
      <c r="D307" s="780"/>
      <c r="E307" s="780"/>
      <c r="F307" s="780"/>
      <c r="G307" s="780"/>
      <c r="H307" s="780"/>
      <c r="I307" s="780"/>
      <c r="J307" s="780"/>
      <c r="K307" s="780"/>
      <c r="L307" s="780"/>
      <c r="M307" s="780"/>
      <c r="N307" s="780"/>
      <c r="O307" s="780"/>
      <c r="P307" s="780"/>
      <c r="Q307" s="780"/>
      <c r="R307" s="780"/>
      <c r="S307" s="780"/>
      <c r="T307" s="780"/>
      <c r="U307" s="780"/>
      <c r="V307" s="780"/>
      <c r="W307" s="780"/>
      <c r="X307" s="780"/>
      <c r="Y307" s="780"/>
      <c r="Z307" s="780"/>
    </row>
    <row r="308" spans="1:26" ht="15.75" customHeight="1">
      <c r="A308" s="780"/>
      <c r="B308" s="873"/>
      <c r="C308" s="780"/>
      <c r="D308" s="780"/>
      <c r="E308" s="780"/>
      <c r="F308" s="780"/>
      <c r="G308" s="780"/>
      <c r="H308" s="780"/>
      <c r="I308" s="780"/>
      <c r="J308" s="780"/>
      <c r="K308" s="780"/>
      <c r="L308" s="780"/>
      <c r="M308" s="780"/>
      <c r="N308" s="780"/>
      <c r="O308" s="780"/>
      <c r="P308" s="780"/>
      <c r="Q308" s="780"/>
      <c r="R308" s="780"/>
      <c r="S308" s="780"/>
      <c r="T308" s="780"/>
      <c r="U308" s="780"/>
      <c r="V308" s="780"/>
      <c r="W308" s="780"/>
      <c r="X308" s="780"/>
      <c r="Y308" s="780"/>
      <c r="Z308" s="780"/>
    </row>
    <row r="309" spans="1:26" ht="15.75" customHeight="1">
      <c r="A309" s="780"/>
      <c r="B309" s="873"/>
      <c r="C309" s="780"/>
      <c r="D309" s="780"/>
      <c r="E309" s="780"/>
      <c r="F309" s="780"/>
      <c r="G309" s="780"/>
      <c r="H309" s="780"/>
      <c r="I309" s="780"/>
      <c r="J309" s="780"/>
      <c r="K309" s="780"/>
      <c r="L309" s="780"/>
      <c r="M309" s="780"/>
      <c r="N309" s="780"/>
      <c r="O309" s="780"/>
      <c r="P309" s="780"/>
      <c r="Q309" s="780"/>
      <c r="R309" s="780"/>
      <c r="S309" s="780"/>
      <c r="T309" s="780"/>
      <c r="U309" s="780"/>
      <c r="V309" s="780"/>
      <c r="W309" s="780"/>
      <c r="X309" s="780"/>
      <c r="Y309" s="780"/>
      <c r="Z309" s="780"/>
    </row>
    <row r="310" spans="1:26" ht="15.75" customHeight="1">
      <c r="A310" s="780"/>
      <c r="B310" s="873"/>
      <c r="C310" s="780"/>
      <c r="D310" s="780"/>
      <c r="E310" s="780"/>
      <c r="F310" s="780"/>
      <c r="G310" s="780"/>
      <c r="H310" s="780"/>
      <c r="I310" s="780"/>
      <c r="J310" s="780"/>
      <c r="K310" s="780"/>
      <c r="L310" s="780"/>
      <c r="M310" s="780"/>
      <c r="N310" s="780"/>
      <c r="O310" s="780"/>
      <c r="P310" s="780"/>
      <c r="Q310" s="780"/>
      <c r="R310" s="780"/>
      <c r="S310" s="780"/>
      <c r="T310" s="780"/>
      <c r="U310" s="780"/>
      <c r="V310" s="780"/>
      <c r="W310" s="780"/>
      <c r="X310" s="780"/>
      <c r="Y310" s="780"/>
      <c r="Z310" s="780"/>
    </row>
    <row r="311" spans="1:26" ht="15.75" customHeight="1">
      <c r="A311" s="780"/>
      <c r="B311" s="873"/>
      <c r="C311" s="780"/>
      <c r="D311" s="780"/>
      <c r="E311" s="780"/>
      <c r="F311" s="780"/>
      <c r="G311" s="780"/>
      <c r="H311" s="780"/>
      <c r="I311" s="780"/>
      <c r="J311" s="780"/>
      <c r="K311" s="780"/>
      <c r="L311" s="780"/>
      <c r="M311" s="780"/>
      <c r="N311" s="780"/>
      <c r="O311" s="780"/>
      <c r="P311" s="780"/>
      <c r="Q311" s="780"/>
      <c r="R311" s="780"/>
      <c r="S311" s="780"/>
      <c r="T311" s="780"/>
      <c r="U311" s="780"/>
      <c r="V311" s="780"/>
      <c r="W311" s="780"/>
      <c r="X311" s="780"/>
      <c r="Y311" s="780"/>
      <c r="Z311" s="780"/>
    </row>
    <row r="312" spans="1:26" ht="15.75" customHeight="1">
      <c r="A312" s="780"/>
      <c r="B312" s="873"/>
      <c r="C312" s="780"/>
      <c r="D312" s="780"/>
      <c r="E312" s="780"/>
      <c r="F312" s="780"/>
      <c r="G312" s="780"/>
      <c r="H312" s="780"/>
      <c r="I312" s="780"/>
      <c r="J312" s="780"/>
      <c r="K312" s="780"/>
      <c r="L312" s="780"/>
      <c r="M312" s="780"/>
      <c r="N312" s="780"/>
      <c r="O312" s="780"/>
      <c r="P312" s="780"/>
      <c r="Q312" s="780"/>
      <c r="R312" s="780"/>
      <c r="S312" s="780"/>
      <c r="T312" s="780"/>
      <c r="U312" s="780"/>
      <c r="V312" s="780"/>
      <c r="W312" s="780"/>
      <c r="X312" s="780"/>
      <c r="Y312" s="780"/>
      <c r="Z312" s="780"/>
    </row>
    <row r="313" spans="1:26" ht="15.75" customHeight="1">
      <c r="A313" s="780"/>
      <c r="B313" s="873"/>
      <c r="C313" s="780"/>
      <c r="D313" s="780"/>
      <c r="E313" s="780"/>
      <c r="F313" s="780"/>
      <c r="G313" s="780"/>
      <c r="H313" s="780"/>
      <c r="I313" s="780"/>
      <c r="J313" s="780"/>
      <c r="K313" s="780"/>
      <c r="L313" s="780"/>
      <c r="M313" s="780"/>
      <c r="N313" s="780"/>
      <c r="O313" s="780"/>
      <c r="P313" s="780"/>
      <c r="Q313" s="780"/>
      <c r="R313" s="780"/>
      <c r="S313" s="780"/>
      <c r="T313" s="780"/>
      <c r="U313" s="780"/>
      <c r="V313" s="780"/>
      <c r="W313" s="780"/>
      <c r="X313" s="780"/>
      <c r="Y313" s="780"/>
      <c r="Z313" s="780"/>
    </row>
    <row r="314" spans="1:26" ht="15.75" customHeight="1">
      <c r="A314" s="780"/>
      <c r="B314" s="873"/>
      <c r="C314" s="780"/>
      <c r="D314" s="780"/>
      <c r="E314" s="780"/>
      <c r="F314" s="780"/>
      <c r="G314" s="780"/>
      <c r="H314" s="780"/>
      <c r="I314" s="780"/>
      <c r="J314" s="780"/>
      <c r="K314" s="780"/>
      <c r="L314" s="780"/>
      <c r="M314" s="780"/>
      <c r="N314" s="780"/>
      <c r="O314" s="780"/>
      <c r="P314" s="780"/>
      <c r="Q314" s="780"/>
      <c r="R314" s="780"/>
      <c r="S314" s="780"/>
      <c r="T314" s="780"/>
      <c r="U314" s="780"/>
      <c r="V314" s="780"/>
      <c r="W314" s="780"/>
      <c r="X314" s="780"/>
      <c r="Y314" s="780"/>
      <c r="Z314" s="780"/>
    </row>
    <row r="315" spans="1:26" ht="15.75" customHeight="1">
      <c r="A315" s="780"/>
      <c r="B315" s="873"/>
      <c r="C315" s="780"/>
      <c r="D315" s="780"/>
      <c r="E315" s="780"/>
      <c r="F315" s="780"/>
      <c r="G315" s="780"/>
      <c r="H315" s="780"/>
      <c r="I315" s="780"/>
      <c r="J315" s="780"/>
      <c r="K315" s="780"/>
      <c r="L315" s="780"/>
      <c r="M315" s="780"/>
      <c r="N315" s="780"/>
      <c r="O315" s="780"/>
      <c r="P315" s="780"/>
      <c r="Q315" s="780"/>
      <c r="R315" s="780"/>
      <c r="S315" s="780"/>
      <c r="T315" s="780"/>
      <c r="U315" s="780"/>
      <c r="V315" s="780"/>
      <c r="W315" s="780"/>
      <c r="X315" s="780"/>
      <c r="Y315" s="780"/>
      <c r="Z315" s="780"/>
    </row>
    <row r="316" spans="1:26" ht="15.75" customHeight="1">
      <c r="A316" s="780"/>
      <c r="B316" s="873"/>
      <c r="C316" s="780"/>
      <c r="D316" s="780"/>
      <c r="E316" s="780"/>
      <c r="F316" s="780"/>
      <c r="G316" s="780"/>
      <c r="H316" s="780"/>
      <c r="I316" s="780"/>
      <c r="J316" s="780"/>
      <c r="K316" s="780"/>
      <c r="L316" s="780"/>
      <c r="M316" s="780"/>
      <c r="N316" s="780"/>
      <c r="O316" s="780"/>
      <c r="P316" s="780"/>
      <c r="Q316" s="780"/>
      <c r="R316" s="780"/>
      <c r="S316" s="780"/>
      <c r="T316" s="780"/>
      <c r="U316" s="780"/>
      <c r="V316" s="780"/>
      <c r="W316" s="780"/>
      <c r="X316" s="780"/>
      <c r="Y316" s="780"/>
      <c r="Z316" s="780"/>
    </row>
    <row r="317" spans="1:26" ht="15.75" customHeight="1">
      <c r="A317" s="780"/>
      <c r="B317" s="873"/>
      <c r="C317" s="780"/>
      <c r="D317" s="780"/>
      <c r="E317" s="780"/>
      <c r="F317" s="780"/>
      <c r="G317" s="780"/>
      <c r="H317" s="780"/>
      <c r="I317" s="780"/>
      <c r="J317" s="780"/>
      <c r="K317" s="780"/>
      <c r="L317" s="780"/>
      <c r="M317" s="780"/>
      <c r="N317" s="780"/>
      <c r="O317" s="780"/>
      <c r="P317" s="780"/>
      <c r="Q317" s="780"/>
      <c r="R317" s="780"/>
      <c r="S317" s="780"/>
      <c r="T317" s="780"/>
      <c r="U317" s="780"/>
      <c r="V317" s="780"/>
      <c r="W317" s="780"/>
      <c r="X317" s="780"/>
      <c r="Y317" s="780"/>
      <c r="Z317" s="780"/>
    </row>
    <row r="318" spans="1:26" ht="15.75" customHeight="1">
      <c r="A318" s="780"/>
      <c r="B318" s="873"/>
      <c r="C318" s="780"/>
      <c r="D318" s="780"/>
      <c r="E318" s="780"/>
      <c r="F318" s="780"/>
      <c r="G318" s="780"/>
      <c r="H318" s="780"/>
      <c r="I318" s="780"/>
      <c r="J318" s="780"/>
      <c r="K318" s="780"/>
      <c r="L318" s="780"/>
      <c r="M318" s="780"/>
      <c r="N318" s="780"/>
      <c r="O318" s="780"/>
      <c r="P318" s="780"/>
      <c r="Q318" s="780"/>
      <c r="R318" s="780"/>
      <c r="S318" s="780"/>
      <c r="T318" s="780"/>
      <c r="U318" s="780"/>
      <c r="V318" s="780"/>
      <c r="W318" s="780"/>
      <c r="X318" s="780"/>
      <c r="Y318" s="780"/>
      <c r="Z318" s="780"/>
    </row>
    <row r="319" spans="1:26" ht="15.75" customHeight="1">
      <c r="A319" s="780"/>
      <c r="B319" s="873"/>
      <c r="C319" s="780"/>
      <c r="D319" s="780"/>
      <c r="E319" s="780"/>
      <c r="F319" s="780"/>
      <c r="G319" s="780"/>
      <c r="H319" s="780"/>
      <c r="I319" s="780"/>
      <c r="J319" s="780"/>
      <c r="K319" s="780"/>
      <c r="L319" s="780"/>
      <c r="M319" s="780"/>
      <c r="N319" s="780"/>
      <c r="O319" s="780"/>
      <c r="P319" s="780"/>
      <c r="Q319" s="780"/>
      <c r="R319" s="780"/>
      <c r="S319" s="780"/>
      <c r="T319" s="780"/>
      <c r="U319" s="780"/>
      <c r="V319" s="780"/>
      <c r="W319" s="780"/>
      <c r="X319" s="780"/>
      <c r="Y319" s="780"/>
      <c r="Z319" s="780"/>
    </row>
    <row r="320" spans="1:26" ht="15.75" customHeight="1">
      <c r="A320" s="780"/>
      <c r="B320" s="873"/>
      <c r="C320" s="780"/>
      <c r="D320" s="780"/>
      <c r="E320" s="780"/>
      <c r="F320" s="780"/>
      <c r="G320" s="780"/>
      <c r="H320" s="780"/>
      <c r="I320" s="780"/>
      <c r="J320" s="780"/>
      <c r="K320" s="780"/>
      <c r="L320" s="780"/>
      <c r="M320" s="780"/>
      <c r="N320" s="780"/>
      <c r="O320" s="780"/>
      <c r="P320" s="780"/>
      <c r="Q320" s="780"/>
      <c r="R320" s="780"/>
      <c r="S320" s="780"/>
      <c r="T320" s="780"/>
      <c r="U320" s="780"/>
      <c r="V320" s="780"/>
      <c r="W320" s="780"/>
      <c r="X320" s="780"/>
      <c r="Y320" s="780"/>
      <c r="Z320" s="780"/>
    </row>
    <row r="321" spans="1:26" ht="15.75" customHeight="1">
      <c r="A321" s="780"/>
      <c r="B321" s="873"/>
      <c r="C321" s="780"/>
      <c r="D321" s="780"/>
      <c r="E321" s="780"/>
      <c r="F321" s="780"/>
      <c r="G321" s="780"/>
      <c r="H321" s="780"/>
      <c r="I321" s="780"/>
      <c r="J321" s="780"/>
      <c r="K321" s="780"/>
      <c r="L321" s="780"/>
      <c r="M321" s="780"/>
      <c r="N321" s="780"/>
      <c r="O321" s="780"/>
      <c r="P321" s="780"/>
      <c r="Q321" s="780"/>
      <c r="R321" s="780"/>
      <c r="S321" s="780"/>
      <c r="T321" s="780"/>
      <c r="U321" s="780"/>
      <c r="V321" s="780"/>
      <c r="W321" s="780"/>
      <c r="X321" s="780"/>
      <c r="Y321" s="780"/>
      <c r="Z321" s="780"/>
    </row>
    <row r="322" spans="1:26" ht="15.75" customHeight="1">
      <c r="A322" s="780"/>
      <c r="B322" s="873"/>
      <c r="C322" s="780"/>
      <c r="D322" s="780"/>
      <c r="E322" s="780"/>
      <c r="F322" s="780"/>
      <c r="G322" s="780"/>
      <c r="H322" s="780"/>
      <c r="I322" s="780"/>
      <c r="J322" s="780"/>
      <c r="K322" s="780"/>
      <c r="L322" s="780"/>
      <c r="M322" s="780"/>
      <c r="N322" s="780"/>
      <c r="O322" s="780"/>
      <c r="P322" s="780"/>
      <c r="Q322" s="780"/>
      <c r="R322" s="780"/>
      <c r="S322" s="780"/>
      <c r="T322" s="780"/>
      <c r="U322" s="780"/>
      <c r="V322" s="780"/>
      <c r="W322" s="780"/>
      <c r="X322" s="780"/>
      <c r="Y322" s="780"/>
      <c r="Z322" s="780"/>
    </row>
    <row r="323" spans="1:26" ht="15.75" customHeight="1">
      <c r="A323" s="780"/>
      <c r="B323" s="873"/>
      <c r="C323" s="780"/>
      <c r="D323" s="780"/>
      <c r="E323" s="780"/>
      <c r="F323" s="780"/>
      <c r="G323" s="780"/>
      <c r="H323" s="780"/>
      <c r="I323" s="780"/>
      <c r="J323" s="780"/>
      <c r="K323" s="780"/>
      <c r="L323" s="780"/>
      <c r="M323" s="780"/>
      <c r="N323" s="780"/>
      <c r="O323" s="780"/>
      <c r="P323" s="780"/>
      <c r="Q323" s="780"/>
      <c r="R323" s="780"/>
      <c r="S323" s="780"/>
      <c r="T323" s="780"/>
      <c r="U323" s="780"/>
      <c r="V323" s="780"/>
      <c r="W323" s="780"/>
      <c r="X323" s="780"/>
      <c r="Y323" s="780"/>
      <c r="Z323" s="780"/>
    </row>
    <row r="324" spans="1:26" ht="15.75" customHeight="1">
      <c r="A324" s="780"/>
      <c r="B324" s="873"/>
      <c r="C324" s="780"/>
      <c r="D324" s="780"/>
      <c r="E324" s="780"/>
      <c r="F324" s="780"/>
      <c r="G324" s="780"/>
      <c r="H324" s="780"/>
      <c r="I324" s="780"/>
      <c r="J324" s="780"/>
      <c r="K324" s="780"/>
      <c r="L324" s="780"/>
      <c r="M324" s="780"/>
      <c r="N324" s="780"/>
      <c r="O324" s="780"/>
      <c r="P324" s="780"/>
      <c r="Q324" s="780"/>
      <c r="R324" s="780"/>
      <c r="S324" s="780"/>
      <c r="T324" s="780"/>
      <c r="U324" s="780"/>
      <c r="V324" s="780"/>
      <c r="W324" s="780"/>
      <c r="X324" s="780"/>
      <c r="Y324" s="780"/>
      <c r="Z324" s="780"/>
    </row>
    <row r="325" spans="1:26" ht="15.75" customHeight="1">
      <c r="A325" s="780"/>
      <c r="B325" s="873"/>
      <c r="C325" s="780"/>
      <c r="D325" s="780"/>
      <c r="E325" s="780"/>
      <c r="F325" s="780"/>
      <c r="G325" s="780"/>
      <c r="H325" s="780"/>
      <c r="I325" s="780"/>
      <c r="J325" s="780"/>
      <c r="K325" s="780"/>
      <c r="L325" s="780"/>
      <c r="M325" s="780"/>
      <c r="N325" s="780"/>
      <c r="O325" s="780"/>
      <c r="P325" s="780"/>
      <c r="Q325" s="780"/>
      <c r="R325" s="780"/>
      <c r="S325" s="780"/>
      <c r="T325" s="780"/>
      <c r="U325" s="780"/>
      <c r="V325" s="780"/>
      <c r="W325" s="780"/>
      <c r="X325" s="780"/>
      <c r="Y325" s="780"/>
      <c r="Z325" s="780"/>
    </row>
    <row r="326" spans="1:26" ht="15.75" customHeight="1">
      <c r="A326" s="780"/>
      <c r="B326" s="873"/>
      <c r="C326" s="780"/>
      <c r="D326" s="780"/>
      <c r="E326" s="780"/>
      <c r="F326" s="780"/>
      <c r="G326" s="780"/>
      <c r="H326" s="780"/>
      <c r="I326" s="780"/>
      <c r="J326" s="780"/>
      <c r="K326" s="780"/>
      <c r="L326" s="780"/>
      <c r="M326" s="780"/>
      <c r="N326" s="780"/>
      <c r="O326" s="780"/>
      <c r="P326" s="780"/>
      <c r="Q326" s="780"/>
      <c r="R326" s="780"/>
      <c r="S326" s="780"/>
      <c r="T326" s="780"/>
      <c r="U326" s="780"/>
      <c r="V326" s="780"/>
      <c r="W326" s="780"/>
      <c r="X326" s="780"/>
      <c r="Y326" s="780"/>
      <c r="Z326" s="780"/>
    </row>
    <row r="327" spans="1:26" ht="15.75" customHeight="1">
      <c r="A327" s="780"/>
      <c r="B327" s="873"/>
      <c r="C327" s="780"/>
      <c r="D327" s="780"/>
      <c r="E327" s="780"/>
      <c r="F327" s="780"/>
      <c r="G327" s="780"/>
      <c r="H327" s="780"/>
      <c r="I327" s="780"/>
      <c r="J327" s="780"/>
      <c r="K327" s="780"/>
      <c r="L327" s="780"/>
      <c r="M327" s="780"/>
      <c r="N327" s="780"/>
      <c r="O327" s="780"/>
      <c r="P327" s="780"/>
      <c r="Q327" s="780"/>
      <c r="R327" s="780"/>
      <c r="S327" s="780"/>
      <c r="T327" s="780"/>
      <c r="U327" s="780"/>
      <c r="V327" s="780"/>
      <c r="W327" s="780"/>
      <c r="X327" s="780"/>
      <c r="Y327" s="780"/>
      <c r="Z327" s="780"/>
    </row>
    <row r="328" spans="1:26" ht="15.75" customHeight="1">
      <c r="A328" s="780"/>
      <c r="B328" s="873"/>
      <c r="C328" s="780"/>
      <c r="D328" s="780"/>
      <c r="E328" s="780"/>
      <c r="F328" s="780"/>
      <c r="G328" s="780"/>
      <c r="H328" s="780"/>
      <c r="I328" s="780"/>
      <c r="J328" s="780"/>
      <c r="K328" s="780"/>
      <c r="L328" s="780"/>
      <c r="M328" s="780"/>
      <c r="N328" s="780"/>
      <c r="O328" s="780"/>
      <c r="P328" s="780"/>
      <c r="Q328" s="780"/>
      <c r="R328" s="780"/>
      <c r="S328" s="780"/>
      <c r="T328" s="780"/>
      <c r="U328" s="780"/>
      <c r="V328" s="780"/>
      <c r="W328" s="780"/>
      <c r="X328" s="780"/>
      <c r="Y328" s="780"/>
      <c r="Z328" s="780"/>
    </row>
    <row r="329" spans="1:26" ht="15.75" customHeight="1">
      <c r="A329" s="780"/>
      <c r="B329" s="873"/>
      <c r="C329" s="780"/>
      <c r="D329" s="780"/>
      <c r="E329" s="780"/>
      <c r="F329" s="780"/>
      <c r="G329" s="780"/>
      <c r="H329" s="780"/>
      <c r="I329" s="780"/>
      <c r="J329" s="780"/>
      <c r="K329" s="780"/>
      <c r="L329" s="780"/>
      <c r="M329" s="780"/>
      <c r="N329" s="780"/>
      <c r="O329" s="780"/>
      <c r="P329" s="780"/>
      <c r="Q329" s="780"/>
      <c r="R329" s="780"/>
      <c r="S329" s="780"/>
      <c r="T329" s="780"/>
      <c r="U329" s="780"/>
      <c r="V329" s="780"/>
      <c r="W329" s="780"/>
      <c r="X329" s="780"/>
      <c r="Y329" s="780"/>
      <c r="Z329" s="780"/>
    </row>
    <row r="330" spans="1:26" ht="15.75" customHeight="1">
      <c r="A330" s="780"/>
      <c r="B330" s="873"/>
      <c r="C330" s="780"/>
      <c r="D330" s="780"/>
      <c r="E330" s="780"/>
      <c r="F330" s="780"/>
      <c r="G330" s="780"/>
      <c r="H330" s="780"/>
      <c r="I330" s="780"/>
      <c r="J330" s="780"/>
      <c r="K330" s="780"/>
      <c r="L330" s="780"/>
      <c r="M330" s="780"/>
      <c r="N330" s="780"/>
      <c r="O330" s="780"/>
      <c r="P330" s="780"/>
      <c r="Q330" s="780"/>
      <c r="R330" s="780"/>
      <c r="S330" s="780"/>
      <c r="T330" s="780"/>
      <c r="U330" s="780"/>
      <c r="V330" s="780"/>
      <c r="W330" s="780"/>
      <c r="X330" s="780"/>
      <c r="Y330" s="780"/>
      <c r="Z330" s="780"/>
    </row>
    <row r="331" spans="1:26" ht="15.75" customHeight="1">
      <c r="A331" s="780"/>
      <c r="B331" s="873"/>
      <c r="C331" s="780"/>
      <c r="D331" s="780"/>
      <c r="E331" s="780"/>
      <c r="F331" s="780"/>
      <c r="G331" s="780"/>
      <c r="H331" s="780"/>
      <c r="I331" s="780"/>
      <c r="J331" s="780"/>
      <c r="K331" s="780"/>
      <c r="L331" s="780"/>
      <c r="M331" s="780"/>
      <c r="N331" s="780"/>
      <c r="O331" s="780"/>
      <c r="P331" s="780"/>
      <c r="Q331" s="780"/>
      <c r="R331" s="780"/>
      <c r="S331" s="780"/>
      <c r="T331" s="780"/>
      <c r="U331" s="780"/>
      <c r="V331" s="780"/>
      <c r="W331" s="780"/>
      <c r="X331" s="780"/>
      <c r="Y331" s="780"/>
      <c r="Z331" s="780"/>
    </row>
    <row r="332" spans="1:26" ht="15.75" customHeight="1">
      <c r="A332" s="780"/>
      <c r="B332" s="873"/>
      <c r="C332" s="780"/>
      <c r="D332" s="780"/>
      <c r="E332" s="780"/>
      <c r="F332" s="780"/>
      <c r="G332" s="780"/>
      <c r="H332" s="780"/>
      <c r="I332" s="780"/>
      <c r="J332" s="780"/>
      <c r="K332" s="780"/>
      <c r="L332" s="780"/>
      <c r="M332" s="780"/>
      <c r="N332" s="780"/>
      <c r="O332" s="780"/>
      <c r="P332" s="780"/>
      <c r="Q332" s="780"/>
      <c r="R332" s="780"/>
      <c r="S332" s="780"/>
      <c r="T332" s="780"/>
      <c r="U332" s="780"/>
      <c r="V332" s="780"/>
      <c r="W332" s="780"/>
      <c r="X332" s="780"/>
      <c r="Y332" s="780"/>
      <c r="Z332" s="780"/>
    </row>
    <row r="333" spans="1:26" ht="15.75" customHeight="1">
      <c r="A333" s="780"/>
      <c r="B333" s="873"/>
      <c r="C333" s="780"/>
      <c r="D333" s="780"/>
      <c r="E333" s="780"/>
      <c r="F333" s="780"/>
      <c r="G333" s="780"/>
      <c r="H333" s="780"/>
      <c r="I333" s="780"/>
      <c r="J333" s="780"/>
      <c r="K333" s="780"/>
      <c r="L333" s="780"/>
      <c r="M333" s="780"/>
      <c r="N333" s="780"/>
      <c r="O333" s="780"/>
      <c r="P333" s="780"/>
      <c r="Q333" s="780"/>
      <c r="R333" s="780"/>
      <c r="S333" s="780"/>
      <c r="T333" s="780"/>
      <c r="U333" s="780"/>
      <c r="V333" s="780"/>
      <c r="W333" s="780"/>
      <c r="X333" s="780"/>
      <c r="Y333" s="780"/>
      <c r="Z333" s="780"/>
    </row>
    <row r="334" spans="1:26" ht="15.75" customHeight="1">
      <c r="A334" s="780"/>
      <c r="B334" s="873"/>
      <c r="C334" s="780"/>
      <c r="D334" s="780"/>
      <c r="E334" s="780"/>
      <c r="F334" s="780"/>
      <c r="G334" s="780"/>
      <c r="H334" s="780"/>
      <c r="I334" s="780"/>
      <c r="J334" s="780"/>
      <c r="K334" s="780"/>
      <c r="L334" s="780"/>
      <c r="M334" s="780"/>
      <c r="N334" s="780"/>
      <c r="O334" s="780"/>
      <c r="P334" s="780"/>
      <c r="Q334" s="780"/>
      <c r="R334" s="780"/>
      <c r="S334" s="780"/>
      <c r="T334" s="780"/>
      <c r="U334" s="780"/>
      <c r="V334" s="780"/>
      <c r="W334" s="780"/>
      <c r="X334" s="780"/>
      <c r="Y334" s="780"/>
      <c r="Z334" s="780"/>
    </row>
    <row r="335" spans="1:26" ht="15.75" customHeight="1">
      <c r="A335" s="780"/>
      <c r="B335" s="873"/>
      <c r="C335" s="780"/>
      <c r="D335" s="780"/>
      <c r="E335" s="780"/>
      <c r="F335" s="780"/>
      <c r="G335" s="780"/>
      <c r="H335" s="780"/>
      <c r="I335" s="780"/>
      <c r="J335" s="780"/>
      <c r="K335" s="780"/>
      <c r="L335" s="780"/>
      <c r="M335" s="780"/>
      <c r="N335" s="780"/>
      <c r="O335" s="780"/>
      <c r="P335" s="780"/>
      <c r="Q335" s="780"/>
      <c r="R335" s="780"/>
      <c r="S335" s="780"/>
      <c r="T335" s="780"/>
      <c r="U335" s="780"/>
      <c r="V335" s="780"/>
      <c r="W335" s="780"/>
      <c r="X335" s="780"/>
      <c r="Y335" s="780"/>
      <c r="Z335" s="780"/>
    </row>
    <row r="336" spans="1:26" ht="15.75" customHeight="1">
      <c r="A336" s="780"/>
      <c r="B336" s="873"/>
      <c r="C336" s="780"/>
      <c r="D336" s="780"/>
      <c r="E336" s="780"/>
      <c r="F336" s="780"/>
      <c r="G336" s="780"/>
      <c r="H336" s="780"/>
      <c r="I336" s="780"/>
      <c r="J336" s="780"/>
      <c r="K336" s="780"/>
      <c r="L336" s="780"/>
      <c r="M336" s="780"/>
      <c r="N336" s="780"/>
      <c r="O336" s="780"/>
      <c r="P336" s="780"/>
      <c r="Q336" s="780"/>
      <c r="R336" s="780"/>
      <c r="S336" s="780"/>
      <c r="T336" s="780"/>
      <c r="U336" s="780"/>
      <c r="V336" s="780"/>
      <c r="W336" s="780"/>
      <c r="X336" s="780"/>
      <c r="Y336" s="780"/>
      <c r="Z336" s="780"/>
    </row>
    <row r="337" spans="1:26" ht="15.75" customHeight="1">
      <c r="A337" s="780"/>
      <c r="B337" s="873"/>
      <c r="C337" s="780"/>
      <c r="D337" s="780"/>
      <c r="E337" s="780"/>
      <c r="F337" s="780"/>
      <c r="G337" s="780"/>
      <c r="H337" s="780"/>
      <c r="I337" s="780"/>
      <c r="J337" s="780"/>
      <c r="K337" s="780"/>
      <c r="L337" s="780"/>
      <c r="M337" s="780"/>
      <c r="N337" s="780"/>
      <c r="O337" s="780"/>
      <c r="P337" s="780"/>
      <c r="Q337" s="780"/>
      <c r="R337" s="780"/>
      <c r="S337" s="780"/>
      <c r="T337" s="780"/>
      <c r="U337" s="780"/>
      <c r="V337" s="780"/>
      <c r="W337" s="780"/>
      <c r="X337" s="780"/>
      <c r="Y337" s="780"/>
      <c r="Z337" s="780"/>
    </row>
    <row r="338" spans="1:26" ht="15.75" customHeight="1">
      <c r="A338" s="780"/>
      <c r="B338" s="873"/>
      <c r="C338" s="780"/>
      <c r="D338" s="780"/>
      <c r="E338" s="780"/>
      <c r="F338" s="780"/>
      <c r="G338" s="780"/>
      <c r="H338" s="780"/>
      <c r="I338" s="780"/>
      <c r="J338" s="780"/>
      <c r="K338" s="780"/>
      <c r="L338" s="780"/>
      <c r="M338" s="780"/>
      <c r="N338" s="780"/>
      <c r="O338" s="780"/>
      <c r="P338" s="780"/>
      <c r="Q338" s="780"/>
      <c r="R338" s="780"/>
      <c r="S338" s="780"/>
      <c r="T338" s="780"/>
      <c r="U338" s="780"/>
      <c r="V338" s="780"/>
      <c r="W338" s="780"/>
      <c r="X338" s="780"/>
      <c r="Y338" s="780"/>
      <c r="Z338" s="780"/>
    </row>
    <row r="339" spans="1:26" ht="15.75" customHeight="1">
      <c r="A339" s="780"/>
      <c r="B339" s="873"/>
      <c r="C339" s="780"/>
      <c r="D339" s="780"/>
      <c r="E339" s="780"/>
      <c r="F339" s="780"/>
      <c r="G339" s="780"/>
      <c r="H339" s="780"/>
      <c r="I339" s="780"/>
      <c r="J339" s="780"/>
      <c r="K339" s="780"/>
      <c r="L339" s="780"/>
      <c r="M339" s="780"/>
      <c r="N339" s="780"/>
      <c r="O339" s="780"/>
      <c r="P339" s="780"/>
      <c r="Q339" s="780"/>
      <c r="R339" s="780"/>
      <c r="S339" s="780"/>
      <c r="T339" s="780"/>
      <c r="U339" s="780"/>
      <c r="V339" s="780"/>
      <c r="W339" s="780"/>
      <c r="X339" s="780"/>
      <c r="Y339" s="780"/>
      <c r="Z339" s="780"/>
    </row>
    <row r="340" spans="1:26" ht="15.75" customHeight="1">
      <c r="A340" s="780"/>
      <c r="B340" s="873"/>
      <c r="C340" s="780"/>
      <c r="D340" s="780"/>
      <c r="E340" s="780"/>
      <c r="F340" s="780"/>
      <c r="G340" s="780"/>
      <c r="H340" s="780"/>
      <c r="I340" s="780"/>
      <c r="J340" s="780"/>
      <c r="K340" s="780"/>
      <c r="L340" s="780"/>
      <c r="M340" s="780"/>
      <c r="N340" s="780"/>
      <c r="O340" s="780"/>
      <c r="P340" s="780"/>
      <c r="Q340" s="780"/>
      <c r="R340" s="780"/>
      <c r="S340" s="780"/>
      <c r="T340" s="780"/>
      <c r="U340" s="780"/>
      <c r="V340" s="780"/>
      <c r="W340" s="780"/>
      <c r="X340" s="780"/>
      <c r="Y340" s="780"/>
      <c r="Z340" s="780"/>
    </row>
    <row r="341" spans="1:26" ht="15.75" customHeight="1">
      <c r="A341" s="780"/>
      <c r="B341" s="873"/>
      <c r="C341" s="780"/>
      <c r="D341" s="780"/>
      <c r="E341" s="780"/>
      <c r="F341" s="780"/>
      <c r="G341" s="780"/>
      <c r="H341" s="780"/>
      <c r="I341" s="780"/>
      <c r="J341" s="780"/>
      <c r="K341" s="780"/>
      <c r="L341" s="780"/>
      <c r="M341" s="780"/>
      <c r="N341" s="780"/>
      <c r="O341" s="780"/>
      <c r="P341" s="780"/>
      <c r="Q341" s="780"/>
      <c r="R341" s="780"/>
      <c r="S341" s="780"/>
      <c r="T341" s="780"/>
      <c r="U341" s="780"/>
      <c r="V341" s="780"/>
      <c r="W341" s="780"/>
      <c r="X341" s="780"/>
      <c r="Y341" s="780"/>
      <c r="Z341" s="780"/>
    </row>
    <row r="342" spans="1:26" ht="15.75" customHeight="1">
      <c r="A342" s="780"/>
      <c r="B342" s="873"/>
      <c r="C342" s="780"/>
      <c r="D342" s="780"/>
      <c r="E342" s="780"/>
      <c r="F342" s="780"/>
      <c r="G342" s="780"/>
      <c r="H342" s="780"/>
      <c r="I342" s="780"/>
      <c r="J342" s="780"/>
      <c r="K342" s="780"/>
      <c r="L342" s="780"/>
      <c r="M342" s="780"/>
      <c r="N342" s="780"/>
      <c r="O342" s="780"/>
      <c r="P342" s="780"/>
      <c r="Q342" s="780"/>
      <c r="R342" s="780"/>
      <c r="S342" s="780"/>
      <c r="T342" s="780"/>
      <c r="U342" s="780"/>
      <c r="V342" s="780"/>
      <c r="W342" s="780"/>
      <c r="X342" s="780"/>
      <c r="Y342" s="780"/>
      <c r="Z342" s="780"/>
    </row>
    <row r="343" spans="1:26" ht="15.75" customHeight="1">
      <c r="A343" s="780"/>
      <c r="B343" s="873"/>
      <c r="C343" s="780"/>
      <c r="D343" s="780"/>
      <c r="E343" s="780"/>
      <c r="F343" s="780"/>
      <c r="G343" s="780"/>
      <c r="H343" s="780"/>
      <c r="I343" s="780"/>
      <c r="J343" s="780"/>
      <c r="K343" s="780"/>
      <c r="L343" s="780"/>
      <c r="M343" s="780"/>
      <c r="N343" s="780"/>
      <c r="O343" s="780"/>
      <c r="P343" s="780"/>
      <c r="Q343" s="780"/>
      <c r="R343" s="780"/>
      <c r="S343" s="780"/>
      <c r="T343" s="780"/>
      <c r="U343" s="780"/>
      <c r="V343" s="780"/>
      <c r="W343" s="780"/>
      <c r="X343" s="780"/>
      <c r="Y343" s="780"/>
      <c r="Z343" s="780"/>
    </row>
    <row r="344" spans="1:26" ht="15.75" customHeight="1">
      <c r="A344" s="780"/>
      <c r="B344" s="873"/>
      <c r="C344" s="780"/>
      <c r="D344" s="780"/>
      <c r="E344" s="780"/>
      <c r="F344" s="780"/>
      <c r="G344" s="780"/>
      <c r="H344" s="780"/>
      <c r="I344" s="780"/>
      <c r="J344" s="780"/>
      <c r="K344" s="780"/>
      <c r="L344" s="780"/>
      <c r="M344" s="780"/>
      <c r="N344" s="780"/>
      <c r="O344" s="780"/>
      <c r="P344" s="780"/>
      <c r="Q344" s="780"/>
      <c r="R344" s="780"/>
      <c r="S344" s="780"/>
      <c r="T344" s="780"/>
      <c r="U344" s="780"/>
      <c r="V344" s="780"/>
      <c r="W344" s="780"/>
      <c r="X344" s="780"/>
      <c r="Y344" s="780"/>
      <c r="Z344" s="780"/>
    </row>
    <row r="345" spans="1:26" ht="15.75" customHeight="1">
      <c r="A345" s="780"/>
      <c r="B345" s="873"/>
      <c r="C345" s="780"/>
      <c r="D345" s="780"/>
      <c r="E345" s="780"/>
      <c r="F345" s="780"/>
      <c r="G345" s="780"/>
      <c r="H345" s="780"/>
      <c r="I345" s="780"/>
      <c r="J345" s="780"/>
      <c r="K345" s="780"/>
      <c r="L345" s="780"/>
      <c r="M345" s="780"/>
      <c r="N345" s="780"/>
      <c r="O345" s="780"/>
      <c r="P345" s="780"/>
      <c r="Q345" s="780"/>
      <c r="R345" s="780"/>
      <c r="S345" s="780"/>
      <c r="T345" s="780"/>
      <c r="U345" s="780"/>
      <c r="V345" s="780"/>
      <c r="W345" s="780"/>
      <c r="X345" s="780"/>
      <c r="Y345" s="780"/>
      <c r="Z345" s="780"/>
    </row>
    <row r="346" spans="1:26" ht="15.75" customHeight="1">
      <c r="A346" s="780"/>
      <c r="B346" s="873"/>
      <c r="C346" s="780"/>
      <c r="D346" s="780"/>
      <c r="E346" s="780"/>
      <c r="F346" s="780"/>
      <c r="G346" s="780"/>
      <c r="H346" s="780"/>
      <c r="I346" s="780"/>
      <c r="J346" s="780"/>
      <c r="K346" s="780"/>
      <c r="L346" s="780"/>
      <c r="M346" s="780"/>
      <c r="N346" s="780"/>
      <c r="O346" s="780"/>
      <c r="P346" s="780"/>
      <c r="Q346" s="780"/>
      <c r="R346" s="780"/>
      <c r="S346" s="780"/>
      <c r="T346" s="780"/>
      <c r="U346" s="780"/>
      <c r="V346" s="780"/>
      <c r="W346" s="780"/>
      <c r="X346" s="780"/>
      <c r="Y346" s="780"/>
      <c r="Z346" s="780"/>
    </row>
    <row r="347" spans="1:26" ht="15.75" customHeight="1">
      <c r="A347" s="780"/>
      <c r="B347" s="873"/>
      <c r="C347" s="780"/>
      <c r="D347" s="780"/>
      <c r="E347" s="780"/>
      <c r="F347" s="780"/>
      <c r="G347" s="780"/>
      <c r="H347" s="780"/>
      <c r="I347" s="780"/>
      <c r="J347" s="780"/>
      <c r="K347" s="780"/>
      <c r="L347" s="780"/>
      <c r="M347" s="780"/>
      <c r="N347" s="780"/>
      <c r="O347" s="780"/>
      <c r="P347" s="780"/>
      <c r="Q347" s="780"/>
      <c r="R347" s="780"/>
      <c r="S347" s="780"/>
      <c r="T347" s="780"/>
      <c r="U347" s="780"/>
      <c r="V347" s="780"/>
      <c r="W347" s="780"/>
      <c r="X347" s="780"/>
      <c r="Y347" s="780"/>
      <c r="Z347" s="780"/>
    </row>
    <row r="348" spans="1:26" ht="15.75" customHeight="1">
      <c r="A348" s="780"/>
      <c r="B348" s="873"/>
      <c r="C348" s="780"/>
      <c r="D348" s="780"/>
      <c r="E348" s="780"/>
      <c r="F348" s="780"/>
      <c r="G348" s="780"/>
      <c r="H348" s="780"/>
      <c r="I348" s="780"/>
      <c r="J348" s="780"/>
      <c r="K348" s="780"/>
      <c r="L348" s="780"/>
      <c r="M348" s="780"/>
      <c r="N348" s="780"/>
      <c r="O348" s="780"/>
      <c r="P348" s="780"/>
      <c r="Q348" s="780"/>
      <c r="R348" s="780"/>
      <c r="S348" s="780"/>
      <c r="T348" s="780"/>
      <c r="U348" s="780"/>
      <c r="V348" s="780"/>
      <c r="W348" s="780"/>
      <c r="X348" s="780"/>
      <c r="Y348" s="780"/>
      <c r="Z348" s="780"/>
    </row>
    <row r="349" spans="1:26" ht="15.75" customHeight="1">
      <c r="A349" s="780"/>
      <c r="B349" s="873"/>
      <c r="C349" s="780"/>
      <c r="D349" s="780"/>
      <c r="E349" s="780"/>
      <c r="F349" s="780"/>
      <c r="G349" s="780"/>
      <c r="H349" s="780"/>
      <c r="I349" s="780"/>
      <c r="J349" s="780"/>
      <c r="K349" s="780"/>
      <c r="L349" s="780"/>
      <c r="M349" s="780"/>
      <c r="N349" s="780"/>
      <c r="O349" s="780"/>
      <c r="P349" s="780"/>
      <c r="Q349" s="780"/>
      <c r="R349" s="780"/>
      <c r="S349" s="780"/>
      <c r="T349" s="780"/>
      <c r="U349" s="780"/>
      <c r="V349" s="780"/>
      <c r="W349" s="780"/>
      <c r="X349" s="780"/>
      <c r="Y349" s="780"/>
      <c r="Z349" s="780"/>
    </row>
    <row r="350" spans="1:26" ht="15.75" customHeight="1">
      <c r="A350" s="780"/>
      <c r="B350" s="873"/>
      <c r="C350" s="780"/>
      <c r="D350" s="780"/>
      <c r="E350" s="780"/>
      <c r="F350" s="780"/>
      <c r="G350" s="780"/>
      <c r="H350" s="780"/>
      <c r="I350" s="780"/>
      <c r="J350" s="780"/>
      <c r="K350" s="780"/>
      <c r="L350" s="780"/>
      <c r="M350" s="780"/>
      <c r="N350" s="780"/>
      <c r="O350" s="780"/>
      <c r="P350" s="780"/>
      <c r="Q350" s="780"/>
      <c r="R350" s="780"/>
      <c r="S350" s="780"/>
      <c r="T350" s="780"/>
      <c r="U350" s="780"/>
      <c r="V350" s="780"/>
      <c r="W350" s="780"/>
      <c r="X350" s="780"/>
      <c r="Y350" s="780"/>
      <c r="Z350" s="780"/>
    </row>
    <row r="351" spans="1:26" ht="15.75" customHeight="1">
      <c r="A351" s="780"/>
      <c r="B351" s="873"/>
      <c r="C351" s="780"/>
      <c r="D351" s="780"/>
      <c r="E351" s="780"/>
      <c r="F351" s="780"/>
      <c r="G351" s="780"/>
      <c r="H351" s="780"/>
      <c r="I351" s="780"/>
      <c r="J351" s="780"/>
      <c r="K351" s="780"/>
      <c r="L351" s="780"/>
      <c r="M351" s="780"/>
      <c r="N351" s="780"/>
      <c r="O351" s="780"/>
      <c r="P351" s="780"/>
      <c r="Q351" s="780"/>
      <c r="R351" s="780"/>
      <c r="S351" s="780"/>
      <c r="T351" s="780"/>
      <c r="U351" s="780"/>
      <c r="V351" s="780"/>
      <c r="W351" s="780"/>
      <c r="X351" s="780"/>
      <c r="Y351" s="780"/>
      <c r="Z351" s="780"/>
    </row>
    <row r="352" spans="1:26" ht="15.75" customHeight="1">
      <c r="A352" s="780"/>
      <c r="B352" s="873"/>
      <c r="C352" s="780"/>
      <c r="D352" s="780"/>
      <c r="E352" s="780"/>
      <c r="F352" s="780"/>
      <c r="G352" s="780"/>
      <c r="H352" s="780"/>
      <c r="I352" s="780"/>
      <c r="J352" s="780"/>
      <c r="K352" s="780"/>
      <c r="L352" s="780"/>
      <c r="M352" s="780"/>
      <c r="N352" s="780"/>
      <c r="O352" s="780"/>
      <c r="P352" s="780"/>
      <c r="Q352" s="780"/>
      <c r="R352" s="780"/>
      <c r="S352" s="780"/>
      <c r="T352" s="780"/>
      <c r="U352" s="780"/>
      <c r="V352" s="780"/>
      <c r="W352" s="780"/>
      <c r="X352" s="780"/>
      <c r="Y352" s="780"/>
      <c r="Z352" s="780"/>
    </row>
    <row r="353" spans="1:26" ht="15.75" customHeight="1">
      <c r="A353" s="780"/>
      <c r="B353" s="873"/>
      <c r="C353" s="780"/>
      <c r="D353" s="780"/>
      <c r="E353" s="780"/>
      <c r="F353" s="780"/>
      <c r="G353" s="780"/>
      <c r="H353" s="780"/>
      <c r="I353" s="780"/>
      <c r="J353" s="780"/>
      <c r="K353" s="780"/>
      <c r="L353" s="780"/>
      <c r="M353" s="780"/>
      <c r="N353" s="780"/>
      <c r="O353" s="780"/>
      <c r="P353" s="780"/>
      <c r="Q353" s="780"/>
      <c r="R353" s="780"/>
      <c r="S353" s="780"/>
      <c r="T353" s="780"/>
      <c r="U353" s="780"/>
      <c r="V353" s="780"/>
      <c r="W353" s="780"/>
      <c r="X353" s="780"/>
      <c r="Y353" s="780"/>
      <c r="Z353" s="780"/>
    </row>
    <row r="354" spans="1:26" ht="15.75" customHeight="1">
      <c r="A354" s="780"/>
      <c r="B354" s="873"/>
      <c r="C354" s="780"/>
      <c r="D354" s="780"/>
      <c r="E354" s="780"/>
      <c r="F354" s="780"/>
      <c r="G354" s="780"/>
      <c r="H354" s="780"/>
      <c r="I354" s="780"/>
      <c r="J354" s="780"/>
      <c r="K354" s="780"/>
      <c r="L354" s="780"/>
      <c r="M354" s="780"/>
      <c r="N354" s="780"/>
      <c r="O354" s="780"/>
      <c r="P354" s="780"/>
      <c r="Q354" s="780"/>
      <c r="R354" s="780"/>
      <c r="S354" s="780"/>
      <c r="T354" s="780"/>
      <c r="U354" s="780"/>
      <c r="V354" s="780"/>
      <c r="W354" s="780"/>
      <c r="X354" s="780"/>
      <c r="Y354" s="780"/>
      <c r="Z354" s="780"/>
    </row>
    <row r="355" spans="1:26" ht="15.75" customHeight="1">
      <c r="A355" s="780"/>
      <c r="B355" s="873"/>
      <c r="C355" s="780"/>
      <c r="D355" s="780"/>
      <c r="E355" s="780"/>
      <c r="F355" s="780"/>
      <c r="G355" s="780"/>
      <c r="H355" s="780"/>
      <c r="I355" s="780"/>
      <c r="J355" s="780"/>
      <c r="K355" s="780"/>
      <c r="L355" s="780"/>
      <c r="M355" s="780"/>
      <c r="N355" s="780"/>
      <c r="O355" s="780"/>
      <c r="P355" s="780"/>
      <c r="Q355" s="780"/>
      <c r="R355" s="780"/>
      <c r="S355" s="780"/>
      <c r="T355" s="780"/>
      <c r="U355" s="780"/>
      <c r="V355" s="780"/>
      <c r="W355" s="780"/>
      <c r="X355" s="780"/>
      <c r="Y355" s="780"/>
      <c r="Z355" s="780"/>
    </row>
    <row r="356" spans="1:26" ht="15.75" customHeight="1">
      <c r="A356" s="780"/>
      <c r="B356" s="873"/>
      <c r="C356" s="780"/>
      <c r="D356" s="780"/>
      <c r="E356" s="780"/>
      <c r="F356" s="780"/>
      <c r="G356" s="780"/>
      <c r="H356" s="780"/>
      <c r="I356" s="780"/>
      <c r="J356" s="780"/>
      <c r="K356" s="780"/>
      <c r="L356" s="780"/>
      <c r="M356" s="780"/>
      <c r="N356" s="780"/>
      <c r="O356" s="780"/>
      <c r="P356" s="780"/>
      <c r="Q356" s="780"/>
      <c r="R356" s="780"/>
      <c r="S356" s="780"/>
      <c r="T356" s="780"/>
      <c r="U356" s="780"/>
      <c r="V356" s="780"/>
      <c r="W356" s="780"/>
      <c r="X356" s="780"/>
      <c r="Y356" s="780"/>
      <c r="Z356" s="780"/>
    </row>
    <row r="357" spans="1:26" ht="15.75" customHeight="1">
      <c r="A357" s="780"/>
      <c r="B357" s="873"/>
      <c r="C357" s="780"/>
      <c r="D357" s="780"/>
      <c r="E357" s="780"/>
      <c r="F357" s="780"/>
      <c r="G357" s="780"/>
      <c r="H357" s="780"/>
      <c r="I357" s="780"/>
      <c r="J357" s="780"/>
      <c r="K357" s="780"/>
      <c r="L357" s="780"/>
      <c r="M357" s="780"/>
      <c r="N357" s="780"/>
      <c r="O357" s="780"/>
      <c r="P357" s="780"/>
      <c r="Q357" s="780"/>
      <c r="R357" s="780"/>
      <c r="S357" s="780"/>
      <c r="T357" s="780"/>
      <c r="U357" s="780"/>
      <c r="V357" s="780"/>
      <c r="W357" s="780"/>
      <c r="X357" s="780"/>
      <c r="Y357" s="780"/>
      <c r="Z357" s="780"/>
    </row>
    <row r="358" spans="1:26" ht="15.75" customHeight="1">
      <c r="A358" s="780"/>
      <c r="B358" s="873"/>
      <c r="C358" s="780"/>
      <c r="D358" s="780"/>
      <c r="E358" s="780"/>
      <c r="F358" s="780"/>
      <c r="G358" s="780"/>
      <c r="H358" s="780"/>
      <c r="I358" s="780"/>
      <c r="J358" s="780"/>
      <c r="K358" s="780"/>
      <c r="L358" s="780"/>
      <c r="M358" s="780"/>
      <c r="N358" s="780"/>
      <c r="O358" s="780"/>
      <c r="P358" s="780"/>
      <c r="Q358" s="780"/>
      <c r="R358" s="780"/>
      <c r="S358" s="780"/>
      <c r="T358" s="780"/>
      <c r="U358" s="780"/>
      <c r="V358" s="780"/>
      <c r="W358" s="780"/>
      <c r="X358" s="780"/>
      <c r="Y358" s="780"/>
      <c r="Z358" s="780"/>
    </row>
    <row r="359" spans="1:26" ht="15.75" customHeight="1">
      <c r="A359" s="780"/>
      <c r="B359" s="873"/>
      <c r="C359" s="780"/>
      <c r="D359" s="780"/>
      <c r="E359" s="780"/>
      <c r="F359" s="780"/>
      <c r="G359" s="780"/>
      <c r="H359" s="780"/>
      <c r="I359" s="780"/>
      <c r="J359" s="780"/>
      <c r="K359" s="780"/>
      <c r="L359" s="780"/>
      <c r="M359" s="780"/>
      <c r="N359" s="780"/>
      <c r="O359" s="780"/>
      <c r="P359" s="780"/>
      <c r="Q359" s="780"/>
      <c r="R359" s="780"/>
      <c r="S359" s="780"/>
      <c r="T359" s="780"/>
      <c r="U359" s="780"/>
      <c r="V359" s="780"/>
      <c r="W359" s="780"/>
      <c r="X359" s="780"/>
      <c r="Y359" s="780"/>
      <c r="Z359" s="780"/>
    </row>
    <row r="360" spans="1:26" ht="15.75" customHeight="1">
      <c r="A360" s="780"/>
      <c r="B360" s="873"/>
      <c r="C360" s="780"/>
      <c r="D360" s="780"/>
      <c r="E360" s="780"/>
      <c r="F360" s="780"/>
      <c r="G360" s="780"/>
      <c r="H360" s="780"/>
      <c r="I360" s="780"/>
      <c r="J360" s="780"/>
      <c r="K360" s="780"/>
      <c r="L360" s="780"/>
      <c r="M360" s="780"/>
      <c r="N360" s="780"/>
      <c r="O360" s="780"/>
      <c r="P360" s="780"/>
      <c r="Q360" s="780"/>
      <c r="R360" s="780"/>
      <c r="S360" s="780"/>
      <c r="T360" s="780"/>
      <c r="U360" s="780"/>
      <c r="V360" s="780"/>
      <c r="W360" s="780"/>
      <c r="X360" s="780"/>
      <c r="Y360" s="780"/>
      <c r="Z360" s="780"/>
    </row>
    <row r="361" spans="1:26" ht="15.75" customHeight="1">
      <c r="A361" s="780"/>
      <c r="B361" s="873"/>
      <c r="C361" s="780"/>
      <c r="D361" s="780"/>
      <c r="E361" s="780"/>
      <c r="F361" s="780"/>
      <c r="G361" s="780"/>
      <c r="H361" s="780"/>
      <c r="I361" s="780"/>
      <c r="J361" s="780"/>
      <c r="K361" s="780"/>
      <c r="L361" s="780"/>
      <c r="M361" s="780"/>
      <c r="N361" s="780"/>
      <c r="O361" s="780"/>
      <c r="P361" s="780"/>
      <c r="Q361" s="780"/>
      <c r="R361" s="780"/>
      <c r="S361" s="780"/>
      <c r="T361" s="780"/>
      <c r="U361" s="780"/>
      <c r="V361" s="780"/>
      <c r="W361" s="780"/>
      <c r="X361" s="780"/>
      <c r="Y361" s="780"/>
      <c r="Z361" s="780"/>
    </row>
    <row r="362" spans="1:26" ht="15.75" customHeight="1">
      <c r="A362" s="780"/>
      <c r="B362" s="873"/>
      <c r="C362" s="780"/>
      <c r="D362" s="780"/>
      <c r="E362" s="780"/>
      <c r="F362" s="780"/>
      <c r="G362" s="780"/>
      <c r="H362" s="780"/>
      <c r="I362" s="780"/>
      <c r="J362" s="780"/>
      <c r="K362" s="780"/>
      <c r="L362" s="780"/>
      <c r="M362" s="780"/>
      <c r="N362" s="780"/>
      <c r="O362" s="780"/>
      <c r="P362" s="780"/>
      <c r="Q362" s="780"/>
      <c r="R362" s="780"/>
      <c r="S362" s="780"/>
      <c r="T362" s="780"/>
      <c r="U362" s="780"/>
      <c r="V362" s="780"/>
      <c r="W362" s="780"/>
      <c r="X362" s="780"/>
      <c r="Y362" s="780"/>
      <c r="Z362" s="780"/>
    </row>
    <row r="363" spans="1:26" ht="15.75" customHeight="1">
      <c r="A363" s="780"/>
      <c r="B363" s="873"/>
      <c r="C363" s="780"/>
      <c r="D363" s="780"/>
      <c r="E363" s="780"/>
      <c r="F363" s="780"/>
      <c r="G363" s="780"/>
      <c r="H363" s="780"/>
      <c r="I363" s="780"/>
      <c r="J363" s="780"/>
      <c r="K363" s="780"/>
      <c r="L363" s="780"/>
      <c r="M363" s="780"/>
      <c r="N363" s="780"/>
      <c r="O363" s="780"/>
      <c r="P363" s="780"/>
      <c r="Q363" s="780"/>
      <c r="R363" s="780"/>
      <c r="S363" s="780"/>
      <c r="T363" s="780"/>
      <c r="U363" s="780"/>
      <c r="V363" s="780"/>
      <c r="W363" s="780"/>
      <c r="X363" s="780"/>
      <c r="Y363" s="780"/>
      <c r="Z363" s="780"/>
    </row>
    <row r="364" spans="1:26" ht="15.75" customHeight="1">
      <c r="A364" s="780"/>
      <c r="B364" s="873"/>
      <c r="C364" s="780"/>
      <c r="D364" s="780"/>
      <c r="E364" s="780"/>
      <c r="F364" s="780"/>
      <c r="G364" s="780"/>
      <c r="H364" s="780"/>
      <c r="I364" s="780"/>
      <c r="J364" s="780"/>
      <c r="K364" s="780"/>
      <c r="L364" s="780"/>
      <c r="M364" s="780"/>
      <c r="N364" s="780"/>
      <c r="O364" s="780"/>
      <c r="P364" s="780"/>
      <c r="Q364" s="780"/>
      <c r="R364" s="780"/>
      <c r="S364" s="780"/>
      <c r="T364" s="780"/>
      <c r="U364" s="780"/>
      <c r="V364" s="780"/>
      <c r="W364" s="780"/>
      <c r="X364" s="780"/>
      <c r="Y364" s="780"/>
      <c r="Z364" s="780"/>
    </row>
    <row r="365" spans="1:26" ht="15.75" customHeight="1">
      <c r="A365" s="780"/>
      <c r="B365" s="873"/>
      <c r="C365" s="780"/>
      <c r="D365" s="780"/>
      <c r="E365" s="780"/>
      <c r="F365" s="780"/>
      <c r="G365" s="780"/>
      <c r="H365" s="780"/>
      <c r="I365" s="780"/>
      <c r="J365" s="780"/>
      <c r="K365" s="780"/>
      <c r="L365" s="780"/>
      <c r="M365" s="780"/>
      <c r="N365" s="780"/>
      <c r="O365" s="780"/>
      <c r="P365" s="780"/>
      <c r="Q365" s="780"/>
      <c r="R365" s="780"/>
      <c r="S365" s="780"/>
      <c r="T365" s="780"/>
      <c r="U365" s="780"/>
      <c r="V365" s="780"/>
      <c r="W365" s="780"/>
      <c r="X365" s="780"/>
      <c r="Y365" s="780"/>
      <c r="Z365" s="780"/>
    </row>
    <row r="366" spans="1:26" ht="15.75" customHeight="1">
      <c r="A366" s="780"/>
      <c r="B366" s="873"/>
      <c r="C366" s="780"/>
      <c r="D366" s="780"/>
      <c r="E366" s="780"/>
      <c r="F366" s="780"/>
      <c r="G366" s="780"/>
      <c r="H366" s="780"/>
      <c r="I366" s="780"/>
      <c r="J366" s="780"/>
      <c r="K366" s="780"/>
      <c r="L366" s="780"/>
      <c r="M366" s="780"/>
      <c r="N366" s="780"/>
      <c r="O366" s="780"/>
      <c r="P366" s="780"/>
      <c r="Q366" s="780"/>
      <c r="R366" s="780"/>
      <c r="S366" s="780"/>
      <c r="T366" s="780"/>
      <c r="U366" s="780"/>
      <c r="V366" s="780"/>
      <c r="W366" s="780"/>
      <c r="X366" s="780"/>
      <c r="Y366" s="780"/>
      <c r="Z366" s="780"/>
    </row>
    <row r="367" spans="1:26" ht="15.75" customHeight="1">
      <c r="A367" s="780"/>
      <c r="B367" s="873"/>
      <c r="C367" s="780"/>
      <c r="D367" s="780"/>
      <c r="E367" s="780"/>
      <c r="F367" s="780"/>
      <c r="G367" s="780"/>
      <c r="H367" s="780"/>
      <c r="I367" s="780"/>
      <c r="J367" s="780"/>
      <c r="K367" s="780"/>
      <c r="L367" s="780"/>
      <c r="M367" s="780"/>
      <c r="N367" s="780"/>
      <c r="O367" s="780"/>
      <c r="P367" s="780"/>
      <c r="Q367" s="780"/>
      <c r="R367" s="780"/>
      <c r="S367" s="780"/>
      <c r="T367" s="780"/>
      <c r="U367" s="780"/>
      <c r="V367" s="780"/>
      <c r="W367" s="780"/>
      <c r="X367" s="780"/>
      <c r="Y367" s="780"/>
      <c r="Z367" s="780"/>
    </row>
    <row r="368" spans="1:26" ht="15.75" customHeight="1">
      <c r="A368" s="780"/>
      <c r="B368" s="873"/>
      <c r="C368" s="780"/>
      <c r="D368" s="780"/>
      <c r="E368" s="780"/>
      <c r="F368" s="780"/>
      <c r="G368" s="780"/>
      <c r="H368" s="780"/>
      <c r="I368" s="780"/>
      <c r="J368" s="780"/>
      <c r="K368" s="780"/>
      <c r="L368" s="780"/>
      <c r="M368" s="780"/>
      <c r="N368" s="780"/>
      <c r="O368" s="780"/>
      <c r="P368" s="780"/>
      <c r="Q368" s="780"/>
      <c r="R368" s="780"/>
      <c r="S368" s="780"/>
      <c r="T368" s="780"/>
      <c r="U368" s="780"/>
      <c r="V368" s="780"/>
      <c r="W368" s="780"/>
      <c r="X368" s="780"/>
      <c r="Y368" s="780"/>
      <c r="Z368" s="780"/>
    </row>
    <row r="369" spans="1:26" ht="15.75" customHeight="1">
      <c r="A369" s="780"/>
      <c r="B369" s="873"/>
      <c r="C369" s="780"/>
      <c r="D369" s="780"/>
      <c r="E369" s="780"/>
      <c r="F369" s="780"/>
      <c r="G369" s="780"/>
      <c r="H369" s="780"/>
      <c r="I369" s="780"/>
      <c r="J369" s="780"/>
      <c r="K369" s="780"/>
      <c r="L369" s="780"/>
      <c r="M369" s="780"/>
      <c r="N369" s="780"/>
      <c r="O369" s="780"/>
      <c r="P369" s="780"/>
      <c r="Q369" s="780"/>
      <c r="R369" s="780"/>
      <c r="S369" s="780"/>
      <c r="T369" s="780"/>
      <c r="U369" s="780"/>
      <c r="V369" s="780"/>
      <c r="W369" s="780"/>
      <c r="X369" s="780"/>
      <c r="Y369" s="780"/>
      <c r="Z369" s="780"/>
    </row>
    <row r="370" spans="1:26" ht="15.75" customHeight="1">
      <c r="A370" s="780"/>
      <c r="B370" s="873"/>
      <c r="C370" s="780"/>
      <c r="D370" s="780"/>
      <c r="E370" s="780"/>
      <c r="F370" s="780"/>
      <c r="G370" s="780"/>
      <c r="H370" s="780"/>
      <c r="I370" s="780"/>
      <c r="J370" s="780"/>
      <c r="K370" s="780"/>
      <c r="L370" s="780"/>
      <c r="M370" s="780"/>
      <c r="N370" s="780"/>
      <c r="O370" s="780"/>
      <c r="P370" s="780"/>
      <c r="Q370" s="780"/>
      <c r="R370" s="780"/>
      <c r="S370" s="780"/>
      <c r="T370" s="780"/>
      <c r="U370" s="780"/>
      <c r="V370" s="780"/>
      <c r="W370" s="780"/>
      <c r="X370" s="780"/>
      <c r="Y370" s="780"/>
      <c r="Z370" s="780"/>
    </row>
    <row r="371" spans="1:26" ht="15.75" customHeight="1">
      <c r="A371" s="780"/>
      <c r="B371" s="873"/>
      <c r="C371" s="780"/>
      <c r="D371" s="780"/>
      <c r="E371" s="780"/>
      <c r="F371" s="780"/>
      <c r="G371" s="780"/>
      <c r="H371" s="780"/>
      <c r="I371" s="780"/>
      <c r="J371" s="780"/>
      <c r="K371" s="780"/>
      <c r="L371" s="780"/>
      <c r="M371" s="780"/>
      <c r="N371" s="780"/>
      <c r="O371" s="780"/>
      <c r="P371" s="780"/>
      <c r="Q371" s="780"/>
      <c r="R371" s="780"/>
      <c r="S371" s="780"/>
      <c r="T371" s="780"/>
      <c r="U371" s="780"/>
      <c r="V371" s="780"/>
      <c r="W371" s="780"/>
      <c r="X371" s="780"/>
      <c r="Y371" s="780"/>
      <c r="Z371" s="780"/>
    </row>
    <row r="372" spans="1:26" ht="15.75" customHeight="1">
      <c r="A372" s="780"/>
      <c r="B372" s="873"/>
      <c r="C372" s="780"/>
      <c r="D372" s="780"/>
      <c r="E372" s="780"/>
      <c r="F372" s="780"/>
      <c r="G372" s="780"/>
      <c r="H372" s="780"/>
      <c r="I372" s="780"/>
      <c r="J372" s="780"/>
      <c r="K372" s="780"/>
      <c r="L372" s="780"/>
      <c r="M372" s="780"/>
      <c r="N372" s="780"/>
      <c r="O372" s="780"/>
      <c r="P372" s="780"/>
      <c r="Q372" s="780"/>
      <c r="R372" s="780"/>
      <c r="S372" s="780"/>
      <c r="T372" s="780"/>
      <c r="U372" s="780"/>
      <c r="V372" s="780"/>
      <c r="W372" s="780"/>
      <c r="X372" s="780"/>
      <c r="Y372" s="780"/>
      <c r="Z372" s="780"/>
    </row>
    <row r="373" spans="1:26" ht="15.75" customHeight="1">
      <c r="A373" s="780"/>
      <c r="B373" s="873"/>
      <c r="C373" s="780"/>
      <c r="D373" s="780"/>
      <c r="E373" s="780"/>
      <c r="F373" s="780"/>
      <c r="G373" s="780"/>
      <c r="H373" s="780"/>
      <c r="I373" s="780"/>
      <c r="J373" s="780"/>
      <c r="K373" s="780"/>
      <c r="L373" s="780"/>
      <c r="M373" s="780"/>
      <c r="N373" s="780"/>
      <c r="O373" s="780"/>
      <c r="P373" s="780"/>
      <c r="Q373" s="780"/>
      <c r="R373" s="780"/>
      <c r="S373" s="780"/>
      <c r="T373" s="780"/>
      <c r="U373" s="780"/>
      <c r="V373" s="780"/>
      <c r="W373" s="780"/>
      <c r="X373" s="780"/>
      <c r="Y373" s="780"/>
      <c r="Z373" s="780"/>
    </row>
    <row r="374" spans="1:26" ht="15.75" customHeight="1">
      <c r="A374" s="780"/>
      <c r="B374" s="873"/>
      <c r="C374" s="780"/>
      <c r="D374" s="780"/>
      <c r="E374" s="780"/>
      <c r="F374" s="780"/>
      <c r="G374" s="780"/>
      <c r="H374" s="780"/>
      <c r="I374" s="780"/>
      <c r="J374" s="780"/>
      <c r="K374" s="780"/>
      <c r="L374" s="780"/>
      <c r="M374" s="780"/>
      <c r="N374" s="780"/>
      <c r="O374" s="780"/>
      <c r="P374" s="780"/>
      <c r="Q374" s="780"/>
      <c r="R374" s="780"/>
      <c r="S374" s="780"/>
      <c r="T374" s="780"/>
      <c r="U374" s="780"/>
      <c r="V374" s="780"/>
      <c r="W374" s="780"/>
      <c r="X374" s="780"/>
      <c r="Y374" s="780"/>
      <c r="Z374" s="780"/>
    </row>
    <row r="375" spans="1:26" ht="15.75" customHeight="1">
      <c r="A375" s="780"/>
      <c r="B375" s="873"/>
      <c r="C375" s="780"/>
      <c r="D375" s="780"/>
      <c r="E375" s="780"/>
      <c r="F375" s="780"/>
      <c r="G375" s="780"/>
      <c r="H375" s="780"/>
      <c r="I375" s="780"/>
      <c r="J375" s="780"/>
      <c r="K375" s="780"/>
      <c r="L375" s="780"/>
      <c r="M375" s="780"/>
      <c r="N375" s="780"/>
      <c r="O375" s="780"/>
      <c r="P375" s="780"/>
      <c r="Q375" s="780"/>
      <c r="R375" s="780"/>
      <c r="S375" s="780"/>
      <c r="T375" s="780"/>
      <c r="U375" s="780"/>
      <c r="V375" s="780"/>
      <c r="W375" s="780"/>
      <c r="X375" s="780"/>
      <c r="Y375" s="780"/>
      <c r="Z375" s="780"/>
    </row>
    <row r="376" spans="1:26" ht="15.75" customHeight="1">
      <c r="A376" s="780"/>
      <c r="B376" s="873"/>
      <c r="C376" s="780"/>
      <c r="D376" s="780"/>
      <c r="E376" s="780"/>
      <c r="F376" s="780"/>
      <c r="G376" s="780"/>
      <c r="H376" s="780"/>
      <c r="I376" s="780"/>
      <c r="J376" s="780"/>
      <c r="K376" s="780"/>
      <c r="L376" s="780"/>
      <c r="M376" s="780"/>
      <c r="N376" s="780"/>
      <c r="O376" s="780"/>
      <c r="P376" s="780"/>
      <c r="Q376" s="780"/>
      <c r="R376" s="780"/>
      <c r="S376" s="780"/>
      <c r="T376" s="780"/>
      <c r="U376" s="780"/>
      <c r="V376" s="780"/>
      <c r="W376" s="780"/>
      <c r="X376" s="780"/>
      <c r="Y376" s="780"/>
      <c r="Z376" s="780"/>
    </row>
    <row r="377" spans="1:26" ht="15.75" customHeight="1">
      <c r="A377" s="780"/>
      <c r="B377" s="873"/>
      <c r="C377" s="780"/>
      <c r="D377" s="780"/>
      <c r="E377" s="780"/>
      <c r="F377" s="780"/>
      <c r="G377" s="780"/>
      <c r="H377" s="780"/>
      <c r="I377" s="780"/>
      <c r="J377" s="780"/>
      <c r="K377" s="780"/>
      <c r="L377" s="780"/>
      <c r="M377" s="780"/>
      <c r="N377" s="780"/>
      <c r="O377" s="780"/>
      <c r="P377" s="780"/>
      <c r="Q377" s="780"/>
      <c r="R377" s="780"/>
      <c r="S377" s="780"/>
      <c r="T377" s="780"/>
      <c r="U377" s="780"/>
      <c r="V377" s="780"/>
      <c r="W377" s="780"/>
      <c r="X377" s="780"/>
      <c r="Y377" s="780"/>
      <c r="Z377" s="780"/>
    </row>
    <row r="378" spans="1:26" ht="15.75" customHeight="1">
      <c r="A378" s="780"/>
      <c r="B378" s="873"/>
      <c r="C378" s="780"/>
      <c r="D378" s="780"/>
      <c r="E378" s="780"/>
      <c r="F378" s="780"/>
      <c r="G378" s="780"/>
      <c r="H378" s="780"/>
      <c r="I378" s="780"/>
      <c r="J378" s="780"/>
      <c r="K378" s="780"/>
      <c r="L378" s="780"/>
      <c r="M378" s="780"/>
      <c r="N378" s="780"/>
      <c r="O378" s="780"/>
      <c r="P378" s="780"/>
      <c r="Q378" s="780"/>
      <c r="R378" s="780"/>
      <c r="S378" s="780"/>
      <c r="T378" s="780"/>
      <c r="U378" s="780"/>
      <c r="V378" s="780"/>
      <c r="W378" s="780"/>
      <c r="X378" s="780"/>
      <c r="Y378" s="780"/>
      <c r="Z378" s="780"/>
    </row>
    <row r="379" spans="1:26" ht="15.75" customHeight="1">
      <c r="A379" s="780"/>
      <c r="B379" s="873"/>
      <c r="C379" s="780"/>
      <c r="D379" s="780"/>
      <c r="E379" s="780"/>
      <c r="F379" s="780"/>
      <c r="G379" s="780"/>
      <c r="H379" s="780"/>
      <c r="I379" s="780"/>
      <c r="J379" s="780"/>
      <c r="K379" s="780"/>
      <c r="L379" s="780"/>
      <c r="M379" s="780"/>
      <c r="N379" s="780"/>
      <c r="O379" s="780"/>
      <c r="P379" s="780"/>
      <c r="Q379" s="780"/>
      <c r="R379" s="780"/>
      <c r="S379" s="780"/>
      <c r="T379" s="780"/>
      <c r="U379" s="780"/>
      <c r="V379" s="780"/>
      <c r="W379" s="780"/>
      <c r="X379" s="780"/>
      <c r="Y379" s="780"/>
      <c r="Z379" s="780"/>
    </row>
    <row r="380" spans="1:26" ht="15.75" customHeight="1">
      <c r="A380" s="780"/>
      <c r="B380" s="873"/>
      <c r="C380" s="780"/>
      <c r="D380" s="780"/>
      <c r="E380" s="780"/>
      <c r="F380" s="780"/>
      <c r="G380" s="780"/>
      <c r="H380" s="780"/>
      <c r="I380" s="780"/>
      <c r="J380" s="780"/>
      <c r="K380" s="780"/>
      <c r="L380" s="780"/>
      <c r="M380" s="780"/>
      <c r="N380" s="780"/>
      <c r="O380" s="780"/>
      <c r="P380" s="780"/>
      <c r="Q380" s="780"/>
      <c r="R380" s="780"/>
      <c r="S380" s="780"/>
      <c r="T380" s="780"/>
      <c r="U380" s="780"/>
      <c r="V380" s="780"/>
      <c r="W380" s="780"/>
      <c r="X380" s="780"/>
      <c r="Y380" s="780"/>
      <c r="Z380" s="780"/>
    </row>
    <row r="381" spans="1:26" ht="15.75" customHeight="1">
      <c r="A381" s="780"/>
      <c r="B381" s="873"/>
      <c r="C381" s="780"/>
      <c r="D381" s="780"/>
      <c r="E381" s="780"/>
      <c r="F381" s="780"/>
      <c r="G381" s="780"/>
      <c r="H381" s="780"/>
      <c r="I381" s="780"/>
      <c r="J381" s="780"/>
      <c r="K381" s="780"/>
      <c r="L381" s="780"/>
      <c r="M381" s="780"/>
      <c r="N381" s="780"/>
      <c r="O381" s="780"/>
      <c r="P381" s="780"/>
      <c r="Q381" s="780"/>
      <c r="R381" s="780"/>
      <c r="S381" s="780"/>
      <c r="T381" s="780"/>
      <c r="U381" s="780"/>
      <c r="V381" s="780"/>
      <c r="W381" s="780"/>
      <c r="X381" s="780"/>
      <c r="Y381" s="780"/>
      <c r="Z381" s="780"/>
    </row>
    <row r="382" spans="1:26" ht="15.75" customHeight="1">
      <c r="A382" s="780"/>
      <c r="B382" s="873"/>
      <c r="C382" s="780"/>
      <c r="D382" s="780"/>
      <c r="E382" s="780"/>
      <c r="F382" s="780"/>
      <c r="G382" s="780"/>
      <c r="H382" s="780"/>
      <c r="I382" s="780"/>
      <c r="J382" s="780"/>
      <c r="K382" s="780"/>
      <c r="L382" s="780"/>
      <c r="M382" s="780"/>
      <c r="N382" s="780"/>
      <c r="O382" s="780"/>
      <c r="P382" s="780"/>
      <c r="Q382" s="780"/>
      <c r="R382" s="780"/>
      <c r="S382" s="780"/>
      <c r="T382" s="780"/>
      <c r="U382" s="780"/>
      <c r="V382" s="780"/>
      <c r="W382" s="780"/>
      <c r="X382" s="780"/>
      <c r="Y382" s="780"/>
      <c r="Z382" s="780"/>
    </row>
    <row r="383" spans="1:26" ht="15.75" customHeight="1">
      <c r="A383" s="780"/>
      <c r="B383" s="873"/>
      <c r="C383" s="780"/>
      <c r="D383" s="780"/>
      <c r="E383" s="780"/>
      <c r="F383" s="780"/>
      <c r="G383" s="780"/>
      <c r="H383" s="780"/>
      <c r="I383" s="780"/>
      <c r="J383" s="780"/>
      <c r="K383" s="780"/>
      <c r="L383" s="780"/>
      <c r="M383" s="780"/>
      <c r="N383" s="780"/>
      <c r="O383" s="780"/>
      <c r="P383" s="780"/>
      <c r="Q383" s="780"/>
      <c r="R383" s="780"/>
      <c r="S383" s="780"/>
      <c r="T383" s="780"/>
      <c r="U383" s="780"/>
      <c r="V383" s="780"/>
      <c r="W383" s="780"/>
      <c r="X383" s="780"/>
      <c r="Y383" s="780"/>
      <c r="Z383" s="780"/>
    </row>
    <row r="384" spans="1:26" ht="15.75" customHeight="1">
      <c r="A384" s="780"/>
      <c r="B384" s="873"/>
      <c r="C384" s="780"/>
      <c r="D384" s="780"/>
      <c r="E384" s="780"/>
      <c r="F384" s="780"/>
      <c r="G384" s="780"/>
      <c r="H384" s="780"/>
      <c r="I384" s="780"/>
      <c r="J384" s="780"/>
      <c r="K384" s="780"/>
      <c r="L384" s="780"/>
      <c r="M384" s="780"/>
      <c r="N384" s="780"/>
      <c r="O384" s="780"/>
      <c r="P384" s="780"/>
      <c r="Q384" s="780"/>
      <c r="R384" s="780"/>
      <c r="S384" s="780"/>
      <c r="T384" s="780"/>
      <c r="U384" s="780"/>
      <c r="V384" s="780"/>
      <c r="W384" s="780"/>
      <c r="X384" s="780"/>
      <c r="Y384" s="780"/>
      <c r="Z384" s="780"/>
    </row>
    <row r="385" spans="1:26" ht="15.75" customHeight="1">
      <c r="A385" s="780"/>
      <c r="B385" s="873"/>
      <c r="C385" s="780"/>
      <c r="D385" s="780"/>
      <c r="E385" s="780"/>
      <c r="F385" s="780"/>
      <c r="G385" s="780"/>
      <c r="H385" s="780"/>
      <c r="I385" s="780"/>
      <c r="J385" s="780"/>
      <c r="K385" s="780"/>
      <c r="L385" s="780"/>
      <c r="M385" s="780"/>
      <c r="N385" s="780"/>
      <c r="O385" s="780"/>
      <c r="P385" s="780"/>
      <c r="Q385" s="780"/>
      <c r="R385" s="780"/>
      <c r="S385" s="780"/>
      <c r="T385" s="780"/>
      <c r="U385" s="780"/>
      <c r="V385" s="780"/>
      <c r="W385" s="780"/>
      <c r="X385" s="780"/>
      <c r="Y385" s="780"/>
      <c r="Z385" s="780"/>
    </row>
    <row r="386" spans="1:26" ht="15.75" customHeight="1">
      <c r="A386" s="780"/>
      <c r="B386" s="873"/>
      <c r="C386" s="780"/>
      <c r="D386" s="780"/>
      <c r="E386" s="780"/>
      <c r="F386" s="780"/>
      <c r="G386" s="780"/>
      <c r="H386" s="780"/>
      <c r="I386" s="780"/>
      <c r="J386" s="780"/>
      <c r="K386" s="780"/>
      <c r="L386" s="780"/>
      <c r="M386" s="780"/>
      <c r="N386" s="780"/>
      <c r="O386" s="780"/>
      <c r="P386" s="780"/>
      <c r="Q386" s="780"/>
      <c r="R386" s="780"/>
      <c r="S386" s="780"/>
      <c r="T386" s="780"/>
      <c r="U386" s="780"/>
      <c r="V386" s="780"/>
      <c r="W386" s="780"/>
      <c r="X386" s="780"/>
      <c r="Y386" s="780"/>
      <c r="Z386" s="780"/>
    </row>
    <row r="387" spans="1:26" ht="15.75" customHeight="1">
      <c r="A387" s="780"/>
      <c r="B387" s="873"/>
      <c r="C387" s="780"/>
      <c r="D387" s="780"/>
      <c r="E387" s="780"/>
      <c r="F387" s="780"/>
      <c r="G387" s="780"/>
      <c r="H387" s="780"/>
      <c r="I387" s="780"/>
      <c r="J387" s="780"/>
      <c r="K387" s="780"/>
      <c r="L387" s="780"/>
      <c r="M387" s="780"/>
      <c r="N387" s="780"/>
      <c r="O387" s="780"/>
      <c r="P387" s="780"/>
      <c r="Q387" s="780"/>
      <c r="R387" s="780"/>
      <c r="S387" s="780"/>
      <c r="T387" s="780"/>
      <c r="U387" s="780"/>
      <c r="V387" s="780"/>
      <c r="W387" s="780"/>
      <c r="X387" s="780"/>
      <c r="Y387" s="780"/>
      <c r="Z387" s="780"/>
    </row>
    <row r="388" spans="1:26" ht="15.75" customHeight="1">
      <c r="A388" s="780"/>
      <c r="B388" s="873"/>
      <c r="C388" s="780"/>
      <c r="D388" s="780"/>
      <c r="E388" s="780"/>
      <c r="F388" s="780"/>
      <c r="G388" s="780"/>
      <c r="H388" s="780"/>
      <c r="I388" s="780"/>
      <c r="J388" s="780"/>
      <c r="K388" s="780"/>
      <c r="L388" s="780"/>
      <c r="M388" s="780"/>
      <c r="N388" s="780"/>
      <c r="O388" s="780"/>
      <c r="P388" s="780"/>
      <c r="Q388" s="780"/>
      <c r="R388" s="780"/>
      <c r="S388" s="780"/>
      <c r="T388" s="780"/>
      <c r="U388" s="780"/>
      <c r="V388" s="780"/>
      <c r="W388" s="780"/>
      <c r="X388" s="780"/>
      <c r="Y388" s="780"/>
      <c r="Z388" s="780"/>
    </row>
    <row r="389" spans="1:26" ht="15.75" customHeight="1">
      <c r="A389" s="780"/>
      <c r="B389" s="873"/>
      <c r="C389" s="780"/>
      <c r="D389" s="780"/>
      <c r="E389" s="780"/>
      <c r="F389" s="780"/>
      <c r="G389" s="780"/>
      <c r="H389" s="780"/>
      <c r="I389" s="780"/>
      <c r="J389" s="780"/>
      <c r="K389" s="780"/>
      <c r="L389" s="780"/>
      <c r="M389" s="780"/>
      <c r="N389" s="780"/>
      <c r="O389" s="780"/>
      <c r="P389" s="780"/>
      <c r="Q389" s="780"/>
      <c r="R389" s="780"/>
      <c r="S389" s="780"/>
      <c r="T389" s="780"/>
      <c r="U389" s="780"/>
      <c r="V389" s="780"/>
      <c r="W389" s="780"/>
      <c r="X389" s="780"/>
      <c r="Y389" s="780"/>
      <c r="Z389" s="780"/>
    </row>
    <row r="390" spans="1:26" ht="15.75" customHeight="1">
      <c r="A390" s="780"/>
      <c r="B390" s="873"/>
      <c r="C390" s="780"/>
      <c r="D390" s="780"/>
      <c r="E390" s="780"/>
      <c r="F390" s="780"/>
      <c r="G390" s="780"/>
      <c r="H390" s="780"/>
      <c r="I390" s="780"/>
      <c r="J390" s="780"/>
      <c r="K390" s="780"/>
      <c r="L390" s="780"/>
      <c r="M390" s="780"/>
      <c r="N390" s="780"/>
      <c r="O390" s="780"/>
      <c r="P390" s="780"/>
      <c r="Q390" s="780"/>
      <c r="R390" s="780"/>
      <c r="S390" s="780"/>
      <c r="T390" s="780"/>
      <c r="U390" s="780"/>
      <c r="V390" s="780"/>
      <c r="W390" s="780"/>
      <c r="X390" s="780"/>
      <c r="Y390" s="780"/>
      <c r="Z390" s="780"/>
    </row>
    <row r="391" spans="1:26" ht="15.75" customHeight="1">
      <c r="A391" s="780"/>
      <c r="B391" s="873"/>
      <c r="C391" s="780"/>
      <c r="D391" s="780"/>
      <c r="E391" s="780"/>
      <c r="F391" s="780"/>
      <c r="G391" s="780"/>
      <c r="H391" s="780"/>
      <c r="I391" s="780"/>
      <c r="J391" s="780"/>
      <c r="K391" s="780"/>
      <c r="L391" s="780"/>
      <c r="M391" s="780"/>
      <c r="N391" s="780"/>
      <c r="O391" s="780"/>
      <c r="P391" s="780"/>
      <c r="Q391" s="780"/>
      <c r="R391" s="780"/>
      <c r="S391" s="780"/>
      <c r="T391" s="780"/>
      <c r="U391" s="780"/>
      <c r="V391" s="780"/>
      <c r="W391" s="780"/>
      <c r="X391" s="780"/>
      <c r="Y391" s="780"/>
      <c r="Z391" s="780"/>
    </row>
    <row r="392" spans="1:26" ht="15.75" customHeight="1">
      <c r="A392" s="780"/>
      <c r="B392" s="873"/>
      <c r="C392" s="780"/>
      <c r="D392" s="780"/>
      <c r="E392" s="780"/>
      <c r="F392" s="780"/>
      <c r="G392" s="780"/>
      <c r="H392" s="780"/>
      <c r="I392" s="780"/>
      <c r="J392" s="780"/>
      <c r="K392" s="780"/>
      <c r="L392" s="780"/>
      <c r="M392" s="780"/>
      <c r="N392" s="780"/>
      <c r="O392" s="780"/>
      <c r="P392" s="780"/>
      <c r="Q392" s="780"/>
      <c r="R392" s="780"/>
      <c r="S392" s="780"/>
      <c r="T392" s="780"/>
      <c r="U392" s="780"/>
      <c r="V392" s="780"/>
      <c r="W392" s="780"/>
      <c r="X392" s="780"/>
      <c r="Y392" s="780"/>
      <c r="Z392" s="780"/>
    </row>
    <row r="393" spans="1:26" ht="15.75" customHeight="1">
      <c r="A393" s="780"/>
      <c r="B393" s="873"/>
      <c r="C393" s="780"/>
      <c r="D393" s="780"/>
      <c r="E393" s="780"/>
      <c r="F393" s="780"/>
      <c r="G393" s="780"/>
      <c r="H393" s="780"/>
      <c r="I393" s="780"/>
      <c r="J393" s="780"/>
      <c r="K393" s="780"/>
      <c r="L393" s="780"/>
      <c r="M393" s="780"/>
      <c r="N393" s="780"/>
      <c r="O393" s="780"/>
      <c r="P393" s="780"/>
      <c r="Q393" s="780"/>
      <c r="R393" s="780"/>
      <c r="S393" s="780"/>
      <c r="T393" s="780"/>
      <c r="U393" s="780"/>
      <c r="V393" s="780"/>
      <c r="W393" s="780"/>
      <c r="X393" s="780"/>
      <c r="Y393" s="780"/>
      <c r="Z393" s="780"/>
    </row>
    <row r="394" spans="1:26" ht="15.75" customHeight="1">
      <c r="A394" s="780"/>
      <c r="B394" s="873"/>
      <c r="C394" s="780"/>
      <c r="D394" s="780"/>
      <c r="E394" s="780"/>
      <c r="F394" s="780"/>
      <c r="G394" s="780"/>
      <c r="H394" s="780"/>
      <c r="I394" s="780"/>
      <c r="J394" s="780"/>
      <c r="K394" s="780"/>
      <c r="L394" s="780"/>
      <c r="M394" s="780"/>
      <c r="N394" s="780"/>
      <c r="O394" s="780"/>
      <c r="P394" s="780"/>
      <c r="Q394" s="780"/>
      <c r="R394" s="780"/>
      <c r="S394" s="780"/>
      <c r="T394" s="780"/>
      <c r="U394" s="780"/>
      <c r="V394" s="780"/>
      <c r="W394" s="780"/>
      <c r="X394" s="780"/>
      <c r="Y394" s="780"/>
      <c r="Z394" s="780"/>
    </row>
    <row r="395" spans="1:26" ht="15.75" customHeight="1">
      <c r="A395" s="780"/>
      <c r="B395" s="873"/>
      <c r="C395" s="780"/>
      <c r="D395" s="780"/>
      <c r="E395" s="780"/>
      <c r="F395" s="780"/>
      <c r="G395" s="780"/>
      <c r="H395" s="780"/>
      <c r="I395" s="780"/>
      <c r="J395" s="780"/>
      <c r="K395" s="780"/>
      <c r="L395" s="780"/>
      <c r="M395" s="780"/>
      <c r="N395" s="780"/>
      <c r="O395" s="780"/>
      <c r="P395" s="780"/>
      <c r="Q395" s="780"/>
      <c r="R395" s="780"/>
      <c r="S395" s="780"/>
      <c r="T395" s="780"/>
      <c r="U395" s="780"/>
      <c r="V395" s="780"/>
      <c r="W395" s="780"/>
      <c r="X395" s="780"/>
      <c r="Y395" s="780"/>
      <c r="Z395" s="780"/>
    </row>
    <row r="396" spans="1:26" ht="15.75" customHeight="1">
      <c r="A396" s="780"/>
      <c r="B396" s="873"/>
      <c r="C396" s="780"/>
      <c r="D396" s="780"/>
      <c r="E396" s="780"/>
      <c r="F396" s="780"/>
      <c r="G396" s="780"/>
      <c r="H396" s="780"/>
      <c r="I396" s="780"/>
      <c r="J396" s="780"/>
      <c r="K396" s="780"/>
      <c r="L396" s="780"/>
      <c r="M396" s="780"/>
      <c r="N396" s="780"/>
      <c r="O396" s="780"/>
      <c r="P396" s="780"/>
      <c r="Q396" s="780"/>
      <c r="R396" s="780"/>
      <c r="S396" s="780"/>
      <c r="T396" s="780"/>
      <c r="U396" s="780"/>
      <c r="V396" s="780"/>
      <c r="W396" s="780"/>
      <c r="X396" s="780"/>
      <c r="Y396" s="780"/>
      <c r="Z396" s="780"/>
    </row>
    <row r="397" spans="1:26" ht="15.75" customHeight="1">
      <c r="A397" s="780"/>
      <c r="B397" s="873"/>
      <c r="C397" s="780"/>
      <c r="D397" s="780"/>
      <c r="E397" s="780"/>
      <c r="F397" s="780"/>
      <c r="G397" s="780"/>
      <c r="H397" s="780"/>
      <c r="I397" s="780"/>
      <c r="J397" s="780"/>
      <c r="K397" s="780"/>
      <c r="L397" s="780"/>
      <c r="M397" s="780"/>
      <c r="N397" s="780"/>
      <c r="O397" s="780"/>
      <c r="P397" s="780"/>
      <c r="Q397" s="780"/>
      <c r="R397" s="780"/>
      <c r="S397" s="780"/>
      <c r="T397" s="780"/>
      <c r="U397" s="780"/>
      <c r="V397" s="780"/>
      <c r="W397" s="780"/>
      <c r="X397" s="780"/>
      <c r="Y397" s="780"/>
      <c r="Z397" s="780"/>
    </row>
    <row r="398" spans="1:26" ht="15.75" customHeight="1">
      <c r="A398" s="780"/>
      <c r="B398" s="873"/>
      <c r="C398" s="780"/>
      <c r="D398" s="780"/>
      <c r="E398" s="780"/>
      <c r="F398" s="780"/>
      <c r="G398" s="780"/>
      <c r="H398" s="780"/>
      <c r="I398" s="780"/>
      <c r="J398" s="780"/>
      <c r="K398" s="780"/>
      <c r="L398" s="780"/>
      <c r="M398" s="780"/>
      <c r="N398" s="780"/>
      <c r="O398" s="780"/>
      <c r="P398" s="780"/>
      <c r="Q398" s="780"/>
      <c r="R398" s="780"/>
      <c r="S398" s="780"/>
      <c r="T398" s="780"/>
      <c r="U398" s="780"/>
      <c r="V398" s="780"/>
      <c r="W398" s="780"/>
      <c r="X398" s="780"/>
      <c r="Y398" s="780"/>
      <c r="Z398" s="780"/>
    </row>
    <row r="399" spans="1:26" ht="15.75" customHeight="1">
      <c r="A399" s="780"/>
      <c r="B399" s="873"/>
      <c r="C399" s="780"/>
      <c r="D399" s="780"/>
      <c r="E399" s="780"/>
      <c r="F399" s="780"/>
      <c r="G399" s="780"/>
      <c r="H399" s="780"/>
      <c r="I399" s="780"/>
      <c r="J399" s="780"/>
      <c r="K399" s="780"/>
      <c r="L399" s="780"/>
      <c r="M399" s="780"/>
      <c r="N399" s="780"/>
      <c r="O399" s="780"/>
      <c r="P399" s="780"/>
      <c r="Q399" s="780"/>
      <c r="R399" s="780"/>
      <c r="S399" s="780"/>
      <c r="T399" s="780"/>
      <c r="U399" s="780"/>
      <c r="V399" s="780"/>
      <c r="W399" s="780"/>
      <c r="X399" s="780"/>
      <c r="Y399" s="780"/>
      <c r="Z399" s="780"/>
    </row>
    <row r="400" spans="1:26" ht="15.75" customHeight="1">
      <c r="A400" s="780"/>
      <c r="B400" s="873"/>
      <c r="C400" s="780"/>
      <c r="D400" s="780"/>
      <c r="E400" s="780"/>
      <c r="F400" s="780"/>
      <c r="G400" s="780"/>
      <c r="H400" s="780"/>
      <c r="I400" s="780"/>
      <c r="J400" s="780"/>
      <c r="K400" s="780"/>
      <c r="L400" s="780"/>
      <c r="M400" s="780"/>
      <c r="N400" s="780"/>
      <c r="O400" s="780"/>
      <c r="P400" s="780"/>
      <c r="Q400" s="780"/>
      <c r="R400" s="780"/>
      <c r="S400" s="780"/>
      <c r="T400" s="780"/>
      <c r="U400" s="780"/>
      <c r="V400" s="780"/>
      <c r="W400" s="780"/>
      <c r="X400" s="780"/>
      <c r="Y400" s="780"/>
      <c r="Z400" s="780"/>
    </row>
    <row r="401" spans="1:26" ht="15.75" customHeight="1">
      <c r="A401" s="780"/>
      <c r="B401" s="873"/>
      <c r="C401" s="780"/>
      <c r="D401" s="780"/>
      <c r="E401" s="780"/>
      <c r="F401" s="780"/>
      <c r="G401" s="780"/>
      <c r="H401" s="780"/>
      <c r="I401" s="780"/>
      <c r="J401" s="780"/>
      <c r="K401" s="780"/>
      <c r="L401" s="780"/>
      <c r="M401" s="780"/>
      <c r="N401" s="780"/>
      <c r="O401" s="780"/>
      <c r="P401" s="780"/>
      <c r="Q401" s="780"/>
      <c r="R401" s="780"/>
      <c r="S401" s="780"/>
      <c r="T401" s="780"/>
      <c r="U401" s="780"/>
      <c r="V401" s="780"/>
      <c r="W401" s="780"/>
      <c r="X401" s="780"/>
      <c r="Y401" s="780"/>
      <c r="Z401" s="780"/>
    </row>
    <row r="402" spans="1:26" ht="15.75" customHeight="1">
      <c r="A402" s="780"/>
      <c r="B402" s="873"/>
      <c r="C402" s="780"/>
      <c r="D402" s="780"/>
      <c r="E402" s="780"/>
      <c r="F402" s="780"/>
      <c r="G402" s="780"/>
      <c r="H402" s="780"/>
      <c r="I402" s="780"/>
      <c r="J402" s="780"/>
      <c r="K402" s="780"/>
      <c r="L402" s="780"/>
      <c r="M402" s="780"/>
      <c r="N402" s="780"/>
      <c r="O402" s="780"/>
      <c r="P402" s="780"/>
      <c r="Q402" s="780"/>
      <c r="R402" s="780"/>
      <c r="S402" s="780"/>
      <c r="T402" s="780"/>
      <c r="U402" s="780"/>
      <c r="V402" s="780"/>
      <c r="W402" s="780"/>
      <c r="X402" s="780"/>
      <c r="Y402" s="780"/>
      <c r="Z402" s="780"/>
    </row>
    <row r="403" spans="1:26" ht="15.75" customHeight="1">
      <c r="A403" s="780"/>
      <c r="B403" s="873"/>
      <c r="C403" s="780"/>
      <c r="D403" s="780"/>
      <c r="E403" s="780"/>
      <c r="F403" s="780"/>
      <c r="G403" s="780"/>
      <c r="H403" s="780"/>
      <c r="I403" s="780"/>
      <c r="J403" s="780"/>
      <c r="K403" s="780"/>
      <c r="L403" s="780"/>
      <c r="M403" s="780"/>
      <c r="N403" s="780"/>
      <c r="O403" s="780"/>
      <c r="P403" s="780"/>
      <c r="Q403" s="780"/>
      <c r="R403" s="780"/>
      <c r="S403" s="780"/>
      <c r="T403" s="780"/>
      <c r="U403" s="780"/>
      <c r="V403" s="780"/>
      <c r="W403" s="780"/>
      <c r="X403" s="780"/>
      <c r="Y403" s="780"/>
      <c r="Z403" s="780"/>
    </row>
    <row r="404" spans="1:26" ht="15.75" customHeight="1">
      <c r="A404" s="780"/>
      <c r="B404" s="873"/>
      <c r="C404" s="780"/>
      <c r="D404" s="780"/>
      <c r="E404" s="780"/>
      <c r="F404" s="780"/>
      <c r="G404" s="780"/>
      <c r="H404" s="780"/>
      <c r="I404" s="780"/>
      <c r="J404" s="780"/>
      <c r="K404" s="780"/>
      <c r="L404" s="780"/>
      <c r="M404" s="780"/>
      <c r="N404" s="780"/>
      <c r="O404" s="780"/>
      <c r="P404" s="780"/>
      <c r="Q404" s="780"/>
      <c r="R404" s="780"/>
      <c r="S404" s="780"/>
      <c r="T404" s="780"/>
      <c r="U404" s="780"/>
      <c r="V404" s="780"/>
      <c r="W404" s="780"/>
      <c r="X404" s="780"/>
      <c r="Y404" s="780"/>
      <c r="Z404" s="780"/>
    </row>
    <row r="405" spans="1:26" ht="15.75" customHeight="1">
      <c r="A405" s="780"/>
      <c r="B405" s="873"/>
      <c r="C405" s="780"/>
      <c r="D405" s="780"/>
      <c r="E405" s="780"/>
      <c r="F405" s="780"/>
      <c r="G405" s="780"/>
      <c r="H405" s="780"/>
      <c r="I405" s="780"/>
      <c r="J405" s="780"/>
      <c r="K405" s="780"/>
      <c r="L405" s="780"/>
      <c r="M405" s="780"/>
      <c r="N405" s="780"/>
      <c r="O405" s="780"/>
      <c r="P405" s="780"/>
      <c r="Q405" s="780"/>
      <c r="R405" s="780"/>
      <c r="S405" s="780"/>
      <c r="T405" s="780"/>
      <c r="U405" s="780"/>
      <c r="V405" s="780"/>
      <c r="W405" s="780"/>
      <c r="X405" s="780"/>
      <c r="Y405" s="780"/>
      <c r="Z405" s="780"/>
    </row>
    <row r="406" spans="1:26" ht="15.75" customHeight="1">
      <c r="A406" s="780"/>
      <c r="B406" s="873"/>
      <c r="C406" s="780"/>
      <c r="D406" s="780"/>
      <c r="E406" s="780"/>
      <c r="F406" s="780"/>
      <c r="G406" s="780"/>
      <c r="H406" s="780"/>
      <c r="I406" s="780"/>
      <c r="J406" s="780"/>
      <c r="K406" s="780"/>
      <c r="L406" s="780"/>
      <c r="M406" s="780"/>
      <c r="N406" s="780"/>
      <c r="O406" s="780"/>
      <c r="P406" s="780"/>
      <c r="Q406" s="780"/>
      <c r="R406" s="780"/>
      <c r="S406" s="780"/>
      <c r="T406" s="780"/>
      <c r="U406" s="780"/>
      <c r="V406" s="780"/>
      <c r="W406" s="780"/>
      <c r="X406" s="780"/>
      <c r="Y406" s="780"/>
      <c r="Z406" s="780"/>
    </row>
    <row r="407" spans="1:26" ht="15.75" customHeight="1">
      <c r="A407" s="780"/>
      <c r="B407" s="873"/>
      <c r="C407" s="780"/>
      <c r="D407" s="780"/>
      <c r="E407" s="780"/>
      <c r="F407" s="780"/>
      <c r="G407" s="780"/>
      <c r="H407" s="780"/>
      <c r="I407" s="780"/>
      <c r="J407" s="780"/>
      <c r="K407" s="780"/>
      <c r="L407" s="780"/>
      <c r="M407" s="780"/>
      <c r="N407" s="780"/>
      <c r="O407" s="780"/>
      <c r="P407" s="780"/>
      <c r="Q407" s="780"/>
      <c r="R407" s="780"/>
      <c r="S407" s="780"/>
      <c r="T407" s="780"/>
      <c r="U407" s="780"/>
      <c r="V407" s="780"/>
      <c r="W407" s="780"/>
      <c r="X407" s="780"/>
      <c r="Y407" s="780"/>
      <c r="Z407" s="780"/>
    </row>
    <row r="408" spans="1:26" ht="15.75" customHeight="1">
      <c r="A408" s="780"/>
      <c r="B408" s="873"/>
      <c r="C408" s="780"/>
      <c r="D408" s="780"/>
      <c r="E408" s="780"/>
      <c r="F408" s="780"/>
      <c r="G408" s="780"/>
      <c r="H408" s="780"/>
      <c r="I408" s="780"/>
      <c r="J408" s="780"/>
      <c r="K408" s="780"/>
      <c r="L408" s="780"/>
      <c r="M408" s="780"/>
      <c r="N408" s="780"/>
      <c r="O408" s="780"/>
      <c r="P408" s="780"/>
      <c r="Q408" s="780"/>
      <c r="R408" s="780"/>
      <c r="S408" s="780"/>
      <c r="T408" s="780"/>
      <c r="U408" s="780"/>
      <c r="V408" s="780"/>
      <c r="W408" s="780"/>
      <c r="X408" s="780"/>
      <c r="Y408" s="780"/>
      <c r="Z408" s="780"/>
    </row>
    <row r="409" spans="1:26" ht="15.75" customHeight="1">
      <c r="A409" s="780"/>
      <c r="B409" s="873"/>
      <c r="C409" s="780"/>
      <c r="D409" s="780"/>
      <c r="E409" s="780"/>
      <c r="F409" s="780"/>
      <c r="G409" s="780"/>
      <c r="H409" s="780"/>
      <c r="I409" s="780"/>
      <c r="J409" s="780"/>
      <c r="K409" s="780"/>
      <c r="L409" s="780"/>
      <c r="M409" s="780"/>
      <c r="N409" s="780"/>
      <c r="O409" s="780"/>
      <c r="P409" s="780"/>
      <c r="Q409" s="780"/>
      <c r="R409" s="780"/>
      <c r="S409" s="780"/>
      <c r="T409" s="780"/>
      <c r="U409" s="780"/>
      <c r="V409" s="780"/>
      <c r="W409" s="780"/>
      <c r="X409" s="780"/>
      <c r="Y409" s="780"/>
      <c r="Z409" s="780"/>
    </row>
    <row r="410" spans="1:26" ht="15.75" customHeight="1">
      <c r="A410" s="780"/>
      <c r="B410" s="873"/>
      <c r="C410" s="780"/>
      <c r="D410" s="780"/>
      <c r="E410" s="780"/>
      <c r="F410" s="780"/>
      <c r="G410" s="780"/>
      <c r="H410" s="780"/>
      <c r="I410" s="780"/>
      <c r="J410" s="780"/>
      <c r="K410" s="780"/>
      <c r="L410" s="780"/>
      <c r="M410" s="780"/>
      <c r="N410" s="780"/>
      <c r="O410" s="780"/>
      <c r="P410" s="780"/>
      <c r="Q410" s="780"/>
      <c r="R410" s="780"/>
      <c r="S410" s="780"/>
      <c r="T410" s="780"/>
      <c r="U410" s="780"/>
      <c r="V410" s="780"/>
      <c r="W410" s="780"/>
      <c r="X410" s="780"/>
      <c r="Y410" s="780"/>
      <c r="Z410" s="780"/>
    </row>
    <row r="411" spans="1:26" ht="15.75" customHeight="1">
      <c r="A411" s="780"/>
      <c r="B411" s="873"/>
      <c r="C411" s="780"/>
      <c r="D411" s="780"/>
      <c r="E411" s="780"/>
      <c r="F411" s="780"/>
      <c r="G411" s="780"/>
      <c r="H411" s="780"/>
      <c r="I411" s="780"/>
      <c r="J411" s="780"/>
      <c r="K411" s="780"/>
      <c r="L411" s="780"/>
      <c r="M411" s="780"/>
      <c r="N411" s="780"/>
      <c r="O411" s="780"/>
      <c r="P411" s="780"/>
      <c r="Q411" s="780"/>
      <c r="R411" s="780"/>
      <c r="S411" s="780"/>
      <c r="T411" s="780"/>
      <c r="U411" s="780"/>
      <c r="V411" s="780"/>
      <c r="W411" s="780"/>
      <c r="X411" s="780"/>
      <c r="Y411" s="780"/>
      <c r="Z411" s="780"/>
    </row>
    <row r="412" spans="1:26" ht="15.75" customHeight="1">
      <c r="A412" s="780"/>
      <c r="B412" s="873"/>
      <c r="C412" s="780"/>
      <c r="D412" s="780"/>
      <c r="E412" s="780"/>
      <c r="F412" s="780"/>
      <c r="G412" s="780"/>
      <c r="H412" s="780"/>
      <c r="I412" s="780"/>
      <c r="J412" s="780"/>
      <c r="K412" s="780"/>
      <c r="L412" s="780"/>
      <c r="M412" s="780"/>
      <c r="N412" s="780"/>
      <c r="O412" s="780"/>
      <c r="P412" s="780"/>
      <c r="Q412" s="780"/>
      <c r="R412" s="780"/>
      <c r="S412" s="780"/>
      <c r="T412" s="780"/>
      <c r="U412" s="780"/>
      <c r="V412" s="780"/>
      <c r="W412" s="780"/>
      <c r="X412" s="780"/>
      <c r="Y412" s="780"/>
      <c r="Z412" s="780"/>
    </row>
    <row r="413" spans="1:26" ht="15.75" customHeight="1">
      <c r="A413" s="780"/>
      <c r="B413" s="873"/>
      <c r="C413" s="780"/>
      <c r="D413" s="780"/>
      <c r="E413" s="780"/>
      <c r="F413" s="780"/>
      <c r="G413" s="780"/>
      <c r="H413" s="780"/>
      <c r="I413" s="780"/>
      <c r="J413" s="780"/>
      <c r="K413" s="780"/>
      <c r="L413" s="780"/>
      <c r="M413" s="780"/>
      <c r="N413" s="780"/>
      <c r="O413" s="780"/>
      <c r="P413" s="780"/>
      <c r="Q413" s="780"/>
      <c r="R413" s="780"/>
      <c r="S413" s="780"/>
      <c r="T413" s="780"/>
      <c r="U413" s="780"/>
      <c r="V413" s="780"/>
      <c r="W413" s="780"/>
      <c r="X413" s="780"/>
      <c r="Y413" s="780"/>
      <c r="Z413" s="780"/>
    </row>
    <row r="414" spans="1:26" ht="15.75" customHeight="1">
      <c r="A414" s="780"/>
      <c r="B414" s="873"/>
      <c r="C414" s="780"/>
      <c r="D414" s="780"/>
      <c r="E414" s="780"/>
      <c r="F414" s="780"/>
      <c r="G414" s="780"/>
      <c r="H414" s="780"/>
      <c r="I414" s="780"/>
      <c r="J414" s="780"/>
      <c r="K414" s="780"/>
      <c r="L414" s="780"/>
      <c r="M414" s="780"/>
      <c r="N414" s="780"/>
      <c r="O414" s="780"/>
      <c r="P414" s="780"/>
      <c r="Q414" s="780"/>
      <c r="R414" s="780"/>
      <c r="S414" s="780"/>
      <c r="T414" s="780"/>
      <c r="U414" s="780"/>
      <c r="V414" s="780"/>
      <c r="W414" s="780"/>
      <c r="X414" s="780"/>
      <c r="Y414" s="780"/>
      <c r="Z414" s="780"/>
    </row>
    <row r="415" spans="1:26" ht="15.75" customHeight="1">
      <c r="A415" s="780"/>
      <c r="B415" s="873"/>
      <c r="C415" s="780"/>
      <c r="D415" s="780"/>
      <c r="E415" s="780"/>
      <c r="F415" s="780"/>
      <c r="G415" s="780"/>
      <c r="H415" s="780"/>
      <c r="I415" s="780"/>
      <c r="J415" s="780"/>
      <c r="K415" s="780"/>
      <c r="L415" s="780"/>
      <c r="M415" s="780"/>
      <c r="N415" s="780"/>
      <c r="O415" s="780"/>
      <c r="P415" s="780"/>
      <c r="Q415" s="780"/>
      <c r="R415" s="780"/>
      <c r="S415" s="780"/>
      <c r="T415" s="780"/>
      <c r="U415" s="780"/>
      <c r="V415" s="780"/>
      <c r="W415" s="780"/>
      <c r="X415" s="780"/>
      <c r="Y415" s="780"/>
      <c r="Z415" s="780"/>
    </row>
    <row r="416" spans="1:26" ht="15.75" customHeight="1">
      <c r="A416" s="780"/>
      <c r="B416" s="873"/>
      <c r="C416" s="780"/>
      <c r="D416" s="780"/>
      <c r="E416" s="780"/>
      <c r="F416" s="780"/>
      <c r="G416" s="780"/>
      <c r="H416" s="780"/>
      <c r="I416" s="780"/>
      <c r="J416" s="780"/>
      <c r="K416" s="780"/>
      <c r="L416" s="780"/>
      <c r="M416" s="780"/>
      <c r="N416" s="780"/>
      <c r="O416" s="780"/>
      <c r="P416" s="780"/>
      <c r="Q416" s="780"/>
      <c r="R416" s="780"/>
      <c r="S416" s="780"/>
      <c r="T416" s="780"/>
      <c r="U416" s="780"/>
      <c r="V416" s="780"/>
      <c r="W416" s="780"/>
      <c r="X416" s="780"/>
      <c r="Y416" s="780"/>
      <c r="Z416" s="780"/>
    </row>
    <row r="417" spans="1:26" ht="15.75" customHeight="1">
      <c r="A417" s="780"/>
      <c r="B417" s="873"/>
      <c r="C417" s="780"/>
      <c r="D417" s="780"/>
      <c r="E417" s="780"/>
      <c r="F417" s="780"/>
      <c r="G417" s="780"/>
      <c r="H417" s="780"/>
      <c r="I417" s="780"/>
      <c r="J417" s="780"/>
      <c r="K417" s="780"/>
      <c r="L417" s="780"/>
      <c r="M417" s="780"/>
      <c r="N417" s="780"/>
      <c r="O417" s="780"/>
      <c r="P417" s="780"/>
      <c r="Q417" s="780"/>
      <c r="R417" s="780"/>
      <c r="S417" s="780"/>
      <c r="T417" s="780"/>
      <c r="U417" s="780"/>
      <c r="V417" s="780"/>
      <c r="W417" s="780"/>
      <c r="X417" s="780"/>
      <c r="Y417" s="780"/>
      <c r="Z417" s="780"/>
    </row>
    <row r="418" spans="1:26" ht="15.75" customHeight="1">
      <c r="A418" s="780"/>
      <c r="B418" s="873"/>
      <c r="C418" s="780"/>
      <c r="D418" s="780"/>
      <c r="E418" s="780"/>
      <c r="F418" s="780"/>
      <c r="G418" s="780"/>
      <c r="H418" s="780"/>
      <c r="I418" s="780"/>
      <c r="J418" s="780"/>
      <c r="K418" s="780"/>
      <c r="L418" s="780"/>
      <c r="M418" s="780"/>
      <c r="N418" s="780"/>
      <c r="O418" s="780"/>
      <c r="P418" s="780"/>
      <c r="Q418" s="780"/>
      <c r="R418" s="780"/>
      <c r="S418" s="780"/>
      <c r="T418" s="780"/>
      <c r="U418" s="780"/>
      <c r="V418" s="780"/>
      <c r="W418" s="780"/>
      <c r="X418" s="780"/>
      <c r="Y418" s="780"/>
      <c r="Z418" s="780"/>
    </row>
    <row r="419" spans="1:26" ht="15.75" customHeight="1">
      <c r="A419" s="780"/>
      <c r="B419" s="873"/>
      <c r="C419" s="780"/>
      <c r="D419" s="780"/>
      <c r="E419" s="780"/>
      <c r="F419" s="780"/>
      <c r="G419" s="780"/>
      <c r="H419" s="780"/>
      <c r="I419" s="780"/>
      <c r="J419" s="780"/>
      <c r="K419" s="780"/>
      <c r="L419" s="780"/>
      <c r="M419" s="780"/>
      <c r="N419" s="780"/>
      <c r="O419" s="780"/>
      <c r="P419" s="780"/>
      <c r="Q419" s="780"/>
      <c r="R419" s="780"/>
      <c r="S419" s="780"/>
      <c r="T419" s="780"/>
      <c r="U419" s="780"/>
      <c r="V419" s="780"/>
      <c r="W419" s="780"/>
      <c r="X419" s="780"/>
      <c r="Y419" s="780"/>
      <c r="Z419" s="780"/>
    </row>
    <row r="420" spans="1:26" ht="15.75" customHeight="1">
      <c r="A420" s="780"/>
      <c r="B420" s="873"/>
      <c r="C420" s="780"/>
      <c r="D420" s="780"/>
      <c r="E420" s="780"/>
      <c r="F420" s="780"/>
      <c r="G420" s="780"/>
      <c r="H420" s="780"/>
      <c r="I420" s="780"/>
      <c r="J420" s="780"/>
      <c r="K420" s="780"/>
      <c r="L420" s="780"/>
      <c r="M420" s="780"/>
      <c r="N420" s="780"/>
      <c r="O420" s="780"/>
      <c r="P420" s="780"/>
      <c r="Q420" s="780"/>
      <c r="R420" s="780"/>
      <c r="S420" s="780"/>
      <c r="T420" s="780"/>
      <c r="U420" s="780"/>
      <c r="V420" s="780"/>
      <c r="W420" s="780"/>
      <c r="X420" s="780"/>
      <c r="Y420" s="780"/>
      <c r="Z420" s="780"/>
    </row>
    <row r="421" spans="1:26" ht="15.75" customHeight="1">
      <c r="A421" s="780"/>
      <c r="B421" s="873"/>
      <c r="C421" s="780"/>
      <c r="D421" s="780"/>
      <c r="E421" s="780"/>
      <c r="F421" s="780"/>
      <c r="G421" s="780"/>
      <c r="H421" s="780"/>
      <c r="I421" s="780"/>
      <c r="J421" s="780"/>
      <c r="K421" s="780"/>
      <c r="L421" s="780"/>
      <c r="M421" s="780"/>
      <c r="N421" s="780"/>
      <c r="O421" s="780"/>
      <c r="P421" s="780"/>
      <c r="Q421" s="780"/>
      <c r="R421" s="780"/>
      <c r="S421" s="780"/>
      <c r="T421" s="780"/>
      <c r="U421" s="780"/>
      <c r="V421" s="780"/>
      <c r="W421" s="780"/>
      <c r="X421" s="780"/>
      <c r="Y421" s="780"/>
      <c r="Z421" s="780"/>
    </row>
    <row r="422" spans="1:26" ht="15.75" customHeight="1">
      <c r="A422" s="780"/>
      <c r="B422" s="873"/>
      <c r="C422" s="780"/>
      <c r="D422" s="780"/>
      <c r="E422" s="780"/>
      <c r="F422" s="780"/>
      <c r="G422" s="780"/>
      <c r="H422" s="780"/>
      <c r="I422" s="780"/>
      <c r="J422" s="780"/>
      <c r="K422" s="780"/>
      <c r="L422" s="780"/>
      <c r="M422" s="780"/>
      <c r="N422" s="780"/>
      <c r="O422" s="780"/>
      <c r="P422" s="780"/>
      <c r="Q422" s="780"/>
      <c r="R422" s="780"/>
      <c r="S422" s="780"/>
      <c r="T422" s="780"/>
      <c r="U422" s="780"/>
      <c r="V422" s="780"/>
      <c r="W422" s="780"/>
      <c r="X422" s="780"/>
      <c r="Y422" s="780"/>
      <c r="Z422" s="780"/>
    </row>
    <row r="423" spans="1:26" ht="15.75" customHeight="1">
      <c r="A423" s="780"/>
      <c r="B423" s="873"/>
      <c r="C423" s="780"/>
      <c r="D423" s="780"/>
      <c r="E423" s="780"/>
      <c r="F423" s="780"/>
      <c r="G423" s="780"/>
      <c r="H423" s="780"/>
      <c r="I423" s="780"/>
      <c r="J423" s="780"/>
      <c r="K423" s="780"/>
      <c r="L423" s="780"/>
      <c r="M423" s="780"/>
      <c r="N423" s="780"/>
      <c r="O423" s="780"/>
      <c r="P423" s="780"/>
      <c r="Q423" s="780"/>
      <c r="R423" s="780"/>
      <c r="S423" s="780"/>
      <c r="T423" s="780"/>
      <c r="U423" s="780"/>
      <c r="V423" s="780"/>
      <c r="W423" s="780"/>
      <c r="X423" s="780"/>
      <c r="Y423" s="780"/>
      <c r="Z423" s="780"/>
    </row>
    <row r="424" spans="1:26" ht="15.75" customHeight="1">
      <c r="A424" s="780"/>
      <c r="B424" s="873"/>
      <c r="C424" s="780"/>
      <c r="D424" s="780"/>
      <c r="E424" s="780"/>
      <c r="F424" s="780"/>
      <c r="G424" s="780"/>
      <c r="H424" s="780"/>
      <c r="I424" s="780"/>
      <c r="J424" s="780"/>
      <c r="K424" s="780"/>
      <c r="L424" s="780"/>
      <c r="M424" s="780"/>
      <c r="N424" s="780"/>
      <c r="O424" s="780"/>
      <c r="P424" s="780"/>
      <c r="Q424" s="780"/>
      <c r="R424" s="780"/>
      <c r="S424" s="780"/>
      <c r="T424" s="780"/>
      <c r="U424" s="780"/>
      <c r="V424" s="780"/>
      <c r="W424" s="780"/>
      <c r="X424" s="780"/>
      <c r="Y424" s="780"/>
      <c r="Z424" s="780"/>
    </row>
    <row r="425" spans="1:26" ht="15.75" customHeight="1">
      <c r="A425" s="780"/>
      <c r="B425" s="873"/>
      <c r="C425" s="780"/>
      <c r="D425" s="780"/>
      <c r="E425" s="780"/>
      <c r="F425" s="780"/>
      <c r="G425" s="780"/>
      <c r="H425" s="780"/>
      <c r="I425" s="780"/>
      <c r="J425" s="780"/>
      <c r="K425" s="780"/>
      <c r="L425" s="780"/>
      <c r="M425" s="780"/>
      <c r="N425" s="780"/>
      <c r="O425" s="780"/>
      <c r="P425" s="780"/>
      <c r="Q425" s="780"/>
      <c r="R425" s="780"/>
      <c r="S425" s="780"/>
      <c r="T425" s="780"/>
      <c r="U425" s="780"/>
      <c r="V425" s="780"/>
      <c r="W425" s="780"/>
      <c r="X425" s="780"/>
      <c r="Y425" s="780"/>
      <c r="Z425" s="780"/>
    </row>
    <row r="426" spans="1:26" ht="15.75" customHeight="1">
      <c r="A426" s="780"/>
      <c r="B426" s="873"/>
      <c r="C426" s="780"/>
      <c r="D426" s="780"/>
      <c r="E426" s="780"/>
      <c r="F426" s="780"/>
      <c r="G426" s="780"/>
      <c r="H426" s="780"/>
      <c r="I426" s="780"/>
      <c r="J426" s="780"/>
      <c r="K426" s="780"/>
      <c r="L426" s="780"/>
      <c r="M426" s="780"/>
      <c r="N426" s="780"/>
      <c r="O426" s="780"/>
      <c r="P426" s="780"/>
      <c r="Q426" s="780"/>
      <c r="R426" s="780"/>
      <c r="S426" s="780"/>
      <c r="T426" s="780"/>
      <c r="U426" s="780"/>
      <c r="V426" s="780"/>
      <c r="W426" s="780"/>
      <c r="X426" s="780"/>
      <c r="Y426" s="780"/>
      <c r="Z426" s="780"/>
    </row>
    <row r="427" spans="1:26" ht="15.75" customHeight="1">
      <c r="A427" s="780"/>
      <c r="B427" s="873"/>
      <c r="C427" s="780"/>
      <c r="D427" s="780"/>
      <c r="E427" s="780"/>
      <c r="F427" s="780"/>
      <c r="G427" s="780"/>
      <c r="H427" s="780"/>
      <c r="I427" s="780"/>
      <c r="J427" s="780"/>
      <c r="K427" s="780"/>
      <c r="L427" s="780"/>
      <c r="M427" s="780"/>
      <c r="N427" s="780"/>
      <c r="O427" s="780"/>
      <c r="P427" s="780"/>
      <c r="Q427" s="780"/>
      <c r="R427" s="780"/>
      <c r="S427" s="780"/>
      <c r="T427" s="780"/>
      <c r="U427" s="780"/>
      <c r="V427" s="780"/>
      <c r="W427" s="780"/>
      <c r="X427" s="780"/>
      <c r="Y427" s="780"/>
      <c r="Z427" s="780"/>
    </row>
    <row r="428" spans="1:26" ht="15.75" customHeight="1">
      <c r="A428" s="780"/>
      <c r="B428" s="873"/>
      <c r="C428" s="780"/>
      <c r="D428" s="780"/>
      <c r="E428" s="780"/>
      <c r="F428" s="780"/>
      <c r="G428" s="780"/>
      <c r="H428" s="780"/>
      <c r="I428" s="780"/>
      <c r="J428" s="780"/>
      <c r="K428" s="780"/>
      <c r="L428" s="780"/>
      <c r="M428" s="780"/>
      <c r="N428" s="780"/>
      <c r="O428" s="780"/>
      <c r="P428" s="780"/>
      <c r="Q428" s="780"/>
      <c r="R428" s="780"/>
      <c r="S428" s="780"/>
      <c r="T428" s="780"/>
      <c r="U428" s="780"/>
      <c r="V428" s="780"/>
      <c r="W428" s="780"/>
      <c r="X428" s="780"/>
      <c r="Y428" s="780"/>
      <c r="Z428" s="780"/>
    </row>
    <row r="429" spans="1:26" ht="15.75" customHeight="1">
      <c r="A429" s="780"/>
      <c r="B429" s="873"/>
      <c r="C429" s="780"/>
      <c r="D429" s="780"/>
      <c r="E429" s="780"/>
      <c r="F429" s="780"/>
      <c r="G429" s="780"/>
      <c r="H429" s="780"/>
      <c r="I429" s="780"/>
      <c r="J429" s="780"/>
      <c r="K429" s="780"/>
      <c r="L429" s="780"/>
      <c r="M429" s="780"/>
      <c r="N429" s="780"/>
      <c r="O429" s="780"/>
      <c r="P429" s="780"/>
      <c r="Q429" s="780"/>
      <c r="R429" s="780"/>
      <c r="S429" s="780"/>
      <c r="T429" s="780"/>
      <c r="U429" s="780"/>
      <c r="V429" s="780"/>
      <c r="W429" s="780"/>
      <c r="X429" s="780"/>
      <c r="Y429" s="780"/>
      <c r="Z429" s="780"/>
    </row>
    <row r="430" spans="1:26" ht="15.75" customHeight="1">
      <c r="A430" s="780"/>
      <c r="B430" s="873"/>
      <c r="C430" s="780"/>
      <c r="D430" s="780"/>
      <c r="E430" s="780"/>
      <c r="F430" s="780"/>
      <c r="G430" s="780"/>
      <c r="H430" s="780"/>
      <c r="I430" s="780"/>
      <c r="J430" s="780"/>
      <c r="K430" s="780"/>
      <c r="L430" s="780"/>
      <c r="M430" s="780"/>
      <c r="N430" s="780"/>
      <c r="O430" s="780"/>
      <c r="P430" s="780"/>
      <c r="Q430" s="780"/>
      <c r="R430" s="780"/>
      <c r="S430" s="780"/>
      <c r="T430" s="780"/>
      <c r="U430" s="780"/>
      <c r="V430" s="780"/>
      <c r="W430" s="780"/>
      <c r="X430" s="780"/>
      <c r="Y430" s="780"/>
      <c r="Z430" s="780"/>
    </row>
    <row r="431" spans="1:26" ht="15.75" customHeight="1">
      <c r="A431" s="780"/>
      <c r="B431" s="873"/>
      <c r="C431" s="780"/>
      <c r="D431" s="780"/>
      <c r="E431" s="780"/>
      <c r="F431" s="780"/>
      <c r="G431" s="780"/>
      <c r="H431" s="780"/>
      <c r="I431" s="780"/>
      <c r="J431" s="780"/>
      <c r="K431" s="780"/>
      <c r="L431" s="780"/>
      <c r="M431" s="780"/>
      <c r="N431" s="780"/>
      <c r="O431" s="780"/>
      <c r="P431" s="780"/>
      <c r="Q431" s="780"/>
      <c r="R431" s="780"/>
      <c r="S431" s="780"/>
      <c r="T431" s="780"/>
      <c r="U431" s="780"/>
      <c r="V431" s="780"/>
      <c r="W431" s="780"/>
      <c r="X431" s="780"/>
      <c r="Y431" s="780"/>
      <c r="Z431" s="780"/>
    </row>
    <row r="432" spans="1:26" ht="15.75" customHeight="1">
      <c r="A432" s="780"/>
      <c r="B432" s="873"/>
      <c r="C432" s="780"/>
      <c r="D432" s="780"/>
      <c r="E432" s="780"/>
      <c r="F432" s="780"/>
      <c r="G432" s="780"/>
      <c r="H432" s="780"/>
      <c r="I432" s="780"/>
      <c r="J432" s="780"/>
      <c r="K432" s="780"/>
      <c r="L432" s="780"/>
      <c r="M432" s="780"/>
      <c r="N432" s="780"/>
      <c r="O432" s="780"/>
      <c r="P432" s="780"/>
      <c r="Q432" s="780"/>
      <c r="R432" s="780"/>
      <c r="S432" s="780"/>
      <c r="T432" s="780"/>
      <c r="U432" s="780"/>
      <c r="V432" s="780"/>
      <c r="W432" s="780"/>
      <c r="X432" s="780"/>
      <c r="Y432" s="780"/>
      <c r="Z432" s="780"/>
    </row>
    <row r="433" spans="1:26" ht="15.75" customHeight="1">
      <c r="A433" s="780"/>
      <c r="B433" s="873"/>
      <c r="C433" s="780"/>
      <c r="D433" s="780"/>
      <c r="E433" s="780"/>
      <c r="F433" s="780"/>
      <c r="G433" s="780"/>
      <c r="H433" s="780"/>
      <c r="I433" s="780"/>
      <c r="J433" s="780"/>
      <c r="K433" s="780"/>
      <c r="L433" s="780"/>
      <c r="M433" s="780"/>
      <c r="N433" s="780"/>
      <c r="O433" s="780"/>
      <c r="P433" s="780"/>
      <c r="Q433" s="780"/>
      <c r="R433" s="780"/>
      <c r="S433" s="780"/>
      <c r="T433" s="780"/>
      <c r="U433" s="780"/>
      <c r="V433" s="780"/>
      <c r="W433" s="780"/>
      <c r="X433" s="780"/>
      <c r="Y433" s="780"/>
      <c r="Z433" s="780"/>
    </row>
    <row r="434" spans="1:26" ht="15.75" customHeight="1">
      <c r="A434" s="780"/>
      <c r="B434" s="873"/>
      <c r="C434" s="780"/>
      <c r="D434" s="780"/>
      <c r="E434" s="780"/>
      <c r="F434" s="780"/>
      <c r="G434" s="780"/>
      <c r="H434" s="780"/>
      <c r="I434" s="780"/>
      <c r="J434" s="780"/>
      <c r="K434" s="780"/>
      <c r="L434" s="780"/>
      <c r="M434" s="780"/>
      <c r="N434" s="780"/>
      <c r="O434" s="780"/>
      <c r="P434" s="780"/>
      <c r="Q434" s="780"/>
      <c r="R434" s="780"/>
      <c r="S434" s="780"/>
      <c r="T434" s="780"/>
      <c r="U434" s="780"/>
      <c r="V434" s="780"/>
      <c r="W434" s="780"/>
      <c r="X434" s="780"/>
      <c r="Y434" s="780"/>
      <c r="Z434" s="780"/>
    </row>
    <row r="435" spans="1:26" ht="15.75" customHeight="1">
      <c r="A435" s="780"/>
      <c r="B435" s="873"/>
      <c r="C435" s="780"/>
      <c r="D435" s="780"/>
      <c r="E435" s="780"/>
      <c r="F435" s="780"/>
      <c r="G435" s="780"/>
      <c r="H435" s="780"/>
      <c r="I435" s="780"/>
      <c r="J435" s="780"/>
      <c r="K435" s="780"/>
      <c r="L435" s="780"/>
      <c r="M435" s="780"/>
      <c r="N435" s="780"/>
      <c r="O435" s="780"/>
      <c r="P435" s="780"/>
      <c r="Q435" s="780"/>
      <c r="R435" s="780"/>
      <c r="S435" s="780"/>
      <c r="T435" s="780"/>
      <c r="U435" s="780"/>
      <c r="V435" s="780"/>
      <c r="W435" s="780"/>
      <c r="X435" s="780"/>
      <c r="Y435" s="780"/>
      <c r="Z435" s="780"/>
    </row>
    <row r="436" spans="1:26" ht="15.75" customHeight="1">
      <c r="A436" s="780"/>
      <c r="B436" s="873"/>
      <c r="C436" s="780"/>
      <c r="D436" s="780"/>
      <c r="E436" s="780"/>
      <c r="F436" s="780"/>
      <c r="G436" s="780"/>
      <c r="H436" s="780"/>
      <c r="I436" s="780"/>
      <c r="J436" s="780"/>
      <c r="K436" s="780"/>
      <c r="L436" s="780"/>
      <c r="M436" s="780"/>
      <c r="N436" s="780"/>
      <c r="O436" s="780"/>
      <c r="P436" s="780"/>
      <c r="Q436" s="780"/>
      <c r="R436" s="780"/>
      <c r="S436" s="780"/>
      <c r="T436" s="780"/>
      <c r="U436" s="780"/>
      <c r="V436" s="780"/>
      <c r="W436" s="780"/>
      <c r="X436" s="780"/>
      <c r="Y436" s="780"/>
      <c r="Z436" s="780"/>
    </row>
    <row r="437" spans="1:26" ht="15.75" customHeight="1">
      <c r="A437" s="780"/>
      <c r="B437" s="873"/>
      <c r="C437" s="780"/>
      <c r="D437" s="780"/>
      <c r="E437" s="780"/>
      <c r="F437" s="780"/>
      <c r="G437" s="780"/>
      <c r="H437" s="780"/>
      <c r="I437" s="780"/>
      <c r="J437" s="780"/>
      <c r="K437" s="780"/>
      <c r="L437" s="780"/>
      <c r="M437" s="780"/>
      <c r="N437" s="780"/>
      <c r="O437" s="780"/>
      <c r="P437" s="780"/>
      <c r="Q437" s="780"/>
      <c r="R437" s="780"/>
      <c r="S437" s="780"/>
      <c r="T437" s="780"/>
      <c r="U437" s="780"/>
      <c r="V437" s="780"/>
      <c r="W437" s="780"/>
      <c r="X437" s="780"/>
      <c r="Y437" s="780"/>
      <c r="Z437" s="780"/>
    </row>
    <row r="438" spans="1:26" ht="15.75" customHeight="1">
      <c r="A438" s="780"/>
      <c r="B438" s="873"/>
      <c r="C438" s="780"/>
      <c r="D438" s="780"/>
      <c r="E438" s="780"/>
      <c r="F438" s="780"/>
      <c r="G438" s="780"/>
      <c r="H438" s="780"/>
      <c r="I438" s="780"/>
      <c r="J438" s="780"/>
      <c r="K438" s="780"/>
      <c r="L438" s="780"/>
      <c r="M438" s="780"/>
      <c r="N438" s="780"/>
      <c r="O438" s="780"/>
      <c r="P438" s="780"/>
      <c r="Q438" s="780"/>
      <c r="R438" s="780"/>
      <c r="S438" s="780"/>
      <c r="T438" s="780"/>
      <c r="U438" s="780"/>
      <c r="V438" s="780"/>
      <c r="W438" s="780"/>
      <c r="X438" s="780"/>
      <c r="Y438" s="780"/>
      <c r="Z438" s="780"/>
    </row>
    <row r="439" spans="1:26" ht="15.75" customHeight="1">
      <c r="A439" s="780"/>
      <c r="B439" s="873"/>
      <c r="C439" s="780"/>
      <c r="D439" s="780"/>
      <c r="E439" s="780"/>
      <c r="F439" s="780"/>
      <c r="G439" s="780"/>
      <c r="H439" s="780"/>
      <c r="I439" s="780"/>
      <c r="J439" s="780"/>
      <c r="K439" s="780"/>
      <c r="L439" s="780"/>
      <c r="M439" s="780"/>
      <c r="N439" s="780"/>
      <c r="O439" s="780"/>
      <c r="P439" s="780"/>
      <c r="Q439" s="780"/>
      <c r="R439" s="780"/>
      <c r="S439" s="780"/>
      <c r="T439" s="780"/>
      <c r="U439" s="780"/>
      <c r="V439" s="780"/>
      <c r="W439" s="780"/>
      <c r="X439" s="780"/>
      <c r="Y439" s="780"/>
      <c r="Z439" s="780"/>
    </row>
    <row r="440" spans="1:26" ht="15.75" customHeight="1">
      <c r="A440" s="780"/>
      <c r="B440" s="873"/>
      <c r="C440" s="780"/>
      <c r="D440" s="780"/>
      <c r="E440" s="780"/>
      <c r="F440" s="780"/>
      <c r="G440" s="780"/>
      <c r="H440" s="780"/>
      <c r="I440" s="780"/>
      <c r="J440" s="780"/>
      <c r="K440" s="780"/>
      <c r="L440" s="780"/>
      <c r="M440" s="780"/>
      <c r="N440" s="780"/>
      <c r="O440" s="780"/>
      <c r="P440" s="780"/>
      <c r="Q440" s="780"/>
      <c r="R440" s="780"/>
      <c r="S440" s="780"/>
      <c r="T440" s="780"/>
      <c r="U440" s="780"/>
      <c r="V440" s="780"/>
      <c r="W440" s="780"/>
      <c r="X440" s="780"/>
      <c r="Y440" s="780"/>
      <c r="Z440" s="780"/>
    </row>
    <row r="441" spans="1:26" ht="15.75" customHeight="1">
      <c r="A441" s="780"/>
      <c r="B441" s="873"/>
      <c r="C441" s="780"/>
      <c r="D441" s="780"/>
      <c r="E441" s="780"/>
      <c r="F441" s="780"/>
      <c r="G441" s="780"/>
      <c r="H441" s="780"/>
      <c r="I441" s="780"/>
      <c r="J441" s="780"/>
      <c r="K441" s="780"/>
      <c r="L441" s="780"/>
      <c r="M441" s="780"/>
      <c r="N441" s="780"/>
      <c r="O441" s="780"/>
      <c r="P441" s="780"/>
      <c r="Q441" s="780"/>
      <c r="R441" s="780"/>
      <c r="S441" s="780"/>
      <c r="T441" s="780"/>
      <c r="U441" s="780"/>
      <c r="V441" s="780"/>
      <c r="W441" s="780"/>
      <c r="X441" s="780"/>
      <c r="Y441" s="780"/>
      <c r="Z441" s="780"/>
    </row>
    <row r="442" spans="1:26" ht="15.75" customHeight="1">
      <c r="A442" s="780"/>
      <c r="B442" s="873"/>
      <c r="C442" s="780"/>
      <c r="D442" s="780"/>
      <c r="E442" s="780"/>
      <c r="F442" s="780"/>
      <c r="G442" s="780"/>
      <c r="H442" s="780"/>
      <c r="I442" s="780"/>
      <c r="J442" s="780"/>
      <c r="K442" s="780"/>
      <c r="L442" s="780"/>
      <c r="M442" s="780"/>
      <c r="N442" s="780"/>
      <c r="O442" s="780"/>
      <c r="P442" s="780"/>
      <c r="Q442" s="780"/>
      <c r="R442" s="780"/>
      <c r="S442" s="780"/>
      <c r="T442" s="780"/>
      <c r="U442" s="780"/>
      <c r="V442" s="780"/>
      <c r="W442" s="780"/>
      <c r="X442" s="780"/>
      <c r="Y442" s="780"/>
      <c r="Z442" s="780"/>
    </row>
    <row r="443" spans="1:26" ht="15.75" customHeight="1">
      <c r="A443" s="780"/>
      <c r="B443" s="873"/>
      <c r="C443" s="780"/>
      <c r="D443" s="780"/>
      <c r="E443" s="780"/>
      <c r="F443" s="780"/>
      <c r="G443" s="780"/>
      <c r="H443" s="780"/>
      <c r="I443" s="780"/>
      <c r="J443" s="780"/>
      <c r="K443" s="780"/>
      <c r="L443" s="780"/>
      <c r="M443" s="780"/>
      <c r="N443" s="780"/>
      <c r="O443" s="780"/>
      <c r="P443" s="780"/>
      <c r="Q443" s="780"/>
      <c r="R443" s="780"/>
      <c r="S443" s="780"/>
      <c r="T443" s="780"/>
      <c r="U443" s="780"/>
      <c r="V443" s="780"/>
      <c r="W443" s="780"/>
      <c r="X443" s="780"/>
      <c r="Y443" s="780"/>
      <c r="Z443" s="780"/>
    </row>
    <row r="444" spans="1:26" ht="15.75" customHeight="1">
      <c r="A444" s="780"/>
      <c r="B444" s="873"/>
      <c r="C444" s="780"/>
      <c r="D444" s="780"/>
      <c r="E444" s="780"/>
      <c r="F444" s="780"/>
      <c r="G444" s="780"/>
      <c r="H444" s="780"/>
      <c r="I444" s="780"/>
      <c r="J444" s="780"/>
      <c r="K444" s="780"/>
      <c r="L444" s="780"/>
      <c r="M444" s="780"/>
      <c r="N444" s="780"/>
      <c r="O444" s="780"/>
      <c r="P444" s="780"/>
      <c r="Q444" s="780"/>
      <c r="R444" s="780"/>
      <c r="S444" s="780"/>
      <c r="T444" s="780"/>
      <c r="U444" s="780"/>
      <c r="V444" s="780"/>
      <c r="W444" s="780"/>
      <c r="X444" s="780"/>
      <c r="Y444" s="780"/>
      <c r="Z444" s="780"/>
    </row>
    <row r="445" spans="1:26" ht="15.75" customHeight="1">
      <c r="A445" s="780"/>
      <c r="B445" s="873"/>
      <c r="C445" s="780"/>
      <c r="D445" s="780"/>
      <c r="E445" s="780"/>
      <c r="F445" s="780"/>
      <c r="G445" s="780"/>
      <c r="H445" s="780"/>
      <c r="I445" s="780"/>
      <c r="J445" s="780"/>
      <c r="K445" s="780"/>
      <c r="L445" s="780"/>
      <c r="M445" s="780"/>
      <c r="N445" s="780"/>
      <c r="O445" s="780"/>
      <c r="P445" s="780"/>
      <c r="Q445" s="780"/>
      <c r="R445" s="780"/>
      <c r="S445" s="780"/>
      <c r="T445" s="780"/>
      <c r="U445" s="780"/>
      <c r="V445" s="780"/>
      <c r="W445" s="780"/>
      <c r="X445" s="780"/>
      <c r="Y445" s="780"/>
      <c r="Z445" s="780"/>
    </row>
    <row r="446" spans="1:26" ht="15.75" customHeight="1">
      <c r="A446" s="780"/>
      <c r="B446" s="873"/>
      <c r="C446" s="780"/>
      <c r="D446" s="780"/>
      <c r="E446" s="780"/>
      <c r="F446" s="780"/>
      <c r="G446" s="780"/>
      <c r="H446" s="780"/>
      <c r="I446" s="780"/>
      <c r="J446" s="780"/>
      <c r="K446" s="780"/>
      <c r="L446" s="780"/>
      <c r="M446" s="780"/>
      <c r="N446" s="780"/>
      <c r="O446" s="780"/>
      <c r="P446" s="780"/>
      <c r="Q446" s="780"/>
      <c r="R446" s="780"/>
      <c r="S446" s="780"/>
      <c r="T446" s="780"/>
      <c r="U446" s="780"/>
      <c r="V446" s="780"/>
      <c r="W446" s="780"/>
      <c r="X446" s="780"/>
      <c r="Y446" s="780"/>
      <c r="Z446" s="780"/>
    </row>
    <row r="447" spans="1:26" ht="15.75" customHeight="1">
      <c r="A447" s="780"/>
      <c r="B447" s="873"/>
      <c r="C447" s="780"/>
      <c r="D447" s="780"/>
      <c r="E447" s="780"/>
      <c r="F447" s="780"/>
      <c r="G447" s="780"/>
      <c r="H447" s="780"/>
      <c r="I447" s="780"/>
      <c r="J447" s="780"/>
      <c r="K447" s="780"/>
      <c r="L447" s="780"/>
      <c r="M447" s="780"/>
      <c r="N447" s="780"/>
      <c r="O447" s="780"/>
      <c r="P447" s="780"/>
      <c r="Q447" s="780"/>
      <c r="R447" s="780"/>
      <c r="S447" s="780"/>
      <c r="T447" s="780"/>
      <c r="U447" s="780"/>
      <c r="V447" s="780"/>
      <c r="W447" s="780"/>
      <c r="X447" s="780"/>
      <c r="Y447" s="780"/>
      <c r="Z447" s="780"/>
    </row>
    <row r="448" spans="1:26" ht="15.75" customHeight="1">
      <c r="A448" s="780"/>
      <c r="B448" s="873"/>
      <c r="C448" s="780"/>
      <c r="D448" s="780"/>
      <c r="E448" s="780"/>
      <c r="F448" s="780"/>
      <c r="G448" s="780"/>
      <c r="H448" s="780"/>
      <c r="I448" s="780"/>
      <c r="J448" s="780"/>
      <c r="K448" s="780"/>
      <c r="L448" s="780"/>
      <c r="M448" s="780"/>
      <c r="N448" s="780"/>
      <c r="O448" s="780"/>
      <c r="P448" s="780"/>
      <c r="Q448" s="780"/>
      <c r="R448" s="780"/>
      <c r="S448" s="780"/>
      <c r="T448" s="780"/>
      <c r="U448" s="780"/>
      <c r="V448" s="780"/>
      <c r="W448" s="780"/>
      <c r="X448" s="780"/>
      <c r="Y448" s="780"/>
      <c r="Z448" s="780"/>
    </row>
    <row r="449" spans="1:26" ht="15.75" customHeight="1">
      <c r="A449" s="780"/>
      <c r="B449" s="873"/>
      <c r="C449" s="780"/>
      <c r="D449" s="780"/>
      <c r="E449" s="780"/>
      <c r="F449" s="780"/>
      <c r="G449" s="780"/>
      <c r="H449" s="780"/>
      <c r="I449" s="780"/>
      <c r="J449" s="780"/>
      <c r="K449" s="780"/>
      <c r="L449" s="780"/>
      <c r="M449" s="780"/>
      <c r="N449" s="780"/>
      <c r="O449" s="780"/>
      <c r="P449" s="780"/>
      <c r="Q449" s="780"/>
      <c r="R449" s="780"/>
      <c r="S449" s="780"/>
      <c r="T449" s="780"/>
      <c r="U449" s="780"/>
      <c r="V449" s="780"/>
      <c r="W449" s="780"/>
      <c r="X449" s="780"/>
      <c r="Y449" s="780"/>
      <c r="Z449" s="780"/>
    </row>
    <row r="450" spans="1:26" ht="15.75" customHeight="1">
      <c r="A450" s="780"/>
      <c r="B450" s="873"/>
      <c r="C450" s="780"/>
      <c r="D450" s="780"/>
      <c r="E450" s="780"/>
      <c r="F450" s="780"/>
      <c r="G450" s="780"/>
      <c r="H450" s="780"/>
      <c r="I450" s="780"/>
      <c r="J450" s="780"/>
      <c r="K450" s="780"/>
      <c r="L450" s="780"/>
      <c r="M450" s="780"/>
      <c r="N450" s="780"/>
      <c r="O450" s="780"/>
      <c r="P450" s="780"/>
      <c r="Q450" s="780"/>
      <c r="R450" s="780"/>
      <c r="S450" s="780"/>
      <c r="T450" s="780"/>
      <c r="U450" s="780"/>
      <c r="V450" s="780"/>
      <c r="W450" s="780"/>
      <c r="X450" s="780"/>
      <c r="Y450" s="780"/>
      <c r="Z450" s="780"/>
    </row>
    <row r="451" spans="1:26" ht="15.75" customHeight="1">
      <c r="A451" s="780"/>
      <c r="B451" s="873"/>
      <c r="C451" s="780"/>
      <c r="D451" s="780"/>
      <c r="E451" s="780"/>
      <c r="F451" s="780"/>
      <c r="G451" s="780"/>
      <c r="H451" s="780"/>
      <c r="I451" s="780"/>
      <c r="J451" s="780"/>
      <c r="K451" s="780"/>
      <c r="L451" s="780"/>
      <c r="M451" s="780"/>
      <c r="N451" s="780"/>
      <c r="O451" s="780"/>
      <c r="P451" s="780"/>
      <c r="Q451" s="780"/>
      <c r="R451" s="780"/>
      <c r="S451" s="780"/>
      <c r="T451" s="780"/>
      <c r="U451" s="780"/>
      <c r="V451" s="780"/>
      <c r="W451" s="780"/>
      <c r="X451" s="780"/>
      <c r="Y451" s="780"/>
      <c r="Z451" s="780"/>
    </row>
    <row r="452" spans="1:26" ht="15.75" customHeight="1">
      <c r="A452" s="780"/>
      <c r="B452" s="873"/>
      <c r="C452" s="780"/>
      <c r="D452" s="780"/>
      <c r="E452" s="780"/>
      <c r="F452" s="780"/>
      <c r="G452" s="780"/>
      <c r="H452" s="780"/>
      <c r="I452" s="780"/>
      <c r="J452" s="780"/>
      <c r="K452" s="780"/>
      <c r="L452" s="780"/>
      <c r="M452" s="780"/>
      <c r="N452" s="780"/>
      <c r="O452" s="780"/>
      <c r="P452" s="780"/>
      <c r="Q452" s="780"/>
      <c r="R452" s="780"/>
      <c r="S452" s="780"/>
      <c r="T452" s="780"/>
      <c r="U452" s="780"/>
      <c r="V452" s="780"/>
      <c r="W452" s="780"/>
      <c r="X452" s="780"/>
      <c r="Y452" s="780"/>
      <c r="Z452" s="780"/>
    </row>
    <row r="453" spans="1:26" ht="15.75" customHeight="1">
      <c r="A453" s="780"/>
      <c r="B453" s="873"/>
      <c r="C453" s="780"/>
      <c r="D453" s="780"/>
      <c r="E453" s="780"/>
      <c r="F453" s="780"/>
      <c r="G453" s="780"/>
      <c r="H453" s="780"/>
      <c r="I453" s="780"/>
      <c r="J453" s="780"/>
      <c r="K453" s="780"/>
      <c r="L453" s="780"/>
      <c r="M453" s="780"/>
      <c r="N453" s="780"/>
      <c r="O453" s="780"/>
      <c r="P453" s="780"/>
      <c r="Q453" s="780"/>
      <c r="R453" s="780"/>
      <c r="S453" s="780"/>
      <c r="T453" s="780"/>
      <c r="U453" s="780"/>
      <c r="V453" s="780"/>
      <c r="W453" s="780"/>
      <c r="X453" s="780"/>
      <c r="Y453" s="780"/>
      <c r="Z453" s="780"/>
    </row>
    <row r="454" spans="1:26" ht="15.75" customHeight="1">
      <c r="A454" s="780"/>
      <c r="B454" s="873"/>
      <c r="C454" s="780"/>
      <c r="D454" s="780"/>
      <c r="E454" s="780"/>
      <c r="F454" s="780"/>
      <c r="G454" s="780"/>
      <c r="H454" s="780"/>
      <c r="I454" s="780"/>
      <c r="J454" s="780"/>
      <c r="K454" s="780"/>
      <c r="L454" s="780"/>
      <c r="M454" s="780"/>
      <c r="N454" s="780"/>
      <c r="O454" s="780"/>
      <c r="P454" s="780"/>
      <c r="Q454" s="780"/>
      <c r="R454" s="780"/>
      <c r="S454" s="780"/>
      <c r="T454" s="780"/>
      <c r="U454" s="780"/>
      <c r="V454" s="780"/>
      <c r="W454" s="780"/>
      <c r="X454" s="780"/>
      <c r="Y454" s="780"/>
      <c r="Z454" s="780"/>
    </row>
    <row r="455" spans="1:26" ht="15.75" customHeight="1">
      <c r="A455" s="780"/>
      <c r="B455" s="873"/>
      <c r="C455" s="780"/>
      <c r="D455" s="780"/>
      <c r="E455" s="780"/>
      <c r="F455" s="780"/>
      <c r="G455" s="780"/>
      <c r="H455" s="780"/>
      <c r="I455" s="780"/>
      <c r="J455" s="780"/>
      <c r="K455" s="780"/>
      <c r="L455" s="780"/>
      <c r="M455" s="780"/>
      <c r="N455" s="780"/>
      <c r="O455" s="780"/>
      <c r="P455" s="780"/>
      <c r="Q455" s="780"/>
      <c r="R455" s="780"/>
      <c r="S455" s="780"/>
      <c r="T455" s="780"/>
      <c r="U455" s="780"/>
      <c r="V455" s="780"/>
      <c r="W455" s="780"/>
      <c r="X455" s="780"/>
      <c r="Y455" s="780"/>
      <c r="Z455" s="780"/>
    </row>
    <row r="456" spans="1:26" ht="15.75" customHeight="1">
      <c r="A456" s="780"/>
      <c r="B456" s="873"/>
      <c r="C456" s="780"/>
      <c r="D456" s="780"/>
      <c r="E456" s="780"/>
      <c r="F456" s="780"/>
      <c r="G456" s="780"/>
      <c r="H456" s="780"/>
      <c r="I456" s="780"/>
      <c r="J456" s="780"/>
      <c r="K456" s="780"/>
      <c r="L456" s="780"/>
      <c r="M456" s="780"/>
      <c r="N456" s="780"/>
      <c r="O456" s="780"/>
      <c r="P456" s="780"/>
      <c r="Q456" s="780"/>
      <c r="R456" s="780"/>
      <c r="S456" s="780"/>
      <c r="T456" s="780"/>
      <c r="U456" s="780"/>
      <c r="V456" s="780"/>
      <c r="W456" s="780"/>
      <c r="X456" s="780"/>
      <c r="Y456" s="780"/>
      <c r="Z456" s="780"/>
    </row>
    <row r="457" spans="1:26" ht="15.75" customHeight="1">
      <c r="A457" s="780"/>
      <c r="B457" s="873"/>
      <c r="C457" s="780"/>
      <c r="D457" s="780"/>
      <c r="E457" s="780"/>
      <c r="F457" s="780"/>
      <c r="G457" s="780"/>
      <c r="H457" s="780"/>
      <c r="I457" s="780"/>
      <c r="J457" s="780"/>
      <c r="K457" s="780"/>
      <c r="L457" s="780"/>
      <c r="M457" s="780"/>
      <c r="N457" s="780"/>
      <c r="O457" s="780"/>
      <c r="P457" s="780"/>
      <c r="Q457" s="780"/>
      <c r="R457" s="780"/>
      <c r="S457" s="780"/>
      <c r="T457" s="780"/>
      <c r="U457" s="780"/>
      <c r="V457" s="780"/>
      <c r="W457" s="780"/>
      <c r="X457" s="780"/>
      <c r="Y457" s="780"/>
      <c r="Z457" s="780"/>
    </row>
    <row r="458" spans="1:26" ht="15.75" customHeight="1">
      <c r="A458" s="780"/>
      <c r="B458" s="873"/>
      <c r="C458" s="780"/>
      <c r="D458" s="780"/>
      <c r="E458" s="780"/>
      <c r="F458" s="780"/>
      <c r="G458" s="780"/>
      <c r="H458" s="780"/>
      <c r="I458" s="780"/>
      <c r="J458" s="780"/>
      <c r="K458" s="780"/>
      <c r="L458" s="780"/>
      <c r="M458" s="780"/>
      <c r="N458" s="780"/>
      <c r="O458" s="780"/>
      <c r="P458" s="780"/>
      <c r="Q458" s="780"/>
      <c r="R458" s="780"/>
      <c r="S458" s="780"/>
      <c r="T458" s="780"/>
      <c r="U458" s="780"/>
      <c r="V458" s="780"/>
      <c r="W458" s="780"/>
      <c r="X458" s="780"/>
      <c r="Y458" s="780"/>
      <c r="Z458" s="780"/>
    </row>
    <row r="459" spans="1:26" ht="15.75" customHeight="1">
      <c r="A459" s="780"/>
      <c r="B459" s="873"/>
      <c r="C459" s="780"/>
      <c r="D459" s="780"/>
      <c r="E459" s="780"/>
      <c r="F459" s="780"/>
      <c r="G459" s="780"/>
      <c r="H459" s="780"/>
      <c r="I459" s="780"/>
      <c r="J459" s="780"/>
      <c r="K459" s="780"/>
      <c r="L459" s="780"/>
      <c r="M459" s="780"/>
      <c r="N459" s="780"/>
      <c r="O459" s="780"/>
      <c r="P459" s="780"/>
      <c r="Q459" s="780"/>
      <c r="R459" s="780"/>
      <c r="S459" s="780"/>
      <c r="T459" s="780"/>
      <c r="U459" s="780"/>
      <c r="V459" s="780"/>
      <c r="W459" s="780"/>
      <c r="X459" s="780"/>
      <c r="Y459" s="780"/>
      <c r="Z459" s="780"/>
    </row>
    <row r="460" spans="1:26" ht="15.75" customHeight="1">
      <c r="A460" s="780"/>
      <c r="B460" s="873"/>
      <c r="C460" s="780"/>
      <c r="D460" s="780"/>
      <c r="E460" s="780"/>
      <c r="F460" s="780"/>
      <c r="G460" s="780"/>
      <c r="H460" s="780"/>
      <c r="I460" s="780"/>
      <c r="J460" s="780"/>
      <c r="K460" s="780"/>
      <c r="L460" s="780"/>
      <c r="M460" s="780"/>
      <c r="N460" s="780"/>
      <c r="O460" s="780"/>
      <c r="P460" s="780"/>
      <c r="Q460" s="780"/>
      <c r="R460" s="780"/>
      <c r="S460" s="780"/>
      <c r="T460" s="780"/>
      <c r="U460" s="780"/>
      <c r="V460" s="780"/>
      <c r="W460" s="780"/>
      <c r="X460" s="780"/>
      <c r="Y460" s="780"/>
      <c r="Z460" s="780"/>
    </row>
    <row r="461" spans="1:26" ht="15.75" customHeight="1">
      <c r="A461" s="780"/>
      <c r="B461" s="873"/>
      <c r="C461" s="780"/>
      <c r="D461" s="780"/>
      <c r="E461" s="780"/>
      <c r="F461" s="780"/>
      <c r="G461" s="780"/>
      <c r="H461" s="780"/>
      <c r="I461" s="780"/>
      <c r="J461" s="780"/>
      <c r="K461" s="780"/>
      <c r="L461" s="780"/>
      <c r="M461" s="780"/>
      <c r="N461" s="780"/>
      <c r="O461" s="780"/>
      <c r="P461" s="780"/>
      <c r="Q461" s="780"/>
      <c r="R461" s="780"/>
      <c r="S461" s="780"/>
      <c r="T461" s="780"/>
      <c r="U461" s="780"/>
      <c r="V461" s="780"/>
      <c r="W461" s="780"/>
      <c r="X461" s="780"/>
      <c r="Y461" s="780"/>
      <c r="Z461" s="780"/>
    </row>
    <row r="462" spans="1:26" ht="15.75" customHeight="1">
      <c r="A462" s="780"/>
      <c r="B462" s="873"/>
      <c r="C462" s="780"/>
      <c r="D462" s="780"/>
      <c r="E462" s="780"/>
      <c r="F462" s="780"/>
      <c r="G462" s="780"/>
      <c r="H462" s="780"/>
      <c r="I462" s="780"/>
      <c r="J462" s="780"/>
      <c r="K462" s="780"/>
      <c r="L462" s="780"/>
      <c r="M462" s="780"/>
      <c r="N462" s="780"/>
      <c r="O462" s="780"/>
      <c r="P462" s="780"/>
      <c r="Q462" s="780"/>
      <c r="R462" s="780"/>
      <c r="S462" s="780"/>
      <c r="T462" s="780"/>
      <c r="U462" s="780"/>
      <c r="V462" s="780"/>
      <c r="W462" s="780"/>
      <c r="X462" s="780"/>
      <c r="Y462" s="780"/>
      <c r="Z462" s="780"/>
    </row>
    <row r="463" spans="1:26" ht="15.75" customHeight="1">
      <c r="A463" s="780"/>
      <c r="B463" s="873"/>
      <c r="C463" s="780"/>
      <c r="D463" s="780"/>
      <c r="E463" s="780"/>
      <c r="F463" s="780"/>
      <c r="G463" s="780"/>
      <c r="H463" s="780"/>
      <c r="I463" s="780"/>
      <c r="J463" s="780"/>
      <c r="K463" s="780"/>
      <c r="L463" s="780"/>
      <c r="M463" s="780"/>
      <c r="N463" s="780"/>
      <c r="O463" s="780"/>
      <c r="P463" s="780"/>
      <c r="Q463" s="780"/>
      <c r="R463" s="780"/>
      <c r="S463" s="780"/>
      <c r="T463" s="780"/>
      <c r="U463" s="780"/>
      <c r="V463" s="780"/>
      <c r="W463" s="780"/>
      <c r="X463" s="780"/>
      <c r="Y463" s="780"/>
      <c r="Z463" s="780"/>
    </row>
    <row r="464" spans="1:26" ht="15.75" customHeight="1">
      <c r="A464" s="780"/>
      <c r="B464" s="873"/>
      <c r="C464" s="780"/>
      <c r="D464" s="780"/>
      <c r="E464" s="780"/>
      <c r="F464" s="780"/>
      <c r="G464" s="780"/>
      <c r="H464" s="780"/>
      <c r="I464" s="780"/>
      <c r="J464" s="780"/>
      <c r="K464" s="780"/>
      <c r="L464" s="780"/>
      <c r="M464" s="780"/>
      <c r="N464" s="780"/>
      <c r="O464" s="780"/>
      <c r="P464" s="780"/>
      <c r="Q464" s="780"/>
      <c r="R464" s="780"/>
      <c r="S464" s="780"/>
      <c r="T464" s="780"/>
      <c r="U464" s="780"/>
      <c r="V464" s="780"/>
      <c r="W464" s="780"/>
      <c r="X464" s="780"/>
      <c r="Y464" s="780"/>
      <c r="Z464" s="780"/>
    </row>
    <row r="465" spans="1:26" ht="15.75" customHeight="1">
      <c r="A465" s="780"/>
      <c r="B465" s="873"/>
      <c r="C465" s="780"/>
      <c r="D465" s="780"/>
      <c r="E465" s="780"/>
      <c r="F465" s="780"/>
      <c r="G465" s="780"/>
      <c r="H465" s="780"/>
      <c r="I465" s="780"/>
      <c r="J465" s="780"/>
      <c r="K465" s="780"/>
      <c r="L465" s="780"/>
      <c r="M465" s="780"/>
      <c r="N465" s="780"/>
      <c r="O465" s="780"/>
      <c r="P465" s="780"/>
      <c r="Q465" s="780"/>
      <c r="R465" s="780"/>
      <c r="S465" s="780"/>
      <c r="T465" s="780"/>
      <c r="U465" s="780"/>
      <c r="V465" s="780"/>
      <c r="W465" s="780"/>
      <c r="X465" s="780"/>
      <c r="Y465" s="780"/>
      <c r="Z465" s="780"/>
    </row>
    <row r="466" spans="1:26" ht="15.75" customHeight="1">
      <c r="A466" s="780"/>
      <c r="B466" s="873"/>
      <c r="C466" s="780"/>
      <c r="D466" s="780"/>
      <c r="E466" s="780"/>
      <c r="F466" s="780"/>
      <c r="G466" s="780"/>
      <c r="H466" s="780"/>
      <c r="I466" s="780"/>
      <c r="J466" s="780"/>
      <c r="K466" s="780"/>
      <c r="L466" s="780"/>
      <c r="M466" s="780"/>
      <c r="N466" s="780"/>
      <c r="O466" s="780"/>
      <c r="P466" s="780"/>
      <c r="Q466" s="780"/>
      <c r="R466" s="780"/>
      <c r="S466" s="780"/>
      <c r="T466" s="780"/>
      <c r="U466" s="780"/>
      <c r="V466" s="780"/>
      <c r="W466" s="780"/>
      <c r="X466" s="780"/>
      <c r="Y466" s="780"/>
      <c r="Z466" s="780"/>
    </row>
    <row r="467" spans="1:26" ht="15.75" customHeight="1">
      <c r="A467" s="780"/>
      <c r="B467" s="873"/>
      <c r="C467" s="780"/>
      <c r="D467" s="780"/>
      <c r="E467" s="780"/>
      <c r="F467" s="780"/>
      <c r="G467" s="780"/>
      <c r="H467" s="780"/>
      <c r="I467" s="780"/>
      <c r="J467" s="780"/>
      <c r="K467" s="780"/>
      <c r="L467" s="780"/>
      <c r="M467" s="780"/>
      <c r="N467" s="780"/>
      <c r="O467" s="780"/>
      <c r="P467" s="780"/>
      <c r="Q467" s="780"/>
      <c r="R467" s="780"/>
      <c r="S467" s="780"/>
      <c r="T467" s="780"/>
      <c r="U467" s="780"/>
      <c r="V467" s="780"/>
      <c r="W467" s="780"/>
      <c r="X467" s="780"/>
      <c r="Y467" s="780"/>
      <c r="Z467" s="780"/>
    </row>
    <row r="468" spans="1:26" ht="15.75" customHeight="1">
      <c r="A468" s="780"/>
      <c r="B468" s="873"/>
      <c r="C468" s="780"/>
      <c r="D468" s="780"/>
      <c r="E468" s="780"/>
      <c r="F468" s="780"/>
      <c r="G468" s="780"/>
      <c r="H468" s="780"/>
      <c r="I468" s="780"/>
      <c r="J468" s="780"/>
      <c r="K468" s="780"/>
      <c r="L468" s="780"/>
      <c r="M468" s="780"/>
      <c r="N468" s="780"/>
      <c r="O468" s="780"/>
      <c r="P468" s="780"/>
      <c r="Q468" s="780"/>
      <c r="R468" s="780"/>
      <c r="S468" s="780"/>
      <c r="T468" s="780"/>
      <c r="U468" s="780"/>
      <c r="V468" s="780"/>
      <c r="W468" s="780"/>
      <c r="X468" s="780"/>
      <c r="Y468" s="780"/>
      <c r="Z468" s="780"/>
    </row>
    <row r="469" spans="1:26" ht="15.75" customHeight="1">
      <c r="A469" s="780"/>
      <c r="B469" s="873"/>
      <c r="C469" s="780"/>
      <c r="D469" s="780"/>
      <c r="E469" s="780"/>
      <c r="F469" s="780"/>
      <c r="G469" s="780"/>
      <c r="H469" s="780"/>
      <c r="I469" s="780"/>
      <c r="J469" s="780"/>
      <c r="K469" s="780"/>
      <c r="L469" s="780"/>
      <c r="M469" s="780"/>
      <c r="N469" s="780"/>
      <c r="O469" s="780"/>
      <c r="P469" s="780"/>
      <c r="Q469" s="780"/>
      <c r="R469" s="780"/>
      <c r="S469" s="780"/>
      <c r="T469" s="780"/>
      <c r="U469" s="780"/>
      <c r="V469" s="780"/>
      <c r="W469" s="780"/>
      <c r="X469" s="780"/>
      <c r="Y469" s="780"/>
      <c r="Z469" s="780"/>
    </row>
    <row r="470" spans="1:26" ht="15.75" customHeight="1">
      <c r="A470" s="780"/>
      <c r="B470" s="873"/>
      <c r="C470" s="780"/>
      <c r="D470" s="780"/>
      <c r="E470" s="780"/>
      <c r="F470" s="780"/>
      <c r="G470" s="780"/>
      <c r="H470" s="780"/>
      <c r="I470" s="780"/>
      <c r="J470" s="780"/>
      <c r="K470" s="780"/>
      <c r="L470" s="780"/>
      <c r="M470" s="780"/>
      <c r="N470" s="780"/>
      <c r="O470" s="780"/>
      <c r="P470" s="780"/>
      <c r="Q470" s="780"/>
      <c r="R470" s="780"/>
      <c r="S470" s="780"/>
      <c r="T470" s="780"/>
      <c r="U470" s="780"/>
      <c r="V470" s="780"/>
      <c r="W470" s="780"/>
      <c r="X470" s="780"/>
      <c r="Y470" s="780"/>
      <c r="Z470" s="780"/>
    </row>
    <row r="471" spans="1:26" ht="15.75" customHeight="1">
      <c r="A471" s="780"/>
      <c r="B471" s="873"/>
      <c r="C471" s="780"/>
      <c r="D471" s="780"/>
      <c r="E471" s="780"/>
      <c r="F471" s="780"/>
      <c r="G471" s="780"/>
      <c r="H471" s="780"/>
      <c r="I471" s="780"/>
      <c r="J471" s="780"/>
      <c r="K471" s="780"/>
      <c r="L471" s="780"/>
      <c r="M471" s="780"/>
      <c r="N471" s="780"/>
      <c r="O471" s="780"/>
      <c r="P471" s="780"/>
      <c r="Q471" s="780"/>
      <c r="R471" s="780"/>
      <c r="S471" s="780"/>
      <c r="T471" s="780"/>
      <c r="U471" s="780"/>
      <c r="V471" s="780"/>
      <c r="W471" s="780"/>
      <c r="X471" s="780"/>
      <c r="Y471" s="780"/>
      <c r="Z471" s="780"/>
    </row>
    <row r="472" spans="1:26" ht="15.75" customHeight="1">
      <c r="A472" s="780"/>
      <c r="B472" s="873"/>
      <c r="C472" s="780"/>
      <c r="D472" s="780"/>
      <c r="E472" s="780"/>
      <c r="F472" s="780"/>
      <c r="G472" s="780"/>
      <c r="H472" s="780"/>
      <c r="I472" s="780"/>
      <c r="J472" s="780"/>
      <c r="K472" s="780"/>
      <c r="L472" s="780"/>
      <c r="M472" s="780"/>
      <c r="N472" s="780"/>
      <c r="O472" s="780"/>
      <c r="P472" s="780"/>
      <c r="Q472" s="780"/>
      <c r="R472" s="780"/>
      <c r="S472" s="780"/>
      <c r="T472" s="780"/>
      <c r="U472" s="780"/>
      <c r="V472" s="780"/>
      <c r="W472" s="780"/>
      <c r="X472" s="780"/>
      <c r="Y472" s="780"/>
      <c r="Z472" s="780"/>
    </row>
    <row r="473" spans="1:26" ht="15.75" customHeight="1">
      <c r="A473" s="780"/>
      <c r="B473" s="873"/>
      <c r="C473" s="780"/>
      <c r="D473" s="780"/>
      <c r="E473" s="780"/>
      <c r="F473" s="780"/>
      <c r="G473" s="780"/>
      <c r="H473" s="780"/>
      <c r="I473" s="780"/>
      <c r="J473" s="780"/>
      <c r="K473" s="780"/>
      <c r="L473" s="780"/>
      <c r="M473" s="780"/>
      <c r="N473" s="780"/>
      <c r="O473" s="780"/>
      <c r="P473" s="780"/>
      <c r="Q473" s="780"/>
      <c r="R473" s="780"/>
      <c r="S473" s="780"/>
      <c r="T473" s="780"/>
      <c r="U473" s="780"/>
      <c r="V473" s="780"/>
      <c r="W473" s="780"/>
      <c r="X473" s="780"/>
      <c r="Y473" s="780"/>
      <c r="Z473" s="780"/>
    </row>
    <row r="474" spans="1:26" ht="15.75" customHeight="1">
      <c r="A474" s="780"/>
      <c r="B474" s="873"/>
      <c r="C474" s="780"/>
      <c r="D474" s="780"/>
      <c r="E474" s="780"/>
      <c r="F474" s="780"/>
      <c r="G474" s="780"/>
      <c r="H474" s="780"/>
      <c r="I474" s="780"/>
      <c r="J474" s="780"/>
      <c r="K474" s="780"/>
      <c r="L474" s="780"/>
      <c r="M474" s="780"/>
      <c r="N474" s="780"/>
      <c r="O474" s="780"/>
      <c r="P474" s="780"/>
      <c r="Q474" s="780"/>
      <c r="R474" s="780"/>
      <c r="S474" s="780"/>
      <c r="T474" s="780"/>
      <c r="U474" s="780"/>
      <c r="V474" s="780"/>
      <c r="W474" s="780"/>
      <c r="X474" s="780"/>
      <c r="Y474" s="780"/>
      <c r="Z474" s="780"/>
    </row>
    <row r="475" spans="1:26" ht="15.75" customHeight="1">
      <c r="A475" s="780"/>
      <c r="B475" s="873"/>
      <c r="C475" s="780"/>
      <c r="D475" s="780"/>
      <c r="E475" s="780"/>
      <c r="F475" s="780"/>
      <c r="G475" s="780"/>
      <c r="H475" s="780"/>
      <c r="I475" s="780"/>
      <c r="J475" s="780"/>
      <c r="K475" s="780"/>
      <c r="L475" s="780"/>
      <c r="M475" s="780"/>
      <c r="N475" s="780"/>
      <c r="O475" s="780"/>
      <c r="P475" s="780"/>
      <c r="Q475" s="780"/>
      <c r="R475" s="780"/>
      <c r="S475" s="780"/>
      <c r="T475" s="780"/>
      <c r="U475" s="780"/>
      <c r="V475" s="780"/>
      <c r="W475" s="780"/>
      <c r="X475" s="780"/>
      <c r="Y475" s="780"/>
      <c r="Z475" s="780"/>
    </row>
    <row r="476" spans="1:26" ht="15.75" customHeight="1">
      <c r="A476" s="780"/>
      <c r="B476" s="873"/>
      <c r="C476" s="780"/>
      <c r="D476" s="780"/>
      <c r="E476" s="780"/>
      <c r="F476" s="780"/>
      <c r="G476" s="780"/>
      <c r="H476" s="780"/>
      <c r="I476" s="780"/>
      <c r="J476" s="780"/>
      <c r="K476" s="780"/>
      <c r="L476" s="780"/>
      <c r="M476" s="780"/>
      <c r="N476" s="780"/>
      <c r="O476" s="780"/>
      <c r="P476" s="780"/>
      <c r="Q476" s="780"/>
      <c r="R476" s="780"/>
      <c r="S476" s="780"/>
      <c r="T476" s="780"/>
      <c r="U476" s="780"/>
      <c r="V476" s="780"/>
      <c r="W476" s="780"/>
      <c r="X476" s="780"/>
      <c r="Y476" s="780"/>
      <c r="Z476" s="780"/>
    </row>
    <row r="477" spans="1:26" ht="15.75" customHeight="1">
      <c r="A477" s="780"/>
      <c r="B477" s="873"/>
      <c r="C477" s="780"/>
      <c r="D477" s="780"/>
      <c r="E477" s="780"/>
      <c r="F477" s="780"/>
      <c r="G477" s="780"/>
      <c r="H477" s="780"/>
      <c r="I477" s="780"/>
      <c r="J477" s="780"/>
      <c r="K477" s="780"/>
      <c r="L477" s="780"/>
      <c r="M477" s="780"/>
      <c r="N477" s="780"/>
      <c r="O477" s="780"/>
      <c r="P477" s="780"/>
      <c r="Q477" s="780"/>
      <c r="R477" s="780"/>
      <c r="S477" s="780"/>
      <c r="T477" s="780"/>
      <c r="U477" s="780"/>
      <c r="V477" s="780"/>
      <c r="W477" s="780"/>
      <c r="X477" s="780"/>
      <c r="Y477" s="780"/>
      <c r="Z477" s="780"/>
    </row>
    <row r="478" spans="1:26" ht="15.75" customHeight="1">
      <c r="A478" s="780"/>
      <c r="B478" s="873"/>
      <c r="C478" s="780"/>
      <c r="D478" s="780"/>
      <c r="E478" s="780"/>
      <c r="F478" s="780"/>
      <c r="G478" s="780"/>
      <c r="H478" s="780"/>
      <c r="I478" s="780"/>
      <c r="J478" s="780"/>
      <c r="K478" s="780"/>
      <c r="L478" s="780"/>
      <c r="M478" s="780"/>
      <c r="N478" s="780"/>
      <c r="O478" s="780"/>
      <c r="P478" s="780"/>
      <c r="Q478" s="780"/>
      <c r="R478" s="780"/>
      <c r="S478" s="780"/>
      <c r="T478" s="780"/>
      <c r="U478" s="780"/>
      <c r="V478" s="780"/>
      <c r="W478" s="780"/>
      <c r="X478" s="780"/>
      <c r="Y478" s="780"/>
      <c r="Z478" s="780"/>
    </row>
    <row r="479" spans="1:26" ht="15.75" customHeight="1">
      <c r="A479" s="780"/>
      <c r="B479" s="873"/>
      <c r="C479" s="780"/>
      <c r="D479" s="780"/>
      <c r="E479" s="780"/>
      <c r="F479" s="780"/>
      <c r="G479" s="780"/>
      <c r="H479" s="780"/>
      <c r="I479" s="780"/>
      <c r="J479" s="780"/>
      <c r="K479" s="780"/>
      <c r="L479" s="780"/>
      <c r="M479" s="780"/>
      <c r="N479" s="780"/>
      <c r="O479" s="780"/>
      <c r="P479" s="780"/>
      <c r="Q479" s="780"/>
      <c r="R479" s="780"/>
      <c r="S479" s="780"/>
      <c r="T479" s="780"/>
      <c r="U479" s="780"/>
      <c r="V479" s="780"/>
      <c r="W479" s="780"/>
      <c r="X479" s="780"/>
      <c r="Y479" s="780"/>
      <c r="Z479" s="780"/>
    </row>
    <row r="480" spans="1:26" ht="15.75" customHeight="1">
      <c r="A480" s="780"/>
      <c r="B480" s="873"/>
      <c r="C480" s="780"/>
      <c r="D480" s="780"/>
      <c r="E480" s="780"/>
      <c r="F480" s="780"/>
      <c r="G480" s="780"/>
      <c r="H480" s="780"/>
      <c r="I480" s="780"/>
      <c r="J480" s="780"/>
      <c r="K480" s="780"/>
      <c r="L480" s="780"/>
      <c r="M480" s="780"/>
      <c r="N480" s="780"/>
      <c r="O480" s="780"/>
      <c r="P480" s="780"/>
      <c r="Q480" s="780"/>
      <c r="R480" s="780"/>
      <c r="S480" s="780"/>
      <c r="T480" s="780"/>
      <c r="U480" s="780"/>
      <c r="V480" s="780"/>
      <c r="W480" s="780"/>
      <c r="X480" s="780"/>
      <c r="Y480" s="780"/>
      <c r="Z480" s="780"/>
    </row>
    <row r="481" spans="1:26" ht="15.75" customHeight="1">
      <c r="A481" s="780"/>
      <c r="B481" s="873"/>
      <c r="C481" s="780"/>
      <c r="D481" s="780"/>
      <c r="E481" s="780"/>
      <c r="F481" s="780"/>
      <c r="G481" s="780"/>
      <c r="H481" s="780"/>
      <c r="I481" s="780"/>
      <c r="J481" s="780"/>
      <c r="K481" s="780"/>
      <c r="L481" s="780"/>
      <c r="M481" s="780"/>
      <c r="N481" s="780"/>
      <c r="O481" s="780"/>
      <c r="P481" s="780"/>
      <c r="Q481" s="780"/>
      <c r="R481" s="780"/>
      <c r="S481" s="780"/>
      <c r="T481" s="780"/>
      <c r="U481" s="780"/>
      <c r="V481" s="780"/>
      <c r="W481" s="780"/>
      <c r="X481" s="780"/>
      <c r="Y481" s="780"/>
      <c r="Z481" s="780"/>
    </row>
    <row r="482" spans="1:26" ht="15.75" customHeight="1">
      <c r="A482" s="780"/>
      <c r="B482" s="873"/>
      <c r="C482" s="780"/>
      <c r="D482" s="780"/>
      <c r="E482" s="780"/>
      <c r="F482" s="780"/>
      <c r="G482" s="780"/>
      <c r="H482" s="780"/>
      <c r="I482" s="780"/>
      <c r="J482" s="780"/>
      <c r="K482" s="780"/>
      <c r="L482" s="780"/>
      <c r="M482" s="780"/>
      <c r="N482" s="780"/>
      <c r="O482" s="780"/>
      <c r="P482" s="780"/>
      <c r="Q482" s="780"/>
      <c r="R482" s="780"/>
      <c r="S482" s="780"/>
      <c r="T482" s="780"/>
      <c r="U482" s="780"/>
      <c r="V482" s="780"/>
      <c r="W482" s="780"/>
      <c r="X482" s="780"/>
      <c r="Y482" s="780"/>
      <c r="Z482" s="780"/>
    </row>
    <row r="483" spans="1:26" ht="15.75" customHeight="1">
      <c r="A483" s="780"/>
      <c r="B483" s="873"/>
      <c r="C483" s="780"/>
      <c r="D483" s="780"/>
      <c r="E483" s="780"/>
      <c r="F483" s="780"/>
      <c r="G483" s="780"/>
      <c r="H483" s="780"/>
      <c r="I483" s="780"/>
      <c r="J483" s="780"/>
      <c r="K483" s="780"/>
      <c r="L483" s="780"/>
      <c r="M483" s="780"/>
      <c r="N483" s="780"/>
      <c r="O483" s="780"/>
      <c r="P483" s="780"/>
      <c r="Q483" s="780"/>
      <c r="R483" s="780"/>
      <c r="S483" s="780"/>
      <c r="T483" s="780"/>
      <c r="U483" s="780"/>
      <c r="V483" s="780"/>
      <c r="W483" s="780"/>
      <c r="X483" s="780"/>
      <c r="Y483" s="780"/>
      <c r="Z483" s="780"/>
    </row>
    <row r="484" spans="1:26" ht="15.75" customHeight="1">
      <c r="A484" s="780"/>
      <c r="B484" s="873"/>
      <c r="C484" s="780"/>
      <c r="D484" s="780"/>
      <c r="E484" s="780"/>
      <c r="F484" s="780"/>
      <c r="G484" s="780"/>
      <c r="H484" s="780"/>
      <c r="I484" s="780"/>
      <c r="J484" s="780"/>
      <c r="K484" s="780"/>
      <c r="L484" s="780"/>
      <c r="M484" s="780"/>
      <c r="N484" s="780"/>
      <c r="O484" s="780"/>
      <c r="P484" s="780"/>
      <c r="Q484" s="780"/>
      <c r="R484" s="780"/>
      <c r="S484" s="780"/>
      <c r="T484" s="780"/>
      <c r="U484" s="780"/>
      <c r="V484" s="780"/>
      <c r="W484" s="780"/>
      <c r="X484" s="780"/>
      <c r="Y484" s="780"/>
      <c r="Z484" s="780"/>
    </row>
    <row r="485" spans="1:26" ht="15.75" customHeight="1">
      <c r="A485" s="780"/>
      <c r="B485" s="873"/>
      <c r="C485" s="780"/>
      <c r="D485" s="780"/>
      <c r="E485" s="780"/>
      <c r="F485" s="780"/>
      <c r="G485" s="780"/>
      <c r="H485" s="780"/>
      <c r="I485" s="780"/>
      <c r="J485" s="780"/>
      <c r="K485" s="780"/>
      <c r="L485" s="780"/>
      <c r="M485" s="780"/>
      <c r="N485" s="780"/>
      <c r="O485" s="780"/>
      <c r="P485" s="780"/>
      <c r="Q485" s="780"/>
      <c r="R485" s="780"/>
      <c r="S485" s="780"/>
      <c r="T485" s="780"/>
      <c r="U485" s="780"/>
      <c r="V485" s="780"/>
      <c r="W485" s="780"/>
      <c r="X485" s="780"/>
      <c r="Y485" s="780"/>
      <c r="Z485" s="780"/>
    </row>
    <row r="486" spans="1:26" ht="15.75" customHeight="1">
      <c r="A486" s="780"/>
      <c r="B486" s="873"/>
      <c r="C486" s="780"/>
      <c r="D486" s="780"/>
      <c r="E486" s="780"/>
      <c r="F486" s="780"/>
      <c r="G486" s="780"/>
      <c r="H486" s="780"/>
      <c r="I486" s="780"/>
      <c r="J486" s="780"/>
      <c r="K486" s="780"/>
      <c r="L486" s="780"/>
      <c r="M486" s="780"/>
      <c r="N486" s="780"/>
      <c r="O486" s="780"/>
      <c r="P486" s="780"/>
      <c r="Q486" s="780"/>
      <c r="R486" s="780"/>
      <c r="S486" s="780"/>
      <c r="T486" s="780"/>
      <c r="U486" s="780"/>
      <c r="V486" s="780"/>
      <c r="W486" s="780"/>
      <c r="X486" s="780"/>
      <c r="Y486" s="780"/>
      <c r="Z486" s="780"/>
    </row>
    <row r="487" spans="1:26" ht="15.75" customHeight="1">
      <c r="A487" s="780"/>
      <c r="B487" s="873"/>
      <c r="C487" s="780"/>
      <c r="D487" s="780"/>
      <c r="E487" s="780"/>
      <c r="F487" s="780"/>
      <c r="G487" s="780"/>
      <c r="H487" s="780"/>
      <c r="I487" s="780"/>
      <c r="J487" s="780"/>
      <c r="K487" s="780"/>
      <c r="L487" s="780"/>
      <c r="M487" s="780"/>
      <c r="N487" s="780"/>
      <c r="O487" s="780"/>
      <c r="P487" s="780"/>
      <c r="Q487" s="780"/>
      <c r="R487" s="780"/>
      <c r="S487" s="780"/>
      <c r="T487" s="780"/>
      <c r="U487" s="780"/>
      <c r="V487" s="780"/>
      <c r="W487" s="780"/>
      <c r="X487" s="780"/>
      <c r="Y487" s="780"/>
      <c r="Z487" s="780"/>
    </row>
    <row r="488" spans="1:26" ht="15.75" customHeight="1">
      <c r="A488" s="780"/>
      <c r="B488" s="873"/>
      <c r="C488" s="780"/>
      <c r="D488" s="780"/>
      <c r="E488" s="780"/>
      <c r="F488" s="780"/>
      <c r="G488" s="780"/>
      <c r="H488" s="780"/>
      <c r="I488" s="780"/>
      <c r="J488" s="780"/>
      <c r="K488" s="780"/>
      <c r="L488" s="780"/>
      <c r="M488" s="780"/>
      <c r="N488" s="780"/>
      <c r="O488" s="780"/>
      <c r="P488" s="780"/>
      <c r="Q488" s="780"/>
      <c r="R488" s="780"/>
      <c r="S488" s="780"/>
      <c r="T488" s="780"/>
      <c r="U488" s="780"/>
      <c r="V488" s="780"/>
      <c r="W488" s="780"/>
      <c r="X488" s="780"/>
      <c r="Y488" s="780"/>
      <c r="Z488" s="780"/>
    </row>
    <row r="489" spans="1:26" ht="15.75" customHeight="1">
      <c r="A489" s="780"/>
      <c r="B489" s="873"/>
      <c r="C489" s="780"/>
      <c r="D489" s="780"/>
      <c r="E489" s="780"/>
      <c r="F489" s="780"/>
      <c r="G489" s="780"/>
      <c r="H489" s="780"/>
      <c r="I489" s="780"/>
      <c r="J489" s="780"/>
      <c r="K489" s="780"/>
      <c r="L489" s="780"/>
      <c r="M489" s="780"/>
      <c r="N489" s="780"/>
      <c r="O489" s="780"/>
      <c r="P489" s="780"/>
      <c r="Q489" s="780"/>
      <c r="R489" s="780"/>
      <c r="S489" s="780"/>
      <c r="T489" s="780"/>
      <c r="U489" s="780"/>
      <c r="V489" s="780"/>
      <c r="W489" s="780"/>
      <c r="X489" s="780"/>
      <c r="Y489" s="780"/>
      <c r="Z489" s="780"/>
    </row>
    <row r="490" spans="1:26" ht="15.75" customHeight="1">
      <c r="A490" s="780"/>
      <c r="B490" s="873"/>
      <c r="C490" s="780"/>
      <c r="D490" s="780"/>
      <c r="E490" s="780"/>
      <c r="F490" s="780"/>
      <c r="G490" s="780"/>
      <c r="H490" s="780"/>
      <c r="I490" s="780"/>
      <c r="J490" s="780"/>
      <c r="K490" s="780"/>
      <c r="L490" s="780"/>
      <c r="M490" s="780"/>
      <c r="N490" s="780"/>
      <c r="O490" s="780"/>
      <c r="P490" s="780"/>
      <c r="Q490" s="780"/>
      <c r="R490" s="780"/>
      <c r="S490" s="780"/>
      <c r="T490" s="780"/>
      <c r="U490" s="780"/>
      <c r="V490" s="780"/>
      <c r="W490" s="780"/>
      <c r="X490" s="780"/>
      <c r="Y490" s="780"/>
      <c r="Z490" s="780"/>
    </row>
    <row r="491" spans="1:26" ht="15.75" customHeight="1">
      <c r="A491" s="780"/>
      <c r="B491" s="873"/>
      <c r="C491" s="780"/>
      <c r="D491" s="780"/>
      <c r="E491" s="780"/>
      <c r="F491" s="780"/>
      <c r="G491" s="780"/>
      <c r="H491" s="780"/>
      <c r="I491" s="780"/>
      <c r="J491" s="780"/>
      <c r="K491" s="780"/>
      <c r="L491" s="780"/>
      <c r="M491" s="780"/>
      <c r="N491" s="780"/>
      <c r="O491" s="780"/>
      <c r="P491" s="780"/>
      <c r="Q491" s="780"/>
      <c r="R491" s="780"/>
      <c r="S491" s="780"/>
      <c r="T491" s="780"/>
      <c r="U491" s="780"/>
      <c r="V491" s="780"/>
      <c r="W491" s="780"/>
      <c r="X491" s="780"/>
      <c r="Y491" s="780"/>
      <c r="Z491" s="780"/>
    </row>
    <row r="492" spans="1:26" ht="15.75" customHeight="1">
      <c r="A492" s="780"/>
      <c r="B492" s="873"/>
      <c r="C492" s="780"/>
      <c r="D492" s="780"/>
      <c r="E492" s="780"/>
      <c r="F492" s="780"/>
      <c r="G492" s="780"/>
      <c r="H492" s="780"/>
      <c r="I492" s="780"/>
      <c r="J492" s="780"/>
      <c r="K492" s="780"/>
      <c r="L492" s="780"/>
      <c r="M492" s="780"/>
      <c r="N492" s="780"/>
      <c r="O492" s="780"/>
      <c r="P492" s="780"/>
      <c r="Q492" s="780"/>
      <c r="R492" s="780"/>
      <c r="S492" s="780"/>
      <c r="T492" s="780"/>
      <c r="U492" s="780"/>
      <c r="V492" s="780"/>
      <c r="W492" s="780"/>
      <c r="X492" s="780"/>
      <c r="Y492" s="780"/>
      <c r="Z492" s="780"/>
    </row>
    <row r="493" spans="1:26" ht="15.75" customHeight="1">
      <c r="A493" s="780"/>
      <c r="B493" s="873"/>
      <c r="C493" s="780"/>
      <c r="D493" s="780"/>
      <c r="E493" s="780"/>
      <c r="F493" s="780"/>
      <c r="G493" s="780"/>
      <c r="H493" s="780"/>
      <c r="I493" s="780"/>
      <c r="J493" s="780"/>
      <c r="K493" s="780"/>
      <c r="L493" s="780"/>
      <c r="M493" s="780"/>
      <c r="N493" s="780"/>
      <c r="O493" s="780"/>
      <c r="P493" s="780"/>
      <c r="Q493" s="780"/>
      <c r="R493" s="780"/>
      <c r="S493" s="780"/>
      <c r="T493" s="780"/>
      <c r="U493" s="780"/>
      <c r="V493" s="780"/>
      <c r="W493" s="780"/>
      <c r="X493" s="780"/>
      <c r="Y493" s="780"/>
      <c r="Z493" s="780"/>
    </row>
    <row r="494" spans="1:26" ht="15.75" customHeight="1">
      <c r="A494" s="780"/>
      <c r="B494" s="873"/>
      <c r="C494" s="780"/>
      <c r="D494" s="780"/>
      <c r="E494" s="780"/>
      <c r="F494" s="780"/>
      <c r="G494" s="780"/>
      <c r="H494" s="780"/>
      <c r="I494" s="780"/>
      <c r="J494" s="780"/>
      <c r="K494" s="780"/>
      <c r="L494" s="780"/>
      <c r="M494" s="780"/>
      <c r="N494" s="780"/>
      <c r="O494" s="780"/>
      <c r="P494" s="780"/>
      <c r="Q494" s="780"/>
      <c r="R494" s="780"/>
      <c r="S494" s="780"/>
      <c r="T494" s="780"/>
      <c r="U494" s="780"/>
      <c r="V494" s="780"/>
      <c r="W494" s="780"/>
      <c r="X494" s="780"/>
      <c r="Y494" s="780"/>
      <c r="Z494" s="780"/>
    </row>
    <row r="495" spans="1:26" ht="15.75" customHeight="1">
      <c r="A495" s="780"/>
      <c r="B495" s="873"/>
      <c r="C495" s="780"/>
      <c r="D495" s="780"/>
      <c r="E495" s="780"/>
      <c r="F495" s="780"/>
      <c r="G495" s="780"/>
      <c r="H495" s="780"/>
      <c r="I495" s="780"/>
      <c r="J495" s="780"/>
      <c r="K495" s="780"/>
      <c r="L495" s="780"/>
      <c r="M495" s="780"/>
      <c r="N495" s="780"/>
      <c r="O495" s="780"/>
      <c r="P495" s="780"/>
      <c r="Q495" s="780"/>
      <c r="R495" s="780"/>
      <c r="S495" s="780"/>
      <c r="T495" s="780"/>
      <c r="U495" s="780"/>
      <c r="V495" s="780"/>
      <c r="W495" s="780"/>
      <c r="X495" s="780"/>
      <c r="Y495" s="780"/>
      <c r="Z495" s="780"/>
    </row>
    <row r="496" spans="1:26" ht="15.75" customHeight="1">
      <c r="A496" s="780"/>
      <c r="B496" s="873"/>
      <c r="C496" s="780"/>
      <c r="D496" s="780"/>
      <c r="E496" s="780"/>
      <c r="F496" s="780"/>
      <c r="G496" s="780"/>
      <c r="H496" s="780"/>
      <c r="I496" s="780"/>
      <c r="J496" s="780"/>
      <c r="K496" s="780"/>
      <c r="L496" s="780"/>
      <c r="M496" s="780"/>
      <c r="N496" s="780"/>
      <c r="O496" s="780"/>
      <c r="P496" s="780"/>
      <c r="Q496" s="780"/>
      <c r="R496" s="780"/>
      <c r="S496" s="780"/>
      <c r="T496" s="780"/>
      <c r="U496" s="780"/>
      <c r="V496" s="780"/>
      <c r="W496" s="780"/>
      <c r="X496" s="780"/>
      <c r="Y496" s="780"/>
      <c r="Z496" s="780"/>
    </row>
    <row r="497" spans="1:26" ht="15.75" customHeight="1">
      <c r="A497" s="780"/>
      <c r="B497" s="873"/>
      <c r="C497" s="780"/>
      <c r="D497" s="780"/>
      <c r="E497" s="780"/>
      <c r="F497" s="780"/>
      <c r="G497" s="780"/>
      <c r="H497" s="780"/>
      <c r="I497" s="780"/>
      <c r="J497" s="780"/>
      <c r="K497" s="780"/>
      <c r="L497" s="780"/>
      <c r="M497" s="780"/>
      <c r="N497" s="780"/>
      <c r="O497" s="780"/>
      <c r="P497" s="780"/>
      <c r="Q497" s="780"/>
      <c r="R497" s="780"/>
      <c r="S497" s="780"/>
      <c r="T497" s="780"/>
      <c r="U497" s="780"/>
      <c r="V497" s="780"/>
      <c r="W497" s="780"/>
      <c r="X497" s="780"/>
      <c r="Y497" s="780"/>
      <c r="Z497" s="780"/>
    </row>
    <row r="498" spans="1:26" ht="15.75" customHeight="1">
      <c r="A498" s="780"/>
      <c r="B498" s="873"/>
      <c r="C498" s="780"/>
      <c r="D498" s="780"/>
      <c r="E498" s="780"/>
      <c r="F498" s="780"/>
      <c r="G498" s="780"/>
      <c r="H498" s="780"/>
      <c r="I498" s="780"/>
      <c r="J498" s="780"/>
      <c r="K498" s="780"/>
      <c r="L498" s="780"/>
      <c r="M498" s="780"/>
      <c r="N498" s="780"/>
      <c r="O498" s="780"/>
      <c r="P498" s="780"/>
      <c r="Q498" s="780"/>
      <c r="R498" s="780"/>
      <c r="S498" s="780"/>
      <c r="T498" s="780"/>
      <c r="U498" s="780"/>
      <c r="V498" s="780"/>
      <c r="W498" s="780"/>
      <c r="X498" s="780"/>
      <c r="Y498" s="780"/>
      <c r="Z498" s="780"/>
    </row>
    <row r="499" spans="1:26" ht="15.75" customHeight="1">
      <c r="A499" s="780"/>
      <c r="B499" s="873"/>
      <c r="C499" s="780"/>
      <c r="D499" s="780"/>
      <c r="E499" s="780"/>
      <c r="F499" s="780"/>
      <c r="G499" s="780"/>
      <c r="H499" s="780"/>
      <c r="I499" s="780"/>
      <c r="J499" s="780"/>
      <c r="K499" s="780"/>
      <c r="L499" s="780"/>
      <c r="M499" s="780"/>
      <c r="N499" s="780"/>
      <c r="O499" s="780"/>
      <c r="P499" s="780"/>
      <c r="Q499" s="780"/>
      <c r="R499" s="780"/>
      <c r="S499" s="780"/>
      <c r="T499" s="780"/>
      <c r="U499" s="780"/>
      <c r="V499" s="780"/>
      <c r="W499" s="780"/>
      <c r="X499" s="780"/>
      <c r="Y499" s="780"/>
      <c r="Z499" s="780"/>
    </row>
    <row r="500" spans="1:26" ht="15.75" customHeight="1">
      <c r="A500" s="780"/>
      <c r="B500" s="873"/>
      <c r="C500" s="780"/>
      <c r="D500" s="780"/>
      <c r="E500" s="780"/>
      <c r="F500" s="780"/>
      <c r="G500" s="780"/>
      <c r="H500" s="780"/>
      <c r="I500" s="780"/>
      <c r="J500" s="780"/>
      <c r="K500" s="780"/>
      <c r="L500" s="780"/>
      <c r="M500" s="780"/>
      <c r="N500" s="780"/>
      <c r="O500" s="780"/>
      <c r="P500" s="780"/>
      <c r="Q500" s="780"/>
      <c r="R500" s="780"/>
      <c r="S500" s="780"/>
      <c r="T500" s="780"/>
      <c r="U500" s="780"/>
      <c r="V500" s="780"/>
      <c r="W500" s="780"/>
      <c r="X500" s="780"/>
      <c r="Y500" s="780"/>
      <c r="Z500" s="780"/>
    </row>
    <row r="501" spans="1:26" ht="15.75" customHeight="1">
      <c r="A501" s="780"/>
      <c r="B501" s="873"/>
      <c r="C501" s="780"/>
      <c r="D501" s="780"/>
      <c r="E501" s="780"/>
      <c r="F501" s="780"/>
      <c r="G501" s="780"/>
      <c r="H501" s="780"/>
      <c r="I501" s="780"/>
      <c r="J501" s="780"/>
      <c r="K501" s="780"/>
      <c r="L501" s="780"/>
      <c r="M501" s="780"/>
      <c r="N501" s="780"/>
      <c r="O501" s="780"/>
      <c r="P501" s="780"/>
      <c r="Q501" s="780"/>
      <c r="R501" s="780"/>
      <c r="S501" s="780"/>
      <c r="T501" s="780"/>
      <c r="U501" s="780"/>
      <c r="V501" s="780"/>
      <c r="W501" s="780"/>
      <c r="X501" s="780"/>
      <c r="Y501" s="780"/>
      <c r="Z501" s="780"/>
    </row>
    <row r="502" spans="1:26" ht="15.75" customHeight="1">
      <c r="A502" s="780"/>
      <c r="B502" s="873"/>
      <c r="C502" s="780"/>
      <c r="D502" s="780"/>
      <c r="E502" s="780"/>
      <c r="F502" s="780"/>
      <c r="G502" s="780"/>
      <c r="H502" s="780"/>
      <c r="I502" s="780"/>
      <c r="J502" s="780"/>
      <c r="K502" s="780"/>
      <c r="L502" s="780"/>
      <c r="M502" s="780"/>
      <c r="N502" s="780"/>
      <c r="O502" s="780"/>
      <c r="P502" s="780"/>
      <c r="Q502" s="780"/>
      <c r="R502" s="780"/>
      <c r="S502" s="780"/>
      <c r="T502" s="780"/>
      <c r="U502" s="780"/>
      <c r="V502" s="780"/>
      <c r="W502" s="780"/>
      <c r="X502" s="780"/>
      <c r="Y502" s="780"/>
      <c r="Z502" s="780"/>
    </row>
    <row r="503" spans="1:26" ht="15.75" customHeight="1">
      <c r="A503" s="780"/>
      <c r="B503" s="873"/>
      <c r="C503" s="780"/>
      <c r="D503" s="780"/>
      <c r="E503" s="780"/>
      <c r="F503" s="780"/>
      <c r="G503" s="780"/>
      <c r="H503" s="780"/>
      <c r="I503" s="780"/>
      <c r="J503" s="780"/>
      <c r="K503" s="780"/>
      <c r="L503" s="780"/>
      <c r="M503" s="780"/>
      <c r="N503" s="780"/>
      <c r="O503" s="780"/>
      <c r="P503" s="780"/>
      <c r="Q503" s="780"/>
      <c r="R503" s="780"/>
      <c r="S503" s="780"/>
      <c r="T503" s="780"/>
      <c r="U503" s="780"/>
      <c r="V503" s="780"/>
      <c r="W503" s="780"/>
      <c r="X503" s="780"/>
      <c r="Y503" s="780"/>
      <c r="Z503" s="780"/>
    </row>
    <row r="504" spans="1:26" ht="15.75" customHeight="1">
      <c r="A504" s="780"/>
      <c r="B504" s="873"/>
      <c r="C504" s="780"/>
      <c r="D504" s="780"/>
      <c r="E504" s="780"/>
      <c r="F504" s="780"/>
      <c r="G504" s="780"/>
      <c r="H504" s="780"/>
      <c r="I504" s="780"/>
      <c r="J504" s="780"/>
      <c r="K504" s="780"/>
      <c r="L504" s="780"/>
      <c r="M504" s="780"/>
      <c r="N504" s="780"/>
      <c r="O504" s="780"/>
      <c r="P504" s="780"/>
      <c r="Q504" s="780"/>
      <c r="R504" s="780"/>
      <c r="S504" s="780"/>
      <c r="T504" s="780"/>
      <c r="U504" s="780"/>
      <c r="V504" s="780"/>
      <c r="W504" s="780"/>
      <c r="X504" s="780"/>
      <c r="Y504" s="780"/>
      <c r="Z504" s="780"/>
    </row>
    <row r="505" spans="1:26" ht="15.75" customHeight="1">
      <c r="A505" s="780"/>
      <c r="B505" s="873"/>
      <c r="C505" s="780"/>
      <c r="D505" s="780"/>
      <c r="E505" s="780"/>
      <c r="F505" s="780"/>
      <c r="G505" s="780"/>
      <c r="H505" s="780"/>
      <c r="I505" s="780"/>
      <c r="J505" s="780"/>
      <c r="K505" s="780"/>
      <c r="L505" s="780"/>
      <c r="M505" s="780"/>
      <c r="N505" s="780"/>
      <c r="O505" s="780"/>
      <c r="P505" s="780"/>
      <c r="Q505" s="780"/>
      <c r="R505" s="780"/>
      <c r="S505" s="780"/>
      <c r="T505" s="780"/>
      <c r="U505" s="780"/>
      <c r="V505" s="780"/>
      <c r="W505" s="780"/>
      <c r="X505" s="780"/>
      <c r="Y505" s="780"/>
      <c r="Z505" s="780"/>
    </row>
    <row r="506" spans="1:26" ht="15.75" customHeight="1">
      <c r="A506" s="780"/>
      <c r="B506" s="873"/>
      <c r="C506" s="780"/>
      <c r="D506" s="780"/>
      <c r="E506" s="780"/>
      <c r="F506" s="780"/>
      <c r="G506" s="780"/>
      <c r="H506" s="780"/>
      <c r="I506" s="780"/>
      <c r="J506" s="780"/>
      <c r="K506" s="780"/>
      <c r="L506" s="780"/>
      <c r="M506" s="780"/>
      <c r="N506" s="780"/>
      <c r="O506" s="780"/>
      <c r="P506" s="780"/>
      <c r="Q506" s="780"/>
      <c r="R506" s="780"/>
      <c r="S506" s="780"/>
      <c r="T506" s="780"/>
      <c r="U506" s="780"/>
      <c r="V506" s="780"/>
      <c r="W506" s="780"/>
      <c r="X506" s="780"/>
      <c r="Y506" s="780"/>
      <c r="Z506" s="780"/>
    </row>
    <row r="507" spans="1:26" ht="15.75" customHeight="1">
      <c r="A507" s="780"/>
      <c r="B507" s="873"/>
      <c r="C507" s="780"/>
      <c r="D507" s="780"/>
      <c r="E507" s="780"/>
      <c r="F507" s="780"/>
      <c r="G507" s="780"/>
      <c r="H507" s="780"/>
      <c r="I507" s="780"/>
      <c r="J507" s="780"/>
      <c r="K507" s="780"/>
      <c r="L507" s="780"/>
      <c r="M507" s="780"/>
      <c r="N507" s="780"/>
      <c r="O507" s="780"/>
      <c r="P507" s="780"/>
      <c r="Q507" s="780"/>
      <c r="R507" s="780"/>
      <c r="S507" s="780"/>
      <c r="T507" s="780"/>
      <c r="U507" s="780"/>
      <c r="V507" s="780"/>
      <c r="W507" s="780"/>
      <c r="X507" s="780"/>
      <c r="Y507" s="780"/>
      <c r="Z507" s="780"/>
    </row>
    <row r="508" spans="1:26" ht="15.75" customHeight="1">
      <c r="A508" s="780"/>
      <c r="B508" s="873"/>
      <c r="C508" s="780"/>
      <c r="D508" s="780"/>
      <c r="E508" s="780"/>
      <c r="F508" s="780"/>
      <c r="G508" s="780"/>
      <c r="H508" s="780"/>
      <c r="I508" s="780"/>
      <c r="J508" s="780"/>
      <c r="K508" s="780"/>
      <c r="L508" s="780"/>
      <c r="M508" s="780"/>
      <c r="N508" s="780"/>
      <c r="O508" s="780"/>
      <c r="P508" s="780"/>
      <c r="Q508" s="780"/>
      <c r="R508" s="780"/>
      <c r="S508" s="780"/>
      <c r="T508" s="780"/>
      <c r="U508" s="780"/>
      <c r="V508" s="780"/>
      <c r="W508" s="780"/>
      <c r="X508" s="780"/>
      <c r="Y508" s="780"/>
      <c r="Z508" s="780"/>
    </row>
    <row r="509" spans="1:26" ht="15.75" customHeight="1">
      <c r="A509" s="780"/>
      <c r="B509" s="873"/>
      <c r="C509" s="780"/>
      <c r="D509" s="780"/>
      <c r="E509" s="780"/>
      <c r="F509" s="780"/>
      <c r="G509" s="780"/>
      <c r="H509" s="780"/>
      <c r="I509" s="780"/>
      <c r="J509" s="780"/>
      <c r="K509" s="780"/>
      <c r="L509" s="780"/>
      <c r="M509" s="780"/>
      <c r="N509" s="780"/>
      <c r="O509" s="780"/>
      <c r="P509" s="780"/>
      <c r="Q509" s="780"/>
      <c r="R509" s="780"/>
      <c r="S509" s="780"/>
      <c r="T509" s="780"/>
      <c r="U509" s="780"/>
      <c r="V509" s="780"/>
      <c r="W509" s="780"/>
      <c r="X509" s="780"/>
      <c r="Y509" s="780"/>
      <c r="Z509" s="780"/>
    </row>
    <row r="510" spans="1:26" ht="15.75" customHeight="1">
      <c r="A510" s="780"/>
      <c r="B510" s="873"/>
      <c r="C510" s="780"/>
      <c r="D510" s="780"/>
      <c r="E510" s="780"/>
      <c r="F510" s="780"/>
      <c r="G510" s="780"/>
      <c r="H510" s="780"/>
      <c r="I510" s="780"/>
      <c r="J510" s="780"/>
      <c r="K510" s="780"/>
      <c r="L510" s="780"/>
      <c r="M510" s="780"/>
      <c r="N510" s="780"/>
      <c r="O510" s="780"/>
      <c r="P510" s="780"/>
      <c r="Q510" s="780"/>
      <c r="R510" s="780"/>
      <c r="S510" s="780"/>
      <c r="T510" s="780"/>
      <c r="U510" s="780"/>
      <c r="V510" s="780"/>
      <c r="W510" s="780"/>
      <c r="X510" s="780"/>
      <c r="Y510" s="780"/>
      <c r="Z510" s="780"/>
    </row>
    <row r="511" spans="1:26" ht="15.75" customHeight="1">
      <c r="A511" s="780"/>
      <c r="B511" s="873"/>
      <c r="C511" s="780"/>
      <c r="D511" s="780"/>
      <c r="E511" s="780"/>
      <c r="F511" s="780"/>
      <c r="G511" s="780"/>
      <c r="H511" s="780"/>
      <c r="I511" s="780"/>
      <c r="J511" s="780"/>
      <c r="K511" s="780"/>
      <c r="L511" s="780"/>
      <c r="M511" s="780"/>
      <c r="N511" s="780"/>
      <c r="O511" s="780"/>
      <c r="P511" s="780"/>
      <c r="Q511" s="780"/>
      <c r="R511" s="780"/>
      <c r="S511" s="780"/>
      <c r="T511" s="780"/>
      <c r="U511" s="780"/>
      <c r="V511" s="780"/>
      <c r="W511" s="780"/>
      <c r="X511" s="780"/>
      <c r="Y511" s="780"/>
      <c r="Z511" s="780"/>
    </row>
    <row r="512" spans="1:26" ht="15.75" customHeight="1">
      <c r="A512" s="780"/>
      <c r="B512" s="873"/>
      <c r="C512" s="780"/>
      <c r="D512" s="780"/>
      <c r="E512" s="780"/>
      <c r="F512" s="780"/>
      <c r="G512" s="780"/>
      <c r="H512" s="780"/>
      <c r="I512" s="780"/>
      <c r="J512" s="780"/>
      <c r="K512" s="780"/>
      <c r="L512" s="780"/>
      <c r="M512" s="780"/>
      <c r="N512" s="780"/>
      <c r="O512" s="780"/>
      <c r="P512" s="780"/>
      <c r="Q512" s="780"/>
      <c r="R512" s="780"/>
      <c r="S512" s="780"/>
      <c r="T512" s="780"/>
      <c r="U512" s="780"/>
      <c r="V512" s="780"/>
      <c r="W512" s="780"/>
      <c r="X512" s="780"/>
      <c r="Y512" s="780"/>
      <c r="Z512" s="780"/>
    </row>
    <row r="513" spans="1:26" ht="15.75" customHeight="1">
      <c r="A513" s="780"/>
      <c r="B513" s="873"/>
      <c r="C513" s="780"/>
      <c r="D513" s="780"/>
      <c r="E513" s="780"/>
      <c r="F513" s="780"/>
      <c r="G513" s="780"/>
      <c r="H513" s="780"/>
      <c r="I513" s="780"/>
      <c r="J513" s="780"/>
      <c r="K513" s="780"/>
      <c r="L513" s="780"/>
      <c r="M513" s="780"/>
      <c r="N513" s="780"/>
      <c r="O513" s="780"/>
      <c r="P513" s="780"/>
      <c r="Q513" s="780"/>
      <c r="R513" s="780"/>
      <c r="S513" s="780"/>
      <c r="T513" s="780"/>
      <c r="U513" s="780"/>
      <c r="V513" s="780"/>
      <c r="W513" s="780"/>
      <c r="X513" s="780"/>
      <c r="Y513" s="780"/>
      <c r="Z513" s="780"/>
    </row>
    <row r="514" spans="1:26" ht="15.75" customHeight="1">
      <c r="A514" s="780"/>
      <c r="B514" s="873"/>
      <c r="C514" s="780"/>
      <c r="D514" s="780"/>
      <c r="E514" s="780"/>
      <c r="F514" s="780"/>
      <c r="G514" s="780"/>
      <c r="H514" s="780"/>
      <c r="I514" s="780"/>
      <c r="J514" s="780"/>
      <c r="K514" s="780"/>
      <c r="L514" s="780"/>
      <c r="M514" s="780"/>
      <c r="N514" s="780"/>
      <c r="O514" s="780"/>
      <c r="P514" s="780"/>
      <c r="Q514" s="780"/>
      <c r="R514" s="780"/>
      <c r="S514" s="780"/>
      <c r="T514" s="780"/>
      <c r="U514" s="780"/>
      <c r="V514" s="780"/>
      <c r="W514" s="780"/>
      <c r="X514" s="780"/>
      <c r="Y514" s="780"/>
      <c r="Z514" s="780"/>
    </row>
    <row r="515" spans="1:26" ht="15.75" customHeight="1">
      <c r="A515" s="780"/>
      <c r="B515" s="873"/>
      <c r="C515" s="780"/>
      <c r="D515" s="780"/>
      <c r="E515" s="780"/>
      <c r="F515" s="780"/>
      <c r="G515" s="780"/>
      <c r="H515" s="780"/>
      <c r="I515" s="780"/>
      <c r="J515" s="780"/>
      <c r="K515" s="780"/>
      <c r="L515" s="780"/>
      <c r="M515" s="780"/>
      <c r="N515" s="780"/>
      <c r="O515" s="780"/>
      <c r="P515" s="780"/>
      <c r="Q515" s="780"/>
      <c r="R515" s="780"/>
      <c r="S515" s="780"/>
      <c r="T515" s="780"/>
      <c r="U515" s="780"/>
      <c r="V515" s="780"/>
      <c r="W515" s="780"/>
      <c r="X515" s="780"/>
      <c r="Y515" s="780"/>
      <c r="Z515" s="780"/>
    </row>
    <row r="516" spans="1:26" ht="15.75" customHeight="1">
      <c r="A516" s="780"/>
      <c r="B516" s="873"/>
      <c r="C516" s="780"/>
      <c r="D516" s="780"/>
      <c r="E516" s="780"/>
      <c r="F516" s="780"/>
      <c r="G516" s="780"/>
      <c r="H516" s="780"/>
      <c r="I516" s="780"/>
      <c r="J516" s="780"/>
      <c r="K516" s="780"/>
      <c r="L516" s="780"/>
      <c r="M516" s="780"/>
      <c r="N516" s="780"/>
      <c r="O516" s="780"/>
      <c r="P516" s="780"/>
      <c r="Q516" s="780"/>
      <c r="R516" s="780"/>
      <c r="S516" s="780"/>
      <c r="T516" s="780"/>
      <c r="U516" s="780"/>
      <c r="V516" s="780"/>
      <c r="W516" s="780"/>
      <c r="X516" s="780"/>
      <c r="Y516" s="780"/>
      <c r="Z516" s="780"/>
    </row>
    <row r="517" spans="1:26" ht="15.75" customHeight="1">
      <c r="A517" s="780"/>
      <c r="B517" s="873"/>
      <c r="C517" s="780"/>
      <c r="D517" s="780"/>
      <c r="E517" s="780"/>
      <c r="F517" s="780"/>
      <c r="G517" s="780"/>
      <c r="H517" s="780"/>
      <c r="I517" s="780"/>
      <c r="J517" s="780"/>
      <c r="K517" s="780"/>
      <c r="L517" s="780"/>
      <c r="M517" s="780"/>
      <c r="N517" s="780"/>
      <c r="O517" s="780"/>
      <c r="P517" s="780"/>
      <c r="Q517" s="780"/>
      <c r="R517" s="780"/>
      <c r="S517" s="780"/>
      <c r="T517" s="780"/>
      <c r="U517" s="780"/>
      <c r="V517" s="780"/>
      <c r="W517" s="780"/>
      <c r="X517" s="780"/>
      <c r="Y517" s="780"/>
      <c r="Z517" s="780"/>
    </row>
    <row r="518" spans="1:26" ht="15.75" customHeight="1">
      <c r="A518" s="780"/>
      <c r="B518" s="873"/>
      <c r="C518" s="780"/>
      <c r="D518" s="780"/>
      <c r="E518" s="780"/>
      <c r="F518" s="780"/>
      <c r="G518" s="780"/>
      <c r="H518" s="780"/>
      <c r="I518" s="780"/>
      <c r="J518" s="780"/>
      <c r="K518" s="780"/>
      <c r="L518" s="780"/>
      <c r="M518" s="780"/>
      <c r="N518" s="780"/>
      <c r="O518" s="780"/>
      <c r="P518" s="780"/>
      <c r="Q518" s="780"/>
      <c r="R518" s="780"/>
      <c r="S518" s="780"/>
      <c r="T518" s="780"/>
      <c r="U518" s="780"/>
      <c r="V518" s="780"/>
      <c r="W518" s="780"/>
      <c r="X518" s="780"/>
      <c r="Y518" s="780"/>
      <c r="Z518" s="780"/>
    </row>
    <row r="519" spans="1:26" ht="15.75" customHeight="1">
      <c r="A519" s="780"/>
      <c r="B519" s="873"/>
      <c r="C519" s="780"/>
      <c r="D519" s="780"/>
      <c r="E519" s="780"/>
      <c r="F519" s="780"/>
      <c r="G519" s="780"/>
      <c r="H519" s="780"/>
      <c r="I519" s="780"/>
      <c r="J519" s="780"/>
      <c r="K519" s="780"/>
      <c r="L519" s="780"/>
      <c r="M519" s="780"/>
      <c r="N519" s="780"/>
      <c r="O519" s="780"/>
      <c r="P519" s="780"/>
      <c r="Q519" s="780"/>
      <c r="R519" s="780"/>
      <c r="S519" s="780"/>
      <c r="T519" s="780"/>
      <c r="U519" s="780"/>
      <c r="V519" s="780"/>
      <c r="W519" s="780"/>
      <c r="X519" s="780"/>
      <c r="Y519" s="780"/>
      <c r="Z519" s="780"/>
    </row>
    <row r="520" spans="1:26" ht="15.75" customHeight="1">
      <c r="A520" s="780"/>
      <c r="B520" s="873"/>
      <c r="C520" s="780"/>
      <c r="D520" s="780"/>
      <c r="E520" s="780"/>
      <c r="F520" s="780"/>
      <c r="G520" s="780"/>
      <c r="H520" s="780"/>
      <c r="I520" s="780"/>
      <c r="J520" s="780"/>
      <c r="K520" s="780"/>
      <c r="L520" s="780"/>
      <c r="M520" s="780"/>
      <c r="N520" s="780"/>
      <c r="O520" s="780"/>
      <c r="P520" s="780"/>
      <c r="Q520" s="780"/>
      <c r="R520" s="780"/>
      <c r="S520" s="780"/>
      <c r="T520" s="780"/>
      <c r="U520" s="780"/>
      <c r="V520" s="780"/>
      <c r="W520" s="780"/>
      <c r="X520" s="780"/>
      <c r="Y520" s="780"/>
      <c r="Z520" s="780"/>
    </row>
    <row r="521" spans="1:26" ht="15.75" customHeight="1">
      <c r="A521" s="780"/>
      <c r="B521" s="873"/>
      <c r="C521" s="780"/>
      <c r="D521" s="780"/>
      <c r="E521" s="780"/>
      <c r="F521" s="780"/>
      <c r="G521" s="780"/>
      <c r="H521" s="780"/>
      <c r="I521" s="780"/>
      <c r="J521" s="780"/>
      <c r="K521" s="780"/>
      <c r="L521" s="780"/>
      <c r="M521" s="780"/>
      <c r="N521" s="780"/>
      <c r="O521" s="780"/>
      <c r="P521" s="780"/>
      <c r="Q521" s="780"/>
      <c r="R521" s="780"/>
      <c r="S521" s="780"/>
      <c r="T521" s="780"/>
      <c r="U521" s="780"/>
      <c r="V521" s="780"/>
      <c r="W521" s="780"/>
      <c r="X521" s="780"/>
      <c r="Y521" s="780"/>
      <c r="Z521" s="780"/>
    </row>
    <row r="522" spans="1:26" ht="15.75" customHeight="1">
      <c r="A522" s="780"/>
      <c r="B522" s="873"/>
      <c r="C522" s="780"/>
      <c r="D522" s="780"/>
      <c r="E522" s="780"/>
      <c r="F522" s="780"/>
      <c r="G522" s="780"/>
      <c r="H522" s="780"/>
      <c r="I522" s="780"/>
      <c r="J522" s="780"/>
      <c r="K522" s="780"/>
      <c r="L522" s="780"/>
      <c r="M522" s="780"/>
      <c r="N522" s="780"/>
      <c r="O522" s="780"/>
      <c r="P522" s="780"/>
      <c r="Q522" s="780"/>
      <c r="R522" s="780"/>
      <c r="S522" s="780"/>
      <c r="T522" s="780"/>
      <c r="U522" s="780"/>
      <c r="V522" s="780"/>
      <c r="W522" s="780"/>
      <c r="X522" s="780"/>
      <c r="Y522" s="780"/>
      <c r="Z522" s="780"/>
    </row>
    <row r="523" spans="1:26" ht="15.75" customHeight="1">
      <c r="A523" s="780"/>
      <c r="B523" s="873"/>
      <c r="C523" s="780"/>
      <c r="D523" s="780"/>
      <c r="E523" s="780"/>
      <c r="F523" s="780"/>
      <c r="G523" s="780"/>
      <c r="H523" s="780"/>
      <c r="I523" s="780"/>
      <c r="J523" s="780"/>
      <c r="K523" s="780"/>
      <c r="L523" s="780"/>
      <c r="M523" s="780"/>
      <c r="N523" s="780"/>
      <c r="O523" s="780"/>
      <c r="P523" s="780"/>
      <c r="Q523" s="780"/>
      <c r="R523" s="780"/>
      <c r="S523" s="780"/>
      <c r="T523" s="780"/>
      <c r="U523" s="780"/>
      <c r="V523" s="780"/>
      <c r="W523" s="780"/>
      <c r="X523" s="780"/>
      <c r="Y523" s="780"/>
      <c r="Z523" s="780"/>
    </row>
    <row r="524" spans="1:26" ht="15.75" customHeight="1">
      <c r="A524" s="780"/>
      <c r="B524" s="873"/>
      <c r="C524" s="780"/>
      <c r="D524" s="780"/>
      <c r="E524" s="780"/>
      <c r="F524" s="780"/>
      <c r="G524" s="780"/>
      <c r="H524" s="780"/>
      <c r="I524" s="780"/>
      <c r="J524" s="780"/>
      <c r="K524" s="780"/>
      <c r="L524" s="780"/>
      <c r="M524" s="780"/>
      <c r="N524" s="780"/>
      <c r="O524" s="780"/>
      <c r="P524" s="780"/>
      <c r="Q524" s="780"/>
      <c r="R524" s="780"/>
      <c r="S524" s="780"/>
      <c r="T524" s="780"/>
      <c r="U524" s="780"/>
      <c r="V524" s="780"/>
      <c r="W524" s="780"/>
      <c r="X524" s="780"/>
      <c r="Y524" s="780"/>
      <c r="Z524" s="780"/>
    </row>
    <row r="525" spans="1:26" ht="15.75" customHeight="1">
      <c r="A525" s="780"/>
      <c r="B525" s="873"/>
      <c r="C525" s="780"/>
      <c r="D525" s="780"/>
      <c r="E525" s="780"/>
      <c r="F525" s="780"/>
      <c r="G525" s="780"/>
      <c r="H525" s="780"/>
      <c r="I525" s="780"/>
      <c r="J525" s="780"/>
      <c r="K525" s="780"/>
      <c r="L525" s="780"/>
      <c r="M525" s="780"/>
      <c r="N525" s="780"/>
      <c r="O525" s="780"/>
      <c r="P525" s="780"/>
      <c r="Q525" s="780"/>
      <c r="R525" s="780"/>
      <c r="S525" s="780"/>
      <c r="T525" s="780"/>
      <c r="U525" s="780"/>
      <c r="V525" s="780"/>
      <c r="W525" s="780"/>
      <c r="X525" s="780"/>
      <c r="Y525" s="780"/>
      <c r="Z525" s="780"/>
    </row>
    <row r="526" spans="1:26" ht="15.75" customHeight="1">
      <c r="A526" s="780"/>
      <c r="B526" s="873"/>
      <c r="C526" s="780"/>
      <c r="D526" s="780"/>
      <c r="E526" s="780"/>
      <c r="F526" s="780"/>
      <c r="G526" s="780"/>
      <c r="H526" s="780"/>
      <c r="I526" s="780"/>
      <c r="J526" s="780"/>
      <c r="K526" s="780"/>
      <c r="L526" s="780"/>
      <c r="M526" s="780"/>
      <c r="N526" s="780"/>
      <c r="O526" s="780"/>
      <c r="P526" s="780"/>
      <c r="Q526" s="780"/>
      <c r="R526" s="780"/>
      <c r="S526" s="780"/>
      <c r="T526" s="780"/>
      <c r="U526" s="780"/>
      <c r="V526" s="780"/>
      <c r="W526" s="780"/>
      <c r="X526" s="780"/>
      <c r="Y526" s="780"/>
      <c r="Z526" s="780"/>
    </row>
    <row r="527" spans="1:26" ht="15.75" customHeight="1">
      <c r="A527" s="780"/>
      <c r="B527" s="873"/>
      <c r="C527" s="780"/>
      <c r="D527" s="780"/>
      <c r="E527" s="780"/>
      <c r="F527" s="780"/>
      <c r="G527" s="780"/>
      <c r="H527" s="780"/>
      <c r="I527" s="780"/>
      <c r="J527" s="780"/>
      <c r="K527" s="780"/>
      <c r="L527" s="780"/>
      <c r="M527" s="780"/>
      <c r="N527" s="780"/>
      <c r="O527" s="780"/>
      <c r="P527" s="780"/>
      <c r="Q527" s="780"/>
      <c r="R527" s="780"/>
      <c r="S527" s="780"/>
      <c r="T527" s="780"/>
      <c r="U527" s="780"/>
      <c r="V527" s="780"/>
      <c r="W527" s="780"/>
      <c r="X527" s="780"/>
      <c r="Y527" s="780"/>
      <c r="Z527" s="780"/>
    </row>
    <row r="528" spans="1:26" ht="15.75" customHeight="1">
      <c r="A528" s="780"/>
      <c r="B528" s="873"/>
      <c r="C528" s="780"/>
      <c r="D528" s="780"/>
      <c r="E528" s="780"/>
      <c r="F528" s="780"/>
      <c r="G528" s="780"/>
      <c r="H528" s="780"/>
      <c r="I528" s="780"/>
      <c r="J528" s="780"/>
      <c r="K528" s="780"/>
      <c r="L528" s="780"/>
      <c r="M528" s="780"/>
      <c r="N528" s="780"/>
      <c r="O528" s="780"/>
      <c r="P528" s="780"/>
      <c r="Q528" s="780"/>
      <c r="R528" s="780"/>
      <c r="S528" s="780"/>
      <c r="T528" s="780"/>
      <c r="U528" s="780"/>
      <c r="V528" s="780"/>
      <c r="W528" s="780"/>
      <c r="X528" s="780"/>
      <c r="Y528" s="780"/>
      <c r="Z528" s="780"/>
    </row>
    <row r="529" spans="1:26" ht="15.75" customHeight="1">
      <c r="A529" s="780"/>
      <c r="B529" s="873"/>
      <c r="C529" s="780"/>
      <c r="D529" s="780"/>
      <c r="E529" s="780"/>
      <c r="F529" s="780"/>
      <c r="G529" s="780"/>
      <c r="H529" s="780"/>
      <c r="I529" s="780"/>
      <c r="J529" s="780"/>
      <c r="K529" s="780"/>
      <c r="L529" s="780"/>
      <c r="M529" s="780"/>
      <c r="N529" s="780"/>
      <c r="O529" s="780"/>
      <c r="P529" s="780"/>
      <c r="Q529" s="780"/>
      <c r="R529" s="780"/>
      <c r="S529" s="780"/>
      <c r="T529" s="780"/>
      <c r="U529" s="780"/>
      <c r="V529" s="780"/>
      <c r="W529" s="780"/>
      <c r="X529" s="780"/>
      <c r="Y529" s="780"/>
      <c r="Z529" s="780"/>
    </row>
    <row r="530" spans="1:26" ht="15.75" customHeight="1">
      <c r="A530" s="780"/>
      <c r="B530" s="873"/>
      <c r="C530" s="780"/>
      <c r="D530" s="780"/>
      <c r="E530" s="780"/>
      <c r="F530" s="780"/>
      <c r="G530" s="780"/>
      <c r="H530" s="780"/>
      <c r="I530" s="780"/>
      <c r="J530" s="780"/>
      <c r="K530" s="780"/>
      <c r="L530" s="780"/>
      <c r="M530" s="780"/>
      <c r="N530" s="780"/>
      <c r="O530" s="780"/>
      <c r="P530" s="780"/>
      <c r="Q530" s="780"/>
      <c r="R530" s="780"/>
      <c r="S530" s="780"/>
      <c r="T530" s="780"/>
      <c r="U530" s="780"/>
      <c r="V530" s="780"/>
      <c r="W530" s="780"/>
      <c r="X530" s="780"/>
      <c r="Y530" s="780"/>
      <c r="Z530" s="780"/>
    </row>
    <row r="531" spans="1:26" ht="15.75" customHeight="1">
      <c r="A531" s="780"/>
      <c r="B531" s="873"/>
      <c r="C531" s="780"/>
      <c r="D531" s="780"/>
      <c r="E531" s="780"/>
      <c r="F531" s="780"/>
      <c r="G531" s="780"/>
      <c r="H531" s="780"/>
      <c r="I531" s="780"/>
      <c r="J531" s="780"/>
      <c r="K531" s="780"/>
      <c r="L531" s="780"/>
      <c r="M531" s="780"/>
      <c r="N531" s="780"/>
      <c r="O531" s="780"/>
      <c r="P531" s="780"/>
      <c r="Q531" s="780"/>
      <c r="R531" s="780"/>
      <c r="S531" s="780"/>
      <c r="T531" s="780"/>
      <c r="U531" s="780"/>
      <c r="V531" s="780"/>
      <c r="W531" s="780"/>
      <c r="X531" s="780"/>
      <c r="Y531" s="780"/>
      <c r="Z531" s="780"/>
    </row>
    <row r="532" spans="1:26" ht="15.75" customHeight="1">
      <c r="A532" s="780"/>
      <c r="B532" s="873"/>
      <c r="C532" s="780"/>
      <c r="D532" s="780"/>
      <c r="E532" s="780"/>
      <c r="F532" s="780"/>
      <c r="G532" s="780"/>
      <c r="H532" s="780"/>
      <c r="I532" s="780"/>
      <c r="J532" s="780"/>
      <c r="K532" s="780"/>
      <c r="L532" s="780"/>
      <c r="M532" s="780"/>
      <c r="N532" s="780"/>
      <c r="O532" s="780"/>
      <c r="P532" s="780"/>
      <c r="Q532" s="780"/>
      <c r="R532" s="780"/>
      <c r="S532" s="780"/>
      <c r="T532" s="780"/>
      <c r="U532" s="780"/>
      <c r="V532" s="780"/>
      <c r="W532" s="780"/>
      <c r="X532" s="780"/>
      <c r="Y532" s="780"/>
      <c r="Z532" s="780"/>
    </row>
    <row r="533" spans="1:26" ht="15.75" customHeight="1">
      <c r="A533" s="780"/>
      <c r="B533" s="873"/>
      <c r="C533" s="780"/>
      <c r="D533" s="780"/>
      <c r="E533" s="780"/>
      <c r="F533" s="780"/>
      <c r="G533" s="780"/>
      <c r="H533" s="780"/>
      <c r="I533" s="780"/>
      <c r="J533" s="780"/>
      <c r="K533" s="780"/>
      <c r="L533" s="780"/>
      <c r="M533" s="780"/>
      <c r="N533" s="780"/>
      <c r="O533" s="780"/>
      <c r="P533" s="780"/>
      <c r="Q533" s="780"/>
      <c r="R533" s="780"/>
      <c r="S533" s="780"/>
      <c r="T533" s="780"/>
      <c r="U533" s="780"/>
      <c r="V533" s="780"/>
      <c r="W533" s="780"/>
      <c r="X533" s="780"/>
      <c r="Y533" s="780"/>
      <c r="Z533" s="780"/>
    </row>
    <row r="534" spans="1:26" ht="15.75" customHeight="1">
      <c r="A534" s="780"/>
      <c r="B534" s="873"/>
      <c r="C534" s="780"/>
      <c r="D534" s="780"/>
      <c r="E534" s="780"/>
      <c r="F534" s="780"/>
      <c r="G534" s="780"/>
      <c r="H534" s="780"/>
      <c r="I534" s="780"/>
      <c r="J534" s="780"/>
      <c r="K534" s="780"/>
      <c r="L534" s="780"/>
      <c r="M534" s="780"/>
      <c r="N534" s="780"/>
      <c r="O534" s="780"/>
      <c r="P534" s="780"/>
      <c r="Q534" s="780"/>
      <c r="R534" s="780"/>
      <c r="S534" s="780"/>
      <c r="T534" s="780"/>
      <c r="U534" s="780"/>
      <c r="V534" s="780"/>
      <c r="W534" s="780"/>
      <c r="X534" s="780"/>
      <c r="Y534" s="780"/>
      <c r="Z534" s="780"/>
    </row>
    <row r="535" spans="1:26" ht="15.75" customHeight="1">
      <c r="A535" s="780"/>
      <c r="B535" s="873"/>
      <c r="C535" s="780"/>
      <c r="D535" s="780"/>
      <c r="E535" s="780"/>
      <c r="F535" s="780"/>
      <c r="G535" s="780"/>
      <c r="H535" s="780"/>
      <c r="I535" s="780"/>
      <c r="J535" s="780"/>
      <c r="K535" s="780"/>
      <c r="L535" s="780"/>
      <c r="M535" s="780"/>
      <c r="N535" s="780"/>
      <c r="O535" s="780"/>
      <c r="P535" s="780"/>
      <c r="Q535" s="780"/>
      <c r="R535" s="780"/>
      <c r="S535" s="780"/>
      <c r="T535" s="780"/>
      <c r="U535" s="780"/>
      <c r="V535" s="780"/>
      <c r="W535" s="780"/>
      <c r="X535" s="780"/>
      <c r="Y535" s="780"/>
      <c r="Z535" s="780"/>
    </row>
    <row r="536" spans="1:26" ht="15.75" customHeight="1">
      <c r="A536" s="780"/>
      <c r="B536" s="873"/>
      <c r="C536" s="780"/>
      <c r="D536" s="780"/>
      <c r="E536" s="780"/>
      <c r="F536" s="780"/>
      <c r="G536" s="780"/>
      <c r="H536" s="780"/>
      <c r="I536" s="780"/>
      <c r="J536" s="780"/>
      <c r="K536" s="780"/>
      <c r="L536" s="780"/>
      <c r="M536" s="780"/>
      <c r="N536" s="780"/>
      <c r="O536" s="780"/>
      <c r="P536" s="780"/>
      <c r="Q536" s="780"/>
      <c r="R536" s="780"/>
      <c r="S536" s="780"/>
      <c r="T536" s="780"/>
      <c r="U536" s="780"/>
      <c r="V536" s="780"/>
      <c r="W536" s="780"/>
      <c r="X536" s="780"/>
      <c r="Y536" s="780"/>
      <c r="Z536" s="780"/>
    </row>
    <row r="537" spans="1:26" ht="15.75" customHeight="1">
      <c r="A537" s="780"/>
      <c r="B537" s="873"/>
      <c r="C537" s="780"/>
      <c r="D537" s="780"/>
      <c r="E537" s="780"/>
      <c r="F537" s="780"/>
      <c r="G537" s="780"/>
      <c r="H537" s="780"/>
      <c r="I537" s="780"/>
      <c r="J537" s="780"/>
      <c r="K537" s="780"/>
      <c r="L537" s="780"/>
      <c r="M537" s="780"/>
      <c r="N537" s="780"/>
      <c r="O537" s="780"/>
      <c r="P537" s="780"/>
      <c r="Q537" s="780"/>
      <c r="R537" s="780"/>
      <c r="S537" s="780"/>
      <c r="T537" s="780"/>
      <c r="U537" s="780"/>
      <c r="V537" s="780"/>
      <c r="W537" s="780"/>
      <c r="X537" s="780"/>
      <c r="Y537" s="780"/>
      <c r="Z537" s="780"/>
    </row>
    <row r="538" spans="1:26" ht="15.75" customHeight="1">
      <c r="A538" s="780"/>
      <c r="B538" s="873"/>
      <c r="C538" s="780"/>
      <c r="D538" s="780"/>
      <c r="E538" s="780"/>
      <c r="F538" s="780"/>
      <c r="G538" s="780"/>
      <c r="H538" s="780"/>
      <c r="I538" s="780"/>
      <c r="J538" s="780"/>
      <c r="K538" s="780"/>
      <c r="L538" s="780"/>
      <c r="M538" s="780"/>
      <c r="N538" s="780"/>
      <c r="O538" s="780"/>
      <c r="P538" s="780"/>
      <c r="Q538" s="780"/>
      <c r="R538" s="780"/>
      <c r="S538" s="780"/>
      <c r="T538" s="780"/>
      <c r="U538" s="780"/>
      <c r="V538" s="780"/>
      <c r="W538" s="780"/>
      <c r="X538" s="780"/>
      <c r="Y538" s="780"/>
      <c r="Z538" s="780"/>
    </row>
    <row r="539" spans="1:26" ht="15.75" customHeight="1">
      <c r="A539" s="780"/>
      <c r="B539" s="873"/>
      <c r="C539" s="780"/>
      <c r="D539" s="780"/>
      <c r="E539" s="780"/>
      <c r="F539" s="780"/>
      <c r="G539" s="780"/>
      <c r="H539" s="780"/>
      <c r="I539" s="780"/>
      <c r="J539" s="780"/>
      <c r="K539" s="780"/>
      <c r="L539" s="780"/>
      <c r="M539" s="780"/>
      <c r="N539" s="780"/>
      <c r="O539" s="780"/>
      <c r="P539" s="780"/>
      <c r="Q539" s="780"/>
      <c r="R539" s="780"/>
      <c r="S539" s="780"/>
      <c r="T539" s="780"/>
      <c r="U539" s="780"/>
      <c r="V539" s="780"/>
      <c r="W539" s="780"/>
      <c r="X539" s="780"/>
      <c r="Y539" s="780"/>
      <c r="Z539" s="780"/>
    </row>
    <row r="540" spans="1:26" ht="15.75" customHeight="1">
      <c r="A540" s="780"/>
      <c r="B540" s="873"/>
      <c r="C540" s="780"/>
      <c r="D540" s="780"/>
      <c r="E540" s="780"/>
      <c r="F540" s="780"/>
      <c r="G540" s="780"/>
      <c r="H540" s="780"/>
      <c r="I540" s="780"/>
      <c r="J540" s="780"/>
      <c r="K540" s="780"/>
      <c r="L540" s="780"/>
      <c r="M540" s="780"/>
      <c r="N540" s="780"/>
      <c r="O540" s="780"/>
      <c r="P540" s="780"/>
      <c r="Q540" s="780"/>
      <c r="R540" s="780"/>
      <c r="S540" s="780"/>
      <c r="T540" s="780"/>
      <c r="U540" s="780"/>
      <c r="V540" s="780"/>
      <c r="W540" s="780"/>
      <c r="X540" s="780"/>
      <c r="Y540" s="780"/>
      <c r="Z540" s="780"/>
    </row>
    <row r="541" spans="1:26" ht="15.75" customHeight="1">
      <c r="A541" s="780"/>
      <c r="B541" s="873"/>
      <c r="C541" s="780"/>
      <c r="D541" s="780"/>
      <c r="E541" s="780"/>
      <c r="F541" s="780"/>
      <c r="G541" s="780"/>
      <c r="H541" s="780"/>
      <c r="I541" s="780"/>
      <c r="J541" s="780"/>
      <c r="K541" s="780"/>
      <c r="L541" s="780"/>
      <c r="M541" s="780"/>
      <c r="N541" s="780"/>
      <c r="O541" s="780"/>
      <c r="P541" s="780"/>
      <c r="Q541" s="780"/>
      <c r="R541" s="780"/>
      <c r="S541" s="780"/>
      <c r="T541" s="780"/>
      <c r="U541" s="780"/>
      <c r="V541" s="780"/>
      <c r="W541" s="780"/>
      <c r="X541" s="780"/>
      <c r="Y541" s="780"/>
      <c r="Z541" s="780"/>
    </row>
    <row r="542" spans="1:26" ht="15.75" customHeight="1">
      <c r="A542" s="780"/>
      <c r="B542" s="873"/>
      <c r="C542" s="780"/>
      <c r="D542" s="780"/>
      <c r="E542" s="780"/>
      <c r="F542" s="780"/>
      <c r="G542" s="780"/>
      <c r="H542" s="780"/>
      <c r="I542" s="780"/>
      <c r="J542" s="780"/>
      <c r="K542" s="780"/>
      <c r="L542" s="780"/>
      <c r="M542" s="780"/>
      <c r="N542" s="780"/>
      <c r="O542" s="780"/>
      <c r="P542" s="780"/>
      <c r="Q542" s="780"/>
      <c r="R542" s="780"/>
      <c r="S542" s="780"/>
      <c r="T542" s="780"/>
      <c r="U542" s="780"/>
      <c r="V542" s="780"/>
      <c r="W542" s="780"/>
      <c r="X542" s="780"/>
      <c r="Y542" s="780"/>
      <c r="Z542" s="780"/>
    </row>
    <row r="543" spans="1:26" ht="15.75" customHeight="1">
      <c r="A543" s="780"/>
      <c r="B543" s="873"/>
      <c r="C543" s="780"/>
      <c r="D543" s="780"/>
      <c r="E543" s="780"/>
      <c r="F543" s="780"/>
      <c r="G543" s="780"/>
      <c r="H543" s="780"/>
      <c r="I543" s="780"/>
      <c r="J543" s="780"/>
      <c r="K543" s="780"/>
      <c r="L543" s="780"/>
      <c r="M543" s="780"/>
      <c r="N543" s="780"/>
      <c r="O543" s="780"/>
      <c r="P543" s="780"/>
      <c r="Q543" s="780"/>
      <c r="R543" s="780"/>
      <c r="S543" s="780"/>
      <c r="T543" s="780"/>
      <c r="U543" s="780"/>
      <c r="V543" s="780"/>
      <c r="W543" s="780"/>
      <c r="X543" s="780"/>
      <c r="Y543" s="780"/>
      <c r="Z543" s="780"/>
    </row>
    <row r="544" spans="1:26" ht="15.75" customHeight="1">
      <c r="A544" s="780"/>
      <c r="B544" s="873"/>
      <c r="C544" s="780"/>
      <c r="D544" s="780"/>
      <c r="E544" s="780"/>
      <c r="F544" s="780"/>
      <c r="G544" s="780"/>
      <c r="H544" s="780"/>
      <c r="I544" s="780"/>
      <c r="J544" s="780"/>
      <c r="K544" s="780"/>
      <c r="L544" s="780"/>
      <c r="M544" s="780"/>
      <c r="N544" s="780"/>
      <c r="O544" s="780"/>
      <c r="P544" s="780"/>
      <c r="Q544" s="780"/>
      <c r="R544" s="780"/>
      <c r="S544" s="780"/>
      <c r="T544" s="780"/>
      <c r="U544" s="780"/>
      <c r="V544" s="780"/>
      <c r="W544" s="780"/>
      <c r="X544" s="780"/>
      <c r="Y544" s="780"/>
      <c r="Z544" s="780"/>
    </row>
    <row r="545" spans="1:26" ht="15.75" customHeight="1">
      <c r="A545" s="780"/>
      <c r="B545" s="873"/>
      <c r="C545" s="780"/>
      <c r="D545" s="780"/>
      <c r="E545" s="780"/>
      <c r="F545" s="780"/>
      <c r="G545" s="780"/>
      <c r="H545" s="780"/>
      <c r="I545" s="780"/>
      <c r="J545" s="780"/>
      <c r="K545" s="780"/>
      <c r="L545" s="780"/>
      <c r="M545" s="780"/>
      <c r="N545" s="780"/>
      <c r="O545" s="780"/>
      <c r="P545" s="780"/>
      <c r="Q545" s="780"/>
      <c r="R545" s="780"/>
      <c r="S545" s="780"/>
      <c r="T545" s="780"/>
      <c r="U545" s="780"/>
      <c r="V545" s="780"/>
      <c r="W545" s="780"/>
      <c r="X545" s="780"/>
      <c r="Y545" s="780"/>
      <c r="Z545" s="780"/>
    </row>
    <row r="546" spans="1:26" ht="15.75" customHeight="1">
      <c r="A546" s="780"/>
      <c r="B546" s="873"/>
      <c r="C546" s="780"/>
      <c r="D546" s="780"/>
      <c r="E546" s="780"/>
      <c r="F546" s="780"/>
      <c r="G546" s="780"/>
      <c r="H546" s="780"/>
      <c r="I546" s="780"/>
      <c r="J546" s="780"/>
      <c r="K546" s="780"/>
      <c r="L546" s="780"/>
      <c r="M546" s="780"/>
      <c r="N546" s="780"/>
      <c r="O546" s="780"/>
      <c r="P546" s="780"/>
      <c r="Q546" s="780"/>
      <c r="R546" s="780"/>
      <c r="S546" s="780"/>
      <c r="T546" s="780"/>
      <c r="U546" s="780"/>
      <c r="V546" s="780"/>
      <c r="W546" s="780"/>
      <c r="X546" s="780"/>
      <c r="Y546" s="780"/>
      <c r="Z546" s="780"/>
    </row>
    <row r="547" spans="1:26" ht="15.75" customHeight="1">
      <c r="A547" s="780"/>
      <c r="B547" s="873"/>
      <c r="C547" s="780"/>
      <c r="D547" s="780"/>
      <c r="E547" s="780"/>
      <c r="F547" s="780"/>
      <c r="G547" s="780"/>
      <c r="H547" s="780"/>
      <c r="I547" s="780"/>
      <c r="J547" s="780"/>
      <c r="K547" s="780"/>
      <c r="L547" s="780"/>
      <c r="M547" s="780"/>
      <c r="N547" s="780"/>
      <c r="O547" s="780"/>
      <c r="P547" s="780"/>
      <c r="Q547" s="780"/>
      <c r="R547" s="780"/>
      <c r="S547" s="780"/>
      <c r="T547" s="780"/>
      <c r="U547" s="780"/>
      <c r="V547" s="780"/>
      <c r="W547" s="780"/>
      <c r="X547" s="780"/>
      <c r="Y547" s="780"/>
      <c r="Z547" s="780"/>
    </row>
    <row r="548" spans="1:26" ht="15.75" customHeight="1">
      <c r="A548" s="780"/>
      <c r="B548" s="873"/>
      <c r="C548" s="780"/>
      <c r="D548" s="780"/>
      <c r="E548" s="780"/>
      <c r="F548" s="780"/>
      <c r="G548" s="780"/>
      <c r="H548" s="780"/>
      <c r="I548" s="780"/>
      <c r="J548" s="780"/>
      <c r="K548" s="780"/>
      <c r="L548" s="780"/>
      <c r="M548" s="780"/>
      <c r="N548" s="780"/>
      <c r="O548" s="780"/>
      <c r="P548" s="780"/>
      <c r="Q548" s="780"/>
      <c r="R548" s="780"/>
      <c r="S548" s="780"/>
      <c r="T548" s="780"/>
      <c r="U548" s="780"/>
      <c r="V548" s="780"/>
      <c r="W548" s="780"/>
      <c r="X548" s="780"/>
      <c r="Y548" s="780"/>
      <c r="Z548" s="780"/>
    </row>
    <row r="549" spans="1:26" ht="15.75" customHeight="1">
      <c r="A549" s="780"/>
      <c r="B549" s="873"/>
      <c r="C549" s="780"/>
      <c r="D549" s="780"/>
      <c r="E549" s="780"/>
      <c r="F549" s="780"/>
      <c r="G549" s="780"/>
      <c r="H549" s="780"/>
      <c r="I549" s="780"/>
      <c r="J549" s="780"/>
      <c r="K549" s="780"/>
      <c r="L549" s="780"/>
      <c r="M549" s="780"/>
      <c r="N549" s="780"/>
      <c r="O549" s="780"/>
      <c r="P549" s="780"/>
      <c r="Q549" s="780"/>
      <c r="R549" s="780"/>
      <c r="S549" s="780"/>
      <c r="T549" s="780"/>
      <c r="U549" s="780"/>
      <c r="V549" s="780"/>
      <c r="W549" s="780"/>
      <c r="X549" s="780"/>
      <c r="Y549" s="780"/>
      <c r="Z549" s="780"/>
    </row>
    <row r="550" spans="1:26" ht="15.75" customHeight="1">
      <c r="A550" s="780"/>
      <c r="B550" s="873"/>
      <c r="C550" s="780"/>
      <c r="D550" s="780"/>
      <c r="E550" s="780"/>
      <c r="F550" s="780"/>
      <c r="G550" s="780"/>
      <c r="H550" s="780"/>
      <c r="I550" s="780"/>
      <c r="J550" s="780"/>
      <c r="K550" s="780"/>
      <c r="L550" s="780"/>
      <c r="M550" s="780"/>
      <c r="N550" s="780"/>
      <c r="O550" s="780"/>
      <c r="P550" s="780"/>
      <c r="Q550" s="780"/>
      <c r="R550" s="780"/>
      <c r="S550" s="780"/>
      <c r="T550" s="780"/>
      <c r="U550" s="780"/>
      <c r="V550" s="780"/>
      <c r="W550" s="780"/>
      <c r="X550" s="780"/>
      <c r="Y550" s="780"/>
      <c r="Z550" s="780"/>
    </row>
    <row r="551" spans="1:26" ht="15.75" customHeight="1">
      <c r="A551" s="780"/>
      <c r="B551" s="873"/>
      <c r="C551" s="780"/>
      <c r="D551" s="780"/>
      <c r="E551" s="780"/>
      <c r="F551" s="780"/>
      <c r="G551" s="780"/>
      <c r="H551" s="780"/>
      <c r="I551" s="780"/>
      <c r="J551" s="780"/>
      <c r="K551" s="780"/>
      <c r="L551" s="780"/>
      <c r="M551" s="780"/>
      <c r="N551" s="780"/>
      <c r="O551" s="780"/>
      <c r="P551" s="780"/>
      <c r="Q551" s="780"/>
      <c r="R551" s="780"/>
      <c r="S551" s="780"/>
      <c r="T551" s="780"/>
      <c r="U551" s="780"/>
      <c r="V551" s="780"/>
      <c r="W551" s="780"/>
      <c r="X551" s="780"/>
      <c r="Y551" s="780"/>
      <c r="Z551" s="780"/>
    </row>
    <row r="552" spans="1:26" ht="15.75" customHeight="1">
      <c r="A552" s="780"/>
      <c r="B552" s="873"/>
      <c r="C552" s="780"/>
      <c r="D552" s="780"/>
      <c r="E552" s="780"/>
      <c r="F552" s="780"/>
      <c r="G552" s="780"/>
      <c r="H552" s="780"/>
      <c r="I552" s="780"/>
      <c r="J552" s="780"/>
      <c r="K552" s="780"/>
      <c r="L552" s="780"/>
      <c r="M552" s="780"/>
      <c r="N552" s="780"/>
      <c r="O552" s="780"/>
      <c r="P552" s="780"/>
      <c r="Q552" s="780"/>
      <c r="R552" s="780"/>
      <c r="S552" s="780"/>
      <c r="T552" s="780"/>
      <c r="U552" s="780"/>
      <c r="V552" s="780"/>
      <c r="W552" s="780"/>
      <c r="X552" s="780"/>
      <c r="Y552" s="780"/>
      <c r="Z552" s="780"/>
    </row>
    <row r="553" spans="1:26" ht="15.75" customHeight="1">
      <c r="A553" s="780"/>
      <c r="B553" s="873"/>
      <c r="C553" s="780"/>
      <c r="D553" s="780"/>
      <c r="E553" s="780"/>
      <c r="F553" s="780"/>
      <c r="G553" s="780"/>
      <c r="H553" s="780"/>
      <c r="I553" s="780"/>
      <c r="J553" s="780"/>
      <c r="K553" s="780"/>
      <c r="L553" s="780"/>
      <c r="M553" s="780"/>
      <c r="N553" s="780"/>
      <c r="O553" s="780"/>
      <c r="P553" s="780"/>
      <c r="Q553" s="780"/>
      <c r="R553" s="780"/>
      <c r="S553" s="780"/>
      <c r="T553" s="780"/>
      <c r="U553" s="780"/>
      <c r="V553" s="780"/>
      <c r="W553" s="780"/>
      <c r="X553" s="780"/>
      <c r="Y553" s="780"/>
      <c r="Z553" s="780"/>
    </row>
    <row r="554" spans="1:26" ht="15.75" customHeight="1">
      <c r="A554" s="780"/>
      <c r="B554" s="873"/>
      <c r="C554" s="780"/>
      <c r="D554" s="780"/>
      <c r="E554" s="780"/>
      <c r="F554" s="780"/>
      <c r="G554" s="780"/>
      <c r="H554" s="780"/>
      <c r="I554" s="780"/>
      <c r="J554" s="780"/>
      <c r="K554" s="780"/>
      <c r="L554" s="780"/>
      <c r="M554" s="780"/>
      <c r="N554" s="780"/>
      <c r="O554" s="780"/>
      <c r="P554" s="780"/>
      <c r="Q554" s="780"/>
      <c r="R554" s="780"/>
      <c r="S554" s="780"/>
      <c r="T554" s="780"/>
      <c r="U554" s="780"/>
      <c r="V554" s="780"/>
      <c r="W554" s="780"/>
      <c r="X554" s="780"/>
      <c r="Y554" s="780"/>
      <c r="Z554" s="780"/>
    </row>
    <row r="555" spans="1:26" ht="15.75" customHeight="1">
      <c r="A555" s="780"/>
      <c r="B555" s="873"/>
      <c r="C555" s="780"/>
      <c r="D555" s="780"/>
      <c r="E555" s="780"/>
      <c r="F555" s="780"/>
      <c r="G555" s="780"/>
      <c r="H555" s="780"/>
      <c r="I555" s="780"/>
      <c r="J555" s="780"/>
      <c r="K555" s="780"/>
      <c r="L555" s="780"/>
      <c r="M555" s="780"/>
      <c r="N555" s="780"/>
      <c r="O555" s="780"/>
      <c r="P555" s="780"/>
      <c r="Q555" s="780"/>
      <c r="R555" s="780"/>
      <c r="S555" s="780"/>
      <c r="T555" s="780"/>
      <c r="U555" s="780"/>
      <c r="V555" s="780"/>
      <c r="W555" s="780"/>
      <c r="X555" s="780"/>
      <c r="Y555" s="780"/>
      <c r="Z555" s="780"/>
    </row>
    <row r="556" spans="1:26" ht="15.75" customHeight="1">
      <c r="A556" s="780"/>
      <c r="B556" s="873"/>
      <c r="C556" s="780"/>
      <c r="D556" s="780"/>
      <c r="E556" s="780"/>
      <c r="F556" s="780"/>
      <c r="G556" s="780"/>
      <c r="H556" s="780"/>
      <c r="I556" s="780"/>
      <c r="J556" s="780"/>
      <c r="K556" s="780"/>
      <c r="L556" s="780"/>
      <c r="M556" s="780"/>
      <c r="N556" s="780"/>
      <c r="O556" s="780"/>
      <c r="P556" s="780"/>
      <c r="Q556" s="780"/>
      <c r="R556" s="780"/>
      <c r="S556" s="780"/>
      <c r="T556" s="780"/>
      <c r="U556" s="780"/>
      <c r="V556" s="780"/>
      <c r="W556" s="780"/>
      <c r="X556" s="780"/>
      <c r="Y556" s="780"/>
      <c r="Z556" s="780"/>
    </row>
    <row r="557" spans="1:26" ht="15.75" customHeight="1">
      <c r="A557" s="780"/>
      <c r="B557" s="873"/>
      <c r="C557" s="780"/>
      <c r="D557" s="780"/>
      <c r="E557" s="780"/>
      <c r="F557" s="780"/>
      <c r="G557" s="780"/>
      <c r="H557" s="780"/>
      <c r="I557" s="780"/>
      <c r="J557" s="780"/>
      <c r="K557" s="780"/>
      <c r="L557" s="780"/>
      <c r="M557" s="780"/>
      <c r="N557" s="780"/>
      <c r="O557" s="780"/>
      <c r="P557" s="780"/>
      <c r="Q557" s="780"/>
      <c r="R557" s="780"/>
      <c r="S557" s="780"/>
      <c r="T557" s="780"/>
      <c r="U557" s="780"/>
      <c r="V557" s="780"/>
      <c r="W557" s="780"/>
      <c r="X557" s="780"/>
      <c r="Y557" s="780"/>
      <c r="Z557" s="780"/>
    </row>
    <row r="558" spans="1:26" ht="15.75" customHeight="1">
      <c r="A558" s="780"/>
      <c r="B558" s="873"/>
      <c r="C558" s="780"/>
      <c r="D558" s="780"/>
      <c r="E558" s="780"/>
      <c r="F558" s="780"/>
      <c r="G558" s="780"/>
      <c r="H558" s="780"/>
      <c r="I558" s="780"/>
      <c r="J558" s="780"/>
      <c r="K558" s="780"/>
      <c r="L558" s="780"/>
      <c r="M558" s="780"/>
      <c r="N558" s="780"/>
      <c r="O558" s="780"/>
      <c r="P558" s="780"/>
      <c r="Q558" s="780"/>
      <c r="R558" s="780"/>
      <c r="S558" s="780"/>
      <c r="T558" s="780"/>
      <c r="U558" s="780"/>
      <c r="V558" s="780"/>
      <c r="W558" s="780"/>
      <c r="X558" s="780"/>
      <c r="Y558" s="780"/>
      <c r="Z558" s="780"/>
    </row>
    <row r="559" spans="1:26" ht="15.75" customHeight="1">
      <c r="A559" s="780"/>
      <c r="B559" s="873"/>
      <c r="C559" s="780"/>
      <c r="D559" s="780"/>
      <c r="E559" s="780"/>
      <c r="F559" s="780"/>
      <c r="G559" s="780"/>
      <c r="H559" s="780"/>
      <c r="I559" s="780"/>
      <c r="J559" s="780"/>
      <c r="K559" s="780"/>
      <c r="L559" s="780"/>
      <c r="M559" s="780"/>
      <c r="N559" s="780"/>
      <c r="O559" s="780"/>
      <c r="P559" s="780"/>
      <c r="Q559" s="780"/>
      <c r="R559" s="780"/>
      <c r="S559" s="780"/>
      <c r="T559" s="780"/>
      <c r="U559" s="780"/>
      <c r="V559" s="780"/>
      <c r="W559" s="780"/>
      <c r="X559" s="780"/>
      <c r="Y559" s="780"/>
      <c r="Z559" s="780"/>
    </row>
    <row r="560" spans="1:26" ht="15.75" customHeight="1">
      <c r="A560" s="780"/>
      <c r="B560" s="873"/>
      <c r="C560" s="780"/>
      <c r="D560" s="780"/>
      <c r="E560" s="780"/>
      <c r="F560" s="780"/>
      <c r="G560" s="780"/>
      <c r="H560" s="780"/>
      <c r="I560" s="780"/>
      <c r="J560" s="780"/>
      <c r="K560" s="780"/>
      <c r="L560" s="780"/>
      <c r="M560" s="780"/>
      <c r="N560" s="780"/>
      <c r="O560" s="780"/>
      <c r="P560" s="780"/>
      <c r="Q560" s="780"/>
      <c r="R560" s="780"/>
      <c r="S560" s="780"/>
      <c r="T560" s="780"/>
      <c r="U560" s="780"/>
      <c r="V560" s="780"/>
      <c r="W560" s="780"/>
      <c r="X560" s="780"/>
      <c r="Y560" s="780"/>
      <c r="Z560" s="780"/>
    </row>
    <row r="561" spans="1:26" ht="15.75" customHeight="1">
      <c r="A561" s="780"/>
      <c r="B561" s="873"/>
      <c r="C561" s="780"/>
      <c r="D561" s="780"/>
      <c r="E561" s="780"/>
      <c r="F561" s="780"/>
      <c r="G561" s="780"/>
      <c r="H561" s="780"/>
      <c r="I561" s="780"/>
      <c r="J561" s="780"/>
      <c r="K561" s="780"/>
      <c r="L561" s="780"/>
      <c r="M561" s="780"/>
      <c r="N561" s="780"/>
      <c r="O561" s="780"/>
      <c r="P561" s="780"/>
      <c r="Q561" s="780"/>
      <c r="R561" s="780"/>
      <c r="S561" s="780"/>
      <c r="T561" s="780"/>
      <c r="U561" s="780"/>
      <c r="V561" s="780"/>
      <c r="W561" s="780"/>
      <c r="X561" s="780"/>
      <c r="Y561" s="780"/>
      <c r="Z561" s="780"/>
    </row>
    <row r="562" spans="1:26" ht="15.75" customHeight="1">
      <c r="A562" s="780"/>
      <c r="B562" s="873"/>
      <c r="C562" s="780"/>
      <c r="D562" s="780"/>
      <c r="E562" s="780"/>
      <c r="F562" s="780"/>
      <c r="G562" s="780"/>
      <c r="H562" s="780"/>
      <c r="I562" s="780"/>
      <c r="J562" s="780"/>
      <c r="K562" s="780"/>
      <c r="L562" s="780"/>
      <c r="M562" s="780"/>
      <c r="N562" s="780"/>
      <c r="O562" s="780"/>
      <c r="P562" s="780"/>
      <c r="Q562" s="780"/>
      <c r="R562" s="780"/>
      <c r="S562" s="780"/>
      <c r="T562" s="780"/>
      <c r="U562" s="780"/>
      <c r="V562" s="780"/>
      <c r="W562" s="780"/>
      <c r="X562" s="780"/>
      <c r="Y562" s="780"/>
      <c r="Z562" s="780"/>
    </row>
    <row r="563" spans="1:26" ht="15.75" customHeight="1">
      <c r="A563" s="780"/>
      <c r="B563" s="873"/>
      <c r="C563" s="780"/>
      <c r="D563" s="780"/>
      <c r="E563" s="780"/>
      <c r="F563" s="780"/>
      <c r="G563" s="780"/>
      <c r="H563" s="780"/>
      <c r="I563" s="780"/>
      <c r="J563" s="780"/>
      <c r="K563" s="780"/>
      <c r="L563" s="780"/>
      <c r="M563" s="780"/>
      <c r="N563" s="780"/>
      <c r="O563" s="780"/>
      <c r="P563" s="780"/>
      <c r="Q563" s="780"/>
      <c r="R563" s="780"/>
      <c r="S563" s="780"/>
      <c r="T563" s="780"/>
      <c r="U563" s="780"/>
      <c r="V563" s="780"/>
      <c r="W563" s="780"/>
      <c r="X563" s="780"/>
      <c r="Y563" s="780"/>
      <c r="Z563" s="780"/>
    </row>
    <row r="564" spans="1:26" ht="15.75" customHeight="1">
      <c r="A564" s="780"/>
      <c r="B564" s="873"/>
      <c r="C564" s="780"/>
      <c r="D564" s="780"/>
      <c r="E564" s="780"/>
      <c r="F564" s="780"/>
      <c r="G564" s="780"/>
      <c r="H564" s="780"/>
      <c r="I564" s="780"/>
      <c r="J564" s="780"/>
      <c r="K564" s="780"/>
      <c r="L564" s="780"/>
      <c r="M564" s="780"/>
      <c r="N564" s="780"/>
      <c r="O564" s="780"/>
      <c r="P564" s="780"/>
      <c r="Q564" s="780"/>
      <c r="R564" s="780"/>
      <c r="S564" s="780"/>
      <c r="T564" s="780"/>
      <c r="U564" s="780"/>
      <c r="V564" s="780"/>
      <c r="W564" s="780"/>
      <c r="X564" s="780"/>
      <c r="Y564" s="780"/>
      <c r="Z564" s="780"/>
    </row>
    <row r="565" spans="1:26" ht="15.75" customHeight="1">
      <c r="A565" s="780"/>
      <c r="B565" s="873"/>
      <c r="C565" s="780"/>
      <c r="D565" s="780"/>
      <c r="E565" s="780"/>
      <c r="F565" s="780"/>
      <c r="G565" s="780"/>
      <c r="H565" s="780"/>
      <c r="I565" s="780"/>
      <c r="J565" s="780"/>
      <c r="K565" s="780"/>
      <c r="L565" s="780"/>
      <c r="M565" s="780"/>
      <c r="N565" s="780"/>
      <c r="O565" s="780"/>
      <c r="P565" s="780"/>
      <c r="Q565" s="780"/>
      <c r="R565" s="780"/>
      <c r="S565" s="780"/>
      <c r="T565" s="780"/>
      <c r="U565" s="780"/>
      <c r="V565" s="780"/>
      <c r="W565" s="780"/>
      <c r="X565" s="780"/>
      <c r="Y565" s="780"/>
      <c r="Z565" s="780"/>
    </row>
    <row r="566" spans="1:26" ht="15.75" customHeight="1">
      <c r="A566" s="780"/>
      <c r="B566" s="873"/>
      <c r="C566" s="780"/>
      <c r="D566" s="780"/>
      <c r="E566" s="780"/>
      <c r="F566" s="780"/>
      <c r="G566" s="780"/>
      <c r="H566" s="780"/>
      <c r="I566" s="780"/>
      <c r="J566" s="780"/>
      <c r="K566" s="780"/>
      <c r="L566" s="780"/>
      <c r="M566" s="780"/>
      <c r="N566" s="780"/>
      <c r="O566" s="780"/>
      <c r="P566" s="780"/>
      <c r="Q566" s="780"/>
      <c r="R566" s="780"/>
      <c r="S566" s="780"/>
      <c r="T566" s="780"/>
      <c r="U566" s="780"/>
      <c r="V566" s="780"/>
      <c r="W566" s="780"/>
      <c r="X566" s="780"/>
      <c r="Y566" s="780"/>
      <c r="Z566" s="780"/>
    </row>
    <row r="567" spans="1:26" ht="15.75" customHeight="1">
      <c r="A567" s="780"/>
      <c r="B567" s="873"/>
      <c r="C567" s="780"/>
      <c r="D567" s="780"/>
      <c r="E567" s="780"/>
      <c r="F567" s="780"/>
      <c r="G567" s="780"/>
      <c r="H567" s="780"/>
      <c r="I567" s="780"/>
      <c r="J567" s="780"/>
      <c r="K567" s="780"/>
      <c r="L567" s="780"/>
      <c r="M567" s="780"/>
      <c r="N567" s="780"/>
      <c r="O567" s="780"/>
      <c r="P567" s="780"/>
      <c r="Q567" s="780"/>
      <c r="R567" s="780"/>
      <c r="S567" s="780"/>
      <c r="T567" s="780"/>
      <c r="U567" s="780"/>
      <c r="V567" s="780"/>
      <c r="W567" s="780"/>
      <c r="X567" s="780"/>
      <c r="Y567" s="780"/>
      <c r="Z567" s="780"/>
    </row>
    <row r="568" spans="1:26" ht="15.75" customHeight="1">
      <c r="A568" s="780"/>
      <c r="B568" s="873"/>
      <c r="C568" s="780"/>
      <c r="D568" s="780"/>
      <c r="E568" s="780"/>
      <c r="F568" s="780"/>
      <c r="G568" s="780"/>
      <c r="H568" s="780"/>
      <c r="I568" s="780"/>
      <c r="J568" s="780"/>
      <c r="K568" s="780"/>
      <c r="L568" s="780"/>
      <c r="M568" s="780"/>
      <c r="N568" s="780"/>
      <c r="O568" s="780"/>
      <c r="P568" s="780"/>
      <c r="Q568" s="780"/>
      <c r="R568" s="780"/>
      <c r="S568" s="780"/>
      <c r="T568" s="780"/>
      <c r="U568" s="780"/>
      <c r="V568" s="780"/>
      <c r="W568" s="780"/>
      <c r="X568" s="780"/>
      <c r="Y568" s="780"/>
      <c r="Z568" s="780"/>
    </row>
    <row r="569" spans="1:26" ht="15.75" customHeight="1">
      <c r="A569" s="780"/>
      <c r="B569" s="873"/>
      <c r="C569" s="780"/>
      <c r="D569" s="780"/>
      <c r="E569" s="780"/>
      <c r="F569" s="780"/>
      <c r="G569" s="780"/>
      <c r="H569" s="780"/>
      <c r="I569" s="780"/>
      <c r="J569" s="780"/>
      <c r="K569" s="780"/>
      <c r="L569" s="780"/>
      <c r="M569" s="780"/>
      <c r="N569" s="780"/>
      <c r="O569" s="780"/>
      <c r="P569" s="780"/>
      <c r="Q569" s="780"/>
      <c r="R569" s="780"/>
      <c r="S569" s="780"/>
      <c r="T569" s="780"/>
      <c r="U569" s="780"/>
      <c r="V569" s="780"/>
      <c r="W569" s="780"/>
      <c r="X569" s="780"/>
      <c r="Y569" s="780"/>
      <c r="Z569" s="780"/>
    </row>
    <row r="570" spans="1:26" ht="15.75" customHeight="1">
      <c r="A570" s="780"/>
      <c r="B570" s="873"/>
      <c r="C570" s="780"/>
      <c r="D570" s="780"/>
      <c r="E570" s="780"/>
      <c r="F570" s="780"/>
      <c r="G570" s="780"/>
      <c r="H570" s="780"/>
      <c r="I570" s="780"/>
      <c r="J570" s="780"/>
      <c r="K570" s="780"/>
      <c r="L570" s="780"/>
      <c r="M570" s="780"/>
      <c r="N570" s="780"/>
      <c r="O570" s="780"/>
      <c r="P570" s="780"/>
      <c r="Q570" s="780"/>
      <c r="R570" s="780"/>
      <c r="S570" s="780"/>
      <c r="T570" s="780"/>
      <c r="U570" s="780"/>
      <c r="V570" s="780"/>
      <c r="W570" s="780"/>
      <c r="X570" s="780"/>
      <c r="Y570" s="780"/>
      <c r="Z570" s="780"/>
    </row>
    <row r="571" spans="1:26" ht="15.75" customHeight="1">
      <c r="A571" s="780"/>
      <c r="B571" s="873"/>
      <c r="C571" s="780"/>
      <c r="D571" s="780"/>
      <c r="E571" s="780"/>
      <c r="F571" s="780"/>
      <c r="G571" s="780"/>
      <c r="H571" s="780"/>
      <c r="I571" s="780"/>
      <c r="J571" s="780"/>
      <c r="K571" s="780"/>
      <c r="L571" s="780"/>
      <c r="M571" s="780"/>
      <c r="N571" s="780"/>
      <c r="O571" s="780"/>
      <c r="P571" s="780"/>
      <c r="Q571" s="780"/>
      <c r="R571" s="780"/>
      <c r="S571" s="780"/>
      <c r="T571" s="780"/>
      <c r="U571" s="780"/>
      <c r="V571" s="780"/>
      <c r="W571" s="780"/>
      <c r="X571" s="780"/>
      <c r="Y571" s="780"/>
      <c r="Z571" s="780"/>
    </row>
    <row r="572" spans="1:26" ht="15.75" customHeight="1">
      <c r="A572" s="780"/>
      <c r="B572" s="873"/>
      <c r="C572" s="780"/>
      <c r="D572" s="780"/>
      <c r="E572" s="780"/>
      <c r="F572" s="780"/>
      <c r="G572" s="780"/>
      <c r="H572" s="780"/>
      <c r="I572" s="780"/>
      <c r="J572" s="780"/>
      <c r="K572" s="780"/>
      <c r="L572" s="780"/>
      <c r="M572" s="780"/>
      <c r="N572" s="780"/>
      <c r="O572" s="780"/>
      <c r="P572" s="780"/>
      <c r="Q572" s="780"/>
      <c r="R572" s="780"/>
      <c r="S572" s="780"/>
      <c r="T572" s="780"/>
      <c r="U572" s="780"/>
      <c r="V572" s="780"/>
      <c r="W572" s="780"/>
      <c r="X572" s="780"/>
      <c r="Y572" s="780"/>
      <c r="Z572" s="780"/>
    </row>
    <row r="573" spans="1:26" ht="15.75" customHeight="1">
      <c r="A573" s="780"/>
      <c r="B573" s="873"/>
      <c r="C573" s="780"/>
      <c r="D573" s="780"/>
      <c r="E573" s="780"/>
      <c r="F573" s="780"/>
      <c r="G573" s="780"/>
      <c r="H573" s="780"/>
      <c r="I573" s="780"/>
      <c r="J573" s="780"/>
      <c r="K573" s="780"/>
      <c r="L573" s="780"/>
      <c r="M573" s="780"/>
      <c r="N573" s="780"/>
      <c r="O573" s="780"/>
      <c r="P573" s="780"/>
      <c r="Q573" s="780"/>
      <c r="R573" s="780"/>
      <c r="S573" s="780"/>
      <c r="T573" s="780"/>
      <c r="U573" s="780"/>
      <c r="V573" s="780"/>
      <c r="W573" s="780"/>
      <c r="X573" s="780"/>
      <c r="Y573" s="780"/>
      <c r="Z573" s="780"/>
    </row>
    <row r="574" spans="1:26" ht="15.75" customHeight="1">
      <c r="A574" s="780"/>
      <c r="B574" s="873"/>
      <c r="C574" s="780"/>
      <c r="D574" s="780"/>
      <c r="E574" s="780"/>
      <c r="F574" s="780"/>
      <c r="G574" s="780"/>
      <c r="H574" s="780"/>
      <c r="I574" s="780"/>
      <c r="J574" s="780"/>
      <c r="K574" s="780"/>
      <c r="L574" s="780"/>
      <c r="M574" s="780"/>
      <c r="N574" s="780"/>
      <c r="O574" s="780"/>
      <c r="P574" s="780"/>
      <c r="Q574" s="780"/>
      <c r="R574" s="780"/>
      <c r="S574" s="780"/>
      <c r="T574" s="780"/>
      <c r="U574" s="780"/>
      <c r="V574" s="780"/>
      <c r="W574" s="780"/>
      <c r="X574" s="780"/>
      <c r="Y574" s="780"/>
      <c r="Z574" s="780"/>
    </row>
    <row r="575" spans="1:26" ht="15.75" customHeight="1">
      <c r="A575" s="780"/>
      <c r="B575" s="873"/>
      <c r="C575" s="780"/>
      <c r="D575" s="780"/>
      <c r="E575" s="780"/>
      <c r="F575" s="780"/>
      <c r="G575" s="780"/>
      <c r="H575" s="780"/>
      <c r="I575" s="780"/>
      <c r="J575" s="780"/>
      <c r="K575" s="780"/>
      <c r="L575" s="780"/>
      <c r="M575" s="780"/>
      <c r="N575" s="780"/>
      <c r="O575" s="780"/>
      <c r="P575" s="780"/>
      <c r="Q575" s="780"/>
      <c r="R575" s="780"/>
      <c r="S575" s="780"/>
      <c r="T575" s="780"/>
      <c r="U575" s="780"/>
      <c r="V575" s="780"/>
      <c r="W575" s="780"/>
      <c r="X575" s="780"/>
      <c r="Y575" s="780"/>
      <c r="Z575" s="780"/>
    </row>
    <row r="576" spans="1:26" ht="15.75" customHeight="1">
      <c r="A576" s="780"/>
      <c r="B576" s="873"/>
      <c r="C576" s="780"/>
      <c r="D576" s="780"/>
      <c r="E576" s="780"/>
      <c r="F576" s="780"/>
      <c r="G576" s="780"/>
      <c r="H576" s="780"/>
      <c r="I576" s="780"/>
      <c r="J576" s="780"/>
      <c r="K576" s="780"/>
      <c r="L576" s="780"/>
      <c r="M576" s="780"/>
      <c r="N576" s="780"/>
      <c r="O576" s="780"/>
      <c r="P576" s="780"/>
      <c r="Q576" s="780"/>
      <c r="R576" s="780"/>
      <c r="S576" s="780"/>
      <c r="T576" s="780"/>
      <c r="U576" s="780"/>
      <c r="V576" s="780"/>
      <c r="W576" s="780"/>
      <c r="X576" s="780"/>
      <c r="Y576" s="780"/>
      <c r="Z576" s="780"/>
    </row>
    <row r="577" spans="1:26" ht="15.75" customHeight="1">
      <c r="A577" s="780"/>
      <c r="B577" s="873"/>
      <c r="C577" s="780"/>
      <c r="D577" s="780"/>
      <c r="E577" s="780"/>
      <c r="F577" s="780"/>
      <c r="G577" s="780"/>
      <c r="H577" s="780"/>
      <c r="I577" s="780"/>
      <c r="J577" s="780"/>
      <c r="K577" s="780"/>
      <c r="L577" s="780"/>
      <c r="M577" s="780"/>
      <c r="N577" s="780"/>
      <c r="O577" s="780"/>
      <c r="P577" s="780"/>
      <c r="Q577" s="780"/>
      <c r="R577" s="780"/>
      <c r="S577" s="780"/>
      <c r="T577" s="780"/>
      <c r="U577" s="780"/>
      <c r="V577" s="780"/>
      <c r="W577" s="780"/>
      <c r="X577" s="780"/>
      <c r="Y577" s="780"/>
      <c r="Z577" s="780"/>
    </row>
    <row r="578" spans="1:26" ht="15.75" customHeight="1">
      <c r="A578" s="780"/>
      <c r="B578" s="873"/>
      <c r="C578" s="780"/>
      <c r="D578" s="780"/>
      <c r="E578" s="780"/>
      <c r="F578" s="780"/>
      <c r="G578" s="780"/>
      <c r="H578" s="780"/>
      <c r="I578" s="780"/>
      <c r="J578" s="780"/>
      <c r="K578" s="780"/>
      <c r="L578" s="780"/>
      <c r="M578" s="780"/>
      <c r="N578" s="780"/>
      <c r="O578" s="780"/>
      <c r="P578" s="780"/>
      <c r="Q578" s="780"/>
      <c r="R578" s="780"/>
      <c r="S578" s="780"/>
      <c r="T578" s="780"/>
      <c r="U578" s="780"/>
      <c r="V578" s="780"/>
      <c r="W578" s="780"/>
      <c r="X578" s="780"/>
      <c r="Y578" s="780"/>
      <c r="Z578" s="780"/>
    </row>
    <row r="579" spans="1:26" ht="15.75" customHeight="1">
      <c r="A579" s="780"/>
      <c r="B579" s="873"/>
      <c r="C579" s="780"/>
      <c r="D579" s="780"/>
      <c r="E579" s="780"/>
      <c r="F579" s="780"/>
      <c r="G579" s="780"/>
      <c r="H579" s="780"/>
      <c r="I579" s="780"/>
      <c r="J579" s="780"/>
      <c r="K579" s="780"/>
      <c r="L579" s="780"/>
      <c r="M579" s="780"/>
      <c r="N579" s="780"/>
      <c r="O579" s="780"/>
      <c r="P579" s="780"/>
      <c r="Q579" s="780"/>
      <c r="R579" s="780"/>
      <c r="S579" s="780"/>
      <c r="T579" s="780"/>
      <c r="U579" s="780"/>
      <c r="V579" s="780"/>
      <c r="W579" s="780"/>
      <c r="X579" s="780"/>
      <c r="Y579" s="780"/>
      <c r="Z579" s="780"/>
    </row>
    <row r="580" spans="1:26" ht="15.75" customHeight="1">
      <c r="A580" s="780"/>
      <c r="B580" s="873"/>
      <c r="C580" s="780"/>
      <c r="D580" s="780"/>
      <c r="E580" s="780"/>
      <c r="F580" s="780"/>
      <c r="G580" s="780"/>
      <c r="H580" s="780"/>
      <c r="I580" s="780"/>
      <c r="J580" s="780"/>
      <c r="K580" s="780"/>
      <c r="L580" s="780"/>
      <c r="M580" s="780"/>
      <c r="N580" s="780"/>
      <c r="O580" s="780"/>
      <c r="P580" s="780"/>
      <c r="Q580" s="780"/>
      <c r="R580" s="780"/>
      <c r="S580" s="780"/>
      <c r="T580" s="780"/>
      <c r="U580" s="780"/>
      <c r="V580" s="780"/>
      <c r="W580" s="780"/>
      <c r="X580" s="780"/>
      <c r="Y580" s="780"/>
      <c r="Z580" s="780"/>
    </row>
    <row r="581" spans="1:26" ht="15.75" customHeight="1">
      <c r="A581" s="780"/>
      <c r="B581" s="873"/>
      <c r="C581" s="780"/>
      <c r="D581" s="780"/>
      <c r="E581" s="780"/>
      <c r="F581" s="780"/>
      <c r="G581" s="780"/>
      <c r="H581" s="780"/>
      <c r="I581" s="780"/>
      <c r="J581" s="780"/>
      <c r="K581" s="780"/>
      <c r="L581" s="780"/>
      <c r="M581" s="780"/>
      <c r="N581" s="780"/>
      <c r="O581" s="780"/>
      <c r="P581" s="780"/>
      <c r="Q581" s="780"/>
      <c r="R581" s="780"/>
      <c r="S581" s="780"/>
      <c r="T581" s="780"/>
      <c r="U581" s="780"/>
      <c r="V581" s="780"/>
      <c r="W581" s="780"/>
      <c r="X581" s="780"/>
      <c r="Y581" s="780"/>
      <c r="Z581" s="780"/>
    </row>
    <row r="582" spans="1:26" ht="15.75" customHeight="1">
      <c r="A582" s="780"/>
      <c r="B582" s="873"/>
      <c r="C582" s="780"/>
      <c r="D582" s="780"/>
      <c r="E582" s="780"/>
      <c r="F582" s="780"/>
      <c r="G582" s="780"/>
      <c r="H582" s="780"/>
      <c r="I582" s="780"/>
      <c r="J582" s="780"/>
      <c r="K582" s="780"/>
      <c r="L582" s="780"/>
      <c r="M582" s="780"/>
      <c r="N582" s="780"/>
      <c r="O582" s="780"/>
      <c r="P582" s="780"/>
      <c r="Q582" s="780"/>
      <c r="R582" s="780"/>
      <c r="S582" s="780"/>
      <c r="T582" s="780"/>
      <c r="U582" s="780"/>
      <c r="V582" s="780"/>
      <c r="W582" s="780"/>
      <c r="X582" s="780"/>
      <c r="Y582" s="780"/>
      <c r="Z582" s="780"/>
    </row>
    <row r="583" spans="1:26" ht="15.75" customHeight="1">
      <c r="A583" s="780"/>
      <c r="B583" s="873"/>
      <c r="C583" s="780"/>
      <c r="D583" s="780"/>
      <c r="E583" s="780"/>
      <c r="F583" s="780"/>
      <c r="G583" s="780"/>
      <c r="H583" s="780"/>
      <c r="I583" s="780"/>
      <c r="J583" s="780"/>
      <c r="K583" s="780"/>
      <c r="L583" s="780"/>
      <c r="M583" s="780"/>
      <c r="N583" s="780"/>
      <c r="O583" s="780"/>
      <c r="P583" s="780"/>
      <c r="Q583" s="780"/>
      <c r="R583" s="780"/>
      <c r="S583" s="780"/>
      <c r="T583" s="780"/>
      <c r="U583" s="780"/>
      <c r="V583" s="780"/>
      <c r="W583" s="780"/>
      <c r="X583" s="780"/>
      <c r="Y583" s="780"/>
      <c r="Z583" s="780"/>
    </row>
    <row r="584" spans="1:26" ht="15.75" customHeight="1">
      <c r="A584" s="780"/>
      <c r="B584" s="873"/>
      <c r="C584" s="780"/>
      <c r="D584" s="780"/>
      <c r="E584" s="780"/>
      <c r="F584" s="780"/>
      <c r="G584" s="780"/>
      <c r="H584" s="780"/>
      <c r="I584" s="780"/>
      <c r="J584" s="780"/>
      <c r="K584" s="780"/>
      <c r="L584" s="780"/>
      <c r="M584" s="780"/>
      <c r="N584" s="780"/>
      <c r="O584" s="780"/>
      <c r="P584" s="780"/>
      <c r="Q584" s="780"/>
      <c r="R584" s="780"/>
      <c r="S584" s="780"/>
      <c r="T584" s="780"/>
      <c r="U584" s="780"/>
      <c r="V584" s="780"/>
      <c r="W584" s="780"/>
      <c r="X584" s="780"/>
      <c r="Y584" s="780"/>
      <c r="Z584" s="780"/>
    </row>
    <row r="585" spans="1:26" ht="15.75" customHeight="1">
      <c r="A585" s="780"/>
      <c r="B585" s="873"/>
      <c r="C585" s="780"/>
      <c r="D585" s="780"/>
      <c r="E585" s="780"/>
      <c r="F585" s="780"/>
      <c r="G585" s="780"/>
      <c r="H585" s="780"/>
      <c r="I585" s="780"/>
      <c r="J585" s="780"/>
      <c r="K585" s="780"/>
      <c r="L585" s="780"/>
      <c r="M585" s="780"/>
      <c r="N585" s="780"/>
      <c r="O585" s="780"/>
      <c r="P585" s="780"/>
      <c r="Q585" s="780"/>
      <c r="R585" s="780"/>
      <c r="S585" s="780"/>
      <c r="T585" s="780"/>
      <c r="U585" s="780"/>
      <c r="V585" s="780"/>
      <c r="W585" s="780"/>
      <c r="X585" s="780"/>
      <c r="Y585" s="780"/>
      <c r="Z585" s="780"/>
    </row>
    <row r="586" spans="1:26" ht="15.75" customHeight="1">
      <c r="A586" s="780"/>
      <c r="B586" s="873"/>
      <c r="C586" s="780"/>
      <c r="D586" s="780"/>
      <c r="E586" s="780"/>
      <c r="F586" s="780"/>
      <c r="G586" s="780"/>
      <c r="H586" s="780"/>
      <c r="I586" s="780"/>
      <c r="J586" s="780"/>
      <c r="K586" s="780"/>
      <c r="L586" s="780"/>
      <c r="M586" s="780"/>
      <c r="N586" s="780"/>
      <c r="O586" s="780"/>
      <c r="P586" s="780"/>
      <c r="Q586" s="780"/>
      <c r="R586" s="780"/>
      <c r="S586" s="780"/>
      <c r="T586" s="780"/>
      <c r="U586" s="780"/>
      <c r="V586" s="780"/>
      <c r="W586" s="780"/>
      <c r="X586" s="780"/>
      <c r="Y586" s="780"/>
      <c r="Z586" s="780"/>
    </row>
    <row r="587" spans="1:26" ht="15.75" customHeight="1">
      <c r="A587" s="780"/>
      <c r="B587" s="873"/>
      <c r="C587" s="780"/>
      <c r="D587" s="780"/>
      <c r="E587" s="780"/>
      <c r="F587" s="780"/>
      <c r="G587" s="780"/>
      <c r="H587" s="780"/>
      <c r="I587" s="780"/>
      <c r="J587" s="780"/>
      <c r="K587" s="780"/>
      <c r="L587" s="780"/>
      <c r="M587" s="780"/>
      <c r="N587" s="780"/>
      <c r="O587" s="780"/>
      <c r="P587" s="780"/>
      <c r="Q587" s="780"/>
      <c r="R587" s="780"/>
      <c r="S587" s="780"/>
      <c r="T587" s="780"/>
      <c r="U587" s="780"/>
      <c r="V587" s="780"/>
      <c r="W587" s="780"/>
      <c r="X587" s="780"/>
      <c r="Y587" s="780"/>
      <c r="Z587" s="780"/>
    </row>
    <row r="588" spans="1:26" ht="15.75" customHeight="1">
      <c r="A588" s="780"/>
      <c r="B588" s="873"/>
      <c r="C588" s="780"/>
      <c r="D588" s="780"/>
      <c r="E588" s="780"/>
      <c r="F588" s="780"/>
      <c r="G588" s="780"/>
      <c r="H588" s="780"/>
      <c r="I588" s="780"/>
      <c r="J588" s="780"/>
      <c r="K588" s="780"/>
      <c r="L588" s="780"/>
      <c r="M588" s="780"/>
      <c r="N588" s="780"/>
      <c r="O588" s="780"/>
      <c r="P588" s="780"/>
      <c r="Q588" s="780"/>
      <c r="R588" s="780"/>
      <c r="S588" s="780"/>
      <c r="T588" s="780"/>
      <c r="U588" s="780"/>
      <c r="V588" s="780"/>
      <c r="W588" s="780"/>
      <c r="X588" s="780"/>
      <c r="Y588" s="780"/>
      <c r="Z588" s="780"/>
    </row>
    <row r="589" spans="1:26" ht="15.75" customHeight="1">
      <c r="A589" s="780"/>
      <c r="B589" s="873"/>
      <c r="C589" s="780"/>
      <c r="D589" s="780"/>
      <c r="E589" s="780"/>
      <c r="F589" s="780"/>
      <c r="G589" s="780"/>
      <c r="H589" s="780"/>
      <c r="I589" s="780"/>
      <c r="J589" s="780"/>
      <c r="K589" s="780"/>
      <c r="L589" s="780"/>
      <c r="M589" s="780"/>
      <c r="N589" s="780"/>
      <c r="O589" s="780"/>
      <c r="P589" s="780"/>
      <c r="Q589" s="780"/>
      <c r="R589" s="780"/>
      <c r="S589" s="780"/>
      <c r="T589" s="780"/>
      <c r="U589" s="780"/>
      <c r="V589" s="780"/>
      <c r="W589" s="780"/>
      <c r="X589" s="780"/>
      <c r="Y589" s="780"/>
      <c r="Z589" s="780"/>
    </row>
    <row r="590" spans="1:26" ht="15.75" customHeight="1">
      <c r="A590" s="780"/>
      <c r="B590" s="873"/>
      <c r="C590" s="780"/>
      <c r="D590" s="780"/>
      <c r="E590" s="780"/>
      <c r="F590" s="780"/>
      <c r="G590" s="780"/>
      <c r="H590" s="780"/>
      <c r="I590" s="780"/>
      <c r="J590" s="780"/>
      <c r="K590" s="780"/>
      <c r="L590" s="780"/>
      <c r="M590" s="780"/>
      <c r="N590" s="780"/>
      <c r="O590" s="780"/>
      <c r="P590" s="780"/>
      <c r="Q590" s="780"/>
      <c r="R590" s="780"/>
      <c r="S590" s="780"/>
      <c r="T590" s="780"/>
      <c r="U590" s="780"/>
      <c r="V590" s="780"/>
      <c r="W590" s="780"/>
      <c r="X590" s="780"/>
      <c r="Y590" s="780"/>
      <c r="Z590" s="780"/>
    </row>
    <row r="591" spans="1:26" ht="15.75" customHeight="1">
      <c r="A591" s="780"/>
      <c r="B591" s="873"/>
      <c r="C591" s="780"/>
      <c r="D591" s="780"/>
      <c r="E591" s="780"/>
      <c r="F591" s="780"/>
      <c r="G591" s="780"/>
      <c r="H591" s="780"/>
      <c r="I591" s="780"/>
      <c r="J591" s="780"/>
      <c r="K591" s="780"/>
      <c r="L591" s="780"/>
      <c r="M591" s="780"/>
      <c r="N591" s="780"/>
      <c r="O591" s="780"/>
      <c r="P591" s="780"/>
      <c r="Q591" s="780"/>
      <c r="R591" s="780"/>
      <c r="S591" s="780"/>
      <c r="T591" s="780"/>
      <c r="U591" s="780"/>
      <c r="V591" s="780"/>
      <c r="W591" s="780"/>
      <c r="X591" s="780"/>
      <c r="Y591" s="780"/>
      <c r="Z591" s="780"/>
    </row>
    <row r="592" spans="1:26" ht="15.75" customHeight="1">
      <c r="A592" s="780"/>
      <c r="B592" s="873"/>
      <c r="C592" s="780"/>
      <c r="D592" s="780"/>
      <c r="E592" s="780"/>
      <c r="F592" s="780"/>
      <c r="G592" s="780"/>
      <c r="H592" s="780"/>
      <c r="I592" s="780"/>
      <c r="J592" s="780"/>
      <c r="K592" s="780"/>
      <c r="L592" s="780"/>
      <c r="M592" s="780"/>
      <c r="N592" s="780"/>
      <c r="O592" s="780"/>
      <c r="P592" s="780"/>
      <c r="Q592" s="780"/>
      <c r="R592" s="780"/>
      <c r="S592" s="780"/>
      <c r="T592" s="780"/>
      <c r="U592" s="780"/>
      <c r="V592" s="780"/>
      <c r="W592" s="780"/>
      <c r="X592" s="780"/>
      <c r="Y592" s="780"/>
      <c r="Z592" s="780"/>
    </row>
    <row r="593" spans="1:26" ht="15.75" customHeight="1">
      <c r="A593" s="780"/>
      <c r="B593" s="873"/>
      <c r="C593" s="780"/>
      <c r="D593" s="780"/>
      <c r="E593" s="780"/>
      <c r="F593" s="780"/>
      <c r="G593" s="780"/>
      <c r="H593" s="780"/>
      <c r="I593" s="780"/>
      <c r="J593" s="780"/>
      <c r="K593" s="780"/>
      <c r="L593" s="780"/>
      <c r="M593" s="780"/>
      <c r="N593" s="780"/>
      <c r="O593" s="780"/>
      <c r="P593" s="780"/>
      <c r="Q593" s="780"/>
      <c r="R593" s="780"/>
      <c r="S593" s="780"/>
      <c r="T593" s="780"/>
      <c r="U593" s="780"/>
      <c r="V593" s="780"/>
      <c r="W593" s="780"/>
      <c r="X593" s="780"/>
      <c r="Y593" s="780"/>
      <c r="Z593" s="780"/>
    </row>
    <row r="594" spans="1:26" ht="15.75" customHeight="1">
      <c r="A594" s="780"/>
      <c r="B594" s="873"/>
      <c r="C594" s="780"/>
      <c r="D594" s="780"/>
      <c r="E594" s="780"/>
      <c r="F594" s="780"/>
      <c r="G594" s="780"/>
      <c r="H594" s="780"/>
      <c r="I594" s="780"/>
      <c r="J594" s="780"/>
      <c r="K594" s="780"/>
      <c r="L594" s="780"/>
      <c r="M594" s="780"/>
      <c r="N594" s="780"/>
      <c r="O594" s="780"/>
      <c r="P594" s="780"/>
      <c r="Q594" s="780"/>
      <c r="R594" s="780"/>
      <c r="S594" s="780"/>
      <c r="T594" s="780"/>
      <c r="U594" s="780"/>
      <c r="V594" s="780"/>
      <c r="W594" s="780"/>
      <c r="X594" s="780"/>
      <c r="Y594" s="780"/>
      <c r="Z594" s="780"/>
    </row>
    <row r="595" spans="1:26" ht="15.75" customHeight="1">
      <c r="A595" s="780"/>
      <c r="B595" s="873"/>
      <c r="C595" s="780"/>
      <c r="D595" s="780"/>
      <c r="E595" s="780"/>
      <c r="F595" s="780"/>
      <c r="G595" s="780"/>
      <c r="H595" s="780"/>
      <c r="I595" s="780"/>
      <c r="J595" s="780"/>
      <c r="K595" s="780"/>
      <c r="L595" s="780"/>
      <c r="M595" s="780"/>
      <c r="N595" s="780"/>
      <c r="O595" s="780"/>
      <c r="P595" s="780"/>
      <c r="Q595" s="780"/>
      <c r="R595" s="780"/>
      <c r="S595" s="780"/>
      <c r="T595" s="780"/>
      <c r="U595" s="780"/>
      <c r="V595" s="780"/>
      <c r="W595" s="780"/>
      <c r="X595" s="780"/>
      <c r="Y595" s="780"/>
      <c r="Z595" s="780"/>
    </row>
    <row r="596" spans="1:26" ht="15.75" customHeight="1">
      <c r="A596" s="780"/>
      <c r="B596" s="873"/>
      <c r="C596" s="780"/>
      <c r="D596" s="780"/>
      <c r="E596" s="780"/>
      <c r="F596" s="780"/>
      <c r="G596" s="780"/>
      <c r="H596" s="780"/>
      <c r="I596" s="780"/>
      <c r="J596" s="780"/>
      <c r="K596" s="780"/>
      <c r="L596" s="780"/>
      <c r="M596" s="780"/>
      <c r="N596" s="780"/>
      <c r="O596" s="780"/>
      <c r="P596" s="780"/>
      <c r="Q596" s="780"/>
      <c r="R596" s="780"/>
      <c r="S596" s="780"/>
      <c r="T596" s="780"/>
      <c r="U596" s="780"/>
      <c r="V596" s="780"/>
      <c r="W596" s="780"/>
      <c r="X596" s="780"/>
      <c r="Y596" s="780"/>
      <c r="Z596" s="780"/>
    </row>
    <row r="597" spans="1:26" ht="15.75" customHeight="1">
      <c r="A597" s="780"/>
      <c r="B597" s="873"/>
      <c r="C597" s="780"/>
      <c r="D597" s="780"/>
      <c r="E597" s="780"/>
      <c r="F597" s="780"/>
      <c r="G597" s="780"/>
      <c r="H597" s="780"/>
      <c r="I597" s="780"/>
      <c r="J597" s="780"/>
      <c r="K597" s="780"/>
      <c r="L597" s="780"/>
      <c r="M597" s="780"/>
      <c r="N597" s="780"/>
      <c r="O597" s="780"/>
      <c r="P597" s="780"/>
      <c r="Q597" s="780"/>
      <c r="R597" s="780"/>
      <c r="S597" s="780"/>
      <c r="T597" s="780"/>
      <c r="U597" s="780"/>
      <c r="V597" s="780"/>
      <c r="W597" s="780"/>
      <c r="X597" s="780"/>
      <c r="Y597" s="780"/>
      <c r="Z597" s="780"/>
    </row>
    <row r="598" spans="1:26" ht="15.75" customHeight="1">
      <c r="A598" s="780"/>
      <c r="B598" s="873"/>
      <c r="C598" s="780"/>
      <c r="D598" s="780"/>
      <c r="E598" s="780"/>
      <c r="F598" s="780"/>
      <c r="G598" s="780"/>
      <c r="H598" s="780"/>
      <c r="I598" s="780"/>
      <c r="J598" s="780"/>
      <c r="K598" s="780"/>
      <c r="L598" s="780"/>
      <c r="M598" s="780"/>
      <c r="N598" s="780"/>
      <c r="O598" s="780"/>
      <c r="P598" s="780"/>
      <c r="Q598" s="780"/>
      <c r="R598" s="780"/>
      <c r="S598" s="780"/>
      <c r="T598" s="780"/>
      <c r="U598" s="780"/>
      <c r="V598" s="780"/>
      <c r="W598" s="780"/>
      <c r="X598" s="780"/>
      <c r="Y598" s="780"/>
      <c r="Z598" s="780"/>
    </row>
    <row r="599" spans="1:26" ht="15.75" customHeight="1">
      <c r="A599" s="780"/>
      <c r="B599" s="873"/>
      <c r="C599" s="780"/>
      <c r="D599" s="780"/>
      <c r="E599" s="780"/>
      <c r="F599" s="780"/>
      <c r="G599" s="780"/>
      <c r="H599" s="780"/>
      <c r="I599" s="780"/>
      <c r="J599" s="780"/>
      <c r="K599" s="780"/>
      <c r="L599" s="780"/>
      <c r="M599" s="780"/>
      <c r="N599" s="780"/>
      <c r="O599" s="780"/>
      <c r="P599" s="780"/>
      <c r="Q599" s="780"/>
      <c r="R599" s="780"/>
      <c r="S599" s="780"/>
      <c r="T599" s="780"/>
      <c r="U599" s="780"/>
      <c r="V599" s="780"/>
      <c r="W599" s="780"/>
      <c r="X599" s="780"/>
      <c r="Y599" s="780"/>
      <c r="Z599" s="780"/>
    </row>
    <row r="600" spans="1:26" ht="15.75" customHeight="1">
      <c r="A600" s="780"/>
      <c r="B600" s="873"/>
      <c r="C600" s="780"/>
      <c r="D600" s="780"/>
      <c r="E600" s="780"/>
      <c r="F600" s="780"/>
      <c r="G600" s="780"/>
      <c r="H600" s="780"/>
      <c r="I600" s="780"/>
      <c r="J600" s="780"/>
      <c r="K600" s="780"/>
      <c r="L600" s="780"/>
      <c r="M600" s="780"/>
      <c r="N600" s="780"/>
      <c r="O600" s="780"/>
      <c r="P600" s="780"/>
      <c r="Q600" s="780"/>
      <c r="R600" s="780"/>
      <c r="S600" s="780"/>
      <c r="T600" s="780"/>
      <c r="U600" s="780"/>
      <c r="V600" s="780"/>
      <c r="W600" s="780"/>
      <c r="X600" s="780"/>
      <c r="Y600" s="780"/>
      <c r="Z600" s="780"/>
    </row>
    <row r="601" spans="1:26" ht="15.75" customHeight="1">
      <c r="A601" s="780"/>
      <c r="B601" s="873"/>
      <c r="C601" s="780"/>
      <c r="D601" s="780"/>
      <c r="E601" s="780"/>
      <c r="F601" s="780"/>
      <c r="G601" s="780"/>
      <c r="H601" s="780"/>
      <c r="I601" s="780"/>
      <c r="J601" s="780"/>
      <c r="K601" s="780"/>
      <c r="L601" s="780"/>
      <c r="M601" s="780"/>
      <c r="N601" s="780"/>
      <c r="O601" s="780"/>
      <c r="P601" s="780"/>
      <c r="Q601" s="780"/>
      <c r="R601" s="780"/>
      <c r="S601" s="780"/>
      <c r="T601" s="780"/>
      <c r="U601" s="780"/>
      <c r="V601" s="780"/>
      <c r="W601" s="780"/>
      <c r="X601" s="780"/>
      <c r="Y601" s="780"/>
      <c r="Z601" s="780"/>
    </row>
    <row r="602" spans="1:26" ht="15.75" customHeight="1">
      <c r="A602" s="780"/>
      <c r="B602" s="873"/>
      <c r="C602" s="780"/>
      <c r="D602" s="780"/>
      <c r="E602" s="780"/>
      <c r="F602" s="780"/>
      <c r="G602" s="780"/>
      <c r="H602" s="780"/>
      <c r="I602" s="780"/>
      <c r="J602" s="780"/>
      <c r="K602" s="780"/>
      <c r="L602" s="780"/>
      <c r="M602" s="780"/>
      <c r="N602" s="780"/>
      <c r="O602" s="780"/>
      <c r="P602" s="780"/>
      <c r="Q602" s="780"/>
      <c r="R602" s="780"/>
      <c r="S602" s="780"/>
      <c r="T602" s="780"/>
      <c r="U602" s="780"/>
      <c r="V602" s="780"/>
      <c r="W602" s="780"/>
      <c r="X602" s="780"/>
      <c r="Y602" s="780"/>
      <c r="Z602" s="780"/>
    </row>
    <row r="603" spans="1:26" ht="15.75" customHeight="1">
      <c r="A603" s="780"/>
      <c r="B603" s="873"/>
      <c r="C603" s="780"/>
      <c r="D603" s="780"/>
      <c r="E603" s="780"/>
      <c r="F603" s="780"/>
      <c r="G603" s="780"/>
      <c r="H603" s="780"/>
      <c r="I603" s="780"/>
      <c r="J603" s="780"/>
      <c r="K603" s="780"/>
      <c r="L603" s="780"/>
      <c r="M603" s="780"/>
      <c r="N603" s="780"/>
      <c r="O603" s="780"/>
      <c r="P603" s="780"/>
      <c r="Q603" s="780"/>
      <c r="R603" s="780"/>
      <c r="S603" s="780"/>
      <c r="T603" s="780"/>
      <c r="U603" s="780"/>
      <c r="V603" s="780"/>
      <c r="W603" s="780"/>
      <c r="X603" s="780"/>
      <c r="Y603" s="780"/>
      <c r="Z603" s="780"/>
    </row>
    <row r="604" spans="1:26" ht="15.75" customHeight="1">
      <c r="A604" s="780"/>
      <c r="B604" s="873"/>
      <c r="C604" s="780"/>
      <c r="D604" s="780"/>
      <c r="E604" s="780"/>
      <c r="F604" s="780"/>
      <c r="G604" s="780"/>
      <c r="H604" s="780"/>
      <c r="I604" s="780"/>
      <c r="J604" s="780"/>
      <c r="K604" s="780"/>
      <c r="L604" s="780"/>
      <c r="M604" s="780"/>
      <c r="N604" s="780"/>
      <c r="O604" s="780"/>
      <c r="P604" s="780"/>
      <c r="Q604" s="780"/>
      <c r="R604" s="780"/>
      <c r="S604" s="780"/>
      <c r="T604" s="780"/>
      <c r="U604" s="780"/>
      <c r="V604" s="780"/>
      <c r="W604" s="780"/>
      <c r="X604" s="780"/>
      <c r="Y604" s="780"/>
      <c r="Z604" s="780"/>
    </row>
    <row r="605" spans="1:26" ht="15.75" customHeight="1">
      <c r="A605" s="780"/>
      <c r="B605" s="873"/>
      <c r="C605" s="780"/>
      <c r="D605" s="780"/>
      <c r="E605" s="780"/>
      <c r="F605" s="780"/>
      <c r="G605" s="780"/>
      <c r="H605" s="780"/>
      <c r="I605" s="780"/>
      <c r="J605" s="780"/>
      <c r="K605" s="780"/>
      <c r="L605" s="780"/>
      <c r="M605" s="780"/>
      <c r="N605" s="780"/>
      <c r="O605" s="780"/>
      <c r="P605" s="780"/>
      <c r="Q605" s="780"/>
      <c r="R605" s="780"/>
      <c r="S605" s="780"/>
      <c r="T605" s="780"/>
      <c r="U605" s="780"/>
      <c r="V605" s="780"/>
      <c r="W605" s="780"/>
      <c r="X605" s="780"/>
      <c r="Y605" s="780"/>
      <c r="Z605" s="780"/>
    </row>
    <row r="606" spans="1:26" ht="15.75" customHeight="1">
      <c r="A606" s="780"/>
      <c r="B606" s="873"/>
      <c r="C606" s="780"/>
      <c r="D606" s="780"/>
      <c r="E606" s="780"/>
      <c r="F606" s="780"/>
      <c r="G606" s="780"/>
      <c r="H606" s="780"/>
      <c r="I606" s="780"/>
      <c r="J606" s="780"/>
      <c r="K606" s="780"/>
      <c r="L606" s="780"/>
      <c r="M606" s="780"/>
      <c r="N606" s="780"/>
      <c r="O606" s="780"/>
      <c r="P606" s="780"/>
      <c r="Q606" s="780"/>
      <c r="R606" s="780"/>
      <c r="S606" s="780"/>
      <c r="T606" s="780"/>
      <c r="U606" s="780"/>
      <c r="V606" s="780"/>
      <c r="W606" s="780"/>
      <c r="X606" s="780"/>
      <c r="Y606" s="780"/>
      <c r="Z606" s="780"/>
    </row>
    <row r="607" spans="1:26" ht="15.75" customHeight="1">
      <c r="A607" s="780"/>
      <c r="B607" s="873"/>
      <c r="C607" s="780"/>
      <c r="D607" s="780"/>
      <c r="E607" s="780"/>
      <c r="F607" s="780"/>
      <c r="G607" s="780"/>
      <c r="H607" s="780"/>
      <c r="I607" s="780"/>
      <c r="J607" s="780"/>
      <c r="K607" s="780"/>
      <c r="L607" s="780"/>
      <c r="M607" s="780"/>
      <c r="N607" s="780"/>
      <c r="O607" s="780"/>
      <c r="P607" s="780"/>
      <c r="Q607" s="780"/>
      <c r="R607" s="780"/>
      <c r="S607" s="780"/>
      <c r="T607" s="780"/>
      <c r="U607" s="780"/>
      <c r="V607" s="780"/>
      <c r="W607" s="780"/>
      <c r="X607" s="780"/>
      <c r="Y607" s="780"/>
      <c r="Z607" s="780"/>
    </row>
    <row r="608" spans="1:26" ht="15.75" customHeight="1">
      <c r="A608" s="780"/>
      <c r="B608" s="873"/>
      <c r="C608" s="780"/>
      <c r="D608" s="780"/>
      <c r="E608" s="780"/>
      <c r="F608" s="780"/>
      <c r="G608" s="780"/>
      <c r="H608" s="780"/>
      <c r="I608" s="780"/>
      <c r="J608" s="780"/>
      <c r="K608" s="780"/>
      <c r="L608" s="780"/>
      <c r="M608" s="780"/>
      <c r="N608" s="780"/>
      <c r="O608" s="780"/>
      <c r="P608" s="780"/>
      <c r="Q608" s="780"/>
      <c r="R608" s="780"/>
      <c r="S608" s="780"/>
      <c r="T608" s="780"/>
      <c r="U608" s="780"/>
      <c r="V608" s="780"/>
      <c r="W608" s="780"/>
      <c r="X608" s="780"/>
      <c r="Y608" s="780"/>
      <c r="Z608" s="780"/>
    </row>
    <row r="609" spans="1:26" ht="15.75" customHeight="1">
      <c r="A609" s="780"/>
      <c r="B609" s="873"/>
      <c r="C609" s="780"/>
      <c r="D609" s="780"/>
      <c r="E609" s="780"/>
      <c r="F609" s="780"/>
      <c r="G609" s="780"/>
      <c r="H609" s="780"/>
      <c r="I609" s="780"/>
      <c r="J609" s="780"/>
      <c r="K609" s="780"/>
      <c r="L609" s="780"/>
      <c r="M609" s="780"/>
      <c r="N609" s="780"/>
      <c r="O609" s="780"/>
      <c r="P609" s="780"/>
      <c r="Q609" s="780"/>
      <c r="R609" s="780"/>
      <c r="S609" s="780"/>
      <c r="T609" s="780"/>
      <c r="U609" s="780"/>
      <c r="V609" s="780"/>
      <c r="W609" s="780"/>
      <c r="X609" s="780"/>
      <c r="Y609" s="780"/>
      <c r="Z609" s="780"/>
    </row>
    <row r="610" spans="1:26" ht="15.75" customHeight="1">
      <c r="A610" s="780"/>
      <c r="B610" s="873"/>
      <c r="C610" s="780"/>
      <c r="D610" s="780"/>
      <c r="E610" s="780"/>
      <c r="F610" s="780"/>
      <c r="G610" s="780"/>
      <c r="H610" s="780"/>
      <c r="I610" s="780"/>
      <c r="J610" s="780"/>
      <c r="K610" s="780"/>
      <c r="L610" s="780"/>
      <c r="M610" s="780"/>
      <c r="N610" s="780"/>
      <c r="O610" s="780"/>
      <c r="P610" s="780"/>
      <c r="Q610" s="780"/>
      <c r="R610" s="780"/>
      <c r="S610" s="780"/>
      <c r="T610" s="780"/>
      <c r="U610" s="780"/>
      <c r="V610" s="780"/>
      <c r="W610" s="780"/>
      <c r="X610" s="780"/>
      <c r="Y610" s="780"/>
      <c r="Z610" s="780"/>
    </row>
    <row r="611" spans="1:26" ht="15.75" customHeight="1">
      <c r="A611" s="780"/>
      <c r="B611" s="873"/>
      <c r="C611" s="780"/>
      <c r="D611" s="780"/>
      <c r="E611" s="780"/>
      <c r="F611" s="780"/>
      <c r="G611" s="780"/>
      <c r="H611" s="780"/>
      <c r="I611" s="780"/>
      <c r="J611" s="780"/>
      <c r="K611" s="780"/>
      <c r="L611" s="780"/>
      <c r="M611" s="780"/>
      <c r="N611" s="780"/>
      <c r="O611" s="780"/>
      <c r="P611" s="780"/>
      <c r="Q611" s="780"/>
      <c r="R611" s="780"/>
      <c r="S611" s="780"/>
      <c r="T611" s="780"/>
      <c r="U611" s="780"/>
      <c r="V611" s="780"/>
      <c r="W611" s="780"/>
      <c r="X611" s="780"/>
      <c r="Y611" s="780"/>
      <c r="Z611" s="780"/>
    </row>
    <row r="612" spans="1:26" ht="15.75" customHeight="1">
      <c r="A612" s="780"/>
      <c r="B612" s="873"/>
      <c r="C612" s="780"/>
      <c r="D612" s="780"/>
      <c r="E612" s="780"/>
      <c r="F612" s="780"/>
      <c r="G612" s="780"/>
      <c r="H612" s="780"/>
      <c r="I612" s="780"/>
      <c r="J612" s="780"/>
      <c r="K612" s="780"/>
      <c r="L612" s="780"/>
      <c r="M612" s="780"/>
      <c r="N612" s="780"/>
      <c r="O612" s="780"/>
      <c r="P612" s="780"/>
      <c r="Q612" s="780"/>
      <c r="R612" s="780"/>
      <c r="S612" s="780"/>
      <c r="T612" s="780"/>
      <c r="U612" s="780"/>
      <c r="V612" s="780"/>
      <c r="W612" s="780"/>
      <c r="X612" s="780"/>
      <c r="Y612" s="780"/>
      <c r="Z612" s="780"/>
    </row>
    <row r="613" spans="1:26" ht="15.75" customHeight="1">
      <c r="A613" s="780"/>
      <c r="B613" s="873"/>
      <c r="C613" s="780"/>
      <c r="D613" s="780"/>
      <c r="E613" s="780"/>
      <c r="F613" s="780"/>
      <c r="G613" s="780"/>
      <c r="H613" s="780"/>
      <c r="I613" s="780"/>
      <c r="J613" s="780"/>
      <c r="K613" s="780"/>
      <c r="L613" s="780"/>
      <c r="M613" s="780"/>
      <c r="N613" s="780"/>
      <c r="O613" s="780"/>
      <c r="P613" s="780"/>
      <c r="Q613" s="780"/>
      <c r="R613" s="780"/>
      <c r="S613" s="780"/>
      <c r="T613" s="780"/>
      <c r="U613" s="780"/>
      <c r="V613" s="780"/>
      <c r="W613" s="780"/>
      <c r="X613" s="780"/>
      <c r="Y613" s="780"/>
      <c r="Z613" s="780"/>
    </row>
    <row r="614" spans="1:26" ht="15.75" customHeight="1">
      <c r="A614" s="780"/>
      <c r="B614" s="873"/>
      <c r="C614" s="780"/>
      <c r="D614" s="780"/>
      <c r="E614" s="780"/>
      <c r="F614" s="780"/>
      <c r="G614" s="780"/>
      <c r="H614" s="780"/>
      <c r="I614" s="780"/>
      <c r="J614" s="780"/>
      <c r="K614" s="780"/>
      <c r="L614" s="780"/>
      <c r="M614" s="780"/>
      <c r="N614" s="780"/>
      <c r="O614" s="780"/>
      <c r="P614" s="780"/>
      <c r="Q614" s="780"/>
      <c r="R614" s="780"/>
      <c r="S614" s="780"/>
      <c r="T614" s="780"/>
      <c r="U614" s="780"/>
      <c r="V614" s="780"/>
      <c r="W614" s="780"/>
      <c r="X614" s="780"/>
      <c r="Y614" s="780"/>
      <c r="Z614" s="780"/>
    </row>
    <row r="615" spans="1:26" ht="15.75" customHeight="1">
      <c r="A615" s="780"/>
      <c r="B615" s="873"/>
      <c r="C615" s="780"/>
      <c r="D615" s="780"/>
      <c r="E615" s="780"/>
      <c r="F615" s="780"/>
      <c r="G615" s="780"/>
      <c r="H615" s="780"/>
      <c r="I615" s="780"/>
      <c r="J615" s="780"/>
      <c r="K615" s="780"/>
      <c r="L615" s="780"/>
      <c r="M615" s="780"/>
      <c r="N615" s="780"/>
      <c r="O615" s="780"/>
      <c r="P615" s="780"/>
      <c r="Q615" s="780"/>
      <c r="R615" s="780"/>
      <c r="S615" s="780"/>
      <c r="T615" s="780"/>
      <c r="U615" s="780"/>
      <c r="V615" s="780"/>
      <c r="W615" s="780"/>
      <c r="X615" s="780"/>
      <c r="Y615" s="780"/>
      <c r="Z615" s="780"/>
    </row>
    <row r="616" spans="1:26" ht="15.75" customHeight="1">
      <c r="A616" s="780"/>
      <c r="B616" s="873"/>
      <c r="C616" s="780"/>
      <c r="D616" s="780"/>
      <c r="E616" s="780"/>
      <c r="F616" s="780"/>
      <c r="G616" s="780"/>
      <c r="H616" s="780"/>
      <c r="I616" s="780"/>
      <c r="J616" s="780"/>
      <c r="K616" s="780"/>
      <c r="L616" s="780"/>
      <c r="M616" s="780"/>
      <c r="N616" s="780"/>
      <c r="O616" s="780"/>
      <c r="P616" s="780"/>
      <c r="Q616" s="780"/>
      <c r="R616" s="780"/>
      <c r="S616" s="780"/>
      <c r="T616" s="780"/>
      <c r="U616" s="780"/>
      <c r="V616" s="780"/>
      <c r="W616" s="780"/>
      <c r="X616" s="780"/>
      <c r="Y616" s="780"/>
      <c r="Z616" s="780"/>
    </row>
    <row r="617" spans="1:26" ht="15.75" customHeight="1">
      <c r="A617" s="780"/>
      <c r="B617" s="873"/>
      <c r="C617" s="780"/>
      <c r="D617" s="780"/>
      <c r="E617" s="780"/>
      <c r="F617" s="780"/>
      <c r="G617" s="780"/>
      <c r="H617" s="780"/>
      <c r="I617" s="780"/>
      <c r="J617" s="780"/>
      <c r="K617" s="780"/>
      <c r="L617" s="780"/>
      <c r="M617" s="780"/>
      <c r="N617" s="780"/>
      <c r="O617" s="780"/>
      <c r="P617" s="780"/>
      <c r="Q617" s="780"/>
      <c r="R617" s="780"/>
      <c r="S617" s="780"/>
      <c r="T617" s="780"/>
      <c r="U617" s="780"/>
      <c r="V617" s="780"/>
      <c r="W617" s="780"/>
      <c r="X617" s="780"/>
      <c r="Y617" s="780"/>
      <c r="Z617" s="780"/>
    </row>
    <row r="618" spans="1:26" ht="15.75" customHeight="1">
      <c r="A618" s="780"/>
      <c r="B618" s="873"/>
      <c r="C618" s="780"/>
      <c r="D618" s="780"/>
      <c r="E618" s="780"/>
      <c r="F618" s="780"/>
      <c r="G618" s="780"/>
      <c r="H618" s="780"/>
      <c r="I618" s="780"/>
      <c r="J618" s="780"/>
      <c r="K618" s="780"/>
      <c r="L618" s="780"/>
      <c r="M618" s="780"/>
      <c r="N618" s="780"/>
      <c r="O618" s="780"/>
      <c r="P618" s="780"/>
      <c r="Q618" s="780"/>
      <c r="R618" s="780"/>
      <c r="S618" s="780"/>
      <c r="T618" s="780"/>
      <c r="U618" s="780"/>
      <c r="V618" s="780"/>
      <c r="W618" s="780"/>
      <c r="X618" s="780"/>
      <c r="Y618" s="780"/>
      <c r="Z618" s="780"/>
    </row>
    <row r="619" spans="1:26" ht="15.75" customHeight="1">
      <c r="A619" s="780"/>
      <c r="B619" s="873"/>
      <c r="C619" s="780"/>
      <c r="D619" s="780"/>
      <c r="E619" s="780"/>
      <c r="F619" s="780"/>
      <c r="G619" s="780"/>
      <c r="H619" s="780"/>
      <c r="I619" s="780"/>
      <c r="J619" s="780"/>
      <c r="K619" s="780"/>
      <c r="L619" s="780"/>
      <c r="M619" s="780"/>
      <c r="N619" s="780"/>
      <c r="O619" s="780"/>
      <c r="P619" s="780"/>
      <c r="Q619" s="780"/>
      <c r="R619" s="780"/>
      <c r="S619" s="780"/>
      <c r="T619" s="780"/>
      <c r="U619" s="780"/>
      <c r="V619" s="780"/>
      <c r="W619" s="780"/>
      <c r="X619" s="780"/>
      <c r="Y619" s="780"/>
      <c r="Z619" s="780"/>
    </row>
    <row r="620" spans="1:26" ht="15.75" customHeight="1">
      <c r="A620" s="780"/>
      <c r="B620" s="873"/>
      <c r="C620" s="780"/>
      <c r="D620" s="780"/>
      <c r="E620" s="780"/>
      <c r="F620" s="780"/>
      <c r="G620" s="780"/>
      <c r="H620" s="780"/>
      <c r="I620" s="780"/>
      <c r="J620" s="780"/>
      <c r="K620" s="780"/>
      <c r="L620" s="780"/>
      <c r="M620" s="780"/>
      <c r="N620" s="780"/>
      <c r="O620" s="780"/>
      <c r="P620" s="780"/>
      <c r="Q620" s="780"/>
      <c r="R620" s="780"/>
      <c r="S620" s="780"/>
      <c r="T620" s="780"/>
      <c r="U620" s="780"/>
      <c r="V620" s="780"/>
      <c r="W620" s="780"/>
      <c r="X620" s="780"/>
      <c r="Y620" s="780"/>
      <c r="Z620" s="780"/>
    </row>
    <row r="621" spans="1:26" ht="15.75" customHeight="1">
      <c r="A621" s="780"/>
      <c r="B621" s="873"/>
      <c r="C621" s="780"/>
      <c r="D621" s="780"/>
      <c r="E621" s="780"/>
      <c r="F621" s="780"/>
      <c r="G621" s="780"/>
      <c r="H621" s="780"/>
      <c r="I621" s="780"/>
      <c r="J621" s="780"/>
      <c r="K621" s="780"/>
      <c r="L621" s="780"/>
      <c r="M621" s="780"/>
      <c r="N621" s="780"/>
      <c r="O621" s="780"/>
      <c r="P621" s="780"/>
      <c r="Q621" s="780"/>
      <c r="R621" s="780"/>
      <c r="S621" s="780"/>
      <c r="T621" s="780"/>
      <c r="U621" s="780"/>
      <c r="V621" s="780"/>
      <c r="W621" s="780"/>
      <c r="X621" s="780"/>
      <c r="Y621" s="780"/>
      <c r="Z621" s="780"/>
    </row>
    <row r="622" spans="1:26" ht="15.75" customHeight="1">
      <c r="A622" s="780"/>
      <c r="B622" s="873"/>
      <c r="C622" s="780"/>
      <c r="D622" s="780"/>
      <c r="E622" s="780"/>
      <c r="F622" s="780"/>
      <c r="G622" s="780"/>
      <c r="H622" s="780"/>
      <c r="I622" s="780"/>
      <c r="J622" s="780"/>
      <c r="K622" s="780"/>
      <c r="L622" s="780"/>
      <c r="M622" s="780"/>
      <c r="N622" s="780"/>
      <c r="O622" s="780"/>
      <c r="P622" s="780"/>
      <c r="Q622" s="780"/>
      <c r="R622" s="780"/>
      <c r="S622" s="780"/>
      <c r="T622" s="780"/>
      <c r="U622" s="780"/>
      <c r="V622" s="780"/>
      <c r="W622" s="780"/>
      <c r="X622" s="780"/>
      <c r="Y622" s="780"/>
      <c r="Z622" s="780"/>
    </row>
    <row r="623" spans="1:26" ht="15.75" customHeight="1">
      <c r="A623" s="780"/>
      <c r="B623" s="873"/>
      <c r="C623" s="780"/>
      <c r="D623" s="780"/>
      <c r="E623" s="780"/>
      <c r="F623" s="780"/>
      <c r="G623" s="780"/>
      <c r="H623" s="780"/>
      <c r="I623" s="780"/>
      <c r="J623" s="780"/>
      <c r="K623" s="780"/>
      <c r="L623" s="780"/>
      <c r="M623" s="780"/>
      <c r="N623" s="780"/>
      <c r="O623" s="780"/>
      <c r="P623" s="780"/>
      <c r="Q623" s="780"/>
      <c r="R623" s="780"/>
      <c r="S623" s="780"/>
      <c r="T623" s="780"/>
      <c r="U623" s="780"/>
      <c r="V623" s="780"/>
      <c r="W623" s="780"/>
      <c r="X623" s="780"/>
      <c r="Y623" s="780"/>
      <c r="Z623" s="780"/>
    </row>
    <row r="624" spans="1:26" ht="15.75" customHeight="1">
      <c r="A624" s="780"/>
      <c r="B624" s="873"/>
      <c r="C624" s="780"/>
      <c r="D624" s="780"/>
      <c r="E624" s="780"/>
      <c r="F624" s="780"/>
      <c r="G624" s="780"/>
      <c r="H624" s="780"/>
      <c r="I624" s="780"/>
      <c r="J624" s="780"/>
      <c r="K624" s="780"/>
      <c r="L624" s="780"/>
      <c r="M624" s="780"/>
      <c r="N624" s="780"/>
      <c r="O624" s="780"/>
      <c r="P624" s="780"/>
      <c r="Q624" s="780"/>
      <c r="R624" s="780"/>
      <c r="S624" s="780"/>
      <c r="T624" s="780"/>
      <c r="U624" s="780"/>
      <c r="V624" s="780"/>
      <c r="W624" s="780"/>
      <c r="X624" s="780"/>
      <c r="Y624" s="780"/>
      <c r="Z624" s="780"/>
    </row>
    <row r="625" spans="1:26" ht="15.75" customHeight="1">
      <c r="A625" s="780"/>
      <c r="B625" s="873"/>
      <c r="C625" s="780"/>
      <c r="D625" s="780"/>
      <c r="E625" s="780"/>
      <c r="F625" s="780"/>
      <c r="G625" s="780"/>
      <c r="H625" s="780"/>
      <c r="I625" s="780"/>
      <c r="J625" s="780"/>
      <c r="K625" s="780"/>
      <c r="L625" s="780"/>
      <c r="M625" s="780"/>
      <c r="N625" s="780"/>
      <c r="O625" s="780"/>
      <c r="P625" s="780"/>
      <c r="Q625" s="780"/>
      <c r="R625" s="780"/>
      <c r="S625" s="780"/>
      <c r="T625" s="780"/>
      <c r="U625" s="780"/>
      <c r="V625" s="780"/>
      <c r="W625" s="780"/>
      <c r="X625" s="780"/>
      <c r="Y625" s="780"/>
      <c r="Z625" s="780"/>
    </row>
    <row r="626" spans="1:26" ht="15.75" customHeight="1">
      <c r="A626" s="780"/>
      <c r="B626" s="873"/>
      <c r="C626" s="780"/>
      <c r="D626" s="780"/>
      <c r="E626" s="780"/>
      <c r="F626" s="780"/>
      <c r="G626" s="780"/>
      <c r="H626" s="780"/>
      <c r="I626" s="780"/>
      <c r="J626" s="780"/>
      <c r="K626" s="780"/>
      <c r="L626" s="780"/>
      <c r="M626" s="780"/>
      <c r="N626" s="780"/>
      <c r="O626" s="780"/>
      <c r="P626" s="780"/>
      <c r="Q626" s="780"/>
      <c r="R626" s="780"/>
      <c r="S626" s="780"/>
      <c r="T626" s="780"/>
      <c r="U626" s="780"/>
      <c r="V626" s="780"/>
      <c r="W626" s="780"/>
      <c r="X626" s="780"/>
      <c r="Y626" s="780"/>
      <c r="Z626" s="780"/>
    </row>
    <row r="627" spans="1:26" ht="15.75" customHeight="1">
      <c r="A627" s="780"/>
      <c r="B627" s="873"/>
      <c r="C627" s="780"/>
      <c r="D627" s="780"/>
      <c r="E627" s="780"/>
      <c r="F627" s="780"/>
      <c r="G627" s="780"/>
      <c r="H627" s="780"/>
      <c r="I627" s="780"/>
      <c r="J627" s="780"/>
      <c r="K627" s="780"/>
      <c r="L627" s="780"/>
      <c r="M627" s="780"/>
      <c r="N627" s="780"/>
      <c r="O627" s="780"/>
      <c r="P627" s="780"/>
      <c r="Q627" s="780"/>
      <c r="R627" s="780"/>
      <c r="S627" s="780"/>
      <c r="T627" s="780"/>
      <c r="U627" s="780"/>
      <c r="V627" s="780"/>
      <c r="W627" s="780"/>
      <c r="X627" s="780"/>
      <c r="Y627" s="780"/>
      <c r="Z627" s="780"/>
    </row>
    <row r="628" spans="1:26" ht="15.75" customHeight="1">
      <c r="A628" s="780"/>
      <c r="B628" s="873"/>
      <c r="C628" s="780"/>
      <c r="D628" s="780"/>
      <c r="E628" s="780"/>
      <c r="F628" s="780"/>
      <c r="G628" s="780"/>
      <c r="H628" s="780"/>
      <c r="I628" s="780"/>
      <c r="J628" s="780"/>
      <c r="K628" s="780"/>
      <c r="L628" s="780"/>
      <c r="M628" s="780"/>
      <c r="N628" s="780"/>
      <c r="O628" s="780"/>
      <c r="P628" s="780"/>
      <c r="Q628" s="780"/>
      <c r="R628" s="780"/>
      <c r="S628" s="780"/>
      <c r="T628" s="780"/>
      <c r="U628" s="780"/>
      <c r="V628" s="780"/>
      <c r="W628" s="780"/>
      <c r="X628" s="780"/>
      <c r="Y628" s="780"/>
      <c r="Z628" s="780"/>
    </row>
    <row r="629" spans="1:26" ht="15.75" customHeight="1">
      <c r="A629" s="780"/>
      <c r="B629" s="873"/>
      <c r="C629" s="780"/>
      <c r="D629" s="780"/>
      <c r="E629" s="780"/>
      <c r="F629" s="780"/>
      <c r="G629" s="780"/>
      <c r="H629" s="780"/>
      <c r="I629" s="780"/>
      <c r="J629" s="780"/>
      <c r="K629" s="780"/>
      <c r="L629" s="780"/>
      <c r="M629" s="780"/>
      <c r="N629" s="780"/>
      <c r="O629" s="780"/>
      <c r="P629" s="780"/>
      <c r="Q629" s="780"/>
      <c r="R629" s="780"/>
      <c r="S629" s="780"/>
      <c r="T629" s="780"/>
      <c r="U629" s="780"/>
      <c r="V629" s="780"/>
      <c r="W629" s="780"/>
      <c r="X629" s="780"/>
      <c r="Y629" s="780"/>
      <c r="Z629" s="780"/>
    </row>
    <row r="630" spans="1:26" ht="15.75" customHeight="1">
      <c r="A630" s="780"/>
      <c r="B630" s="873"/>
      <c r="C630" s="780"/>
      <c r="D630" s="780"/>
      <c r="E630" s="780"/>
      <c r="F630" s="780"/>
      <c r="G630" s="780"/>
      <c r="H630" s="780"/>
      <c r="I630" s="780"/>
      <c r="J630" s="780"/>
      <c r="K630" s="780"/>
      <c r="L630" s="780"/>
      <c r="M630" s="780"/>
      <c r="N630" s="780"/>
      <c r="O630" s="780"/>
      <c r="P630" s="780"/>
      <c r="Q630" s="780"/>
      <c r="R630" s="780"/>
      <c r="S630" s="780"/>
      <c r="T630" s="780"/>
      <c r="U630" s="780"/>
      <c r="V630" s="780"/>
      <c r="W630" s="780"/>
      <c r="X630" s="780"/>
      <c r="Y630" s="780"/>
      <c r="Z630" s="780"/>
    </row>
    <row r="631" spans="1:26" ht="15.75" customHeight="1">
      <c r="A631" s="780"/>
      <c r="B631" s="873"/>
      <c r="C631" s="780"/>
      <c r="D631" s="780"/>
      <c r="E631" s="780"/>
      <c r="F631" s="780"/>
      <c r="G631" s="780"/>
      <c r="H631" s="780"/>
      <c r="I631" s="780"/>
      <c r="J631" s="780"/>
      <c r="K631" s="780"/>
      <c r="L631" s="780"/>
      <c r="M631" s="780"/>
      <c r="N631" s="780"/>
      <c r="O631" s="780"/>
      <c r="P631" s="780"/>
      <c r="Q631" s="780"/>
      <c r="R631" s="780"/>
      <c r="S631" s="780"/>
      <c r="T631" s="780"/>
      <c r="U631" s="780"/>
      <c r="V631" s="780"/>
      <c r="W631" s="780"/>
      <c r="X631" s="780"/>
      <c r="Y631" s="780"/>
      <c r="Z631" s="780"/>
    </row>
    <row r="632" spans="1:26" ht="15.75" customHeight="1">
      <c r="A632" s="780"/>
      <c r="B632" s="873"/>
      <c r="C632" s="780"/>
      <c r="D632" s="780"/>
      <c r="E632" s="780"/>
      <c r="F632" s="780"/>
      <c r="G632" s="780"/>
      <c r="H632" s="780"/>
      <c r="I632" s="780"/>
      <c r="J632" s="780"/>
      <c r="K632" s="780"/>
      <c r="L632" s="780"/>
      <c r="M632" s="780"/>
      <c r="N632" s="780"/>
      <c r="O632" s="780"/>
      <c r="P632" s="780"/>
      <c r="Q632" s="780"/>
      <c r="R632" s="780"/>
      <c r="S632" s="780"/>
      <c r="T632" s="780"/>
      <c r="U632" s="780"/>
      <c r="V632" s="780"/>
      <c r="W632" s="780"/>
      <c r="X632" s="780"/>
      <c r="Y632" s="780"/>
      <c r="Z632" s="780"/>
    </row>
    <row r="633" spans="1:26" ht="15.75" customHeight="1">
      <c r="A633" s="780"/>
      <c r="B633" s="873"/>
      <c r="C633" s="780"/>
      <c r="D633" s="780"/>
      <c r="E633" s="780"/>
      <c r="F633" s="780"/>
      <c r="G633" s="780"/>
      <c r="H633" s="780"/>
      <c r="I633" s="780"/>
      <c r="J633" s="780"/>
      <c r="K633" s="780"/>
      <c r="L633" s="780"/>
      <c r="M633" s="780"/>
      <c r="N633" s="780"/>
      <c r="O633" s="780"/>
      <c r="P633" s="780"/>
      <c r="Q633" s="780"/>
      <c r="R633" s="780"/>
      <c r="S633" s="780"/>
      <c r="T633" s="780"/>
      <c r="U633" s="780"/>
      <c r="V633" s="780"/>
      <c r="W633" s="780"/>
      <c r="X633" s="780"/>
      <c r="Y633" s="780"/>
      <c r="Z633" s="780"/>
    </row>
    <row r="634" spans="1:26" ht="15.75" customHeight="1">
      <c r="A634" s="780"/>
      <c r="B634" s="873"/>
      <c r="C634" s="780"/>
      <c r="D634" s="780"/>
      <c r="E634" s="780"/>
      <c r="F634" s="780"/>
      <c r="G634" s="780"/>
      <c r="H634" s="780"/>
      <c r="I634" s="780"/>
      <c r="J634" s="780"/>
      <c r="K634" s="780"/>
      <c r="L634" s="780"/>
      <c r="M634" s="780"/>
      <c r="N634" s="780"/>
      <c r="O634" s="780"/>
      <c r="P634" s="780"/>
      <c r="Q634" s="780"/>
      <c r="R634" s="780"/>
      <c r="S634" s="780"/>
      <c r="T634" s="780"/>
      <c r="U634" s="780"/>
      <c r="V634" s="780"/>
      <c r="W634" s="780"/>
      <c r="X634" s="780"/>
      <c r="Y634" s="780"/>
      <c r="Z634" s="780"/>
    </row>
    <row r="635" spans="1:26" ht="15.75" customHeight="1">
      <c r="A635" s="780"/>
      <c r="B635" s="873"/>
      <c r="C635" s="780"/>
      <c r="D635" s="780"/>
      <c r="E635" s="780"/>
      <c r="F635" s="780"/>
      <c r="G635" s="780"/>
      <c r="H635" s="780"/>
      <c r="I635" s="780"/>
      <c r="J635" s="780"/>
      <c r="K635" s="780"/>
      <c r="L635" s="780"/>
      <c r="M635" s="780"/>
      <c r="N635" s="780"/>
      <c r="O635" s="780"/>
      <c r="P635" s="780"/>
      <c r="Q635" s="780"/>
      <c r="R635" s="780"/>
      <c r="S635" s="780"/>
      <c r="T635" s="780"/>
      <c r="U635" s="780"/>
      <c r="V635" s="780"/>
      <c r="W635" s="780"/>
      <c r="X635" s="780"/>
      <c r="Y635" s="780"/>
      <c r="Z635" s="780"/>
    </row>
    <row r="636" spans="1:26" ht="15.75" customHeight="1">
      <c r="A636" s="780"/>
      <c r="B636" s="873"/>
      <c r="C636" s="780"/>
      <c r="D636" s="780"/>
      <c r="E636" s="780"/>
      <c r="F636" s="780"/>
      <c r="G636" s="780"/>
      <c r="H636" s="780"/>
      <c r="I636" s="780"/>
      <c r="J636" s="780"/>
      <c r="K636" s="780"/>
      <c r="L636" s="780"/>
      <c r="M636" s="780"/>
      <c r="N636" s="780"/>
      <c r="O636" s="780"/>
      <c r="P636" s="780"/>
      <c r="Q636" s="780"/>
      <c r="R636" s="780"/>
      <c r="S636" s="780"/>
      <c r="T636" s="780"/>
      <c r="U636" s="780"/>
      <c r="V636" s="780"/>
      <c r="W636" s="780"/>
      <c r="X636" s="780"/>
      <c r="Y636" s="780"/>
      <c r="Z636" s="780"/>
    </row>
    <row r="637" spans="1:26" ht="15.75" customHeight="1">
      <c r="A637" s="780"/>
      <c r="B637" s="873"/>
      <c r="C637" s="780"/>
      <c r="D637" s="780"/>
      <c r="E637" s="780"/>
      <c r="F637" s="780"/>
      <c r="G637" s="780"/>
      <c r="H637" s="780"/>
      <c r="I637" s="780"/>
      <c r="J637" s="780"/>
      <c r="K637" s="780"/>
      <c r="L637" s="780"/>
      <c r="M637" s="780"/>
      <c r="N637" s="780"/>
      <c r="O637" s="780"/>
      <c r="P637" s="780"/>
      <c r="Q637" s="780"/>
      <c r="R637" s="780"/>
      <c r="S637" s="780"/>
      <c r="T637" s="780"/>
      <c r="U637" s="780"/>
      <c r="V637" s="780"/>
      <c r="W637" s="780"/>
      <c r="X637" s="780"/>
      <c r="Y637" s="780"/>
      <c r="Z637" s="780"/>
    </row>
    <row r="638" spans="1:26" ht="15.75" customHeight="1">
      <c r="A638" s="780"/>
      <c r="B638" s="873"/>
      <c r="C638" s="780"/>
      <c r="D638" s="780"/>
      <c r="E638" s="780"/>
      <c r="F638" s="780"/>
      <c r="G638" s="780"/>
      <c r="H638" s="780"/>
      <c r="I638" s="780"/>
      <c r="J638" s="780"/>
      <c r="K638" s="780"/>
      <c r="L638" s="780"/>
      <c r="M638" s="780"/>
      <c r="N638" s="780"/>
      <c r="O638" s="780"/>
      <c r="P638" s="780"/>
      <c r="Q638" s="780"/>
      <c r="R638" s="780"/>
      <c r="S638" s="780"/>
      <c r="T638" s="780"/>
      <c r="U638" s="780"/>
      <c r="V638" s="780"/>
      <c r="W638" s="780"/>
      <c r="X638" s="780"/>
      <c r="Y638" s="780"/>
      <c r="Z638" s="780"/>
    </row>
    <row r="639" spans="1:26" ht="15.75" customHeight="1">
      <c r="A639" s="780"/>
      <c r="B639" s="873"/>
      <c r="C639" s="780"/>
      <c r="D639" s="780"/>
      <c r="E639" s="780"/>
      <c r="F639" s="780"/>
      <c r="G639" s="780"/>
      <c r="H639" s="780"/>
      <c r="I639" s="780"/>
      <c r="J639" s="780"/>
      <c r="K639" s="780"/>
      <c r="L639" s="780"/>
      <c r="M639" s="780"/>
      <c r="N639" s="780"/>
      <c r="O639" s="780"/>
      <c r="P639" s="780"/>
      <c r="Q639" s="780"/>
      <c r="R639" s="780"/>
      <c r="S639" s="780"/>
      <c r="T639" s="780"/>
      <c r="U639" s="780"/>
      <c r="V639" s="780"/>
      <c r="W639" s="780"/>
      <c r="X639" s="780"/>
      <c r="Y639" s="780"/>
      <c r="Z639" s="780"/>
    </row>
    <row r="640" spans="1:26" ht="15.75" customHeight="1">
      <c r="A640" s="780"/>
      <c r="B640" s="873"/>
      <c r="C640" s="780"/>
      <c r="D640" s="780"/>
      <c r="E640" s="780"/>
      <c r="F640" s="780"/>
      <c r="G640" s="780"/>
      <c r="H640" s="780"/>
      <c r="I640" s="780"/>
      <c r="J640" s="780"/>
      <c r="K640" s="780"/>
      <c r="L640" s="780"/>
      <c r="M640" s="780"/>
      <c r="N640" s="780"/>
      <c r="O640" s="780"/>
      <c r="P640" s="780"/>
      <c r="Q640" s="780"/>
      <c r="R640" s="780"/>
      <c r="S640" s="780"/>
      <c r="T640" s="780"/>
      <c r="U640" s="780"/>
      <c r="V640" s="780"/>
      <c r="W640" s="780"/>
      <c r="X640" s="780"/>
      <c r="Y640" s="780"/>
      <c r="Z640" s="780"/>
    </row>
    <row r="641" spans="1:26" ht="15.75" customHeight="1">
      <c r="A641" s="780"/>
      <c r="B641" s="873"/>
      <c r="C641" s="780"/>
      <c r="D641" s="780"/>
      <c r="E641" s="780"/>
      <c r="F641" s="780"/>
      <c r="G641" s="780"/>
      <c r="H641" s="780"/>
      <c r="I641" s="780"/>
      <c r="J641" s="780"/>
      <c r="K641" s="780"/>
      <c r="L641" s="780"/>
      <c r="M641" s="780"/>
      <c r="N641" s="780"/>
      <c r="O641" s="780"/>
      <c r="P641" s="780"/>
      <c r="Q641" s="780"/>
      <c r="R641" s="780"/>
      <c r="S641" s="780"/>
      <c r="T641" s="780"/>
      <c r="U641" s="780"/>
      <c r="V641" s="780"/>
      <c r="W641" s="780"/>
      <c r="X641" s="780"/>
      <c r="Y641" s="780"/>
      <c r="Z641" s="780"/>
    </row>
    <row r="642" spans="1:26" ht="15.75" customHeight="1">
      <c r="A642" s="780"/>
      <c r="B642" s="873"/>
      <c r="C642" s="780"/>
      <c r="D642" s="780"/>
      <c r="E642" s="780"/>
      <c r="F642" s="780"/>
      <c r="G642" s="780"/>
      <c r="H642" s="780"/>
      <c r="I642" s="780"/>
      <c r="J642" s="780"/>
      <c r="K642" s="780"/>
      <c r="L642" s="780"/>
      <c r="M642" s="780"/>
      <c r="N642" s="780"/>
      <c r="O642" s="780"/>
      <c r="P642" s="780"/>
      <c r="Q642" s="780"/>
      <c r="R642" s="780"/>
      <c r="S642" s="780"/>
      <c r="T642" s="780"/>
      <c r="U642" s="780"/>
      <c r="V642" s="780"/>
      <c r="W642" s="780"/>
      <c r="X642" s="780"/>
      <c r="Y642" s="780"/>
      <c r="Z642" s="780"/>
    </row>
    <row r="643" spans="1:26" ht="15.75" customHeight="1">
      <c r="A643" s="780"/>
      <c r="B643" s="873"/>
      <c r="C643" s="780"/>
      <c r="D643" s="780"/>
      <c r="E643" s="780"/>
      <c r="F643" s="780"/>
      <c r="G643" s="780"/>
      <c r="H643" s="780"/>
      <c r="I643" s="780"/>
      <c r="J643" s="780"/>
      <c r="K643" s="780"/>
      <c r="L643" s="780"/>
      <c r="M643" s="780"/>
      <c r="N643" s="780"/>
      <c r="O643" s="780"/>
      <c r="P643" s="780"/>
      <c r="Q643" s="780"/>
      <c r="R643" s="780"/>
      <c r="S643" s="780"/>
      <c r="T643" s="780"/>
      <c r="U643" s="780"/>
      <c r="V643" s="780"/>
      <c r="W643" s="780"/>
      <c r="X643" s="780"/>
      <c r="Y643" s="780"/>
      <c r="Z643" s="780"/>
    </row>
    <row r="644" spans="1:26" ht="15.75" customHeight="1">
      <c r="A644" s="780"/>
      <c r="B644" s="873"/>
      <c r="C644" s="780"/>
      <c r="D644" s="780"/>
      <c r="E644" s="780"/>
      <c r="F644" s="780"/>
      <c r="G644" s="780"/>
      <c r="H644" s="780"/>
      <c r="I644" s="780"/>
      <c r="J644" s="780"/>
      <c r="K644" s="780"/>
      <c r="L644" s="780"/>
      <c r="M644" s="780"/>
      <c r="N644" s="780"/>
      <c r="O644" s="780"/>
      <c r="P644" s="780"/>
      <c r="Q644" s="780"/>
      <c r="R644" s="780"/>
      <c r="S644" s="780"/>
      <c r="T644" s="780"/>
      <c r="U644" s="780"/>
      <c r="V644" s="780"/>
      <c r="W644" s="780"/>
      <c r="X644" s="780"/>
      <c r="Y644" s="780"/>
      <c r="Z644" s="780"/>
    </row>
    <row r="645" spans="1:26" ht="15.75" customHeight="1">
      <c r="A645" s="780"/>
      <c r="B645" s="873"/>
      <c r="C645" s="780"/>
      <c r="D645" s="780"/>
      <c r="E645" s="780"/>
      <c r="F645" s="780"/>
      <c r="G645" s="780"/>
      <c r="H645" s="780"/>
      <c r="I645" s="780"/>
      <c r="J645" s="780"/>
      <c r="K645" s="780"/>
      <c r="L645" s="780"/>
      <c r="M645" s="780"/>
      <c r="N645" s="780"/>
      <c r="O645" s="780"/>
      <c r="P645" s="780"/>
      <c r="Q645" s="780"/>
      <c r="R645" s="780"/>
      <c r="S645" s="780"/>
      <c r="T645" s="780"/>
      <c r="U645" s="780"/>
      <c r="V645" s="780"/>
      <c r="W645" s="780"/>
      <c r="X645" s="780"/>
      <c r="Y645" s="780"/>
      <c r="Z645" s="780"/>
    </row>
    <row r="646" spans="1:26" ht="15.75" customHeight="1">
      <c r="A646" s="780"/>
      <c r="B646" s="873"/>
      <c r="C646" s="780"/>
      <c r="D646" s="780"/>
      <c r="E646" s="780"/>
      <c r="F646" s="780"/>
      <c r="G646" s="780"/>
      <c r="H646" s="780"/>
      <c r="I646" s="780"/>
      <c r="J646" s="780"/>
      <c r="K646" s="780"/>
      <c r="L646" s="780"/>
      <c r="M646" s="780"/>
      <c r="N646" s="780"/>
      <c r="O646" s="780"/>
      <c r="P646" s="780"/>
      <c r="Q646" s="780"/>
      <c r="R646" s="780"/>
      <c r="S646" s="780"/>
      <c r="T646" s="780"/>
      <c r="U646" s="780"/>
      <c r="V646" s="780"/>
      <c r="W646" s="780"/>
      <c r="X646" s="780"/>
      <c r="Y646" s="780"/>
      <c r="Z646" s="780"/>
    </row>
    <row r="647" spans="1:26" ht="15.75" customHeight="1">
      <c r="A647" s="780"/>
      <c r="B647" s="873"/>
      <c r="C647" s="780"/>
      <c r="D647" s="780"/>
      <c r="E647" s="780"/>
      <c r="F647" s="780"/>
      <c r="G647" s="780"/>
      <c r="H647" s="780"/>
      <c r="I647" s="780"/>
      <c r="J647" s="780"/>
      <c r="K647" s="780"/>
      <c r="L647" s="780"/>
      <c r="M647" s="780"/>
      <c r="N647" s="780"/>
      <c r="O647" s="780"/>
      <c r="P647" s="780"/>
      <c r="Q647" s="780"/>
      <c r="R647" s="780"/>
      <c r="S647" s="780"/>
      <c r="T647" s="780"/>
      <c r="U647" s="780"/>
      <c r="V647" s="780"/>
      <c r="W647" s="780"/>
      <c r="X647" s="780"/>
      <c r="Y647" s="780"/>
      <c r="Z647" s="780"/>
    </row>
    <row r="648" spans="1:26" ht="15.75" customHeight="1">
      <c r="A648" s="780"/>
      <c r="B648" s="873"/>
      <c r="C648" s="780"/>
      <c r="D648" s="780"/>
      <c r="E648" s="780"/>
      <c r="F648" s="780"/>
      <c r="G648" s="780"/>
      <c r="H648" s="780"/>
      <c r="I648" s="780"/>
      <c r="J648" s="780"/>
      <c r="K648" s="780"/>
      <c r="L648" s="780"/>
      <c r="M648" s="780"/>
      <c r="N648" s="780"/>
      <c r="O648" s="780"/>
      <c r="P648" s="780"/>
      <c r="Q648" s="780"/>
      <c r="R648" s="780"/>
      <c r="S648" s="780"/>
      <c r="T648" s="780"/>
      <c r="U648" s="780"/>
      <c r="V648" s="780"/>
      <c r="W648" s="780"/>
      <c r="X648" s="780"/>
      <c r="Y648" s="780"/>
      <c r="Z648" s="780"/>
    </row>
    <row r="649" spans="1:26" ht="15.75" customHeight="1">
      <c r="A649" s="780"/>
      <c r="B649" s="873"/>
      <c r="C649" s="780"/>
      <c r="D649" s="780"/>
      <c r="E649" s="780"/>
      <c r="F649" s="780"/>
      <c r="G649" s="780"/>
      <c r="H649" s="780"/>
      <c r="I649" s="780"/>
      <c r="J649" s="780"/>
      <c r="K649" s="780"/>
      <c r="L649" s="780"/>
      <c r="M649" s="780"/>
      <c r="N649" s="780"/>
      <c r="O649" s="780"/>
      <c r="P649" s="780"/>
      <c r="Q649" s="780"/>
      <c r="R649" s="780"/>
      <c r="S649" s="780"/>
      <c r="T649" s="780"/>
      <c r="U649" s="780"/>
      <c r="V649" s="780"/>
      <c r="W649" s="780"/>
      <c r="X649" s="780"/>
      <c r="Y649" s="780"/>
      <c r="Z649" s="780"/>
    </row>
    <row r="650" spans="1:26" ht="15.75" customHeight="1">
      <c r="A650" s="780"/>
      <c r="B650" s="873"/>
      <c r="C650" s="780"/>
      <c r="D650" s="780"/>
      <c r="E650" s="780"/>
      <c r="F650" s="780"/>
      <c r="G650" s="780"/>
      <c r="H650" s="780"/>
      <c r="I650" s="780"/>
      <c r="J650" s="780"/>
      <c r="K650" s="780"/>
      <c r="L650" s="780"/>
      <c r="M650" s="780"/>
      <c r="N650" s="780"/>
      <c r="O650" s="780"/>
      <c r="P650" s="780"/>
      <c r="Q650" s="780"/>
      <c r="R650" s="780"/>
      <c r="S650" s="780"/>
      <c r="T650" s="780"/>
      <c r="U650" s="780"/>
      <c r="V650" s="780"/>
      <c r="W650" s="780"/>
      <c r="X650" s="780"/>
      <c r="Y650" s="780"/>
      <c r="Z650" s="780"/>
    </row>
    <row r="651" spans="1:26" ht="15.75" customHeight="1">
      <c r="A651" s="780"/>
      <c r="B651" s="873"/>
      <c r="C651" s="780"/>
      <c r="D651" s="780"/>
      <c r="E651" s="780"/>
      <c r="F651" s="780"/>
      <c r="G651" s="780"/>
      <c r="H651" s="780"/>
      <c r="I651" s="780"/>
      <c r="J651" s="780"/>
      <c r="K651" s="780"/>
      <c r="L651" s="780"/>
      <c r="M651" s="780"/>
      <c r="N651" s="780"/>
      <c r="O651" s="780"/>
      <c r="P651" s="780"/>
      <c r="Q651" s="780"/>
      <c r="R651" s="780"/>
      <c r="S651" s="780"/>
      <c r="T651" s="780"/>
      <c r="U651" s="780"/>
      <c r="V651" s="780"/>
      <c r="W651" s="780"/>
      <c r="X651" s="780"/>
      <c r="Y651" s="780"/>
      <c r="Z651" s="780"/>
    </row>
    <row r="652" spans="1:26" ht="15.75" customHeight="1">
      <c r="A652" s="780"/>
      <c r="B652" s="873"/>
      <c r="C652" s="780"/>
      <c r="D652" s="780"/>
      <c r="E652" s="780"/>
      <c r="F652" s="780"/>
      <c r="G652" s="780"/>
      <c r="H652" s="780"/>
      <c r="I652" s="780"/>
      <c r="J652" s="780"/>
      <c r="K652" s="780"/>
      <c r="L652" s="780"/>
      <c r="M652" s="780"/>
      <c r="N652" s="780"/>
      <c r="O652" s="780"/>
      <c r="P652" s="780"/>
      <c r="Q652" s="780"/>
      <c r="R652" s="780"/>
      <c r="S652" s="780"/>
      <c r="T652" s="780"/>
      <c r="U652" s="780"/>
      <c r="V652" s="780"/>
      <c r="W652" s="780"/>
      <c r="X652" s="780"/>
      <c r="Y652" s="780"/>
      <c r="Z652" s="780"/>
    </row>
    <row r="653" spans="1:26" ht="15.75" customHeight="1">
      <c r="A653" s="780"/>
      <c r="B653" s="873"/>
      <c r="C653" s="780"/>
      <c r="D653" s="780"/>
      <c r="E653" s="780"/>
      <c r="F653" s="780"/>
      <c r="G653" s="780"/>
      <c r="H653" s="780"/>
      <c r="I653" s="780"/>
      <c r="J653" s="780"/>
      <c r="K653" s="780"/>
      <c r="L653" s="780"/>
      <c r="M653" s="780"/>
      <c r="N653" s="780"/>
      <c r="O653" s="780"/>
      <c r="P653" s="780"/>
      <c r="Q653" s="780"/>
      <c r="R653" s="780"/>
      <c r="S653" s="780"/>
      <c r="T653" s="780"/>
      <c r="U653" s="780"/>
      <c r="V653" s="780"/>
      <c r="W653" s="780"/>
      <c r="X653" s="780"/>
      <c r="Y653" s="780"/>
      <c r="Z653" s="780"/>
    </row>
    <row r="654" spans="1:26" ht="15.75" customHeight="1">
      <c r="A654" s="780"/>
      <c r="B654" s="873"/>
      <c r="C654" s="780"/>
      <c r="D654" s="780"/>
      <c r="E654" s="780"/>
      <c r="F654" s="780"/>
      <c r="G654" s="780"/>
      <c r="H654" s="780"/>
      <c r="I654" s="780"/>
      <c r="J654" s="780"/>
      <c r="K654" s="780"/>
      <c r="L654" s="780"/>
      <c r="M654" s="780"/>
      <c r="N654" s="780"/>
      <c r="O654" s="780"/>
      <c r="P654" s="780"/>
      <c r="Q654" s="780"/>
      <c r="R654" s="780"/>
      <c r="S654" s="780"/>
      <c r="T654" s="780"/>
      <c r="U654" s="780"/>
      <c r="V654" s="780"/>
      <c r="W654" s="780"/>
      <c r="X654" s="780"/>
      <c r="Y654" s="780"/>
      <c r="Z654" s="780"/>
    </row>
    <row r="655" spans="1:26" ht="15.75" customHeight="1">
      <c r="A655" s="780"/>
      <c r="B655" s="873"/>
      <c r="C655" s="780"/>
      <c r="D655" s="780"/>
      <c r="E655" s="780"/>
      <c r="F655" s="780"/>
      <c r="G655" s="780"/>
      <c r="H655" s="780"/>
      <c r="I655" s="780"/>
      <c r="J655" s="780"/>
      <c r="K655" s="780"/>
      <c r="L655" s="780"/>
      <c r="M655" s="780"/>
      <c r="N655" s="780"/>
      <c r="O655" s="780"/>
      <c r="P655" s="780"/>
      <c r="Q655" s="780"/>
      <c r="R655" s="780"/>
      <c r="S655" s="780"/>
      <c r="T655" s="780"/>
      <c r="U655" s="780"/>
      <c r="V655" s="780"/>
      <c r="W655" s="780"/>
      <c r="X655" s="780"/>
      <c r="Y655" s="780"/>
      <c r="Z655" s="780"/>
    </row>
    <row r="656" spans="1:26" ht="15.75" customHeight="1">
      <c r="A656" s="780"/>
      <c r="B656" s="873"/>
      <c r="C656" s="780"/>
      <c r="D656" s="780"/>
      <c r="E656" s="780"/>
      <c r="F656" s="780"/>
      <c r="G656" s="780"/>
      <c r="H656" s="780"/>
      <c r="I656" s="780"/>
      <c r="J656" s="780"/>
      <c r="K656" s="780"/>
      <c r="L656" s="780"/>
      <c r="M656" s="780"/>
      <c r="N656" s="780"/>
      <c r="O656" s="780"/>
      <c r="P656" s="780"/>
      <c r="Q656" s="780"/>
      <c r="R656" s="780"/>
      <c r="S656" s="780"/>
      <c r="T656" s="780"/>
      <c r="U656" s="780"/>
      <c r="V656" s="780"/>
      <c r="W656" s="780"/>
      <c r="X656" s="780"/>
      <c r="Y656" s="780"/>
      <c r="Z656" s="780"/>
    </row>
    <row r="657" spans="1:26" ht="15.75" customHeight="1">
      <c r="A657" s="780"/>
      <c r="B657" s="873"/>
      <c r="C657" s="780"/>
      <c r="D657" s="780"/>
      <c r="E657" s="780"/>
      <c r="F657" s="780"/>
      <c r="G657" s="780"/>
      <c r="H657" s="780"/>
      <c r="I657" s="780"/>
      <c r="J657" s="780"/>
      <c r="K657" s="780"/>
      <c r="L657" s="780"/>
      <c r="M657" s="780"/>
      <c r="N657" s="780"/>
      <c r="O657" s="780"/>
      <c r="P657" s="780"/>
      <c r="Q657" s="780"/>
      <c r="R657" s="780"/>
      <c r="S657" s="780"/>
      <c r="T657" s="780"/>
      <c r="U657" s="780"/>
      <c r="V657" s="780"/>
      <c r="W657" s="780"/>
      <c r="X657" s="780"/>
      <c r="Y657" s="780"/>
      <c r="Z657" s="780"/>
    </row>
    <row r="658" spans="1:26" ht="15.75" customHeight="1">
      <c r="A658" s="780"/>
      <c r="B658" s="873"/>
      <c r="C658" s="780"/>
      <c r="D658" s="780"/>
      <c r="E658" s="780"/>
      <c r="F658" s="780"/>
      <c r="G658" s="780"/>
      <c r="H658" s="780"/>
      <c r="I658" s="780"/>
      <c r="J658" s="780"/>
      <c r="K658" s="780"/>
      <c r="L658" s="780"/>
      <c r="M658" s="780"/>
      <c r="N658" s="780"/>
      <c r="O658" s="780"/>
      <c r="P658" s="780"/>
      <c r="Q658" s="780"/>
      <c r="R658" s="780"/>
      <c r="S658" s="780"/>
      <c r="T658" s="780"/>
      <c r="U658" s="780"/>
      <c r="V658" s="780"/>
      <c r="W658" s="780"/>
      <c r="X658" s="780"/>
      <c r="Y658" s="780"/>
      <c r="Z658" s="780"/>
    </row>
    <row r="659" spans="1:26" ht="15.75" customHeight="1">
      <c r="A659" s="780"/>
      <c r="B659" s="873"/>
      <c r="C659" s="780"/>
      <c r="D659" s="780"/>
      <c r="E659" s="780"/>
      <c r="F659" s="780"/>
      <c r="G659" s="780"/>
      <c r="H659" s="780"/>
      <c r="I659" s="780"/>
      <c r="J659" s="780"/>
      <c r="K659" s="780"/>
      <c r="L659" s="780"/>
      <c r="M659" s="780"/>
      <c r="N659" s="780"/>
      <c r="O659" s="780"/>
      <c r="P659" s="780"/>
      <c r="Q659" s="780"/>
      <c r="R659" s="780"/>
      <c r="S659" s="780"/>
      <c r="T659" s="780"/>
      <c r="U659" s="780"/>
      <c r="V659" s="780"/>
      <c r="W659" s="780"/>
      <c r="X659" s="780"/>
      <c r="Y659" s="780"/>
      <c r="Z659" s="780"/>
    </row>
    <row r="660" spans="1:26" ht="15.75" customHeight="1">
      <c r="A660" s="780"/>
      <c r="B660" s="873"/>
      <c r="C660" s="780"/>
      <c r="D660" s="780"/>
      <c r="E660" s="780"/>
      <c r="F660" s="780"/>
      <c r="G660" s="780"/>
      <c r="H660" s="780"/>
      <c r="I660" s="780"/>
      <c r="J660" s="780"/>
      <c r="K660" s="780"/>
      <c r="L660" s="780"/>
      <c r="M660" s="780"/>
      <c r="N660" s="780"/>
      <c r="O660" s="780"/>
      <c r="P660" s="780"/>
      <c r="Q660" s="780"/>
      <c r="R660" s="780"/>
      <c r="S660" s="780"/>
      <c r="T660" s="780"/>
      <c r="U660" s="780"/>
      <c r="V660" s="780"/>
      <c r="W660" s="780"/>
      <c r="X660" s="780"/>
      <c r="Y660" s="780"/>
      <c r="Z660" s="780"/>
    </row>
    <row r="661" spans="1:26" ht="15.75" customHeight="1">
      <c r="A661" s="780"/>
      <c r="B661" s="873"/>
      <c r="C661" s="780"/>
      <c r="D661" s="780"/>
      <c r="E661" s="780"/>
      <c r="F661" s="780"/>
      <c r="G661" s="780"/>
      <c r="H661" s="780"/>
      <c r="I661" s="780"/>
      <c r="J661" s="780"/>
      <c r="K661" s="780"/>
      <c r="L661" s="780"/>
      <c r="M661" s="780"/>
      <c r="N661" s="780"/>
      <c r="O661" s="780"/>
      <c r="P661" s="780"/>
      <c r="Q661" s="780"/>
      <c r="R661" s="780"/>
      <c r="S661" s="780"/>
      <c r="T661" s="780"/>
      <c r="U661" s="780"/>
      <c r="V661" s="780"/>
      <c r="W661" s="780"/>
      <c r="X661" s="780"/>
      <c r="Y661" s="780"/>
      <c r="Z661" s="780"/>
    </row>
    <row r="662" spans="1:26" ht="15.75" customHeight="1">
      <c r="A662" s="780"/>
      <c r="B662" s="873"/>
      <c r="C662" s="780"/>
      <c r="D662" s="780"/>
      <c r="E662" s="780"/>
      <c r="F662" s="780"/>
      <c r="G662" s="780"/>
      <c r="H662" s="780"/>
      <c r="I662" s="780"/>
      <c r="J662" s="780"/>
      <c r="K662" s="780"/>
      <c r="L662" s="780"/>
      <c r="M662" s="780"/>
      <c r="N662" s="780"/>
      <c r="O662" s="780"/>
      <c r="P662" s="780"/>
      <c r="Q662" s="780"/>
      <c r="R662" s="780"/>
      <c r="S662" s="780"/>
      <c r="T662" s="780"/>
      <c r="U662" s="780"/>
      <c r="V662" s="780"/>
      <c r="W662" s="780"/>
      <c r="X662" s="780"/>
      <c r="Y662" s="780"/>
      <c r="Z662" s="780"/>
    </row>
    <row r="663" spans="1:26" ht="15.75" customHeight="1">
      <c r="A663" s="780"/>
      <c r="B663" s="873"/>
      <c r="C663" s="780"/>
      <c r="D663" s="780"/>
      <c r="E663" s="780"/>
      <c r="F663" s="780"/>
      <c r="G663" s="780"/>
      <c r="H663" s="780"/>
      <c r="I663" s="780"/>
      <c r="J663" s="780"/>
      <c r="K663" s="780"/>
      <c r="L663" s="780"/>
      <c r="M663" s="780"/>
      <c r="N663" s="780"/>
      <c r="O663" s="780"/>
      <c r="P663" s="780"/>
      <c r="Q663" s="780"/>
      <c r="R663" s="780"/>
      <c r="S663" s="780"/>
      <c r="T663" s="780"/>
      <c r="U663" s="780"/>
      <c r="V663" s="780"/>
      <c r="W663" s="780"/>
      <c r="X663" s="780"/>
      <c r="Y663" s="780"/>
      <c r="Z663" s="780"/>
    </row>
    <row r="664" spans="1:26" ht="15.75" customHeight="1">
      <c r="A664" s="780"/>
      <c r="B664" s="873"/>
      <c r="C664" s="780"/>
      <c r="D664" s="780"/>
      <c r="E664" s="780"/>
      <c r="F664" s="780"/>
      <c r="G664" s="780"/>
      <c r="H664" s="780"/>
      <c r="I664" s="780"/>
      <c r="J664" s="780"/>
      <c r="K664" s="780"/>
      <c r="L664" s="780"/>
      <c r="M664" s="780"/>
      <c r="N664" s="780"/>
      <c r="O664" s="780"/>
      <c r="P664" s="780"/>
      <c r="Q664" s="780"/>
      <c r="R664" s="780"/>
      <c r="S664" s="780"/>
      <c r="T664" s="780"/>
      <c r="U664" s="780"/>
      <c r="V664" s="780"/>
      <c r="W664" s="780"/>
      <c r="X664" s="780"/>
      <c r="Y664" s="780"/>
      <c r="Z664" s="780"/>
    </row>
    <row r="665" spans="1:26" ht="15.75" customHeight="1">
      <c r="A665" s="780"/>
      <c r="B665" s="873"/>
      <c r="C665" s="780"/>
      <c r="D665" s="780"/>
      <c r="E665" s="780"/>
      <c r="F665" s="780"/>
      <c r="G665" s="780"/>
      <c r="H665" s="780"/>
      <c r="I665" s="780"/>
      <c r="J665" s="780"/>
      <c r="K665" s="780"/>
      <c r="L665" s="780"/>
      <c r="M665" s="780"/>
      <c r="N665" s="780"/>
      <c r="O665" s="780"/>
      <c r="P665" s="780"/>
      <c r="Q665" s="780"/>
      <c r="R665" s="780"/>
      <c r="S665" s="780"/>
      <c r="T665" s="780"/>
      <c r="U665" s="780"/>
      <c r="V665" s="780"/>
      <c r="W665" s="780"/>
      <c r="X665" s="780"/>
      <c r="Y665" s="780"/>
      <c r="Z665" s="780"/>
    </row>
    <row r="666" spans="1:26" ht="15.75" customHeight="1">
      <c r="A666" s="780"/>
      <c r="B666" s="873"/>
      <c r="C666" s="780"/>
      <c r="D666" s="780"/>
      <c r="E666" s="780"/>
      <c r="F666" s="780"/>
      <c r="G666" s="780"/>
      <c r="H666" s="780"/>
      <c r="I666" s="780"/>
      <c r="J666" s="780"/>
      <c r="K666" s="780"/>
      <c r="L666" s="780"/>
      <c r="M666" s="780"/>
      <c r="N666" s="780"/>
      <c r="O666" s="780"/>
      <c r="P666" s="780"/>
      <c r="Q666" s="780"/>
      <c r="R666" s="780"/>
      <c r="S666" s="780"/>
      <c r="T666" s="780"/>
      <c r="U666" s="780"/>
      <c r="V666" s="780"/>
      <c r="W666" s="780"/>
      <c r="X666" s="780"/>
      <c r="Y666" s="780"/>
      <c r="Z666" s="780"/>
    </row>
    <row r="667" spans="1:26" ht="15.75" customHeight="1">
      <c r="A667" s="780"/>
      <c r="B667" s="873"/>
      <c r="C667" s="780"/>
      <c r="D667" s="780"/>
      <c r="E667" s="780"/>
      <c r="F667" s="780"/>
      <c r="G667" s="780"/>
      <c r="H667" s="780"/>
      <c r="I667" s="780"/>
      <c r="J667" s="780"/>
      <c r="K667" s="780"/>
      <c r="L667" s="780"/>
      <c r="M667" s="780"/>
      <c r="N667" s="780"/>
      <c r="O667" s="780"/>
      <c r="P667" s="780"/>
      <c r="Q667" s="780"/>
      <c r="R667" s="780"/>
      <c r="S667" s="780"/>
      <c r="T667" s="780"/>
      <c r="U667" s="780"/>
      <c r="V667" s="780"/>
      <c r="W667" s="780"/>
      <c r="X667" s="780"/>
      <c r="Y667" s="780"/>
      <c r="Z667" s="780"/>
    </row>
    <row r="668" spans="1:26" ht="15.75" customHeight="1">
      <c r="A668" s="780"/>
      <c r="B668" s="873"/>
      <c r="C668" s="780"/>
      <c r="D668" s="780"/>
      <c r="E668" s="780"/>
      <c r="F668" s="780"/>
      <c r="G668" s="780"/>
      <c r="H668" s="780"/>
      <c r="I668" s="780"/>
      <c r="J668" s="780"/>
      <c r="K668" s="780"/>
      <c r="L668" s="780"/>
      <c r="M668" s="780"/>
      <c r="N668" s="780"/>
      <c r="O668" s="780"/>
      <c r="P668" s="780"/>
      <c r="Q668" s="780"/>
      <c r="R668" s="780"/>
      <c r="S668" s="780"/>
      <c r="T668" s="780"/>
      <c r="U668" s="780"/>
      <c r="V668" s="780"/>
      <c r="W668" s="780"/>
      <c r="X668" s="780"/>
      <c r="Y668" s="780"/>
      <c r="Z668" s="780"/>
    </row>
    <row r="669" spans="1:26" ht="15.75" customHeight="1">
      <c r="A669" s="780"/>
      <c r="B669" s="873"/>
      <c r="C669" s="780"/>
      <c r="D669" s="780"/>
      <c r="E669" s="780"/>
      <c r="F669" s="780"/>
      <c r="G669" s="780"/>
      <c r="H669" s="780"/>
      <c r="I669" s="780"/>
      <c r="J669" s="780"/>
      <c r="K669" s="780"/>
      <c r="L669" s="780"/>
      <c r="M669" s="780"/>
      <c r="N669" s="780"/>
      <c r="O669" s="780"/>
      <c r="P669" s="780"/>
      <c r="Q669" s="780"/>
      <c r="R669" s="780"/>
      <c r="S669" s="780"/>
      <c r="T669" s="780"/>
      <c r="U669" s="780"/>
      <c r="V669" s="780"/>
      <c r="W669" s="780"/>
      <c r="X669" s="780"/>
      <c r="Y669" s="780"/>
      <c r="Z669" s="780"/>
    </row>
    <row r="670" spans="1:26" ht="15.75" customHeight="1">
      <c r="A670" s="780"/>
      <c r="B670" s="873"/>
      <c r="C670" s="780"/>
      <c r="D670" s="780"/>
      <c r="E670" s="780"/>
      <c r="F670" s="780"/>
      <c r="G670" s="780"/>
      <c r="H670" s="780"/>
      <c r="I670" s="780"/>
      <c r="J670" s="780"/>
      <c r="K670" s="780"/>
      <c r="L670" s="780"/>
      <c r="M670" s="780"/>
      <c r="N670" s="780"/>
      <c r="O670" s="780"/>
      <c r="P670" s="780"/>
      <c r="Q670" s="780"/>
      <c r="R670" s="780"/>
      <c r="S670" s="780"/>
      <c r="T670" s="780"/>
      <c r="U670" s="780"/>
      <c r="V670" s="780"/>
      <c r="W670" s="780"/>
      <c r="X670" s="780"/>
      <c r="Y670" s="780"/>
      <c r="Z670" s="780"/>
    </row>
    <row r="671" spans="1:26" ht="15.75" customHeight="1">
      <c r="A671" s="780"/>
      <c r="B671" s="873"/>
      <c r="C671" s="780"/>
      <c r="D671" s="780"/>
      <c r="E671" s="780"/>
      <c r="F671" s="780"/>
      <c r="G671" s="780"/>
      <c r="H671" s="780"/>
      <c r="I671" s="780"/>
      <c r="J671" s="780"/>
      <c r="K671" s="780"/>
      <c r="L671" s="780"/>
      <c r="M671" s="780"/>
      <c r="N671" s="780"/>
      <c r="O671" s="780"/>
      <c r="P671" s="780"/>
      <c r="Q671" s="780"/>
      <c r="R671" s="780"/>
      <c r="S671" s="780"/>
      <c r="T671" s="780"/>
      <c r="U671" s="780"/>
      <c r="V671" s="780"/>
      <c r="W671" s="780"/>
      <c r="X671" s="780"/>
      <c r="Y671" s="780"/>
      <c r="Z671" s="780"/>
    </row>
    <row r="672" spans="1:26" ht="15.75" customHeight="1">
      <c r="A672" s="780"/>
      <c r="B672" s="873"/>
      <c r="C672" s="780"/>
      <c r="D672" s="780"/>
      <c r="E672" s="780"/>
      <c r="F672" s="780"/>
      <c r="G672" s="780"/>
      <c r="H672" s="780"/>
      <c r="I672" s="780"/>
      <c r="J672" s="780"/>
      <c r="K672" s="780"/>
      <c r="L672" s="780"/>
      <c r="M672" s="780"/>
      <c r="N672" s="780"/>
      <c r="O672" s="780"/>
      <c r="P672" s="780"/>
      <c r="Q672" s="780"/>
      <c r="R672" s="780"/>
      <c r="S672" s="780"/>
      <c r="T672" s="780"/>
      <c r="U672" s="780"/>
      <c r="V672" s="780"/>
      <c r="W672" s="780"/>
      <c r="X672" s="780"/>
      <c r="Y672" s="780"/>
      <c r="Z672" s="780"/>
    </row>
    <row r="673" spans="1:26" ht="15.75" customHeight="1">
      <c r="A673" s="780"/>
      <c r="B673" s="873"/>
      <c r="C673" s="780"/>
      <c r="D673" s="780"/>
      <c r="E673" s="780"/>
      <c r="F673" s="780"/>
      <c r="G673" s="780"/>
      <c r="H673" s="780"/>
      <c r="I673" s="780"/>
      <c r="J673" s="780"/>
      <c r="K673" s="780"/>
      <c r="L673" s="780"/>
      <c r="M673" s="780"/>
      <c r="N673" s="780"/>
      <c r="O673" s="780"/>
      <c r="P673" s="780"/>
      <c r="Q673" s="780"/>
      <c r="R673" s="780"/>
      <c r="S673" s="780"/>
      <c r="T673" s="780"/>
      <c r="U673" s="780"/>
      <c r="V673" s="780"/>
      <c r="W673" s="780"/>
      <c r="X673" s="780"/>
      <c r="Y673" s="780"/>
      <c r="Z673" s="780"/>
    </row>
    <row r="674" spans="1:26" ht="15.75" customHeight="1">
      <c r="A674" s="780"/>
      <c r="B674" s="873"/>
      <c r="C674" s="780"/>
      <c r="D674" s="780"/>
      <c r="E674" s="780"/>
      <c r="F674" s="780"/>
      <c r="G674" s="780"/>
      <c r="H674" s="780"/>
      <c r="I674" s="780"/>
      <c r="J674" s="780"/>
      <c r="K674" s="780"/>
      <c r="L674" s="780"/>
      <c r="M674" s="780"/>
      <c r="N674" s="780"/>
      <c r="O674" s="780"/>
      <c r="P674" s="780"/>
      <c r="Q674" s="780"/>
      <c r="R674" s="780"/>
      <c r="S674" s="780"/>
      <c r="T674" s="780"/>
      <c r="U674" s="780"/>
      <c r="V674" s="780"/>
      <c r="W674" s="780"/>
      <c r="X674" s="780"/>
      <c r="Y674" s="780"/>
      <c r="Z674" s="780"/>
    </row>
    <row r="675" spans="1:26" ht="15.75" customHeight="1">
      <c r="A675" s="780"/>
      <c r="B675" s="873"/>
      <c r="C675" s="780"/>
      <c r="D675" s="780"/>
      <c r="E675" s="780"/>
      <c r="F675" s="780"/>
      <c r="G675" s="780"/>
      <c r="H675" s="780"/>
      <c r="I675" s="780"/>
      <c r="J675" s="780"/>
      <c r="K675" s="780"/>
      <c r="L675" s="780"/>
      <c r="M675" s="780"/>
      <c r="N675" s="780"/>
      <c r="O675" s="780"/>
      <c r="P675" s="780"/>
      <c r="Q675" s="780"/>
      <c r="R675" s="780"/>
      <c r="S675" s="780"/>
      <c r="T675" s="780"/>
      <c r="U675" s="780"/>
      <c r="V675" s="780"/>
      <c r="W675" s="780"/>
      <c r="X675" s="780"/>
      <c r="Y675" s="780"/>
      <c r="Z675" s="780"/>
    </row>
    <row r="676" spans="1:26" ht="15.75" customHeight="1">
      <c r="A676" s="780"/>
      <c r="B676" s="873"/>
      <c r="C676" s="780"/>
      <c r="D676" s="780"/>
      <c r="E676" s="780"/>
      <c r="F676" s="780"/>
      <c r="G676" s="780"/>
      <c r="H676" s="780"/>
      <c r="I676" s="780"/>
      <c r="J676" s="780"/>
      <c r="K676" s="780"/>
      <c r="L676" s="780"/>
      <c r="M676" s="780"/>
      <c r="N676" s="780"/>
      <c r="O676" s="780"/>
      <c r="P676" s="780"/>
      <c r="Q676" s="780"/>
      <c r="R676" s="780"/>
      <c r="S676" s="780"/>
      <c r="T676" s="780"/>
      <c r="U676" s="780"/>
      <c r="V676" s="780"/>
      <c r="W676" s="780"/>
      <c r="X676" s="780"/>
      <c r="Y676" s="780"/>
      <c r="Z676" s="780"/>
    </row>
    <row r="677" spans="1:26" ht="15.75" customHeight="1">
      <c r="A677" s="780"/>
      <c r="B677" s="873"/>
      <c r="C677" s="780"/>
      <c r="D677" s="780"/>
      <c r="E677" s="780"/>
      <c r="F677" s="780"/>
      <c r="G677" s="780"/>
      <c r="H677" s="780"/>
      <c r="I677" s="780"/>
      <c r="J677" s="780"/>
      <c r="K677" s="780"/>
      <c r="L677" s="780"/>
      <c r="M677" s="780"/>
      <c r="N677" s="780"/>
      <c r="O677" s="780"/>
      <c r="P677" s="780"/>
      <c r="Q677" s="780"/>
      <c r="R677" s="780"/>
      <c r="S677" s="780"/>
      <c r="T677" s="780"/>
      <c r="U677" s="780"/>
      <c r="V677" s="780"/>
      <c r="W677" s="780"/>
      <c r="X677" s="780"/>
      <c r="Y677" s="780"/>
      <c r="Z677" s="780"/>
    </row>
    <row r="678" spans="1:26" ht="15.75" customHeight="1">
      <c r="A678" s="780"/>
      <c r="B678" s="873"/>
      <c r="C678" s="780"/>
      <c r="D678" s="780"/>
      <c r="E678" s="780"/>
      <c r="F678" s="780"/>
      <c r="G678" s="780"/>
      <c r="H678" s="780"/>
      <c r="I678" s="780"/>
      <c r="J678" s="780"/>
      <c r="K678" s="780"/>
      <c r="L678" s="780"/>
      <c r="M678" s="780"/>
      <c r="N678" s="780"/>
      <c r="O678" s="780"/>
      <c r="P678" s="780"/>
      <c r="Q678" s="780"/>
      <c r="R678" s="780"/>
      <c r="S678" s="780"/>
      <c r="T678" s="780"/>
      <c r="U678" s="780"/>
      <c r="V678" s="780"/>
      <c r="W678" s="780"/>
      <c r="X678" s="780"/>
      <c r="Y678" s="780"/>
      <c r="Z678" s="780"/>
    </row>
    <row r="679" spans="1:26" ht="15.75" customHeight="1">
      <c r="A679" s="780"/>
      <c r="B679" s="873"/>
      <c r="C679" s="780"/>
      <c r="D679" s="780"/>
      <c r="E679" s="780"/>
      <c r="F679" s="780"/>
      <c r="G679" s="780"/>
      <c r="H679" s="780"/>
      <c r="I679" s="780"/>
      <c r="J679" s="780"/>
      <c r="K679" s="780"/>
      <c r="L679" s="780"/>
      <c r="M679" s="780"/>
      <c r="N679" s="780"/>
      <c r="O679" s="780"/>
      <c r="P679" s="780"/>
      <c r="Q679" s="780"/>
      <c r="R679" s="780"/>
      <c r="S679" s="780"/>
      <c r="T679" s="780"/>
      <c r="U679" s="780"/>
      <c r="V679" s="780"/>
      <c r="W679" s="780"/>
      <c r="X679" s="780"/>
      <c r="Y679" s="780"/>
      <c r="Z679" s="780"/>
    </row>
    <row r="680" spans="1:26" ht="15.75" customHeight="1">
      <c r="A680" s="780"/>
      <c r="B680" s="873"/>
      <c r="C680" s="780"/>
      <c r="D680" s="780"/>
      <c r="E680" s="780"/>
      <c r="F680" s="780"/>
      <c r="G680" s="780"/>
      <c r="H680" s="780"/>
      <c r="I680" s="780"/>
      <c r="J680" s="780"/>
      <c r="K680" s="780"/>
      <c r="L680" s="780"/>
      <c r="M680" s="780"/>
      <c r="N680" s="780"/>
      <c r="O680" s="780"/>
      <c r="P680" s="780"/>
      <c r="Q680" s="780"/>
      <c r="R680" s="780"/>
      <c r="S680" s="780"/>
      <c r="T680" s="780"/>
      <c r="U680" s="780"/>
      <c r="V680" s="780"/>
      <c r="W680" s="780"/>
      <c r="X680" s="780"/>
      <c r="Y680" s="780"/>
      <c r="Z680" s="780"/>
    </row>
    <row r="681" spans="1:26" ht="15.75" customHeight="1">
      <c r="A681" s="780"/>
      <c r="B681" s="873"/>
      <c r="C681" s="780"/>
      <c r="D681" s="780"/>
      <c r="E681" s="780"/>
      <c r="F681" s="780"/>
      <c r="G681" s="780"/>
      <c r="H681" s="780"/>
      <c r="I681" s="780"/>
      <c r="J681" s="780"/>
      <c r="K681" s="780"/>
      <c r="L681" s="780"/>
      <c r="M681" s="780"/>
      <c r="N681" s="780"/>
      <c r="O681" s="780"/>
      <c r="P681" s="780"/>
      <c r="Q681" s="780"/>
      <c r="R681" s="780"/>
      <c r="S681" s="780"/>
      <c r="T681" s="780"/>
      <c r="U681" s="780"/>
      <c r="V681" s="780"/>
      <c r="W681" s="780"/>
      <c r="X681" s="780"/>
      <c r="Y681" s="780"/>
      <c r="Z681" s="780"/>
    </row>
    <row r="682" spans="1:26" ht="15.75" customHeight="1">
      <c r="A682" s="780"/>
      <c r="B682" s="873"/>
      <c r="C682" s="780"/>
      <c r="D682" s="780"/>
      <c r="E682" s="780"/>
      <c r="F682" s="780"/>
      <c r="G682" s="780"/>
      <c r="H682" s="780"/>
      <c r="I682" s="780"/>
      <c r="J682" s="780"/>
      <c r="K682" s="780"/>
      <c r="L682" s="780"/>
      <c r="M682" s="780"/>
      <c r="N682" s="780"/>
      <c r="O682" s="780"/>
      <c r="P682" s="780"/>
      <c r="Q682" s="780"/>
      <c r="R682" s="780"/>
      <c r="S682" s="780"/>
      <c r="T682" s="780"/>
      <c r="U682" s="780"/>
      <c r="V682" s="780"/>
      <c r="W682" s="780"/>
      <c r="X682" s="780"/>
      <c r="Y682" s="780"/>
      <c r="Z682" s="780"/>
    </row>
    <row r="683" spans="1:26" ht="15.75" customHeight="1">
      <c r="A683" s="780"/>
      <c r="B683" s="873"/>
      <c r="C683" s="780"/>
      <c r="D683" s="780"/>
      <c r="E683" s="780"/>
      <c r="F683" s="780"/>
      <c r="G683" s="780"/>
      <c r="H683" s="780"/>
      <c r="I683" s="780"/>
      <c r="J683" s="780"/>
      <c r="K683" s="780"/>
      <c r="L683" s="780"/>
      <c r="M683" s="780"/>
      <c r="N683" s="780"/>
      <c r="O683" s="780"/>
      <c r="P683" s="780"/>
      <c r="Q683" s="780"/>
      <c r="R683" s="780"/>
      <c r="S683" s="780"/>
      <c r="T683" s="780"/>
      <c r="U683" s="780"/>
      <c r="V683" s="780"/>
      <c r="W683" s="780"/>
      <c r="X683" s="780"/>
      <c r="Y683" s="780"/>
      <c r="Z683" s="780"/>
    </row>
    <row r="684" spans="1:26" ht="15.75" customHeight="1">
      <c r="A684" s="780"/>
      <c r="B684" s="873"/>
      <c r="C684" s="780"/>
      <c r="D684" s="780"/>
      <c r="E684" s="780"/>
      <c r="F684" s="780"/>
      <c r="G684" s="780"/>
      <c r="H684" s="780"/>
      <c r="I684" s="780"/>
      <c r="J684" s="780"/>
      <c r="K684" s="780"/>
      <c r="L684" s="780"/>
      <c r="M684" s="780"/>
      <c r="N684" s="780"/>
      <c r="O684" s="780"/>
      <c r="P684" s="780"/>
      <c r="Q684" s="780"/>
      <c r="R684" s="780"/>
      <c r="S684" s="780"/>
      <c r="T684" s="780"/>
      <c r="U684" s="780"/>
      <c r="V684" s="780"/>
      <c r="W684" s="780"/>
      <c r="X684" s="780"/>
      <c r="Y684" s="780"/>
      <c r="Z684" s="780"/>
    </row>
    <row r="685" spans="1:26" ht="15.75" customHeight="1">
      <c r="A685" s="780"/>
      <c r="B685" s="873"/>
      <c r="C685" s="780"/>
      <c r="D685" s="780"/>
      <c r="E685" s="780"/>
      <c r="F685" s="780"/>
      <c r="G685" s="780"/>
      <c r="H685" s="780"/>
      <c r="I685" s="780"/>
      <c r="J685" s="780"/>
      <c r="K685" s="780"/>
      <c r="L685" s="780"/>
      <c r="M685" s="780"/>
      <c r="N685" s="780"/>
      <c r="O685" s="780"/>
      <c r="P685" s="780"/>
      <c r="Q685" s="780"/>
      <c r="R685" s="780"/>
      <c r="S685" s="780"/>
      <c r="T685" s="780"/>
      <c r="U685" s="780"/>
      <c r="V685" s="780"/>
      <c r="W685" s="780"/>
      <c r="X685" s="780"/>
      <c r="Y685" s="780"/>
      <c r="Z685" s="780"/>
    </row>
    <row r="686" spans="1:26" ht="15.75" customHeight="1">
      <c r="A686" s="780"/>
      <c r="B686" s="873"/>
      <c r="C686" s="780"/>
      <c r="D686" s="780"/>
      <c r="E686" s="780"/>
      <c r="F686" s="780"/>
      <c r="G686" s="780"/>
      <c r="H686" s="780"/>
      <c r="I686" s="780"/>
      <c r="J686" s="780"/>
      <c r="K686" s="780"/>
      <c r="L686" s="780"/>
      <c r="M686" s="780"/>
      <c r="N686" s="780"/>
      <c r="O686" s="780"/>
      <c r="P686" s="780"/>
      <c r="Q686" s="780"/>
      <c r="R686" s="780"/>
      <c r="S686" s="780"/>
      <c r="T686" s="780"/>
      <c r="U686" s="780"/>
      <c r="V686" s="780"/>
      <c r="W686" s="780"/>
      <c r="X686" s="780"/>
      <c r="Y686" s="780"/>
      <c r="Z686" s="780"/>
    </row>
    <row r="687" spans="1:26" ht="15.75" customHeight="1">
      <c r="A687" s="780"/>
      <c r="B687" s="873"/>
      <c r="C687" s="780"/>
      <c r="D687" s="780"/>
      <c r="E687" s="780"/>
      <c r="F687" s="780"/>
      <c r="G687" s="780"/>
      <c r="H687" s="780"/>
      <c r="I687" s="780"/>
      <c r="J687" s="780"/>
      <c r="K687" s="780"/>
      <c r="L687" s="780"/>
      <c r="M687" s="780"/>
      <c r="N687" s="780"/>
      <c r="O687" s="780"/>
      <c r="P687" s="780"/>
      <c r="Q687" s="780"/>
      <c r="R687" s="780"/>
      <c r="S687" s="780"/>
      <c r="T687" s="780"/>
      <c r="U687" s="780"/>
      <c r="V687" s="780"/>
      <c r="W687" s="780"/>
      <c r="X687" s="780"/>
      <c r="Y687" s="780"/>
      <c r="Z687" s="780"/>
    </row>
    <row r="688" spans="1:26" ht="15.75" customHeight="1">
      <c r="A688" s="780"/>
      <c r="B688" s="873"/>
      <c r="C688" s="780"/>
      <c r="D688" s="780"/>
      <c r="E688" s="780"/>
      <c r="F688" s="780"/>
      <c r="G688" s="780"/>
      <c r="H688" s="780"/>
      <c r="I688" s="780"/>
      <c r="J688" s="780"/>
      <c r="K688" s="780"/>
      <c r="L688" s="780"/>
      <c r="M688" s="780"/>
      <c r="N688" s="780"/>
      <c r="O688" s="780"/>
      <c r="P688" s="780"/>
      <c r="Q688" s="780"/>
      <c r="R688" s="780"/>
      <c r="S688" s="780"/>
      <c r="T688" s="780"/>
      <c r="U688" s="780"/>
      <c r="V688" s="780"/>
      <c r="W688" s="780"/>
      <c r="X688" s="780"/>
      <c r="Y688" s="780"/>
      <c r="Z688" s="780"/>
    </row>
    <row r="689" spans="1:26" ht="15.75" customHeight="1">
      <c r="A689" s="780"/>
      <c r="B689" s="873"/>
      <c r="C689" s="780"/>
      <c r="D689" s="780"/>
      <c r="E689" s="780"/>
      <c r="F689" s="780"/>
      <c r="G689" s="780"/>
      <c r="H689" s="780"/>
      <c r="I689" s="780"/>
      <c r="J689" s="780"/>
      <c r="K689" s="780"/>
      <c r="L689" s="780"/>
      <c r="M689" s="780"/>
      <c r="N689" s="780"/>
      <c r="O689" s="780"/>
      <c r="P689" s="780"/>
      <c r="Q689" s="780"/>
      <c r="R689" s="780"/>
      <c r="S689" s="780"/>
      <c r="T689" s="780"/>
      <c r="U689" s="780"/>
      <c r="V689" s="780"/>
      <c r="W689" s="780"/>
      <c r="X689" s="780"/>
      <c r="Y689" s="780"/>
      <c r="Z689" s="780"/>
    </row>
    <row r="690" spans="1:26" ht="15.75" customHeight="1">
      <c r="A690" s="780"/>
      <c r="B690" s="873"/>
      <c r="C690" s="780"/>
      <c r="D690" s="780"/>
      <c r="E690" s="780"/>
      <c r="F690" s="780"/>
      <c r="G690" s="780"/>
      <c r="H690" s="780"/>
      <c r="I690" s="780"/>
      <c r="J690" s="780"/>
      <c r="K690" s="780"/>
      <c r="L690" s="780"/>
      <c r="M690" s="780"/>
      <c r="N690" s="780"/>
      <c r="O690" s="780"/>
      <c r="P690" s="780"/>
      <c r="Q690" s="780"/>
      <c r="R690" s="780"/>
      <c r="S690" s="780"/>
      <c r="T690" s="780"/>
      <c r="U690" s="780"/>
      <c r="V690" s="780"/>
      <c r="W690" s="780"/>
      <c r="X690" s="780"/>
      <c r="Y690" s="780"/>
      <c r="Z690" s="780"/>
    </row>
    <row r="691" spans="1:26" ht="15.75" customHeight="1">
      <c r="A691" s="780"/>
      <c r="B691" s="873"/>
      <c r="C691" s="780"/>
      <c r="D691" s="780"/>
      <c r="E691" s="780"/>
      <c r="F691" s="780"/>
      <c r="G691" s="780"/>
      <c r="H691" s="780"/>
      <c r="I691" s="780"/>
      <c r="J691" s="780"/>
      <c r="K691" s="780"/>
      <c r="L691" s="780"/>
      <c r="M691" s="780"/>
      <c r="N691" s="780"/>
      <c r="O691" s="780"/>
      <c r="P691" s="780"/>
      <c r="Q691" s="780"/>
      <c r="R691" s="780"/>
      <c r="S691" s="780"/>
      <c r="T691" s="780"/>
      <c r="U691" s="780"/>
      <c r="V691" s="780"/>
      <c r="W691" s="780"/>
      <c r="X691" s="780"/>
      <c r="Y691" s="780"/>
      <c r="Z691" s="780"/>
    </row>
    <row r="692" spans="1:26" ht="15.75" customHeight="1">
      <c r="A692" s="780"/>
      <c r="B692" s="873"/>
      <c r="C692" s="780"/>
      <c r="D692" s="780"/>
      <c r="E692" s="780"/>
      <c r="F692" s="780"/>
      <c r="G692" s="780"/>
      <c r="H692" s="780"/>
      <c r="I692" s="780"/>
      <c r="J692" s="780"/>
      <c r="K692" s="780"/>
      <c r="L692" s="780"/>
      <c r="M692" s="780"/>
      <c r="N692" s="780"/>
      <c r="O692" s="780"/>
      <c r="P692" s="780"/>
      <c r="Q692" s="780"/>
      <c r="R692" s="780"/>
      <c r="S692" s="780"/>
      <c r="T692" s="780"/>
      <c r="U692" s="780"/>
      <c r="V692" s="780"/>
      <c r="W692" s="780"/>
      <c r="X692" s="780"/>
      <c r="Y692" s="780"/>
      <c r="Z692" s="780"/>
    </row>
    <row r="693" spans="1:26" ht="15.75" customHeight="1">
      <c r="A693" s="780"/>
      <c r="B693" s="873"/>
      <c r="C693" s="780"/>
      <c r="D693" s="780"/>
      <c r="E693" s="780"/>
      <c r="F693" s="780"/>
      <c r="G693" s="780"/>
      <c r="H693" s="780"/>
      <c r="I693" s="780"/>
      <c r="J693" s="780"/>
      <c r="K693" s="780"/>
      <c r="L693" s="780"/>
      <c r="M693" s="780"/>
      <c r="N693" s="780"/>
      <c r="O693" s="780"/>
      <c r="P693" s="780"/>
      <c r="Q693" s="780"/>
      <c r="R693" s="780"/>
      <c r="S693" s="780"/>
      <c r="T693" s="780"/>
      <c r="U693" s="780"/>
      <c r="V693" s="780"/>
      <c r="W693" s="780"/>
      <c r="X693" s="780"/>
      <c r="Y693" s="780"/>
      <c r="Z693" s="780"/>
    </row>
    <row r="694" spans="1:26" ht="15.75" customHeight="1">
      <c r="A694" s="780"/>
      <c r="B694" s="873"/>
      <c r="C694" s="780"/>
      <c r="D694" s="780"/>
      <c r="E694" s="780"/>
      <c r="F694" s="780"/>
      <c r="G694" s="780"/>
      <c r="H694" s="780"/>
      <c r="I694" s="780"/>
      <c r="J694" s="780"/>
      <c r="K694" s="780"/>
      <c r="L694" s="780"/>
      <c r="M694" s="780"/>
      <c r="N694" s="780"/>
      <c r="O694" s="780"/>
      <c r="P694" s="780"/>
      <c r="Q694" s="780"/>
      <c r="R694" s="780"/>
      <c r="S694" s="780"/>
      <c r="T694" s="780"/>
      <c r="U694" s="780"/>
      <c r="V694" s="780"/>
      <c r="W694" s="780"/>
      <c r="X694" s="780"/>
      <c r="Y694" s="780"/>
      <c r="Z694" s="780"/>
    </row>
    <row r="695" spans="1:26" ht="15.75" customHeight="1">
      <c r="A695" s="780"/>
      <c r="B695" s="873"/>
      <c r="C695" s="780"/>
      <c r="D695" s="780"/>
      <c r="E695" s="780"/>
      <c r="F695" s="780"/>
      <c r="G695" s="780"/>
      <c r="H695" s="780"/>
      <c r="I695" s="780"/>
      <c r="J695" s="780"/>
      <c r="K695" s="780"/>
      <c r="L695" s="780"/>
      <c r="M695" s="780"/>
      <c r="N695" s="780"/>
      <c r="O695" s="780"/>
      <c r="P695" s="780"/>
      <c r="Q695" s="780"/>
      <c r="R695" s="780"/>
      <c r="S695" s="780"/>
      <c r="T695" s="780"/>
      <c r="U695" s="780"/>
      <c r="V695" s="780"/>
      <c r="W695" s="780"/>
      <c r="X695" s="780"/>
      <c r="Y695" s="780"/>
      <c r="Z695" s="780"/>
    </row>
    <row r="696" spans="1:26" ht="15.75" customHeight="1">
      <c r="A696" s="780"/>
      <c r="B696" s="873"/>
      <c r="C696" s="780"/>
      <c r="D696" s="780"/>
      <c r="E696" s="780"/>
      <c r="F696" s="780"/>
      <c r="G696" s="780"/>
      <c r="H696" s="780"/>
      <c r="I696" s="780"/>
      <c r="J696" s="780"/>
      <c r="K696" s="780"/>
      <c r="L696" s="780"/>
      <c r="M696" s="780"/>
      <c r="N696" s="780"/>
      <c r="O696" s="780"/>
      <c r="P696" s="780"/>
      <c r="Q696" s="780"/>
      <c r="R696" s="780"/>
      <c r="S696" s="780"/>
      <c r="T696" s="780"/>
      <c r="U696" s="780"/>
      <c r="V696" s="780"/>
      <c r="W696" s="780"/>
      <c r="X696" s="780"/>
      <c r="Y696" s="780"/>
      <c r="Z696" s="780"/>
    </row>
    <row r="697" spans="1:26" ht="15.75" customHeight="1">
      <c r="A697" s="780"/>
      <c r="B697" s="873"/>
      <c r="C697" s="780"/>
      <c r="D697" s="780"/>
      <c r="E697" s="780"/>
      <c r="F697" s="780"/>
      <c r="G697" s="780"/>
      <c r="H697" s="780"/>
      <c r="I697" s="780"/>
      <c r="J697" s="780"/>
      <c r="K697" s="780"/>
      <c r="L697" s="780"/>
      <c r="M697" s="780"/>
      <c r="N697" s="780"/>
      <c r="O697" s="780"/>
      <c r="P697" s="780"/>
      <c r="Q697" s="780"/>
      <c r="R697" s="780"/>
      <c r="S697" s="780"/>
      <c r="T697" s="780"/>
      <c r="U697" s="780"/>
      <c r="V697" s="780"/>
      <c r="W697" s="780"/>
      <c r="X697" s="780"/>
      <c r="Y697" s="780"/>
      <c r="Z697" s="780"/>
    </row>
    <row r="698" spans="1:26" ht="15.75" customHeight="1">
      <c r="A698" s="780"/>
      <c r="B698" s="873"/>
      <c r="C698" s="780"/>
      <c r="D698" s="780"/>
      <c r="E698" s="780"/>
      <c r="F698" s="780"/>
      <c r="G698" s="780"/>
      <c r="H698" s="780"/>
      <c r="I698" s="780"/>
      <c r="J698" s="780"/>
      <c r="K698" s="780"/>
      <c r="L698" s="780"/>
      <c r="M698" s="780"/>
      <c r="N698" s="780"/>
      <c r="O698" s="780"/>
      <c r="P698" s="780"/>
      <c r="Q698" s="780"/>
      <c r="R698" s="780"/>
      <c r="S698" s="780"/>
      <c r="T698" s="780"/>
      <c r="U698" s="780"/>
      <c r="V698" s="780"/>
      <c r="W698" s="780"/>
      <c r="X698" s="780"/>
      <c r="Y698" s="780"/>
      <c r="Z698" s="780"/>
    </row>
    <row r="699" spans="1:26" ht="15.75" customHeight="1">
      <c r="A699" s="780"/>
      <c r="B699" s="873"/>
      <c r="C699" s="780"/>
      <c r="D699" s="780"/>
      <c r="E699" s="780"/>
      <c r="F699" s="780"/>
      <c r="G699" s="780"/>
      <c r="H699" s="780"/>
      <c r="I699" s="780"/>
      <c r="J699" s="780"/>
      <c r="K699" s="780"/>
      <c r="L699" s="780"/>
      <c r="M699" s="780"/>
      <c r="N699" s="780"/>
      <c r="O699" s="780"/>
      <c r="P699" s="780"/>
      <c r="Q699" s="780"/>
      <c r="R699" s="780"/>
      <c r="S699" s="780"/>
      <c r="T699" s="780"/>
      <c r="U699" s="780"/>
      <c r="V699" s="780"/>
      <c r="W699" s="780"/>
      <c r="X699" s="780"/>
      <c r="Y699" s="780"/>
      <c r="Z699" s="780"/>
    </row>
    <row r="700" spans="1:26" ht="15.75" customHeight="1">
      <c r="A700" s="780"/>
      <c r="B700" s="873"/>
      <c r="C700" s="780"/>
      <c r="D700" s="780"/>
      <c r="E700" s="780"/>
      <c r="F700" s="780"/>
      <c r="G700" s="780"/>
      <c r="H700" s="780"/>
      <c r="I700" s="780"/>
      <c r="J700" s="780"/>
      <c r="K700" s="780"/>
      <c r="L700" s="780"/>
      <c r="M700" s="780"/>
      <c r="N700" s="780"/>
      <c r="O700" s="780"/>
      <c r="P700" s="780"/>
      <c r="Q700" s="780"/>
      <c r="R700" s="780"/>
      <c r="S700" s="780"/>
      <c r="T700" s="780"/>
      <c r="U700" s="780"/>
      <c r="V700" s="780"/>
      <c r="W700" s="780"/>
      <c r="X700" s="780"/>
      <c r="Y700" s="780"/>
      <c r="Z700" s="780"/>
    </row>
    <row r="701" spans="1:26" ht="15.75" customHeight="1">
      <c r="A701" s="780"/>
      <c r="B701" s="873"/>
      <c r="C701" s="780"/>
      <c r="D701" s="780"/>
      <c r="E701" s="780"/>
      <c r="F701" s="780"/>
      <c r="G701" s="780"/>
      <c r="H701" s="780"/>
      <c r="I701" s="780"/>
      <c r="J701" s="780"/>
      <c r="K701" s="780"/>
      <c r="L701" s="780"/>
      <c r="M701" s="780"/>
      <c r="N701" s="780"/>
      <c r="O701" s="780"/>
      <c r="P701" s="780"/>
      <c r="Q701" s="780"/>
      <c r="R701" s="780"/>
      <c r="S701" s="780"/>
      <c r="T701" s="780"/>
      <c r="U701" s="780"/>
      <c r="V701" s="780"/>
      <c r="W701" s="780"/>
      <c r="X701" s="780"/>
      <c r="Y701" s="780"/>
      <c r="Z701" s="780"/>
    </row>
    <row r="702" spans="1:26" ht="15.75" customHeight="1">
      <c r="A702" s="780"/>
      <c r="B702" s="873"/>
      <c r="C702" s="780"/>
      <c r="D702" s="780"/>
      <c r="E702" s="780"/>
      <c r="F702" s="780"/>
      <c r="G702" s="780"/>
      <c r="H702" s="780"/>
      <c r="I702" s="780"/>
      <c r="J702" s="780"/>
      <c r="K702" s="780"/>
      <c r="L702" s="780"/>
      <c r="M702" s="780"/>
      <c r="N702" s="780"/>
      <c r="O702" s="780"/>
      <c r="P702" s="780"/>
      <c r="Q702" s="780"/>
      <c r="R702" s="780"/>
      <c r="S702" s="780"/>
      <c r="T702" s="780"/>
      <c r="U702" s="780"/>
      <c r="V702" s="780"/>
      <c r="W702" s="780"/>
      <c r="X702" s="780"/>
      <c r="Y702" s="780"/>
      <c r="Z702" s="780"/>
    </row>
    <row r="703" spans="1:26" ht="15.75" customHeight="1">
      <c r="A703" s="780"/>
      <c r="B703" s="873"/>
      <c r="C703" s="780"/>
      <c r="D703" s="780"/>
      <c r="E703" s="780"/>
      <c r="F703" s="780"/>
      <c r="G703" s="780"/>
      <c r="H703" s="780"/>
      <c r="I703" s="780"/>
      <c r="J703" s="780"/>
      <c r="K703" s="780"/>
      <c r="L703" s="780"/>
      <c r="M703" s="780"/>
      <c r="N703" s="780"/>
      <c r="O703" s="780"/>
      <c r="P703" s="780"/>
      <c r="Q703" s="780"/>
      <c r="R703" s="780"/>
      <c r="S703" s="780"/>
      <c r="T703" s="780"/>
      <c r="U703" s="780"/>
      <c r="V703" s="780"/>
      <c r="W703" s="780"/>
      <c r="X703" s="780"/>
      <c r="Y703" s="780"/>
      <c r="Z703" s="780"/>
    </row>
    <row r="704" spans="1:26" ht="15.75" customHeight="1">
      <c r="A704" s="780"/>
      <c r="B704" s="873"/>
      <c r="C704" s="780"/>
      <c r="D704" s="780"/>
      <c r="E704" s="780"/>
      <c r="F704" s="780"/>
      <c r="G704" s="780"/>
      <c r="H704" s="780"/>
      <c r="I704" s="780"/>
      <c r="J704" s="780"/>
      <c r="K704" s="780"/>
      <c r="L704" s="780"/>
      <c r="M704" s="780"/>
      <c r="N704" s="780"/>
      <c r="O704" s="780"/>
      <c r="P704" s="780"/>
      <c r="Q704" s="780"/>
      <c r="R704" s="780"/>
      <c r="S704" s="780"/>
      <c r="T704" s="780"/>
      <c r="U704" s="780"/>
      <c r="V704" s="780"/>
      <c r="W704" s="780"/>
      <c r="X704" s="780"/>
      <c r="Y704" s="780"/>
      <c r="Z704" s="780"/>
    </row>
    <row r="705" spans="1:26" ht="15.75" customHeight="1">
      <c r="A705" s="780"/>
      <c r="B705" s="873"/>
      <c r="C705" s="780"/>
      <c r="D705" s="780"/>
      <c r="E705" s="780"/>
      <c r="F705" s="780"/>
      <c r="G705" s="780"/>
      <c r="H705" s="780"/>
      <c r="I705" s="780"/>
      <c r="J705" s="780"/>
      <c r="K705" s="780"/>
      <c r="L705" s="780"/>
      <c r="M705" s="780"/>
      <c r="N705" s="780"/>
      <c r="O705" s="780"/>
      <c r="P705" s="780"/>
      <c r="Q705" s="780"/>
      <c r="R705" s="780"/>
      <c r="S705" s="780"/>
      <c r="T705" s="780"/>
      <c r="U705" s="780"/>
      <c r="V705" s="780"/>
      <c r="W705" s="780"/>
      <c r="X705" s="780"/>
      <c r="Y705" s="780"/>
      <c r="Z705" s="780"/>
    </row>
    <row r="706" spans="1:26" ht="15.75" customHeight="1">
      <c r="A706" s="780"/>
      <c r="B706" s="873"/>
      <c r="C706" s="780"/>
      <c r="D706" s="780"/>
      <c r="E706" s="780"/>
      <c r="F706" s="780"/>
      <c r="G706" s="780"/>
      <c r="H706" s="780"/>
      <c r="I706" s="780"/>
      <c r="J706" s="780"/>
      <c r="K706" s="780"/>
      <c r="L706" s="780"/>
      <c r="M706" s="780"/>
      <c r="N706" s="780"/>
      <c r="O706" s="780"/>
      <c r="P706" s="780"/>
      <c r="Q706" s="780"/>
      <c r="R706" s="780"/>
      <c r="S706" s="780"/>
      <c r="T706" s="780"/>
      <c r="U706" s="780"/>
      <c r="V706" s="780"/>
      <c r="W706" s="780"/>
      <c r="X706" s="780"/>
      <c r="Y706" s="780"/>
      <c r="Z706" s="780"/>
    </row>
    <row r="707" spans="1:26" ht="15.75" customHeight="1">
      <c r="A707" s="780"/>
      <c r="B707" s="873"/>
      <c r="C707" s="780"/>
      <c r="D707" s="780"/>
      <c r="E707" s="780"/>
      <c r="F707" s="780"/>
      <c r="G707" s="780"/>
      <c r="H707" s="780"/>
      <c r="I707" s="780"/>
      <c r="J707" s="780"/>
      <c r="K707" s="780"/>
      <c r="L707" s="780"/>
      <c r="M707" s="780"/>
      <c r="N707" s="780"/>
      <c r="O707" s="780"/>
      <c r="P707" s="780"/>
      <c r="Q707" s="780"/>
      <c r="R707" s="780"/>
      <c r="S707" s="780"/>
      <c r="T707" s="780"/>
      <c r="U707" s="780"/>
      <c r="V707" s="780"/>
      <c r="W707" s="780"/>
      <c r="X707" s="780"/>
      <c r="Y707" s="780"/>
      <c r="Z707" s="780"/>
    </row>
    <row r="708" spans="1:26" ht="15.75" customHeight="1">
      <c r="A708" s="780"/>
      <c r="B708" s="873"/>
      <c r="C708" s="780"/>
      <c r="D708" s="780"/>
      <c r="E708" s="780"/>
      <c r="F708" s="780"/>
      <c r="G708" s="780"/>
      <c r="H708" s="780"/>
      <c r="I708" s="780"/>
      <c r="J708" s="780"/>
      <c r="K708" s="780"/>
      <c r="L708" s="780"/>
      <c r="M708" s="780"/>
      <c r="N708" s="780"/>
      <c r="O708" s="780"/>
      <c r="P708" s="780"/>
      <c r="Q708" s="780"/>
      <c r="R708" s="780"/>
      <c r="S708" s="780"/>
      <c r="T708" s="780"/>
      <c r="U708" s="780"/>
      <c r="V708" s="780"/>
      <c r="W708" s="780"/>
      <c r="X708" s="780"/>
      <c r="Y708" s="780"/>
      <c r="Z708" s="780"/>
    </row>
    <row r="709" spans="1:26" ht="15.75" customHeight="1">
      <c r="A709" s="780"/>
      <c r="B709" s="873"/>
      <c r="C709" s="780"/>
      <c r="D709" s="780"/>
      <c r="E709" s="780"/>
      <c r="F709" s="780"/>
      <c r="G709" s="780"/>
      <c r="H709" s="780"/>
      <c r="I709" s="780"/>
      <c r="J709" s="780"/>
      <c r="K709" s="780"/>
      <c r="L709" s="780"/>
      <c r="M709" s="780"/>
      <c r="N709" s="780"/>
      <c r="O709" s="780"/>
      <c r="P709" s="780"/>
      <c r="Q709" s="780"/>
      <c r="R709" s="780"/>
      <c r="S709" s="780"/>
      <c r="T709" s="780"/>
      <c r="U709" s="780"/>
      <c r="V709" s="780"/>
      <c r="W709" s="780"/>
      <c r="X709" s="780"/>
      <c r="Y709" s="780"/>
      <c r="Z709" s="780"/>
    </row>
    <row r="710" spans="1:26" ht="15.75" customHeight="1">
      <c r="A710" s="780"/>
      <c r="B710" s="873"/>
      <c r="C710" s="780"/>
      <c r="D710" s="780"/>
      <c r="E710" s="780"/>
      <c r="F710" s="780"/>
      <c r="G710" s="780"/>
      <c r="H710" s="780"/>
      <c r="I710" s="780"/>
      <c r="J710" s="780"/>
      <c r="K710" s="780"/>
      <c r="L710" s="780"/>
      <c r="M710" s="780"/>
      <c r="N710" s="780"/>
      <c r="O710" s="780"/>
      <c r="P710" s="780"/>
      <c r="Q710" s="780"/>
      <c r="R710" s="780"/>
      <c r="S710" s="780"/>
      <c r="T710" s="780"/>
      <c r="U710" s="780"/>
      <c r="V710" s="780"/>
      <c r="W710" s="780"/>
      <c r="X710" s="780"/>
      <c r="Y710" s="780"/>
      <c r="Z710" s="780"/>
    </row>
    <row r="711" spans="1:26" ht="15.75" customHeight="1">
      <c r="A711" s="780"/>
      <c r="B711" s="873"/>
      <c r="C711" s="780"/>
      <c r="D711" s="780"/>
      <c r="E711" s="780"/>
      <c r="F711" s="780"/>
      <c r="G711" s="780"/>
      <c r="H711" s="780"/>
      <c r="I711" s="780"/>
      <c r="J711" s="780"/>
      <c r="K711" s="780"/>
      <c r="L711" s="780"/>
      <c r="M711" s="780"/>
      <c r="N711" s="780"/>
      <c r="O711" s="780"/>
      <c r="P711" s="780"/>
      <c r="Q711" s="780"/>
      <c r="R711" s="780"/>
      <c r="S711" s="780"/>
      <c r="T711" s="780"/>
      <c r="U711" s="780"/>
      <c r="V711" s="780"/>
      <c r="W711" s="780"/>
      <c r="X711" s="780"/>
      <c r="Y711" s="780"/>
      <c r="Z711" s="780"/>
    </row>
    <row r="712" spans="1:26" ht="15.75" customHeight="1">
      <c r="A712" s="780"/>
      <c r="B712" s="873"/>
      <c r="C712" s="780"/>
      <c r="D712" s="780"/>
      <c r="E712" s="780"/>
      <c r="F712" s="780"/>
      <c r="G712" s="780"/>
      <c r="H712" s="780"/>
      <c r="I712" s="780"/>
      <c r="J712" s="780"/>
      <c r="K712" s="780"/>
      <c r="L712" s="780"/>
      <c r="M712" s="780"/>
      <c r="N712" s="780"/>
      <c r="O712" s="780"/>
      <c r="P712" s="780"/>
      <c r="Q712" s="780"/>
      <c r="R712" s="780"/>
      <c r="S712" s="780"/>
      <c r="T712" s="780"/>
      <c r="U712" s="780"/>
      <c r="V712" s="780"/>
      <c r="W712" s="780"/>
      <c r="X712" s="780"/>
      <c r="Y712" s="780"/>
      <c r="Z712" s="780"/>
    </row>
    <row r="713" spans="1:26" ht="15.75" customHeight="1">
      <c r="A713" s="780"/>
      <c r="B713" s="873"/>
      <c r="C713" s="780"/>
      <c r="D713" s="780"/>
      <c r="E713" s="780"/>
      <c r="F713" s="780"/>
      <c r="G713" s="780"/>
      <c r="H713" s="780"/>
      <c r="I713" s="780"/>
      <c r="J713" s="780"/>
      <c r="K713" s="780"/>
      <c r="L713" s="780"/>
      <c r="M713" s="780"/>
      <c r="N713" s="780"/>
      <c r="O713" s="780"/>
      <c r="P713" s="780"/>
      <c r="Q713" s="780"/>
      <c r="R713" s="780"/>
      <c r="S713" s="780"/>
      <c r="T713" s="780"/>
      <c r="U713" s="780"/>
      <c r="V713" s="780"/>
      <c r="W713" s="780"/>
      <c r="X713" s="780"/>
      <c r="Y713" s="780"/>
      <c r="Z713" s="780"/>
    </row>
    <row r="714" spans="1:26" ht="15.75" customHeight="1">
      <c r="A714" s="780"/>
      <c r="B714" s="873"/>
      <c r="C714" s="780"/>
      <c r="D714" s="780"/>
      <c r="E714" s="780"/>
      <c r="F714" s="780"/>
      <c r="G714" s="780"/>
      <c r="H714" s="780"/>
      <c r="I714" s="780"/>
      <c r="J714" s="780"/>
      <c r="K714" s="780"/>
      <c r="L714" s="780"/>
      <c r="M714" s="780"/>
      <c r="N714" s="780"/>
      <c r="O714" s="780"/>
      <c r="P714" s="780"/>
      <c r="Q714" s="780"/>
      <c r="R714" s="780"/>
      <c r="S714" s="780"/>
      <c r="T714" s="780"/>
      <c r="U714" s="780"/>
      <c r="V714" s="780"/>
      <c r="W714" s="780"/>
      <c r="X714" s="780"/>
      <c r="Y714" s="780"/>
      <c r="Z714" s="780"/>
    </row>
    <row r="715" spans="1:26" ht="15.75" customHeight="1">
      <c r="A715" s="780"/>
      <c r="B715" s="873"/>
      <c r="C715" s="780"/>
      <c r="D715" s="780"/>
      <c r="E715" s="780"/>
      <c r="F715" s="780"/>
      <c r="G715" s="780"/>
      <c r="H715" s="780"/>
      <c r="I715" s="780"/>
      <c r="J715" s="780"/>
      <c r="K715" s="780"/>
      <c r="L715" s="780"/>
      <c r="M715" s="780"/>
      <c r="N715" s="780"/>
      <c r="O715" s="780"/>
      <c r="P715" s="780"/>
      <c r="Q715" s="780"/>
      <c r="R715" s="780"/>
      <c r="S715" s="780"/>
      <c r="T715" s="780"/>
      <c r="U715" s="780"/>
      <c r="V715" s="780"/>
      <c r="W715" s="780"/>
      <c r="X715" s="780"/>
      <c r="Y715" s="780"/>
      <c r="Z715" s="780"/>
    </row>
    <row r="716" spans="1:26" ht="15.75" customHeight="1">
      <c r="A716" s="780"/>
      <c r="B716" s="873"/>
      <c r="C716" s="780"/>
      <c r="D716" s="780"/>
      <c r="E716" s="780"/>
      <c r="F716" s="780"/>
      <c r="G716" s="780"/>
      <c r="H716" s="780"/>
      <c r="I716" s="780"/>
      <c r="J716" s="780"/>
      <c r="K716" s="780"/>
      <c r="L716" s="780"/>
      <c r="M716" s="780"/>
      <c r="N716" s="780"/>
      <c r="O716" s="780"/>
      <c r="P716" s="780"/>
      <c r="Q716" s="780"/>
      <c r="R716" s="780"/>
      <c r="S716" s="780"/>
      <c r="T716" s="780"/>
      <c r="U716" s="780"/>
      <c r="V716" s="780"/>
      <c r="W716" s="780"/>
      <c r="X716" s="780"/>
      <c r="Y716" s="780"/>
      <c r="Z716" s="780"/>
    </row>
    <row r="717" spans="1:26" ht="15.75" customHeight="1">
      <c r="A717" s="780"/>
      <c r="B717" s="873"/>
      <c r="C717" s="780"/>
      <c r="D717" s="780"/>
      <c r="E717" s="780"/>
      <c r="F717" s="780"/>
      <c r="G717" s="780"/>
      <c r="H717" s="780"/>
      <c r="I717" s="780"/>
      <c r="J717" s="780"/>
      <c r="K717" s="780"/>
      <c r="L717" s="780"/>
      <c r="M717" s="780"/>
      <c r="N717" s="780"/>
      <c r="O717" s="780"/>
      <c r="P717" s="780"/>
      <c r="Q717" s="780"/>
      <c r="R717" s="780"/>
      <c r="S717" s="780"/>
      <c r="T717" s="780"/>
      <c r="U717" s="780"/>
      <c r="V717" s="780"/>
      <c r="W717" s="780"/>
      <c r="X717" s="780"/>
      <c r="Y717" s="780"/>
      <c r="Z717" s="780"/>
    </row>
    <row r="718" spans="1:26" ht="15.75" customHeight="1">
      <c r="A718" s="780"/>
      <c r="B718" s="873"/>
      <c r="C718" s="780"/>
      <c r="D718" s="780"/>
      <c r="E718" s="780"/>
      <c r="F718" s="780"/>
      <c r="G718" s="780"/>
      <c r="H718" s="780"/>
      <c r="I718" s="780"/>
      <c r="J718" s="780"/>
      <c r="K718" s="780"/>
      <c r="L718" s="780"/>
      <c r="M718" s="780"/>
      <c r="N718" s="780"/>
      <c r="O718" s="780"/>
      <c r="P718" s="780"/>
      <c r="Q718" s="780"/>
      <c r="R718" s="780"/>
      <c r="S718" s="780"/>
      <c r="T718" s="780"/>
      <c r="U718" s="780"/>
      <c r="V718" s="780"/>
      <c r="W718" s="780"/>
      <c r="X718" s="780"/>
      <c r="Y718" s="780"/>
      <c r="Z718" s="780"/>
    </row>
    <row r="719" spans="1:26" ht="15.75" customHeight="1">
      <c r="A719" s="780"/>
      <c r="B719" s="873"/>
      <c r="C719" s="780"/>
      <c r="D719" s="780"/>
      <c r="E719" s="780"/>
      <c r="F719" s="780"/>
      <c r="G719" s="780"/>
      <c r="H719" s="780"/>
      <c r="I719" s="780"/>
      <c r="J719" s="780"/>
      <c r="K719" s="780"/>
      <c r="L719" s="780"/>
      <c r="M719" s="780"/>
      <c r="N719" s="780"/>
      <c r="O719" s="780"/>
      <c r="P719" s="780"/>
      <c r="Q719" s="780"/>
      <c r="R719" s="780"/>
      <c r="S719" s="780"/>
      <c r="T719" s="780"/>
      <c r="U719" s="780"/>
      <c r="V719" s="780"/>
      <c r="W719" s="780"/>
      <c r="X719" s="780"/>
      <c r="Y719" s="780"/>
      <c r="Z719" s="780"/>
    </row>
    <row r="720" spans="1:26" ht="15.75" customHeight="1">
      <c r="A720" s="780"/>
      <c r="B720" s="873"/>
      <c r="C720" s="780"/>
      <c r="D720" s="780"/>
      <c r="E720" s="780"/>
      <c r="F720" s="780"/>
      <c r="G720" s="780"/>
      <c r="H720" s="780"/>
      <c r="I720" s="780"/>
      <c r="J720" s="780"/>
      <c r="K720" s="780"/>
      <c r="L720" s="780"/>
      <c r="M720" s="780"/>
      <c r="N720" s="780"/>
      <c r="O720" s="780"/>
      <c r="P720" s="780"/>
      <c r="Q720" s="780"/>
      <c r="R720" s="780"/>
      <c r="S720" s="780"/>
      <c r="T720" s="780"/>
      <c r="U720" s="780"/>
      <c r="V720" s="780"/>
      <c r="W720" s="780"/>
      <c r="X720" s="780"/>
      <c r="Y720" s="780"/>
      <c r="Z720" s="780"/>
    </row>
    <row r="721" spans="1:26" ht="15.75" customHeight="1">
      <c r="A721" s="780"/>
      <c r="B721" s="873"/>
      <c r="C721" s="780"/>
      <c r="D721" s="780"/>
      <c r="E721" s="780"/>
      <c r="F721" s="780"/>
      <c r="G721" s="780"/>
      <c r="H721" s="780"/>
      <c r="I721" s="780"/>
      <c r="J721" s="780"/>
      <c r="K721" s="780"/>
      <c r="L721" s="780"/>
      <c r="M721" s="780"/>
      <c r="N721" s="780"/>
      <c r="O721" s="780"/>
      <c r="P721" s="780"/>
      <c r="Q721" s="780"/>
      <c r="R721" s="780"/>
      <c r="S721" s="780"/>
      <c r="T721" s="780"/>
      <c r="U721" s="780"/>
      <c r="V721" s="780"/>
      <c r="W721" s="780"/>
      <c r="X721" s="780"/>
      <c r="Y721" s="780"/>
      <c r="Z721" s="780"/>
    </row>
    <row r="722" spans="1:26" ht="15.75" customHeight="1">
      <c r="A722" s="780"/>
      <c r="B722" s="873"/>
      <c r="C722" s="780"/>
      <c r="D722" s="780"/>
      <c r="E722" s="780"/>
      <c r="F722" s="780"/>
      <c r="G722" s="780"/>
      <c r="H722" s="780"/>
      <c r="I722" s="780"/>
      <c r="J722" s="780"/>
      <c r="K722" s="780"/>
      <c r="L722" s="780"/>
      <c r="M722" s="780"/>
      <c r="N722" s="780"/>
      <c r="O722" s="780"/>
      <c r="P722" s="780"/>
      <c r="Q722" s="780"/>
      <c r="R722" s="780"/>
      <c r="S722" s="780"/>
      <c r="T722" s="780"/>
      <c r="U722" s="780"/>
      <c r="V722" s="780"/>
      <c r="W722" s="780"/>
      <c r="X722" s="780"/>
      <c r="Y722" s="780"/>
      <c r="Z722" s="780"/>
    </row>
    <row r="723" spans="1:26" ht="15.75" customHeight="1">
      <c r="A723" s="780"/>
      <c r="B723" s="873"/>
      <c r="C723" s="780"/>
      <c r="D723" s="780"/>
      <c r="E723" s="780"/>
      <c r="F723" s="780"/>
      <c r="G723" s="780"/>
      <c r="H723" s="780"/>
      <c r="I723" s="780"/>
      <c r="J723" s="780"/>
      <c r="K723" s="780"/>
      <c r="L723" s="780"/>
      <c r="M723" s="780"/>
      <c r="N723" s="780"/>
      <c r="O723" s="780"/>
      <c r="P723" s="780"/>
      <c r="Q723" s="780"/>
      <c r="R723" s="780"/>
      <c r="S723" s="780"/>
      <c r="T723" s="780"/>
      <c r="U723" s="780"/>
      <c r="V723" s="780"/>
      <c r="W723" s="780"/>
      <c r="X723" s="780"/>
      <c r="Y723" s="780"/>
      <c r="Z723" s="780"/>
    </row>
    <row r="724" spans="1:26" ht="15.75" customHeight="1">
      <c r="A724" s="780"/>
      <c r="B724" s="873"/>
      <c r="C724" s="780"/>
      <c r="D724" s="780"/>
      <c r="E724" s="780"/>
      <c r="F724" s="780"/>
      <c r="G724" s="780"/>
      <c r="H724" s="780"/>
      <c r="I724" s="780"/>
      <c r="J724" s="780"/>
      <c r="K724" s="780"/>
      <c r="L724" s="780"/>
      <c r="M724" s="780"/>
      <c r="N724" s="780"/>
      <c r="O724" s="780"/>
      <c r="P724" s="780"/>
      <c r="Q724" s="780"/>
      <c r="R724" s="780"/>
      <c r="S724" s="780"/>
      <c r="T724" s="780"/>
      <c r="U724" s="780"/>
      <c r="V724" s="780"/>
      <c r="W724" s="780"/>
      <c r="X724" s="780"/>
      <c r="Y724" s="780"/>
      <c r="Z724" s="780"/>
    </row>
    <row r="725" spans="1:26" ht="15.75" customHeight="1">
      <c r="A725" s="780"/>
      <c r="B725" s="873"/>
      <c r="C725" s="780"/>
      <c r="D725" s="780"/>
      <c r="E725" s="780"/>
      <c r="F725" s="780"/>
      <c r="G725" s="780"/>
      <c r="H725" s="780"/>
      <c r="I725" s="780"/>
      <c r="J725" s="780"/>
      <c r="K725" s="780"/>
      <c r="L725" s="780"/>
      <c r="M725" s="780"/>
      <c r="N725" s="780"/>
      <c r="O725" s="780"/>
      <c r="P725" s="780"/>
      <c r="Q725" s="780"/>
      <c r="R725" s="780"/>
      <c r="S725" s="780"/>
      <c r="T725" s="780"/>
      <c r="U725" s="780"/>
      <c r="V725" s="780"/>
      <c r="W725" s="780"/>
      <c r="X725" s="780"/>
      <c r="Y725" s="780"/>
      <c r="Z725" s="780"/>
    </row>
    <row r="726" spans="1:26" ht="15.75" customHeight="1">
      <c r="A726" s="780"/>
      <c r="B726" s="873"/>
      <c r="C726" s="780"/>
      <c r="D726" s="780"/>
      <c r="E726" s="780"/>
      <c r="F726" s="780"/>
      <c r="G726" s="780"/>
      <c r="H726" s="780"/>
      <c r="I726" s="780"/>
      <c r="J726" s="780"/>
      <c r="K726" s="780"/>
      <c r="L726" s="780"/>
      <c r="M726" s="780"/>
      <c r="N726" s="780"/>
      <c r="O726" s="780"/>
      <c r="P726" s="780"/>
      <c r="Q726" s="780"/>
      <c r="R726" s="780"/>
      <c r="S726" s="780"/>
      <c r="T726" s="780"/>
      <c r="U726" s="780"/>
      <c r="V726" s="780"/>
      <c r="W726" s="780"/>
      <c r="X726" s="780"/>
      <c r="Y726" s="780"/>
      <c r="Z726" s="780"/>
    </row>
    <row r="727" spans="1:26" ht="15.75" customHeight="1">
      <c r="A727" s="780"/>
      <c r="B727" s="873"/>
      <c r="C727" s="780"/>
      <c r="D727" s="780"/>
      <c r="E727" s="780"/>
      <c r="F727" s="780"/>
      <c r="G727" s="780"/>
      <c r="H727" s="780"/>
      <c r="I727" s="780"/>
      <c r="J727" s="780"/>
      <c r="K727" s="780"/>
      <c r="L727" s="780"/>
      <c r="M727" s="780"/>
      <c r="N727" s="780"/>
      <c r="O727" s="780"/>
      <c r="P727" s="780"/>
      <c r="Q727" s="780"/>
      <c r="R727" s="780"/>
      <c r="S727" s="780"/>
      <c r="T727" s="780"/>
      <c r="U727" s="780"/>
      <c r="V727" s="780"/>
      <c r="W727" s="780"/>
      <c r="X727" s="780"/>
      <c r="Y727" s="780"/>
      <c r="Z727" s="780"/>
    </row>
    <row r="728" spans="1:26" ht="15.75" customHeight="1">
      <c r="A728" s="780"/>
      <c r="B728" s="873"/>
      <c r="C728" s="780"/>
      <c r="D728" s="780"/>
      <c r="E728" s="780"/>
      <c r="F728" s="780"/>
      <c r="G728" s="780"/>
      <c r="H728" s="780"/>
      <c r="I728" s="780"/>
      <c r="J728" s="780"/>
      <c r="K728" s="780"/>
      <c r="L728" s="780"/>
      <c r="M728" s="780"/>
      <c r="N728" s="780"/>
      <c r="O728" s="780"/>
      <c r="P728" s="780"/>
      <c r="Q728" s="780"/>
      <c r="R728" s="780"/>
      <c r="S728" s="780"/>
      <c r="T728" s="780"/>
      <c r="U728" s="780"/>
      <c r="V728" s="780"/>
      <c r="W728" s="780"/>
      <c r="X728" s="780"/>
      <c r="Y728" s="780"/>
      <c r="Z728" s="780"/>
    </row>
    <row r="729" spans="1:26" ht="15.75" customHeight="1">
      <c r="A729" s="780"/>
      <c r="B729" s="873"/>
      <c r="C729" s="780"/>
      <c r="D729" s="780"/>
      <c r="E729" s="780"/>
      <c r="F729" s="780"/>
      <c r="G729" s="780"/>
      <c r="H729" s="780"/>
      <c r="I729" s="780"/>
      <c r="J729" s="780"/>
      <c r="K729" s="780"/>
      <c r="L729" s="780"/>
      <c r="M729" s="780"/>
      <c r="N729" s="780"/>
      <c r="O729" s="780"/>
      <c r="P729" s="780"/>
      <c r="Q729" s="780"/>
      <c r="R729" s="780"/>
      <c r="S729" s="780"/>
      <c r="T729" s="780"/>
      <c r="U729" s="780"/>
      <c r="V729" s="780"/>
      <c r="W729" s="780"/>
      <c r="X729" s="780"/>
      <c r="Y729" s="780"/>
      <c r="Z729" s="780"/>
    </row>
    <row r="730" spans="1:26" ht="15.75" customHeight="1">
      <c r="A730" s="780"/>
      <c r="B730" s="873"/>
      <c r="C730" s="780"/>
      <c r="D730" s="780"/>
      <c r="E730" s="780"/>
      <c r="F730" s="780"/>
      <c r="G730" s="780"/>
      <c r="H730" s="780"/>
      <c r="I730" s="780"/>
      <c r="J730" s="780"/>
      <c r="K730" s="780"/>
      <c r="L730" s="780"/>
      <c r="M730" s="780"/>
      <c r="N730" s="780"/>
      <c r="O730" s="780"/>
      <c r="P730" s="780"/>
      <c r="Q730" s="780"/>
      <c r="R730" s="780"/>
      <c r="S730" s="780"/>
      <c r="T730" s="780"/>
      <c r="U730" s="780"/>
      <c r="V730" s="780"/>
      <c r="W730" s="780"/>
      <c r="X730" s="780"/>
      <c r="Y730" s="780"/>
      <c r="Z730" s="780"/>
    </row>
    <row r="731" spans="1:26" ht="15.75" customHeight="1">
      <c r="A731" s="780"/>
      <c r="B731" s="873"/>
      <c r="C731" s="780"/>
      <c r="D731" s="780"/>
      <c r="E731" s="780"/>
      <c r="F731" s="780"/>
      <c r="G731" s="780"/>
      <c r="H731" s="780"/>
      <c r="I731" s="780"/>
      <c r="J731" s="780"/>
      <c r="K731" s="780"/>
      <c r="L731" s="780"/>
      <c r="M731" s="780"/>
      <c r="N731" s="780"/>
      <c r="O731" s="780"/>
      <c r="P731" s="780"/>
      <c r="Q731" s="780"/>
      <c r="R731" s="780"/>
      <c r="S731" s="780"/>
      <c r="T731" s="780"/>
      <c r="U731" s="780"/>
      <c r="V731" s="780"/>
      <c r="W731" s="780"/>
      <c r="X731" s="780"/>
      <c r="Y731" s="780"/>
      <c r="Z731" s="780"/>
    </row>
    <row r="732" spans="1:26" ht="15.75" customHeight="1">
      <c r="A732" s="780"/>
      <c r="B732" s="873"/>
      <c r="C732" s="780"/>
      <c r="D732" s="780"/>
      <c r="E732" s="780"/>
      <c r="F732" s="780"/>
      <c r="G732" s="780"/>
      <c r="H732" s="780"/>
      <c r="I732" s="780"/>
      <c r="J732" s="780"/>
      <c r="K732" s="780"/>
      <c r="L732" s="780"/>
      <c r="M732" s="780"/>
      <c r="N732" s="780"/>
      <c r="O732" s="780"/>
      <c r="P732" s="780"/>
      <c r="Q732" s="780"/>
      <c r="R732" s="780"/>
      <c r="S732" s="780"/>
      <c r="T732" s="780"/>
      <c r="U732" s="780"/>
      <c r="V732" s="780"/>
      <c r="W732" s="780"/>
      <c r="X732" s="780"/>
      <c r="Y732" s="780"/>
      <c r="Z732" s="780"/>
    </row>
    <row r="733" spans="1:26" ht="15.75" customHeight="1">
      <c r="A733" s="780"/>
      <c r="B733" s="873"/>
      <c r="C733" s="780"/>
      <c r="D733" s="780"/>
      <c r="E733" s="780"/>
      <c r="F733" s="780"/>
      <c r="G733" s="780"/>
      <c r="H733" s="780"/>
      <c r="I733" s="780"/>
      <c r="J733" s="780"/>
      <c r="K733" s="780"/>
      <c r="L733" s="780"/>
      <c r="M733" s="780"/>
      <c r="N733" s="780"/>
      <c r="O733" s="780"/>
      <c r="P733" s="780"/>
      <c r="Q733" s="780"/>
      <c r="R733" s="780"/>
      <c r="S733" s="780"/>
      <c r="T733" s="780"/>
      <c r="U733" s="780"/>
      <c r="V733" s="780"/>
      <c r="W733" s="780"/>
      <c r="X733" s="780"/>
      <c r="Y733" s="780"/>
      <c r="Z733" s="780"/>
    </row>
    <row r="734" spans="1:26" ht="15.75" customHeight="1">
      <c r="A734" s="780"/>
      <c r="B734" s="873"/>
      <c r="C734" s="780"/>
      <c r="D734" s="780"/>
      <c r="E734" s="780"/>
      <c r="F734" s="780"/>
      <c r="G734" s="780"/>
      <c r="H734" s="780"/>
      <c r="I734" s="780"/>
      <c r="J734" s="780"/>
      <c r="K734" s="780"/>
      <c r="L734" s="780"/>
      <c r="M734" s="780"/>
      <c r="N734" s="780"/>
      <c r="O734" s="780"/>
      <c r="P734" s="780"/>
      <c r="Q734" s="780"/>
      <c r="R734" s="780"/>
      <c r="S734" s="780"/>
      <c r="T734" s="780"/>
      <c r="U734" s="780"/>
      <c r="V734" s="780"/>
      <c r="W734" s="780"/>
      <c r="X734" s="780"/>
      <c r="Y734" s="780"/>
      <c r="Z734" s="780"/>
    </row>
    <row r="735" spans="1:26" ht="15.75" customHeight="1">
      <c r="A735" s="780"/>
      <c r="B735" s="873"/>
      <c r="C735" s="780"/>
      <c r="D735" s="780"/>
      <c r="E735" s="780"/>
      <c r="F735" s="780"/>
      <c r="G735" s="780"/>
      <c r="H735" s="780"/>
      <c r="I735" s="780"/>
      <c r="J735" s="780"/>
      <c r="K735" s="780"/>
      <c r="L735" s="780"/>
      <c r="M735" s="780"/>
      <c r="N735" s="780"/>
      <c r="O735" s="780"/>
      <c r="P735" s="780"/>
      <c r="Q735" s="780"/>
      <c r="R735" s="780"/>
      <c r="S735" s="780"/>
      <c r="T735" s="780"/>
      <c r="U735" s="780"/>
      <c r="V735" s="780"/>
      <c r="W735" s="780"/>
      <c r="X735" s="780"/>
      <c r="Y735" s="780"/>
      <c r="Z735" s="780"/>
    </row>
    <row r="736" spans="1:26" ht="15.75" customHeight="1">
      <c r="A736" s="780"/>
      <c r="B736" s="873"/>
      <c r="C736" s="780"/>
      <c r="D736" s="780"/>
      <c r="E736" s="780"/>
      <c r="F736" s="780"/>
      <c r="G736" s="780"/>
      <c r="H736" s="780"/>
      <c r="I736" s="780"/>
      <c r="J736" s="780"/>
      <c r="K736" s="780"/>
      <c r="L736" s="780"/>
      <c r="M736" s="780"/>
      <c r="N736" s="780"/>
      <c r="O736" s="780"/>
      <c r="P736" s="780"/>
      <c r="Q736" s="780"/>
      <c r="R736" s="780"/>
      <c r="S736" s="780"/>
      <c r="T736" s="780"/>
      <c r="U736" s="780"/>
      <c r="V736" s="780"/>
      <c r="W736" s="780"/>
      <c r="X736" s="780"/>
      <c r="Y736" s="780"/>
      <c r="Z736" s="780"/>
    </row>
    <row r="737" spans="1:26" ht="15.75" customHeight="1">
      <c r="A737" s="780"/>
      <c r="B737" s="873"/>
      <c r="C737" s="780"/>
      <c r="D737" s="780"/>
      <c r="E737" s="780"/>
      <c r="F737" s="780"/>
      <c r="G737" s="780"/>
      <c r="H737" s="780"/>
      <c r="I737" s="780"/>
      <c r="J737" s="780"/>
      <c r="K737" s="780"/>
      <c r="L737" s="780"/>
      <c r="M737" s="780"/>
      <c r="N737" s="780"/>
      <c r="O737" s="780"/>
      <c r="P737" s="780"/>
      <c r="Q737" s="780"/>
      <c r="R737" s="780"/>
      <c r="S737" s="780"/>
      <c r="T737" s="780"/>
      <c r="U737" s="780"/>
      <c r="V737" s="780"/>
      <c r="W737" s="780"/>
      <c r="X737" s="780"/>
      <c r="Y737" s="780"/>
      <c r="Z737" s="780"/>
    </row>
    <row r="738" spans="1:26" ht="15.75" customHeight="1">
      <c r="A738" s="780"/>
      <c r="B738" s="873"/>
      <c r="C738" s="780"/>
      <c r="D738" s="780"/>
      <c r="E738" s="780"/>
      <c r="F738" s="780"/>
      <c r="G738" s="780"/>
      <c r="H738" s="780"/>
      <c r="I738" s="780"/>
      <c r="J738" s="780"/>
      <c r="K738" s="780"/>
      <c r="L738" s="780"/>
      <c r="M738" s="780"/>
      <c r="N738" s="780"/>
      <c r="O738" s="780"/>
      <c r="P738" s="780"/>
      <c r="Q738" s="780"/>
      <c r="R738" s="780"/>
      <c r="S738" s="780"/>
      <c r="T738" s="780"/>
      <c r="U738" s="780"/>
      <c r="V738" s="780"/>
      <c r="W738" s="780"/>
      <c r="X738" s="780"/>
      <c r="Y738" s="780"/>
      <c r="Z738" s="780"/>
    </row>
    <row r="739" spans="1:26" ht="15.75" customHeight="1">
      <c r="A739" s="780"/>
      <c r="B739" s="873"/>
      <c r="C739" s="780"/>
      <c r="D739" s="780"/>
      <c r="E739" s="780"/>
      <c r="F739" s="780"/>
      <c r="G739" s="780"/>
      <c r="H739" s="780"/>
      <c r="I739" s="780"/>
      <c r="J739" s="780"/>
      <c r="K739" s="780"/>
      <c r="L739" s="780"/>
      <c r="M739" s="780"/>
      <c r="N739" s="780"/>
      <c r="O739" s="780"/>
      <c r="P739" s="780"/>
      <c r="Q739" s="780"/>
      <c r="R739" s="780"/>
      <c r="S739" s="780"/>
      <c r="T739" s="780"/>
      <c r="U739" s="780"/>
      <c r="V739" s="780"/>
      <c r="W739" s="780"/>
      <c r="X739" s="780"/>
      <c r="Y739" s="780"/>
      <c r="Z739" s="780"/>
    </row>
    <row r="740" spans="1:26" ht="15.75" customHeight="1">
      <c r="A740" s="780"/>
      <c r="B740" s="873"/>
      <c r="C740" s="780"/>
      <c r="D740" s="780"/>
      <c r="E740" s="780"/>
      <c r="F740" s="780"/>
      <c r="G740" s="780"/>
      <c r="H740" s="780"/>
      <c r="I740" s="780"/>
      <c r="J740" s="780"/>
      <c r="K740" s="780"/>
      <c r="L740" s="780"/>
      <c r="M740" s="780"/>
      <c r="N740" s="780"/>
      <c r="O740" s="780"/>
      <c r="P740" s="780"/>
      <c r="Q740" s="780"/>
      <c r="R740" s="780"/>
      <c r="S740" s="780"/>
      <c r="T740" s="780"/>
      <c r="U740" s="780"/>
      <c r="V740" s="780"/>
      <c r="W740" s="780"/>
      <c r="X740" s="780"/>
      <c r="Y740" s="780"/>
      <c r="Z740" s="780"/>
    </row>
    <row r="741" spans="1:26" ht="15.75" customHeight="1">
      <c r="A741" s="780"/>
      <c r="B741" s="873"/>
      <c r="C741" s="780"/>
      <c r="D741" s="780"/>
      <c r="E741" s="780"/>
      <c r="F741" s="780"/>
      <c r="G741" s="780"/>
      <c r="H741" s="780"/>
      <c r="I741" s="780"/>
      <c r="J741" s="780"/>
      <c r="K741" s="780"/>
      <c r="L741" s="780"/>
      <c r="M741" s="780"/>
      <c r="N741" s="780"/>
      <c r="O741" s="780"/>
      <c r="P741" s="780"/>
      <c r="Q741" s="780"/>
      <c r="R741" s="780"/>
      <c r="S741" s="780"/>
      <c r="T741" s="780"/>
      <c r="U741" s="780"/>
      <c r="V741" s="780"/>
      <c r="W741" s="780"/>
      <c r="X741" s="780"/>
      <c r="Y741" s="780"/>
      <c r="Z741" s="780"/>
    </row>
    <row r="742" spans="1:26" ht="15.75" customHeight="1">
      <c r="A742" s="780"/>
      <c r="B742" s="873"/>
      <c r="C742" s="780"/>
      <c r="D742" s="780"/>
      <c r="E742" s="780"/>
      <c r="F742" s="780"/>
      <c r="G742" s="780"/>
      <c r="H742" s="780"/>
      <c r="I742" s="780"/>
      <c r="J742" s="780"/>
      <c r="K742" s="780"/>
      <c r="L742" s="780"/>
      <c r="M742" s="780"/>
      <c r="N742" s="780"/>
      <c r="O742" s="780"/>
      <c r="P742" s="780"/>
      <c r="Q742" s="780"/>
      <c r="R742" s="780"/>
      <c r="S742" s="780"/>
      <c r="T742" s="780"/>
      <c r="U742" s="780"/>
      <c r="V742" s="780"/>
      <c r="W742" s="780"/>
      <c r="X742" s="780"/>
      <c r="Y742" s="780"/>
      <c r="Z742" s="780"/>
    </row>
    <row r="743" spans="1:26" ht="15.75" customHeight="1">
      <c r="A743" s="780"/>
      <c r="B743" s="873"/>
      <c r="C743" s="780"/>
      <c r="D743" s="780"/>
      <c r="E743" s="780"/>
      <c r="F743" s="780"/>
      <c r="G743" s="780"/>
      <c r="H743" s="780"/>
      <c r="I743" s="780"/>
      <c r="J743" s="780"/>
      <c r="K743" s="780"/>
      <c r="L743" s="780"/>
      <c r="M743" s="780"/>
      <c r="N743" s="780"/>
      <c r="O743" s="780"/>
      <c r="P743" s="780"/>
      <c r="Q743" s="780"/>
      <c r="R743" s="780"/>
      <c r="S743" s="780"/>
      <c r="T743" s="780"/>
      <c r="U743" s="780"/>
      <c r="V743" s="780"/>
      <c r="W743" s="780"/>
      <c r="X743" s="780"/>
      <c r="Y743" s="780"/>
      <c r="Z743" s="780"/>
    </row>
    <row r="744" spans="1:26" ht="15.75" customHeight="1">
      <c r="A744" s="780"/>
      <c r="B744" s="873"/>
      <c r="C744" s="780"/>
      <c r="D744" s="780"/>
      <c r="E744" s="780"/>
      <c r="F744" s="780"/>
      <c r="G744" s="780"/>
      <c r="H744" s="780"/>
      <c r="I744" s="780"/>
      <c r="J744" s="780"/>
      <c r="K744" s="780"/>
      <c r="L744" s="780"/>
      <c r="M744" s="780"/>
      <c r="N744" s="780"/>
      <c r="O744" s="780"/>
      <c r="P744" s="780"/>
      <c r="Q744" s="780"/>
      <c r="R744" s="780"/>
      <c r="S744" s="780"/>
      <c r="T744" s="780"/>
      <c r="U744" s="780"/>
      <c r="V744" s="780"/>
      <c r="W744" s="780"/>
      <c r="X744" s="780"/>
      <c r="Y744" s="780"/>
      <c r="Z744" s="780"/>
    </row>
    <row r="745" spans="1:26" ht="15.75" customHeight="1">
      <c r="A745" s="780"/>
      <c r="B745" s="873"/>
      <c r="C745" s="780"/>
      <c r="D745" s="780"/>
      <c r="E745" s="780"/>
      <c r="F745" s="780"/>
      <c r="G745" s="780"/>
      <c r="H745" s="780"/>
      <c r="I745" s="780"/>
      <c r="J745" s="780"/>
      <c r="K745" s="780"/>
      <c r="L745" s="780"/>
      <c r="M745" s="780"/>
      <c r="N745" s="780"/>
      <c r="O745" s="780"/>
      <c r="P745" s="780"/>
      <c r="Q745" s="780"/>
      <c r="R745" s="780"/>
      <c r="S745" s="780"/>
      <c r="T745" s="780"/>
      <c r="U745" s="780"/>
      <c r="V745" s="780"/>
      <c r="W745" s="780"/>
      <c r="X745" s="780"/>
      <c r="Y745" s="780"/>
      <c r="Z745" s="780"/>
    </row>
    <row r="746" spans="1:26" ht="15.75" customHeight="1">
      <c r="A746" s="780"/>
      <c r="B746" s="873"/>
      <c r="C746" s="780"/>
      <c r="D746" s="780"/>
      <c r="E746" s="780"/>
      <c r="F746" s="780"/>
      <c r="G746" s="780"/>
      <c r="H746" s="780"/>
      <c r="I746" s="780"/>
      <c r="J746" s="780"/>
      <c r="K746" s="780"/>
      <c r="L746" s="780"/>
      <c r="M746" s="780"/>
      <c r="N746" s="780"/>
      <c r="O746" s="780"/>
      <c r="P746" s="780"/>
      <c r="Q746" s="780"/>
      <c r="R746" s="780"/>
      <c r="S746" s="780"/>
      <c r="T746" s="780"/>
      <c r="U746" s="780"/>
      <c r="V746" s="780"/>
      <c r="W746" s="780"/>
      <c r="X746" s="780"/>
      <c r="Y746" s="780"/>
      <c r="Z746" s="780"/>
    </row>
    <row r="747" spans="1:26" ht="15.75" customHeight="1">
      <c r="A747" s="780"/>
      <c r="B747" s="873"/>
      <c r="C747" s="780"/>
      <c r="D747" s="780"/>
      <c r="E747" s="780"/>
      <c r="F747" s="780"/>
      <c r="G747" s="780"/>
      <c r="H747" s="780"/>
      <c r="I747" s="780"/>
      <c r="J747" s="780"/>
      <c r="K747" s="780"/>
      <c r="L747" s="780"/>
      <c r="M747" s="780"/>
      <c r="N747" s="780"/>
      <c r="O747" s="780"/>
      <c r="P747" s="780"/>
      <c r="Q747" s="780"/>
      <c r="R747" s="780"/>
      <c r="S747" s="780"/>
      <c r="T747" s="780"/>
      <c r="U747" s="780"/>
      <c r="V747" s="780"/>
      <c r="W747" s="780"/>
      <c r="X747" s="780"/>
      <c r="Y747" s="780"/>
      <c r="Z747" s="780"/>
    </row>
    <row r="748" spans="1:26" ht="15.75" customHeight="1">
      <c r="A748" s="780"/>
      <c r="B748" s="873"/>
      <c r="C748" s="780"/>
      <c r="D748" s="780"/>
      <c r="E748" s="780"/>
      <c r="F748" s="780"/>
      <c r="G748" s="780"/>
      <c r="H748" s="780"/>
      <c r="I748" s="780"/>
      <c r="J748" s="780"/>
      <c r="K748" s="780"/>
      <c r="L748" s="780"/>
      <c r="M748" s="780"/>
      <c r="N748" s="780"/>
      <c r="O748" s="780"/>
      <c r="P748" s="780"/>
      <c r="Q748" s="780"/>
      <c r="R748" s="780"/>
      <c r="S748" s="780"/>
      <c r="T748" s="780"/>
      <c r="U748" s="780"/>
      <c r="V748" s="780"/>
      <c r="W748" s="780"/>
      <c r="X748" s="780"/>
      <c r="Y748" s="780"/>
      <c r="Z748" s="780"/>
    </row>
    <row r="749" spans="1:26" ht="15.75" customHeight="1">
      <c r="A749" s="780"/>
      <c r="B749" s="873"/>
      <c r="C749" s="780"/>
      <c r="D749" s="780"/>
      <c r="E749" s="780"/>
      <c r="F749" s="780"/>
      <c r="G749" s="780"/>
      <c r="H749" s="780"/>
      <c r="I749" s="780"/>
      <c r="J749" s="780"/>
      <c r="K749" s="780"/>
      <c r="L749" s="780"/>
      <c r="M749" s="780"/>
      <c r="N749" s="780"/>
      <c r="O749" s="780"/>
      <c r="P749" s="780"/>
      <c r="Q749" s="780"/>
      <c r="R749" s="780"/>
      <c r="S749" s="780"/>
      <c r="T749" s="780"/>
      <c r="U749" s="780"/>
      <c r="V749" s="780"/>
      <c r="W749" s="780"/>
      <c r="X749" s="780"/>
      <c r="Y749" s="780"/>
      <c r="Z749" s="780"/>
    </row>
    <row r="750" spans="1:26" ht="15.75" customHeight="1">
      <c r="A750" s="780"/>
      <c r="B750" s="873"/>
      <c r="C750" s="780"/>
      <c r="D750" s="780"/>
      <c r="E750" s="780"/>
      <c r="F750" s="780"/>
      <c r="G750" s="780"/>
      <c r="H750" s="780"/>
      <c r="I750" s="780"/>
      <c r="J750" s="780"/>
      <c r="K750" s="780"/>
      <c r="L750" s="780"/>
      <c r="M750" s="780"/>
      <c r="N750" s="780"/>
      <c r="O750" s="780"/>
      <c r="P750" s="780"/>
      <c r="Q750" s="780"/>
      <c r="R750" s="780"/>
      <c r="S750" s="780"/>
      <c r="T750" s="780"/>
      <c r="U750" s="780"/>
      <c r="V750" s="780"/>
      <c r="W750" s="780"/>
      <c r="X750" s="780"/>
      <c r="Y750" s="780"/>
      <c r="Z750" s="780"/>
    </row>
    <row r="751" spans="1:26" ht="15.75" customHeight="1">
      <c r="A751" s="780"/>
      <c r="B751" s="873"/>
      <c r="C751" s="780"/>
      <c r="D751" s="780"/>
      <c r="E751" s="780"/>
      <c r="F751" s="780"/>
      <c r="G751" s="780"/>
      <c r="H751" s="780"/>
      <c r="I751" s="780"/>
      <c r="J751" s="780"/>
      <c r="K751" s="780"/>
      <c r="L751" s="780"/>
      <c r="M751" s="780"/>
      <c r="N751" s="780"/>
      <c r="O751" s="780"/>
      <c r="P751" s="780"/>
      <c r="Q751" s="780"/>
      <c r="R751" s="780"/>
      <c r="S751" s="780"/>
      <c r="T751" s="780"/>
      <c r="U751" s="780"/>
      <c r="V751" s="780"/>
      <c r="W751" s="780"/>
      <c r="X751" s="780"/>
      <c r="Y751" s="780"/>
      <c r="Z751" s="780"/>
    </row>
    <row r="752" spans="1:26" ht="15.75" customHeight="1">
      <c r="A752" s="780"/>
      <c r="B752" s="873"/>
      <c r="C752" s="780"/>
      <c r="D752" s="780"/>
      <c r="E752" s="780"/>
      <c r="F752" s="780"/>
      <c r="G752" s="780"/>
      <c r="H752" s="780"/>
      <c r="I752" s="780"/>
      <c r="J752" s="780"/>
      <c r="K752" s="780"/>
      <c r="L752" s="780"/>
      <c r="M752" s="780"/>
      <c r="N752" s="780"/>
      <c r="O752" s="780"/>
      <c r="P752" s="780"/>
      <c r="Q752" s="780"/>
      <c r="R752" s="780"/>
      <c r="S752" s="780"/>
      <c r="T752" s="780"/>
      <c r="U752" s="780"/>
      <c r="V752" s="780"/>
      <c r="W752" s="780"/>
      <c r="X752" s="780"/>
      <c r="Y752" s="780"/>
      <c r="Z752" s="780"/>
    </row>
    <row r="753" spans="1:26" ht="15.75" customHeight="1">
      <c r="A753" s="780"/>
      <c r="B753" s="873"/>
      <c r="C753" s="780"/>
      <c r="D753" s="780"/>
      <c r="E753" s="780"/>
      <c r="F753" s="780"/>
      <c r="G753" s="780"/>
      <c r="H753" s="780"/>
      <c r="I753" s="780"/>
      <c r="J753" s="780"/>
      <c r="K753" s="780"/>
      <c r="L753" s="780"/>
      <c r="M753" s="780"/>
      <c r="N753" s="780"/>
      <c r="O753" s="780"/>
      <c r="P753" s="780"/>
      <c r="Q753" s="780"/>
      <c r="R753" s="780"/>
      <c r="S753" s="780"/>
      <c r="T753" s="780"/>
      <c r="U753" s="780"/>
      <c r="V753" s="780"/>
      <c r="W753" s="780"/>
      <c r="X753" s="780"/>
      <c r="Y753" s="780"/>
      <c r="Z753" s="780"/>
    </row>
    <row r="754" spans="1:26" ht="15.75" customHeight="1">
      <c r="A754" s="780"/>
      <c r="B754" s="873"/>
      <c r="C754" s="780"/>
      <c r="D754" s="780"/>
      <c r="E754" s="780"/>
      <c r="F754" s="780"/>
      <c r="G754" s="780"/>
      <c r="H754" s="780"/>
      <c r="I754" s="780"/>
      <c r="J754" s="780"/>
      <c r="K754" s="780"/>
      <c r="L754" s="780"/>
      <c r="M754" s="780"/>
      <c r="N754" s="780"/>
      <c r="O754" s="780"/>
      <c r="P754" s="780"/>
      <c r="Q754" s="780"/>
      <c r="R754" s="780"/>
      <c r="S754" s="780"/>
      <c r="T754" s="780"/>
      <c r="U754" s="780"/>
      <c r="V754" s="780"/>
      <c r="W754" s="780"/>
      <c r="X754" s="780"/>
      <c r="Y754" s="780"/>
      <c r="Z754" s="780"/>
    </row>
    <row r="755" spans="1:26" ht="15.75" customHeight="1">
      <c r="A755" s="780"/>
      <c r="B755" s="873"/>
      <c r="C755" s="780"/>
      <c r="D755" s="780"/>
      <c r="E755" s="780"/>
      <c r="F755" s="780"/>
      <c r="G755" s="780"/>
      <c r="H755" s="780"/>
      <c r="I755" s="780"/>
      <c r="J755" s="780"/>
      <c r="K755" s="780"/>
      <c r="L755" s="780"/>
      <c r="M755" s="780"/>
      <c r="N755" s="780"/>
      <c r="O755" s="780"/>
      <c r="P755" s="780"/>
      <c r="Q755" s="780"/>
      <c r="R755" s="780"/>
      <c r="S755" s="780"/>
      <c r="T755" s="780"/>
      <c r="U755" s="780"/>
      <c r="V755" s="780"/>
      <c r="W755" s="780"/>
      <c r="X755" s="780"/>
      <c r="Y755" s="780"/>
      <c r="Z755" s="780"/>
    </row>
    <row r="756" spans="1:26" ht="15.75" customHeight="1">
      <c r="A756" s="780"/>
      <c r="B756" s="873"/>
      <c r="C756" s="780"/>
      <c r="D756" s="780"/>
      <c r="E756" s="780"/>
      <c r="F756" s="780"/>
      <c r="G756" s="780"/>
      <c r="H756" s="780"/>
      <c r="I756" s="780"/>
      <c r="J756" s="780"/>
      <c r="K756" s="780"/>
      <c r="L756" s="780"/>
      <c r="M756" s="780"/>
      <c r="N756" s="780"/>
      <c r="O756" s="780"/>
      <c r="P756" s="780"/>
      <c r="Q756" s="780"/>
      <c r="R756" s="780"/>
      <c r="S756" s="780"/>
      <c r="T756" s="780"/>
      <c r="U756" s="780"/>
      <c r="V756" s="780"/>
      <c r="W756" s="780"/>
      <c r="X756" s="780"/>
      <c r="Y756" s="780"/>
      <c r="Z756" s="780"/>
    </row>
    <row r="757" spans="1:26" ht="15.75" customHeight="1">
      <c r="A757" s="780"/>
      <c r="B757" s="873"/>
      <c r="C757" s="780"/>
      <c r="D757" s="780"/>
      <c r="E757" s="780"/>
      <c r="F757" s="780"/>
      <c r="G757" s="780"/>
      <c r="H757" s="780"/>
      <c r="I757" s="780"/>
      <c r="J757" s="780"/>
      <c r="K757" s="780"/>
      <c r="L757" s="780"/>
      <c r="M757" s="780"/>
      <c r="N757" s="780"/>
      <c r="O757" s="780"/>
      <c r="P757" s="780"/>
      <c r="Q757" s="780"/>
      <c r="R757" s="780"/>
      <c r="S757" s="780"/>
      <c r="T757" s="780"/>
      <c r="U757" s="780"/>
      <c r="V757" s="780"/>
      <c r="W757" s="780"/>
      <c r="X757" s="780"/>
      <c r="Y757" s="780"/>
      <c r="Z757" s="780"/>
    </row>
    <row r="758" spans="1:26" ht="15.75" customHeight="1">
      <c r="A758" s="780"/>
      <c r="B758" s="873"/>
      <c r="C758" s="780"/>
      <c r="D758" s="780"/>
      <c r="E758" s="780"/>
      <c r="F758" s="780"/>
      <c r="G758" s="780"/>
      <c r="H758" s="780"/>
      <c r="I758" s="780"/>
      <c r="J758" s="780"/>
      <c r="K758" s="780"/>
      <c r="L758" s="780"/>
      <c r="M758" s="780"/>
      <c r="N758" s="780"/>
      <c r="O758" s="780"/>
      <c r="P758" s="780"/>
      <c r="Q758" s="780"/>
      <c r="R758" s="780"/>
      <c r="S758" s="780"/>
      <c r="T758" s="780"/>
      <c r="U758" s="780"/>
      <c r="V758" s="780"/>
      <c r="W758" s="780"/>
      <c r="X758" s="780"/>
      <c r="Y758" s="780"/>
      <c r="Z758" s="780"/>
    </row>
    <row r="759" spans="1:26" ht="15.75" customHeight="1">
      <c r="A759" s="780"/>
      <c r="B759" s="873"/>
      <c r="C759" s="780"/>
      <c r="D759" s="780"/>
      <c r="E759" s="780"/>
      <c r="F759" s="780"/>
      <c r="G759" s="780"/>
      <c r="H759" s="780"/>
      <c r="I759" s="780"/>
      <c r="J759" s="780"/>
      <c r="K759" s="780"/>
      <c r="L759" s="780"/>
      <c r="M759" s="780"/>
      <c r="N759" s="780"/>
      <c r="O759" s="780"/>
      <c r="P759" s="780"/>
      <c r="Q759" s="780"/>
      <c r="R759" s="780"/>
      <c r="S759" s="780"/>
      <c r="T759" s="780"/>
      <c r="U759" s="780"/>
      <c r="V759" s="780"/>
      <c r="W759" s="780"/>
      <c r="X759" s="780"/>
      <c r="Y759" s="780"/>
      <c r="Z759" s="780"/>
    </row>
    <row r="760" spans="1:26" ht="15.75" customHeight="1">
      <c r="A760" s="780"/>
      <c r="B760" s="873"/>
      <c r="C760" s="780"/>
      <c r="D760" s="780"/>
      <c r="E760" s="780"/>
      <c r="F760" s="780"/>
      <c r="G760" s="780"/>
      <c r="H760" s="780"/>
      <c r="I760" s="780"/>
      <c r="J760" s="780"/>
      <c r="K760" s="780"/>
      <c r="L760" s="780"/>
      <c r="M760" s="780"/>
      <c r="N760" s="780"/>
      <c r="O760" s="780"/>
      <c r="P760" s="780"/>
      <c r="Q760" s="780"/>
      <c r="R760" s="780"/>
      <c r="S760" s="780"/>
      <c r="T760" s="780"/>
      <c r="U760" s="780"/>
      <c r="V760" s="780"/>
      <c r="W760" s="780"/>
      <c r="X760" s="780"/>
      <c r="Y760" s="780"/>
      <c r="Z760" s="780"/>
    </row>
    <row r="761" spans="1:26" ht="15.75" customHeight="1">
      <c r="A761" s="780"/>
      <c r="B761" s="873"/>
      <c r="C761" s="780"/>
      <c r="D761" s="780"/>
      <c r="E761" s="780"/>
      <c r="F761" s="780"/>
      <c r="G761" s="780"/>
      <c r="H761" s="780"/>
      <c r="I761" s="780"/>
      <c r="J761" s="780"/>
      <c r="K761" s="780"/>
      <c r="L761" s="780"/>
      <c r="M761" s="780"/>
      <c r="N761" s="780"/>
      <c r="O761" s="780"/>
      <c r="P761" s="780"/>
      <c r="Q761" s="780"/>
      <c r="R761" s="780"/>
      <c r="S761" s="780"/>
      <c r="T761" s="780"/>
      <c r="U761" s="780"/>
      <c r="V761" s="780"/>
      <c r="W761" s="780"/>
      <c r="X761" s="780"/>
      <c r="Y761" s="780"/>
      <c r="Z761" s="780"/>
    </row>
    <row r="762" spans="1:26" ht="15.75" customHeight="1">
      <c r="A762" s="780"/>
      <c r="B762" s="873"/>
      <c r="C762" s="780"/>
      <c r="D762" s="780"/>
      <c r="E762" s="780"/>
      <c r="F762" s="780"/>
      <c r="G762" s="780"/>
      <c r="H762" s="780"/>
      <c r="I762" s="780"/>
      <c r="J762" s="780"/>
      <c r="K762" s="780"/>
      <c r="L762" s="780"/>
      <c r="M762" s="780"/>
      <c r="N762" s="780"/>
      <c r="O762" s="780"/>
      <c r="P762" s="780"/>
      <c r="Q762" s="780"/>
      <c r="R762" s="780"/>
      <c r="S762" s="780"/>
      <c r="T762" s="780"/>
      <c r="U762" s="780"/>
      <c r="V762" s="780"/>
      <c r="W762" s="780"/>
      <c r="X762" s="780"/>
      <c r="Y762" s="780"/>
      <c r="Z762" s="780"/>
    </row>
    <row r="763" spans="1:26" ht="15.75" customHeight="1">
      <c r="A763" s="780"/>
      <c r="B763" s="873"/>
      <c r="C763" s="780"/>
      <c r="D763" s="780"/>
      <c r="E763" s="780"/>
      <c r="F763" s="780"/>
      <c r="G763" s="780"/>
      <c r="H763" s="780"/>
      <c r="I763" s="780"/>
      <c r="J763" s="780"/>
      <c r="K763" s="780"/>
      <c r="L763" s="780"/>
      <c r="M763" s="780"/>
      <c r="N763" s="780"/>
      <c r="O763" s="780"/>
      <c r="P763" s="780"/>
      <c r="Q763" s="780"/>
      <c r="R763" s="780"/>
      <c r="S763" s="780"/>
      <c r="T763" s="780"/>
      <c r="U763" s="780"/>
      <c r="V763" s="780"/>
      <c r="W763" s="780"/>
      <c r="X763" s="780"/>
      <c r="Y763" s="780"/>
      <c r="Z763" s="780"/>
    </row>
    <row r="764" spans="1:26" ht="15.75" customHeight="1">
      <c r="A764" s="780"/>
      <c r="B764" s="873"/>
      <c r="C764" s="780"/>
      <c r="D764" s="780"/>
      <c r="E764" s="780"/>
      <c r="F764" s="780"/>
      <c r="G764" s="780"/>
      <c r="H764" s="780"/>
      <c r="I764" s="780"/>
      <c r="J764" s="780"/>
      <c r="K764" s="780"/>
      <c r="L764" s="780"/>
      <c r="M764" s="780"/>
      <c r="N764" s="780"/>
      <c r="O764" s="780"/>
      <c r="P764" s="780"/>
      <c r="Q764" s="780"/>
      <c r="R764" s="780"/>
      <c r="S764" s="780"/>
      <c r="T764" s="780"/>
      <c r="U764" s="780"/>
      <c r="V764" s="780"/>
      <c r="W764" s="780"/>
      <c r="X764" s="780"/>
      <c r="Y764" s="780"/>
      <c r="Z764" s="780"/>
    </row>
    <row r="765" spans="1:26" ht="15.75" customHeight="1">
      <c r="A765" s="780"/>
      <c r="B765" s="873"/>
      <c r="C765" s="780"/>
      <c r="D765" s="780"/>
      <c r="E765" s="780"/>
      <c r="F765" s="780"/>
      <c r="G765" s="780"/>
      <c r="H765" s="780"/>
      <c r="I765" s="780"/>
      <c r="J765" s="780"/>
      <c r="K765" s="780"/>
      <c r="L765" s="780"/>
      <c r="M765" s="780"/>
      <c r="N765" s="780"/>
      <c r="O765" s="780"/>
      <c r="P765" s="780"/>
      <c r="Q765" s="780"/>
      <c r="R765" s="780"/>
      <c r="S765" s="780"/>
      <c r="T765" s="780"/>
      <c r="U765" s="780"/>
      <c r="V765" s="780"/>
      <c r="W765" s="780"/>
      <c r="X765" s="780"/>
      <c r="Y765" s="780"/>
      <c r="Z765" s="780"/>
    </row>
    <row r="766" spans="1:26" ht="15.75" customHeight="1">
      <c r="A766" s="780"/>
      <c r="B766" s="873"/>
      <c r="C766" s="780"/>
      <c r="D766" s="780"/>
      <c r="E766" s="780"/>
      <c r="F766" s="780"/>
      <c r="G766" s="780"/>
      <c r="H766" s="780"/>
      <c r="I766" s="780"/>
      <c r="J766" s="780"/>
      <c r="K766" s="780"/>
      <c r="L766" s="780"/>
      <c r="M766" s="780"/>
      <c r="N766" s="780"/>
      <c r="O766" s="780"/>
      <c r="P766" s="780"/>
      <c r="Q766" s="780"/>
      <c r="R766" s="780"/>
      <c r="S766" s="780"/>
      <c r="T766" s="780"/>
      <c r="U766" s="780"/>
      <c r="V766" s="780"/>
      <c r="W766" s="780"/>
      <c r="X766" s="780"/>
      <c r="Y766" s="780"/>
      <c r="Z766" s="780"/>
    </row>
    <row r="767" spans="1:26" ht="15.75" customHeight="1">
      <c r="A767" s="780"/>
      <c r="B767" s="873"/>
      <c r="C767" s="780"/>
      <c r="D767" s="780"/>
      <c r="E767" s="780"/>
      <c r="F767" s="780"/>
      <c r="G767" s="780"/>
      <c r="H767" s="780"/>
      <c r="I767" s="780"/>
      <c r="J767" s="780"/>
      <c r="K767" s="780"/>
      <c r="L767" s="780"/>
      <c r="M767" s="780"/>
      <c r="N767" s="780"/>
      <c r="O767" s="780"/>
      <c r="P767" s="780"/>
      <c r="Q767" s="780"/>
      <c r="R767" s="780"/>
      <c r="S767" s="780"/>
      <c r="T767" s="780"/>
      <c r="U767" s="780"/>
      <c r="V767" s="780"/>
      <c r="W767" s="780"/>
      <c r="X767" s="780"/>
      <c r="Y767" s="780"/>
      <c r="Z767" s="780"/>
    </row>
    <row r="768" spans="1:26" ht="15.75" customHeight="1">
      <c r="A768" s="780"/>
      <c r="B768" s="873"/>
      <c r="C768" s="780"/>
      <c r="D768" s="780"/>
      <c r="E768" s="780"/>
      <c r="F768" s="780"/>
      <c r="G768" s="780"/>
      <c r="H768" s="780"/>
      <c r="I768" s="780"/>
      <c r="J768" s="780"/>
      <c r="K768" s="780"/>
      <c r="L768" s="780"/>
      <c r="M768" s="780"/>
      <c r="N768" s="780"/>
      <c r="O768" s="780"/>
      <c r="P768" s="780"/>
      <c r="Q768" s="780"/>
      <c r="R768" s="780"/>
      <c r="S768" s="780"/>
      <c r="T768" s="780"/>
      <c r="U768" s="780"/>
      <c r="V768" s="780"/>
      <c r="W768" s="780"/>
      <c r="X768" s="780"/>
      <c r="Y768" s="780"/>
      <c r="Z768" s="780"/>
    </row>
    <row r="769" spans="1:26" ht="15.75" customHeight="1">
      <c r="A769" s="780"/>
      <c r="B769" s="873"/>
      <c r="C769" s="780"/>
      <c r="D769" s="780"/>
      <c r="E769" s="780"/>
      <c r="F769" s="780"/>
      <c r="G769" s="780"/>
      <c r="H769" s="780"/>
      <c r="I769" s="780"/>
      <c r="J769" s="780"/>
      <c r="K769" s="780"/>
      <c r="L769" s="780"/>
      <c r="M769" s="780"/>
      <c r="N769" s="780"/>
      <c r="O769" s="780"/>
      <c r="P769" s="780"/>
      <c r="Q769" s="780"/>
      <c r="R769" s="780"/>
      <c r="S769" s="780"/>
      <c r="T769" s="780"/>
      <c r="U769" s="780"/>
      <c r="V769" s="780"/>
      <c r="W769" s="780"/>
      <c r="X769" s="780"/>
      <c r="Y769" s="780"/>
      <c r="Z769" s="780"/>
    </row>
    <row r="770" spans="1:26" ht="15.75" customHeight="1">
      <c r="A770" s="780"/>
      <c r="B770" s="873"/>
      <c r="C770" s="780"/>
      <c r="D770" s="780"/>
      <c r="E770" s="780"/>
      <c r="F770" s="780"/>
      <c r="G770" s="780"/>
      <c r="H770" s="780"/>
      <c r="I770" s="780"/>
      <c r="J770" s="780"/>
      <c r="K770" s="780"/>
      <c r="L770" s="780"/>
      <c r="M770" s="780"/>
      <c r="N770" s="780"/>
      <c r="O770" s="780"/>
      <c r="P770" s="780"/>
      <c r="Q770" s="780"/>
      <c r="R770" s="780"/>
      <c r="S770" s="780"/>
      <c r="T770" s="780"/>
      <c r="U770" s="780"/>
      <c r="V770" s="780"/>
      <c r="W770" s="780"/>
      <c r="X770" s="780"/>
      <c r="Y770" s="780"/>
      <c r="Z770" s="780"/>
    </row>
    <row r="771" spans="1:26" ht="15.75" customHeight="1">
      <c r="A771" s="780"/>
      <c r="B771" s="873"/>
      <c r="C771" s="780"/>
      <c r="D771" s="780"/>
      <c r="E771" s="780"/>
      <c r="F771" s="780"/>
      <c r="G771" s="780"/>
      <c r="H771" s="780"/>
      <c r="I771" s="780"/>
      <c r="J771" s="780"/>
      <c r="K771" s="780"/>
      <c r="L771" s="780"/>
      <c r="M771" s="780"/>
      <c r="N771" s="780"/>
      <c r="O771" s="780"/>
      <c r="P771" s="780"/>
      <c r="Q771" s="780"/>
      <c r="R771" s="780"/>
      <c r="S771" s="780"/>
      <c r="T771" s="780"/>
      <c r="U771" s="780"/>
      <c r="V771" s="780"/>
      <c r="W771" s="780"/>
      <c r="X771" s="780"/>
      <c r="Y771" s="780"/>
      <c r="Z771" s="780"/>
    </row>
    <row r="772" spans="1:26" ht="15.75" customHeight="1">
      <c r="A772" s="780"/>
      <c r="B772" s="873"/>
      <c r="C772" s="780"/>
      <c r="D772" s="780"/>
      <c r="E772" s="780"/>
      <c r="F772" s="780"/>
      <c r="G772" s="780"/>
      <c r="H772" s="780"/>
      <c r="I772" s="780"/>
      <c r="J772" s="780"/>
      <c r="K772" s="780"/>
      <c r="L772" s="780"/>
      <c r="M772" s="780"/>
      <c r="N772" s="780"/>
      <c r="O772" s="780"/>
      <c r="P772" s="780"/>
      <c r="Q772" s="780"/>
      <c r="R772" s="780"/>
      <c r="S772" s="780"/>
      <c r="T772" s="780"/>
      <c r="U772" s="780"/>
      <c r="V772" s="780"/>
      <c r="W772" s="780"/>
      <c r="X772" s="780"/>
      <c r="Y772" s="780"/>
      <c r="Z772" s="780"/>
    </row>
    <row r="773" spans="1:26" ht="15.75" customHeight="1">
      <c r="A773" s="780"/>
      <c r="B773" s="873"/>
      <c r="C773" s="780"/>
      <c r="D773" s="780"/>
      <c r="E773" s="780"/>
      <c r="F773" s="780"/>
      <c r="G773" s="780"/>
      <c r="H773" s="780"/>
      <c r="I773" s="780"/>
      <c r="J773" s="780"/>
      <c r="K773" s="780"/>
      <c r="L773" s="780"/>
      <c r="M773" s="780"/>
      <c r="N773" s="780"/>
      <c r="O773" s="780"/>
      <c r="P773" s="780"/>
      <c r="Q773" s="780"/>
      <c r="R773" s="780"/>
      <c r="S773" s="780"/>
      <c r="T773" s="780"/>
      <c r="U773" s="780"/>
      <c r="V773" s="780"/>
      <c r="W773" s="780"/>
      <c r="X773" s="780"/>
      <c r="Y773" s="780"/>
      <c r="Z773" s="780"/>
    </row>
    <row r="774" spans="1:26" ht="15.75" customHeight="1">
      <c r="A774" s="780"/>
      <c r="B774" s="873"/>
      <c r="C774" s="780"/>
      <c r="D774" s="780"/>
      <c r="E774" s="780"/>
      <c r="F774" s="780"/>
      <c r="G774" s="780"/>
      <c r="H774" s="780"/>
      <c r="I774" s="780"/>
      <c r="J774" s="780"/>
      <c r="K774" s="780"/>
      <c r="L774" s="780"/>
      <c r="M774" s="780"/>
      <c r="N774" s="780"/>
      <c r="O774" s="780"/>
      <c r="P774" s="780"/>
      <c r="Q774" s="780"/>
      <c r="R774" s="780"/>
      <c r="S774" s="780"/>
      <c r="T774" s="780"/>
      <c r="U774" s="780"/>
      <c r="V774" s="780"/>
      <c r="W774" s="780"/>
      <c r="X774" s="780"/>
      <c r="Y774" s="780"/>
      <c r="Z774" s="780"/>
    </row>
    <row r="775" spans="1:26" ht="15.75" customHeight="1">
      <c r="A775" s="780"/>
      <c r="B775" s="873"/>
      <c r="C775" s="780"/>
      <c r="D775" s="780"/>
      <c r="E775" s="780"/>
      <c r="F775" s="780"/>
      <c r="G775" s="780"/>
      <c r="H775" s="780"/>
      <c r="I775" s="780"/>
      <c r="J775" s="780"/>
      <c r="K775" s="780"/>
      <c r="L775" s="780"/>
      <c r="M775" s="780"/>
      <c r="N775" s="780"/>
      <c r="O775" s="780"/>
      <c r="P775" s="780"/>
      <c r="Q775" s="780"/>
      <c r="R775" s="780"/>
      <c r="S775" s="780"/>
      <c r="T775" s="780"/>
      <c r="U775" s="780"/>
      <c r="V775" s="780"/>
      <c r="W775" s="780"/>
      <c r="X775" s="780"/>
      <c r="Y775" s="780"/>
      <c r="Z775" s="780"/>
    </row>
    <row r="776" spans="1:26" ht="15.75" customHeight="1">
      <c r="A776" s="780"/>
      <c r="B776" s="873"/>
      <c r="C776" s="780"/>
      <c r="D776" s="780"/>
      <c r="E776" s="780"/>
      <c r="F776" s="780"/>
      <c r="G776" s="780"/>
      <c r="H776" s="780"/>
      <c r="I776" s="780"/>
      <c r="J776" s="780"/>
      <c r="K776" s="780"/>
      <c r="L776" s="780"/>
      <c r="M776" s="780"/>
      <c r="N776" s="780"/>
      <c r="O776" s="780"/>
      <c r="P776" s="780"/>
      <c r="Q776" s="780"/>
      <c r="R776" s="780"/>
      <c r="S776" s="780"/>
      <c r="T776" s="780"/>
      <c r="U776" s="780"/>
      <c r="V776" s="780"/>
      <c r="W776" s="780"/>
      <c r="X776" s="780"/>
      <c r="Y776" s="780"/>
      <c r="Z776" s="780"/>
    </row>
    <row r="777" spans="1:26" ht="15.75" customHeight="1">
      <c r="A777" s="780"/>
      <c r="B777" s="873"/>
      <c r="C777" s="780"/>
      <c r="D777" s="780"/>
      <c r="E777" s="780"/>
      <c r="F777" s="780"/>
      <c r="G777" s="780"/>
      <c r="H777" s="780"/>
      <c r="I777" s="780"/>
      <c r="J777" s="780"/>
      <c r="K777" s="780"/>
      <c r="L777" s="780"/>
      <c r="M777" s="780"/>
      <c r="N777" s="780"/>
      <c r="O777" s="780"/>
      <c r="P777" s="780"/>
      <c r="Q777" s="780"/>
      <c r="R777" s="780"/>
      <c r="S777" s="780"/>
      <c r="T777" s="780"/>
      <c r="U777" s="780"/>
      <c r="V777" s="780"/>
      <c r="W777" s="780"/>
      <c r="X777" s="780"/>
      <c r="Y777" s="780"/>
      <c r="Z777" s="780"/>
    </row>
    <row r="778" spans="1:26" ht="15.75" customHeight="1">
      <c r="A778" s="780"/>
      <c r="B778" s="873"/>
      <c r="C778" s="780"/>
      <c r="D778" s="780"/>
      <c r="E778" s="780"/>
      <c r="F778" s="780"/>
      <c r="G778" s="780"/>
      <c r="H778" s="780"/>
      <c r="I778" s="780"/>
      <c r="J778" s="780"/>
      <c r="K778" s="780"/>
      <c r="L778" s="780"/>
      <c r="M778" s="780"/>
      <c r="N778" s="780"/>
      <c r="O778" s="780"/>
      <c r="P778" s="780"/>
      <c r="Q778" s="780"/>
      <c r="R778" s="780"/>
      <c r="S778" s="780"/>
      <c r="T778" s="780"/>
      <c r="U778" s="780"/>
      <c r="V778" s="780"/>
      <c r="W778" s="780"/>
      <c r="X778" s="780"/>
      <c r="Y778" s="780"/>
      <c r="Z778" s="780"/>
    </row>
    <row r="779" spans="1:26" ht="15.75" customHeight="1">
      <c r="A779" s="780"/>
      <c r="B779" s="873"/>
      <c r="C779" s="780"/>
      <c r="D779" s="780"/>
      <c r="E779" s="780"/>
      <c r="F779" s="780"/>
      <c r="G779" s="780"/>
      <c r="H779" s="780"/>
      <c r="I779" s="780"/>
      <c r="J779" s="780"/>
      <c r="K779" s="780"/>
      <c r="L779" s="780"/>
      <c r="M779" s="780"/>
      <c r="N779" s="780"/>
      <c r="O779" s="780"/>
      <c r="P779" s="780"/>
      <c r="Q779" s="780"/>
      <c r="R779" s="780"/>
      <c r="S779" s="780"/>
      <c r="T779" s="780"/>
      <c r="U779" s="780"/>
      <c r="V779" s="780"/>
      <c r="W779" s="780"/>
      <c r="X779" s="780"/>
      <c r="Y779" s="780"/>
      <c r="Z779" s="780"/>
    </row>
    <row r="780" spans="1:26" ht="15.75" customHeight="1">
      <c r="A780" s="780"/>
      <c r="B780" s="873"/>
      <c r="C780" s="780"/>
      <c r="D780" s="780"/>
      <c r="E780" s="780"/>
      <c r="F780" s="780"/>
      <c r="G780" s="780"/>
      <c r="H780" s="780"/>
      <c r="I780" s="780"/>
      <c r="J780" s="780"/>
      <c r="K780" s="780"/>
      <c r="L780" s="780"/>
      <c r="M780" s="780"/>
      <c r="N780" s="780"/>
      <c r="O780" s="780"/>
      <c r="P780" s="780"/>
      <c r="Q780" s="780"/>
      <c r="R780" s="780"/>
      <c r="S780" s="780"/>
      <c r="T780" s="780"/>
      <c r="U780" s="780"/>
      <c r="V780" s="780"/>
      <c r="W780" s="780"/>
      <c r="X780" s="780"/>
      <c r="Y780" s="780"/>
      <c r="Z780" s="780"/>
    </row>
    <row r="781" spans="1:26" ht="15.75" customHeight="1">
      <c r="A781" s="780"/>
      <c r="B781" s="873"/>
      <c r="C781" s="780"/>
      <c r="D781" s="780"/>
      <c r="E781" s="780"/>
      <c r="F781" s="780"/>
      <c r="G781" s="780"/>
      <c r="H781" s="780"/>
      <c r="I781" s="780"/>
      <c r="J781" s="780"/>
      <c r="K781" s="780"/>
      <c r="L781" s="780"/>
      <c r="M781" s="780"/>
      <c r="N781" s="780"/>
      <c r="O781" s="780"/>
      <c r="P781" s="780"/>
      <c r="Q781" s="780"/>
      <c r="R781" s="780"/>
      <c r="S781" s="780"/>
      <c r="T781" s="780"/>
      <c r="U781" s="780"/>
      <c r="V781" s="780"/>
      <c r="W781" s="780"/>
      <c r="X781" s="780"/>
      <c r="Y781" s="780"/>
      <c r="Z781" s="780"/>
    </row>
    <row r="782" spans="1:26" ht="15.75" customHeight="1">
      <c r="A782" s="780"/>
      <c r="B782" s="873"/>
      <c r="C782" s="780"/>
      <c r="D782" s="780"/>
      <c r="E782" s="780"/>
      <c r="F782" s="780"/>
      <c r="G782" s="780"/>
      <c r="H782" s="780"/>
      <c r="I782" s="780"/>
      <c r="J782" s="780"/>
      <c r="K782" s="780"/>
      <c r="L782" s="780"/>
      <c r="M782" s="780"/>
      <c r="N782" s="780"/>
      <c r="O782" s="780"/>
      <c r="P782" s="780"/>
      <c r="Q782" s="780"/>
      <c r="R782" s="780"/>
      <c r="S782" s="780"/>
      <c r="T782" s="780"/>
      <c r="U782" s="780"/>
      <c r="V782" s="780"/>
      <c r="W782" s="780"/>
      <c r="X782" s="780"/>
      <c r="Y782" s="780"/>
      <c r="Z782" s="780"/>
    </row>
    <row r="783" spans="1:26" ht="15.75" customHeight="1">
      <c r="A783" s="780"/>
      <c r="B783" s="873"/>
      <c r="C783" s="780"/>
      <c r="D783" s="780"/>
      <c r="E783" s="780"/>
      <c r="F783" s="780"/>
      <c r="G783" s="780"/>
      <c r="H783" s="780"/>
      <c r="I783" s="780"/>
      <c r="J783" s="780"/>
      <c r="K783" s="780"/>
      <c r="L783" s="780"/>
      <c r="M783" s="780"/>
      <c r="N783" s="780"/>
      <c r="O783" s="780"/>
      <c r="P783" s="780"/>
      <c r="Q783" s="780"/>
      <c r="R783" s="780"/>
      <c r="S783" s="780"/>
      <c r="T783" s="780"/>
      <c r="U783" s="780"/>
      <c r="V783" s="780"/>
      <c r="W783" s="780"/>
      <c r="X783" s="780"/>
      <c r="Y783" s="780"/>
      <c r="Z783" s="780"/>
    </row>
    <row r="784" spans="1:26" ht="15.75" customHeight="1">
      <c r="A784" s="780"/>
      <c r="B784" s="873"/>
      <c r="C784" s="780"/>
      <c r="D784" s="780"/>
      <c r="E784" s="780"/>
      <c r="F784" s="780"/>
      <c r="G784" s="780"/>
      <c r="H784" s="780"/>
      <c r="I784" s="780"/>
      <c r="J784" s="780"/>
      <c r="K784" s="780"/>
      <c r="L784" s="780"/>
      <c r="M784" s="780"/>
      <c r="N784" s="780"/>
      <c r="O784" s="780"/>
      <c r="P784" s="780"/>
      <c r="Q784" s="780"/>
      <c r="R784" s="780"/>
      <c r="S784" s="780"/>
      <c r="T784" s="780"/>
      <c r="U784" s="780"/>
      <c r="V784" s="780"/>
      <c r="W784" s="780"/>
      <c r="X784" s="780"/>
      <c r="Y784" s="780"/>
      <c r="Z784" s="780"/>
    </row>
    <row r="785" spans="1:26" ht="15.75" customHeight="1">
      <c r="A785" s="780"/>
      <c r="B785" s="873"/>
      <c r="C785" s="780"/>
      <c r="D785" s="780"/>
      <c r="E785" s="780"/>
      <c r="F785" s="780"/>
      <c r="G785" s="780"/>
      <c r="H785" s="780"/>
      <c r="I785" s="780"/>
      <c r="J785" s="780"/>
      <c r="K785" s="780"/>
      <c r="L785" s="780"/>
      <c r="M785" s="780"/>
      <c r="N785" s="780"/>
      <c r="O785" s="780"/>
      <c r="P785" s="780"/>
      <c r="Q785" s="780"/>
      <c r="R785" s="780"/>
      <c r="S785" s="780"/>
      <c r="T785" s="780"/>
      <c r="U785" s="780"/>
      <c r="V785" s="780"/>
      <c r="W785" s="780"/>
      <c r="X785" s="780"/>
      <c r="Y785" s="780"/>
      <c r="Z785" s="780"/>
    </row>
    <row r="786" spans="1:26" ht="15.75" customHeight="1">
      <c r="A786" s="780"/>
      <c r="B786" s="873"/>
      <c r="C786" s="780"/>
      <c r="D786" s="780"/>
      <c r="E786" s="780"/>
      <c r="F786" s="780"/>
      <c r="G786" s="780"/>
      <c r="H786" s="780"/>
      <c r="I786" s="780"/>
      <c r="J786" s="780"/>
      <c r="K786" s="780"/>
      <c r="L786" s="780"/>
      <c r="M786" s="780"/>
      <c r="N786" s="780"/>
      <c r="O786" s="780"/>
      <c r="P786" s="780"/>
      <c r="Q786" s="780"/>
      <c r="R786" s="780"/>
      <c r="S786" s="780"/>
      <c r="T786" s="780"/>
      <c r="U786" s="780"/>
      <c r="V786" s="780"/>
      <c r="W786" s="780"/>
      <c r="X786" s="780"/>
      <c r="Y786" s="780"/>
      <c r="Z786" s="780"/>
    </row>
    <row r="787" spans="1:26" ht="15.75" customHeight="1">
      <c r="A787" s="780"/>
      <c r="B787" s="873"/>
      <c r="C787" s="780"/>
      <c r="D787" s="780"/>
      <c r="E787" s="780"/>
      <c r="F787" s="780"/>
      <c r="G787" s="780"/>
      <c r="H787" s="780"/>
      <c r="I787" s="780"/>
      <c r="J787" s="780"/>
      <c r="K787" s="780"/>
      <c r="L787" s="780"/>
      <c r="M787" s="780"/>
      <c r="N787" s="780"/>
      <c r="O787" s="780"/>
      <c r="P787" s="780"/>
      <c r="Q787" s="780"/>
      <c r="R787" s="780"/>
      <c r="S787" s="780"/>
      <c r="T787" s="780"/>
      <c r="U787" s="780"/>
      <c r="V787" s="780"/>
      <c r="W787" s="780"/>
      <c r="X787" s="780"/>
      <c r="Y787" s="780"/>
      <c r="Z787" s="780"/>
    </row>
    <row r="788" spans="1:26" ht="15.75" customHeight="1">
      <c r="A788" s="780"/>
      <c r="B788" s="873"/>
      <c r="C788" s="780"/>
      <c r="D788" s="780"/>
      <c r="E788" s="780"/>
      <c r="F788" s="780"/>
      <c r="G788" s="780"/>
      <c r="H788" s="780"/>
      <c r="I788" s="780"/>
      <c r="J788" s="780"/>
      <c r="K788" s="780"/>
      <c r="L788" s="780"/>
      <c r="M788" s="780"/>
      <c r="N788" s="780"/>
      <c r="O788" s="780"/>
      <c r="P788" s="780"/>
      <c r="Q788" s="780"/>
      <c r="R788" s="780"/>
      <c r="S788" s="780"/>
      <c r="T788" s="780"/>
      <c r="U788" s="780"/>
      <c r="V788" s="780"/>
      <c r="W788" s="780"/>
      <c r="X788" s="780"/>
      <c r="Y788" s="780"/>
      <c r="Z788" s="780"/>
    </row>
    <row r="789" spans="1:26" ht="15.75" customHeight="1">
      <c r="A789" s="780"/>
      <c r="B789" s="873"/>
      <c r="C789" s="780"/>
      <c r="D789" s="780"/>
      <c r="E789" s="780"/>
      <c r="F789" s="780"/>
      <c r="G789" s="780"/>
      <c r="H789" s="780"/>
      <c r="I789" s="780"/>
      <c r="J789" s="780"/>
      <c r="K789" s="780"/>
      <c r="L789" s="780"/>
      <c r="M789" s="780"/>
      <c r="N789" s="780"/>
      <c r="O789" s="780"/>
      <c r="P789" s="780"/>
      <c r="Q789" s="780"/>
      <c r="R789" s="780"/>
      <c r="S789" s="780"/>
      <c r="T789" s="780"/>
      <c r="U789" s="780"/>
      <c r="V789" s="780"/>
      <c r="W789" s="780"/>
      <c r="X789" s="780"/>
      <c r="Y789" s="780"/>
      <c r="Z789" s="780"/>
    </row>
    <row r="790" spans="1:26" ht="15.75" customHeight="1">
      <c r="A790" s="780"/>
      <c r="B790" s="873"/>
      <c r="C790" s="780"/>
      <c r="D790" s="780"/>
      <c r="E790" s="780"/>
      <c r="F790" s="780"/>
      <c r="G790" s="780"/>
      <c r="H790" s="780"/>
      <c r="I790" s="780"/>
      <c r="J790" s="780"/>
      <c r="K790" s="780"/>
      <c r="L790" s="780"/>
      <c r="M790" s="780"/>
      <c r="N790" s="780"/>
      <c r="O790" s="780"/>
      <c r="P790" s="780"/>
      <c r="Q790" s="780"/>
      <c r="R790" s="780"/>
      <c r="S790" s="780"/>
      <c r="T790" s="780"/>
      <c r="U790" s="780"/>
      <c r="V790" s="780"/>
      <c r="W790" s="780"/>
      <c r="X790" s="780"/>
      <c r="Y790" s="780"/>
      <c r="Z790" s="780"/>
    </row>
    <row r="791" spans="1:26" ht="15.75" customHeight="1">
      <c r="A791" s="780"/>
      <c r="B791" s="873"/>
      <c r="C791" s="780"/>
      <c r="D791" s="780"/>
      <c r="E791" s="780"/>
      <c r="F791" s="780"/>
      <c r="G791" s="780"/>
      <c r="H791" s="780"/>
      <c r="I791" s="780"/>
      <c r="J791" s="780"/>
      <c r="K791" s="780"/>
      <c r="L791" s="780"/>
      <c r="M791" s="780"/>
      <c r="N791" s="780"/>
      <c r="O791" s="780"/>
      <c r="P791" s="780"/>
      <c r="Q791" s="780"/>
      <c r="R791" s="780"/>
      <c r="S791" s="780"/>
      <c r="T791" s="780"/>
      <c r="U791" s="780"/>
      <c r="V791" s="780"/>
      <c r="W791" s="780"/>
      <c r="X791" s="780"/>
      <c r="Y791" s="780"/>
      <c r="Z791" s="780"/>
    </row>
    <row r="792" spans="1:26" ht="15.75" customHeight="1">
      <c r="A792" s="780"/>
      <c r="B792" s="873"/>
      <c r="C792" s="780"/>
      <c r="D792" s="780"/>
      <c r="E792" s="780"/>
      <c r="F792" s="780"/>
      <c r="G792" s="780"/>
      <c r="H792" s="780"/>
      <c r="I792" s="780"/>
      <c r="J792" s="780"/>
      <c r="K792" s="780"/>
      <c r="L792" s="780"/>
      <c r="M792" s="780"/>
      <c r="N792" s="780"/>
      <c r="O792" s="780"/>
      <c r="P792" s="780"/>
      <c r="Q792" s="780"/>
      <c r="R792" s="780"/>
      <c r="S792" s="780"/>
      <c r="T792" s="780"/>
      <c r="U792" s="780"/>
      <c r="V792" s="780"/>
      <c r="W792" s="780"/>
      <c r="X792" s="780"/>
      <c r="Y792" s="780"/>
      <c r="Z792" s="780"/>
    </row>
    <row r="793" spans="1:26" ht="15.75" customHeight="1">
      <c r="A793" s="780"/>
      <c r="B793" s="873"/>
      <c r="C793" s="780"/>
      <c r="D793" s="780"/>
      <c r="E793" s="780"/>
      <c r="F793" s="780"/>
      <c r="G793" s="780"/>
      <c r="H793" s="780"/>
      <c r="I793" s="780"/>
      <c r="J793" s="780"/>
      <c r="K793" s="780"/>
      <c r="L793" s="780"/>
      <c r="M793" s="780"/>
      <c r="N793" s="780"/>
      <c r="O793" s="780"/>
      <c r="P793" s="780"/>
      <c r="Q793" s="780"/>
      <c r="R793" s="780"/>
      <c r="S793" s="780"/>
      <c r="T793" s="780"/>
      <c r="U793" s="780"/>
      <c r="V793" s="780"/>
      <c r="W793" s="780"/>
      <c r="X793" s="780"/>
      <c r="Y793" s="780"/>
      <c r="Z793" s="780"/>
    </row>
    <row r="794" spans="1:26" ht="15.75" customHeight="1">
      <c r="A794" s="780"/>
      <c r="B794" s="873"/>
      <c r="C794" s="780"/>
      <c r="D794" s="780"/>
      <c r="E794" s="780"/>
      <c r="F794" s="780"/>
      <c r="G794" s="780"/>
      <c r="H794" s="780"/>
      <c r="I794" s="780"/>
      <c r="J794" s="780"/>
      <c r="K794" s="780"/>
      <c r="L794" s="780"/>
      <c r="M794" s="780"/>
      <c r="N794" s="780"/>
      <c r="O794" s="780"/>
      <c r="P794" s="780"/>
      <c r="Q794" s="780"/>
      <c r="R794" s="780"/>
      <c r="S794" s="780"/>
      <c r="T794" s="780"/>
      <c r="U794" s="780"/>
      <c r="V794" s="780"/>
      <c r="W794" s="780"/>
      <c r="X794" s="780"/>
      <c r="Y794" s="780"/>
      <c r="Z794" s="780"/>
    </row>
    <row r="795" spans="1:26" ht="15.75" customHeight="1">
      <c r="A795" s="780"/>
      <c r="B795" s="873"/>
      <c r="C795" s="780"/>
      <c r="D795" s="780"/>
      <c r="E795" s="780"/>
      <c r="F795" s="780"/>
      <c r="G795" s="780"/>
      <c r="H795" s="780"/>
      <c r="I795" s="780"/>
      <c r="J795" s="780"/>
      <c r="K795" s="780"/>
      <c r="L795" s="780"/>
      <c r="M795" s="780"/>
      <c r="N795" s="780"/>
      <c r="O795" s="780"/>
      <c r="P795" s="780"/>
      <c r="Q795" s="780"/>
      <c r="R795" s="780"/>
      <c r="S795" s="780"/>
      <c r="T795" s="780"/>
      <c r="U795" s="780"/>
      <c r="V795" s="780"/>
      <c r="W795" s="780"/>
      <c r="X795" s="780"/>
      <c r="Y795" s="780"/>
      <c r="Z795" s="780"/>
    </row>
    <row r="796" spans="1:26" ht="15.75" customHeight="1">
      <c r="A796" s="780"/>
      <c r="B796" s="873"/>
      <c r="C796" s="780"/>
      <c r="D796" s="780"/>
      <c r="E796" s="780"/>
      <c r="F796" s="780"/>
      <c r="G796" s="780"/>
      <c r="H796" s="780"/>
      <c r="I796" s="780"/>
      <c r="J796" s="780"/>
      <c r="K796" s="780"/>
      <c r="L796" s="780"/>
      <c r="M796" s="780"/>
      <c r="N796" s="780"/>
      <c r="O796" s="780"/>
      <c r="P796" s="780"/>
      <c r="Q796" s="780"/>
      <c r="R796" s="780"/>
      <c r="S796" s="780"/>
      <c r="T796" s="780"/>
      <c r="U796" s="780"/>
      <c r="V796" s="780"/>
      <c r="W796" s="780"/>
      <c r="X796" s="780"/>
      <c r="Y796" s="780"/>
      <c r="Z796" s="780"/>
    </row>
    <row r="797" spans="1:26" ht="15.75" customHeight="1">
      <c r="A797" s="780"/>
      <c r="B797" s="873"/>
      <c r="C797" s="780"/>
      <c r="D797" s="780"/>
      <c r="E797" s="780"/>
      <c r="F797" s="780"/>
      <c r="G797" s="780"/>
      <c r="H797" s="780"/>
      <c r="I797" s="780"/>
      <c r="J797" s="780"/>
      <c r="K797" s="780"/>
      <c r="L797" s="780"/>
      <c r="M797" s="780"/>
      <c r="N797" s="780"/>
      <c r="O797" s="780"/>
      <c r="P797" s="780"/>
      <c r="Q797" s="780"/>
      <c r="R797" s="780"/>
      <c r="S797" s="780"/>
      <c r="T797" s="780"/>
      <c r="U797" s="780"/>
      <c r="V797" s="780"/>
      <c r="W797" s="780"/>
      <c r="X797" s="780"/>
      <c r="Y797" s="780"/>
      <c r="Z797" s="780"/>
    </row>
    <row r="798" spans="1:26" ht="15.75" customHeight="1">
      <c r="A798" s="780"/>
      <c r="B798" s="873"/>
      <c r="C798" s="780"/>
      <c r="D798" s="780"/>
      <c r="E798" s="780"/>
      <c r="F798" s="780"/>
      <c r="G798" s="780"/>
      <c r="H798" s="780"/>
      <c r="I798" s="780"/>
      <c r="J798" s="780"/>
      <c r="K798" s="780"/>
      <c r="L798" s="780"/>
      <c r="M798" s="780"/>
      <c r="N798" s="780"/>
      <c r="O798" s="780"/>
      <c r="P798" s="780"/>
      <c r="Q798" s="780"/>
      <c r="R798" s="780"/>
      <c r="S798" s="780"/>
      <c r="T798" s="780"/>
      <c r="U798" s="780"/>
      <c r="V798" s="780"/>
      <c r="W798" s="780"/>
      <c r="X798" s="780"/>
      <c r="Y798" s="780"/>
      <c r="Z798" s="780"/>
    </row>
    <row r="799" spans="1:26" ht="15.75" customHeight="1">
      <c r="A799" s="780"/>
      <c r="B799" s="873"/>
      <c r="C799" s="780"/>
      <c r="D799" s="780"/>
      <c r="E799" s="780"/>
      <c r="F799" s="780"/>
      <c r="G799" s="780"/>
      <c r="H799" s="780"/>
      <c r="I799" s="780"/>
      <c r="J799" s="780"/>
      <c r="K799" s="780"/>
      <c r="L799" s="780"/>
      <c r="M799" s="780"/>
      <c r="N799" s="780"/>
      <c r="O799" s="780"/>
      <c r="P799" s="780"/>
      <c r="Q799" s="780"/>
      <c r="R799" s="780"/>
      <c r="S799" s="780"/>
      <c r="T799" s="780"/>
      <c r="U799" s="780"/>
      <c r="V799" s="780"/>
      <c r="W799" s="780"/>
      <c r="X799" s="780"/>
      <c r="Y799" s="780"/>
      <c r="Z799" s="780"/>
    </row>
    <row r="800" spans="1:26" ht="15.75" customHeight="1">
      <c r="A800" s="780"/>
      <c r="B800" s="873"/>
      <c r="C800" s="780"/>
      <c r="D800" s="780"/>
      <c r="E800" s="780"/>
      <c r="F800" s="780"/>
      <c r="G800" s="780"/>
      <c r="H800" s="780"/>
      <c r="I800" s="780"/>
      <c r="J800" s="780"/>
      <c r="K800" s="780"/>
      <c r="L800" s="780"/>
      <c r="M800" s="780"/>
      <c r="N800" s="780"/>
      <c r="O800" s="780"/>
      <c r="P800" s="780"/>
      <c r="Q800" s="780"/>
      <c r="R800" s="780"/>
      <c r="S800" s="780"/>
      <c r="T800" s="780"/>
      <c r="U800" s="780"/>
      <c r="V800" s="780"/>
      <c r="W800" s="780"/>
      <c r="X800" s="780"/>
      <c r="Y800" s="780"/>
      <c r="Z800" s="780"/>
    </row>
    <row r="801" spans="1:26" ht="15.75" customHeight="1">
      <c r="A801" s="780"/>
      <c r="B801" s="873"/>
      <c r="C801" s="780"/>
      <c r="D801" s="780"/>
      <c r="E801" s="780"/>
      <c r="F801" s="780"/>
      <c r="G801" s="780"/>
      <c r="H801" s="780"/>
      <c r="I801" s="780"/>
      <c r="J801" s="780"/>
      <c r="K801" s="780"/>
      <c r="L801" s="780"/>
      <c r="M801" s="780"/>
      <c r="N801" s="780"/>
      <c r="O801" s="780"/>
      <c r="P801" s="780"/>
      <c r="Q801" s="780"/>
      <c r="R801" s="780"/>
      <c r="S801" s="780"/>
      <c r="T801" s="780"/>
      <c r="U801" s="780"/>
      <c r="V801" s="780"/>
      <c r="W801" s="780"/>
      <c r="X801" s="780"/>
      <c r="Y801" s="780"/>
      <c r="Z801" s="780"/>
    </row>
    <row r="802" spans="1:26" ht="15.75" customHeight="1">
      <c r="A802" s="780"/>
      <c r="B802" s="873"/>
      <c r="C802" s="780"/>
      <c r="D802" s="780"/>
      <c r="E802" s="780"/>
      <c r="F802" s="780"/>
      <c r="G802" s="780"/>
      <c r="H802" s="780"/>
      <c r="I802" s="780"/>
      <c r="J802" s="780"/>
      <c r="K802" s="780"/>
      <c r="L802" s="780"/>
      <c r="M802" s="780"/>
      <c r="N802" s="780"/>
      <c r="O802" s="780"/>
      <c r="P802" s="780"/>
      <c r="Q802" s="780"/>
      <c r="R802" s="780"/>
      <c r="S802" s="780"/>
      <c r="T802" s="780"/>
      <c r="U802" s="780"/>
      <c r="V802" s="780"/>
      <c r="W802" s="780"/>
      <c r="X802" s="780"/>
      <c r="Y802" s="780"/>
      <c r="Z802" s="780"/>
    </row>
    <row r="803" spans="1:26" ht="15.75" customHeight="1">
      <c r="A803" s="780"/>
      <c r="B803" s="873"/>
      <c r="C803" s="780"/>
      <c r="D803" s="780"/>
      <c r="E803" s="780"/>
      <c r="F803" s="780"/>
      <c r="G803" s="780"/>
      <c r="H803" s="780"/>
      <c r="I803" s="780"/>
      <c r="J803" s="780"/>
      <c r="K803" s="780"/>
      <c r="L803" s="780"/>
      <c r="M803" s="780"/>
      <c r="N803" s="780"/>
      <c r="O803" s="780"/>
      <c r="P803" s="780"/>
      <c r="Q803" s="780"/>
      <c r="R803" s="780"/>
      <c r="S803" s="780"/>
      <c r="T803" s="780"/>
      <c r="U803" s="780"/>
      <c r="V803" s="780"/>
      <c r="W803" s="780"/>
      <c r="X803" s="780"/>
      <c r="Y803" s="780"/>
      <c r="Z803" s="780"/>
    </row>
    <row r="804" spans="1:26" ht="15.75" customHeight="1">
      <c r="A804" s="780"/>
      <c r="B804" s="873"/>
      <c r="C804" s="780"/>
      <c r="D804" s="780"/>
      <c r="E804" s="780"/>
      <c r="F804" s="780"/>
      <c r="G804" s="780"/>
      <c r="H804" s="780"/>
      <c r="I804" s="780"/>
      <c r="J804" s="780"/>
      <c r="K804" s="780"/>
      <c r="L804" s="780"/>
      <c r="M804" s="780"/>
      <c r="N804" s="780"/>
      <c r="O804" s="780"/>
      <c r="P804" s="780"/>
      <c r="Q804" s="780"/>
      <c r="R804" s="780"/>
      <c r="S804" s="780"/>
      <c r="T804" s="780"/>
      <c r="U804" s="780"/>
      <c r="V804" s="780"/>
      <c r="W804" s="780"/>
      <c r="X804" s="780"/>
      <c r="Y804" s="780"/>
      <c r="Z804" s="780"/>
    </row>
    <row r="805" spans="1:26" ht="15.75" customHeight="1">
      <c r="A805" s="780"/>
      <c r="B805" s="873"/>
      <c r="C805" s="780"/>
      <c r="D805" s="780"/>
      <c r="E805" s="780"/>
      <c r="F805" s="780"/>
      <c r="G805" s="780"/>
      <c r="H805" s="780"/>
      <c r="I805" s="780"/>
      <c r="J805" s="780"/>
      <c r="K805" s="780"/>
      <c r="L805" s="780"/>
      <c r="M805" s="780"/>
      <c r="N805" s="780"/>
      <c r="O805" s="780"/>
      <c r="P805" s="780"/>
      <c r="Q805" s="780"/>
      <c r="R805" s="780"/>
      <c r="S805" s="780"/>
      <c r="T805" s="780"/>
      <c r="U805" s="780"/>
      <c r="V805" s="780"/>
      <c r="W805" s="780"/>
      <c r="X805" s="780"/>
      <c r="Y805" s="780"/>
      <c r="Z805" s="780"/>
    </row>
    <row r="806" spans="1:26" ht="15.75" customHeight="1">
      <c r="A806" s="780"/>
      <c r="B806" s="873"/>
      <c r="C806" s="780"/>
      <c r="D806" s="780"/>
      <c r="E806" s="780"/>
      <c r="F806" s="780"/>
      <c r="G806" s="780"/>
      <c r="H806" s="780"/>
      <c r="I806" s="780"/>
      <c r="J806" s="780"/>
      <c r="K806" s="780"/>
      <c r="L806" s="780"/>
      <c r="M806" s="780"/>
      <c r="N806" s="780"/>
      <c r="O806" s="780"/>
      <c r="P806" s="780"/>
      <c r="Q806" s="780"/>
      <c r="R806" s="780"/>
      <c r="S806" s="780"/>
      <c r="T806" s="780"/>
      <c r="U806" s="780"/>
      <c r="V806" s="780"/>
      <c r="W806" s="780"/>
      <c r="X806" s="780"/>
      <c r="Y806" s="780"/>
      <c r="Z806" s="780"/>
    </row>
    <row r="807" spans="1:26" ht="15.75" customHeight="1">
      <c r="A807" s="780"/>
      <c r="B807" s="873"/>
      <c r="C807" s="780"/>
      <c r="D807" s="780"/>
      <c r="E807" s="780"/>
      <c r="F807" s="780"/>
      <c r="G807" s="780"/>
      <c r="H807" s="780"/>
      <c r="I807" s="780"/>
      <c r="J807" s="780"/>
      <c r="K807" s="780"/>
      <c r="L807" s="780"/>
      <c r="M807" s="780"/>
      <c r="N807" s="780"/>
      <c r="O807" s="780"/>
      <c r="P807" s="780"/>
      <c r="Q807" s="780"/>
      <c r="R807" s="780"/>
      <c r="S807" s="780"/>
      <c r="T807" s="780"/>
      <c r="U807" s="780"/>
      <c r="V807" s="780"/>
      <c r="W807" s="780"/>
      <c r="X807" s="780"/>
      <c r="Y807" s="780"/>
      <c r="Z807" s="780"/>
    </row>
    <row r="808" spans="1:26" ht="15.75" customHeight="1">
      <c r="A808" s="780"/>
      <c r="B808" s="873"/>
      <c r="C808" s="780"/>
      <c r="D808" s="780"/>
      <c r="E808" s="780"/>
      <c r="F808" s="780"/>
      <c r="G808" s="780"/>
      <c r="H808" s="780"/>
      <c r="I808" s="780"/>
      <c r="J808" s="780"/>
      <c r="K808" s="780"/>
      <c r="L808" s="780"/>
      <c r="M808" s="780"/>
      <c r="N808" s="780"/>
      <c r="O808" s="780"/>
      <c r="P808" s="780"/>
      <c r="Q808" s="780"/>
      <c r="R808" s="780"/>
      <c r="S808" s="780"/>
      <c r="T808" s="780"/>
      <c r="U808" s="780"/>
      <c r="V808" s="780"/>
      <c r="W808" s="780"/>
      <c r="X808" s="780"/>
      <c r="Y808" s="780"/>
      <c r="Z808" s="780"/>
    </row>
    <row r="809" spans="1:26" ht="15.75" customHeight="1">
      <c r="A809" s="780"/>
      <c r="B809" s="873"/>
      <c r="C809" s="780"/>
      <c r="D809" s="780"/>
      <c r="E809" s="780"/>
      <c r="F809" s="780"/>
      <c r="G809" s="780"/>
      <c r="H809" s="780"/>
      <c r="I809" s="780"/>
      <c r="J809" s="780"/>
      <c r="K809" s="780"/>
      <c r="L809" s="780"/>
      <c r="M809" s="780"/>
      <c r="N809" s="780"/>
      <c r="O809" s="780"/>
      <c r="P809" s="780"/>
      <c r="Q809" s="780"/>
      <c r="R809" s="780"/>
      <c r="S809" s="780"/>
      <c r="T809" s="780"/>
      <c r="U809" s="780"/>
      <c r="V809" s="780"/>
      <c r="W809" s="780"/>
      <c r="X809" s="780"/>
      <c r="Y809" s="780"/>
      <c r="Z809" s="780"/>
    </row>
    <row r="810" spans="1:26" ht="15.75" customHeight="1">
      <c r="A810" s="780"/>
      <c r="B810" s="873"/>
      <c r="C810" s="780"/>
      <c r="D810" s="780"/>
      <c r="E810" s="780"/>
      <c r="F810" s="780"/>
      <c r="G810" s="780"/>
      <c r="H810" s="780"/>
      <c r="I810" s="780"/>
      <c r="J810" s="780"/>
      <c r="K810" s="780"/>
      <c r="L810" s="780"/>
      <c r="M810" s="780"/>
      <c r="N810" s="780"/>
      <c r="O810" s="780"/>
      <c r="P810" s="780"/>
      <c r="Q810" s="780"/>
      <c r="R810" s="780"/>
      <c r="S810" s="780"/>
      <c r="T810" s="780"/>
      <c r="U810" s="780"/>
      <c r="V810" s="780"/>
      <c r="W810" s="780"/>
      <c r="X810" s="780"/>
      <c r="Y810" s="780"/>
      <c r="Z810" s="780"/>
    </row>
    <row r="811" spans="1:26" ht="15.75" customHeight="1">
      <c r="A811" s="780"/>
      <c r="B811" s="873"/>
      <c r="C811" s="780"/>
      <c r="D811" s="780"/>
      <c r="E811" s="780"/>
      <c r="F811" s="780"/>
      <c r="G811" s="780"/>
      <c r="H811" s="780"/>
      <c r="I811" s="780"/>
      <c r="J811" s="780"/>
      <c r="K811" s="780"/>
      <c r="L811" s="780"/>
      <c r="M811" s="780"/>
      <c r="N811" s="780"/>
      <c r="O811" s="780"/>
      <c r="P811" s="780"/>
      <c r="Q811" s="780"/>
      <c r="R811" s="780"/>
      <c r="S811" s="780"/>
      <c r="T811" s="780"/>
      <c r="U811" s="780"/>
      <c r="V811" s="780"/>
      <c r="W811" s="780"/>
      <c r="X811" s="780"/>
      <c r="Y811" s="780"/>
      <c r="Z811" s="780"/>
    </row>
    <row r="812" spans="1:26" ht="15.75" customHeight="1">
      <c r="A812" s="780"/>
      <c r="B812" s="873"/>
      <c r="C812" s="780"/>
      <c r="D812" s="780"/>
      <c r="E812" s="780"/>
      <c r="F812" s="780"/>
      <c r="G812" s="780"/>
      <c r="H812" s="780"/>
      <c r="I812" s="780"/>
      <c r="J812" s="780"/>
      <c r="K812" s="780"/>
      <c r="L812" s="780"/>
      <c r="M812" s="780"/>
      <c r="N812" s="780"/>
      <c r="O812" s="780"/>
      <c r="P812" s="780"/>
      <c r="Q812" s="780"/>
      <c r="R812" s="780"/>
      <c r="S812" s="780"/>
      <c r="T812" s="780"/>
      <c r="U812" s="780"/>
      <c r="V812" s="780"/>
      <c r="W812" s="780"/>
      <c r="X812" s="780"/>
      <c r="Y812" s="780"/>
      <c r="Z812" s="780"/>
    </row>
    <row r="813" spans="1:26" ht="15.75" customHeight="1">
      <c r="A813" s="780"/>
      <c r="B813" s="873"/>
      <c r="C813" s="780"/>
      <c r="D813" s="780"/>
      <c r="E813" s="780"/>
      <c r="F813" s="780"/>
      <c r="G813" s="780"/>
      <c r="H813" s="780"/>
      <c r="I813" s="780"/>
      <c r="J813" s="780"/>
      <c r="K813" s="780"/>
      <c r="L813" s="780"/>
      <c r="M813" s="780"/>
      <c r="N813" s="780"/>
      <c r="O813" s="780"/>
      <c r="P813" s="780"/>
      <c r="Q813" s="780"/>
      <c r="R813" s="780"/>
      <c r="S813" s="780"/>
      <c r="T813" s="780"/>
      <c r="U813" s="780"/>
      <c r="V813" s="780"/>
      <c r="W813" s="780"/>
      <c r="X813" s="780"/>
      <c r="Y813" s="780"/>
      <c r="Z813" s="780"/>
    </row>
    <row r="814" spans="1:26" ht="15.75" customHeight="1">
      <c r="A814" s="780"/>
      <c r="B814" s="873"/>
      <c r="C814" s="780"/>
      <c r="D814" s="780"/>
      <c r="E814" s="780"/>
      <c r="F814" s="780"/>
      <c r="G814" s="780"/>
      <c r="H814" s="780"/>
      <c r="I814" s="780"/>
      <c r="J814" s="780"/>
      <c r="K814" s="780"/>
      <c r="L814" s="780"/>
      <c r="M814" s="780"/>
      <c r="N814" s="780"/>
      <c r="O814" s="780"/>
      <c r="P814" s="780"/>
      <c r="Q814" s="780"/>
      <c r="R814" s="780"/>
      <c r="S814" s="780"/>
      <c r="T814" s="780"/>
      <c r="U814" s="780"/>
      <c r="V814" s="780"/>
      <c r="W814" s="780"/>
      <c r="X814" s="780"/>
      <c r="Y814" s="780"/>
      <c r="Z814" s="780"/>
    </row>
    <row r="815" spans="1:26" ht="15.75" customHeight="1">
      <c r="A815" s="780"/>
      <c r="B815" s="873"/>
      <c r="C815" s="780"/>
      <c r="D815" s="780"/>
      <c r="E815" s="780"/>
      <c r="F815" s="780"/>
      <c r="G815" s="780"/>
      <c r="H815" s="780"/>
      <c r="I815" s="780"/>
      <c r="J815" s="780"/>
      <c r="K815" s="780"/>
      <c r="L815" s="780"/>
      <c r="M815" s="780"/>
      <c r="N815" s="780"/>
      <c r="O815" s="780"/>
      <c r="P815" s="780"/>
      <c r="Q815" s="780"/>
      <c r="R815" s="780"/>
      <c r="S815" s="780"/>
      <c r="T815" s="780"/>
      <c r="U815" s="780"/>
      <c r="V815" s="780"/>
      <c r="W815" s="780"/>
      <c r="X815" s="780"/>
      <c r="Y815" s="780"/>
      <c r="Z815" s="780"/>
    </row>
    <row r="816" spans="1:26" ht="15.75" customHeight="1">
      <c r="A816" s="780"/>
      <c r="B816" s="873"/>
      <c r="C816" s="780"/>
      <c r="D816" s="780"/>
      <c r="E816" s="780"/>
      <c r="F816" s="780"/>
      <c r="G816" s="780"/>
      <c r="H816" s="780"/>
      <c r="I816" s="780"/>
      <c r="J816" s="780"/>
      <c r="K816" s="780"/>
      <c r="L816" s="780"/>
      <c r="M816" s="780"/>
      <c r="N816" s="780"/>
      <c r="O816" s="780"/>
      <c r="P816" s="780"/>
      <c r="Q816" s="780"/>
      <c r="R816" s="780"/>
      <c r="S816" s="780"/>
      <c r="T816" s="780"/>
      <c r="U816" s="780"/>
      <c r="V816" s="780"/>
      <c r="W816" s="780"/>
      <c r="X816" s="780"/>
      <c r="Y816" s="780"/>
      <c r="Z816" s="780"/>
    </row>
    <row r="817" spans="1:26" ht="15.75" customHeight="1">
      <c r="A817" s="780"/>
      <c r="B817" s="873"/>
      <c r="C817" s="780"/>
      <c r="D817" s="780"/>
      <c r="E817" s="780"/>
      <c r="F817" s="780"/>
      <c r="G817" s="780"/>
      <c r="H817" s="780"/>
      <c r="I817" s="780"/>
      <c r="J817" s="780"/>
      <c r="K817" s="780"/>
      <c r="L817" s="780"/>
      <c r="M817" s="780"/>
      <c r="N817" s="780"/>
      <c r="O817" s="780"/>
      <c r="P817" s="780"/>
      <c r="Q817" s="780"/>
      <c r="R817" s="780"/>
      <c r="S817" s="780"/>
      <c r="T817" s="780"/>
      <c r="U817" s="780"/>
      <c r="V817" s="780"/>
      <c r="W817" s="780"/>
      <c r="X817" s="780"/>
      <c r="Y817" s="780"/>
      <c r="Z817" s="780"/>
    </row>
    <row r="818" spans="1:26" ht="15.75" customHeight="1">
      <c r="A818" s="780"/>
      <c r="B818" s="873"/>
      <c r="C818" s="780"/>
      <c r="D818" s="780"/>
      <c r="E818" s="780"/>
      <c r="F818" s="780"/>
      <c r="G818" s="780"/>
      <c r="H818" s="780"/>
      <c r="I818" s="780"/>
      <c r="J818" s="780"/>
      <c r="K818" s="780"/>
      <c r="L818" s="780"/>
      <c r="M818" s="780"/>
      <c r="N818" s="780"/>
      <c r="O818" s="780"/>
      <c r="P818" s="780"/>
      <c r="Q818" s="780"/>
      <c r="R818" s="780"/>
      <c r="S818" s="780"/>
      <c r="T818" s="780"/>
      <c r="U818" s="780"/>
      <c r="V818" s="780"/>
      <c r="W818" s="780"/>
      <c r="X818" s="780"/>
      <c r="Y818" s="780"/>
      <c r="Z818" s="780"/>
    </row>
    <row r="819" spans="1:26" ht="15.75" customHeight="1">
      <c r="A819" s="780"/>
      <c r="B819" s="873"/>
      <c r="C819" s="780"/>
      <c r="D819" s="780"/>
      <c r="E819" s="780"/>
      <c r="F819" s="780"/>
      <c r="G819" s="780"/>
      <c r="H819" s="780"/>
      <c r="I819" s="780"/>
      <c r="J819" s="780"/>
      <c r="K819" s="780"/>
      <c r="L819" s="780"/>
      <c r="M819" s="780"/>
      <c r="N819" s="780"/>
      <c r="O819" s="780"/>
      <c r="P819" s="780"/>
      <c r="Q819" s="780"/>
      <c r="R819" s="780"/>
      <c r="S819" s="780"/>
      <c r="T819" s="780"/>
      <c r="U819" s="780"/>
      <c r="V819" s="780"/>
      <c r="W819" s="780"/>
      <c r="X819" s="780"/>
      <c r="Y819" s="780"/>
      <c r="Z819" s="780"/>
    </row>
    <row r="820" spans="1:26" ht="15.75" customHeight="1">
      <c r="A820" s="780"/>
      <c r="B820" s="873"/>
      <c r="C820" s="780"/>
      <c r="D820" s="780"/>
      <c r="E820" s="780"/>
      <c r="F820" s="780"/>
      <c r="G820" s="780"/>
      <c r="H820" s="780"/>
      <c r="I820" s="780"/>
      <c r="J820" s="780"/>
      <c r="K820" s="780"/>
      <c r="L820" s="780"/>
      <c r="M820" s="780"/>
      <c r="N820" s="780"/>
      <c r="O820" s="780"/>
      <c r="P820" s="780"/>
      <c r="Q820" s="780"/>
      <c r="R820" s="780"/>
      <c r="S820" s="780"/>
      <c r="T820" s="780"/>
      <c r="U820" s="780"/>
      <c r="V820" s="780"/>
      <c r="W820" s="780"/>
      <c r="X820" s="780"/>
      <c r="Y820" s="780"/>
      <c r="Z820" s="780"/>
    </row>
    <row r="821" spans="1:26" ht="15.75" customHeight="1">
      <c r="A821" s="780"/>
      <c r="B821" s="873"/>
      <c r="C821" s="780"/>
      <c r="D821" s="780"/>
      <c r="E821" s="780"/>
      <c r="F821" s="780"/>
      <c r="G821" s="780"/>
      <c r="H821" s="780"/>
      <c r="I821" s="780"/>
      <c r="J821" s="780"/>
      <c r="K821" s="780"/>
      <c r="L821" s="780"/>
      <c r="M821" s="780"/>
      <c r="N821" s="780"/>
      <c r="O821" s="780"/>
      <c r="P821" s="780"/>
      <c r="Q821" s="780"/>
      <c r="R821" s="780"/>
      <c r="S821" s="780"/>
      <c r="T821" s="780"/>
      <c r="U821" s="780"/>
      <c r="V821" s="780"/>
      <c r="W821" s="780"/>
      <c r="X821" s="780"/>
      <c r="Y821" s="780"/>
      <c r="Z821" s="780"/>
    </row>
    <row r="822" spans="1:26" ht="15.75" customHeight="1">
      <c r="A822" s="780"/>
      <c r="B822" s="873"/>
      <c r="C822" s="780"/>
      <c r="D822" s="780"/>
      <c r="E822" s="780"/>
      <c r="F822" s="780"/>
      <c r="G822" s="780"/>
      <c r="H822" s="780"/>
      <c r="I822" s="780"/>
      <c r="J822" s="780"/>
      <c r="K822" s="780"/>
      <c r="L822" s="780"/>
      <c r="M822" s="780"/>
      <c r="N822" s="780"/>
      <c r="O822" s="780"/>
      <c r="P822" s="780"/>
      <c r="Q822" s="780"/>
      <c r="R822" s="780"/>
      <c r="S822" s="780"/>
      <c r="T822" s="780"/>
      <c r="U822" s="780"/>
      <c r="V822" s="780"/>
      <c r="W822" s="780"/>
      <c r="X822" s="780"/>
      <c r="Y822" s="780"/>
      <c r="Z822" s="780"/>
    </row>
    <row r="823" spans="1:26" ht="15.75" customHeight="1">
      <c r="A823" s="780"/>
      <c r="B823" s="873"/>
      <c r="C823" s="780"/>
      <c r="D823" s="780"/>
      <c r="E823" s="780"/>
      <c r="F823" s="780"/>
      <c r="G823" s="780"/>
      <c r="H823" s="780"/>
      <c r="I823" s="780"/>
      <c r="J823" s="780"/>
      <c r="K823" s="780"/>
      <c r="L823" s="780"/>
      <c r="M823" s="780"/>
      <c r="N823" s="780"/>
      <c r="O823" s="780"/>
      <c r="P823" s="780"/>
      <c r="Q823" s="780"/>
      <c r="R823" s="780"/>
      <c r="S823" s="780"/>
      <c r="T823" s="780"/>
      <c r="U823" s="780"/>
      <c r="V823" s="780"/>
      <c r="W823" s="780"/>
      <c r="X823" s="780"/>
      <c r="Y823" s="780"/>
      <c r="Z823" s="780"/>
    </row>
    <row r="824" spans="1:26" ht="15.75" customHeight="1">
      <c r="A824" s="780"/>
      <c r="B824" s="873"/>
      <c r="C824" s="780"/>
      <c r="D824" s="780"/>
      <c r="E824" s="780"/>
      <c r="F824" s="780"/>
      <c r="G824" s="780"/>
      <c r="H824" s="780"/>
      <c r="I824" s="780"/>
      <c r="J824" s="780"/>
      <c r="K824" s="780"/>
      <c r="L824" s="780"/>
      <c r="M824" s="780"/>
      <c r="N824" s="780"/>
      <c r="O824" s="780"/>
      <c r="P824" s="780"/>
      <c r="Q824" s="780"/>
      <c r="R824" s="780"/>
      <c r="S824" s="780"/>
      <c r="T824" s="780"/>
      <c r="U824" s="780"/>
      <c r="V824" s="780"/>
      <c r="W824" s="780"/>
      <c r="X824" s="780"/>
      <c r="Y824" s="780"/>
      <c r="Z824" s="780"/>
    </row>
    <row r="825" spans="1:26" ht="15.75" customHeight="1">
      <c r="A825" s="780"/>
      <c r="B825" s="873"/>
      <c r="C825" s="780"/>
      <c r="D825" s="780"/>
      <c r="E825" s="780"/>
      <c r="F825" s="780"/>
      <c r="G825" s="780"/>
      <c r="H825" s="780"/>
      <c r="I825" s="780"/>
      <c r="J825" s="780"/>
      <c r="K825" s="780"/>
      <c r="L825" s="780"/>
      <c r="M825" s="780"/>
      <c r="N825" s="780"/>
      <c r="O825" s="780"/>
      <c r="P825" s="780"/>
      <c r="Q825" s="780"/>
      <c r="R825" s="780"/>
      <c r="S825" s="780"/>
      <c r="T825" s="780"/>
      <c r="U825" s="780"/>
      <c r="V825" s="780"/>
      <c r="W825" s="780"/>
      <c r="X825" s="780"/>
      <c r="Y825" s="780"/>
      <c r="Z825" s="780"/>
    </row>
    <row r="826" spans="1:26" ht="15.75" customHeight="1">
      <c r="A826" s="780"/>
      <c r="B826" s="873"/>
      <c r="C826" s="780"/>
      <c r="D826" s="780"/>
      <c r="E826" s="780"/>
      <c r="F826" s="780"/>
      <c r="G826" s="780"/>
      <c r="H826" s="780"/>
      <c r="I826" s="780"/>
      <c r="J826" s="780"/>
      <c r="K826" s="780"/>
      <c r="L826" s="780"/>
      <c r="M826" s="780"/>
      <c r="N826" s="780"/>
      <c r="O826" s="780"/>
      <c r="P826" s="780"/>
      <c r="Q826" s="780"/>
      <c r="R826" s="780"/>
      <c r="S826" s="780"/>
      <c r="T826" s="780"/>
      <c r="U826" s="780"/>
      <c r="V826" s="780"/>
      <c r="W826" s="780"/>
      <c r="X826" s="780"/>
      <c r="Y826" s="780"/>
      <c r="Z826" s="780"/>
    </row>
    <row r="827" spans="1:26" ht="15.75" customHeight="1">
      <c r="A827" s="780"/>
      <c r="B827" s="873"/>
      <c r="C827" s="780"/>
      <c r="D827" s="780"/>
      <c r="E827" s="780"/>
      <c r="F827" s="780"/>
      <c r="G827" s="780"/>
      <c r="H827" s="780"/>
      <c r="I827" s="780"/>
      <c r="J827" s="780"/>
      <c r="K827" s="780"/>
      <c r="L827" s="780"/>
      <c r="M827" s="780"/>
      <c r="N827" s="780"/>
      <c r="O827" s="780"/>
      <c r="P827" s="780"/>
      <c r="Q827" s="780"/>
      <c r="R827" s="780"/>
      <c r="S827" s="780"/>
      <c r="T827" s="780"/>
      <c r="U827" s="780"/>
      <c r="V827" s="780"/>
      <c r="W827" s="780"/>
      <c r="X827" s="780"/>
      <c r="Y827" s="780"/>
      <c r="Z827" s="780"/>
    </row>
    <row r="828" spans="1:26" ht="15.75" customHeight="1">
      <c r="A828" s="780"/>
      <c r="B828" s="873"/>
      <c r="C828" s="780"/>
      <c r="D828" s="780"/>
      <c r="E828" s="780"/>
      <c r="F828" s="780"/>
      <c r="G828" s="780"/>
      <c r="H828" s="780"/>
      <c r="I828" s="780"/>
      <c r="J828" s="780"/>
      <c r="K828" s="780"/>
      <c r="L828" s="780"/>
      <c r="M828" s="780"/>
      <c r="N828" s="780"/>
      <c r="O828" s="780"/>
      <c r="P828" s="780"/>
      <c r="Q828" s="780"/>
      <c r="R828" s="780"/>
      <c r="S828" s="780"/>
      <c r="T828" s="780"/>
      <c r="U828" s="780"/>
      <c r="V828" s="780"/>
      <c r="W828" s="780"/>
      <c r="X828" s="780"/>
      <c r="Y828" s="780"/>
      <c r="Z828" s="780"/>
    </row>
    <row r="829" spans="1:26" ht="15.75" customHeight="1">
      <c r="A829" s="780"/>
      <c r="B829" s="873"/>
      <c r="C829" s="780"/>
      <c r="D829" s="780"/>
      <c r="E829" s="780"/>
      <c r="F829" s="780"/>
      <c r="G829" s="780"/>
      <c r="H829" s="780"/>
      <c r="I829" s="780"/>
      <c r="J829" s="780"/>
      <c r="K829" s="780"/>
      <c r="L829" s="780"/>
      <c r="M829" s="780"/>
      <c r="N829" s="780"/>
      <c r="O829" s="780"/>
      <c r="P829" s="780"/>
      <c r="Q829" s="780"/>
      <c r="R829" s="780"/>
      <c r="S829" s="780"/>
      <c r="T829" s="780"/>
      <c r="U829" s="780"/>
      <c r="V829" s="780"/>
      <c r="W829" s="780"/>
      <c r="X829" s="780"/>
      <c r="Y829" s="780"/>
      <c r="Z829" s="780"/>
    </row>
    <row r="830" spans="1:26" ht="15.75" customHeight="1">
      <c r="A830" s="780"/>
      <c r="B830" s="873"/>
      <c r="C830" s="780"/>
      <c r="D830" s="780"/>
      <c r="E830" s="780"/>
      <c r="F830" s="780"/>
      <c r="G830" s="780"/>
      <c r="H830" s="780"/>
      <c r="I830" s="780"/>
      <c r="J830" s="780"/>
      <c r="K830" s="780"/>
      <c r="L830" s="780"/>
      <c r="M830" s="780"/>
      <c r="N830" s="780"/>
      <c r="O830" s="780"/>
      <c r="P830" s="780"/>
      <c r="Q830" s="780"/>
      <c r="R830" s="780"/>
      <c r="S830" s="780"/>
      <c r="T830" s="780"/>
      <c r="U830" s="780"/>
      <c r="V830" s="780"/>
      <c r="W830" s="780"/>
      <c r="X830" s="780"/>
      <c r="Y830" s="780"/>
      <c r="Z830" s="780"/>
    </row>
    <row r="831" spans="1:26" ht="15.75" customHeight="1">
      <c r="A831" s="780"/>
      <c r="B831" s="873"/>
      <c r="C831" s="780"/>
      <c r="D831" s="780"/>
      <c r="E831" s="780"/>
      <c r="F831" s="780"/>
      <c r="G831" s="780"/>
      <c r="H831" s="780"/>
      <c r="I831" s="780"/>
      <c r="J831" s="780"/>
      <c r="K831" s="780"/>
      <c r="L831" s="780"/>
      <c r="M831" s="780"/>
      <c r="N831" s="780"/>
      <c r="O831" s="780"/>
      <c r="P831" s="780"/>
      <c r="Q831" s="780"/>
      <c r="R831" s="780"/>
      <c r="S831" s="780"/>
      <c r="T831" s="780"/>
      <c r="U831" s="780"/>
      <c r="V831" s="780"/>
      <c r="W831" s="780"/>
      <c r="X831" s="780"/>
      <c r="Y831" s="780"/>
      <c r="Z831" s="780"/>
    </row>
    <row r="832" spans="1:26" ht="15.75" customHeight="1">
      <c r="A832" s="780"/>
      <c r="B832" s="873"/>
      <c r="C832" s="780"/>
      <c r="D832" s="780"/>
      <c r="E832" s="780"/>
      <c r="F832" s="780"/>
      <c r="G832" s="780"/>
      <c r="H832" s="780"/>
      <c r="I832" s="780"/>
      <c r="J832" s="780"/>
      <c r="K832" s="780"/>
      <c r="L832" s="780"/>
      <c r="M832" s="780"/>
      <c r="N832" s="780"/>
      <c r="O832" s="780"/>
      <c r="P832" s="780"/>
      <c r="Q832" s="780"/>
      <c r="R832" s="780"/>
      <c r="S832" s="780"/>
      <c r="T832" s="780"/>
      <c r="U832" s="780"/>
      <c r="V832" s="780"/>
      <c r="W832" s="780"/>
      <c r="X832" s="780"/>
      <c r="Y832" s="780"/>
      <c r="Z832" s="780"/>
    </row>
    <row r="833" spans="1:26" ht="15.75" customHeight="1">
      <c r="A833" s="780"/>
      <c r="B833" s="873"/>
      <c r="C833" s="780"/>
      <c r="D833" s="780"/>
      <c r="E833" s="780"/>
      <c r="F833" s="780"/>
      <c r="G833" s="780"/>
      <c r="H833" s="780"/>
      <c r="I833" s="780"/>
      <c r="J833" s="780"/>
      <c r="K833" s="780"/>
      <c r="L833" s="780"/>
      <c r="M833" s="780"/>
      <c r="N833" s="780"/>
      <c r="O833" s="780"/>
      <c r="P833" s="780"/>
      <c r="Q833" s="780"/>
      <c r="R833" s="780"/>
      <c r="S833" s="780"/>
      <c r="T833" s="780"/>
      <c r="U833" s="780"/>
      <c r="V833" s="780"/>
      <c r="W833" s="780"/>
      <c r="X833" s="780"/>
      <c r="Y833" s="780"/>
      <c r="Z833" s="780"/>
    </row>
    <row r="834" spans="1:26" ht="15.75" customHeight="1">
      <c r="A834" s="780"/>
      <c r="B834" s="873"/>
      <c r="C834" s="780"/>
      <c r="D834" s="780"/>
      <c r="E834" s="780"/>
      <c r="F834" s="780"/>
      <c r="G834" s="780"/>
      <c r="H834" s="780"/>
      <c r="I834" s="780"/>
      <c r="J834" s="780"/>
      <c r="K834" s="780"/>
      <c r="L834" s="780"/>
      <c r="M834" s="780"/>
      <c r="N834" s="780"/>
      <c r="O834" s="780"/>
      <c r="P834" s="780"/>
      <c r="Q834" s="780"/>
      <c r="R834" s="780"/>
      <c r="S834" s="780"/>
      <c r="T834" s="780"/>
      <c r="U834" s="780"/>
      <c r="V834" s="780"/>
      <c r="W834" s="780"/>
      <c r="X834" s="780"/>
      <c r="Y834" s="780"/>
      <c r="Z834" s="780"/>
    </row>
    <row r="835" spans="1:26" ht="15.75" customHeight="1">
      <c r="A835" s="780"/>
      <c r="B835" s="873"/>
      <c r="C835" s="780"/>
      <c r="D835" s="780"/>
      <c r="E835" s="780"/>
      <c r="F835" s="780"/>
      <c r="G835" s="780"/>
      <c r="H835" s="780"/>
      <c r="I835" s="780"/>
      <c r="J835" s="780"/>
      <c r="K835" s="780"/>
      <c r="L835" s="780"/>
      <c r="M835" s="780"/>
      <c r="N835" s="780"/>
      <c r="O835" s="780"/>
      <c r="P835" s="780"/>
      <c r="Q835" s="780"/>
      <c r="R835" s="780"/>
      <c r="S835" s="780"/>
      <c r="T835" s="780"/>
      <c r="U835" s="780"/>
      <c r="V835" s="780"/>
      <c r="W835" s="780"/>
      <c r="X835" s="780"/>
      <c r="Y835" s="780"/>
      <c r="Z835" s="780"/>
    </row>
    <row r="836" spans="1:26" ht="15.75" customHeight="1">
      <c r="A836" s="780"/>
      <c r="B836" s="873"/>
      <c r="C836" s="780"/>
      <c r="D836" s="780"/>
      <c r="E836" s="780"/>
      <c r="F836" s="780"/>
      <c r="G836" s="780"/>
      <c r="H836" s="780"/>
      <c r="I836" s="780"/>
      <c r="J836" s="780"/>
      <c r="K836" s="780"/>
      <c r="L836" s="780"/>
      <c r="M836" s="780"/>
      <c r="N836" s="780"/>
      <c r="O836" s="780"/>
      <c r="P836" s="780"/>
      <c r="Q836" s="780"/>
      <c r="R836" s="780"/>
      <c r="S836" s="780"/>
      <c r="T836" s="780"/>
      <c r="U836" s="780"/>
      <c r="V836" s="780"/>
      <c r="W836" s="780"/>
      <c r="X836" s="780"/>
      <c r="Y836" s="780"/>
      <c r="Z836" s="780"/>
    </row>
    <row r="837" spans="1:26" ht="15.75" customHeight="1">
      <c r="A837" s="780"/>
      <c r="B837" s="873"/>
      <c r="C837" s="780"/>
      <c r="D837" s="780"/>
      <c r="E837" s="780"/>
      <c r="F837" s="780"/>
      <c r="G837" s="780"/>
      <c r="H837" s="780"/>
      <c r="I837" s="780"/>
      <c r="J837" s="780"/>
      <c r="K837" s="780"/>
      <c r="L837" s="780"/>
      <c r="M837" s="780"/>
      <c r="N837" s="780"/>
      <c r="O837" s="780"/>
      <c r="P837" s="780"/>
      <c r="Q837" s="780"/>
      <c r="R837" s="780"/>
      <c r="S837" s="780"/>
      <c r="T837" s="780"/>
      <c r="U837" s="780"/>
      <c r="V837" s="780"/>
      <c r="W837" s="780"/>
      <c r="X837" s="780"/>
      <c r="Y837" s="780"/>
      <c r="Z837" s="780"/>
    </row>
    <row r="838" spans="1:26" ht="15.75" customHeight="1">
      <c r="A838" s="780"/>
      <c r="B838" s="873"/>
      <c r="C838" s="780"/>
      <c r="D838" s="780"/>
      <c r="E838" s="780"/>
      <c r="F838" s="780"/>
      <c r="G838" s="780"/>
      <c r="H838" s="780"/>
      <c r="I838" s="780"/>
      <c r="J838" s="780"/>
      <c r="K838" s="780"/>
      <c r="L838" s="780"/>
      <c r="M838" s="780"/>
      <c r="N838" s="780"/>
      <c r="O838" s="780"/>
      <c r="P838" s="780"/>
      <c r="Q838" s="780"/>
      <c r="R838" s="780"/>
      <c r="S838" s="780"/>
      <c r="T838" s="780"/>
      <c r="U838" s="780"/>
      <c r="V838" s="780"/>
      <c r="W838" s="780"/>
      <c r="X838" s="780"/>
      <c r="Y838" s="780"/>
      <c r="Z838" s="780"/>
    </row>
    <row r="839" spans="1:26" ht="15.75" customHeight="1">
      <c r="A839" s="780"/>
      <c r="B839" s="873"/>
      <c r="C839" s="780"/>
      <c r="D839" s="780"/>
      <c r="E839" s="780"/>
      <c r="F839" s="780"/>
      <c r="G839" s="780"/>
      <c r="H839" s="780"/>
      <c r="I839" s="780"/>
      <c r="J839" s="780"/>
      <c r="K839" s="780"/>
      <c r="L839" s="780"/>
      <c r="M839" s="780"/>
      <c r="N839" s="780"/>
      <c r="O839" s="780"/>
      <c r="P839" s="780"/>
      <c r="Q839" s="780"/>
      <c r="R839" s="780"/>
      <c r="S839" s="780"/>
      <c r="T839" s="780"/>
      <c r="U839" s="780"/>
      <c r="V839" s="780"/>
      <c r="W839" s="780"/>
      <c r="X839" s="780"/>
      <c r="Y839" s="780"/>
      <c r="Z839" s="780"/>
    </row>
    <row r="840" spans="1:26" ht="15.75" customHeight="1">
      <c r="A840" s="780"/>
      <c r="B840" s="873"/>
      <c r="C840" s="780"/>
      <c r="D840" s="780"/>
      <c r="E840" s="780"/>
      <c r="F840" s="780"/>
      <c r="G840" s="780"/>
      <c r="H840" s="780"/>
      <c r="I840" s="780"/>
      <c r="J840" s="780"/>
      <c r="K840" s="780"/>
      <c r="L840" s="780"/>
      <c r="M840" s="780"/>
      <c r="N840" s="780"/>
      <c r="O840" s="780"/>
      <c r="P840" s="780"/>
      <c r="Q840" s="780"/>
      <c r="R840" s="780"/>
      <c r="S840" s="780"/>
      <c r="T840" s="780"/>
      <c r="U840" s="780"/>
      <c r="V840" s="780"/>
      <c r="W840" s="780"/>
      <c r="X840" s="780"/>
      <c r="Y840" s="780"/>
      <c r="Z840" s="780"/>
    </row>
    <row r="841" spans="1:26" ht="15.75" customHeight="1">
      <c r="A841" s="780"/>
      <c r="B841" s="873"/>
      <c r="C841" s="780"/>
      <c r="D841" s="780"/>
      <c r="E841" s="780"/>
      <c r="F841" s="780"/>
      <c r="G841" s="780"/>
      <c r="H841" s="780"/>
      <c r="I841" s="780"/>
      <c r="J841" s="780"/>
      <c r="K841" s="780"/>
      <c r="L841" s="780"/>
      <c r="M841" s="780"/>
      <c r="N841" s="780"/>
      <c r="O841" s="780"/>
      <c r="P841" s="780"/>
      <c r="Q841" s="780"/>
      <c r="R841" s="780"/>
      <c r="S841" s="780"/>
      <c r="T841" s="780"/>
      <c r="U841" s="780"/>
      <c r="V841" s="780"/>
      <c r="W841" s="780"/>
      <c r="X841" s="780"/>
      <c r="Y841" s="780"/>
      <c r="Z841" s="780"/>
    </row>
    <row r="842" spans="1:26" ht="15.75" customHeight="1">
      <c r="A842" s="780"/>
      <c r="B842" s="873"/>
      <c r="C842" s="780"/>
      <c r="D842" s="780"/>
      <c r="E842" s="780"/>
      <c r="F842" s="780"/>
      <c r="G842" s="780"/>
      <c r="H842" s="780"/>
      <c r="I842" s="780"/>
      <c r="J842" s="780"/>
      <c r="K842" s="780"/>
      <c r="L842" s="780"/>
      <c r="M842" s="780"/>
      <c r="N842" s="780"/>
      <c r="O842" s="780"/>
      <c r="P842" s="780"/>
      <c r="Q842" s="780"/>
      <c r="R842" s="780"/>
      <c r="S842" s="780"/>
      <c r="T842" s="780"/>
      <c r="U842" s="780"/>
      <c r="V842" s="780"/>
      <c r="W842" s="780"/>
      <c r="X842" s="780"/>
      <c r="Y842" s="780"/>
      <c r="Z842" s="780"/>
    </row>
    <row r="843" spans="1:26" ht="15.75" customHeight="1">
      <c r="A843" s="780"/>
      <c r="B843" s="873"/>
      <c r="C843" s="780"/>
      <c r="D843" s="780"/>
      <c r="E843" s="780"/>
      <c r="F843" s="780"/>
      <c r="G843" s="780"/>
      <c r="H843" s="780"/>
      <c r="I843" s="780"/>
      <c r="J843" s="780"/>
      <c r="K843" s="780"/>
      <c r="L843" s="780"/>
      <c r="M843" s="780"/>
      <c r="N843" s="780"/>
      <c r="O843" s="780"/>
      <c r="P843" s="780"/>
      <c r="Q843" s="780"/>
      <c r="R843" s="780"/>
      <c r="S843" s="780"/>
      <c r="T843" s="780"/>
      <c r="U843" s="780"/>
      <c r="V843" s="780"/>
      <c r="W843" s="780"/>
      <c r="X843" s="780"/>
      <c r="Y843" s="780"/>
      <c r="Z843" s="780"/>
    </row>
    <row r="844" spans="1:26" ht="15.75" customHeight="1">
      <c r="A844" s="780"/>
      <c r="B844" s="873"/>
      <c r="C844" s="780"/>
      <c r="D844" s="780"/>
      <c r="E844" s="780"/>
      <c r="F844" s="780"/>
      <c r="G844" s="780"/>
      <c r="H844" s="780"/>
      <c r="I844" s="780"/>
      <c r="J844" s="780"/>
      <c r="K844" s="780"/>
      <c r="L844" s="780"/>
      <c r="M844" s="780"/>
      <c r="N844" s="780"/>
      <c r="O844" s="780"/>
      <c r="P844" s="780"/>
      <c r="Q844" s="780"/>
      <c r="R844" s="780"/>
      <c r="S844" s="780"/>
      <c r="T844" s="780"/>
      <c r="U844" s="780"/>
      <c r="V844" s="780"/>
      <c r="W844" s="780"/>
      <c r="X844" s="780"/>
      <c r="Y844" s="780"/>
      <c r="Z844" s="780"/>
    </row>
    <row r="845" spans="1:26" ht="15.75" customHeight="1">
      <c r="A845" s="780"/>
      <c r="B845" s="873"/>
      <c r="C845" s="780"/>
      <c r="D845" s="780"/>
      <c r="E845" s="780"/>
      <c r="F845" s="780"/>
      <c r="G845" s="780"/>
      <c r="H845" s="780"/>
      <c r="I845" s="780"/>
      <c r="J845" s="780"/>
      <c r="K845" s="780"/>
      <c r="L845" s="780"/>
      <c r="M845" s="780"/>
      <c r="N845" s="780"/>
      <c r="O845" s="780"/>
      <c r="P845" s="780"/>
      <c r="Q845" s="780"/>
      <c r="R845" s="780"/>
      <c r="S845" s="780"/>
      <c r="T845" s="780"/>
      <c r="U845" s="780"/>
      <c r="V845" s="780"/>
      <c r="W845" s="780"/>
      <c r="X845" s="780"/>
      <c r="Y845" s="780"/>
      <c r="Z845" s="780"/>
    </row>
    <row r="846" spans="1:26" ht="15.75" customHeight="1">
      <c r="A846" s="780"/>
      <c r="B846" s="873"/>
      <c r="C846" s="780"/>
      <c r="D846" s="780"/>
      <c r="E846" s="780"/>
      <c r="F846" s="780"/>
      <c r="G846" s="780"/>
      <c r="H846" s="780"/>
      <c r="I846" s="780"/>
      <c r="J846" s="780"/>
      <c r="K846" s="780"/>
      <c r="L846" s="780"/>
      <c r="M846" s="780"/>
      <c r="N846" s="780"/>
      <c r="O846" s="780"/>
      <c r="P846" s="780"/>
      <c r="Q846" s="780"/>
      <c r="R846" s="780"/>
      <c r="S846" s="780"/>
      <c r="T846" s="780"/>
      <c r="U846" s="780"/>
      <c r="V846" s="780"/>
      <c r="W846" s="780"/>
      <c r="X846" s="780"/>
      <c r="Y846" s="780"/>
      <c r="Z846" s="780"/>
    </row>
    <row r="847" spans="1:26" ht="15.75" customHeight="1">
      <c r="A847" s="780"/>
      <c r="B847" s="873"/>
      <c r="C847" s="780"/>
      <c r="D847" s="780"/>
      <c r="E847" s="780"/>
      <c r="F847" s="780"/>
      <c r="G847" s="780"/>
      <c r="H847" s="780"/>
      <c r="I847" s="780"/>
      <c r="J847" s="780"/>
      <c r="K847" s="780"/>
      <c r="L847" s="780"/>
      <c r="M847" s="780"/>
      <c r="N847" s="780"/>
      <c r="O847" s="780"/>
      <c r="P847" s="780"/>
      <c r="Q847" s="780"/>
      <c r="R847" s="780"/>
      <c r="S847" s="780"/>
      <c r="T847" s="780"/>
      <c r="U847" s="780"/>
      <c r="V847" s="780"/>
      <c r="W847" s="780"/>
      <c r="X847" s="780"/>
      <c r="Y847" s="780"/>
      <c r="Z847" s="780"/>
    </row>
    <row r="848" spans="1:26" ht="15.75" customHeight="1">
      <c r="A848" s="780"/>
      <c r="B848" s="873"/>
      <c r="C848" s="780"/>
      <c r="D848" s="780"/>
      <c r="E848" s="780"/>
      <c r="F848" s="780"/>
      <c r="G848" s="780"/>
      <c r="H848" s="780"/>
      <c r="I848" s="780"/>
      <c r="J848" s="780"/>
      <c r="K848" s="780"/>
      <c r="L848" s="780"/>
      <c r="M848" s="780"/>
      <c r="N848" s="780"/>
      <c r="O848" s="780"/>
      <c r="P848" s="780"/>
      <c r="Q848" s="780"/>
      <c r="R848" s="780"/>
      <c r="S848" s="780"/>
      <c r="T848" s="780"/>
      <c r="U848" s="780"/>
      <c r="V848" s="780"/>
      <c r="W848" s="780"/>
      <c r="X848" s="780"/>
      <c r="Y848" s="780"/>
      <c r="Z848" s="780"/>
    </row>
    <row r="849" spans="1:26" ht="15.75" customHeight="1">
      <c r="A849" s="780"/>
      <c r="B849" s="873"/>
      <c r="C849" s="780"/>
      <c r="D849" s="780"/>
      <c r="E849" s="780"/>
      <c r="F849" s="780"/>
      <c r="G849" s="780"/>
      <c r="H849" s="780"/>
      <c r="I849" s="780"/>
      <c r="J849" s="780"/>
      <c r="K849" s="780"/>
      <c r="L849" s="780"/>
      <c r="M849" s="780"/>
      <c r="N849" s="780"/>
      <c r="O849" s="780"/>
      <c r="P849" s="780"/>
      <c r="Q849" s="780"/>
      <c r="R849" s="780"/>
      <c r="S849" s="780"/>
      <c r="T849" s="780"/>
      <c r="U849" s="780"/>
      <c r="V849" s="780"/>
      <c r="W849" s="780"/>
      <c r="X849" s="780"/>
      <c r="Y849" s="780"/>
      <c r="Z849" s="780"/>
    </row>
    <row r="850" spans="1:26" ht="15.75" customHeight="1">
      <c r="A850" s="780"/>
      <c r="B850" s="873"/>
      <c r="C850" s="780"/>
      <c r="D850" s="780"/>
      <c r="E850" s="780"/>
      <c r="F850" s="780"/>
      <c r="G850" s="780"/>
      <c r="H850" s="780"/>
      <c r="I850" s="780"/>
      <c r="J850" s="780"/>
      <c r="K850" s="780"/>
      <c r="L850" s="780"/>
      <c r="M850" s="780"/>
      <c r="N850" s="780"/>
      <c r="O850" s="780"/>
      <c r="P850" s="780"/>
      <c r="Q850" s="780"/>
      <c r="R850" s="780"/>
      <c r="S850" s="780"/>
      <c r="T850" s="780"/>
      <c r="U850" s="780"/>
      <c r="V850" s="780"/>
      <c r="W850" s="780"/>
      <c r="X850" s="780"/>
      <c r="Y850" s="780"/>
      <c r="Z850" s="780"/>
    </row>
    <row r="851" spans="1:26" ht="15.75" customHeight="1">
      <c r="A851" s="780"/>
      <c r="B851" s="873"/>
      <c r="C851" s="780"/>
      <c r="D851" s="780"/>
      <c r="E851" s="780"/>
      <c r="F851" s="780"/>
      <c r="G851" s="780"/>
      <c r="H851" s="780"/>
      <c r="I851" s="780"/>
      <c r="J851" s="780"/>
      <c r="K851" s="780"/>
      <c r="L851" s="780"/>
      <c r="M851" s="780"/>
      <c r="N851" s="780"/>
      <c r="O851" s="780"/>
      <c r="P851" s="780"/>
      <c r="Q851" s="780"/>
      <c r="R851" s="780"/>
      <c r="S851" s="780"/>
      <c r="T851" s="780"/>
      <c r="U851" s="780"/>
      <c r="V851" s="780"/>
      <c r="W851" s="780"/>
      <c r="X851" s="780"/>
      <c r="Y851" s="780"/>
      <c r="Z851" s="780"/>
    </row>
    <row r="852" spans="1:26" ht="15.75" customHeight="1">
      <c r="A852" s="780"/>
      <c r="B852" s="873"/>
      <c r="C852" s="780"/>
      <c r="D852" s="780"/>
      <c r="E852" s="780"/>
      <c r="F852" s="780"/>
      <c r="G852" s="780"/>
      <c r="H852" s="780"/>
      <c r="I852" s="780"/>
      <c r="J852" s="780"/>
      <c r="K852" s="780"/>
      <c r="L852" s="780"/>
      <c r="M852" s="780"/>
      <c r="N852" s="780"/>
      <c r="O852" s="780"/>
      <c r="P852" s="780"/>
      <c r="Q852" s="780"/>
      <c r="R852" s="780"/>
      <c r="S852" s="780"/>
      <c r="T852" s="780"/>
      <c r="U852" s="780"/>
      <c r="V852" s="780"/>
      <c r="W852" s="780"/>
      <c r="X852" s="780"/>
      <c r="Y852" s="780"/>
      <c r="Z852" s="780"/>
    </row>
    <row r="853" spans="1:26" ht="15.75" customHeight="1">
      <c r="A853" s="780"/>
      <c r="B853" s="873"/>
      <c r="C853" s="780"/>
      <c r="D853" s="780"/>
      <c r="E853" s="780"/>
      <c r="F853" s="780"/>
      <c r="G853" s="780"/>
      <c r="H853" s="780"/>
      <c r="I853" s="780"/>
      <c r="J853" s="780"/>
      <c r="K853" s="780"/>
      <c r="L853" s="780"/>
      <c r="M853" s="780"/>
      <c r="N853" s="780"/>
      <c r="O853" s="780"/>
      <c r="P853" s="780"/>
      <c r="Q853" s="780"/>
      <c r="R853" s="780"/>
      <c r="S853" s="780"/>
      <c r="T853" s="780"/>
      <c r="U853" s="780"/>
      <c r="V853" s="780"/>
      <c r="W853" s="780"/>
      <c r="X853" s="780"/>
      <c r="Y853" s="780"/>
      <c r="Z853" s="780"/>
    </row>
    <row r="854" spans="1:26" ht="15.75" customHeight="1">
      <c r="A854" s="780"/>
      <c r="B854" s="873"/>
      <c r="C854" s="780"/>
      <c r="D854" s="780"/>
      <c r="E854" s="780"/>
      <c r="F854" s="780"/>
      <c r="G854" s="780"/>
      <c r="H854" s="780"/>
      <c r="I854" s="780"/>
      <c r="J854" s="780"/>
      <c r="K854" s="780"/>
      <c r="L854" s="780"/>
      <c r="M854" s="780"/>
      <c r="N854" s="780"/>
      <c r="O854" s="780"/>
      <c r="P854" s="780"/>
      <c r="Q854" s="780"/>
      <c r="R854" s="780"/>
      <c r="S854" s="780"/>
      <c r="T854" s="780"/>
      <c r="U854" s="780"/>
      <c r="V854" s="780"/>
      <c r="W854" s="780"/>
      <c r="X854" s="780"/>
      <c r="Y854" s="780"/>
      <c r="Z854" s="780"/>
    </row>
    <row r="855" spans="1:26" ht="15.75" customHeight="1">
      <c r="A855" s="780"/>
      <c r="B855" s="873"/>
      <c r="C855" s="780"/>
      <c r="D855" s="780"/>
      <c r="E855" s="780"/>
      <c r="F855" s="780"/>
      <c r="G855" s="780"/>
      <c r="H855" s="780"/>
      <c r="I855" s="780"/>
      <c r="J855" s="780"/>
      <c r="K855" s="780"/>
      <c r="L855" s="780"/>
      <c r="M855" s="780"/>
      <c r="N855" s="780"/>
      <c r="O855" s="780"/>
      <c r="P855" s="780"/>
      <c r="Q855" s="780"/>
      <c r="R855" s="780"/>
      <c r="S855" s="780"/>
      <c r="T855" s="780"/>
      <c r="U855" s="780"/>
      <c r="V855" s="780"/>
      <c r="W855" s="780"/>
      <c r="X855" s="780"/>
      <c r="Y855" s="780"/>
      <c r="Z855" s="780"/>
    </row>
    <row r="856" spans="1:26" ht="15.75" customHeight="1">
      <c r="A856" s="780"/>
      <c r="B856" s="873"/>
      <c r="C856" s="780"/>
      <c r="D856" s="780"/>
      <c r="E856" s="780"/>
      <c r="F856" s="780"/>
      <c r="G856" s="780"/>
      <c r="H856" s="780"/>
      <c r="I856" s="780"/>
      <c r="J856" s="780"/>
      <c r="K856" s="780"/>
      <c r="L856" s="780"/>
      <c r="M856" s="780"/>
      <c r="N856" s="780"/>
      <c r="O856" s="780"/>
      <c r="P856" s="780"/>
      <c r="Q856" s="780"/>
      <c r="R856" s="780"/>
      <c r="S856" s="780"/>
      <c r="T856" s="780"/>
      <c r="U856" s="780"/>
      <c r="V856" s="780"/>
      <c r="W856" s="780"/>
      <c r="X856" s="780"/>
      <c r="Y856" s="780"/>
      <c r="Z856" s="780"/>
    </row>
    <row r="857" spans="1:26" ht="15.75" customHeight="1">
      <c r="A857" s="780"/>
      <c r="B857" s="873"/>
      <c r="C857" s="780"/>
      <c r="D857" s="780"/>
      <c r="E857" s="780"/>
      <c r="F857" s="780"/>
      <c r="G857" s="780"/>
      <c r="H857" s="780"/>
      <c r="I857" s="780"/>
      <c r="J857" s="780"/>
      <c r="K857" s="780"/>
      <c r="L857" s="780"/>
      <c r="M857" s="780"/>
      <c r="N857" s="780"/>
      <c r="O857" s="780"/>
      <c r="P857" s="780"/>
      <c r="Q857" s="780"/>
      <c r="R857" s="780"/>
      <c r="S857" s="780"/>
      <c r="T857" s="780"/>
      <c r="U857" s="780"/>
      <c r="V857" s="780"/>
      <c r="W857" s="780"/>
      <c r="X857" s="780"/>
      <c r="Y857" s="780"/>
      <c r="Z857" s="780"/>
    </row>
    <row r="858" spans="1:26" ht="15.75" customHeight="1">
      <c r="A858" s="780"/>
      <c r="B858" s="873"/>
      <c r="C858" s="780"/>
      <c r="D858" s="780"/>
      <c r="E858" s="780"/>
      <c r="F858" s="780"/>
      <c r="G858" s="780"/>
      <c r="H858" s="780"/>
      <c r="I858" s="780"/>
      <c r="J858" s="780"/>
      <c r="K858" s="780"/>
      <c r="L858" s="780"/>
      <c r="M858" s="780"/>
      <c r="N858" s="780"/>
      <c r="O858" s="780"/>
      <c r="P858" s="780"/>
      <c r="Q858" s="780"/>
      <c r="R858" s="780"/>
      <c r="S858" s="780"/>
      <c r="T858" s="780"/>
      <c r="U858" s="780"/>
      <c r="V858" s="780"/>
      <c r="W858" s="780"/>
      <c r="X858" s="780"/>
      <c r="Y858" s="780"/>
      <c r="Z858" s="780"/>
    </row>
    <row r="859" spans="1:26" ht="15.75" customHeight="1">
      <c r="A859" s="780"/>
      <c r="B859" s="873"/>
      <c r="C859" s="780"/>
      <c r="D859" s="780"/>
      <c r="E859" s="780"/>
      <c r="F859" s="780"/>
      <c r="G859" s="780"/>
      <c r="H859" s="780"/>
      <c r="I859" s="780"/>
      <c r="J859" s="780"/>
      <c r="K859" s="780"/>
      <c r="L859" s="780"/>
      <c r="M859" s="780"/>
      <c r="N859" s="780"/>
      <c r="O859" s="780"/>
      <c r="P859" s="780"/>
      <c r="Q859" s="780"/>
      <c r="R859" s="780"/>
      <c r="S859" s="780"/>
      <c r="T859" s="780"/>
      <c r="U859" s="780"/>
      <c r="V859" s="780"/>
      <c r="W859" s="780"/>
      <c r="X859" s="780"/>
      <c r="Y859" s="780"/>
      <c r="Z859" s="780"/>
    </row>
    <row r="860" spans="1:26" ht="15.75" customHeight="1">
      <c r="A860" s="780"/>
      <c r="B860" s="873"/>
      <c r="C860" s="780"/>
      <c r="D860" s="780"/>
      <c r="E860" s="780"/>
      <c r="F860" s="780"/>
      <c r="G860" s="780"/>
      <c r="H860" s="780"/>
      <c r="I860" s="780"/>
      <c r="J860" s="780"/>
      <c r="K860" s="780"/>
      <c r="L860" s="780"/>
      <c r="M860" s="780"/>
      <c r="N860" s="780"/>
      <c r="O860" s="780"/>
      <c r="P860" s="780"/>
      <c r="Q860" s="780"/>
      <c r="R860" s="780"/>
      <c r="S860" s="780"/>
      <c r="T860" s="780"/>
      <c r="U860" s="780"/>
      <c r="V860" s="780"/>
      <c r="W860" s="780"/>
      <c r="X860" s="780"/>
      <c r="Y860" s="780"/>
      <c r="Z860" s="780"/>
    </row>
    <row r="861" spans="1:26" ht="15.75" customHeight="1">
      <c r="A861" s="780"/>
      <c r="B861" s="873"/>
      <c r="C861" s="780"/>
      <c r="D861" s="780"/>
      <c r="E861" s="780"/>
      <c r="F861" s="780"/>
      <c r="G861" s="780"/>
      <c r="H861" s="780"/>
      <c r="I861" s="780"/>
      <c r="J861" s="780"/>
      <c r="K861" s="780"/>
      <c r="L861" s="780"/>
      <c r="M861" s="780"/>
      <c r="N861" s="780"/>
      <c r="O861" s="780"/>
      <c r="P861" s="780"/>
      <c r="Q861" s="780"/>
      <c r="R861" s="780"/>
      <c r="S861" s="780"/>
      <c r="T861" s="780"/>
      <c r="U861" s="780"/>
      <c r="V861" s="780"/>
      <c r="W861" s="780"/>
      <c r="X861" s="780"/>
      <c r="Y861" s="780"/>
      <c r="Z861" s="780"/>
    </row>
    <row r="862" spans="1:26" ht="15.75" customHeight="1">
      <c r="A862" s="780"/>
      <c r="B862" s="873"/>
      <c r="C862" s="780"/>
      <c r="D862" s="780"/>
      <c r="E862" s="780"/>
      <c r="F862" s="780"/>
      <c r="G862" s="780"/>
      <c r="H862" s="780"/>
      <c r="I862" s="780"/>
      <c r="J862" s="780"/>
      <c r="K862" s="780"/>
      <c r="L862" s="780"/>
      <c r="M862" s="780"/>
      <c r="N862" s="780"/>
      <c r="O862" s="780"/>
      <c r="P862" s="780"/>
      <c r="Q862" s="780"/>
      <c r="R862" s="780"/>
      <c r="S862" s="780"/>
      <c r="T862" s="780"/>
      <c r="U862" s="780"/>
      <c r="V862" s="780"/>
      <c r="W862" s="780"/>
      <c r="X862" s="780"/>
      <c r="Y862" s="780"/>
      <c r="Z862" s="780"/>
    </row>
    <row r="863" spans="1:26" ht="15.75" customHeight="1">
      <c r="A863" s="780"/>
      <c r="B863" s="873"/>
      <c r="C863" s="780"/>
      <c r="D863" s="780"/>
      <c r="E863" s="780"/>
      <c r="F863" s="780"/>
      <c r="G863" s="780"/>
      <c r="H863" s="780"/>
      <c r="I863" s="780"/>
      <c r="J863" s="780"/>
      <c r="K863" s="780"/>
      <c r="L863" s="780"/>
      <c r="M863" s="780"/>
      <c r="N863" s="780"/>
      <c r="O863" s="780"/>
      <c r="P863" s="780"/>
      <c r="Q863" s="780"/>
      <c r="R863" s="780"/>
      <c r="S863" s="780"/>
      <c r="T863" s="780"/>
      <c r="U863" s="780"/>
      <c r="V863" s="780"/>
      <c r="W863" s="780"/>
      <c r="X863" s="780"/>
      <c r="Y863" s="780"/>
      <c r="Z863" s="780"/>
    </row>
    <row r="864" spans="1:26" ht="15.75" customHeight="1">
      <c r="A864" s="780"/>
      <c r="B864" s="873"/>
      <c r="C864" s="780"/>
      <c r="D864" s="780"/>
      <c r="E864" s="780"/>
      <c r="F864" s="780"/>
      <c r="G864" s="780"/>
      <c r="H864" s="780"/>
      <c r="I864" s="780"/>
      <c r="J864" s="780"/>
      <c r="K864" s="780"/>
      <c r="L864" s="780"/>
      <c r="M864" s="780"/>
      <c r="N864" s="780"/>
      <c r="O864" s="780"/>
      <c r="P864" s="780"/>
      <c r="Q864" s="780"/>
      <c r="R864" s="780"/>
      <c r="S864" s="780"/>
      <c r="T864" s="780"/>
      <c r="U864" s="780"/>
      <c r="V864" s="780"/>
      <c r="W864" s="780"/>
      <c r="X864" s="780"/>
      <c r="Y864" s="780"/>
      <c r="Z864" s="780"/>
    </row>
    <row r="865" spans="1:26" ht="15.75" customHeight="1">
      <c r="A865" s="780"/>
      <c r="B865" s="873"/>
      <c r="C865" s="780"/>
      <c r="D865" s="780"/>
      <c r="E865" s="780"/>
      <c r="F865" s="780"/>
      <c r="G865" s="780"/>
      <c r="H865" s="780"/>
      <c r="I865" s="780"/>
      <c r="J865" s="780"/>
      <c r="K865" s="780"/>
      <c r="L865" s="780"/>
      <c r="M865" s="780"/>
      <c r="N865" s="780"/>
      <c r="O865" s="780"/>
      <c r="P865" s="780"/>
      <c r="Q865" s="780"/>
      <c r="R865" s="780"/>
      <c r="S865" s="780"/>
      <c r="T865" s="780"/>
      <c r="U865" s="780"/>
      <c r="V865" s="780"/>
      <c r="W865" s="780"/>
      <c r="X865" s="780"/>
      <c r="Y865" s="780"/>
      <c r="Z865" s="780"/>
    </row>
    <row r="866" spans="1:26" ht="15.75" customHeight="1">
      <c r="A866" s="780"/>
      <c r="B866" s="873"/>
      <c r="C866" s="780"/>
      <c r="D866" s="780"/>
      <c r="E866" s="780"/>
      <c r="F866" s="780"/>
      <c r="G866" s="780"/>
      <c r="H866" s="780"/>
      <c r="I866" s="780"/>
      <c r="J866" s="780"/>
      <c r="K866" s="780"/>
      <c r="L866" s="780"/>
      <c r="M866" s="780"/>
      <c r="N866" s="780"/>
      <c r="O866" s="780"/>
      <c r="P866" s="780"/>
      <c r="Q866" s="780"/>
      <c r="R866" s="780"/>
      <c r="S866" s="780"/>
      <c r="T866" s="780"/>
      <c r="U866" s="780"/>
      <c r="V866" s="780"/>
      <c r="W866" s="780"/>
      <c r="X866" s="780"/>
      <c r="Y866" s="780"/>
      <c r="Z866" s="780"/>
    </row>
    <row r="867" spans="1:26" ht="15.75" customHeight="1">
      <c r="A867" s="780"/>
      <c r="B867" s="873"/>
      <c r="C867" s="780"/>
      <c r="D867" s="780"/>
      <c r="E867" s="780"/>
      <c r="F867" s="780"/>
      <c r="G867" s="780"/>
      <c r="H867" s="780"/>
      <c r="I867" s="780"/>
      <c r="J867" s="780"/>
      <c r="K867" s="780"/>
      <c r="L867" s="780"/>
      <c r="M867" s="780"/>
      <c r="N867" s="780"/>
      <c r="O867" s="780"/>
      <c r="P867" s="780"/>
      <c r="Q867" s="780"/>
      <c r="R867" s="780"/>
      <c r="S867" s="780"/>
      <c r="T867" s="780"/>
      <c r="U867" s="780"/>
      <c r="V867" s="780"/>
      <c r="W867" s="780"/>
      <c r="X867" s="780"/>
      <c r="Y867" s="780"/>
      <c r="Z867" s="780"/>
    </row>
    <row r="868" spans="1:26" ht="15.75" customHeight="1">
      <c r="A868" s="780"/>
      <c r="B868" s="873"/>
      <c r="C868" s="780"/>
      <c r="D868" s="780"/>
      <c r="E868" s="780"/>
      <c r="F868" s="780"/>
      <c r="G868" s="780"/>
      <c r="H868" s="780"/>
      <c r="I868" s="780"/>
      <c r="J868" s="780"/>
      <c r="K868" s="780"/>
      <c r="L868" s="780"/>
      <c r="M868" s="780"/>
      <c r="N868" s="780"/>
      <c r="O868" s="780"/>
      <c r="P868" s="780"/>
      <c r="Q868" s="780"/>
      <c r="R868" s="780"/>
      <c r="S868" s="780"/>
      <c r="T868" s="780"/>
      <c r="U868" s="780"/>
      <c r="V868" s="780"/>
      <c r="W868" s="780"/>
      <c r="X868" s="780"/>
      <c r="Y868" s="780"/>
      <c r="Z868" s="780"/>
    </row>
    <row r="869" spans="1:26" ht="15.75" customHeight="1">
      <c r="A869" s="780"/>
      <c r="B869" s="873"/>
      <c r="C869" s="780"/>
      <c r="D869" s="780"/>
      <c r="E869" s="780"/>
      <c r="F869" s="780"/>
      <c r="G869" s="780"/>
      <c r="H869" s="780"/>
      <c r="I869" s="780"/>
      <c r="J869" s="780"/>
      <c r="K869" s="780"/>
      <c r="L869" s="780"/>
      <c r="M869" s="780"/>
      <c r="N869" s="780"/>
      <c r="O869" s="780"/>
      <c r="P869" s="780"/>
      <c r="Q869" s="780"/>
      <c r="R869" s="780"/>
      <c r="S869" s="780"/>
      <c r="T869" s="780"/>
      <c r="U869" s="780"/>
      <c r="V869" s="780"/>
      <c r="W869" s="780"/>
      <c r="X869" s="780"/>
      <c r="Y869" s="780"/>
      <c r="Z869" s="780"/>
    </row>
    <row r="870" spans="1:26" ht="15.75" customHeight="1">
      <c r="A870" s="780"/>
      <c r="B870" s="873"/>
      <c r="C870" s="780"/>
      <c r="D870" s="780"/>
      <c r="E870" s="780"/>
      <c r="F870" s="780"/>
      <c r="G870" s="780"/>
      <c r="H870" s="780"/>
      <c r="I870" s="780"/>
      <c r="J870" s="780"/>
      <c r="K870" s="780"/>
      <c r="L870" s="780"/>
      <c r="M870" s="780"/>
      <c r="N870" s="780"/>
      <c r="O870" s="780"/>
      <c r="P870" s="780"/>
      <c r="Q870" s="780"/>
      <c r="R870" s="780"/>
      <c r="S870" s="780"/>
      <c r="T870" s="780"/>
      <c r="U870" s="780"/>
      <c r="V870" s="780"/>
      <c r="W870" s="780"/>
      <c r="X870" s="780"/>
      <c r="Y870" s="780"/>
      <c r="Z870" s="780"/>
    </row>
    <row r="871" spans="1:26" ht="15.75" customHeight="1">
      <c r="A871" s="780"/>
      <c r="B871" s="873"/>
      <c r="C871" s="780"/>
      <c r="D871" s="780"/>
      <c r="E871" s="780"/>
      <c r="F871" s="780"/>
      <c r="G871" s="780"/>
      <c r="H871" s="780"/>
      <c r="I871" s="780"/>
      <c r="J871" s="780"/>
      <c r="K871" s="780"/>
      <c r="L871" s="780"/>
      <c r="M871" s="780"/>
      <c r="N871" s="780"/>
      <c r="O871" s="780"/>
      <c r="P871" s="780"/>
      <c r="Q871" s="780"/>
      <c r="R871" s="780"/>
      <c r="S871" s="780"/>
      <c r="T871" s="780"/>
      <c r="U871" s="780"/>
      <c r="V871" s="780"/>
      <c r="W871" s="780"/>
      <c r="X871" s="780"/>
      <c r="Y871" s="780"/>
      <c r="Z871" s="780"/>
    </row>
    <row r="872" spans="1:26" ht="15.75" customHeight="1">
      <c r="A872" s="780"/>
      <c r="B872" s="873"/>
      <c r="C872" s="780"/>
      <c r="D872" s="780"/>
      <c r="E872" s="780"/>
      <c r="F872" s="780"/>
      <c r="G872" s="780"/>
      <c r="H872" s="780"/>
      <c r="I872" s="780"/>
      <c r="J872" s="780"/>
      <c r="K872" s="780"/>
      <c r="L872" s="780"/>
      <c r="M872" s="780"/>
      <c r="N872" s="780"/>
      <c r="O872" s="780"/>
      <c r="P872" s="780"/>
      <c r="Q872" s="780"/>
      <c r="R872" s="780"/>
      <c r="S872" s="780"/>
      <c r="T872" s="780"/>
      <c r="U872" s="780"/>
      <c r="V872" s="780"/>
      <c r="W872" s="780"/>
      <c r="X872" s="780"/>
      <c r="Y872" s="780"/>
      <c r="Z872" s="780"/>
    </row>
    <row r="873" spans="1:26" ht="15.75" customHeight="1">
      <c r="A873" s="780"/>
      <c r="B873" s="873"/>
      <c r="C873" s="780"/>
      <c r="D873" s="780"/>
      <c r="E873" s="780"/>
      <c r="F873" s="780"/>
      <c r="G873" s="780"/>
      <c r="H873" s="780"/>
      <c r="I873" s="780"/>
      <c r="J873" s="780"/>
      <c r="K873" s="780"/>
      <c r="L873" s="780"/>
      <c r="M873" s="780"/>
      <c r="N873" s="780"/>
      <c r="O873" s="780"/>
      <c r="P873" s="780"/>
      <c r="Q873" s="780"/>
      <c r="R873" s="780"/>
      <c r="S873" s="780"/>
      <c r="T873" s="780"/>
      <c r="U873" s="780"/>
      <c r="V873" s="780"/>
      <c r="W873" s="780"/>
      <c r="X873" s="780"/>
      <c r="Y873" s="780"/>
      <c r="Z873" s="780"/>
    </row>
    <row r="874" spans="1:26" ht="15.75" customHeight="1">
      <c r="A874" s="780"/>
      <c r="B874" s="873"/>
      <c r="C874" s="780"/>
      <c r="D874" s="780"/>
      <c r="E874" s="780"/>
      <c r="F874" s="780"/>
      <c r="G874" s="780"/>
      <c r="H874" s="780"/>
      <c r="I874" s="780"/>
      <c r="J874" s="780"/>
      <c r="K874" s="780"/>
      <c r="L874" s="780"/>
      <c r="M874" s="780"/>
      <c r="N874" s="780"/>
      <c r="O874" s="780"/>
      <c r="P874" s="780"/>
      <c r="Q874" s="780"/>
      <c r="R874" s="780"/>
      <c r="S874" s="780"/>
      <c r="T874" s="780"/>
      <c r="U874" s="780"/>
      <c r="V874" s="780"/>
      <c r="W874" s="780"/>
      <c r="X874" s="780"/>
      <c r="Y874" s="780"/>
      <c r="Z874" s="780"/>
    </row>
    <row r="875" spans="1:26" ht="15.75" customHeight="1">
      <c r="A875" s="780"/>
      <c r="B875" s="873"/>
      <c r="C875" s="780"/>
      <c r="D875" s="780"/>
      <c r="E875" s="780"/>
      <c r="F875" s="780"/>
      <c r="G875" s="780"/>
      <c r="H875" s="780"/>
      <c r="I875" s="780"/>
      <c r="J875" s="780"/>
      <c r="K875" s="780"/>
      <c r="L875" s="780"/>
      <c r="M875" s="780"/>
      <c r="N875" s="780"/>
      <c r="O875" s="780"/>
      <c r="P875" s="780"/>
      <c r="Q875" s="780"/>
      <c r="R875" s="780"/>
      <c r="S875" s="780"/>
      <c r="T875" s="780"/>
      <c r="U875" s="780"/>
      <c r="V875" s="780"/>
      <c r="W875" s="780"/>
      <c r="X875" s="780"/>
      <c r="Y875" s="780"/>
      <c r="Z875" s="780"/>
    </row>
    <row r="876" spans="1:26" ht="15.75" customHeight="1">
      <c r="A876" s="780"/>
      <c r="B876" s="873"/>
      <c r="C876" s="780"/>
      <c r="D876" s="780"/>
      <c r="E876" s="780"/>
      <c r="F876" s="780"/>
      <c r="G876" s="780"/>
      <c r="H876" s="780"/>
      <c r="I876" s="780"/>
      <c r="J876" s="780"/>
      <c r="K876" s="780"/>
      <c r="L876" s="780"/>
      <c r="M876" s="780"/>
      <c r="N876" s="780"/>
      <c r="O876" s="780"/>
      <c r="P876" s="780"/>
      <c r="Q876" s="780"/>
      <c r="R876" s="780"/>
      <c r="S876" s="780"/>
      <c r="T876" s="780"/>
      <c r="U876" s="780"/>
      <c r="V876" s="780"/>
      <c r="W876" s="780"/>
      <c r="X876" s="780"/>
      <c r="Y876" s="780"/>
      <c r="Z876" s="780"/>
    </row>
    <row r="877" spans="1:26" ht="15.75" customHeight="1">
      <c r="A877" s="780"/>
      <c r="B877" s="873"/>
      <c r="C877" s="780"/>
      <c r="D877" s="780"/>
      <c r="E877" s="780"/>
      <c r="F877" s="780"/>
      <c r="G877" s="780"/>
      <c r="H877" s="780"/>
      <c r="I877" s="780"/>
      <c r="J877" s="780"/>
      <c r="K877" s="780"/>
      <c r="L877" s="780"/>
      <c r="M877" s="780"/>
      <c r="N877" s="780"/>
      <c r="O877" s="780"/>
      <c r="P877" s="780"/>
      <c r="Q877" s="780"/>
      <c r="R877" s="780"/>
      <c r="S877" s="780"/>
      <c r="T877" s="780"/>
      <c r="U877" s="780"/>
      <c r="V877" s="780"/>
      <c r="W877" s="780"/>
      <c r="X877" s="780"/>
      <c r="Y877" s="780"/>
      <c r="Z877" s="780"/>
    </row>
    <row r="878" spans="1:26" ht="15.75" customHeight="1">
      <c r="A878" s="780"/>
      <c r="B878" s="873"/>
      <c r="C878" s="780"/>
      <c r="D878" s="780"/>
      <c r="E878" s="780"/>
      <c r="F878" s="780"/>
      <c r="G878" s="780"/>
      <c r="H878" s="780"/>
      <c r="I878" s="780"/>
      <c r="J878" s="780"/>
      <c r="K878" s="780"/>
      <c r="L878" s="780"/>
      <c r="M878" s="780"/>
      <c r="N878" s="780"/>
      <c r="O878" s="780"/>
      <c r="P878" s="780"/>
      <c r="Q878" s="780"/>
      <c r="R878" s="780"/>
      <c r="S878" s="780"/>
      <c r="T878" s="780"/>
      <c r="U878" s="780"/>
      <c r="V878" s="780"/>
      <c r="W878" s="780"/>
      <c r="X878" s="780"/>
      <c r="Y878" s="780"/>
      <c r="Z878" s="780"/>
    </row>
    <row r="879" spans="1:26" ht="15.75" customHeight="1">
      <c r="A879" s="780"/>
      <c r="B879" s="873"/>
      <c r="C879" s="780"/>
      <c r="D879" s="780"/>
      <c r="E879" s="780"/>
      <c r="F879" s="780"/>
      <c r="G879" s="780"/>
      <c r="H879" s="780"/>
      <c r="I879" s="780"/>
      <c r="J879" s="780"/>
      <c r="K879" s="780"/>
      <c r="L879" s="780"/>
      <c r="M879" s="780"/>
      <c r="N879" s="780"/>
      <c r="O879" s="780"/>
      <c r="P879" s="780"/>
      <c r="Q879" s="780"/>
      <c r="R879" s="780"/>
      <c r="S879" s="780"/>
      <c r="T879" s="780"/>
      <c r="U879" s="780"/>
      <c r="V879" s="780"/>
      <c r="W879" s="780"/>
      <c r="X879" s="780"/>
      <c r="Y879" s="780"/>
      <c r="Z879" s="780"/>
    </row>
    <row r="880" spans="1:26" ht="15.75" customHeight="1">
      <c r="A880" s="780"/>
      <c r="B880" s="873"/>
      <c r="C880" s="780"/>
      <c r="D880" s="780"/>
      <c r="E880" s="780"/>
      <c r="F880" s="780"/>
      <c r="G880" s="780"/>
      <c r="H880" s="780"/>
      <c r="I880" s="780"/>
      <c r="J880" s="780"/>
      <c r="K880" s="780"/>
      <c r="L880" s="780"/>
      <c r="M880" s="780"/>
      <c r="N880" s="780"/>
      <c r="O880" s="780"/>
      <c r="P880" s="780"/>
      <c r="Q880" s="780"/>
      <c r="R880" s="780"/>
      <c r="S880" s="780"/>
      <c r="T880" s="780"/>
      <c r="U880" s="780"/>
      <c r="V880" s="780"/>
      <c r="W880" s="780"/>
      <c r="X880" s="780"/>
      <c r="Y880" s="780"/>
      <c r="Z880" s="780"/>
    </row>
    <row r="881" spans="1:26" ht="15.75" customHeight="1">
      <c r="A881" s="780"/>
      <c r="B881" s="873"/>
      <c r="C881" s="780"/>
      <c r="D881" s="780"/>
      <c r="E881" s="780"/>
      <c r="F881" s="780"/>
      <c r="G881" s="780"/>
      <c r="H881" s="780"/>
      <c r="I881" s="780"/>
      <c r="J881" s="780"/>
      <c r="K881" s="780"/>
      <c r="L881" s="780"/>
      <c r="M881" s="780"/>
      <c r="N881" s="780"/>
      <c r="O881" s="780"/>
      <c r="P881" s="780"/>
      <c r="Q881" s="780"/>
      <c r="R881" s="780"/>
      <c r="S881" s="780"/>
      <c r="T881" s="780"/>
      <c r="U881" s="780"/>
      <c r="V881" s="780"/>
      <c r="W881" s="780"/>
      <c r="X881" s="780"/>
      <c r="Y881" s="780"/>
      <c r="Z881" s="780"/>
    </row>
    <row r="882" spans="1:26" ht="15.75" customHeight="1">
      <c r="A882" s="780"/>
      <c r="B882" s="873"/>
      <c r="C882" s="780"/>
      <c r="D882" s="780"/>
      <c r="E882" s="780"/>
      <c r="F882" s="780"/>
      <c r="G882" s="780"/>
      <c r="H882" s="780"/>
      <c r="I882" s="780"/>
      <c r="J882" s="780"/>
      <c r="K882" s="780"/>
      <c r="L882" s="780"/>
      <c r="M882" s="780"/>
      <c r="N882" s="780"/>
      <c r="O882" s="780"/>
      <c r="P882" s="780"/>
      <c r="Q882" s="780"/>
      <c r="R882" s="780"/>
      <c r="S882" s="780"/>
      <c r="T882" s="780"/>
      <c r="U882" s="780"/>
      <c r="V882" s="780"/>
      <c r="W882" s="780"/>
      <c r="X882" s="780"/>
      <c r="Y882" s="780"/>
      <c r="Z882" s="780"/>
    </row>
    <row r="883" spans="1:26" ht="15.75" customHeight="1">
      <c r="A883" s="780"/>
      <c r="B883" s="873"/>
      <c r="C883" s="780"/>
      <c r="D883" s="780"/>
      <c r="E883" s="780"/>
      <c r="F883" s="780"/>
      <c r="G883" s="780"/>
      <c r="H883" s="780"/>
      <c r="I883" s="780"/>
      <c r="J883" s="780"/>
      <c r="K883" s="780"/>
      <c r="L883" s="780"/>
      <c r="M883" s="780"/>
      <c r="N883" s="780"/>
      <c r="O883" s="780"/>
      <c r="P883" s="780"/>
      <c r="Q883" s="780"/>
      <c r="R883" s="780"/>
      <c r="S883" s="780"/>
      <c r="T883" s="780"/>
      <c r="U883" s="780"/>
      <c r="V883" s="780"/>
      <c r="W883" s="780"/>
      <c r="X883" s="780"/>
      <c r="Y883" s="780"/>
      <c r="Z883" s="780"/>
    </row>
    <row r="884" spans="1:26" ht="15.75" customHeight="1">
      <c r="A884" s="780"/>
      <c r="B884" s="873"/>
      <c r="C884" s="780"/>
      <c r="D884" s="780"/>
      <c r="E884" s="780"/>
      <c r="F884" s="780"/>
      <c r="G884" s="780"/>
      <c r="H884" s="780"/>
      <c r="I884" s="780"/>
      <c r="J884" s="780"/>
      <c r="K884" s="780"/>
      <c r="L884" s="780"/>
      <c r="M884" s="780"/>
      <c r="N884" s="780"/>
      <c r="O884" s="780"/>
      <c r="P884" s="780"/>
      <c r="Q884" s="780"/>
      <c r="R884" s="780"/>
      <c r="S884" s="780"/>
      <c r="T884" s="780"/>
      <c r="U884" s="780"/>
      <c r="V884" s="780"/>
      <c r="W884" s="780"/>
      <c r="X884" s="780"/>
      <c r="Y884" s="780"/>
      <c r="Z884" s="780"/>
    </row>
    <row r="885" spans="1:26" ht="15.75" customHeight="1">
      <c r="A885" s="780"/>
      <c r="B885" s="873"/>
      <c r="C885" s="780"/>
      <c r="D885" s="780"/>
      <c r="E885" s="780"/>
      <c r="F885" s="780"/>
      <c r="G885" s="780"/>
      <c r="H885" s="780"/>
      <c r="I885" s="780"/>
      <c r="J885" s="780"/>
      <c r="K885" s="780"/>
      <c r="L885" s="780"/>
      <c r="M885" s="780"/>
      <c r="N885" s="780"/>
      <c r="O885" s="780"/>
      <c r="P885" s="780"/>
      <c r="Q885" s="780"/>
      <c r="R885" s="780"/>
      <c r="S885" s="780"/>
      <c r="T885" s="780"/>
      <c r="U885" s="780"/>
      <c r="V885" s="780"/>
      <c r="W885" s="780"/>
      <c r="X885" s="780"/>
      <c r="Y885" s="780"/>
      <c r="Z885" s="780"/>
    </row>
    <row r="886" spans="1:26" ht="15.75" customHeight="1">
      <c r="A886" s="780"/>
      <c r="B886" s="873"/>
      <c r="C886" s="780"/>
      <c r="D886" s="780"/>
      <c r="E886" s="780"/>
      <c r="F886" s="780"/>
      <c r="G886" s="780"/>
      <c r="H886" s="780"/>
      <c r="I886" s="780"/>
      <c r="J886" s="780"/>
      <c r="K886" s="780"/>
      <c r="L886" s="780"/>
      <c r="M886" s="780"/>
      <c r="N886" s="780"/>
      <c r="O886" s="780"/>
      <c r="P886" s="780"/>
      <c r="Q886" s="780"/>
      <c r="R886" s="780"/>
      <c r="S886" s="780"/>
      <c r="T886" s="780"/>
      <c r="U886" s="780"/>
      <c r="V886" s="780"/>
      <c r="W886" s="780"/>
      <c r="X886" s="780"/>
      <c r="Y886" s="780"/>
      <c r="Z886" s="780"/>
    </row>
    <row r="887" spans="1:26" ht="15.75" customHeight="1">
      <c r="A887" s="780"/>
      <c r="B887" s="873"/>
      <c r="C887" s="780"/>
      <c r="D887" s="780"/>
      <c r="E887" s="780"/>
      <c r="F887" s="780"/>
      <c r="G887" s="780"/>
      <c r="H887" s="780"/>
      <c r="I887" s="780"/>
      <c r="J887" s="780"/>
      <c r="K887" s="780"/>
      <c r="L887" s="780"/>
      <c r="M887" s="780"/>
      <c r="N887" s="780"/>
      <c r="O887" s="780"/>
      <c r="P887" s="780"/>
      <c r="Q887" s="780"/>
      <c r="R887" s="780"/>
      <c r="S887" s="780"/>
      <c r="T887" s="780"/>
      <c r="U887" s="780"/>
      <c r="V887" s="780"/>
      <c r="W887" s="780"/>
      <c r="X887" s="780"/>
      <c r="Y887" s="780"/>
      <c r="Z887" s="780"/>
    </row>
    <row r="888" spans="1:26" ht="15.75" customHeight="1">
      <c r="A888" s="780"/>
      <c r="B888" s="873"/>
      <c r="C888" s="780"/>
      <c r="D888" s="780"/>
      <c r="E888" s="780"/>
      <c r="F888" s="780"/>
      <c r="G888" s="780"/>
      <c r="H888" s="780"/>
      <c r="I888" s="780"/>
      <c r="J888" s="780"/>
      <c r="K888" s="780"/>
      <c r="L888" s="780"/>
      <c r="M888" s="780"/>
      <c r="N888" s="780"/>
      <c r="O888" s="780"/>
      <c r="P888" s="780"/>
      <c r="Q888" s="780"/>
      <c r="R888" s="780"/>
      <c r="S888" s="780"/>
      <c r="T888" s="780"/>
      <c r="U888" s="780"/>
      <c r="V888" s="780"/>
      <c r="W888" s="780"/>
      <c r="X888" s="780"/>
      <c r="Y888" s="780"/>
      <c r="Z888" s="780"/>
    </row>
    <row r="889" spans="1:26" ht="15.75" customHeight="1">
      <c r="A889" s="780"/>
      <c r="B889" s="873"/>
      <c r="C889" s="780"/>
      <c r="D889" s="780"/>
      <c r="E889" s="780"/>
      <c r="F889" s="780"/>
      <c r="G889" s="780"/>
      <c r="H889" s="780"/>
      <c r="I889" s="780"/>
      <c r="J889" s="780"/>
      <c r="K889" s="780"/>
      <c r="L889" s="780"/>
      <c r="M889" s="780"/>
      <c r="N889" s="780"/>
      <c r="O889" s="780"/>
      <c r="P889" s="780"/>
      <c r="Q889" s="780"/>
      <c r="R889" s="780"/>
      <c r="S889" s="780"/>
      <c r="T889" s="780"/>
      <c r="U889" s="780"/>
      <c r="V889" s="780"/>
      <c r="W889" s="780"/>
      <c r="X889" s="780"/>
      <c r="Y889" s="780"/>
      <c r="Z889" s="780"/>
    </row>
    <row r="890" spans="1:26" ht="15.75" customHeight="1">
      <c r="A890" s="780"/>
      <c r="B890" s="873"/>
      <c r="C890" s="780"/>
      <c r="D890" s="780"/>
      <c r="E890" s="780"/>
      <c r="F890" s="780"/>
      <c r="G890" s="780"/>
      <c r="H890" s="780"/>
      <c r="I890" s="780"/>
      <c r="J890" s="780"/>
      <c r="K890" s="780"/>
      <c r="L890" s="780"/>
      <c r="M890" s="780"/>
      <c r="N890" s="780"/>
      <c r="O890" s="780"/>
      <c r="P890" s="780"/>
      <c r="Q890" s="780"/>
      <c r="R890" s="780"/>
      <c r="S890" s="780"/>
      <c r="T890" s="780"/>
      <c r="U890" s="780"/>
      <c r="V890" s="780"/>
      <c r="W890" s="780"/>
      <c r="X890" s="780"/>
      <c r="Y890" s="780"/>
      <c r="Z890" s="780"/>
    </row>
    <row r="891" spans="1:26" ht="15.75" customHeight="1">
      <c r="A891" s="780"/>
      <c r="B891" s="873"/>
      <c r="C891" s="780"/>
      <c r="D891" s="780"/>
      <c r="E891" s="780"/>
      <c r="F891" s="780"/>
      <c r="G891" s="780"/>
      <c r="H891" s="780"/>
      <c r="I891" s="780"/>
      <c r="J891" s="780"/>
      <c r="K891" s="780"/>
      <c r="L891" s="780"/>
      <c r="M891" s="780"/>
      <c r="N891" s="780"/>
      <c r="O891" s="780"/>
      <c r="P891" s="780"/>
      <c r="Q891" s="780"/>
      <c r="R891" s="780"/>
      <c r="S891" s="780"/>
      <c r="T891" s="780"/>
      <c r="U891" s="780"/>
      <c r="V891" s="780"/>
      <c r="W891" s="780"/>
      <c r="X891" s="780"/>
      <c r="Y891" s="780"/>
      <c r="Z891" s="780"/>
    </row>
    <row r="892" spans="1:26" ht="15.75" customHeight="1">
      <c r="A892" s="780"/>
      <c r="B892" s="873"/>
      <c r="C892" s="780"/>
      <c r="D892" s="780"/>
      <c r="E892" s="780"/>
      <c r="F892" s="780"/>
      <c r="G892" s="780"/>
      <c r="H892" s="780"/>
      <c r="I892" s="780"/>
      <c r="J892" s="780"/>
      <c r="K892" s="780"/>
      <c r="L892" s="780"/>
      <c r="M892" s="780"/>
      <c r="N892" s="780"/>
      <c r="O892" s="780"/>
      <c r="P892" s="780"/>
      <c r="Q892" s="780"/>
      <c r="R892" s="780"/>
      <c r="S892" s="780"/>
      <c r="T892" s="780"/>
      <c r="U892" s="780"/>
      <c r="V892" s="780"/>
      <c r="W892" s="780"/>
      <c r="X892" s="780"/>
      <c r="Y892" s="780"/>
      <c r="Z892" s="780"/>
    </row>
    <row r="893" spans="1:26" ht="15.75" customHeight="1">
      <c r="A893" s="780"/>
      <c r="B893" s="873"/>
      <c r="C893" s="780"/>
      <c r="D893" s="780"/>
      <c r="E893" s="780"/>
      <c r="F893" s="780"/>
      <c r="G893" s="780"/>
      <c r="H893" s="780"/>
      <c r="I893" s="780"/>
      <c r="J893" s="780"/>
      <c r="K893" s="780"/>
      <c r="L893" s="780"/>
      <c r="M893" s="780"/>
      <c r="N893" s="780"/>
      <c r="O893" s="780"/>
      <c r="P893" s="780"/>
      <c r="Q893" s="780"/>
      <c r="R893" s="780"/>
      <c r="S893" s="780"/>
      <c r="T893" s="780"/>
      <c r="U893" s="780"/>
      <c r="V893" s="780"/>
      <c r="W893" s="780"/>
      <c r="X893" s="780"/>
      <c r="Y893" s="780"/>
      <c r="Z893" s="780"/>
    </row>
    <row r="894" spans="1:26" ht="15.75" customHeight="1">
      <c r="A894" s="780"/>
      <c r="B894" s="873"/>
      <c r="C894" s="780"/>
      <c r="D894" s="780"/>
      <c r="E894" s="780"/>
      <c r="F894" s="780"/>
      <c r="G894" s="780"/>
      <c r="H894" s="780"/>
      <c r="I894" s="780"/>
      <c r="J894" s="780"/>
      <c r="K894" s="780"/>
      <c r="L894" s="780"/>
      <c r="M894" s="780"/>
      <c r="N894" s="780"/>
      <c r="O894" s="780"/>
      <c r="P894" s="780"/>
      <c r="Q894" s="780"/>
      <c r="R894" s="780"/>
      <c r="S894" s="780"/>
      <c r="T894" s="780"/>
      <c r="U894" s="780"/>
      <c r="V894" s="780"/>
      <c r="W894" s="780"/>
      <c r="X894" s="780"/>
      <c r="Y894" s="780"/>
      <c r="Z894" s="780"/>
    </row>
    <row r="895" spans="1:26" ht="15.75" customHeight="1">
      <c r="A895" s="780"/>
      <c r="B895" s="873"/>
      <c r="C895" s="780"/>
      <c r="D895" s="780"/>
      <c r="E895" s="780"/>
      <c r="F895" s="780"/>
      <c r="G895" s="780"/>
      <c r="H895" s="780"/>
      <c r="I895" s="780"/>
      <c r="J895" s="780"/>
      <c r="K895" s="780"/>
      <c r="L895" s="780"/>
      <c r="M895" s="780"/>
      <c r="N895" s="780"/>
      <c r="O895" s="780"/>
      <c r="P895" s="780"/>
      <c r="Q895" s="780"/>
      <c r="R895" s="780"/>
      <c r="S895" s="780"/>
      <c r="T895" s="780"/>
      <c r="U895" s="780"/>
      <c r="V895" s="780"/>
      <c r="W895" s="780"/>
      <c r="X895" s="780"/>
      <c r="Y895" s="780"/>
      <c r="Z895" s="780"/>
    </row>
    <row r="896" spans="1:26" ht="15.75" customHeight="1">
      <c r="A896" s="780"/>
      <c r="B896" s="873"/>
      <c r="C896" s="780"/>
      <c r="D896" s="780"/>
      <c r="E896" s="780"/>
      <c r="F896" s="780"/>
      <c r="G896" s="780"/>
      <c r="H896" s="780"/>
      <c r="I896" s="780"/>
      <c r="J896" s="780"/>
      <c r="K896" s="780"/>
      <c r="L896" s="780"/>
      <c r="M896" s="780"/>
      <c r="N896" s="780"/>
      <c r="O896" s="780"/>
      <c r="P896" s="780"/>
      <c r="Q896" s="780"/>
      <c r="R896" s="780"/>
      <c r="S896" s="780"/>
      <c r="T896" s="780"/>
      <c r="U896" s="780"/>
      <c r="V896" s="780"/>
      <c r="W896" s="780"/>
      <c r="X896" s="780"/>
      <c r="Y896" s="780"/>
      <c r="Z896" s="780"/>
    </row>
    <row r="897" spans="1:26" ht="15.75" customHeight="1">
      <c r="A897" s="780"/>
      <c r="B897" s="873"/>
      <c r="C897" s="780"/>
      <c r="D897" s="780"/>
      <c r="E897" s="780"/>
      <c r="F897" s="780"/>
      <c r="G897" s="780"/>
      <c r="H897" s="780"/>
      <c r="I897" s="780"/>
      <c r="J897" s="780"/>
      <c r="K897" s="780"/>
      <c r="L897" s="780"/>
      <c r="M897" s="780"/>
      <c r="N897" s="780"/>
      <c r="O897" s="780"/>
      <c r="P897" s="780"/>
      <c r="Q897" s="780"/>
      <c r="R897" s="780"/>
      <c r="S897" s="780"/>
      <c r="T897" s="780"/>
      <c r="U897" s="780"/>
      <c r="V897" s="780"/>
      <c r="W897" s="780"/>
      <c r="X897" s="780"/>
      <c r="Y897" s="780"/>
      <c r="Z897" s="780"/>
    </row>
    <row r="898" spans="1:26" ht="15.75" customHeight="1">
      <c r="A898" s="780"/>
      <c r="B898" s="873"/>
      <c r="C898" s="780"/>
      <c r="D898" s="780"/>
      <c r="E898" s="780"/>
      <c r="F898" s="780"/>
      <c r="G898" s="780"/>
      <c r="H898" s="780"/>
      <c r="I898" s="780"/>
      <c r="J898" s="780"/>
      <c r="K898" s="780"/>
      <c r="L898" s="780"/>
      <c r="M898" s="780"/>
      <c r="N898" s="780"/>
      <c r="O898" s="780"/>
      <c r="P898" s="780"/>
      <c r="Q898" s="780"/>
      <c r="R898" s="780"/>
      <c r="S898" s="780"/>
      <c r="T898" s="780"/>
      <c r="U898" s="780"/>
      <c r="V898" s="780"/>
      <c r="W898" s="780"/>
      <c r="X898" s="780"/>
      <c r="Y898" s="780"/>
      <c r="Z898" s="780"/>
    </row>
    <row r="899" spans="1:26" ht="15.75" customHeight="1">
      <c r="A899" s="780"/>
      <c r="B899" s="873"/>
      <c r="C899" s="780"/>
      <c r="D899" s="780"/>
      <c r="E899" s="780"/>
      <c r="F899" s="780"/>
      <c r="G899" s="780"/>
      <c r="H899" s="780"/>
      <c r="I899" s="780"/>
      <c r="J899" s="780"/>
      <c r="K899" s="780"/>
      <c r="L899" s="780"/>
      <c r="M899" s="780"/>
      <c r="N899" s="780"/>
      <c r="O899" s="780"/>
      <c r="P899" s="780"/>
      <c r="Q899" s="780"/>
      <c r="R899" s="780"/>
      <c r="S899" s="780"/>
      <c r="T899" s="780"/>
      <c r="U899" s="780"/>
      <c r="V899" s="780"/>
      <c r="W899" s="780"/>
      <c r="X899" s="780"/>
      <c r="Y899" s="780"/>
      <c r="Z899" s="780"/>
    </row>
    <row r="900" spans="1:26" ht="15.75" customHeight="1">
      <c r="A900" s="780"/>
      <c r="B900" s="873"/>
      <c r="C900" s="780"/>
      <c r="D900" s="780"/>
      <c r="E900" s="780"/>
      <c r="F900" s="780"/>
      <c r="G900" s="780"/>
      <c r="H900" s="780"/>
      <c r="I900" s="780"/>
      <c r="J900" s="780"/>
      <c r="K900" s="780"/>
      <c r="L900" s="780"/>
      <c r="M900" s="780"/>
      <c r="N900" s="780"/>
      <c r="O900" s="780"/>
      <c r="P900" s="780"/>
      <c r="Q900" s="780"/>
      <c r="R900" s="780"/>
      <c r="S900" s="780"/>
      <c r="T900" s="780"/>
      <c r="U900" s="780"/>
      <c r="V900" s="780"/>
      <c r="W900" s="780"/>
      <c r="X900" s="780"/>
      <c r="Y900" s="780"/>
      <c r="Z900" s="780"/>
    </row>
    <row r="901" spans="1:26" ht="15.75" customHeight="1">
      <c r="A901" s="780"/>
      <c r="B901" s="873"/>
      <c r="C901" s="780"/>
      <c r="D901" s="780"/>
      <c r="E901" s="780"/>
      <c r="F901" s="780"/>
      <c r="G901" s="780"/>
      <c r="H901" s="780"/>
      <c r="I901" s="780"/>
      <c r="J901" s="780"/>
      <c r="K901" s="780"/>
      <c r="L901" s="780"/>
      <c r="M901" s="780"/>
      <c r="N901" s="780"/>
      <c r="O901" s="780"/>
      <c r="P901" s="780"/>
      <c r="Q901" s="780"/>
      <c r="R901" s="780"/>
      <c r="S901" s="780"/>
      <c r="T901" s="780"/>
      <c r="U901" s="780"/>
      <c r="V901" s="780"/>
      <c r="W901" s="780"/>
      <c r="X901" s="780"/>
      <c r="Y901" s="780"/>
      <c r="Z901" s="780"/>
    </row>
    <row r="902" spans="1:26" ht="15.75" customHeight="1">
      <c r="A902" s="780"/>
      <c r="B902" s="873"/>
      <c r="C902" s="780"/>
      <c r="D902" s="780"/>
      <c r="E902" s="780"/>
      <c r="F902" s="780"/>
      <c r="G902" s="780"/>
      <c r="H902" s="780"/>
      <c r="I902" s="780"/>
      <c r="J902" s="780"/>
      <c r="K902" s="780"/>
      <c r="L902" s="780"/>
      <c r="M902" s="780"/>
      <c r="N902" s="780"/>
      <c r="O902" s="780"/>
      <c r="P902" s="780"/>
      <c r="Q902" s="780"/>
      <c r="R902" s="780"/>
      <c r="S902" s="780"/>
      <c r="T902" s="780"/>
      <c r="U902" s="780"/>
      <c r="V902" s="780"/>
      <c r="W902" s="780"/>
      <c r="X902" s="780"/>
      <c r="Y902" s="780"/>
      <c r="Z902" s="780"/>
    </row>
    <row r="903" spans="1:26" ht="15.75" customHeight="1">
      <c r="A903" s="780"/>
      <c r="B903" s="873"/>
      <c r="C903" s="780"/>
      <c r="D903" s="780"/>
      <c r="E903" s="780"/>
      <c r="F903" s="780"/>
      <c r="G903" s="780"/>
      <c r="H903" s="780"/>
      <c r="I903" s="780"/>
      <c r="J903" s="780"/>
      <c r="K903" s="780"/>
      <c r="L903" s="780"/>
      <c r="M903" s="780"/>
      <c r="N903" s="780"/>
      <c r="O903" s="780"/>
      <c r="P903" s="780"/>
      <c r="Q903" s="780"/>
      <c r="R903" s="780"/>
      <c r="S903" s="780"/>
      <c r="T903" s="780"/>
      <c r="U903" s="780"/>
      <c r="V903" s="780"/>
      <c r="W903" s="780"/>
      <c r="X903" s="780"/>
      <c r="Y903" s="780"/>
      <c r="Z903" s="780"/>
    </row>
    <row r="904" spans="1:26" ht="15.75" customHeight="1">
      <c r="A904" s="780"/>
      <c r="B904" s="873"/>
      <c r="C904" s="780"/>
      <c r="D904" s="780"/>
      <c r="E904" s="780"/>
      <c r="F904" s="780"/>
      <c r="G904" s="780"/>
      <c r="H904" s="780"/>
      <c r="I904" s="780"/>
      <c r="J904" s="780"/>
      <c r="K904" s="780"/>
      <c r="L904" s="780"/>
      <c r="M904" s="780"/>
      <c r="N904" s="780"/>
      <c r="O904" s="780"/>
      <c r="P904" s="780"/>
      <c r="Q904" s="780"/>
      <c r="R904" s="780"/>
      <c r="S904" s="780"/>
      <c r="T904" s="780"/>
      <c r="U904" s="780"/>
      <c r="V904" s="780"/>
      <c r="W904" s="780"/>
      <c r="X904" s="780"/>
      <c r="Y904" s="780"/>
      <c r="Z904" s="780"/>
    </row>
    <row r="905" spans="1:26" ht="15.75" customHeight="1">
      <c r="A905" s="780"/>
      <c r="B905" s="873"/>
      <c r="C905" s="780"/>
      <c r="D905" s="780"/>
      <c r="E905" s="780"/>
      <c r="F905" s="780"/>
      <c r="G905" s="780"/>
      <c r="H905" s="780"/>
      <c r="I905" s="780"/>
      <c r="J905" s="780"/>
      <c r="K905" s="780"/>
      <c r="L905" s="780"/>
      <c r="M905" s="780"/>
      <c r="N905" s="780"/>
      <c r="O905" s="780"/>
      <c r="P905" s="780"/>
      <c r="Q905" s="780"/>
      <c r="R905" s="780"/>
      <c r="S905" s="780"/>
      <c r="T905" s="780"/>
      <c r="U905" s="780"/>
      <c r="V905" s="780"/>
      <c r="W905" s="780"/>
      <c r="X905" s="780"/>
      <c r="Y905" s="780"/>
      <c r="Z905" s="780"/>
    </row>
    <row r="906" spans="1:26" ht="15.75" customHeight="1">
      <c r="A906" s="780"/>
      <c r="B906" s="873"/>
      <c r="C906" s="780"/>
      <c r="D906" s="780"/>
      <c r="E906" s="780"/>
      <c r="F906" s="780"/>
      <c r="G906" s="780"/>
      <c r="H906" s="780"/>
      <c r="I906" s="780"/>
      <c r="J906" s="780"/>
      <c r="K906" s="780"/>
      <c r="L906" s="780"/>
      <c r="M906" s="780"/>
      <c r="N906" s="780"/>
      <c r="O906" s="780"/>
      <c r="P906" s="780"/>
      <c r="Q906" s="780"/>
      <c r="R906" s="780"/>
      <c r="S906" s="780"/>
      <c r="T906" s="780"/>
      <c r="U906" s="780"/>
      <c r="V906" s="780"/>
      <c r="W906" s="780"/>
      <c r="X906" s="780"/>
      <c r="Y906" s="780"/>
      <c r="Z906" s="780"/>
    </row>
    <row r="907" spans="1:26" ht="15.75" customHeight="1">
      <c r="A907" s="780"/>
      <c r="B907" s="873"/>
      <c r="C907" s="780"/>
      <c r="D907" s="780"/>
      <c r="E907" s="780"/>
      <c r="F907" s="780"/>
      <c r="G907" s="780"/>
      <c r="H907" s="780"/>
      <c r="I907" s="780"/>
      <c r="J907" s="780"/>
      <c r="K907" s="780"/>
      <c r="L907" s="780"/>
      <c r="M907" s="780"/>
      <c r="N907" s="780"/>
      <c r="O907" s="780"/>
      <c r="P907" s="780"/>
      <c r="Q907" s="780"/>
      <c r="R907" s="780"/>
      <c r="S907" s="780"/>
      <c r="T907" s="780"/>
      <c r="U907" s="780"/>
      <c r="V907" s="780"/>
      <c r="W907" s="780"/>
      <c r="X907" s="780"/>
      <c r="Y907" s="780"/>
      <c r="Z907" s="780"/>
    </row>
    <row r="908" spans="1:26" ht="15.75" customHeight="1">
      <c r="A908" s="780"/>
      <c r="B908" s="873"/>
      <c r="C908" s="780"/>
      <c r="D908" s="780"/>
      <c r="E908" s="780"/>
      <c r="F908" s="780"/>
      <c r="G908" s="780"/>
      <c r="H908" s="780"/>
      <c r="I908" s="780"/>
      <c r="J908" s="780"/>
      <c r="K908" s="780"/>
      <c r="L908" s="780"/>
      <c r="M908" s="780"/>
      <c r="N908" s="780"/>
      <c r="O908" s="780"/>
      <c r="P908" s="780"/>
      <c r="Q908" s="780"/>
      <c r="R908" s="780"/>
      <c r="S908" s="780"/>
      <c r="T908" s="780"/>
      <c r="U908" s="780"/>
      <c r="V908" s="780"/>
      <c r="W908" s="780"/>
      <c r="X908" s="780"/>
      <c r="Y908" s="780"/>
      <c r="Z908" s="780"/>
    </row>
    <row r="909" spans="1:26" ht="15.75" customHeight="1">
      <c r="A909" s="780"/>
      <c r="B909" s="873"/>
      <c r="C909" s="780"/>
      <c r="D909" s="780"/>
      <c r="E909" s="780"/>
      <c r="F909" s="780"/>
      <c r="G909" s="780"/>
      <c r="H909" s="780"/>
      <c r="I909" s="780"/>
      <c r="J909" s="780"/>
      <c r="K909" s="780"/>
      <c r="L909" s="780"/>
      <c r="M909" s="780"/>
      <c r="N909" s="780"/>
      <c r="O909" s="780"/>
      <c r="P909" s="780"/>
      <c r="Q909" s="780"/>
      <c r="R909" s="780"/>
      <c r="S909" s="780"/>
      <c r="T909" s="780"/>
      <c r="U909" s="780"/>
      <c r="V909" s="780"/>
      <c r="W909" s="780"/>
      <c r="X909" s="780"/>
      <c r="Y909" s="780"/>
      <c r="Z909" s="780"/>
    </row>
    <row r="910" spans="1:26" ht="15.75" customHeight="1">
      <c r="A910" s="780"/>
      <c r="B910" s="873"/>
      <c r="C910" s="780"/>
      <c r="D910" s="780"/>
      <c r="E910" s="780"/>
      <c r="F910" s="780"/>
      <c r="G910" s="780"/>
      <c r="H910" s="780"/>
      <c r="I910" s="780"/>
      <c r="J910" s="780"/>
      <c r="K910" s="780"/>
      <c r="L910" s="780"/>
      <c r="M910" s="780"/>
      <c r="N910" s="780"/>
      <c r="O910" s="780"/>
      <c r="P910" s="780"/>
      <c r="Q910" s="780"/>
      <c r="R910" s="780"/>
      <c r="S910" s="780"/>
      <c r="T910" s="780"/>
      <c r="U910" s="780"/>
      <c r="V910" s="780"/>
      <c r="W910" s="780"/>
      <c r="X910" s="780"/>
      <c r="Y910" s="780"/>
      <c r="Z910" s="780"/>
    </row>
    <row r="911" spans="1:26" ht="15.75" customHeight="1">
      <c r="A911" s="780"/>
      <c r="B911" s="873"/>
      <c r="C911" s="780"/>
      <c r="D911" s="780"/>
      <c r="E911" s="780"/>
      <c r="F911" s="780"/>
      <c r="G911" s="780"/>
      <c r="H911" s="780"/>
      <c r="I911" s="780"/>
      <c r="J911" s="780"/>
      <c r="K911" s="780"/>
      <c r="L911" s="780"/>
      <c r="M911" s="780"/>
      <c r="N911" s="780"/>
      <c r="O911" s="780"/>
      <c r="P911" s="780"/>
      <c r="Q911" s="780"/>
      <c r="R911" s="780"/>
      <c r="S911" s="780"/>
      <c r="T911" s="780"/>
      <c r="U911" s="780"/>
      <c r="V911" s="780"/>
      <c r="W911" s="780"/>
      <c r="X911" s="780"/>
      <c r="Y911" s="780"/>
      <c r="Z911" s="780"/>
    </row>
    <row r="912" spans="1:26" ht="15.75" customHeight="1">
      <c r="A912" s="780"/>
      <c r="B912" s="873"/>
      <c r="C912" s="780"/>
      <c r="D912" s="780"/>
      <c r="E912" s="780"/>
      <c r="F912" s="780"/>
      <c r="G912" s="780"/>
      <c r="H912" s="780"/>
      <c r="I912" s="780"/>
      <c r="J912" s="780"/>
      <c r="K912" s="780"/>
      <c r="L912" s="780"/>
      <c r="M912" s="780"/>
      <c r="N912" s="780"/>
      <c r="O912" s="780"/>
      <c r="P912" s="780"/>
      <c r="Q912" s="780"/>
      <c r="R912" s="780"/>
      <c r="S912" s="780"/>
      <c r="T912" s="780"/>
      <c r="U912" s="780"/>
      <c r="V912" s="780"/>
      <c r="W912" s="780"/>
      <c r="X912" s="780"/>
      <c r="Y912" s="780"/>
      <c r="Z912" s="780"/>
    </row>
    <row r="913" spans="1:26" ht="15.75" customHeight="1">
      <c r="A913" s="780"/>
      <c r="B913" s="873"/>
      <c r="C913" s="780"/>
      <c r="D913" s="780"/>
      <c r="E913" s="780"/>
      <c r="F913" s="780"/>
      <c r="G913" s="780"/>
      <c r="H913" s="780"/>
      <c r="I913" s="780"/>
      <c r="J913" s="780"/>
      <c r="K913" s="780"/>
      <c r="L913" s="780"/>
      <c r="M913" s="780"/>
      <c r="N913" s="780"/>
      <c r="O913" s="780"/>
      <c r="P913" s="780"/>
      <c r="Q913" s="780"/>
      <c r="R913" s="780"/>
      <c r="S913" s="780"/>
      <c r="T913" s="780"/>
      <c r="U913" s="780"/>
      <c r="V913" s="780"/>
      <c r="W913" s="780"/>
      <c r="X913" s="780"/>
      <c r="Y913" s="780"/>
      <c r="Z913" s="780"/>
    </row>
    <row r="914" spans="1:26" ht="15.75" customHeight="1">
      <c r="A914" s="780"/>
      <c r="B914" s="873"/>
      <c r="C914" s="780"/>
      <c r="D914" s="780"/>
      <c r="E914" s="780"/>
      <c r="F914" s="780"/>
      <c r="G914" s="780"/>
      <c r="H914" s="780"/>
      <c r="I914" s="780"/>
      <c r="J914" s="780"/>
      <c r="K914" s="780"/>
      <c r="L914" s="780"/>
      <c r="M914" s="780"/>
      <c r="N914" s="780"/>
      <c r="O914" s="780"/>
      <c r="P914" s="780"/>
      <c r="Q914" s="780"/>
      <c r="R914" s="780"/>
      <c r="S914" s="780"/>
      <c r="T914" s="780"/>
      <c r="U914" s="780"/>
      <c r="V914" s="780"/>
      <c r="W914" s="780"/>
      <c r="X914" s="780"/>
      <c r="Y914" s="780"/>
      <c r="Z914" s="780"/>
    </row>
    <row r="915" spans="1:26" ht="15.75" customHeight="1">
      <c r="A915" s="780"/>
      <c r="B915" s="873"/>
      <c r="C915" s="780"/>
      <c r="D915" s="780"/>
      <c r="E915" s="780"/>
      <c r="F915" s="780"/>
      <c r="G915" s="780"/>
      <c r="H915" s="780"/>
      <c r="I915" s="780"/>
      <c r="J915" s="780"/>
      <c r="K915" s="780"/>
      <c r="L915" s="780"/>
      <c r="M915" s="780"/>
      <c r="N915" s="780"/>
      <c r="O915" s="780"/>
      <c r="P915" s="780"/>
      <c r="Q915" s="780"/>
      <c r="R915" s="780"/>
      <c r="S915" s="780"/>
      <c r="T915" s="780"/>
      <c r="U915" s="780"/>
      <c r="V915" s="780"/>
      <c r="W915" s="780"/>
      <c r="X915" s="780"/>
      <c r="Y915" s="780"/>
      <c r="Z915" s="780"/>
    </row>
    <row r="916" spans="1:26" ht="15.75" customHeight="1">
      <c r="A916" s="780"/>
      <c r="B916" s="873"/>
      <c r="C916" s="780"/>
      <c r="D916" s="780"/>
      <c r="E916" s="780"/>
      <c r="F916" s="780"/>
      <c r="G916" s="780"/>
      <c r="H916" s="780"/>
      <c r="I916" s="780"/>
      <c r="J916" s="780"/>
      <c r="K916" s="780"/>
      <c r="L916" s="780"/>
      <c r="M916" s="780"/>
      <c r="N916" s="780"/>
      <c r="O916" s="780"/>
      <c r="P916" s="780"/>
      <c r="Q916" s="780"/>
      <c r="R916" s="780"/>
      <c r="S916" s="780"/>
      <c r="T916" s="780"/>
      <c r="U916" s="780"/>
      <c r="V916" s="780"/>
      <c r="W916" s="780"/>
      <c r="X916" s="780"/>
      <c r="Y916" s="780"/>
      <c r="Z916" s="780"/>
    </row>
    <row r="917" spans="1:26" ht="15.75" customHeight="1">
      <c r="A917" s="780"/>
      <c r="B917" s="873"/>
      <c r="C917" s="780"/>
      <c r="D917" s="780"/>
      <c r="E917" s="780"/>
      <c r="F917" s="780"/>
      <c r="G917" s="780"/>
      <c r="H917" s="780"/>
      <c r="I917" s="780"/>
      <c r="J917" s="780"/>
      <c r="K917" s="780"/>
      <c r="L917" s="780"/>
      <c r="M917" s="780"/>
      <c r="N917" s="780"/>
      <c r="O917" s="780"/>
      <c r="P917" s="780"/>
      <c r="Q917" s="780"/>
      <c r="R917" s="780"/>
      <c r="S917" s="780"/>
      <c r="T917" s="780"/>
      <c r="U917" s="780"/>
      <c r="V917" s="780"/>
      <c r="W917" s="780"/>
      <c r="X917" s="780"/>
      <c r="Y917" s="780"/>
      <c r="Z917" s="780"/>
    </row>
    <row r="918" spans="1:26" ht="15.75" customHeight="1">
      <c r="A918" s="780"/>
      <c r="B918" s="873"/>
      <c r="C918" s="780"/>
      <c r="D918" s="780"/>
      <c r="E918" s="780"/>
      <c r="F918" s="780"/>
      <c r="G918" s="780"/>
      <c r="H918" s="780"/>
      <c r="I918" s="780"/>
      <c r="J918" s="780"/>
      <c r="K918" s="780"/>
      <c r="L918" s="780"/>
      <c r="M918" s="780"/>
      <c r="N918" s="780"/>
      <c r="O918" s="780"/>
      <c r="P918" s="780"/>
      <c r="Q918" s="780"/>
      <c r="R918" s="780"/>
      <c r="S918" s="780"/>
      <c r="T918" s="780"/>
      <c r="U918" s="780"/>
      <c r="V918" s="780"/>
      <c r="W918" s="780"/>
      <c r="X918" s="780"/>
      <c r="Y918" s="780"/>
      <c r="Z918" s="780"/>
    </row>
    <row r="919" spans="1:26" ht="15.75" customHeight="1">
      <c r="A919" s="780"/>
      <c r="B919" s="873"/>
      <c r="C919" s="780"/>
      <c r="D919" s="780"/>
      <c r="E919" s="780"/>
      <c r="F919" s="780"/>
      <c r="G919" s="780"/>
      <c r="H919" s="780"/>
      <c r="I919" s="780"/>
      <c r="J919" s="780"/>
      <c r="K919" s="780"/>
      <c r="L919" s="780"/>
      <c r="M919" s="780"/>
      <c r="N919" s="780"/>
      <c r="O919" s="780"/>
      <c r="P919" s="780"/>
      <c r="Q919" s="780"/>
      <c r="R919" s="780"/>
      <c r="S919" s="780"/>
      <c r="T919" s="780"/>
      <c r="U919" s="780"/>
      <c r="V919" s="780"/>
      <c r="W919" s="780"/>
      <c r="X919" s="780"/>
      <c r="Y919" s="780"/>
      <c r="Z919" s="780"/>
    </row>
    <row r="920" spans="1:26" ht="15.75" customHeight="1">
      <c r="A920" s="780"/>
      <c r="B920" s="873"/>
      <c r="C920" s="780"/>
      <c r="D920" s="780"/>
      <c r="E920" s="780"/>
      <c r="F920" s="780"/>
      <c r="G920" s="780"/>
      <c r="H920" s="780"/>
      <c r="I920" s="780"/>
      <c r="J920" s="780"/>
      <c r="K920" s="780"/>
      <c r="L920" s="780"/>
      <c r="M920" s="780"/>
      <c r="N920" s="780"/>
      <c r="O920" s="780"/>
      <c r="P920" s="780"/>
      <c r="Q920" s="780"/>
      <c r="R920" s="780"/>
      <c r="S920" s="780"/>
      <c r="T920" s="780"/>
      <c r="U920" s="780"/>
      <c r="V920" s="780"/>
      <c r="W920" s="780"/>
      <c r="X920" s="780"/>
      <c r="Y920" s="780"/>
      <c r="Z920" s="780"/>
    </row>
    <row r="921" spans="1:26" ht="15.75" customHeight="1">
      <c r="A921" s="780"/>
      <c r="B921" s="873"/>
      <c r="C921" s="780"/>
      <c r="D921" s="780"/>
      <c r="E921" s="780"/>
      <c r="F921" s="780"/>
      <c r="G921" s="780"/>
      <c r="H921" s="780"/>
      <c r="I921" s="780"/>
      <c r="J921" s="780"/>
      <c r="K921" s="780"/>
      <c r="L921" s="780"/>
      <c r="M921" s="780"/>
      <c r="N921" s="780"/>
      <c r="O921" s="780"/>
      <c r="P921" s="780"/>
      <c r="Q921" s="780"/>
      <c r="R921" s="780"/>
      <c r="S921" s="780"/>
      <c r="T921" s="780"/>
      <c r="U921" s="780"/>
      <c r="V921" s="780"/>
      <c r="W921" s="780"/>
      <c r="X921" s="780"/>
      <c r="Y921" s="780"/>
      <c r="Z921" s="780"/>
    </row>
    <row r="922" spans="1:26" ht="15.75" customHeight="1">
      <c r="A922" s="780"/>
      <c r="B922" s="873"/>
      <c r="C922" s="780"/>
      <c r="D922" s="780"/>
      <c r="E922" s="780"/>
      <c r="F922" s="780"/>
      <c r="G922" s="780"/>
      <c r="H922" s="780"/>
      <c r="I922" s="780"/>
      <c r="J922" s="780"/>
      <c r="K922" s="780"/>
      <c r="L922" s="780"/>
      <c r="M922" s="780"/>
      <c r="N922" s="780"/>
      <c r="O922" s="780"/>
      <c r="P922" s="780"/>
      <c r="Q922" s="780"/>
      <c r="R922" s="780"/>
      <c r="S922" s="780"/>
      <c r="T922" s="780"/>
      <c r="U922" s="780"/>
      <c r="V922" s="780"/>
      <c r="W922" s="780"/>
      <c r="X922" s="780"/>
      <c r="Y922" s="780"/>
      <c r="Z922" s="780"/>
    </row>
    <row r="923" spans="1:26" ht="15.75" customHeight="1">
      <c r="A923" s="780"/>
      <c r="B923" s="873"/>
      <c r="C923" s="780"/>
      <c r="D923" s="780"/>
      <c r="E923" s="780"/>
      <c r="F923" s="780"/>
      <c r="G923" s="780"/>
      <c r="H923" s="780"/>
      <c r="I923" s="780"/>
      <c r="J923" s="780"/>
      <c r="K923" s="780"/>
      <c r="L923" s="780"/>
      <c r="M923" s="780"/>
      <c r="N923" s="780"/>
      <c r="O923" s="780"/>
      <c r="P923" s="780"/>
      <c r="Q923" s="780"/>
      <c r="R923" s="780"/>
      <c r="S923" s="780"/>
      <c r="T923" s="780"/>
      <c r="U923" s="780"/>
      <c r="V923" s="780"/>
      <c r="W923" s="780"/>
      <c r="X923" s="780"/>
      <c r="Y923" s="780"/>
      <c r="Z923" s="780"/>
    </row>
    <row r="924" spans="1:26" ht="15.75" customHeight="1">
      <c r="A924" s="780"/>
      <c r="B924" s="873"/>
      <c r="C924" s="780"/>
      <c r="D924" s="780"/>
      <c r="E924" s="780"/>
      <c r="F924" s="780"/>
      <c r="G924" s="780"/>
      <c r="H924" s="780"/>
      <c r="I924" s="780"/>
      <c r="J924" s="780"/>
      <c r="K924" s="780"/>
      <c r="L924" s="780"/>
      <c r="M924" s="780"/>
      <c r="N924" s="780"/>
      <c r="O924" s="780"/>
      <c r="P924" s="780"/>
      <c r="Q924" s="780"/>
      <c r="R924" s="780"/>
      <c r="S924" s="780"/>
      <c r="T924" s="780"/>
      <c r="U924" s="780"/>
      <c r="V924" s="780"/>
      <c r="W924" s="780"/>
      <c r="X924" s="780"/>
      <c r="Y924" s="780"/>
      <c r="Z924" s="780"/>
    </row>
    <row r="925" spans="1:26" ht="15.75" customHeight="1">
      <c r="A925" s="780"/>
      <c r="B925" s="873"/>
      <c r="C925" s="780"/>
      <c r="D925" s="780"/>
      <c r="E925" s="780"/>
      <c r="F925" s="780"/>
      <c r="G925" s="780"/>
      <c r="H925" s="780"/>
      <c r="I925" s="780"/>
      <c r="J925" s="780"/>
      <c r="K925" s="780"/>
      <c r="L925" s="780"/>
      <c r="M925" s="780"/>
      <c r="N925" s="780"/>
      <c r="O925" s="780"/>
      <c r="P925" s="780"/>
      <c r="Q925" s="780"/>
      <c r="R925" s="780"/>
      <c r="S925" s="780"/>
      <c r="T925" s="780"/>
      <c r="U925" s="780"/>
      <c r="V925" s="780"/>
      <c r="W925" s="780"/>
      <c r="X925" s="780"/>
      <c r="Y925" s="780"/>
      <c r="Z925" s="780"/>
    </row>
    <row r="926" spans="1:26" ht="15.75" customHeight="1">
      <c r="A926" s="780"/>
      <c r="B926" s="873"/>
      <c r="C926" s="780"/>
      <c r="D926" s="780"/>
      <c r="E926" s="780"/>
      <c r="F926" s="780"/>
      <c r="G926" s="780"/>
      <c r="H926" s="780"/>
      <c r="I926" s="780"/>
      <c r="J926" s="780"/>
      <c r="K926" s="780"/>
      <c r="L926" s="780"/>
      <c r="M926" s="780"/>
      <c r="N926" s="780"/>
      <c r="O926" s="780"/>
      <c r="P926" s="780"/>
      <c r="Q926" s="780"/>
      <c r="R926" s="780"/>
      <c r="S926" s="780"/>
      <c r="T926" s="780"/>
      <c r="U926" s="780"/>
      <c r="V926" s="780"/>
      <c r="W926" s="780"/>
      <c r="X926" s="780"/>
      <c r="Y926" s="780"/>
      <c r="Z926" s="780"/>
    </row>
    <row r="927" spans="1:26" ht="15.75" customHeight="1">
      <c r="A927" s="780"/>
      <c r="B927" s="873"/>
      <c r="C927" s="780"/>
      <c r="D927" s="780"/>
      <c r="E927" s="780"/>
      <c r="F927" s="780"/>
      <c r="G927" s="780"/>
      <c r="H927" s="780"/>
      <c r="I927" s="780"/>
      <c r="J927" s="780"/>
      <c r="K927" s="780"/>
      <c r="L927" s="780"/>
      <c r="M927" s="780"/>
      <c r="N927" s="780"/>
      <c r="O927" s="780"/>
      <c r="P927" s="780"/>
      <c r="Q927" s="780"/>
      <c r="R927" s="780"/>
      <c r="S927" s="780"/>
      <c r="T927" s="780"/>
      <c r="U927" s="780"/>
      <c r="V927" s="780"/>
      <c r="W927" s="780"/>
      <c r="X927" s="780"/>
      <c r="Y927" s="780"/>
      <c r="Z927" s="780"/>
    </row>
    <row r="928" spans="1:26" ht="15.75" customHeight="1">
      <c r="A928" s="780"/>
      <c r="B928" s="873"/>
      <c r="C928" s="780"/>
      <c r="D928" s="780"/>
      <c r="E928" s="780"/>
      <c r="F928" s="780"/>
      <c r="G928" s="780"/>
      <c r="H928" s="780"/>
      <c r="I928" s="780"/>
      <c r="J928" s="780"/>
      <c r="K928" s="780"/>
      <c r="L928" s="780"/>
      <c r="M928" s="780"/>
      <c r="N928" s="780"/>
      <c r="O928" s="780"/>
      <c r="P928" s="780"/>
      <c r="Q928" s="780"/>
      <c r="R928" s="780"/>
      <c r="S928" s="780"/>
      <c r="T928" s="780"/>
      <c r="U928" s="780"/>
      <c r="V928" s="780"/>
      <c r="W928" s="780"/>
      <c r="X928" s="780"/>
      <c r="Y928" s="780"/>
      <c r="Z928" s="780"/>
    </row>
    <row r="929" spans="1:26" ht="15.75" customHeight="1">
      <c r="A929" s="780"/>
      <c r="B929" s="873"/>
      <c r="C929" s="780"/>
      <c r="D929" s="780"/>
      <c r="E929" s="780"/>
      <c r="F929" s="780"/>
      <c r="G929" s="780"/>
      <c r="H929" s="780"/>
      <c r="I929" s="780"/>
      <c r="J929" s="780"/>
      <c r="K929" s="780"/>
      <c r="L929" s="780"/>
      <c r="M929" s="780"/>
      <c r="N929" s="780"/>
      <c r="O929" s="780"/>
      <c r="P929" s="780"/>
      <c r="Q929" s="780"/>
      <c r="R929" s="780"/>
      <c r="S929" s="780"/>
      <c r="T929" s="780"/>
      <c r="U929" s="780"/>
      <c r="V929" s="780"/>
      <c r="W929" s="780"/>
      <c r="X929" s="780"/>
      <c r="Y929" s="780"/>
      <c r="Z929" s="780"/>
    </row>
    <row r="930" spans="1:26" ht="15.75" customHeight="1">
      <c r="A930" s="780"/>
      <c r="B930" s="873"/>
      <c r="C930" s="780"/>
      <c r="D930" s="780"/>
      <c r="E930" s="780"/>
      <c r="F930" s="780"/>
      <c r="G930" s="780"/>
      <c r="H930" s="780"/>
      <c r="I930" s="780"/>
      <c r="J930" s="780"/>
      <c r="K930" s="780"/>
      <c r="L930" s="780"/>
      <c r="M930" s="780"/>
      <c r="N930" s="780"/>
      <c r="O930" s="780"/>
      <c r="P930" s="780"/>
      <c r="Q930" s="780"/>
      <c r="R930" s="780"/>
      <c r="S930" s="780"/>
      <c r="T930" s="780"/>
      <c r="U930" s="780"/>
      <c r="V930" s="780"/>
      <c r="W930" s="780"/>
      <c r="X930" s="780"/>
      <c r="Y930" s="780"/>
      <c r="Z930" s="780"/>
    </row>
    <row r="931" spans="1:26" ht="15.75" customHeight="1">
      <c r="A931" s="780"/>
      <c r="B931" s="873"/>
      <c r="C931" s="780"/>
      <c r="D931" s="780"/>
      <c r="E931" s="780"/>
      <c r="F931" s="780"/>
      <c r="G931" s="780"/>
      <c r="H931" s="780"/>
      <c r="I931" s="780"/>
      <c r="J931" s="780"/>
      <c r="K931" s="780"/>
      <c r="L931" s="780"/>
      <c r="M931" s="780"/>
      <c r="N931" s="780"/>
      <c r="O931" s="780"/>
      <c r="P931" s="780"/>
      <c r="Q931" s="780"/>
      <c r="R931" s="780"/>
      <c r="S931" s="780"/>
      <c r="T931" s="780"/>
      <c r="U931" s="780"/>
      <c r="V931" s="780"/>
      <c r="W931" s="780"/>
      <c r="X931" s="780"/>
      <c r="Y931" s="780"/>
      <c r="Z931" s="780"/>
    </row>
    <row r="932" spans="1:26" ht="15.75" customHeight="1">
      <c r="A932" s="780"/>
      <c r="B932" s="873"/>
      <c r="C932" s="780"/>
      <c r="D932" s="780"/>
      <c r="E932" s="780"/>
      <c r="F932" s="780"/>
      <c r="G932" s="780"/>
      <c r="H932" s="780"/>
      <c r="I932" s="780"/>
      <c r="J932" s="780"/>
      <c r="K932" s="780"/>
      <c r="L932" s="780"/>
      <c r="M932" s="780"/>
      <c r="N932" s="780"/>
      <c r="O932" s="780"/>
      <c r="P932" s="780"/>
      <c r="Q932" s="780"/>
      <c r="R932" s="780"/>
      <c r="S932" s="780"/>
      <c r="T932" s="780"/>
      <c r="U932" s="780"/>
      <c r="V932" s="780"/>
      <c r="W932" s="780"/>
      <c r="X932" s="780"/>
      <c r="Y932" s="780"/>
      <c r="Z932" s="780"/>
    </row>
    <row r="933" spans="1:26" ht="15.75" customHeight="1">
      <c r="A933" s="780"/>
      <c r="B933" s="873"/>
      <c r="C933" s="780"/>
      <c r="D933" s="780"/>
      <c r="E933" s="780"/>
      <c r="F933" s="780"/>
      <c r="G933" s="780"/>
      <c r="H933" s="780"/>
      <c r="I933" s="780"/>
      <c r="J933" s="780"/>
      <c r="K933" s="780"/>
      <c r="L933" s="780"/>
      <c r="M933" s="780"/>
      <c r="N933" s="780"/>
      <c r="O933" s="780"/>
      <c r="P933" s="780"/>
      <c r="Q933" s="780"/>
      <c r="R933" s="780"/>
      <c r="S933" s="780"/>
      <c r="T933" s="780"/>
      <c r="U933" s="780"/>
      <c r="V933" s="780"/>
      <c r="W933" s="780"/>
      <c r="X933" s="780"/>
      <c r="Y933" s="780"/>
      <c r="Z933" s="780"/>
    </row>
    <row r="934" spans="1:26" ht="15.75" customHeight="1">
      <c r="A934" s="780"/>
      <c r="B934" s="873"/>
      <c r="C934" s="780"/>
      <c r="D934" s="780"/>
      <c r="E934" s="780"/>
      <c r="F934" s="780"/>
      <c r="G934" s="780"/>
      <c r="H934" s="780"/>
      <c r="I934" s="780"/>
      <c r="J934" s="780"/>
      <c r="K934" s="780"/>
      <c r="L934" s="780"/>
      <c r="M934" s="780"/>
      <c r="N934" s="780"/>
      <c r="O934" s="780"/>
      <c r="P934" s="780"/>
      <c r="Q934" s="780"/>
      <c r="R934" s="780"/>
      <c r="S934" s="780"/>
      <c r="T934" s="780"/>
      <c r="U934" s="780"/>
      <c r="V934" s="780"/>
      <c r="W934" s="780"/>
      <c r="X934" s="780"/>
      <c r="Y934" s="780"/>
      <c r="Z934" s="780"/>
    </row>
    <row r="935" spans="1:26" ht="15.75" customHeight="1">
      <c r="A935" s="780"/>
      <c r="B935" s="873"/>
      <c r="C935" s="780"/>
      <c r="D935" s="780"/>
      <c r="E935" s="780"/>
      <c r="F935" s="780"/>
      <c r="G935" s="780"/>
      <c r="H935" s="780"/>
      <c r="I935" s="780"/>
      <c r="J935" s="780"/>
      <c r="K935" s="780"/>
      <c r="L935" s="780"/>
      <c r="M935" s="780"/>
      <c r="N935" s="780"/>
      <c r="O935" s="780"/>
      <c r="P935" s="780"/>
      <c r="Q935" s="780"/>
      <c r="R935" s="780"/>
      <c r="S935" s="780"/>
      <c r="T935" s="780"/>
      <c r="U935" s="780"/>
      <c r="V935" s="780"/>
      <c r="W935" s="780"/>
      <c r="X935" s="780"/>
      <c r="Y935" s="780"/>
      <c r="Z935" s="780"/>
    </row>
    <row r="936" spans="1:26" ht="15.75" customHeight="1">
      <c r="A936" s="780"/>
      <c r="B936" s="873"/>
      <c r="C936" s="780"/>
      <c r="D936" s="780"/>
      <c r="E936" s="780"/>
      <c r="F936" s="780"/>
      <c r="G936" s="780"/>
      <c r="H936" s="780"/>
      <c r="I936" s="780"/>
      <c r="J936" s="780"/>
      <c r="K936" s="780"/>
      <c r="L936" s="780"/>
      <c r="M936" s="780"/>
      <c r="N936" s="780"/>
      <c r="O936" s="780"/>
      <c r="P936" s="780"/>
      <c r="Q936" s="780"/>
      <c r="R936" s="780"/>
      <c r="S936" s="780"/>
      <c r="T936" s="780"/>
      <c r="U936" s="780"/>
      <c r="V936" s="780"/>
      <c r="W936" s="780"/>
      <c r="X936" s="780"/>
      <c r="Y936" s="780"/>
      <c r="Z936" s="780"/>
    </row>
    <row r="937" spans="1:26" ht="15.75" customHeight="1">
      <c r="A937" s="780"/>
      <c r="B937" s="873"/>
      <c r="C937" s="780"/>
      <c r="D937" s="780"/>
      <c r="E937" s="780"/>
      <c r="F937" s="780"/>
      <c r="G937" s="780"/>
      <c r="H937" s="780"/>
      <c r="I937" s="780"/>
      <c r="J937" s="780"/>
      <c r="K937" s="780"/>
      <c r="L937" s="780"/>
      <c r="M937" s="780"/>
      <c r="N937" s="780"/>
      <c r="O937" s="780"/>
      <c r="P937" s="780"/>
      <c r="Q937" s="780"/>
      <c r="R937" s="780"/>
      <c r="S937" s="780"/>
      <c r="T937" s="780"/>
      <c r="U937" s="780"/>
      <c r="V937" s="780"/>
      <c r="W937" s="780"/>
      <c r="X937" s="780"/>
      <c r="Y937" s="780"/>
      <c r="Z937" s="780"/>
    </row>
    <row r="938" spans="1:26" ht="15.75" customHeight="1">
      <c r="A938" s="780"/>
      <c r="B938" s="873"/>
      <c r="C938" s="780"/>
      <c r="D938" s="780"/>
      <c r="E938" s="780"/>
      <c r="F938" s="780"/>
      <c r="G938" s="780"/>
      <c r="H938" s="780"/>
      <c r="I938" s="780"/>
      <c r="J938" s="780"/>
      <c r="K938" s="780"/>
      <c r="L938" s="780"/>
      <c r="M938" s="780"/>
      <c r="N938" s="780"/>
      <c r="O938" s="780"/>
      <c r="P938" s="780"/>
      <c r="Q938" s="780"/>
      <c r="R938" s="780"/>
      <c r="S938" s="780"/>
      <c r="T938" s="780"/>
      <c r="U938" s="780"/>
      <c r="V938" s="780"/>
      <c r="W938" s="780"/>
      <c r="X938" s="780"/>
      <c r="Y938" s="780"/>
      <c r="Z938" s="780"/>
    </row>
    <row r="939" spans="1:26" ht="15.75" customHeight="1">
      <c r="A939" s="780"/>
      <c r="B939" s="873"/>
      <c r="C939" s="780"/>
      <c r="D939" s="780"/>
      <c r="E939" s="780"/>
      <c r="F939" s="780"/>
      <c r="G939" s="780"/>
      <c r="H939" s="780"/>
      <c r="I939" s="780"/>
      <c r="J939" s="780"/>
      <c r="K939" s="780"/>
      <c r="L939" s="780"/>
      <c r="M939" s="780"/>
      <c r="N939" s="780"/>
      <c r="O939" s="780"/>
      <c r="P939" s="780"/>
      <c r="Q939" s="780"/>
      <c r="R939" s="780"/>
      <c r="S939" s="780"/>
      <c r="T939" s="780"/>
      <c r="U939" s="780"/>
      <c r="V939" s="780"/>
      <c r="W939" s="780"/>
      <c r="X939" s="780"/>
      <c r="Y939" s="780"/>
      <c r="Z939" s="780"/>
    </row>
    <row r="940" spans="1:26" ht="15.75" customHeight="1">
      <c r="A940" s="780"/>
      <c r="B940" s="873"/>
      <c r="C940" s="780"/>
      <c r="D940" s="780"/>
      <c r="E940" s="780"/>
      <c r="F940" s="780"/>
      <c r="G940" s="780"/>
      <c r="H940" s="780"/>
      <c r="I940" s="780"/>
      <c r="J940" s="780"/>
      <c r="K940" s="780"/>
      <c r="L940" s="780"/>
      <c r="M940" s="780"/>
      <c r="N940" s="780"/>
      <c r="O940" s="780"/>
      <c r="P940" s="780"/>
      <c r="Q940" s="780"/>
      <c r="R940" s="780"/>
      <c r="S940" s="780"/>
      <c r="T940" s="780"/>
      <c r="U940" s="780"/>
      <c r="V940" s="780"/>
      <c r="W940" s="780"/>
      <c r="X940" s="780"/>
      <c r="Y940" s="780"/>
      <c r="Z940" s="780"/>
    </row>
    <row r="941" spans="1:26" ht="15.75" customHeight="1">
      <c r="A941" s="780"/>
      <c r="B941" s="873"/>
      <c r="C941" s="780"/>
      <c r="D941" s="780"/>
      <c r="E941" s="780"/>
      <c r="F941" s="780"/>
      <c r="G941" s="780"/>
      <c r="H941" s="780"/>
      <c r="I941" s="780"/>
      <c r="J941" s="780"/>
      <c r="K941" s="780"/>
      <c r="L941" s="780"/>
      <c r="M941" s="780"/>
      <c r="N941" s="780"/>
      <c r="O941" s="780"/>
      <c r="P941" s="780"/>
      <c r="Q941" s="780"/>
      <c r="R941" s="780"/>
      <c r="S941" s="780"/>
      <c r="T941" s="780"/>
      <c r="U941" s="780"/>
      <c r="V941" s="780"/>
      <c r="W941" s="780"/>
      <c r="X941" s="780"/>
      <c r="Y941" s="780"/>
      <c r="Z941" s="780"/>
    </row>
    <row r="942" spans="1:26" ht="15.75" customHeight="1">
      <c r="A942" s="780"/>
      <c r="B942" s="873"/>
      <c r="C942" s="780"/>
      <c r="D942" s="780"/>
      <c r="E942" s="780"/>
      <c r="F942" s="780"/>
      <c r="G942" s="780"/>
      <c r="H942" s="780"/>
      <c r="I942" s="780"/>
      <c r="J942" s="780"/>
      <c r="K942" s="780"/>
      <c r="L942" s="780"/>
      <c r="M942" s="780"/>
      <c r="N942" s="780"/>
      <c r="O942" s="780"/>
      <c r="P942" s="780"/>
      <c r="Q942" s="780"/>
      <c r="R942" s="780"/>
      <c r="S942" s="780"/>
      <c r="T942" s="780"/>
      <c r="U942" s="780"/>
      <c r="V942" s="780"/>
      <c r="W942" s="780"/>
      <c r="X942" s="780"/>
      <c r="Y942" s="780"/>
      <c r="Z942" s="780"/>
    </row>
    <row r="943" spans="1:26" ht="15.75" customHeight="1">
      <c r="A943" s="780"/>
      <c r="B943" s="873"/>
      <c r="C943" s="780"/>
      <c r="D943" s="780"/>
      <c r="E943" s="780"/>
      <c r="F943" s="780"/>
      <c r="G943" s="780"/>
      <c r="H943" s="780"/>
      <c r="I943" s="780"/>
      <c r="J943" s="780"/>
      <c r="K943" s="780"/>
      <c r="L943" s="780"/>
      <c r="M943" s="780"/>
      <c r="N943" s="780"/>
      <c r="O943" s="780"/>
      <c r="P943" s="780"/>
      <c r="Q943" s="780"/>
      <c r="R943" s="780"/>
      <c r="S943" s="780"/>
      <c r="T943" s="780"/>
      <c r="U943" s="780"/>
      <c r="V943" s="780"/>
      <c r="W943" s="780"/>
      <c r="X943" s="780"/>
      <c r="Y943" s="780"/>
      <c r="Z943" s="780"/>
    </row>
    <row r="944" spans="1:26" ht="15.75" customHeight="1">
      <c r="A944" s="780"/>
      <c r="B944" s="873"/>
      <c r="C944" s="780"/>
      <c r="D944" s="780"/>
      <c r="E944" s="780"/>
      <c r="F944" s="780"/>
      <c r="G944" s="780"/>
      <c r="H944" s="780"/>
      <c r="I944" s="780"/>
      <c r="J944" s="780"/>
      <c r="K944" s="780"/>
      <c r="L944" s="780"/>
      <c r="M944" s="780"/>
      <c r="N944" s="780"/>
      <c r="O944" s="780"/>
      <c r="P944" s="780"/>
      <c r="Q944" s="780"/>
      <c r="R944" s="780"/>
      <c r="S944" s="780"/>
      <c r="T944" s="780"/>
      <c r="U944" s="780"/>
      <c r="V944" s="780"/>
      <c r="W944" s="780"/>
      <c r="X944" s="780"/>
      <c r="Y944" s="780"/>
      <c r="Z944" s="780"/>
    </row>
    <row r="945" spans="1:26" ht="15.75" customHeight="1">
      <c r="A945" s="780"/>
      <c r="B945" s="873"/>
      <c r="C945" s="780"/>
      <c r="D945" s="780"/>
      <c r="E945" s="780"/>
      <c r="F945" s="780"/>
      <c r="G945" s="780"/>
      <c r="H945" s="780"/>
      <c r="I945" s="780"/>
      <c r="J945" s="780"/>
      <c r="K945" s="780"/>
      <c r="L945" s="780"/>
      <c r="M945" s="780"/>
      <c r="N945" s="780"/>
      <c r="O945" s="780"/>
      <c r="P945" s="780"/>
      <c r="Q945" s="780"/>
      <c r="R945" s="780"/>
      <c r="S945" s="780"/>
      <c r="T945" s="780"/>
      <c r="U945" s="780"/>
      <c r="V945" s="780"/>
      <c r="W945" s="780"/>
      <c r="X945" s="780"/>
      <c r="Y945" s="780"/>
      <c r="Z945" s="780"/>
    </row>
    <row r="946" spans="1:26" ht="15.75" customHeight="1">
      <c r="A946" s="780"/>
      <c r="B946" s="873"/>
      <c r="C946" s="780"/>
      <c r="D946" s="780"/>
      <c r="E946" s="780"/>
      <c r="F946" s="780"/>
      <c r="G946" s="780"/>
      <c r="H946" s="780"/>
      <c r="I946" s="780"/>
      <c r="J946" s="780"/>
      <c r="K946" s="780"/>
      <c r="L946" s="780"/>
      <c r="M946" s="780"/>
      <c r="N946" s="780"/>
      <c r="O946" s="780"/>
      <c r="P946" s="780"/>
      <c r="Q946" s="780"/>
      <c r="R946" s="780"/>
      <c r="S946" s="780"/>
      <c r="T946" s="780"/>
      <c r="U946" s="780"/>
      <c r="V946" s="780"/>
      <c r="W946" s="780"/>
      <c r="X946" s="780"/>
      <c r="Y946" s="780"/>
      <c r="Z946" s="780"/>
    </row>
    <row r="947" spans="1:26" ht="15.75" customHeight="1">
      <c r="A947" s="780"/>
      <c r="B947" s="873"/>
      <c r="C947" s="780"/>
      <c r="D947" s="780"/>
      <c r="E947" s="780"/>
      <c r="F947" s="780"/>
      <c r="G947" s="780"/>
      <c r="H947" s="780"/>
      <c r="I947" s="780"/>
      <c r="J947" s="780"/>
      <c r="K947" s="780"/>
      <c r="L947" s="780"/>
      <c r="M947" s="780"/>
      <c r="N947" s="780"/>
      <c r="O947" s="780"/>
      <c r="P947" s="780"/>
      <c r="Q947" s="780"/>
      <c r="R947" s="780"/>
      <c r="S947" s="780"/>
      <c r="T947" s="780"/>
      <c r="U947" s="780"/>
      <c r="V947" s="780"/>
      <c r="W947" s="780"/>
      <c r="X947" s="780"/>
      <c r="Y947" s="780"/>
      <c r="Z947" s="780"/>
    </row>
    <row r="948" spans="1:26" ht="15.75" customHeight="1">
      <c r="A948" s="780"/>
      <c r="B948" s="873"/>
      <c r="C948" s="780"/>
      <c r="D948" s="780"/>
      <c r="E948" s="780"/>
      <c r="F948" s="780"/>
      <c r="G948" s="780"/>
      <c r="H948" s="780"/>
      <c r="I948" s="780"/>
      <c r="J948" s="780"/>
      <c r="K948" s="780"/>
      <c r="L948" s="780"/>
      <c r="M948" s="780"/>
      <c r="N948" s="780"/>
      <c r="O948" s="780"/>
      <c r="P948" s="780"/>
      <c r="Q948" s="780"/>
      <c r="R948" s="780"/>
      <c r="S948" s="780"/>
      <c r="T948" s="780"/>
      <c r="U948" s="780"/>
      <c r="V948" s="780"/>
      <c r="W948" s="780"/>
      <c r="X948" s="780"/>
      <c r="Y948" s="780"/>
      <c r="Z948" s="780"/>
    </row>
    <row r="949" spans="1:26" ht="15.75" customHeight="1">
      <c r="A949" s="780"/>
      <c r="B949" s="873"/>
      <c r="C949" s="780"/>
      <c r="D949" s="780"/>
      <c r="E949" s="780"/>
      <c r="F949" s="780"/>
      <c r="G949" s="780"/>
      <c r="H949" s="780"/>
      <c r="I949" s="780"/>
      <c r="J949" s="780"/>
      <c r="K949" s="780"/>
      <c r="L949" s="780"/>
      <c r="M949" s="780"/>
      <c r="N949" s="780"/>
      <c r="O949" s="780"/>
      <c r="P949" s="780"/>
      <c r="Q949" s="780"/>
      <c r="R949" s="780"/>
      <c r="S949" s="780"/>
      <c r="T949" s="780"/>
      <c r="U949" s="780"/>
      <c r="V949" s="780"/>
      <c r="W949" s="780"/>
      <c r="X949" s="780"/>
      <c r="Y949" s="780"/>
      <c r="Z949" s="780"/>
    </row>
    <row r="950" spans="1:26" ht="15.75" customHeight="1">
      <c r="A950" s="780"/>
      <c r="B950" s="873"/>
      <c r="C950" s="780"/>
      <c r="D950" s="780"/>
      <c r="E950" s="780"/>
      <c r="F950" s="780"/>
      <c r="G950" s="780"/>
      <c r="H950" s="780"/>
      <c r="I950" s="780"/>
      <c r="J950" s="780"/>
      <c r="K950" s="780"/>
      <c r="L950" s="780"/>
      <c r="M950" s="780"/>
      <c r="N950" s="780"/>
      <c r="O950" s="780"/>
      <c r="P950" s="780"/>
      <c r="Q950" s="780"/>
      <c r="R950" s="780"/>
      <c r="S950" s="780"/>
      <c r="T950" s="780"/>
      <c r="U950" s="780"/>
      <c r="V950" s="780"/>
      <c r="W950" s="780"/>
      <c r="X950" s="780"/>
      <c r="Y950" s="780"/>
      <c r="Z950" s="780"/>
    </row>
    <row r="951" spans="1:26" ht="15.75" customHeight="1">
      <c r="A951" s="780"/>
      <c r="B951" s="873"/>
      <c r="C951" s="780"/>
      <c r="D951" s="780"/>
      <c r="E951" s="780"/>
      <c r="F951" s="780"/>
      <c r="G951" s="780"/>
      <c r="H951" s="780"/>
      <c r="I951" s="780"/>
      <c r="J951" s="780"/>
      <c r="K951" s="780"/>
      <c r="L951" s="780"/>
      <c r="M951" s="780"/>
      <c r="N951" s="780"/>
      <c r="O951" s="780"/>
      <c r="P951" s="780"/>
      <c r="Q951" s="780"/>
      <c r="R951" s="780"/>
      <c r="S951" s="780"/>
      <c r="T951" s="780"/>
      <c r="U951" s="780"/>
      <c r="V951" s="780"/>
      <c r="W951" s="780"/>
      <c r="X951" s="780"/>
      <c r="Y951" s="780"/>
      <c r="Z951" s="780"/>
    </row>
    <row r="952" spans="1:26" ht="15.75" customHeight="1">
      <c r="A952" s="780"/>
      <c r="B952" s="873"/>
      <c r="C952" s="780"/>
      <c r="D952" s="780"/>
      <c r="E952" s="780"/>
      <c r="F952" s="780"/>
      <c r="G952" s="780"/>
      <c r="H952" s="780"/>
      <c r="I952" s="780"/>
      <c r="J952" s="780"/>
      <c r="K952" s="780"/>
      <c r="L952" s="780"/>
      <c r="M952" s="780"/>
      <c r="N952" s="780"/>
      <c r="O952" s="780"/>
      <c r="P952" s="780"/>
      <c r="Q952" s="780"/>
      <c r="R952" s="780"/>
      <c r="S952" s="780"/>
      <c r="T952" s="780"/>
      <c r="U952" s="780"/>
      <c r="V952" s="780"/>
      <c r="W952" s="780"/>
      <c r="X952" s="780"/>
      <c r="Y952" s="780"/>
      <c r="Z952" s="780"/>
    </row>
    <row r="953" spans="1:26" ht="15.75" customHeight="1">
      <c r="A953" s="780"/>
      <c r="B953" s="873"/>
      <c r="C953" s="780"/>
      <c r="D953" s="780"/>
      <c r="E953" s="780"/>
      <c r="F953" s="780"/>
      <c r="G953" s="780"/>
      <c r="H953" s="780"/>
      <c r="I953" s="780"/>
      <c r="J953" s="780"/>
      <c r="K953" s="780"/>
      <c r="L953" s="780"/>
      <c r="M953" s="780"/>
      <c r="N953" s="780"/>
      <c r="O953" s="780"/>
      <c r="P953" s="780"/>
      <c r="Q953" s="780"/>
      <c r="R953" s="780"/>
      <c r="S953" s="780"/>
      <c r="T953" s="780"/>
      <c r="U953" s="780"/>
      <c r="V953" s="780"/>
      <c r="W953" s="780"/>
      <c r="X953" s="780"/>
      <c r="Y953" s="780"/>
      <c r="Z953" s="780"/>
    </row>
    <row r="954" spans="1:26" ht="15.75" customHeight="1">
      <c r="A954" s="780"/>
      <c r="B954" s="873"/>
      <c r="C954" s="780"/>
      <c r="D954" s="780"/>
      <c r="E954" s="780"/>
      <c r="F954" s="780"/>
      <c r="G954" s="780"/>
      <c r="H954" s="780"/>
      <c r="I954" s="780"/>
      <c r="J954" s="780"/>
      <c r="K954" s="780"/>
      <c r="L954" s="780"/>
      <c r="M954" s="780"/>
      <c r="N954" s="780"/>
      <c r="O954" s="780"/>
      <c r="P954" s="780"/>
      <c r="Q954" s="780"/>
      <c r="R954" s="780"/>
      <c r="S954" s="780"/>
      <c r="T954" s="780"/>
      <c r="U954" s="780"/>
      <c r="V954" s="780"/>
      <c r="W954" s="780"/>
      <c r="X954" s="780"/>
      <c r="Y954" s="780"/>
      <c r="Z954" s="780"/>
    </row>
    <row r="955" spans="1:26" ht="15.75" customHeight="1">
      <c r="A955" s="780"/>
      <c r="B955" s="873"/>
      <c r="C955" s="780"/>
      <c r="D955" s="780"/>
      <c r="E955" s="780"/>
      <c r="F955" s="780"/>
      <c r="G955" s="780"/>
      <c r="H955" s="780"/>
      <c r="I955" s="780"/>
      <c r="J955" s="780"/>
      <c r="K955" s="780"/>
      <c r="L955" s="780"/>
      <c r="M955" s="780"/>
      <c r="N955" s="780"/>
      <c r="O955" s="780"/>
      <c r="P955" s="780"/>
      <c r="Q955" s="780"/>
      <c r="R955" s="780"/>
      <c r="S955" s="780"/>
      <c r="T955" s="780"/>
      <c r="U955" s="780"/>
      <c r="V955" s="780"/>
      <c r="W955" s="780"/>
      <c r="X955" s="780"/>
      <c r="Y955" s="780"/>
      <c r="Z955" s="780"/>
    </row>
    <row r="956" spans="1:26" ht="15.75" customHeight="1">
      <c r="A956" s="780"/>
      <c r="B956" s="873"/>
      <c r="C956" s="780"/>
      <c r="D956" s="780"/>
      <c r="E956" s="780"/>
      <c r="F956" s="780"/>
      <c r="G956" s="780"/>
      <c r="H956" s="780"/>
      <c r="I956" s="780"/>
      <c r="J956" s="780"/>
      <c r="K956" s="780"/>
      <c r="L956" s="780"/>
      <c r="M956" s="780"/>
      <c r="N956" s="780"/>
      <c r="O956" s="780"/>
      <c r="P956" s="780"/>
      <c r="Q956" s="780"/>
      <c r="R956" s="780"/>
      <c r="S956" s="780"/>
      <c r="T956" s="780"/>
      <c r="U956" s="780"/>
      <c r="V956" s="780"/>
      <c r="W956" s="780"/>
      <c r="X956" s="780"/>
      <c r="Y956" s="780"/>
      <c r="Z956" s="780"/>
    </row>
    <row r="957" spans="1:26" ht="15.75" customHeight="1">
      <c r="A957" s="780"/>
      <c r="B957" s="873"/>
      <c r="C957" s="780"/>
      <c r="D957" s="780"/>
      <c r="E957" s="780"/>
      <c r="F957" s="780"/>
      <c r="G957" s="780"/>
      <c r="H957" s="780"/>
      <c r="I957" s="780"/>
      <c r="J957" s="780"/>
      <c r="K957" s="780"/>
      <c r="L957" s="780"/>
      <c r="M957" s="780"/>
      <c r="N957" s="780"/>
      <c r="O957" s="780"/>
      <c r="P957" s="780"/>
      <c r="Q957" s="780"/>
      <c r="R957" s="780"/>
      <c r="S957" s="780"/>
      <c r="T957" s="780"/>
      <c r="U957" s="780"/>
      <c r="V957" s="780"/>
      <c r="W957" s="780"/>
      <c r="X957" s="780"/>
      <c r="Y957" s="780"/>
      <c r="Z957" s="780"/>
    </row>
    <row r="958" spans="1:26" ht="15.75" customHeight="1">
      <c r="A958" s="780"/>
      <c r="B958" s="873"/>
      <c r="C958" s="780"/>
      <c r="D958" s="780"/>
      <c r="E958" s="780"/>
      <c r="F958" s="780"/>
      <c r="G958" s="780"/>
      <c r="H958" s="780"/>
      <c r="I958" s="780"/>
      <c r="J958" s="780"/>
      <c r="K958" s="780"/>
      <c r="L958" s="780"/>
      <c r="M958" s="780"/>
      <c r="N958" s="780"/>
      <c r="O958" s="780"/>
      <c r="P958" s="780"/>
      <c r="Q958" s="780"/>
      <c r="R958" s="780"/>
      <c r="S958" s="780"/>
      <c r="T958" s="780"/>
      <c r="U958" s="780"/>
      <c r="V958" s="780"/>
      <c r="W958" s="780"/>
      <c r="X958" s="780"/>
      <c r="Y958" s="780"/>
      <c r="Z958" s="780"/>
    </row>
    <row r="959" spans="1:26" ht="15.75" customHeight="1">
      <c r="A959" s="780"/>
      <c r="B959" s="873"/>
      <c r="C959" s="780"/>
      <c r="D959" s="780"/>
      <c r="E959" s="780"/>
      <c r="F959" s="780"/>
      <c r="G959" s="780"/>
      <c r="H959" s="780"/>
      <c r="I959" s="780"/>
      <c r="J959" s="780"/>
      <c r="K959" s="780"/>
      <c r="L959" s="780"/>
      <c r="M959" s="780"/>
      <c r="N959" s="780"/>
      <c r="O959" s="780"/>
      <c r="P959" s="780"/>
      <c r="Q959" s="780"/>
      <c r="R959" s="780"/>
      <c r="S959" s="780"/>
      <c r="T959" s="780"/>
      <c r="U959" s="780"/>
      <c r="V959" s="780"/>
      <c r="W959" s="780"/>
      <c r="X959" s="780"/>
      <c r="Y959" s="780"/>
      <c r="Z959" s="780"/>
    </row>
    <row r="960" spans="1:26" ht="15.75" customHeight="1">
      <c r="A960" s="780"/>
      <c r="B960" s="873"/>
      <c r="C960" s="780"/>
      <c r="D960" s="780"/>
      <c r="E960" s="780"/>
      <c r="F960" s="780"/>
      <c r="G960" s="780"/>
      <c r="H960" s="780"/>
      <c r="I960" s="780"/>
      <c r="J960" s="780"/>
      <c r="K960" s="780"/>
      <c r="L960" s="780"/>
      <c r="M960" s="780"/>
      <c r="N960" s="780"/>
      <c r="O960" s="780"/>
      <c r="P960" s="780"/>
      <c r="Q960" s="780"/>
      <c r="R960" s="780"/>
      <c r="S960" s="780"/>
      <c r="T960" s="780"/>
      <c r="U960" s="780"/>
      <c r="V960" s="780"/>
      <c r="W960" s="780"/>
      <c r="X960" s="780"/>
      <c r="Y960" s="780"/>
      <c r="Z960" s="780"/>
    </row>
    <row r="961" spans="1:26" ht="15.75" customHeight="1">
      <c r="A961" s="780"/>
      <c r="B961" s="873"/>
      <c r="C961" s="780"/>
      <c r="D961" s="780"/>
      <c r="E961" s="780"/>
      <c r="F961" s="780"/>
      <c r="G961" s="780"/>
      <c r="H961" s="780"/>
      <c r="I961" s="780"/>
      <c r="J961" s="780"/>
      <c r="K961" s="780"/>
      <c r="L961" s="780"/>
      <c r="M961" s="780"/>
      <c r="N961" s="780"/>
      <c r="O961" s="780"/>
      <c r="P961" s="780"/>
      <c r="Q961" s="780"/>
      <c r="R961" s="780"/>
      <c r="S961" s="780"/>
      <c r="T961" s="780"/>
      <c r="U961" s="780"/>
      <c r="V961" s="780"/>
      <c r="W961" s="780"/>
      <c r="X961" s="780"/>
      <c r="Y961" s="780"/>
      <c r="Z961" s="780"/>
    </row>
    <row r="962" spans="1:26" ht="15.75" customHeight="1">
      <c r="A962" s="780"/>
      <c r="B962" s="873"/>
      <c r="C962" s="780"/>
      <c r="D962" s="780"/>
      <c r="E962" s="780"/>
      <c r="F962" s="780"/>
      <c r="G962" s="780"/>
      <c r="H962" s="780"/>
      <c r="I962" s="780"/>
      <c r="J962" s="780"/>
      <c r="K962" s="780"/>
      <c r="L962" s="780"/>
      <c r="M962" s="780"/>
      <c r="N962" s="780"/>
      <c r="O962" s="780"/>
      <c r="P962" s="780"/>
      <c r="Q962" s="780"/>
      <c r="R962" s="780"/>
      <c r="S962" s="780"/>
      <c r="T962" s="780"/>
      <c r="U962" s="780"/>
      <c r="V962" s="780"/>
      <c r="W962" s="780"/>
      <c r="X962" s="780"/>
      <c r="Y962" s="780"/>
      <c r="Z962" s="780"/>
    </row>
    <row r="963" spans="1:26" ht="15.75" customHeight="1">
      <c r="A963" s="780"/>
      <c r="B963" s="873"/>
      <c r="C963" s="780"/>
      <c r="D963" s="780"/>
      <c r="E963" s="780"/>
      <c r="F963" s="780"/>
      <c r="G963" s="780"/>
      <c r="H963" s="780"/>
      <c r="I963" s="780"/>
      <c r="J963" s="780"/>
      <c r="K963" s="780"/>
      <c r="L963" s="780"/>
      <c r="M963" s="780"/>
      <c r="N963" s="780"/>
      <c r="O963" s="780"/>
      <c r="P963" s="780"/>
      <c r="Q963" s="780"/>
      <c r="R963" s="780"/>
      <c r="S963" s="780"/>
      <c r="T963" s="780"/>
      <c r="U963" s="780"/>
      <c r="V963" s="780"/>
      <c r="W963" s="780"/>
      <c r="X963" s="780"/>
      <c r="Y963" s="780"/>
      <c r="Z963" s="780"/>
    </row>
    <row r="964" spans="1:26" ht="15.75" customHeight="1">
      <c r="A964" s="780"/>
      <c r="B964" s="873"/>
      <c r="C964" s="780"/>
      <c r="D964" s="780"/>
      <c r="E964" s="780"/>
      <c r="F964" s="780"/>
      <c r="G964" s="780"/>
      <c r="H964" s="780"/>
      <c r="I964" s="780"/>
      <c r="J964" s="780"/>
      <c r="K964" s="780"/>
      <c r="L964" s="780"/>
      <c r="M964" s="780"/>
      <c r="N964" s="780"/>
      <c r="O964" s="780"/>
      <c r="P964" s="780"/>
      <c r="Q964" s="780"/>
      <c r="R964" s="780"/>
      <c r="S964" s="780"/>
      <c r="T964" s="780"/>
      <c r="U964" s="780"/>
      <c r="V964" s="780"/>
      <c r="W964" s="780"/>
      <c r="X964" s="780"/>
      <c r="Y964" s="780"/>
      <c r="Z964" s="780"/>
    </row>
    <row r="965" spans="1:26" ht="15.75" customHeight="1">
      <c r="A965" s="780"/>
      <c r="B965" s="873"/>
      <c r="C965" s="780"/>
      <c r="D965" s="780"/>
      <c r="E965" s="780"/>
      <c r="F965" s="780"/>
      <c r="G965" s="780"/>
      <c r="H965" s="780"/>
      <c r="I965" s="780"/>
      <c r="J965" s="780"/>
      <c r="K965" s="780"/>
      <c r="L965" s="780"/>
      <c r="M965" s="780"/>
      <c r="N965" s="780"/>
      <c r="O965" s="780"/>
      <c r="P965" s="780"/>
      <c r="Q965" s="780"/>
      <c r="R965" s="780"/>
      <c r="S965" s="780"/>
      <c r="T965" s="780"/>
      <c r="U965" s="780"/>
      <c r="V965" s="780"/>
      <c r="W965" s="780"/>
      <c r="X965" s="780"/>
      <c r="Y965" s="780"/>
      <c r="Z965" s="780"/>
    </row>
    <row r="966" spans="1:26" ht="15.75" customHeight="1">
      <c r="A966" s="780"/>
      <c r="B966" s="873"/>
      <c r="C966" s="780"/>
      <c r="D966" s="780"/>
      <c r="E966" s="780"/>
      <c r="F966" s="780"/>
      <c r="G966" s="780"/>
      <c r="H966" s="780"/>
      <c r="I966" s="780"/>
      <c r="J966" s="780"/>
      <c r="K966" s="780"/>
      <c r="L966" s="780"/>
      <c r="M966" s="780"/>
      <c r="N966" s="780"/>
      <c r="O966" s="780"/>
      <c r="P966" s="780"/>
      <c r="Q966" s="780"/>
      <c r="R966" s="780"/>
      <c r="S966" s="780"/>
      <c r="T966" s="780"/>
      <c r="U966" s="780"/>
      <c r="V966" s="780"/>
      <c r="W966" s="780"/>
      <c r="X966" s="780"/>
      <c r="Y966" s="780"/>
      <c r="Z966" s="780"/>
    </row>
    <row r="967" spans="1:26" ht="15.75" customHeight="1">
      <c r="A967" s="780"/>
      <c r="B967" s="873"/>
      <c r="C967" s="780"/>
      <c r="D967" s="780"/>
      <c r="E967" s="780"/>
      <c r="F967" s="780"/>
      <c r="G967" s="780"/>
      <c r="H967" s="780"/>
      <c r="I967" s="780"/>
      <c r="J967" s="780"/>
      <c r="K967" s="780"/>
      <c r="L967" s="780"/>
      <c r="M967" s="780"/>
      <c r="N967" s="780"/>
      <c r="O967" s="780"/>
      <c r="P967" s="780"/>
      <c r="Q967" s="780"/>
      <c r="R967" s="780"/>
      <c r="S967" s="780"/>
      <c r="T967" s="780"/>
      <c r="U967" s="780"/>
      <c r="V967" s="780"/>
      <c r="W967" s="780"/>
      <c r="X967" s="780"/>
      <c r="Y967" s="780"/>
      <c r="Z967" s="780"/>
    </row>
    <row r="968" spans="1:26" ht="15.75" customHeight="1">
      <c r="A968" s="780"/>
      <c r="B968" s="873"/>
      <c r="C968" s="780"/>
      <c r="D968" s="780"/>
      <c r="E968" s="780"/>
      <c r="F968" s="780"/>
      <c r="G968" s="780"/>
      <c r="H968" s="780"/>
      <c r="I968" s="780"/>
      <c r="J968" s="780"/>
      <c r="K968" s="780"/>
      <c r="L968" s="780"/>
      <c r="M968" s="780"/>
      <c r="N968" s="780"/>
      <c r="O968" s="780"/>
      <c r="P968" s="780"/>
      <c r="Q968" s="780"/>
      <c r="R968" s="780"/>
      <c r="S968" s="780"/>
      <c r="T968" s="780"/>
      <c r="U968" s="780"/>
      <c r="V968" s="780"/>
      <c r="W968" s="780"/>
      <c r="X968" s="780"/>
      <c r="Y968" s="780"/>
      <c r="Z968" s="780"/>
    </row>
    <row r="969" spans="1:26" ht="15.75" customHeight="1">
      <c r="A969" s="780"/>
      <c r="B969" s="873"/>
      <c r="C969" s="780"/>
      <c r="D969" s="780"/>
      <c r="E969" s="780"/>
      <c r="F969" s="780"/>
      <c r="G969" s="780"/>
      <c r="H969" s="780"/>
      <c r="I969" s="780"/>
      <c r="J969" s="780"/>
      <c r="K969" s="780"/>
      <c r="L969" s="780"/>
      <c r="M969" s="780"/>
      <c r="N969" s="780"/>
      <c r="O969" s="780"/>
      <c r="P969" s="780"/>
      <c r="Q969" s="780"/>
      <c r="R969" s="780"/>
      <c r="S969" s="780"/>
      <c r="T969" s="780"/>
      <c r="U969" s="780"/>
      <c r="V969" s="780"/>
      <c r="W969" s="780"/>
      <c r="X969" s="780"/>
      <c r="Y969" s="780"/>
      <c r="Z969" s="780"/>
    </row>
    <row r="970" spans="1:26" ht="15.75" customHeight="1">
      <c r="A970" s="780"/>
      <c r="B970" s="873"/>
      <c r="C970" s="780"/>
      <c r="D970" s="780"/>
      <c r="E970" s="780"/>
      <c r="F970" s="780"/>
      <c r="G970" s="780"/>
      <c r="H970" s="780"/>
      <c r="I970" s="780"/>
      <c r="J970" s="780"/>
      <c r="K970" s="780"/>
      <c r="L970" s="780"/>
      <c r="M970" s="780"/>
      <c r="N970" s="780"/>
      <c r="O970" s="780"/>
      <c r="P970" s="780"/>
      <c r="Q970" s="780"/>
      <c r="R970" s="780"/>
      <c r="S970" s="780"/>
      <c r="T970" s="780"/>
      <c r="U970" s="780"/>
      <c r="V970" s="780"/>
      <c r="W970" s="780"/>
      <c r="X970" s="780"/>
      <c r="Y970" s="780"/>
      <c r="Z970" s="780"/>
    </row>
    <row r="971" spans="1:26" ht="15.75" customHeight="1">
      <c r="A971" s="780"/>
      <c r="B971" s="873"/>
      <c r="C971" s="780"/>
      <c r="D971" s="780"/>
      <c r="E971" s="780"/>
      <c r="F971" s="780"/>
      <c r="G971" s="780"/>
      <c r="H971" s="780"/>
      <c r="I971" s="780"/>
      <c r="J971" s="780"/>
      <c r="K971" s="780"/>
      <c r="L971" s="780"/>
      <c r="M971" s="780"/>
      <c r="N971" s="780"/>
      <c r="O971" s="780"/>
      <c r="P971" s="780"/>
      <c r="Q971" s="780"/>
      <c r="R971" s="780"/>
      <c r="S971" s="780"/>
      <c r="T971" s="780"/>
      <c r="U971" s="780"/>
      <c r="V971" s="780"/>
      <c r="W971" s="780"/>
      <c r="X971" s="780"/>
      <c r="Y971" s="780"/>
      <c r="Z971" s="780"/>
    </row>
    <row r="972" spans="1:26" ht="15.75" customHeight="1">
      <c r="A972" s="780"/>
      <c r="B972" s="873"/>
      <c r="C972" s="780"/>
      <c r="D972" s="780"/>
      <c r="E972" s="780"/>
      <c r="F972" s="780"/>
      <c r="G972" s="780"/>
      <c r="H972" s="780"/>
      <c r="I972" s="780"/>
      <c r="J972" s="780"/>
      <c r="K972" s="780"/>
      <c r="L972" s="780"/>
      <c r="M972" s="780"/>
      <c r="N972" s="780"/>
      <c r="O972" s="780"/>
      <c r="P972" s="780"/>
      <c r="Q972" s="780"/>
      <c r="R972" s="780"/>
      <c r="S972" s="780"/>
      <c r="T972" s="780"/>
      <c r="U972" s="780"/>
      <c r="V972" s="780"/>
      <c r="W972" s="780"/>
      <c r="X972" s="780"/>
      <c r="Y972" s="780"/>
      <c r="Z972" s="780"/>
    </row>
    <row r="973" spans="1:26" ht="15.75" customHeight="1">
      <c r="A973" s="780"/>
      <c r="B973" s="873"/>
      <c r="C973" s="780"/>
      <c r="D973" s="780"/>
      <c r="E973" s="780"/>
      <c r="F973" s="780"/>
      <c r="G973" s="780"/>
      <c r="H973" s="780"/>
      <c r="I973" s="780"/>
      <c r="J973" s="780"/>
      <c r="K973" s="780"/>
      <c r="L973" s="780"/>
      <c r="M973" s="780"/>
      <c r="N973" s="780"/>
      <c r="O973" s="780"/>
      <c r="P973" s="780"/>
      <c r="Q973" s="780"/>
      <c r="R973" s="780"/>
      <c r="S973" s="780"/>
      <c r="T973" s="780"/>
      <c r="U973" s="780"/>
      <c r="V973" s="780"/>
      <c r="W973" s="780"/>
      <c r="X973" s="780"/>
      <c r="Y973" s="780"/>
      <c r="Z973" s="780"/>
    </row>
    <row r="974" spans="1:26" ht="15.75" customHeight="1">
      <c r="A974" s="780"/>
      <c r="B974" s="873"/>
      <c r="C974" s="780"/>
      <c r="D974" s="780"/>
      <c r="E974" s="780"/>
      <c r="F974" s="780"/>
      <c r="G974" s="780"/>
      <c r="H974" s="780"/>
      <c r="I974" s="780"/>
      <c r="J974" s="780"/>
      <c r="K974" s="780"/>
      <c r="L974" s="780"/>
      <c r="M974" s="780"/>
      <c r="N974" s="780"/>
      <c r="O974" s="780"/>
      <c r="P974" s="780"/>
      <c r="Q974" s="780"/>
      <c r="R974" s="780"/>
      <c r="S974" s="780"/>
      <c r="T974" s="780"/>
      <c r="U974" s="780"/>
      <c r="V974" s="780"/>
      <c r="W974" s="780"/>
      <c r="X974" s="780"/>
      <c r="Y974" s="780"/>
      <c r="Z974" s="780"/>
    </row>
    <row r="975" spans="1:26" ht="15.75" customHeight="1">
      <c r="A975" s="780"/>
      <c r="B975" s="873"/>
      <c r="C975" s="780"/>
      <c r="D975" s="780"/>
      <c r="E975" s="780"/>
      <c r="F975" s="780"/>
      <c r="G975" s="780"/>
      <c r="H975" s="780"/>
      <c r="I975" s="780"/>
      <c r="J975" s="780"/>
      <c r="K975" s="780"/>
      <c r="L975" s="780"/>
      <c r="M975" s="780"/>
      <c r="N975" s="780"/>
      <c r="O975" s="780"/>
      <c r="P975" s="780"/>
      <c r="Q975" s="780"/>
      <c r="R975" s="780"/>
      <c r="S975" s="780"/>
      <c r="T975" s="780"/>
      <c r="U975" s="780"/>
      <c r="V975" s="780"/>
      <c r="W975" s="780"/>
      <c r="X975" s="780"/>
      <c r="Y975" s="780"/>
      <c r="Z975" s="780"/>
    </row>
    <row r="976" spans="1:26" ht="15.75" customHeight="1">
      <c r="A976" s="780"/>
      <c r="B976" s="873"/>
      <c r="C976" s="780"/>
      <c r="D976" s="780"/>
      <c r="E976" s="780"/>
      <c r="F976" s="780"/>
      <c r="G976" s="780"/>
      <c r="H976" s="780"/>
      <c r="I976" s="780"/>
      <c r="J976" s="780"/>
      <c r="K976" s="780"/>
      <c r="L976" s="780"/>
      <c r="M976" s="780"/>
      <c r="N976" s="780"/>
      <c r="O976" s="780"/>
      <c r="P976" s="780"/>
      <c r="Q976" s="780"/>
      <c r="R976" s="780"/>
      <c r="S976" s="780"/>
      <c r="T976" s="780"/>
      <c r="U976" s="780"/>
      <c r="V976" s="780"/>
      <c r="W976" s="780"/>
      <c r="X976" s="780"/>
      <c r="Y976" s="780"/>
      <c r="Z976" s="780"/>
    </row>
    <row r="977" spans="1:26" ht="15.75" customHeight="1">
      <c r="A977" s="780"/>
      <c r="B977" s="873"/>
      <c r="C977" s="780"/>
      <c r="D977" s="780"/>
      <c r="E977" s="780"/>
      <c r="F977" s="780"/>
      <c r="G977" s="780"/>
      <c r="H977" s="780"/>
      <c r="I977" s="780"/>
      <c r="J977" s="780"/>
      <c r="K977" s="780"/>
      <c r="L977" s="780"/>
      <c r="M977" s="780"/>
      <c r="N977" s="780"/>
      <c r="O977" s="780"/>
      <c r="P977" s="780"/>
      <c r="Q977" s="780"/>
      <c r="R977" s="780"/>
      <c r="S977" s="780"/>
      <c r="T977" s="780"/>
      <c r="U977" s="780"/>
      <c r="V977" s="780"/>
      <c r="W977" s="780"/>
      <c r="X977" s="780"/>
      <c r="Y977" s="780"/>
      <c r="Z977" s="780"/>
    </row>
    <row r="978" spans="1:26" ht="15.75" customHeight="1">
      <c r="A978" s="780"/>
      <c r="B978" s="873"/>
      <c r="C978" s="780"/>
      <c r="D978" s="780"/>
      <c r="E978" s="780"/>
      <c r="F978" s="780"/>
      <c r="G978" s="780"/>
      <c r="H978" s="780"/>
      <c r="I978" s="780"/>
      <c r="J978" s="780"/>
      <c r="K978" s="780"/>
      <c r="L978" s="780"/>
      <c r="M978" s="780"/>
      <c r="N978" s="780"/>
      <c r="O978" s="780"/>
      <c r="P978" s="780"/>
      <c r="Q978" s="780"/>
      <c r="R978" s="780"/>
      <c r="S978" s="780"/>
      <c r="T978" s="780"/>
      <c r="U978" s="780"/>
      <c r="V978" s="780"/>
      <c r="W978" s="780"/>
      <c r="X978" s="780"/>
      <c r="Y978" s="780"/>
      <c r="Z978" s="780"/>
    </row>
    <row r="979" spans="1:26" ht="15.75" customHeight="1">
      <c r="A979" s="780"/>
      <c r="B979" s="873"/>
      <c r="C979" s="780"/>
      <c r="D979" s="780"/>
      <c r="E979" s="780"/>
      <c r="F979" s="780"/>
      <c r="G979" s="780"/>
      <c r="H979" s="780"/>
      <c r="I979" s="780"/>
      <c r="J979" s="780"/>
      <c r="K979" s="780"/>
      <c r="L979" s="780"/>
      <c r="M979" s="780"/>
      <c r="N979" s="780"/>
      <c r="O979" s="780"/>
      <c r="P979" s="780"/>
      <c r="Q979" s="780"/>
      <c r="R979" s="780"/>
      <c r="S979" s="780"/>
      <c r="T979" s="780"/>
      <c r="U979" s="780"/>
      <c r="V979" s="780"/>
      <c r="W979" s="780"/>
      <c r="X979" s="780"/>
      <c r="Y979" s="780"/>
      <c r="Z979" s="780"/>
    </row>
    <row r="980" spans="1:26" ht="15.75" customHeight="1">
      <c r="A980" s="780"/>
      <c r="B980" s="873"/>
      <c r="C980" s="780"/>
      <c r="D980" s="780"/>
      <c r="E980" s="780"/>
      <c r="F980" s="780"/>
      <c r="G980" s="780"/>
      <c r="H980" s="780"/>
      <c r="I980" s="780"/>
      <c r="J980" s="780"/>
      <c r="K980" s="780"/>
      <c r="L980" s="780"/>
      <c r="M980" s="780"/>
      <c r="N980" s="780"/>
      <c r="O980" s="780"/>
      <c r="P980" s="780"/>
      <c r="Q980" s="780"/>
      <c r="R980" s="780"/>
      <c r="S980" s="780"/>
      <c r="T980" s="780"/>
      <c r="U980" s="780"/>
      <c r="V980" s="780"/>
      <c r="W980" s="780"/>
      <c r="X980" s="780"/>
      <c r="Y980" s="780"/>
      <c r="Z980" s="780"/>
    </row>
    <row r="981" spans="1:26" ht="15.75" customHeight="1">
      <c r="A981" s="780"/>
      <c r="B981" s="873"/>
      <c r="C981" s="780"/>
      <c r="D981" s="780"/>
      <c r="E981" s="780"/>
      <c r="F981" s="780"/>
      <c r="G981" s="780"/>
      <c r="H981" s="780"/>
      <c r="I981" s="780"/>
      <c r="J981" s="780"/>
      <c r="K981" s="780"/>
      <c r="L981" s="780"/>
      <c r="M981" s="780"/>
      <c r="N981" s="780"/>
      <c r="O981" s="780"/>
      <c r="P981" s="780"/>
      <c r="Q981" s="780"/>
      <c r="R981" s="780"/>
      <c r="S981" s="780"/>
      <c r="T981" s="780"/>
      <c r="U981" s="780"/>
      <c r="V981" s="780"/>
      <c r="W981" s="780"/>
      <c r="X981" s="780"/>
      <c r="Y981" s="780"/>
      <c r="Z981" s="780"/>
    </row>
    <row r="982" spans="1:26" ht="15.75" customHeight="1">
      <c r="A982" s="780"/>
      <c r="B982" s="873"/>
      <c r="C982" s="780"/>
      <c r="D982" s="780"/>
      <c r="E982" s="780"/>
      <c r="F982" s="780"/>
      <c r="G982" s="780"/>
      <c r="H982" s="780"/>
      <c r="I982" s="780"/>
      <c r="J982" s="780"/>
      <c r="K982" s="780"/>
      <c r="L982" s="780"/>
      <c r="M982" s="780"/>
      <c r="N982" s="780"/>
      <c r="O982" s="780"/>
      <c r="P982" s="780"/>
      <c r="Q982" s="780"/>
      <c r="R982" s="780"/>
      <c r="S982" s="780"/>
      <c r="T982" s="780"/>
      <c r="U982" s="780"/>
      <c r="V982" s="780"/>
      <c r="W982" s="780"/>
      <c r="X982" s="780"/>
      <c r="Y982" s="780"/>
      <c r="Z982" s="780"/>
    </row>
    <row r="983" spans="1:26" ht="15.75" customHeight="1">
      <c r="A983" s="780"/>
      <c r="B983" s="873"/>
      <c r="C983" s="780"/>
      <c r="D983" s="780"/>
      <c r="E983" s="780"/>
      <c r="F983" s="780"/>
      <c r="G983" s="780"/>
      <c r="H983" s="780"/>
      <c r="I983" s="780"/>
      <c r="J983" s="780"/>
      <c r="K983" s="780"/>
      <c r="L983" s="780"/>
      <c r="M983" s="780"/>
      <c r="N983" s="780"/>
      <c r="O983" s="780"/>
      <c r="P983" s="780"/>
      <c r="Q983" s="780"/>
      <c r="R983" s="780"/>
      <c r="S983" s="780"/>
      <c r="T983" s="780"/>
      <c r="U983" s="780"/>
      <c r="V983" s="780"/>
      <c r="W983" s="780"/>
      <c r="X983" s="780"/>
      <c r="Y983" s="780"/>
      <c r="Z983" s="780"/>
    </row>
    <row r="984" spans="1:26" ht="15.75" customHeight="1">
      <c r="A984" s="780"/>
      <c r="B984" s="873"/>
      <c r="C984" s="780"/>
      <c r="D984" s="780"/>
      <c r="E984" s="780"/>
      <c r="F984" s="780"/>
      <c r="G984" s="780"/>
      <c r="H984" s="780"/>
      <c r="I984" s="780"/>
      <c r="J984" s="780"/>
      <c r="K984" s="780"/>
      <c r="L984" s="780"/>
      <c r="M984" s="780"/>
      <c r="N984" s="780"/>
      <c r="O984" s="780"/>
      <c r="P984" s="780"/>
      <c r="Q984" s="780"/>
      <c r="R984" s="780"/>
      <c r="S984" s="780"/>
      <c r="T984" s="780"/>
      <c r="U984" s="780"/>
      <c r="V984" s="780"/>
      <c r="W984" s="780"/>
      <c r="X984" s="780"/>
      <c r="Y984" s="780"/>
      <c r="Z984" s="780"/>
    </row>
    <row r="985" spans="1:26" ht="15.75" customHeight="1">
      <c r="A985" s="780"/>
      <c r="B985" s="873"/>
      <c r="C985" s="780"/>
      <c r="D985" s="780"/>
      <c r="E985" s="780"/>
      <c r="F985" s="780"/>
      <c r="G985" s="780"/>
      <c r="H985" s="780"/>
      <c r="I985" s="780"/>
      <c r="J985" s="780"/>
      <c r="K985" s="780"/>
      <c r="L985" s="780"/>
      <c r="M985" s="780"/>
      <c r="N985" s="780"/>
      <c r="O985" s="780"/>
      <c r="P985" s="780"/>
      <c r="Q985" s="780"/>
      <c r="R985" s="780"/>
      <c r="S985" s="780"/>
      <c r="T985" s="780"/>
      <c r="U985" s="780"/>
      <c r="V985" s="780"/>
      <c r="W985" s="780"/>
      <c r="X985" s="780"/>
      <c r="Y985" s="780"/>
      <c r="Z985" s="780"/>
    </row>
    <row r="986" spans="1:26" ht="15.75" customHeight="1">
      <c r="A986" s="780"/>
      <c r="B986" s="873"/>
      <c r="C986" s="780"/>
      <c r="D986" s="780"/>
      <c r="E986" s="780"/>
      <c r="F986" s="780"/>
      <c r="G986" s="780"/>
      <c r="H986" s="780"/>
      <c r="I986" s="780"/>
      <c r="J986" s="780"/>
      <c r="K986" s="780"/>
      <c r="L986" s="780"/>
      <c r="M986" s="780"/>
      <c r="N986" s="780"/>
      <c r="O986" s="780"/>
      <c r="P986" s="780"/>
      <c r="Q986" s="780"/>
      <c r="R986" s="780"/>
      <c r="S986" s="780"/>
      <c r="T986" s="780"/>
      <c r="U986" s="780"/>
      <c r="V986" s="780"/>
      <c r="W986" s="780"/>
      <c r="X986" s="780"/>
      <c r="Y986" s="780"/>
      <c r="Z986" s="780"/>
    </row>
    <row r="987" spans="1:26" ht="15.75" customHeight="1">
      <c r="A987" s="780"/>
      <c r="B987" s="873"/>
      <c r="C987" s="780"/>
      <c r="D987" s="780"/>
      <c r="E987" s="780"/>
      <c r="F987" s="780"/>
      <c r="G987" s="780"/>
      <c r="H987" s="780"/>
      <c r="I987" s="780"/>
      <c r="J987" s="780"/>
      <c r="K987" s="780"/>
      <c r="L987" s="780"/>
      <c r="M987" s="780"/>
      <c r="N987" s="780"/>
      <c r="O987" s="780"/>
      <c r="P987" s="780"/>
      <c r="Q987" s="780"/>
      <c r="R987" s="780"/>
      <c r="S987" s="780"/>
      <c r="T987" s="780"/>
      <c r="U987" s="780"/>
      <c r="V987" s="780"/>
      <c r="W987" s="780"/>
      <c r="X987" s="780"/>
      <c r="Y987" s="780"/>
      <c r="Z987" s="780"/>
    </row>
    <row r="988" spans="1:26" ht="15.75" customHeight="1">
      <c r="A988" s="780"/>
      <c r="B988" s="873"/>
      <c r="C988" s="780"/>
      <c r="D988" s="780"/>
      <c r="E988" s="780"/>
      <c r="F988" s="780"/>
      <c r="G988" s="780"/>
      <c r="H988" s="780"/>
      <c r="I988" s="780"/>
      <c r="J988" s="780"/>
      <c r="K988" s="780"/>
      <c r="L988" s="780"/>
      <c r="M988" s="780"/>
      <c r="N988" s="780"/>
      <c r="O988" s="780"/>
      <c r="P988" s="780"/>
      <c r="Q988" s="780"/>
      <c r="R988" s="780"/>
      <c r="S988" s="780"/>
      <c r="T988" s="780"/>
      <c r="U988" s="780"/>
      <c r="V988" s="780"/>
      <c r="W988" s="780"/>
      <c r="X988" s="780"/>
      <c r="Y988" s="780"/>
      <c r="Z988" s="780"/>
    </row>
    <row r="989" spans="1:26" ht="15.75" customHeight="1">
      <c r="A989" s="780"/>
      <c r="B989" s="873"/>
      <c r="C989" s="780"/>
      <c r="D989" s="780"/>
      <c r="E989" s="780"/>
      <c r="F989" s="780"/>
      <c r="G989" s="780"/>
      <c r="H989" s="780"/>
      <c r="I989" s="780"/>
      <c r="J989" s="780"/>
      <c r="K989" s="780"/>
      <c r="L989" s="780"/>
      <c r="M989" s="780"/>
      <c r="N989" s="780"/>
      <c r="O989" s="780"/>
      <c r="P989" s="780"/>
      <c r="Q989" s="780"/>
      <c r="R989" s="780"/>
      <c r="S989" s="780"/>
      <c r="T989" s="780"/>
      <c r="U989" s="780"/>
      <c r="V989" s="780"/>
      <c r="W989" s="780"/>
      <c r="X989" s="780"/>
      <c r="Y989" s="780"/>
      <c r="Z989" s="780"/>
    </row>
    <row r="990" spans="1:26" ht="15.75" customHeight="1">
      <c r="A990" s="780"/>
      <c r="B990" s="873"/>
      <c r="C990" s="780"/>
      <c r="D990" s="780"/>
      <c r="E990" s="780"/>
      <c r="F990" s="780"/>
      <c r="G990" s="780"/>
      <c r="H990" s="780"/>
      <c r="I990" s="780"/>
      <c r="J990" s="780"/>
      <c r="K990" s="780"/>
      <c r="L990" s="780"/>
      <c r="M990" s="780"/>
      <c r="N990" s="780"/>
      <c r="O990" s="780"/>
      <c r="P990" s="780"/>
      <c r="Q990" s="780"/>
      <c r="R990" s="780"/>
      <c r="S990" s="780"/>
      <c r="T990" s="780"/>
      <c r="U990" s="780"/>
      <c r="V990" s="780"/>
      <c r="W990" s="780"/>
      <c r="X990" s="780"/>
      <c r="Y990" s="780"/>
      <c r="Z990" s="780"/>
    </row>
    <row r="991" spans="1:26" ht="15.75" customHeight="1">
      <c r="A991" s="780"/>
      <c r="B991" s="873"/>
      <c r="C991" s="780"/>
      <c r="D991" s="780"/>
      <c r="E991" s="780"/>
      <c r="F991" s="780"/>
      <c r="G991" s="780"/>
      <c r="H991" s="780"/>
      <c r="I991" s="780"/>
      <c r="J991" s="780"/>
      <c r="K991" s="780"/>
      <c r="L991" s="780"/>
      <c r="M991" s="780"/>
      <c r="N991" s="780"/>
      <c r="O991" s="780"/>
      <c r="P991" s="780"/>
      <c r="Q991" s="780"/>
      <c r="R991" s="780"/>
      <c r="S991" s="780"/>
      <c r="T991" s="780"/>
      <c r="U991" s="780"/>
      <c r="V991" s="780"/>
      <c r="W991" s="780"/>
      <c r="X991" s="780"/>
      <c r="Y991" s="780"/>
      <c r="Z991" s="780"/>
    </row>
    <row r="992" spans="1:26" ht="15.75" customHeight="1">
      <c r="A992" s="780"/>
      <c r="B992" s="873"/>
      <c r="C992" s="780"/>
      <c r="D992" s="780"/>
      <c r="E992" s="780"/>
      <c r="F992" s="780"/>
      <c r="G992" s="780"/>
      <c r="H992" s="780"/>
      <c r="I992" s="780"/>
      <c r="J992" s="780"/>
      <c r="K992" s="780"/>
      <c r="L992" s="780"/>
      <c r="M992" s="780"/>
      <c r="N992" s="780"/>
      <c r="O992" s="780"/>
      <c r="P992" s="780"/>
      <c r="Q992" s="780"/>
      <c r="R992" s="780"/>
      <c r="S992" s="780"/>
      <c r="T992" s="780"/>
      <c r="U992" s="780"/>
      <c r="V992" s="780"/>
      <c r="W992" s="780"/>
      <c r="X992" s="780"/>
      <c r="Y992" s="780"/>
      <c r="Z992" s="780"/>
    </row>
    <row r="993" spans="1:26" ht="15.75" customHeight="1">
      <c r="A993" s="780"/>
      <c r="B993" s="873"/>
      <c r="C993" s="780"/>
      <c r="D993" s="780"/>
      <c r="E993" s="780"/>
      <c r="F993" s="780"/>
      <c r="G993" s="780"/>
      <c r="H993" s="780"/>
      <c r="I993" s="780"/>
      <c r="J993" s="780"/>
      <c r="K993" s="780"/>
      <c r="L993" s="780"/>
      <c r="M993" s="780"/>
      <c r="N993" s="780"/>
      <c r="O993" s="780"/>
      <c r="P993" s="780"/>
      <c r="Q993" s="780"/>
      <c r="R993" s="780"/>
      <c r="S993" s="780"/>
      <c r="T993" s="780"/>
      <c r="U993" s="780"/>
      <c r="V993" s="780"/>
      <c r="W993" s="780"/>
      <c r="X993" s="780"/>
      <c r="Y993" s="780"/>
      <c r="Z993" s="780"/>
    </row>
    <row r="994" spans="1:26" ht="15.75" customHeight="1">
      <c r="A994" s="780"/>
      <c r="B994" s="873"/>
      <c r="C994" s="780"/>
      <c r="D994" s="780"/>
      <c r="E994" s="780"/>
      <c r="F994" s="780"/>
      <c r="G994" s="780"/>
      <c r="H994" s="780"/>
      <c r="I994" s="780"/>
      <c r="J994" s="780"/>
      <c r="K994" s="780"/>
      <c r="L994" s="780"/>
      <c r="M994" s="780"/>
      <c r="N994" s="780"/>
      <c r="O994" s="780"/>
      <c r="P994" s="780"/>
      <c r="Q994" s="780"/>
      <c r="R994" s="780"/>
      <c r="S994" s="780"/>
      <c r="T994" s="780"/>
      <c r="U994" s="780"/>
      <c r="V994" s="780"/>
      <c r="W994" s="780"/>
      <c r="X994" s="780"/>
      <c r="Y994" s="780"/>
      <c r="Z994" s="780"/>
    </row>
    <row r="995" spans="1:26" ht="15.75" customHeight="1">
      <c r="A995" s="780"/>
      <c r="B995" s="873"/>
      <c r="C995" s="780"/>
      <c r="D995" s="780"/>
      <c r="E995" s="780"/>
      <c r="F995" s="780"/>
      <c r="G995" s="780"/>
      <c r="H995" s="780"/>
      <c r="I995" s="780"/>
      <c r="J995" s="780"/>
      <c r="K995" s="780"/>
      <c r="L995" s="780"/>
      <c r="M995" s="780"/>
      <c r="N995" s="780"/>
      <c r="O995" s="780"/>
      <c r="P995" s="780"/>
      <c r="Q995" s="780"/>
      <c r="R995" s="780"/>
      <c r="S995" s="780"/>
      <c r="T995" s="780"/>
      <c r="U995" s="780"/>
      <c r="V995" s="780"/>
      <c r="W995" s="780"/>
      <c r="X995" s="780"/>
      <c r="Y995" s="780"/>
      <c r="Z995" s="780"/>
    </row>
    <row r="996" spans="1:26" ht="15.75" customHeight="1">
      <c r="A996" s="780"/>
      <c r="B996" s="873"/>
      <c r="C996" s="780"/>
      <c r="D996" s="780"/>
      <c r="E996" s="780"/>
      <c r="F996" s="780"/>
      <c r="G996" s="780"/>
      <c r="H996" s="780"/>
      <c r="I996" s="780"/>
      <c r="J996" s="780"/>
      <c r="K996" s="780"/>
      <c r="L996" s="780"/>
      <c r="M996" s="780"/>
      <c r="N996" s="780"/>
      <c r="O996" s="780"/>
      <c r="P996" s="780"/>
      <c r="Q996" s="780"/>
      <c r="R996" s="780"/>
      <c r="S996" s="780"/>
      <c r="T996" s="780"/>
      <c r="U996" s="780"/>
      <c r="V996" s="780"/>
      <c r="W996" s="780"/>
      <c r="X996" s="780"/>
      <c r="Y996" s="780"/>
      <c r="Z996" s="780"/>
    </row>
    <row r="997" spans="1:26" ht="15.75" customHeight="1">
      <c r="A997" s="780"/>
      <c r="B997" s="873"/>
      <c r="C997" s="780"/>
      <c r="D997" s="780"/>
      <c r="E997" s="780"/>
      <c r="F997" s="780"/>
      <c r="G997" s="780"/>
      <c r="H997" s="780"/>
      <c r="I997" s="780"/>
      <c r="J997" s="780"/>
      <c r="K997" s="780"/>
      <c r="L997" s="780"/>
      <c r="M997" s="780"/>
      <c r="N997" s="780"/>
      <c r="O997" s="780"/>
      <c r="P997" s="780"/>
      <c r="Q997" s="780"/>
      <c r="R997" s="780"/>
      <c r="S997" s="780"/>
      <c r="T997" s="780"/>
      <c r="U997" s="780"/>
      <c r="V997" s="780"/>
      <c r="W997" s="780"/>
      <c r="X997" s="780"/>
      <c r="Y997" s="780"/>
      <c r="Z997" s="780"/>
    </row>
    <row r="998" spans="1:26" ht="15.75" customHeight="1">
      <c r="A998" s="780"/>
      <c r="B998" s="873"/>
      <c r="C998" s="780"/>
      <c r="D998" s="780"/>
      <c r="E998" s="780"/>
      <c r="F998" s="780"/>
      <c r="G998" s="780"/>
      <c r="H998" s="780"/>
      <c r="I998" s="780"/>
      <c r="J998" s="780"/>
      <c r="K998" s="780"/>
      <c r="L998" s="780"/>
      <c r="M998" s="780"/>
      <c r="N998" s="780"/>
      <c r="O998" s="780"/>
      <c r="P998" s="780"/>
      <c r="Q998" s="780"/>
      <c r="R998" s="780"/>
      <c r="S998" s="780"/>
      <c r="T998" s="780"/>
      <c r="U998" s="780"/>
      <c r="V998" s="780"/>
      <c r="W998" s="780"/>
      <c r="X998" s="780"/>
      <c r="Y998" s="780"/>
      <c r="Z998" s="780"/>
    </row>
  </sheetData>
  <mergeCells count="64">
    <mergeCell ref="C5:M5"/>
    <mergeCell ref="C6:M6"/>
    <mergeCell ref="C7:D7"/>
    <mergeCell ref="I7:M7"/>
    <mergeCell ref="B8:B11"/>
    <mergeCell ref="C8:D9"/>
    <mergeCell ref="F9:G9"/>
    <mergeCell ref="I9:J9"/>
    <mergeCell ref="L9:M9"/>
    <mergeCell ref="C10:D10"/>
    <mergeCell ref="F10:G10"/>
    <mergeCell ref="I10:J10"/>
    <mergeCell ref="L10:M10"/>
    <mergeCell ref="C12:M12"/>
    <mergeCell ref="A13:A48"/>
    <mergeCell ref="C13:M13"/>
    <mergeCell ref="B14:B20"/>
    <mergeCell ref="F19:G19"/>
    <mergeCell ref="B21:B24"/>
    <mergeCell ref="J26:L26"/>
    <mergeCell ref="B28:B30"/>
    <mergeCell ref="D33:E33"/>
    <mergeCell ref="F33:G33"/>
    <mergeCell ref="A2:A12"/>
    <mergeCell ref="C2:M2"/>
    <mergeCell ref="C3:M3"/>
    <mergeCell ref="C4:E4"/>
    <mergeCell ref="F4:G4"/>
    <mergeCell ref="I4:M4"/>
    <mergeCell ref="L33:M33"/>
    <mergeCell ref="D35:E35"/>
    <mergeCell ref="F35:G35"/>
    <mergeCell ref="H35:I35"/>
    <mergeCell ref="J35:K35"/>
    <mergeCell ref="L35:M35"/>
    <mergeCell ref="H33:I33"/>
    <mergeCell ref="J33:K33"/>
    <mergeCell ref="D37:E37"/>
    <mergeCell ref="F37:G37"/>
    <mergeCell ref="H37:I37"/>
    <mergeCell ref="J37:K37"/>
    <mergeCell ref="L37:M37"/>
    <mergeCell ref="B41:B44"/>
    <mergeCell ref="F42:F43"/>
    <mergeCell ref="G42:J43"/>
    <mergeCell ref="L42:M43"/>
    <mergeCell ref="D39:E39"/>
    <mergeCell ref="F39:G39"/>
    <mergeCell ref="H40:I40"/>
    <mergeCell ref="C46:M46"/>
    <mergeCell ref="C45:M45"/>
    <mergeCell ref="C47:M47"/>
    <mergeCell ref="A49:A54"/>
    <mergeCell ref="C49:M49"/>
    <mergeCell ref="C50:M50"/>
    <mergeCell ref="C51:M51"/>
    <mergeCell ref="C52:M52"/>
    <mergeCell ref="C53:M53"/>
    <mergeCell ref="C54:M54"/>
    <mergeCell ref="A55:A57"/>
    <mergeCell ref="C55:M55"/>
    <mergeCell ref="C56:M56"/>
    <mergeCell ref="C57:M57"/>
    <mergeCell ref="C58:M58"/>
  </mergeCells>
  <hyperlinks>
    <hyperlink ref="C53" r:id="rId1"/>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Z1000"/>
  <sheetViews>
    <sheetView topLeftCell="A46" zoomScale="90" zoomScaleNormal="90" workbookViewId="0">
      <selection activeCell="N2" sqref="N2"/>
    </sheetView>
  </sheetViews>
  <sheetFormatPr baseColWidth="10" defaultColWidth="14.42578125" defaultRowHeight="15" customHeight="1"/>
  <cols>
    <col min="1" max="1" width="13.140625" style="1053" customWidth="1"/>
    <col min="2" max="2" width="29.42578125" style="1053" customWidth="1"/>
    <col min="3" max="26" width="10.85546875" style="1053" customWidth="1"/>
    <col min="27" max="16384" width="14.42578125" style="1053"/>
  </cols>
  <sheetData>
    <row r="1" spans="1:26" ht="27" customHeight="1" thickTop="1" thickBot="1">
      <c r="A1" s="217"/>
      <c r="B1" s="1733" t="s">
        <v>976</v>
      </c>
      <c r="C1" s="1247"/>
      <c r="D1" s="1247"/>
      <c r="E1" s="1247"/>
      <c r="F1" s="1247"/>
      <c r="G1" s="1247"/>
      <c r="H1" s="1247"/>
      <c r="I1" s="1247"/>
      <c r="J1" s="1247"/>
      <c r="K1" s="1247"/>
      <c r="L1" s="1247"/>
      <c r="M1" s="1248"/>
      <c r="N1" s="218"/>
      <c r="O1" s="218"/>
      <c r="P1" s="218"/>
      <c r="Q1" s="218"/>
      <c r="R1" s="218"/>
      <c r="S1" s="218"/>
      <c r="T1" s="218"/>
      <c r="U1" s="218"/>
      <c r="V1" s="218"/>
      <c r="W1" s="218"/>
      <c r="X1" s="218"/>
      <c r="Y1" s="218"/>
      <c r="Z1" s="218"/>
    </row>
    <row r="2" spans="1:26" ht="36" customHeight="1" thickTop="1" thickBot="1">
      <c r="A2" s="1734" t="s">
        <v>263</v>
      </c>
      <c r="B2" s="367" t="s">
        <v>264</v>
      </c>
      <c r="C2" s="1735" t="s">
        <v>977</v>
      </c>
      <c r="D2" s="1736"/>
      <c r="E2" s="1736"/>
      <c r="F2" s="1736"/>
      <c r="G2" s="1736"/>
      <c r="H2" s="1736"/>
      <c r="I2" s="1736"/>
      <c r="J2" s="1736"/>
      <c r="K2" s="1736"/>
      <c r="L2" s="1736"/>
      <c r="M2" s="1737"/>
      <c r="N2" s="218"/>
      <c r="O2" s="218"/>
      <c r="P2" s="218"/>
      <c r="Q2" s="218"/>
      <c r="R2" s="218"/>
      <c r="S2" s="218"/>
      <c r="T2" s="218"/>
      <c r="U2" s="218"/>
      <c r="V2" s="218"/>
      <c r="W2" s="218"/>
      <c r="X2" s="218"/>
      <c r="Y2" s="218"/>
      <c r="Z2" s="218"/>
    </row>
    <row r="3" spans="1:26" ht="36" customHeight="1" thickBot="1">
      <c r="A3" s="1279"/>
      <c r="B3" s="367" t="s">
        <v>338</v>
      </c>
      <c r="C3" s="1730" t="s">
        <v>973</v>
      </c>
      <c r="D3" s="1731"/>
      <c r="E3" s="1731"/>
      <c r="F3" s="1731"/>
      <c r="G3" s="1731"/>
      <c r="H3" s="1731"/>
      <c r="I3" s="1731"/>
      <c r="J3" s="1731"/>
      <c r="K3" s="1731"/>
      <c r="L3" s="1731"/>
      <c r="M3" s="1732"/>
      <c r="N3" s="218"/>
      <c r="O3" s="218"/>
      <c r="P3" s="218"/>
      <c r="Q3" s="218"/>
      <c r="R3" s="218"/>
      <c r="S3" s="218"/>
      <c r="T3" s="218"/>
      <c r="U3" s="218"/>
      <c r="V3" s="218"/>
      <c r="W3" s="218"/>
      <c r="X3" s="218"/>
      <c r="Y3" s="218"/>
      <c r="Z3" s="218"/>
    </row>
    <row r="4" spans="1:26" ht="26.25" customHeight="1" thickBot="1">
      <c r="A4" s="1279"/>
      <c r="B4" s="367" t="s">
        <v>97</v>
      </c>
      <c r="C4" s="1738" t="s">
        <v>217</v>
      </c>
      <c r="D4" s="1739"/>
      <c r="E4" s="1204"/>
      <c r="F4" s="1254" t="s">
        <v>98</v>
      </c>
      <c r="G4" s="1204"/>
      <c r="H4" s="1740" t="s">
        <v>217</v>
      </c>
      <c r="I4" s="1739"/>
      <c r="J4" s="1739"/>
      <c r="K4" s="1739"/>
      <c r="L4" s="1739"/>
      <c r="M4" s="1244"/>
      <c r="N4" s="218"/>
      <c r="O4" s="218"/>
      <c r="P4" s="218"/>
      <c r="Q4" s="218"/>
      <c r="R4" s="218"/>
      <c r="S4" s="218"/>
      <c r="T4" s="218"/>
      <c r="U4" s="218"/>
      <c r="V4" s="218"/>
      <c r="W4" s="218"/>
      <c r="X4" s="218"/>
      <c r="Y4" s="218"/>
      <c r="Z4" s="218"/>
    </row>
    <row r="5" spans="1:26" ht="16.5" thickBot="1">
      <c r="A5" s="1279"/>
      <c r="B5" s="367" t="s">
        <v>267</v>
      </c>
      <c r="C5" s="1738" t="s">
        <v>217</v>
      </c>
      <c r="D5" s="1739"/>
      <c r="E5" s="1739"/>
      <c r="F5" s="1739"/>
      <c r="G5" s="1739"/>
      <c r="H5" s="1739"/>
      <c r="I5" s="1739"/>
      <c r="J5" s="1739"/>
      <c r="K5" s="1739"/>
      <c r="L5" s="1739"/>
      <c r="M5" s="1244"/>
      <c r="N5" s="218"/>
      <c r="O5" s="218"/>
      <c r="P5" s="218"/>
      <c r="Q5" s="218"/>
      <c r="R5" s="218"/>
      <c r="S5" s="218"/>
      <c r="T5" s="218"/>
      <c r="U5" s="218"/>
      <c r="V5" s="218"/>
      <c r="W5" s="218"/>
      <c r="X5" s="218"/>
      <c r="Y5" s="218"/>
      <c r="Z5" s="218"/>
    </row>
    <row r="6" spans="1:26" ht="16.5" thickBot="1">
      <c r="A6" s="1279"/>
      <c r="B6" s="367" t="s">
        <v>268</v>
      </c>
      <c r="C6" s="1738">
        <v>53</v>
      </c>
      <c r="D6" s="1739"/>
      <c r="E6" s="1739"/>
      <c r="F6" s="1739"/>
      <c r="G6" s="1739"/>
      <c r="H6" s="1739"/>
      <c r="I6" s="1739"/>
      <c r="J6" s="1739"/>
      <c r="K6" s="1739"/>
      <c r="L6" s="1739"/>
      <c r="M6" s="1244"/>
      <c r="N6" s="218"/>
      <c r="O6" s="218"/>
      <c r="P6" s="218"/>
      <c r="Q6" s="218"/>
      <c r="R6" s="218"/>
      <c r="S6" s="218"/>
      <c r="T6" s="218"/>
      <c r="U6" s="218"/>
      <c r="V6" s="218"/>
      <c r="W6" s="218"/>
      <c r="X6" s="218"/>
      <c r="Y6" s="218"/>
      <c r="Z6" s="218"/>
    </row>
    <row r="7" spans="1:26" ht="16.5" thickBot="1">
      <c r="A7" s="1279"/>
      <c r="B7" s="367" t="s">
        <v>269</v>
      </c>
      <c r="C7" s="1738" t="s">
        <v>59</v>
      </c>
      <c r="D7" s="1739"/>
      <c r="E7" s="1739"/>
      <c r="F7" s="1739"/>
      <c r="G7" s="1204"/>
      <c r="H7" s="221" t="s">
        <v>52</v>
      </c>
      <c r="I7" s="1741" t="s">
        <v>60</v>
      </c>
      <c r="J7" s="1739"/>
      <c r="K7" s="1739"/>
      <c r="L7" s="1739"/>
      <c r="M7" s="1244"/>
      <c r="N7" s="218"/>
      <c r="O7" s="218"/>
      <c r="P7" s="218"/>
      <c r="Q7" s="218"/>
      <c r="R7" s="218"/>
      <c r="S7" s="218"/>
      <c r="T7" s="218"/>
      <c r="U7" s="218"/>
      <c r="V7" s="218"/>
      <c r="W7" s="218"/>
      <c r="X7" s="218"/>
      <c r="Y7" s="218"/>
      <c r="Z7" s="218"/>
    </row>
    <row r="8" spans="1:26" ht="23.25" customHeight="1" thickBot="1">
      <c r="A8" s="1279"/>
      <c r="B8" s="1742" t="s">
        <v>270</v>
      </c>
      <c r="C8" s="1743" t="s">
        <v>974</v>
      </c>
      <c r="D8" s="1744"/>
      <c r="E8" s="1744"/>
      <c r="F8" s="1744"/>
      <c r="G8" s="1744"/>
      <c r="H8" s="1744"/>
      <c r="I8" s="1744"/>
      <c r="J8" s="1744"/>
      <c r="K8" s="1744"/>
      <c r="L8" s="1744"/>
      <c r="M8" s="1745"/>
      <c r="N8" s="218"/>
      <c r="O8" s="218"/>
      <c r="P8" s="218"/>
      <c r="Q8" s="218"/>
      <c r="R8" s="218"/>
      <c r="S8" s="218"/>
      <c r="T8" s="218"/>
      <c r="U8" s="218"/>
      <c r="V8" s="218"/>
      <c r="W8" s="218"/>
      <c r="X8" s="218"/>
      <c r="Y8" s="218"/>
      <c r="Z8" s="218"/>
    </row>
    <row r="9" spans="1:26" ht="17.25" customHeight="1" thickBot="1">
      <c r="A9" s="1279"/>
      <c r="B9" s="1279"/>
      <c r="C9" s="1746"/>
      <c r="D9" s="1747"/>
      <c r="E9" s="1747"/>
      <c r="F9" s="1747"/>
      <c r="G9" s="1747"/>
      <c r="H9" s="1747"/>
      <c r="I9" s="1747"/>
      <c r="J9" s="1747"/>
      <c r="K9" s="1747"/>
      <c r="L9" s="1747"/>
      <c r="M9" s="1748"/>
      <c r="N9" s="218"/>
      <c r="O9" s="218"/>
      <c r="P9" s="218"/>
      <c r="Q9" s="218"/>
      <c r="R9" s="218"/>
      <c r="S9" s="218"/>
      <c r="T9" s="218"/>
      <c r="U9" s="218"/>
      <c r="V9" s="218"/>
      <c r="W9" s="218"/>
      <c r="X9" s="218"/>
      <c r="Y9" s="218"/>
      <c r="Z9" s="218"/>
    </row>
    <row r="10" spans="1:26" ht="10.5" customHeight="1" thickBot="1">
      <c r="A10" s="1279"/>
      <c r="B10" s="1258"/>
      <c r="C10" s="1749"/>
      <c r="D10" s="1750"/>
      <c r="E10" s="1750"/>
      <c r="F10" s="1750"/>
      <c r="G10" s="1750"/>
      <c r="H10" s="1750"/>
      <c r="I10" s="1750"/>
      <c r="J10" s="1750"/>
      <c r="K10" s="1750"/>
      <c r="L10" s="1750"/>
      <c r="M10" s="1751"/>
      <c r="N10" s="218"/>
      <c r="O10" s="218"/>
      <c r="P10" s="218"/>
      <c r="Q10" s="218"/>
      <c r="R10" s="218"/>
      <c r="S10" s="218"/>
      <c r="T10" s="218"/>
      <c r="U10" s="218"/>
      <c r="V10" s="218"/>
      <c r="W10" s="218"/>
      <c r="X10" s="218"/>
      <c r="Y10" s="218"/>
      <c r="Z10" s="218"/>
    </row>
    <row r="11" spans="1:26" ht="57.75" customHeight="1" thickBot="1">
      <c r="A11" s="1279"/>
      <c r="B11" s="367" t="s">
        <v>273</v>
      </c>
      <c r="C11" s="1730" t="s">
        <v>978</v>
      </c>
      <c r="D11" s="1731"/>
      <c r="E11" s="1731"/>
      <c r="F11" s="1731"/>
      <c r="G11" s="1731"/>
      <c r="H11" s="1731"/>
      <c r="I11" s="1731"/>
      <c r="J11" s="1731"/>
      <c r="K11" s="1731"/>
      <c r="L11" s="1731"/>
      <c r="M11" s="1732"/>
      <c r="N11" s="218"/>
      <c r="O11" s="218"/>
      <c r="P11" s="218"/>
      <c r="Q11" s="218"/>
      <c r="R11" s="218"/>
      <c r="S11" s="218"/>
      <c r="T11" s="218"/>
      <c r="U11" s="218"/>
      <c r="V11" s="218"/>
      <c r="W11" s="218"/>
      <c r="X11" s="218"/>
      <c r="Y11" s="218"/>
      <c r="Z11" s="218"/>
    </row>
    <row r="12" spans="1:26" ht="75.75" customHeight="1" thickBot="1">
      <c r="A12" s="1279"/>
      <c r="B12" s="367" t="s">
        <v>348</v>
      </c>
      <c r="C12" s="1730" t="s">
        <v>979</v>
      </c>
      <c r="D12" s="1731"/>
      <c r="E12" s="1731"/>
      <c r="F12" s="1731"/>
      <c r="G12" s="1731"/>
      <c r="H12" s="1731"/>
      <c r="I12" s="1731"/>
      <c r="J12" s="1731"/>
      <c r="K12" s="1731"/>
      <c r="L12" s="1731"/>
      <c r="M12" s="1732"/>
      <c r="N12" s="218"/>
      <c r="O12" s="218"/>
      <c r="P12" s="218"/>
      <c r="Q12" s="218"/>
      <c r="R12" s="218"/>
      <c r="S12" s="218"/>
      <c r="T12" s="218"/>
      <c r="U12" s="218"/>
      <c r="V12" s="218"/>
      <c r="W12" s="218"/>
      <c r="X12" s="218"/>
      <c r="Y12" s="218"/>
      <c r="Z12" s="218"/>
    </row>
    <row r="13" spans="1:26" ht="48" thickBot="1">
      <c r="A13" s="1279"/>
      <c r="B13" s="367" t="s">
        <v>349</v>
      </c>
      <c r="C13" s="1730" t="s">
        <v>637</v>
      </c>
      <c r="D13" s="1731"/>
      <c r="E13" s="1731"/>
      <c r="F13" s="1731"/>
      <c r="G13" s="1731"/>
      <c r="H13" s="1731"/>
      <c r="I13" s="1731"/>
      <c r="J13" s="1731"/>
      <c r="K13" s="1731"/>
      <c r="L13" s="1731"/>
      <c r="M13" s="1732"/>
      <c r="N13" s="218"/>
      <c r="O13" s="218"/>
      <c r="P13" s="218"/>
      <c r="Q13" s="218"/>
      <c r="R13" s="218"/>
      <c r="S13" s="218"/>
      <c r="T13" s="218"/>
      <c r="U13" s="218"/>
      <c r="V13" s="218"/>
      <c r="W13" s="218"/>
      <c r="X13" s="218"/>
      <c r="Y13" s="218"/>
      <c r="Z13" s="218"/>
    </row>
    <row r="14" spans="1:26" ht="63" customHeight="1" thickBot="1">
      <c r="A14" s="1279"/>
      <c r="B14" s="1054" t="s">
        <v>351</v>
      </c>
      <c r="C14" s="1752" t="s">
        <v>653</v>
      </c>
      <c r="D14" s="1244"/>
      <c r="E14" s="223" t="s">
        <v>353</v>
      </c>
      <c r="F14" s="1740" t="s">
        <v>236</v>
      </c>
      <c r="G14" s="1739"/>
      <c r="H14" s="1739"/>
      <c r="I14" s="1739"/>
      <c r="J14" s="1739"/>
      <c r="K14" s="1739"/>
      <c r="L14" s="1739"/>
      <c r="M14" s="1244"/>
      <c r="N14" s="218"/>
      <c r="O14" s="218"/>
      <c r="P14" s="218"/>
      <c r="Q14" s="218"/>
      <c r="R14" s="218"/>
      <c r="S14" s="218"/>
      <c r="T14" s="218"/>
      <c r="U14" s="218"/>
      <c r="V14" s="218"/>
      <c r="W14" s="218"/>
      <c r="X14" s="218"/>
      <c r="Y14" s="218"/>
      <c r="Z14" s="218"/>
    </row>
    <row r="15" spans="1:26" ht="17.25" thickBot="1">
      <c r="A15" s="1734" t="s">
        <v>275</v>
      </c>
      <c r="B15" s="369" t="s">
        <v>91</v>
      </c>
      <c r="C15" s="1741"/>
      <c r="D15" s="1739"/>
      <c r="E15" s="1739"/>
      <c r="F15" s="1739"/>
      <c r="G15" s="1739"/>
      <c r="H15" s="1739"/>
      <c r="I15" s="1739"/>
      <c r="J15" s="1739"/>
      <c r="K15" s="1739"/>
      <c r="L15" s="1739"/>
      <c r="M15" s="1244"/>
      <c r="N15" s="218"/>
      <c r="O15" s="218"/>
      <c r="P15" s="218"/>
      <c r="Q15" s="218"/>
      <c r="R15" s="218"/>
      <c r="S15" s="218"/>
      <c r="T15" s="218"/>
      <c r="U15" s="218"/>
      <c r="V15" s="218"/>
      <c r="W15" s="218"/>
      <c r="X15" s="218"/>
      <c r="Y15" s="218"/>
      <c r="Z15" s="218"/>
    </row>
    <row r="16" spans="1:26" ht="50.25" customHeight="1" thickBot="1">
      <c r="A16" s="1279"/>
      <c r="B16" s="611" t="s">
        <v>356</v>
      </c>
      <c r="C16" s="1752" t="s">
        <v>975</v>
      </c>
      <c r="D16" s="1739"/>
      <c r="E16" s="1739"/>
      <c r="F16" s="1739"/>
      <c r="G16" s="1739"/>
      <c r="H16" s="1739"/>
      <c r="I16" s="1739"/>
      <c r="J16" s="1739"/>
      <c r="K16" s="1739"/>
      <c r="L16" s="1739"/>
      <c r="M16" s="1244"/>
      <c r="N16" s="218"/>
      <c r="O16" s="218"/>
      <c r="P16" s="218"/>
      <c r="Q16" s="218"/>
      <c r="R16" s="218"/>
      <c r="S16" s="218"/>
      <c r="T16" s="218"/>
      <c r="U16" s="218"/>
      <c r="V16" s="218"/>
      <c r="W16" s="218"/>
      <c r="X16" s="218"/>
      <c r="Y16" s="218"/>
      <c r="Z16" s="218"/>
    </row>
    <row r="17" spans="1:26" ht="17.25" thickBot="1">
      <c r="A17" s="1279"/>
      <c r="B17" s="1742" t="s">
        <v>276</v>
      </c>
      <c r="C17" s="370"/>
      <c r="D17" s="370"/>
      <c r="E17" s="370"/>
      <c r="F17" s="370"/>
      <c r="G17" s="370"/>
      <c r="H17" s="370"/>
      <c r="I17" s="370"/>
      <c r="J17" s="370"/>
      <c r="K17" s="370"/>
      <c r="L17" s="370"/>
      <c r="M17" s="371"/>
      <c r="N17" s="218"/>
      <c r="O17" s="218"/>
      <c r="P17" s="218"/>
      <c r="Q17" s="218"/>
      <c r="R17" s="218"/>
      <c r="S17" s="218"/>
      <c r="T17" s="218"/>
      <c r="U17" s="218"/>
      <c r="V17" s="218"/>
      <c r="W17" s="218"/>
      <c r="X17" s="218"/>
      <c r="Y17" s="218"/>
      <c r="Z17" s="218"/>
    </row>
    <row r="18" spans="1:26" ht="17.25" thickBot="1">
      <c r="A18" s="1279"/>
      <c r="B18" s="1279"/>
      <c r="C18" s="370"/>
      <c r="D18" s="372"/>
      <c r="E18" s="370"/>
      <c r="F18" s="372"/>
      <c r="G18" s="370"/>
      <c r="H18" s="372"/>
      <c r="I18" s="370"/>
      <c r="J18" s="372"/>
      <c r="K18" s="370"/>
      <c r="L18" s="370"/>
      <c r="M18" s="371"/>
      <c r="N18" s="218"/>
      <c r="O18" s="218"/>
      <c r="P18" s="218"/>
      <c r="Q18" s="218"/>
      <c r="R18" s="218"/>
      <c r="S18" s="218"/>
      <c r="T18" s="218"/>
      <c r="U18" s="218"/>
      <c r="V18" s="218"/>
      <c r="W18" s="218"/>
      <c r="X18" s="218"/>
      <c r="Y18" s="218"/>
      <c r="Z18" s="218"/>
    </row>
    <row r="19" spans="1:26" ht="17.25" thickBot="1">
      <c r="A19" s="1279"/>
      <c r="B19" s="1279"/>
      <c r="C19" s="256" t="s">
        <v>277</v>
      </c>
      <c r="D19" s="373"/>
      <c r="E19" s="256" t="s">
        <v>278</v>
      </c>
      <c r="F19" s="373"/>
      <c r="G19" s="256" t="s">
        <v>279</v>
      </c>
      <c r="H19" s="373"/>
      <c r="I19" s="256" t="s">
        <v>280</v>
      </c>
      <c r="J19" s="373"/>
      <c r="K19" s="258"/>
      <c r="L19" s="258"/>
      <c r="M19" s="371"/>
      <c r="N19" s="218"/>
      <c r="O19" s="218"/>
      <c r="P19" s="218"/>
      <c r="Q19" s="218"/>
      <c r="R19" s="218"/>
      <c r="S19" s="218"/>
      <c r="T19" s="218"/>
      <c r="U19" s="218"/>
      <c r="V19" s="218"/>
      <c r="W19" s="218"/>
      <c r="X19" s="218"/>
      <c r="Y19" s="218"/>
      <c r="Z19" s="218"/>
    </row>
    <row r="20" spans="1:26" ht="17.25" thickBot="1">
      <c r="A20" s="1279"/>
      <c r="B20" s="1279"/>
      <c r="C20" s="256" t="s">
        <v>281</v>
      </c>
      <c r="D20" s="373"/>
      <c r="E20" s="256" t="s">
        <v>282</v>
      </c>
      <c r="F20" s="373"/>
      <c r="G20" s="256" t="s">
        <v>283</v>
      </c>
      <c r="H20" s="373"/>
      <c r="I20" s="258"/>
      <c r="J20" s="370"/>
      <c r="K20" s="258"/>
      <c r="L20" s="258"/>
      <c r="M20" s="371"/>
      <c r="N20" s="218"/>
      <c r="O20" s="218"/>
      <c r="P20" s="218"/>
      <c r="Q20" s="218"/>
      <c r="R20" s="218"/>
      <c r="S20" s="218"/>
      <c r="T20" s="218"/>
      <c r="U20" s="218"/>
      <c r="V20" s="218"/>
      <c r="W20" s="218"/>
      <c r="X20" s="218"/>
      <c r="Y20" s="218"/>
      <c r="Z20" s="218"/>
    </row>
    <row r="21" spans="1:26" ht="15.75" customHeight="1" thickBot="1">
      <c r="A21" s="1279"/>
      <c r="B21" s="1279"/>
      <c r="C21" s="256" t="s">
        <v>284</v>
      </c>
      <c r="D21" s="373"/>
      <c r="E21" s="256" t="s">
        <v>285</v>
      </c>
      <c r="F21" s="373"/>
      <c r="G21" s="258"/>
      <c r="H21" s="370"/>
      <c r="I21" s="258"/>
      <c r="J21" s="370"/>
      <c r="K21" s="258"/>
      <c r="L21" s="258"/>
      <c r="M21" s="371"/>
      <c r="N21" s="218"/>
      <c r="O21" s="218"/>
      <c r="P21" s="218"/>
      <c r="Q21" s="218"/>
      <c r="R21" s="218"/>
      <c r="S21" s="218"/>
      <c r="T21" s="218"/>
      <c r="U21" s="218"/>
      <c r="V21" s="218"/>
      <c r="W21" s="218"/>
      <c r="X21" s="218"/>
      <c r="Y21" s="218"/>
      <c r="Z21" s="218"/>
    </row>
    <row r="22" spans="1:26" ht="15.75" customHeight="1" thickBot="1">
      <c r="A22" s="1279"/>
      <c r="B22" s="1279"/>
      <c r="C22" s="256" t="s">
        <v>286</v>
      </c>
      <c r="D22" s="1056" t="s">
        <v>309</v>
      </c>
      <c r="E22" s="258" t="s">
        <v>288</v>
      </c>
      <c r="F22" s="374" t="s">
        <v>289</v>
      </c>
      <c r="G22" s="374"/>
      <c r="H22" s="374"/>
      <c r="I22" s="374"/>
      <c r="J22" s="374"/>
      <c r="K22" s="374"/>
      <c r="L22" s="374"/>
      <c r="M22" s="375"/>
      <c r="N22" s="218"/>
      <c r="O22" s="218"/>
      <c r="P22" s="218"/>
      <c r="Q22" s="218"/>
      <c r="R22" s="218"/>
      <c r="S22" s="218"/>
      <c r="T22" s="218"/>
      <c r="U22" s="218"/>
      <c r="V22" s="218"/>
      <c r="W22" s="218"/>
      <c r="X22" s="218"/>
      <c r="Y22" s="218"/>
      <c r="Z22" s="218"/>
    </row>
    <row r="23" spans="1:26" ht="15.75" customHeight="1" thickBot="1">
      <c r="A23" s="1279"/>
      <c r="B23" s="1258"/>
      <c r="C23" s="372"/>
      <c r="D23" s="372"/>
      <c r="E23" s="372"/>
      <c r="F23" s="372"/>
      <c r="G23" s="372"/>
      <c r="H23" s="372"/>
      <c r="I23" s="372"/>
      <c r="J23" s="372"/>
      <c r="K23" s="372"/>
      <c r="L23" s="372"/>
      <c r="M23" s="376"/>
      <c r="N23" s="218"/>
      <c r="O23" s="218"/>
      <c r="P23" s="218"/>
      <c r="Q23" s="218"/>
      <c r="R23" s="218"/>
      <c r="S23" s="218"/>
      <c r="T23" s="218"/>
      <c r="U23" s="218"/>
      <c r="V23" s="218"/>
      <c r="W23" s="218"/>
      <c r="X23" s="218"/>
      <c r="Y23" s="218"/>
      <c r="Z23" s="218"/>
    </row>
    <row r="24" spans="1:26" ht="15.75" customHeight="1" thickBot="1">
      <c r="A24" s="1279"/>
      <c r="B24" s="1742" t="s">
        <v>290</v>
      </c>
      <c r="C24" s="370"/>
      <c r="D24" s="372"/>
      <c r="E24" s="370"/>
      <c r="F24" s="370"/>
      <c r="G24" s="372"/>
      <c r="H24" s="370"/>
      <c r="I24" s="370"/>
      <c r="J24" s="372"/>
      <c r="K24" s="370"/>
      <c r="L24" s="377"/>
      <c r="M24" s="378"/>
      <c r="N24" s="218"/>
      <c r="O24" s="218"/>
      <c r="P24" s="218"/>
      <c r="Q24" s="218"/>
      <c r="R24" s="218"/>
      <c r="S24" s="218"/>
      <c r="T24" s="218"/>
      <c r="U24" s="218"/>
      <c r="V24" s="218"/>
      <c r="W24" s="218"/>
      <c r="X24" s="218"/>
      <c r="Y24" s="218"/>
      <c r="Z24" s="218"/>
    </row>
    <row r="25" spans="1:26" ht="15.75" customHeight="1" thickBot="1">
      <c r="A25" s="1279"/>
      <c r="B25" s="1279"/>
      <c r="C25" s="256" t="s">
        <v>291</v>
      </c>
      <c r="D25" s="373"/>
      <c r="E25" s="370"/>
      <c r="F25" s="256" t="s">
        <v>292</v>
      </c>
      <c r="G25" s="373"/>
      <c r="H25" s="370"/>
      <c r="I25" s="256" t="s">
        <v>201</v>
      </c>
      <c r="J25" s="1056" t="s">
        <v>287</v>
      </c>
      <c r="K25" s="370"/>
      <c r="L25" s="377"/>
      <c r="M25" s="378"/>
      <c r="N25" s="218"/>
      <c r="O25" s="218"/>
      <c r="P25" s="218"/>
      <c r="Q25" s="218"/>
      <c r="R25" s="218"/>
      <c r="S25" s="218"/>
      <c r="T25" s="218"/>
      <c r="U25" s="218"/>
      <c r="V25" s="218"/>
      <c r="W25" s="218"/>
      <c r="X25" s="218"/>
      <c r="Y25" s="218"/>
      <c r="Z25" s="218"/>
    </row>
    <row r="26" spans="1:26" ht="15.75" customHeight="1" thickBot="1">
      <c r="A26" s="1279"/>
      <c r="B26" s="1279"/>
      <c r="C26" s="256" t="s">
        <v>293</v>
      </c>
      <c r="D26" s="1057"/>
      <c r="E26" s="377"/>
      <c r="F26" s="256" t="s">
        <v>193</v>
      </c>
      <c r="G26" s="373"/>
      <c r="H26" s="377"/>
      <c r="I26" s="377"/>
      <c r="J26" s="377"/>
      <c r="K26" s="377"/>
      <c r="L26" s="377"/>
      <c r="M26" s="378"/>
      <c r="N26" s="218"/>
      <c r="O26" s="218"/>
      <c r="P26" s="218"/>
      <c r="Q26" s="218"/>
      <c r="R26" s="218"/>
      <c r="S26" s="218"/>
      <c r="T26" s="218"/>
      <c r="U26" s="218"/>
      <c r="V26" s="218"/>
      <c r="W26" s="218"/>
      <c r="X26" s="218"/>
      <c r="Y26" s="218"/>
      <c r="Z26" s="218"/>
    </row>
    <row r="27" spans="1:26" ht="15.75" customHeight="1" thickBot="1">
      <c r="A27" s="1279"/>
      <c r="B27" s="1258"/>
      <c r="C27" s="372"/>
      <c r="D27" s="372"/>
      <c r="E27" s="372"/>
      <c r="F27" s="372"/>
      <c r="G27" s="372"/>
      <c r="H27" s="372"/>
      <c r="I27" s="372"/>
      <c r="J27" s="372"/>
      <c r="K27" s="372"/>
      <c r="L27" s="374"/>
      <c r="M27" s="375"/>
      <c r="N27" s="218"/>
      <c r="O27" s="218"/>
      <c r="P27" s="218"/>
      <c r="Q27" s="218"/>
      <c r="R27" s="218"/>
      <c r="S27" s="218"/>
      <c r="T27" s="218"/>
      <c r="U27" s="218"/>
      <c r="V27" s="218"/>
      <c r="W27" s="218"/>
      <c r="X27" s="218"/>
      <c r="Y27" s="218"/>
      <c r="Z27" s="218"/>
    </row>
    <row r="28" spans="1:26" ht="16.5" customHeight="1" thickBot="1">
      <c r="A28" s="1279"/>
      <c r="B28" s="1753" t="s">
        <v>294</v>
      </c>
      <c r="C28" s="370"/>
      <c r="D28" s="372"/>
      <c r="E28" s="370"/>
      <c r="F28" s="370"/>
      <c r="G28" s="372"/>
      <c r="H28" s="370"/>
      <c r="I28" s="370"/>
      <c r="J28" s="372"/>
      <c r="K28" s="372"/>
      <c r="L28" s="372"/>
      <c r="M28" s="371"/>
      <c r="N28" s="218"/>
      <c r="O28" s="218"/>
      <c r="P28" s="218"/>
      <c r="Q28" s="218"/>
      <c r="R28" s="218"/>
      <c r="S28" s="218"/>
      <c r="T28" s="218"/>
      <c r="U28" s="218"/>
      <c r="V28" s="218"/>
      <c r="W28" s="218"/>
      <c r="X28" s="218"/>
      <c r="Y28" s="218"/>
      <c r="Z28" s="218"/>
    </row>
    <row r="29" spans="1:26" ht="30" customHeight="1" thickBot="1">
      <c r="A29" s="1279"/>
      <c r="B29" s="1279"/>
      <c r="C29" s="256" t="s">
        <v>295</v>
      </c>
      <c r="D29" s="373" t="s">
        <v>217</v>
      </c>
      <c r="E29" s="370"/>
      <c r="F29" s="256" t="s">
        <v>296</v>
      </c>
      <c r="G29" s="373" t="s">
        <v>217</v>
      </c>
      <c r="H29" s="370"/>
      <c r="I29" s="256" t="s">
        <v>297</v>
      </c>
      <c r="J29" s="372" t="s">
        <v>217</v>
      </c>
      <c r="K29" s="372"/>
      <c r="L29" s="373"/>
      <c r="M29" s="371"/>
      <c r="N29" s="218"/>
      <c r="O29" s="218"/>
      <c r="P29" s="218"/>
      <c r="Q29" s="218"/>
      <c r="R29" s="218"/>
      <c r="S29" s="218"/>
      <c r="T29" s="218"/>
      <c r="U29" s="218"/>
      <c r="V29" s="218"/>
      <c r="W29" s="218"/>
      <c r="X29" s="218"/>
      <c r="Y29" s="218"/>
      <c r="Z29" s="218"/>
    </row>
    <row r="30" spans="1:26" ht="15.75" customHeight="1" thickBot="1">
      <c r="A30" s="1279"/>
      <c r="B30" s="1258"/>
      <c r="C30" s="372"/>
      <c r="D30" s="372"/>
      <c r="E30" s="372"/>
      <c r="F30" s="372"/>
      <c r="G30" s="372"/>
      <c r="H30" s="372"/>
      <c r="I30" s="372"/>
      <c r="J30" s="372"/>
      <c r="K30" s="372"/>
      <c r="L30" s="372"/>
      <c r="M30" s="376"/>
      <c r="N30" s="218"/>
      <c r="O30" s="218"/>
      <c r="P30" s="218"/>
      <c r="Q30" s="218"/>
      <c r="R30" s="218"/>
      <c r="S30" s="218"/>
      <c r="T30" s="218"/>
      <c r="U30" s="218"/>
      <c r="V30" s="218"/>
      <c r="W30" s="218"/>
      <c r="X30" s="218"/>
      <c r="Y30" s="218"/>
      <c r="Z30" s="218"/>
    </row>
    <row r="31" spans="1:26" ht="15.75" customHeight="1" thickBot="1">
      <c r="A31" s="1279"/>
      <c r="B31" s="1742" t="s">
        <v>299</v>
      </c>
      <c r="C31" s="370"/>
      <c r="D31" s="372"/>
      <c r="E31" s="370"/>
      <c r="F31" s="370"/>
      <c r="G31" s="372"/>
      <c r="H31" s="370"/>
      <c r="I31" s="370"/>
      <c r="J31" s="370"/>
      <c r="K31" s="370"/>
      <c r="L31" s="377"/>
      <c r="M31" s="378"/>
      <c r="N31" s="218"/>
      <c r="O31" s="218"/>
      <c r="P31" s="218"/>
      <c r="Q31" s="218"/>
      <c r="R31" s="218"/>
      <c r="S31" s="218"/>
      <c r="T31" s="218"/>
      <c r="U31" s="218"/>
      <c r="V31" s="218"/>
      <c r="W31" s="218"/>
      <c r="X31" s="218"/>
      <c r="Y31" s="218"/>
      <c r="Z31" s="218"/>
    </row>
    <row r="32" spans="1:26" ht="15.75" customHeight="1" thickBot="1">
      <c r="A32" s="1279"/>
      <c r="B32" s="1279"/>
      <c r="C32" s="266" t="s">
        <v>300</v>
      </c>
      <c r="D32" s="373">
        <v>2023</v>
      </c>
      <c r="E32" s="370"/>
      <c r="F32" s="380" t="s">
        <v>301</v>
      </c>
      <c r="G32" s="1058">
        <v>2038</v>
      </c>
      <c r="H32" s="370"/>
      <c r="I32" s="258"/>
      <c r="J32" s="370"/>
      <c r="K32" s="370"/>
      <c r="L32" s="377"/>
      <c r="M32" s="378"/>
      <c r="N32" s="218"/>
      <c r="O32" s="218"/>
      <c r="P32" s="218"/>
      <c r="Q32" s="218"/>
      <c r="R32" s="218"/>
      <c r="S32" s="218"/>
      <c r="T32" s="218"/>
      <c r="U32" s="218"/>
      <c r="V32" s="218"/>
      <c r="W32" s="218"/>
      <c r="X32" s="218"/>
      <c r="Y32" s="218"/>
      <c r="Z32" s="218"/>
    </row>
    <row r="33" spans="1:26" ht="15.75" customHeight="1" thickBot="1">
      <c r="A33" s="1279"/>
      <c r="B33" s="1258"/>
      <c r="C33" s="372"/>
      <c r="D33" s="372"/>
      <c r="E33" s="372"/>
      <c r="F33" s="372"/>
      <c r="G33" s="372"/>
      <c r="H33" s="372"/>
      <c r="I33" s="372"/>
      <c r="J33" s="372"/>
      <c r="K33" s="372"/>
      <c r="L33" s="374"/>
      <c r="M33" s="375"/>
      <c r="N33" s="218"/>
      <c r="O33" s="218"/>
      <c r="P33" s="218"/>
      <c r="Q33" s="218"/>
      <c r="R33" s="218"/>
      <c r="S33" s="218"/>
      <c r="T33" s="218"/>
      <c r="U33" s="218"/>
      <c r="V33" s="218"/>
      <c r="W33" s="218"/>
      <c r="X33" s="218"/>
      <c r="Y33" s="218"/>
      <c r="Z33" s="218"/>
    </row>
    <row r="34" spans="1:26" ht="15.75" customHeight="1" thickBot="1">
      <c r="A34" s="1279"/>
      <c r="B34" s="1742" t="s">
        <v>303</v>
      </c>
      <c r="C34" s="370"/>
      <c r="D34" s="370"/>
      <c r="E34" s="370"/>
      <c r="F34" s="370"/>
      <c r="G34" s="370"/>
      <c r="H34" s="370"/>
      <c r="I34" s="370"/>
      <c r="J34" s="370"/>
      <c r="K34" s="370"/>
      <c r="L34" s="370"/>
      <c r="M34" s="371"/>
      <c r="N34" s="218"/>
      <c r="O34" s="218"/>
      <c r="P34" s="218"/>
      <c r="Q34" s="218"/>
      <c r="R34" s="218"/>
      <c r="S34" s="218"/>
      <c r="T34" s="218"/>
      <c r="U34" s="218"/>
      <c r="V34" s="218"/>
      <c r="W34" s="218"/>
      <c r="X34" s="218"/>
      <c r="Y34" s="218"/>
      <c r="Z34" s="218"/>
    </row>
    <row r="35" spans="1:26" ht="15.75" customHeight="1" thickBot="1">
      <c r="A35" s="1279"/>
      <c r="B35" s="1279"/>
      <c r="C35" s="258"/>
      <c r="D35" s="372" t="s">
        <v>461</v>
      </c>
      <c r="E35" s="372"/>
      <c r="F35" s="372" t="s">
        <v>462</v>
      </c>
      <c r="G35" s="372"/>
      <c r="H35" s="374" t="s">
        <v>463</v>
      </c>
      <c r="I35" s="374"/>
      <c r="J35" s="374" t="s">
        <v>464</v>
      </c>
      <c r="K35" s="372"/>
      <c r="L35" s="372" t="s">
        <v>465</v>
      </c>
      <c r="M35" s="376"/>
      <c r="N35" s="218"/>
      <c r="O35" s="218"/>
      <c r="P35" s="218"/>
      <c r="Q35" s="218"/>
      <c r="R35" s="218"/>
      <c r="S35" s="218"/>
      <c r="T35" s="218"/>
      <c r="U35" s="218"/>
      <c r="V35" s="218"/>
      <c r="W35" s="218"/>
      <c r="X35" s="218"/>
      <c r="Y35" s="218"/>
      <c r="Z35" s="218"/>
    </row>
    <row r="36" spans="1:26" ht="15.75" customHeight="1" thickBot="1">
      <c r="A36" s="1279"/>
      <c r="B36" s="1279"/>
      <c r="C36" s="256"/>
      <c r="D36" s="1740">
        <v>1</v>
      </c>
      <c r="E36" s="1204"/>
      <c r="F36" s="1740">
        <v>2</v>
      </c>
      <c r="G36" s="1204"/>
      <c r="H36" s="1740">
        <v>2</v>
      </c>
      <c r="I36" s="1204"/>
      <c r="J36" s="1740">
        <v>2</v>
      </c>
      <c r="K36" s="1204"/>
      <c r="L36" s="1740">
        <v>2</v>
      </c>
      <c r="M36" s="1244"/>
      <c r="N36" s="218"/>
      <c r="O36" s="218"/>
      <c r="P36" s="218"/>
      <c r="Q36" s="218"/>
      <c r="R36" s="218"/>
      <c r="S36" s="218"/>
      <c r="T36" s="218"/>
      <c r="U36" s="218"/>
      <c r="V36" s="218"/>
      <c r="W36" s="218"/>
      <c r="X36" s="218"/>
      <c r="Y36" s="218"/>
      <c r="Z36" s="218"/>
    </row>
    <row r="37" spans="1:26" ht="15.75" customHeight="1" thickBot="1">
      <c r="A37" s="1279"/>
      <c r="B37" s="1279"/>
      <c r="C37" s="258"/>
      <c r="D37" s="372" t="s">
        <v>466</v>
      </c>
      <c r="E37" s="372"/>
      <c r="F37" s="372" t="s">
        <v>467</v>
      </c>
      <c r="G37" s="372"/>
      <c r="H37" s="374" t="s">
        <v>468</v>
      </c>
      <c r="I37" s="374"/>
      <c r="J37" s="374" t="s">
        <v>469</v>
      </c>
      <c r="K37" s="372"/>
      <c r="L37" s="372" t="s">
        <v>470</v>
      </c>
      <c r="M37" s="376"/>
      <c r="N37" s="218"/>
      <c r="O37" s="218"/>
      <c r="P37" s="218"/>
      <c r="Q37" s="218"/>
      <c r="R37" s="218"/>
      <c r="S37" s="218"/>
      <c r="T37" s="218"/>
      <c r="U37" s="218"/>
      <c r="V37" s="218"/>
      <c r="W37" s="218"/>
      <c r="X37" s="218"/>
      <c r="Y37" s="218"/>
      <c r="Z37" s="218"/>
    </row>
    <row r="38" spans="1:26" ht="15.75" customHeight="1" thickBot="1">
      <c r="A38" s="1279"/>
      <c r="B38" s="1279"/>
      <c r="C38" s="256"/>
      <c r="D38" s="1740">
        <v>2</v>
      </c>
      <c r="E38" s="1204"/>
      <c r="F38" s="1740">
        <v>2</v>
      </c>
      <c r="G38" s="1204"/>
      <c r="H38" s="1740">
        <v>2</v>
      </c>
      <c r="I38" s="1204"/>
      <c r="J38" s="1740">
        <v>2</v>
      </c>
      <c r="K38" s="1204"/>
      <c r="L38" s="1740">
        <v>2</v>
      </c>
      <c r="M38" s="1244"/>
      <c r="N38" s="218"/>
      <c r="O38" s="218"/>
      <c r="P38" s="218"/>
      <c r="Q38" s="218"/>
      <c r="R38" s="218"/>
      <c r="S38" s="218"/>
      <c r="T38" s="218"/>
      <c r="U38" s="218"/>
      <c r="V38" s="218"/>
      <c r="W38" s="218"/>
      <c r="X38" s="218"/>
      <c r="Y38" s="218"/>
      <c r="Z38" s="218"/>
    </row>
    <row r="39" spans="1:26" ht="15.75" customHeight="1" thickBot="1">
      <c r="A39" s="1279"/>
      <c r="B39" s="1279"/>
      <c r="C39" s="258"/>
      <c r="D39" s="372" t="s">
        <v>471</v>
      </c>
      <c r="E39" s="372"/>
      <c r="F39" s="372" t="s">
        <v>472</v>
      </c>
      <c r="G39" s="372"/>
      <c r="H39" s="374" t="s">
        <v>473</v>
      </c>
      <c r="I39" s="374"/>
      <c r="J39" s="374" t="s">
        <v>474</v>
      </c>
      <c r="K39" s="372"/>
      <c r="L39" s="372" t="s">
        <v>475</v>
      </c>
      <c r="M39" s="376"/>
      <c r="N39" s="218"/>
      <c r="O39" s="218"/>
      <c r="P39" s="218"/>
      <c r="Q39" s="218"/>
      <c r="R39" s="218"/>
      <c r="S39" s="218"/>
      <c r="T39" s="218"/>
      <c r="U39" s="218"/>
      <c r="V39" s="218"/>
      <c r="W39" s="218"/>
      <c r="X39" s="218"/>
      <c r="Y39" s="218"/>
      <c r="Z39" s="218"/>
    </row>
    <row r="40" spans="1:26" ht="15.75" customHeight="1" thickBot="1">
      <c r="A40" s="1279"/>
      <c r="B40" s="1279"/>
      <c r="C40" s="256"/>
      <c r="D40" s="1740">
        <v>2</v>
      </c>
      <c r="E40" s="1204"/>
      <c r="F40" s="1740">
        <v>2</v>
      </c>
      <c r="G40" s="1204"/>
      <c r="H40" s="1740">
        <v>2</v>
      </c>
      <c r="I40" s="1204"/>
      <c r="J40" s="1740">
        <v>2</v>
      </c>
      <c r="K40" s="1204"/>
      <c r="L40" s="1740">
        <v>2</v>
      </c>
      <c r="M40" s="1244"/>
      <c r="N40" s="218"/>
      <c r="O40" s="218"/>
      <c r="P40" s="218"/>
      <c r="Q40" s="218"/>
      <c r="R40" s="218"/>
      <c r="S40" s="218"/>
      <c r="T40" s="218"/>
      <c r="U40" s="218"/>
      <c r="V40" s="218"/>
      <c r="W40" s="218"/>
      <c r="X40" s="218"/>
      <c r="Y40" s="218"/>
      <c r="Z40" s="218"/>
    </row>
    <row r="41" spans="1:26" ht="15.75" customHeight="1" thickBot="1">
      <c r="A41" s="1279"/>
      <c r="B41" s="1279"/>
      <c r="C41" s="258"/>
      <c r="D41" s="267" t="s">
        <v>476</v>
      </c>
      <c r="E41" s="372"/>
      <c r="F41" s="267" t="s">
        <v>304</v>
      </c>
      <c r="G41" s="372"/>
      <c r="H41" s="370"/>
      <c r="I41" s="370"/>
      <c r="J41" s="370"/>
      <c r="K41" s="370"/>
      <c r="L41" s="370"/>
      <c r="M41" s="371"/>
      <c r="N41" s="218"/>
      <c r="O41" s="218"/>
      <c r="P41" s="218"/>
      <c r="Q41" s="218"/>
      <c r="R41" s="218"/>
      <c r="S41" s="218"/>
      <c r="T41" s="218"/>
      <c r="U41" s="218"/>
      <c r="V41" s="218"/>
      <c r="W41" s="218"/>
      <c r="X41" s="218"/>
      <c r="Y41" s="218"/>
      <c r="Z41" s="218"/>
    </row>
    <row r="42" spans="1:26" ht="15.75" customHeight="1" thickBot="1">
      <c r="A42" s="1279"/>
      <c r="B42" s="1279"/>
      <c r="C42" s="256"/>
      <c r="D42" s="1740">
        <v>1</v>
      </c>
      <c r="E42" s="1204"/>
      <c r="F42" s="1740">
        <v>30</v>
      </c>
      <c r="G42" s="1754"/>
      <c r="H42" s="1755"/>
      <c r="I42" s="1290"/>
      <c r="J42" s="370"/>
      <c r="K42" s="370"/>
      <c r="L42" s="370"/>
      <c r="M42" s="371"/>
      <c r="N42" s="218"/>
      <c r="O42" s="218"/>
      <c r="P42" s="218"/>
      <c r="Q42" s="218"/>
      <c r="R42" s="218"/>
      <c r="S42" s="218"/>
      <c r="T42" s="218"/>
      <c r="U42" s="218"/>
      <c r="V42" s="218"/>
      <c r="W42" s="218"/>
      <c r="X42" s="218"/>
      <c r="Y42" s="218"/>
      <c r="Z42" s="218"/>
    </row>
    <row r="43" spans="1:26" ht="15.75" customHeight="1" thickBot="1">
      <c r="A43" s="1279"/>
      <c r="B43" s="1258"/>
      <c r="C43" s="372"/>
      <c r="D43" s="267"/>
      <c r="E43" s="372"/>
      <c r="F43" s="267"/>
      <c r="G43" s="372"/>
      <c r="H43" s="372"/>
      <c r="I43" s="372"/>
      <c r="J43" s="372"/>
      <c r="K43" s="372"/>
      <c r="L43" s="372"/>
      <c r="M43" s="376"/>
      <c r="N43" s="218"/>
      <c r="O43" s="218"/>
      <c r="P43" s="218"/>
      <c r="Q43" s="218"/>
      <c r="R43" s="218"/>
      <c r="S43" s="218"/>
      <c r="T43" s="218"/>
      <c r="U43" s="218"/>
      <c r="V43" s="218"/>
      <c r="W43" s="218"/>
      <c r="X43" s="218"/>
      <c r="Y43" s="218"/>
      <c r="Z43" s="218"/>
    </row>
    <row r="44" spans="1:26" ht="15.75" customHeight="1" thickBot="1">
      <c r="A44" s="1279"/>
      <c r="B44" s="1742" t="s">
        <v>305</v>
      </c>
      <c r="C44" s="370"/>
      <c r="D44" s="370"/>
      <c r="E44" s="370"/>
      <c r="F44" s="370"/>
      <c r="G44" s="372"/>
      <c r="H44" s="372"/>
      <c r="I44" s="372"/>
      <c r="J44" s="372"/>
      <c r="K44" s="370"/>
      <c r="L44" s="374"/>
      <c r="M44" s="375"/>
      <c r="N44" s="218"/>
      <c r="O44" s="218"/>
      <c r="P44" s="218"/>
      <c r="Q44" s="218"/>
      <c r="R44" s="218"/>
      <c r="S44" s="218"/>
      <c r="T44" s="218"/>
      <c r="U44" s="218"/>
      <c r="V44" s="218"/>
      <c r="W44" s="218"/>
      <c r="X44" s="218"/>
      <c r="Y44" s="218"/>
      <c r="Z44" s="218"/>
    </row>
    <row r="45" spans="1:26" ht="15.75" customHeight="1" thickBot="1">
      <c r="A45" s="1279"/>
      <c r="B45" s="1279"/>
      <c r="C45" s="377"/>
      <c r="D45" s="268" t="s">
        <v>306</v>
      </c>
      <c r="E45" s="268" t="s">
        <v>163</v>
      </c>
      <c r="F45" s="1756" t="s">
        <v>307</v>
      </c>
      <c r="G45" s="1757"/>
      <c r="H45" s="1758"/>
      <c r="I45" s="1758"/>
      <c r="J45" s="1294"/>
      <c r="K45" s="269" t="s">
        <v>308</v>
      </c>
      <c r="L45" s="1762"/>
      <c r="M45" s="1261"/>
      <c r="N45" s="218"/>
      <c r="O45" s="218"/>
      <c r="P45" s="218"/>
      <c r="Q45" s="218"/>
      <c r="R45" s="218"/>
      <c r="S45" s="218"/>
      <c r="T45" s="218"/>
      <c r="U45" s="218"/>
      <c r="V45" s="218"/>
      <c r="W45" s="218"/>
      <c r="X45" s="218"/>
      <c r="Y45" s="218"/>
      <c r="Z45" s="218"/>
    </row>
    <row r="46" spans="1:26" ht="15.75" customHeight="1" thickBot="1">
      <c r="A46" s="1279"/>
      <c r="B46" s="1279"/>
      <c r="C46" s="381"/>
      <c r="D46" s="379"/>
      <c r="E46" s="614" t="s">
        <v>309</v>
      </c>
      <c r="F46" s="1504"/>
      <c r="G46" s="1759"/>
      <c r="H46" s="1760"/>
      <c r="I46" s="1760"/>
      <c r="J46" s="1761"/>
      <c r="K46" s="381"/>
      <c r="L46" s="1759"/>
      <c r="M46" s="1277"/>
      <c r="N46" s="218"/>
      <c r="O46" s="218"/>
      <c r="P46" s="218"/>
      <c r="Q46" s="218"/>
      <c r="R46" s="218"/>
      <c r="S46" s="218"/>
      <c r="T46" s="218"/>
      <c r="U46" s="218"/>
      <c r="V46" s="218"/>
      <c r="W46" s="218"/>
      <c r="X46" s="218"/>
      <c r="Y46" s="218"/>
      <c r="Z46" s="218"/>
    </row>
    <row r="47" spans="1:26" ht="15.75" customHeight="1" thickBot="1">
      <c r="A47" s="1279"/>
      <c r="B47" s="1258"/>
      <c r="C47" s="374"/>
      <c r="D47" s="374"/>
      <c r="E47" s="374"/>
      <c r="F47" s="374"/>
      <c r="G47" s="374"/>
      <c r="H47" s="374"/>
      <c r="I47" s="374"/>
      <c r="J47" s="374"/>
      <c r="K47" s="374"/>
      <c r="L47" s="374"/>
      <c r="M47" s="375"/>
      <c r="N47" s="218"/>
      <c r="O47" s="218"/>
      <c r="P47" s="218"/>
      <c r="Q47" s="218"/>
      <c r="R47" s="218"/>
      <c r="S47" s="218"/>
      <c r="T47" s="218"/>
      <c r="U47" s="218"/>
      <c r="V47" s="218"/>
      <c r="W47" s="218"/>
      <c r="X47" s="218"/>
      <c r="Y47" s="218"/>
      <c r="Z47" s="218"/>
    </row>
    <row r="48" spans="1:26" ht="30.75" customHeight="1" thickBot="1">
      <c r="A48" s="1279"/>
      <c r="B48" s="367" t="s">
        <v>310</v>
      </c>
      <c r="C48" s="1738" t="s">
        <v>975</v>
      </c>
      <c r="D48" s="1739"/>
      <c r="E48" s="1739"/>
      <c r="F48" s="1739"/>
      <c r="G48" s="1739"/>
      <c r="H48" s="1739"/>
      <c r="I48" s="1739"/>
      <c r="J48" s="1739"/>
      <c r="K48" s="1739"/>
      <c r="L48" s="1739"/>
      <c r="M48" s="1244"/>
      <c r="N48" s="218"/>
      <c r="O48" s="218"/>
      <c r="P48" s="218"/>
      <c r="Q48" s="218"/>
      <c r="R48" s="218"/>
      <c r="S48" s="218"/>
      <c r="T48" s="218"/>
      <c r="U48" s="218"/>
      <c r="V48" s="218"/>
      <c r="W48" s="218"/>
      <c r="X48" s="218"/>
      <c r="Y48" s="218"/>
      <c r="Z48" s="218"/>
    </row>
    <row r="49" spans="1:26" ht="34.5" customHeight="1" thickBot="1">
      <c r="A49" s="1279"/>
      <c r="B49" s="367" t="s">
        <v>478</v>
      </c>
      <c r="C49" s="1738" t="s">
        <v>60</v>
      </c>
      <c r="D49" s="1739"/>
      <c r="E49" s="1739"/>
      <c r="F49" s="1739"/>
      <c r="G49" s="1739"/>
      <c r="H49" s="1739"/>
      <c r="I49" s="1739"/>
      <c r="J49" s="1739"/>
      <c r="K49" s="1739"/>
      <c r="L49" s="1739"/>
      <c r="M49" s="1244"/>
      <c r="N49" s="218"/>
      <c r="O49" s="218"/>
      <c r="P49" s="218"/>
      <c r="Q49" s="218"/>
      <c r="R49" s="218"/>
      <c r="S49" s="218"/>
      <c r="T49" s="218"/>
      <c r="U49" s="218"/>
      <c r="V49" s="218"/>
      <c r="W49" s="218"/>
      <c r="X49" s="218"/>
      <c r="Y49" s="218"/>
      <c r="Z49" s="218"/>
    </row>
    <row r="50" spans="1:26" ht="15.75" customHeight="1" thickBot="1">
      <c r="A50" s="1279"/>
      <c r="B50" s="367" t="s">
        <v>314</v>
      </c>
      <c r="C50" s="1730" t="s">
        <v>217</v>
      </c>
      <c r="D50" s="1731"/>
      <c r="E50" s="1731"/>
      <c r="F50" s="1731"/>
      <c r="G50" s="1731"/>
      <c r="H50" s="1731"/>
      <c r="I50" s="1731"/>
      <c r="J50" s="1731"/>
      <c r="K50" s="1731"/>
      <c r="L50" s="1731"/>
      <c r="M50" s="1732"/>
      <c r="N50" s="218"/>
      <c r="O50" s="218"/>
      <c r="P50" s="218"/>
      <c r="Q50" s="218"/>
      <c r="R50" s="218"/>
      <c r="S50" s="218"/>
      <c r="T50" s="218"/>
      <c r="U50" s="218"/>
      <c r="V50" s="218"/>
      <c r="W50" s="218"/>
      <c r="X50" s="218"/>
      <c r="Y50" s="218"/>
      <c r="Z50" s="218"/>
    </row>
    <row r="51" spans="1:26" ht="15.75" customHeight="1" thickBot="1">
      <c r="A51" s="1258"/>
      <c r="B51" s="367" t="s">
        <v>316</v>
      </c>
      <c r="C51" s="1730" t="s">
        <v>217</v>
      </c>
      <c r="D51" s="1731"/>
      <c r="E51" s="1731"/>
      <c r="F51" s="1731"/>
      <c r="G51" s="1731"/>
      <c r="H51" s="1731"/>
      <c r="I51" s="1731"/>
      <c r="J51" s="1731"/>
      <c r="K51" s="1731"/>
      <c r="L51" s="1731"/>
      <c r="M51" s="1732"/>
      <c r="N51" s="218"/>
      <c r="O51" s="218"/>
      <c r="P51" s="218"/>
      <c r="Q51" s="218"/>
      <c r="R51" s="218"/>
      <c r="S51" s="218"/>
      <c r="T51" s="218"/>
      <c r="U51" s="218"/>
      <c r="V51" s="218"/>
      <c r="W51" s="218"/>
      <c r="X51" s="218"/>
      <c r="Y51" s="218"/>
      <c r="Z51" s="218"/>
    </row>
    <row r="52" spans="1:26" ht="15.75" customHeight="1" thickBot="1">
      <c r="A52" s="1734" t="s">
        <v>317</v>
      </c>
      <c r="B52" s="382" t="s">
        <v>318</v>
      </c>
      <c r="C52" s="1730" t="s">
        <v>221</v>
      </c>
      <c r="D52" s="1731"/>
      <c r="E52" s="1731"/>
      <c r="F52" s="1731"/>
      <c r="G52" s="1731"/>
      <c r="H52" s="1731"/>
      <c r="I52" s="1731"/>
      <c r="J52" s="1731"/>
      <c r="K52" s="1731"/>
      <c r="L52" s="1731"/>
      <c r="M52" s="1732"/>
      <c r="N52" s="218"/>
      <c r="O52" s="218"/>
      <c r="P52" s="218"/>
      <c r="Q52" s="218"/>
      <c r="R52" s="218"/>
      <c r="S52" s="218"/>
      <c r="T52" s="218"/>
      <c r="U52" s="218"/>
      <c r="V52" s="218"/>
      <c r="W52" s="218"/>
      <c r="X52" s="218"/>
      <c r="Y52" s="218"/>
      <c r="Z52" s="218"/>
    </row>
    <row r="53" spans="1:26" ht="15.75" customHeight="1" thickBot="1">
      <c r="A53" s="1279"/>
      <c r="B53" s="382" t="s">
        <v>320</v>
      </c>
      <c r="C53" s="1730" t="s">
        <v>641</v>
      </c>
      <c r="D53" s="1731"/>
      <c r="E53" s="1731"/>
      <c r="F53" s="1731"/>
      <c r="G53" s="1731"/>
      <c r="H53" s="1731"/>
      <c r="I53" s="1731"/>
      <c r="J53" s="1731"/>
      <c r="K53" s="1731"/>
      <c r="L53" s="1731"/>
      <c r="M53" s="1732"/>
      <c r="N53" s="218"/>
      <c r="O53" s="218"/>
      <c r="P53" s="218"/>
      <c r="Q53" s="218"/>
      <c r="R53" s="218"/>
      <c r="S53" s="218"/>
      <c r="T53" s="218"/>
      <c r="U53" s="218"/>
      <c r="V53" s="218"/>
      <c r="W53" s="218"/>
      <c r="X53" s="218"/>
      <c r="Y53" s="218"/>
      <c r="Z53" s="218"/>
    </row>
    <row r="54" spans="1:26" ht="15.75" customHeight="1" thickBot="1">
      <c r="A54" s="1279"/>
      <c r="B54" s="382" t="s">
        <v>322</v>
      </c>
      <c r="C54" s="1730" t="s">
        <v>60</v>
      </c>
      <c r="D54" s="1731"/>
      <c r="E54" s="1731"/>
      <c r="F54" s="1731"/>
      <c r="G54" s="1731"/>
      <c r="H54" s="1731"/>
      <c r="I54" s="1731"/>
      <c r="J54" s="1731"/>
      <c r="K54" s="1731"/>
      <c r="L54" s="1731"/>
      <c r="M54" s="1732"/>
      <c r="N54" s="218"/>
      <c r="O54" s="218"/>
      <c r="P54" s="218"/>
      <c r="Q54" s="218"/>
      <c r="R54" s="218"/>
      <c r="S54" s="218"/>
      <c r="T54" s="218"/>
      <c r="U54" s="218"/>
      <c r="V54" s="218"/>
      <c r="W54" s="218"/>
      <c r="X54" s="218"/>
      <c r="Y54" s="218"/>
      <c r="Z54" s="218"/>
    </row>
    <row r="55" spans="1:26" ht="15.75" customHeight="1" thickBot="1">
      <c r="A55" s="1279"/>
      <c r="B55" s="382" t="s">
        <v>323</v>
      </c>
      <c r="C55" s="1730" t="s">
        <v>642</v>
      </c>
      <c r="D55" s="1731"/>
      <c r="E55" s="1731"/>
      <c r="F55" s="1731"/>
      <c r="G55" s="1731"/>
      <c r="H55" s="1731"/>
      <c r="I55" s="1731"/>
      <c r="J55" s="1731"/>
      <c r="K55" s="1731"/>
      <c r="L55" s="1731"/>
      <c r="M55" s="1732"/>
      <c r="N55" s="218"/>
      <c r="O55" s="218"/>
      <c r="P55" s="218"/>
      <c r="Q55" s="218"/>
      <c r="R55" s="218"/>
      <c r="S55" s="218"/>
      <c r="T55" s="218"/>
      <c r="U55" s="218"/>
      <c r="V55" s="218"/>
      <c r="W55" s="218"/>
      <c r="X55" s="218"/>
      <c r="Y55" s="218"/>
      <c r="Z55" s="218"/>
    </row>
    <row r="56" spans="1:26" ht="15.75" customHeight="1" thickBot="1">
      <c r="A56" s="1279"/>
      <c r="B56" s="382" t="s">
        <v>324</v>
      </c>
      <c r="C56" s="1763" t="s">
        <v>227</v>
      </c>
      <c r="D56" s="1731"/>
      <c r="E56" s="1731"/>
      <c r="F56" s="1731"/>
      <c r="G56" s="1731"/>
      <c r="H56" s="1731"/>
      <c r="I56" s="1731"/>
      <c r="J56" s="1731"/>
      <c r="K56" s="1731"/>
      <c r="L56" s="1731"/>
      <c r="M56" s="1732"/>
      <c r="N56" s="218"/>
      <c r="O56" s="218"/>
      <c r="P56" s="218"/>
      <c r="Q56" s="218"/>
      <c r="R56" s="218"/>
      <c r="S56" s="218"/>
      <c r="T56" s="218"/>
      <c r="U56" s="218"/>
      <c r="V56" s="218"/>
      <c r="W56" s="218"/>
      <c r="X56" s="218"/>
      <c r="Y56" s="218"/>
      <c r="Z56" s="218"/>
    </row>
    <row r="57" spans="1:26" ht="15.75" customHeight="1" thickBot="1">
      <c r="A57" s="1282"/>
      <c r="B57" s="382" t="s">
        <v>325</v>
      </c>
      <c r="C57" s="1730" t="s">
        <v>222</v>
      </c>
      <c r="D57" s="1731"/>
      <c r="E57" s="1731"/>
      <c r="F57" s="1731"/>
      <c r="G57" s="1731"/>
      <c r="H57" s="1731"/>
      <c r="I57" s="1731"/>
      <c r="J57" s="1731"/>
      <c r="K57" s="1731"/>
      <c r="L57" s="1731"/>
      <c r="M57" s="1732"/>
      <c r="N57" s="218"/>
      <c r="O57" s="218"/>
      <c r="P57" s="218"/>
      <c r="Q57" s="218"/>
      <c r="R57" s="218"/>
      <c r="S57" s="218"/>
      <c r="T57" s="218"/>
      <c r="U57" s="218"/>
      <c r="V57" s="218"/>
      <c r="W57" s="218"/>
      <c r="X57" s="218"/>
      <c r="Y57" s="218"/>
      <c r="Z57" s="218"/>
    </row>
    <row r="58" spans="1:26" ht="33.75" customHeight="1" thickTop="1" thickBot="1">
      <c r="A58" s="1283" t="s">
        <v>326</v>
      </c>
      <c r="B58" s="382" t="s">
        <v>327</v>
      </c>
      <c r="C58" s="1165" t="s">
        <v>643</v>
      </c>
      <c r="D58" s="1764"/>
      <c r="E58" s="1764"/>
      <c r="F58" s="1764"/>
      <c r="G58" s="1764"/>
      <c r="H58" s="1764"/>
      <c r="I58" s="1764"/>
      <c r="J58" s="1764"/>
      <c r="K58" s="1764"/>
      <c r="L58" s="1764"/>
      <c r="M58" s="1765"/>
      <c r="N58" s="218"/>
      <c r="O58" s="218"/>
      <c r="P58" s="218"/>
      <c r="Q58" s="218"/>
      <c r="R58" s="218"/>
      <c r="S58" s="218"/>
      <c r="T58" s="218"/>
      <c r="U58" s="218"/>
      <c r="V58" s="218"/>
      <c r="W58" s="218"/>
      <c r="X58" s="218"/>
      <c r="Y58" s="218"/>
      <c r="Z58" s="218"/>
    </row>
    <row r="59" spans="1:26" ht="15" customHeight="1" thickBot="1">
      <c r="A59" s="1279"/>
      <c r="B59" s="382" t="s">
        <v>329</v>
      </c>
      <c r="C59" s="1165" t="s">
        <v>627</v>
      </c>
      <c r="D59" s="1764"/>
      <c r="E59" s="1764"/>
      <c r="F59" s="1764"/>
      <c r="G59" s="1764"/>
      <c r="H59" s="1764"/>
      <c r="I59" s="1764"/>
      <c r="J59" s="1764"/>
      <c r="K59" s="1764"/>
      <c r="L59" s="1764"/>
      <c r="M59" s="1765"/>
      <c r="N59" s="218"/>
      <c r="O59" s="218"/>
      <c r="P59" s="218"/>
      <c r="Q59" s="218"/>
      <c r="R59" s="218"/>
      <c r="S59" s="218"/>
      <c r="T59" s="218"/>
      <c r="U59" s="218"/>
      <c r="V59" s="218"/>
      <c r="W59" s="218"/>
      <c r="X59" s="218"/>
      <c r="Y59" s="218"/>
      <c r="Z59" s="218"/>
    </row>
    <row r="60" spans="1:26" ht="15.75" customHeight="1" thickBot="1">
      <c r="A60" s="1258"/>
      <c r="B60" s="383" t="s">
        <v>52</v>
      </c>
      <c r="C60" s="1165" t="s">
        <v>60</v>
      </c>
      <c r="D60" s="1764"/>
      <c r="E60" s="1764"/>
      <c r="F60" s="1764"/>
      <c r="G60" s="1764"/>
      <c r="H60" s="1764"/>
      <c r="I60" s="1764"/>
      <c r="J60" s="1764"/>
      <c r="K60" s="1764"/>
      <c r="L60" s="1764"/>
      <c r="M60" s="1765"/>
      <c r="N60" s="218"/>
      <c r="O60" s="218"/>
      <c r="P60" s="218"/>
      <c r="Q60" s="218"/>
      <c r="R60" s="218"/>
      <c r="S60" s="218"/>
      <c r="T60" s="218"/>
      <c r="U60" s="218"/>
      <c r="V60" s="218"/>
      <c r="W60" s="218"/>
      <c r="X60" s="218"/>
      <c r="Y60" s="218"/>
      <c r="Z60" s="218"/>
    </row>
    <row r="61" spans="1:26" ht="33.75" customHeight="1" thickBot="1">
      <c r="A61" s="250" t="s">
        <v>331</v>
      </c>
      <c r="B61" s="1766"/>
      <c r="C61" s="1287"/>
      <c r="D61" s="1287"/>
      <c r="E61" s="1287"/>
      <c r="F61" s="1287"/>
      <c r="G61" s="1287"/>
      <c r="H61" s="1287"/>
      <c r="I61" s="1287"/>
      <c r="J61" s="1287"/>
      <c r="K61" s="1287"/>
      <c r="L61" s="1287"/>
      <c r="M61" s="1288"/>
      <c r="N61" s="218"/>
      <c r="O61" s="218"/>
      <c r="P61" s="218"/>
      <c r="Q61" s="218"/>
      <c r="R61" s="218"/>
      <c r="S61" s="218"/>
      <c r="T61" s="218"/>
      <c r="U61" s="218"/>
      <c r="V61" s="218"/>
      <c r="W61" s="218"/>
      <c r="X61" s="218"/>
      <c r="Y61" s="218"/>
      <c r="Z61" s="218"/>
    </row>
    <row r="62" spans="1:26" ht="15.75" customHeight="1" thickTop="1" thickBot="1">
      <c r="A62" s="218"/>
      <c r="B62" s="218"/>
      <c r="C62" s="218"/>
      <c r="D62" s="218"/>
      <c r="E62" s="218"/>
      <c r="F62" s="218"/>
      <c r="G62" s="218"/>
      <c r="H62" s="218"/>
      <c r="I62" s="218"/>
      <c r="J62" s="218"/>
      <c r="K62" s="218"/>
      <c r="L62" s="218"/>
      <c r="M62" s="218"/>
      <c r="N62" s="218"/>
      <c r="O62" s="218"/>
      <c r="P62" s="218"/>
      <c r="Q62" s="218"/>
      <c r="R62" s="218"/>
      <c r="S62" s="218"/>
      <c r="T62" s="218"/>
      <c r="U62" s="218"/>
      <c r="V62" s="218"/>
      <c r="W62" s="218"/>
      <c r="X62" s="218"/>
      <c r="Y62" s="218"/>
      <c r="Z62" s="218"/>
    </row>
    <row r="63" spans="1:26" ht="15.75" customHeight="1" thickBot="1">
      <c r="A63" s="218"/>
      <c r="B63" s="218"/>
      <c r="C63" s="218"/>
      <c r="D63" s="218"/>
      <c r="E63" s="218"/>
      <c r="F63" s="218"/>
      <c r="G63" s="218"/>
      <c r="H63" s="218"/>
      <c r="I63" s="218"/>
      <c r="J63" s="218"/>
      <c r="K63" s="218"/>
      <c r="L63" s="218"/>
      <c r="M63" s="218"/>
      <c r="N63" s="218"/>
      <c r="O63" s="218"/>
      <c r="P63" s="218"/>
      <c r="Q63" s="218"/>
      <c r="R63" s="218"/>
      <c r="S63" s="218"/>
      <c r="T63" s="218"/>
      <c r="U63" s="218"/>
      <c r="V63" s="218"/>
      <c r="W63" s="218"/>
      <c r="X63" s="218"/>
      <c r="Y63" s="218"/>
      <c r="Z63" s="218"/>
    </row>
    <row r="64" spans="1:26" ht="15.75" customHeight="1" thickBot="1">
      <c r="A64" s="218"/>
      <c r="B64" s="218"/>
      <c r="C64" s="218"/>
      <c r="D64" s="218"/>
      <c r="E64" s="218"/>
      <c r="F64" s="218"/>
      <c r="G64" s="218"/>
      <c r="H64" s="218"/>
      <c r="I64" s="218"/>
      <c r="J64" s="218"/>
      <c r="K64" s="218"/>
      <c r="L64" s="218"/>
      <c r="M64" s="218"/>
      <c r="N64" s="218"/>
      <c r="O64" s="218"/>
      <c r="P64" s="218"/>
      <c r="Q64" s="218"/>
      <c r="R64" s="218"/>
      <c r="S64" s="218"/>
      <c r="T64" s="218"/>
      <c r="U64" s="218"/>
      <c r="V64" s="218"/>
      <c r="W64" s="218"/>
      <c r="X64" s="218"/>
      <c r="Y64" s="218"/>
      <c r="Z64" s="218"/>
    </row>
    <row r="65" spans="1:26" ht="15.75" customHeight="1" thickBot="1">
      <c r="A65" s="218"/>
      <c r="B65" s="218"/>
      <c r="C65" s="218"/>
      <c r="D65" s="218"/>
      <c r="E65" s="218"/>
      <c r="F65" s="218"/>
      <c r="G65" s="218"/>
      <c r="H65" s="218"/>
      <c r="I65" s="218"/>
      <c r="J65" s="218"/>
      <c r="K65" s="218"/>
      <c r="L65" s="218"/>
      <c r="M65" s="218"/>
      <c r="N65" s="218"/>
      <c r="O65" s="218"/>
      <c r="P65" s="218"/>
      <c r="Q65" s="218"/>
      <c r="R65" s="218"/>
      <c r="S65" s="218"/>
      <c r="T65" s="218"/>
      <c r="U65" s="218"/>
      <c r="V65" s="218"/>
      <c r="W65" s="218"/>
      <c r="X65" s="218"/>
      <c r="Y65" s="218"/>
      <c r="Z65" s="218"/>
    </row>
    <row r="66" spans="1:26" ht="15.75" customHeight="1" thickBot="1">
      <c r="A66" s="218"/>
      <c r="B66" s="218"/>
      <c r="C66" s="218"/>
      <c r="D66" s="218"/>
      <c r="E66" s="218"/>
      <c r="F66" s="218"/>
      <c r="G66" s="218"/>
      <c r="H66" s="218"/>
      <c r="I66" s="218"/>
      <c r="J66" s="218"/>
      <c r="K66" s="218"/>
      <c r="L66" s="218"/>
      <c r="M66" s="218"/>
      <c r="N66" s="218"/>
      <c r="O66" s="218"/>
      <c r="P66" s="218"/>
      <c r="Q66" s="218"/>
      <c r="R66" s="218"/>
      <c r="S66" s="218"/>
      <c r="T66" s="218"/>
      <c r="U66" s="218"/>
      <c r="V66" s="218"/>
      <c r="W66" s="218"/>
      <c r="X66" s="218"/>
      <c r="Y66" s="218"/>
      <c r="Z66" s="218"/>
    </row>
    <row r="67" spans="1:26" ht="15.75" customHeight="1" thickBot="1">
      <c r="A67" s="218"/>
      <c r="B67" s="218"/>
      <c r="C67" s="218"/>
      <c r="D67" s="218"/>
      <c r="E67" s="218"/>
      <c r="F67" s="218"/>
      <c r="G67" s="218"/>
      <c r="H67" s="218"/>
      <c r="I67" s="218"/>
      <c r="J67" s="218"/>
      <c r="K67" s="218"/>
      <c r="L67" s="218"/>
      <c r="M67" s="218"/>
      <c r="N67" s="218"/>
      <c r="O67" s="218"/>
      <c r="P67" s="218"/>
      <c r="Q67" s="218"/>
      <c r="R67" s="218"/>
      <c r="S67" s="218"/>
      <c r="T67" s="218"/>
      <c r="U67" s="218"/>
      <c r="V67" s="218"/>
      <c r="W67" s="218"/>
      <c r="X67" s="218"/>
      <c r="Y67" s="218"/>
      <c r="Z67" s="218"/>
    </row>
    <row r="68" spans="1:26" ht="15.75" customHeight="1" thickBot="1">
      <c r="A68" s="218"/>
      <c r="B68" s="218"/>
      <c r="C68" s="218"/>
      <c r="D68" s="218"/>
      <c r="E68" s="218"/>
      <c r="F68" s="218"/>
      <c r="G68" s="218"/>
      <c r="H68" s="218"/>
      <c r="I68" s="218"/>
      <c r="J68" s="218"/>
      <c r="K68" s="218"/>
      <c r="L68" s="218"/>
      <c r="M68" s="218"/>
      <c r="N68" s="218"/>
      <c r="O68" s="218"/>
      <c r="P68" s="218"/>
      <c r="Q68" s="218"/>
      <c r="R68" s="218"/>
      <c r="S68" s="218"/>
      <c r="T68" s="218"/>
      <c r="U68" s="218"/>
      <c r="V68" s="218"/>
      <c r="W68" s="218"/>
      <c r="X68" s="218"/>
      <c r="Y68" s="218"/>
      <c r="Z68" s="218"/>
    </row>
    <row r="69" spans="1:26" ht="15.75" customHeight="1" thickBot="1">
      <c r="A69" s="218"/>
      <c r="B69" s="218"/>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row>
    <row r="70" spans="1:26" ht="15.75" customHeight="1" thickBot="1">
      <c r="A70" s="218"/>
      <c r="B70" s="218"/>
      <c r="C70" s="218"/>
      <c r="D70" s="218"/>
      <c r="E70" s="218"/>
      <c r="F70" s="218"/>
      <c r="G70" s="218"/>
      <c r="H70" s="218"/>
      <c r="I70" s="218"/>
      <c r="J70" s="218"/>
      <c r="K70" s="218"/>
      <c r="L70" s="218"/>
      <c r="M70" s="218"/>
      <c r="N70" s="218"/>
      <c r="O70" s="218"/>
      <c r="P70" s="218"/>
      <c r="Q70" s="218"/>
      <c r="R70" s="218"/>
      <c r="S70" s="218"/>
      <c r="T70" s="218"/>
      <c r="U70" s="218"/>
      <c r="V70" s="218"/>
      <c r="W70" s="218"/>
      <c r="X70" s="218"/>
      <c r="Y70" s="218"/>
      <c r="Z70" s="218"/>
    </row>
    <row r="71" spans="1:26" ht="15.75" customHeight="1" thickBot="1">
      <c r="A71" s="218"/>
      <c r="B71" s="218"/>
      <c r="C71" s="218"/>
      <c r="D71" s="218"/>
      <c r="E71" s="218"/>
      <c r="F71" s="218"/>
      <c r="G71" s="218"/>
      <c r="H71" s="218"/>
      <c r="I71" s="218"/>
      <c r="J71" s="218"/>
      <c r="K71" s="218"/>
      <c r="L71" s="218"/>
      <c r="M71" s="218"/>
      <c r="N71" s="218"/>
      <c r="O71" s="218"/>
      <c r="P71" s="218"/>
      <c r="Q71" s="218"/>
      <c r="R71" s="218"/>
      <c r="S71" s="218"/>
      <c r="T71" s="218"/>
      <c r="U71" s="218"/>
      <c r="V71" s="218"/>
      <c r="W71" s="218"/>
      <c r="X71" s="218"/>
      <c r="Y71" s="218"/>
      <c r="Z71" s="218"/>
    </row>
    <row r="72" spans="1:26" ht="15.75" customHeight="1" thickBot="1">
      <c r="A72" s="218"/>
      <c r="B72" s="218"/>
      <c r="C72" s="218"/>
      <c r="D72" s="218"/>
      <c r="E72" s="218"/>
      <c r="F72" s="218"/>
      <c r="G72" s="218"/>
      <c r="H72" s="218"/>
      <c r="I72" s="218"/>
      <c r="J72" s="218"/>
      <c r="K72" s="218"/>
      <c r="L72" s="218"/>
      <c r="M72" s="218"/>
      <c r="N72" s="218"/>
      <c r="O72" s="218"/>
      <c r="P72" s="218"/>
      <c r="Q72" s="218"/>
      <c r="R72" s="218"/>
      <c r="S72" s="218"/>
      <c r="T72" s="218"/>
      <c r="U72" s="218"/>
      <c r="V72" s="218"/>
      <c r="W72" s="218"/>
      <c r="X72" s="218"/>
      <c r="Y72" s="218"/>
      <c r="Z72" s="218"/>
    </row>
    <row r="73" spans="1:26" ht="15.75" customHeight="1" thickBot="1">
      <c r="A73" s="218"/>
      <c r="B73" s="218"/>
      <c r="C73" s="218"/>
      <c r="D73" s="218"/>
      <c r="E73" s="218"/>
      <c r="F73" s="218"/>
      <c r="G73" s="218"/>
      <c r="H73" s="218"/>
      <c r="I73" s="218"/>
      <c r="J73" s="218"/>
      <c r="K73" s="218"/>
      <c r="L73" s="218"/>
      <c r="M73" s="218"/>
      <c r="N73" s="218"/>
      <c r="O73" s="218"/>
      <c r="P73" s="218"/>
      <c r="Q73" s="218"/>
      <c r="R73" s="218"/>
      <c r="S73" s="218"/>
      <c r="T73" s="218"/>
      <c r="U73" s="218"/>
      <c r="V73" s="218"/>
      <c r="W73" s="218"/>
      <c r="X73" s="218"/>
      <c r="Y73" s="218"/>
      <c r="Z73" s="218"/>
    </row>
    <row r="74" spans="1:26" ht="15.75" customHeight="1" thickBot="1">
      <c r="A74" s="218"/>
      <c r="B74" s="218"/>
      <c r="C74" s="218"/>
      <c r="D74" s="218"/>
      <c r="E74" s="218"/>
      <c r="F74" s="218"/>
      <c r="G74" s="218"/>
      <c r="H74" s="218"/>
      <c r="I74" s="218"/>
      <c r="J74" s="218"/>
      <c r="K74" s="218"/>
      <c r="L74" s="218"/>
      <c r="M74" s="218"/>
      <c r="N74" s="218"/>
      <c r="O74" s="218"/>
      <c r="P74" s="218"/>
      <c r="Q74" s="218"/>
      <c r="R74" s="218"/>
      <c r="S74" s="218"/>
      <c r="T74" s="218"/>
      <c r="U74" s="218"/>
      <c r="V74" s="218"/>
      <c r="W74" s="218"/>
      <c r="X74" s="218"/>
      <c r="Y74" s="218"/>
      <c r="Z74" s="218"/>
    </row>
    <row r="75" spans="1:26" ht="15.75" customHeight="1" thickBot="1">
      <c r="A75" s="218"/>
      <c r="B75" s="218"/>
      <c r="C75" s="218"/>
      <c r="D75" s="218"/>
      <c r="E75" s="218"/>
      <c r="F75" s="218"/>
      <c r="G75" s="218"/>
      <c r="H75" s="218"/>
      <c r="I75" s="218"/>
      <c r="J75" s="218"/>
      <c r="K75" s="218"/>
      <c r="L75" s="218"/>
      <c r="M75" s="218"/>
      <c r="N75" s="218"/>
      <c r="O75" s="218"/>
      <c r="P75" s="218"/>
      <c r="Q75" s="218"/>
      <c r="R75" s="218"/>
      <c r="S75" s="218"/>
      <c r="T75" s="218"/>
      <c r="U75" s="218"/>
      <c r="V75" s="218"/>
      <c r="W75" s="218"/>
      <c r="X75" s="218"/>
      <c r="Y75" s="218"/>
      <c r="Z75" s="218"/>
    </row>
    <row r="76" spans="1:26" ht="15.75" customHeight="1" thickBot="1">
      <c r="A76" s="218"/>
      <c r="B76" s="218"/>
      <c r="C76" s="218"/>
      <c r="D76" s="218"/>
      <c r="E76" s="218"/>
      <c r="F76" s="218"/>
      <c r="G76" s="218"/>
      <c r="H76" s="218"/>
      <c r="I76" s="218"/>
      <c r="J76" s="218"/>
      <c r="K76" s="218"/>
      <c r="L76" s="218"/>
      <c r="M76" s="218"/>
      <c r="N76" s="218"/>
      <c r="O76" s="218"/>
      <c r="P76" s="218"/>
      <c r="Q76" s="218"/>
      <c r="R76" s="218"/>
      <c r="S76" s="218"/>
      <c r="T76" s="218"/>
      <c r="U76" s="218"/>
      <c r="V76" s="218"/>
      <c r="W76" s="218"/>
      <c r="X76" s="218"/>
      <c r="Y76" s="218"/>
      <c r="Z76" s="218"/>
    </row>
    <row r="77" spans="1:26" ht="15.75" customHeight="1" thickBot="1">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row>
    <row r="78" spans="1:26" ht="15.75" customHeight="1" thickBot="1">
      <c r="A78" s="218"/>
      <c r="B78" s="218"/>
      <c r="C78" s="218"/>
      <c r="D78" s="218"/>
      <c r="E78" s="218"/>
      <c r="F78" s="218"/>
      <c r="G78" s="218"/>
      <c r="H78" s="218"/>
      <c r="I78" s="218"/>
      <c r="J78" s="218"/>
      <c r="K78" s="218"/>
      <c r="L78" s="218"/>
      <c r="M78" s="218"/>
      <c r="N78" s="218"/>
      <c r="O78" s="218"/>
      <c r="P78" s="218"/>
      <c r="Q78" s="218"/>
      <c r="R78" s="218"/>
      <c r="S78" s="218"/>
      <c r="T78" s="218"/>
      <c r="U78" s="218"/>
      <c r="V78" s="218"/>
      <c r="W78" s="218"/>
      <c r="X78" s="218"/>
      <c r="Y78" s="218"/>
      <c r="Z78" s="218"/>
    </row>
    <row r="79" spans="1:26" ht="15.75" customHeight="1" thickBot="1">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c r="Y79" s="218"/>
      <c r="Z79" s="218"/>
    </row>
    <row r="80" spans="1:26" ht="15.75" customHeight="1" thickBot="1">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row>
    <row r="81" spans="1:26" ht="15.75" customHeight="1" thickBot="1">
      <c r="A81" s="218"/>
      <c r="B81" s="218"/>
      <c r="C81" s="218"/>
      <c r="D81" s="218"/>
      <c r="E81" s="218"/>
      <c r="F81" s="218"/>
      <c r="G81" s="218"/>
      <c r="H81" s="218"/>
      <c r="I81" s="218"/>
      <c r="J81" s="218"/>
      <c r="K81" s="218"/>
      <c r="L81" s="218"/>
      <c r="M81" s="218"/>
      <c r="N81" s="218"/>
      <c r="O81" s="218"/>
      <c r="P81" s="218"/>
      <c r="Q81" s="218"/>
      <c r="R81" s="218"/>
      <c r="S81" s="218"/>
      <c r="T81" s="218"/>
      <c r="U81" s="218"/>
      <c r="V81" s="218"/>
      <c r="W81" s="218"/>
      <c r="X81" s="218"/>
      <c r="Y81" s="218"/>
      <c r="Z81" s="218"/>
    </row>
    <row r="82" spans="1:26" ht="15.75" customHeight="1" thickBot="1">
      <c r="A82" s="218"/>
      <c r="B82" s="218"/>
      <c r="C82" s="218"/>
      <c r="D82" s="218"/>
      <c r="E82" s="218"/>
      <c r="F82" s="218"/>
      <c r="G82" s="218"/>
      <c r="H82" s="218"/>
      <c r="I82" s="218"/>
      <c r="J82" s="218"/>
      <c r="K82" s="218"/>
      <c r="L82" s="218"/>
      <c r="M82" s="218"/>
      <c r="N82" s="218"/>
      <c r="O82" s="218"/>
      <c r="P82" s="218"/>
      <c r="Q82" s="218"/>
      <c r="R82" s="218"/>
      <c r="S82" s="218"/>
      <c r="T82" s="218"/>
      <c r="U82" s="218"/>
      <c r="V82" s="218"/>
      <c r="W82" s="218"/>
      <c r="X82" s="218"/>
      <c r="Y82" s="218"/>
      <c r="Z82" s="218"/>
    </row>
    <row r="83" spans="1:26" ht="15.75" customHeight="1" thickBot="1">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row>
    <row r="84" spans="1:26" ht="15.75" customHeight="1" thickBot="1">
      <c r="A84" s="218"/>
      <c r="B84" s="218"/>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row>
    <row r="85" spans="1:26" ht="15.75" customHeight="1" thickBot="1">
      <c r="A85" s="218"/>
      <c r="B85" s="218"/>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row>
    <row r="86" spans="1:26" ht="15.75" customHeight="1" thickBot="1">
      <c r="A86" s="218"/>
      <c r="B86" s="218"/>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row>
    <row r="87" spans="1:26" ht="15.75" customHeight="1" thickBot="1">
      <c r="A87" s="218"/>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row>
    <row r="88" spans="1:26" ht="15.75" customHeight="1" thickBot="1">
      <c r="A88" s="218"/>
      <c r="B88" s="218"/>
      <c r="C88" s="218"/>
      <c r="D88" s="218"/>
      <c r="E88" s="218"/>
      <c r="F88" s="218"/>
      <c r="G88" s="218"/>
      <c r="H88" s="218"/>
      <c r="I88" s="218"/>
      <c r="J88" s="218"/>
      <c r="K88" s="218"/>
      <c r="L88" s="218"/>
      <c r="M88" s="218"/>
      <c r="N88" s="218"/>
      <c r="O88" s="218"/>
      <c r="P88" s="218"/>
      <c r="Q88" s="218"/>
      <c r="R88" s="218"/>
      <c r="S88" s="218"/>
      <c r="T88" s="218"/>
      <c r="U88" s="218"/>
      <c r="V88" s="218"/>
      <c r="W88" s="218"/>
      <c r="X88" s="218"/>
      <c r="Y88" s="218"/>
      <c r="Z88" s="218"/>
    </row>
    <row r="89" spans="1:26" ht="15.75" customHeight="1" thickBot="1">
      <c r="A89" s="218"/>
      <c r="B89" s="218"/>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row>
    <row r="90" spans="1:26" ht="15.75" customHeight="1" thickBot="1">
      <c r="A90" s="218"/>
      <c r="B90" s="218"/>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row>
    <row r="91" spans="1:26" ht="15.75" customHeight="1" thickBot="1">
      <c r="A91" s="218"/>
      <c r="B91" s="218"/>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row>
    <row r="92" spans="1:26" ht="15.75" customHeight="1" thickBot="1">
      <c r="A92" s="218"/>
      <c r="B92" s="218"/>
      <c r="C92" s="218"/>
      <c r="D92" s="218"/>
      <c r="E92" s="218"/>
      <c r="F92" s="218"/>
      <c r="G92" s="218"/>
      <c r="H92" s="218"/>
      <c r="I92" s="218"/>
      <c r="J92" s="218"/>
      <c r="K92" s="218"/>
      <c r="L92" s="218"/>
      <c r="M92" s="218"/>
      <c r="N92" s="218"/>
      <c r="O92" s="218"/>
      <c r="P92" s="218"/>
      <c r="Q92" s="218"/>
      <c r="R92" s="218"/>
      <c r="S92" s="218"/>
      <c r="T92" s="218"/>
      <c r="U92" s="218"/>
      <c r="V92" s="218"/>
      <c r="W92" s="218"/>
      <c r="X92" s="218"/>
      <c r="Y92" s="218"/>
      <c r="Z92" s="218"/>
    </row>
    <row r="93" spans="1:26" ht="15.75" customHeight="1" thickBot="1">
      <c r="A93" s="218"/>
      <c r="B93" s="218"/>
      <c r="C93" s="218"/>
      <c r="D93" s="218"/>
      <c r="E93" s="218"/>
      <c r="F93" s="218"/>
      <c r="G93" s="218"/>
      <c r="H93" s="218"/>
      <c r="I93" s="218"/>
      <c r="J93" s="218"/>
      <c r="K93" s="218"/>
      <c r="L93" s="218"/>
      <c r="M93" s="218"/>
      <c r="N93" s="218"/>
      <c r="O93" s="218"/>
      <c r="P93" s="218"/>
      <c r="Q93" s="218"/>
      <c r="R93" s="218"/>
      <c r="S93" s="218"/>
      <c r="T93" s="218"/>
      <c r="U93" s="218"/>
      <c r="V93" s="218"/>
      <c r="W93" s="218"/>
      <c r="X93" s="218"/>
      <c r="Y93" s="218"/>
      <c r="Z93" s="218"/>
    </row>
    <row r="94" spans="1:26" ht="15.75" customHeight="1" thickBot="1">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row>
    <row r="95" spans="1:26" ht="15.75" customHeight="1" thickBot="1">
      <c r="A95" s="218"/>
      <c r="B95" s="218"/>
      <c r="C95" s="218"/>
      <c r="D95" s="218"/>
      <c r="E95" s="218"/>
      <c r="F95" s="218"/>
      <c r="G95" s="218"/>
      <c r="H95" s="218"/>
      <c r="I95" s="218"/>
      <c r="J95" s="218"/>
      <c r="K95" s="218"/>
      <c r="L95" s="218"/>
      <c r="M95" s="218"/>
      <c r="N95" s="218"/>
      <c r="O95" s="218"/>
      <c r="P95" s="218"/>
      <c r="Q95" s="218"/>
      <c r="R95" s="218"/>
      <c r="S95" s="218"/>
      <c r="T95" s="218"/>
      <c r="U95" s="218"/>
      <c r="V95" s="218"/>
      <c r="W95" s="218"/>
      <c r="X95" s="218"/>
      <c r="Y95" s="218"/>
      <c r="Z95" s="218"/>
    </row>
    <row r="96" spans="1:26" ht="15.75" customHeight="1" thickBot="1">
      <c r="A96" s="218"/>
      <c r="B96" s="218"/>
      <c r="C96" s="218"/>
      <c r="D96" s="218"/>
      <c r="E96" s="218"/>
      <c r="F96" s="218"/>
      <c r="G96" s="218"/>
      <c r="H96" s="218"/>
      <c r="I96" s="218"/>
      <c r="J96" s="218"/>
      <c r="K96" s="218"/>
      <c r="L96" s="218"/>
      <c r="M96" s="218"/>
      <c r="N96" s="218"/>
      <c r="O96" s="218"/>
      <c r="P96" s="218"/>
      <c r="Q96" s="218"/>
      <c r="R96" s="218"/>
      <c r="S96" s="218"/>
      <c r="T96" s="218"/>
      <c r="U96" s="218"/>
      <c r="V96" s="218"/>
      <c r="W96" s="218"/>
      <c r="X96" s="218"/>
      <c r="Y96" s="218"/>
      <c r="Z96" s="218"/>
    </row>
    <row r="97" spans="1:26" ht="15.75" customHeight="1" thickBot="1">
      <c r="A97" s="218"/>
      <c r="B97" s="218"/>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row>
    <row r="98" spans="1:26" ht="15.75" customHeight="1" thickBot="1">
      <c r="A98" s="218"/>
      <c r="B98" s="218"/>
      <c r="C98" s="218"/>
      <c r="D98" s="218"/>
      <c r="E98" s="218"/>
      <c r="F98" s="218"/>
      <c r="G98" s="218"/>
      <c r="H98" s="218"/>
      <c r="I98" s="218"/>
      <c r="J98" s="218"/>
      <c r="K98" s="218"/>
      <c r="L98" s="218"/>
      <c r="M98" s="218"/>
      <c r="N98" s="218"/>
      <c r="O98" s="218"/>
      <c r="P98" s="218"/>
      <c r="Q98" s="218"/>
      <c r="R98" s="218"/>
      <c r="S98" s="218"/>
      <c r="T98" s="218"/>
      <c r="U98" s="218"/>
      <c r="V98" s="218"/>
      <c r="W98" s="218"/>
      <c r="X98" s="218"/>
      <c r="Y98" s="218"/>
      <c r="Z98" s="218"/>
    </row>
    <row r="99" spans="1:26" ht="15.75" customHeight="1" thickBot="1">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c r="Y99" s="218"/>
      <c r="Z99" s="218"/>
    </row>
    <row r="100" spans="1:26" ht="15.75" customHeight="1" thickBot="1">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ht="15.75" customHeight="1" thickBot="1">
      <c r="A101" s="218"/>
      <c r="B101" s="218"/>
      <c r="C101" s="218"/>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row>
    <row r="102" spans="1:26" ht="15.75" customHeight="1" thickBot="1">
      <c r="A102" s="218"/>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row>
    <row r="103" spans="1:26" ht="15.75" customHeight="1" thickBot="1">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row>
    <row r="104" spans="1:26" ht="15.75" customHeight="1" thickBot="1">
      <c r="A104" s="218"/>
      <c r="B104" s="218"/>
      <c r="C104" s="218"/>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row>
    <row r="105" spans="1:26" ht="15.75" customHeight="1" thickBot="1">
      <c r="A105" s="218"/>
      <c r="B105" s="218"/>
      <c r="C105" s="218"/>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row>
    <row r="106" spans="1:26" ht="15.75" customHeight="1" thickBot="1">
      <c r="A106" s="218"/>
      <c r="B106" s="218"/>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row>
    <row r="107" spans="1:26" ht="15.75" customHeight="1" thickBot="1">
      <c r="A107" s="218"/>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row>
    <row r="108" spans="1:26" ht="15.75" customHeight="1" thickBot="1">
      <c r="A108" s="218"/>
      <c r="B108" s="218"/>
      <c r="C108" s="218"/>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row>
    <row r="109" spans="1:26" ht="15.75" customHeight="1" thickBot="1">
      <c r="A109" s="218"/>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row>
    <row r="110" spans="1:26" ht="15.75" customHeight="1" thickBot="1">
      <c r="A110" s="218"/>
      <c r="B110" s="218"/>
      <c r="C110" s="218"/>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row>
    <row r="111" spans="1:26" ht="15.75" customHeight="1" thickBot="1">
      <c r="A111" s="218"/>
      <c r="B111" s="218"/>
      <c r="C111" s="218"/>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row>
    <row r="112" spans="1:26" ht="15.75" customHeight="1" thickBot="1">
      <c r="A112" s="218"/>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row>
    <row r="113" spans="1:26" ht="15.75" customHeight="1" thickBot="1">
      <c r="A113" s="218"/>
      <c r="B113" s="218"/>
      <c r="C113" s="218"/>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row>
    <row r="114" spans="1:26" ht="15.75" customHeight="1" thickBot="1">
      <c r="A114" s="218"/>
      <c r="B114" s="218"/>
      <c r="C114" s="218"/>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row>
    <row r="115" spans="1:26" ht="15.75" customHeight="1" thickBot="1">
      <c r="A115" s="218"/>
      <c r="B115" s="218"/>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row>
    <row r="116" spans="1:26" ht="15.75" customHeight="1" thickBot="1">
      <c r="A116" s="218"/>
      <c r="B116" s="218"/>
      <c r="C116" s="218"/>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row>
    <row r="117" spans="1:26" ht="15.75" customHeight="1" thickBot="1">
      <c r="A117" s="218"/>
      <c r="B117" s="218"/>
      <c r="C117" s="218"/>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row>
    <row r="118" spans="1:26" ht="15.75" customHeight="1" thickBot="1">
      <c r="A118" s="218"/>
      <c r="B118" s="218"/>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row>
    <row r="119" spans="1:26" ht="15.75" customHeight="1" thickBot="1">
      <c r="A119" s="218"/>
      <c r="B119" s="218"/>
      <c r="C119" s="218"/>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row>
    <row r="120" spans="1:26" ht="15.75" customHeight="1" thickBot="1">
      <c r="A120" s="218"/>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row>
    <row r="121" spans="1:26" ht="15.75" customHeight="1" thickBot="1">
      <c r="A121" s="218"/>
      <c r="B121" s="218"/>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row>
    <row r="122" spans="1:26" ht="15.75" customHeight="1" thickBot="1">
      <c r="A122" s="218"/>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row>
    <row r="123" spans="1:26" ht="15.75" customHeight="1" thickBot="1">
      <c r="A123" s="218"/>
      <c r="B123" s="218"/>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row>
    <row r="124" spans="1:26" ht="15.75" customHeight="1" thickBot="1">
      <c r="A124" s="218"/>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row>
    <row r="125" spans="1:26" ht="15.75" customHeight="1" thickBot="1">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row>
    <row r="126" spans="1:26" ht="15.75" customHeight="1" thickBot="1">
      <c r="A126" s="218"/>
      <c r="B126" s="218"/>
      <c r="C126" s="218"/>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row>
    <row r="127" spans="1:26" ht="15.75" customHeight="1" thickBot="1">
      <c r="A127" s="218"/>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row>
    <row r="128" spans="1:26" ht="15.75" customHeight="1" thickBot="1">
      <c r="A128" s="218"/>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ht="15.75" customHeight="1" thickBot="1">
      <c r="A129" s="218"/>
      <c r="B129" s="218"/>
      <c r="C129" s="218"/>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row>
    <row r="130" spans="1:26" ht="15.75" customHeight="1" thickBot="1">
      <c r="A130" s="218"/>
      <c r="B130" s="218"/>
      <c r="C130" s="218"/>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row>
    <row r="131" spans="1:26" ht="15.75" customHeight="1" thickBot="1">
      <c r="A131" s="218"/>
      <c r="B131" s="218"/>
      <c r="C131" s="218"/>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row>
    <row r="132" spans="1:26" ht="15.75" customHeight="1" thickBot="1">
      <c r="A132" s="218"/>
      <c r="B132" s="218"/>
      <c r="C132" s="218"/>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row>
    <row r="133" spans="1:26" ht="15.75" customHeight="1" thickBot="1">
      <c r="A133" s="218"/>
      <c r="B133" s="218"/>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row>
    <row r="134" spans="1:26" ht="15.75" customHeight="1" thickBot="1">
      <c r="A134" s="218"/>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row>
    <row r="135" spans="1:26" ht="15.75" customHeight="1" thickBot="1">
      <c r="A135" s="218"/>
      <c r="B135" s="218"/>
      <c r="C135" s="218"/>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row>
    <row r="136" spans="1:26" ht="15.75" customHeight="1" thickBot="1">
      <c r="A136" s="218"/>
      <c r="B136" s="218"/>
      <c r="C136" s="218"/>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row>
    <row r="137" spans="1:26" ht="15.75" customHeight="1" thickBot="1">
      <c r="A137" s="218"/>
      <c r="B137" s="218"/>
      <c r="C137" s="218"/>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row>
    <row r="138" spans="1:26" ht="15.75" customHeight="1" thickBot="1">
      <c r="A138" s="218"/>
      <c r="B138" s="218"/>
      <c r="C138" s="218"/>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row>
    <row r="139" spans="1:26" ht="15.75" customHeight="1" thickBot="1">
      <c r="A139" s="218"/>
      <c r="B139" s="218"/>
      <c r="C139" s="218"/>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row>
    <row r="140" spans="1:26" ht="15.75" customHeight="1" thickBot="1">
      <c r="A140" s="218"/>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row>
    <row r="141" spans="1:26" ht="15.75" customHeight="1" thickBot="1">
      <c r="A141" s="218"/>
      <c r="B141" s="218"/>
      <c r="C141" s="218"/>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row>
    <row r="142" spans="1:26" ht="15.75" customHeight="1" thickBot="1">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ht="15.75" customHeight="1" thickBot="1">
      <c r="A143" s="218"/>
      <c r="B143" s="218"/>
      <c r="C143" s="218"/>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row>
    <row r="144" spans="1:26" ht="15.75" customHeight="1" thickBot="1">
      <c r="A144" s="218"/>
      <c r="B144" s="218"/>
      <c r="C144" s="218"/>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row>
    <row r="145" spans="1:26" ht="15.75" customHeight="1" thickBot="1">
      <c r="A145" s="218"/>
      <c r="B145" s="218"/>
      <c r="C145" s="218"/>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ht="15.75" customHeight="1" thickBot="1">
      <c r="A146" s="218"/>
      <c r="B146" s="218"/>
      <c r="C146" s="218"/>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row>
    <row r="147" spans="1:26" ht="15.75" customHeight="1" thickBot="1">
      <c r="A147" s="218"/>
      <c r="B147" s="218"/>
      <c r="C147" s="218"/>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row>
    <row r="148" spans="1:26" ht="15.75" customHeight="1" thickBot="1">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row>
    <row r="149" spans="1:26" ht="15.75" customHeight="1" thickBot="1">
      <c r="A149" s="218"/>
      <c r="B149" s="218"/>
      <c r="C149" s="218"/>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row>
    <row r="150" spans="1:26" ht="15.75" customHeight="1" thickBot="1">
      <c r="A150" s="218"/>
      <c r="B150" s="218"/>
      <c r="C150" s="218"/>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row>
    <row r="151" spans="1:26" ht="15.75" customHeight="1" thickBot="1">
      <c r="A151" s="218"/>
      <c r="B151" s="218"/>
      <c r="C151" s="218"/>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row>
    <row r="152" spans="1:26" ht="15.75" customHeight="1" thickBot="1">
      <c r="A152" s="218"/>
      <c r="B152" s="218"/>
      <c r="C152" s="218"/>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row>
    <row r="153" spans="1:26" ht="15.75" customHeight="1" thickBot="1">
      <c r="A153" s="218"/>
      <c r="B153" s="218"/>
      <c r="C153" s="218"/>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row>
    <row r="154" spans="1:26" ht="15.75" customHeight="1" thickBot="1">
      <c r="A154" s="218"/>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row>
    <row r="155" spans="1:26" ht="15.75" customHeight="1" thickBot="1">
      <c r="A155" s="218"/>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row>
    <row r="156" spans="1:26" ht="15.75" customHeight="1" thickBot="1">
      <c r="A156" s="218"/>
      <c r="B156" s="218"/>
      <c r="C156" s="218"/>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row>
    <row r="157" spans="1:26" ht="15.75" customHeight="1" thickBot="1">
      <c r="A157" s="218"/>
      <c r="B157" s="218"/>
      <c r="C157" s="218"/>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row>
    <row r="158" spans="1:26" ht="15.75" customHeight="1" thickBot="1">
      <c r="A158" s="218"/>
      <c r="B158" s="218"/>
      <c r="C158" s="218"/>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row>
    <row r="159" spans="1:26" ht="15.75" customHeight="1" thickBot="1">
      <c r="A159" s="218"/>
      <c r="B159" s="218"/>
      <c r="C159" s="218"/>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row>
    <row r="160" spans="1:26" ht="15.75" customHeight="1" thickBot="1">
      <c r="A160" s="218"/>
      <c r="B160" s="218"/>
      <c r="C160" s="218"/>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row>
    <row r="161" spans="1:26" ht="15.75" customHeight="1" thickBot="1">
      <c r="A161" s="218"/>
      <c r="B161" s="218"/>
      <c r="C161" s="218"/>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row>
    <row r="162" spans="1:26" ht="15.75" customHeight="1" thickBot="1">
      <c r="A162" s="218"/>
      <c r="B162" s="218"/>
      <c r="C162" s="218"/>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row>
    <row r="163" spans="1:26" ht="15.75" customHeight="1" thickBot="1">
      <c r="A163" s="218"/>
      <c r="B163" s="218"/>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row>
    <row r="164" spans="1:26" ht="15.75" customHeight="1" thickBot="1">
      <c r="A164" s="218"/>
      <c r="B164" s="218"/>
      <c r="C164" s="218"/>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row>
    <row r="165" spans="1:26" ht="15.75" customHeight="1" thickBot="1">
      <c r="A165" s="218"/>
      <c r="B165" s="218"/>
      <c r="C165" s="218"/>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row>
    <row r="166" spans="1:26" ht="15.75" customHeight="1" thickBot="1">
      <c r="A166" s="218"/>
      <c r="B166" s="218"/>
      <c r="C166" s="218"/>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row>
    <row r="167" spans="1:26" ht="15.75" customHeight="1" thickBot="1">
      <c r="A167" s="218"/>
      <c r="B167" s="218"/>
      <c r="C167" s="218"/>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row>
    <row r="168" spans="1:26" ht="15.75" customHeight="1" thickBot="1">
      <c r="A168" s="218"/>
      <c r="B168" s="218"/>
      <c r="C168" s="218"/>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row>
    <row r="169" spans="1:26" ht="15.75" customHeight="1" thickBot="1">
      <c r="A169" s="218"/>
      <c r="B169" s="218"/>
      <c r="C169" s="218"/>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row>
    <row r="170" spans="1:26" ht="15.75" customHeight="1" thickBot="1">
      <c r="A170" s="21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row>
    <row r="171" spans="1:26" ht="15.75" customHeight="1" thickBot="1">
      <c r="A171" s="218"/>
      <c r="B171" s="218"/>
      <c r="C171" s="218"/>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row>
    <row r="172" spans="1:26" ht="15.75" customHeight="1" thickBot="1">
      <c r="A172" s="218"/>
      <c r="B172" s="218"/>
      <c r="C172" s="218"/>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row>
    <row r="173" spans="1:26" ht="15.75" customHeight="1" thickBot="1">
      <c r="A173" s="218"/>
      <c r="B173" s="218"/>
      <c r="C173" s="218"/>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ht="15.75" customHeight="1" thickBot="1">
      <c r="A174" s="218"/>
      <c r="B174" s="218"/>
      <c r="C174" s="218"/>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row>
    <row r="175" spans="1:26" ht="15.75" customHeight="1" thickBot="1">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row>
    <row r="176" spans="1:26" ht="15.75" customHeight="1" thickBot="1">
      <c r="A176" s="218"/>
      <c r="B176" s="218"/>
      <c r="C176" s="218"/>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row>
    <row r="177" spans="1:26" ht="15.75" customHeight="1" thickBot="1">
      <c r="A177" s="218"/>
      <c r="B177" s="218"/>
      <c r="C177" s="218"/>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row>
    <row r="178" spans="1:26" ht="15.75" customHeight="1" thickBot="1">
      <c r="A178" s="218"/>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row>
    <row r="179" spans="1:26" ht="15.75" customHeight="1" thickBot="1">
      <c r="A179" s="218"/>
      <c r="B179" s="218"/>
      <c r="C179" s="218"/>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row>
    <row r="180" spans="1:26" ht="15.75" customHeight="1" thickBot="1">
      <c r="A180" s="218"/>
      <c r="B180" s="218"/>
      <c r="C180" s="218"/>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row>
    <row r="181" spans="1:26" ht="15.75" customHeight="1" thickBot="1">
      <c r="A181" s="218"/>
      <c r="B181" s="218"/>
      <c r="C181" s="218"/>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row>
    <row r="182" spans="1:26" ht="15.75" customHeight="1" thickBot="1">
      <c r="A182" s="218"/>
      <c r="B182" s="218"/>
      <c r="C182" s="218"/>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row>
    <row r="183" spans="1:26" ht="15.75" customHeight="1" thickBot="1">
      <c r="A183" s="218"/>
      <c r="B183" s="218"/>
      <c r="C183" s="218"/>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row>
    <row r="184" spans="1:26" ht="15.75" customHeight="1" thickBot="1">
      <c r="A184" s="218"/>
      <c r="B184" s="218"/>
      <c r="C184" s="218"/>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row>
    <row r="185" spans="1:26" ht="15.75" customHeight="1" thickBot="1">
      <c r="A185" s="218"/>
      <c r="B185" s="218"/>
      <c r="C185" s="218"/>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row>
    <row r="186" spans="1:26" ht="15.75" customHeight="1" thickBot="1">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row>
    <row r="187" spans="1:26" ht="15.75" customHeight="1" thickBot="1">
      <c r="A187" s="218"/>
      <c r="B187" s="218"/>
      <c r="C187" s="218"/>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ht="15.75" customHeight="1" thickBot="1">
      <c r="A188" s="218"/>
      <c r="B188" s="218"/>
      <c r="C188" s="218"/>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row>
    <row r="189" spans="1:26" ht="15.75" customHeight="1" thickBot="1">
      <c r="A189" s="218"/>
      <c r="B189" s="218"/>
      <c r="C189" s="218"/>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row>
    <row r="190" spans="1:26" ht="15.75" customHeight="1" thickBot="1">
      <c r="A190" s="218"/>
      <c r="B190" s="218"/>
      <c r="C190" s="218"/>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ht="15.75" customHeight="1" thickBot="1">
      <c r="A191" s="218"/>
      <c r="B191" s="218"/>
      <c r="C191" s="218"/>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row>
    <row r="192" spans="1:26" ht="15.75" customHeight="1" thickBot="1">
      <c r="A192" s="218"/>
      <c r="B192" s="218"/>
      <c r="C192" s="218"/>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row>
    <row r="193" spans="1:26" ht="15.75" customHeight="1" thickBot="1">
      <c r="A193" s="218"/>
      <c r="B193" s="218"/>
      <c r="C193" s="218"/>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row>
    <row r="194" spans="1:26" ht="15.75" customHeight="1" thickBot="1">
      <c r="A194" s="218"/>
      <c r="B194" s="218"/>
      <c r="C194" s="218"/>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row>
    <row r="195" spans="1:26" ht="15.75" customHeight="1" thickBot="1">
      <c r="A195" s="218"/>
      <c r="B195" s="218"/>
      <c r="C195" s="218"/>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row>
    <row r="196" spans="1:26" ht="15.75" customHeight="1" thickBot="1">
      <c r="A196" s="218"/>
      <c r="B196" s="218"/>
      <c r="C196" s="218"/>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row>
    <row r="197" spans="1:26" ht="15.75" customHeight="1" thickBot="1">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row>
    <row r="198" spans="1:26" ht="15.75" customHeight="1" thickBot="1">
      <c r="A198" s="218"/>
      <c r="B198" s="218"/>
      <c r="C198" s="218"/>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row>
    <row r="199" spans="1:26" ht="15.75" customHeight="1" thickBot="1">
      <c r="A199" s="218"/>
      <c r="B199" s="218"/>
      <c r="C199" s="218"/>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row>
    <row r="200" spans="1:26" ht="15.75" customHeight="1" thickBot="1">
      <c r="A200" s="218"/>
      <c r="B200" s="218"/>
      <c r="C200" s="218"/>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row>
    <row r="201" spans="1:26" ht="15.75" customHeight="1" thickBot="1">
      <c r="A201" s="218"/>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row>
    <row r="202" spans="1:26" ht="15.75" customHeight="1" thickBot="1">
      <c r="A202" s="218"/>
      <c r="B202" s="218"/>
      <c r="C202" s="218"/>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row>
    <row r="203" spans="1:26" ht="15.75" customHeight="1" thickBot="1">
      <c r="A203" s="218"/>
      <c r="B203" s="218"/>
      <c r="C203" s="218"/>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row>
    <row r="204" spans="1:26" ht="15.75" customHeight="1" thickBot="1">
      <c r="A204" s="218"/>
      <c r="B204" s="218"/>
      <c r="C204" s="218"/>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row>
    <row r="205" spans="1:26" ht="15.75" customHeight="1" thickBot="1">
      <c r="A205" s="218"/>
      <c r="B205" s="218"/>
      <c r="C205" s="218"/>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row>
    <row r="206" spans="1:26" ht="15.75" customHeight="1" thickBot="1">
      <c r="A206" s="218"/>
      <c r="B206" s="218"/>
      <c r="C206" s="218"/>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row>
    <row r="207" spans="1:26" ht="15.75" customHeight="1" thickBot="1">
      <c r="A207" s="218"/>
      <c r="B207" s="218"/>
      <c r="C207" s="218"/>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row>
    <row r="208" spans="1:26" ht="15.75" customHeight="1" thickBot="1">
      <c r="A208" s="218"/>
      <c r="B208" s="218"/>
      <c r="C208" s="218"/>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row>
    <row r="209" spans="1:26" ht="15.75" customHeight="1" thickBot="1">
      <c r="A209" s="218"/>
      <c r="B209" s="218"/>
      <c r="C209" s="218"/>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row>
    <row r="210" spans="1:26" ht="15.75" customHeight="1" thickBot="1">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row>
    <row r="211" spans="1:26" ht="15.75" customHeight="1" thickBot="1">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row>
    <row r="212" spans="1:26" ht="15.75" customHeight="1" thickBot="1">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row>
    <row r="213" spans="1:26" ht="15.75" customHeight="1" thickBot="1">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row>
    <row r="214" spans="1:26" ht="15.75" customHeight="1" thickBot="1">
      <c r="A214" s="218"/>
      <c r="B214" s="218"/>
      <c r="C214" s="218"/>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row>
    <row r="215" spans="1:26" ht="15.75" customHeight="1" thickBot="1">
      <c r="A215" s="218"/>
      <c r="B215" s="218"/>
      <c r="C215" s="218"/>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row>
    <row r="216" spans="1:26" ht="15.75" customHeight="1" thickBot="1">
      <c r="A216" s="218"/>
      <c r="B216" s="218"/>
      <c r="C216" s="218"/>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row>
    <row r="217" spans="1:26" ht="15.75" customHeight="1" thickBot="1">
      <c r="A217" s="218"/>
      <c r="B217" s="218"/>
      <c r="C217" s="218"/>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row>
    <row r="218" spans="1:26" ht="15.75" customHeight="1" thickBot="1">
      <c r="A218" s="218"/>
      <c r="B218" s="218"/>
      <c r="C218" s="218"/>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ht="15.75" customHeight="1" thickBot="1">
      <c r="A219" s="218"/>
      <c r="B219" s="218"/>
      <c r="C219" s="218"/>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row>
    <row r="220" spans="1:26" ht="15.75" customHeight="1" thickBot="1">
      <c r="A220" s="218"/>
      <c r="B220" s="218"/>
      <c r="C220" s="218"/>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row>
    <row r="221" spans="1:26" ht="15.75" customHeight="1" thickBot="1">
      <c r="A221" s="218"/>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row>
    <row r="222" spans="1:26" ht="15.75" customHeight="1" thickBot="1">
      <c r="A222" s="218"/>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row>
    <row r="223" spans="1:26" ht="15.75" customHeight="1" thickBot="1">
      <c r="A223" s="218"/>
      <c r="B223" s="218"/>
      <c r="C223" s="218"/>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row>
    <row r="224" spans="1:26" ht="15.75" customHeight="1" thickBot="1">
      <c r="A224" s="218"/>
      <c r="B224" s="218"/>
      <c r="C224" s="218"/>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row>
    <row r="225" spans="1:26" ht="15.75" customHeight="1" thickBot="1">
      <c r="A225" s="218"/>
      <c r="B225" s="218"/>
      <c r="C225" s="218"/>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row>
    <row r="226" spans="1:26" ht="15.75" customHeight="1" thickBot="1">
      <c r="A226" s="218"/>
      <c r="B226" s="218"/>
      <c r="C226" s="218"/>
      <c r="D226" s="218"/>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row>
    <row r="227" spans="1:26" ht="15.75" customHeight="1" thickBot="1">
      <c r="A227" s="218"/>
      <c r="B227" s="218"/>
      <c r="C227" s="218"/>
      <c r="D227" s="218"/>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row>
    <row r="228" spans="1:26" ht="15.75" customHeight="1" thickBot="1">
      <c r="A228" s="218"/>
      <c r="B228" s="218"/>
      <c r="C228" s="218"/>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row>
    <row r="229" spans="1:26" ht="15.75" customHeight="1" thickBot="1">
      <c r="A229" s="218"/>
      <c r="B229" s="218"/>
      <c r="C229" s="218"/>
      <c r="D229" s="218"/>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row>
    <row r="230" spans="1:26" ht="15.75" customHeight="1" thickBot="1">
      <c r="A230" s="218"/>
      <c r="B230" s="218"/>
      <c r="C230" s="218"/>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row>
    <row r="231" spans="1:26" ht="15.75" customHeight="1" thickBot="1">
      <c r="A231" s="218"/>
      <c r="B231" s="218"/>
      <c r="C231" s="218"/>
      <c r="D231" s="218"/>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row>
    <row r="232" spans="1:26" ht="15.75" customHeight="1" thickBot="1">
      <c r="A232" s="218"/>
      <c r="B232" s="218"/>
      <c r="C232" s="218"/>
      <c r="D232" s="218"/>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ht="15.75" customHeight="1" thickBot="1">
      <c r="A233" s="218"/>
      <c r="B233" s="218"/>
      <c r="C233" s="218"/>
      <c r="D233" s="218"/>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row>
    <row r="234" spans="1:26" ht="15.75" customHeight="1" thickBot="1">
      <c r="A234" s="218"/>
      <c r="B234" s="218"/>
      <c r="C234" s="218"/>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row>
    <row r="235" spans="1:26" ht="15.75" customHeight="1" thickBot="1">
      <c r="A235" s="218"/>
      <c r="B235" s="218"/>
      <c r="C235" s="218"/>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ht="15.75" customHeight="1" thickBot="1">
      <c r="A236" s="218"/>
      <c r="B236" s="218"/>
      <c r="C236" s="218"/>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row>
    <row r="237" spans="1:26" ht="15.75" customHeight="1" thickBot="1">
      <c r="A237" s="218"/>
      <c r="B237" s="218"/>
      <c r="C237" s="218"/>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row>
    <row r="238" spans="1:26" ht="15.75" customHeight="1" thickBot="1">
      <c r="A238" s="218"/>
      <c r="B238" s="218"/>
      <c r="C238" s="218"/>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row>
    <row r="239" spans="1:26" ht="15.75" customHeight="1" thickBot="1">
      <c r="A239" s="218"/>
      <c r="B239" s="218"/>
      <c r="C239" s="218"/>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row>
    <row r="240" spans="1:26" ht="15.75" customHeight="1" thickBot="1">
      <c r="A240" s="218"/>
      <c r="B240" s="218"/>
      <c r="C240" s="218"/>
      <c r="D240" s="218"/>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row>
    <row r="241" spans="1:26" ht="15.75" customHeight="1" thickBot="1">
      <c r="A241" s="218"/>
      <c r="B241" s="218"/>
      <c r="C241" s="218"/>
      <c r="D241" s="218"/>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row>
    <row r="242" spans="1:26" ht="15.75" customHeight="1" thickBot="1">
      <c r="A242" s="218"/>
      <c r="B242" s="218"/>
      <c r="C242" s="218"/>
      <c r="D242" s="218"/>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row>
    <row r="243" spans="1:26" ht="15.75" customHeight="1" thickBot="1">
      <c r="A243" s="218"/>
      <c r="B243" s="218"/>
      <c r="C243" s="218"/>
      <c r="D243" s="218"/>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row>
    <row r="244" spans="1:26" ht="15.75" customHeight="1" thickBot="1">
      <c r="A244" s="218"/>
      <c r="B244" s="218"/>
      <c r="C244" s="218"/>
      <c r="D244" s="218"/>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row>
    <row r="245" spans="1:26" ht="15.75" customHeight="1" thickBot="1">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row>
    <row r="246" spans="1:26" ht="15.75" customHeight="1" thickBot="1">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row>
    <row r="247" spans="1:26" ht="15.75" customHeight="1" thickBot="1">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row>
    <row r="248" spans="1:26" ht="15.75" customHeight="1" thickBot="1">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row>
    <row r="249" spans="1:26" ht="15.75" customHeight="1" thickBot="1">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row>
    <row r="250" spans="1:26" ht="15.75" customHeight="1" thickBot="1">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row>
    <row r="251" spans="1:26" ht="15.75" customHeight="1" thickBot="1">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row>
    <row r="252" spans="1:26" ht="15.75" customHeight="1" thickBot="1">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row>
    <row r="253" spans="1:26" ht="15.75" customHeight="1" thickBot="1">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row>
    <row r="254" spans="1:26" ht="15.75" customHeight="1" thickBot="1">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row>
    <row r="255" spans="1:26" ht="15.75" customHeight="1" thickBot="1">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row>
    <row r="256" spans="1:26" ht="15.75" customHeight="1" thickBot="1">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row>
    <row r="257" spans="1:26" ht="15.75" customHeight="1" thickBot="1">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row>
    <row r="258" spans="1:26" ht="15.75" customHeight="1" thickBot="1">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row>
    <row r="259" spans="1:26" ht="15.75" customHeight="1" thickBot="1">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row>
    <row r="260" spans="1:26" ht="15.75" customHeight="1" thickBot="1">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row>
    <row r="261" spans="1:26" ht="15.75" customHeight="1" thickBot="1">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row>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4">
    <mergeCell ref="A58:A60"/>
    <mergeCell ref="C58:M58"/>
    <mergeCell ref="C59:M59"/>
    <mergeCell ref="C60:M60"/>
    <mergeCell ref="B61:M61"/>
    <mergeCell ref="C50:M50"/>
    <mergeCell ref="C51:M51"/>
    <mergeCell ref="A52:A57"/>
    <mergeCell ref="C52:M52"/>
    <mergeCell ref="C53:M53"/>
    <mergeCell ref="C54:M54"/>
    <mergeCell ref="C55:M55"/>
    <mergeCell ref="C56:M56"/>
    <mergeCell ref="C57:M57"/>
    <mergeCell ref="B44:B47"/>
    <mergeCell ref="F45:F46"/>
    <mergeCell ref="G45:J46"/>
    <mergeCell ref="L45:M46"/>
    <mergeCell ref="C48:M48"/>
    <mergeCell ref="F36:G36"/>
    <mergeCell ref="H36:I36"/>
    <mergeCell ref="J36:K36"/>
    <mergeCell ref="L36:M36"/>
    <mergeCell ref="C49:M49"/>
    <mergeCell ref="D40:E40"/>
    <mergeCell ref="F40:G40"/>
    <mergeCell ref="H40:I40"/>
    <mergeCell ref="J40:K40"/>
    <mergeCell ref="L40:M40"/>
    <mergeCell ref="D42:E42"/>
    <mergeCell ref="F42:G42"/>
    <mergeCell ref="H42:I42"/>
    <mergeCell ref="C14:D14"/>
    <mergeCell ref="F14:M14"/>
    <mergeCell ref="A15:A51"/>
    <mergeCell ref="C15:M15"/>
    <mergeCell ref="C16:M16"/>
    <mergeCell ref="B17:B23"/>
    <mergeCell ref="B24:B27"/>
    <mergeCell ref="B28:B30"/>
    <mergeCell ref="B31:B33"/>
    <mergeCell ref="B34:B43"/>
    <mergeCell ref="D38:E38"/>
    <mergeCell ref="F38:G38"/>
    <mergeCell ref="H38:I38"/>
    <mergeCell ref="J38:K38"/>
    <mergeCell ref="L38:M38"/>
    <mergeCell ref="D36:E36"/>
    <mergeCell ref="C13:M13"/>
    <mergeCell ref="B1:M1"/>
    <mergeCell ref="A2:A14"/>
    <mergeCell ref="C2:M2"/>
    <mergeCell ref="C3:M3"/>
    <mergeCell ref="C4:E4"/>
    <mergeCell ref="F4:G4"/>
    <mergeCell ref="H4:M4"/>
    <mergeCell ref="C5:M5"/>
    <mergeCell ref="C6:M6"/>
    <mergeCell ref="C7:G7"/>
    <mergeCell ref="I7:M7"/>
    <mergeCell ref="B8:B10"/>
    <mergeCell ref="C8:M10"/>
    <mergeCell ref="C11:M11"/>
    <mergeCell ref="C12:M12"/>
  </mergeCells>
  <hyperlinks>
    <hyperlink ref="C56" r:id="rId1" display="hmenjura@sdp.gov.co"/>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49" zoomScale="90" zoomScaleNormal="90" workbookViewId="0">
      <selection activeCell="C55" sqref="C55:M60"/>
    </sheetView>
  </sheetViews>
  <sheetFormatPr baseColWidth="10" defaultColWidth="14.42578125" defaultRowHeight="15" customHeight="1"/>
  <cols>
    <col min="1" max="1" width="25.140625" customWidth="1"/>
    <col min="2" max="2" width="39.140625" customWidth="1"/>
    <col min="3" max="26" width="11.42578125" customWidth="1"/>
  </cols>
  <sheetData>
    <row r="1" spans="1:26" ht="23.25" customHeight="1">
      <c r="A1" s="159"/>
      <c r="B1" s="1202" t="s">
        <v>955</v>
      </c>
      <c r="C1" s="1203"/>
      <c r="D1" s="1203"/>
      <c r="E1" s="1203"/>
      <c r="F1" s="1203"/>
      <c r="G1" s="1203"/>
      <c r="H1" s="1203"/>
      <c r="I1" s="1203"/>
      <c r="J1" s="1203"/>
      <c r="K1" s="1203"/>
      <c r="L1" s="1203"/>
      <c r="M1" s="1204"/>
      <c r="N1" s="50"/>
      <c r="O1" s="50"/>
      <c r="P1" s="50"/>
      <c r="Q1" s="50"/>
      <c r="R1" s="50"/>
      <c r="S1" s="50"/>
      <c r="T1" s="50"/>
      <c r="U1" s="50"/>
      <c r="V1" s="50"/>
      <c r="W1" s="50"/>
      <c r="X1" s="50"/>
      <c r="Y1" s="50"/>
      <c r="Z1" s="50"/>
    </row>
    <row r="2" spans="1:26" ht="34.5" customHeight="1">
      <c r="A2" s="1212" t="s">
        <v>263</v>
      </c>
      <c r="B2" s="51" t="s">
        <v>264</v>
      </c>
      <c r="C2" s="1485" t="s">
        <v>628</v>
      </c>
      <c r="D2" s="1125"/>
      <c r="E2" s="1125"/>
      <c r="F2" s="1125"/>
      <c r="G2" s="1125"/>
      <c r="H2" s="1125"/>
      <c r="I2" s="1125"/>
      <c r="J2" s="1125"/>
      <c r="K2" s="1125"/>
      <c r="L2" s="1125"/>
      <c r="M2" s="1126"/>
      <c r="N2" s="50"/>
      <c r="O2" s="50"/>
      <c r="P2" s="50"/>
      <c r="Q2" s="50"/>
      <c r="R2" s="50"/>
      <c r="S2" s="50"/>
      <c r="T2" s="50"/>
      <c r="U2" s="50"/>
      <c r="V2" s="50"/>
      <c r="W2" s="50"/>
      <c r="X2" s="50"/>
      <c r="Y2" s="50"/>
      <c r="Z2" s="50"/>
    </row>
    <row r="3" spans="1:26" ht="36" customHeight="1">
      <c r="A3" s="1111"/>
      <c r="B3" s="52" t="s">
        <v>338</v>
      </c>
      <c r="C3" s="1776" t="s">
        <v>775</v>
      </c>
      <c r="D3" s="1064"/>
      <c r="E3" s="1064"/>
      <c r="F3" s="1064"/>
      <c r="G3" s="1064"/>
      <c r="H3" s="1064"/>
      <c r="I3" s="1064"/>
      <c r="J3" s="1064"/>
      <c r="K3" s="1064"/>
      <c r="L3" s="1064"/>
      <c r="M3" s="1095"/>
      <c r="N3" s="50"/>
      <c r="O3" s="50"/>
      <c r="P3" s="50"/>
      <c r="Q3" s="50"/>
      <c r="R3" s="50"/>
      <c r="S3" s="50"/>
      <c r="T3" s="50"/>
      <c r="U3" s="50"/>
      <c r="V3" s="50"/>
      <c r="W3" s="50"/>
      <c r="X3" s="50"/>
      <c r="Y3" s="50"/>
      <c r="Z3" s="50"/>
    </row>
    <row r="4" spans="1:26" ht="15.75" customHeight="1">
      <c r="A4" s="1111"/>
      <c r="B4" s="60" t="s">
        <v>97</v>
      </c>
      <c r="C4" s="54" t="s">
        <v>217</v>
      </c>
      <c r="D4" s="55"/>
      <c r="E4" s="148"/>
      <c r="F4" s="1114" t="s">
        <v>98</v>
      </c>
      <c r="G4" s="1069"/>
      <c r="H4" s="57"/>
      <c r="I4" s="58"/>
      <c r="J4" s="58"/>
      <c r="K4" s="58"/>
      <c r="L4" s="58"/>
      <c r="M4" s="59"/>
      <c r="N4" s="50"/>
      <c r="O4" s="50"/>
      <c r="P4" s="50"/>
      <c r="Q4" s="50"/>
      <c r="R4" s="50"/>
      <c r="S4" s="50"/>
      <c r="T4" s="50"/>
      <c r="U4" s="50"/>
      <c r="V4" s="50"/>
      <c r="W4" s="50"/>
      <c r="X4" s="50"/>
      <c r="Y4" s="50"/>
      <c r="Z4" s="50"/>
    </row>
    <row r="5" spans="1:26" ht="15.75" customHeight="1">
      <c r="A5" s="1111"/>
      <c r="B5" s="60" t="s">
        <v>267</v>
      </c>
      <c r="C5" s="54" t="s">
        <v>217</v>
      </c>
      <c r="D5" s="58"/>
      <c r="E5" s="58"/>
      <c r="F5" s="58"/>
      <c r="G5" s="58"/>
      <c r="H5" s="58"/>
      <c r="I5" s="58"/>
      <c r="J5" s="58"/>
      <c r="K5" s="58"/>
      <c r="L5" s="58"/>
      <c r="M5" s="59"/>
      <c r="N5" s="50"/>
      <c r="O5" s="50"/>
      <c r="P5" s="50"/>
      <c r="Q5" s="50"/>
      <c r="R5" s="50"/>
      <c r="S5" s="50"/>
      <c r="T5" s="50"/>
      <c r="U5" s="50"/>
      <c r="V5" s="50"/>
      <c r="W5" s="50"/>
      <c r="X5" s="50"/>
      <c r="Y5" s="50"/>
      <c r="Z5" s="50"/>
    </row>
    <row r="6" spans="1:26" ht="15.75" customHeight="1">
      <c r="A6" s="1111"/>
      <c r="B6" s="60" t="s">
        <v>268</v>
      </c>
      <c r="C6" s="54" t="s">
        <v>217</v>
      </c>
      <c r="D6" s="58"/>
      <c r="E6" s="58"/>
      <c r="F6" s="58"/>
      <c r="G6" s="58"/>
      <c r="H6" s="58"/>
      <c r="I6" s="58"/>
      <c r="J6" s="58"/>
      <c r="K6" s="58"/>
      <c r="L6" s="58"/>
      <c r="M6" s="59"/>
      <c r="N6" s="50"/>
      <c r="O6" s="50"/>
      <c r="P6" s="50"/>
      <c r="Q6" s="50"/>
      <c r="R6" s="50"/>
      <c r="S6" s="50"/>
      <c r="T6" s="50"/>
      <c r="U6" s="50"/>
      <c r="V6" s="50"/>
      <c r="W6" s="50"/>
      <c r="X6" s="50"/>
      <c r="Y6" s="50"/>
      <c r="Z6" s="50"/>
    </row>
    <row r="7" spans="1:26" ht="15.75" customHeight="1">
      <c r="A7" s="1111"/>
      <c r="B7" s="52" t="s">
        <v>269</v>
      </c>
      <c r="C7" s="1108" t="s">
        <v>59</v>
      </c>
      <c r="D7" s="1109"/>
      <c r="E7" s="162"/>
      <c r="F7" s="162"/>
      <c r="G7" s="163"/>
      <c r="H7" s="63" t="s">
        <v>52</v>
      </c>
      <c r="I7" s="1199" t="s">
        <v>60</v>
      </c>
      <c r="J7" s="1064"/>
      <c r="K7" s="1064"/>
      <c r="L7" s="1064"/>
      <c r="M7" s="1095"/>
      <c r="N7" s="50"/>
      <c r="O7" s="50"/>
      <c r="P7" s="50"/>
      <c r="Q7" s="50"/>
      <c r="R7" s="50"/>
      <c r="S7" s="50"/>
      <c r="T7" s="50"/>
      <c r="U7" s="50"/>
      <c r="V7" s="50"/>
      <c r="W7" s="50"/>
      <c r="X7" s="50"/>
      <c r="Y7" s="50"/>
      <c r="Z7" s="50"/>
    </row>
    <row r="8" spans="1:26" ht="15.75" customHeight="1">
      <c r="A8" s="1111"/>
      <c r="B8" s="1213" t="s">
        <v>270</v>
      </c>
      <c r="C8" s="1778" t="s">
        <v>629</v>
      </c>
      <c r="D8" s="1779"/>
      <c r="E8" s="65"/>
      <c r="F8" s="1777" t="s">
        <v>630</v>
      </c>
      <c r="G8" s="1779"/>
      <c r="H8" s="65"/>
      <c r="I8" s="1777" t="s">
        <v>631</v>
      </c>
      <c r="J8" s="1779"/>
      <c r="K8" s="65"/>
      <c r="L8" s="1777" t="s">
        <v>632</v>
      </c>
      <c r="M8" s="1092"/>
      <c r="N8" s="50"/>
      <c r="O8" s="50"/>
      <c r="P8" s="50"/>
      <c r="Q8" s="50"/>
      <c r="R8" s="50"/>
      <c r="S8" s="50"/>
      <c r="T8" s="50"/>
      <c r="U8" s="50"/>
      <c r="V8" s="50"/>
      <c r="W8" s="50"/>
      <c r="X8" s="50"/>
      <c r="Y8" s="50"/>
      <c r="Z8" s="50"/>
    </row>
    <row r="9" spans="1:26" ht="15.75" customHeight="1">
      <c r="A9" s="1111"/>
      <c r="B9" s="1077"/>
      <c r="C9" s="1580"/>
      <c r="D9" s="1769"/>
      <c r="E9" s="67"/>
      <c r="F9" s="1774"/>
      <c r="G9" s="1769"/>
      <c r="H9" s="67"/>
      <c r="I9" s="1774"/>
      <c r="J9" s="1769"/>
      <c r="K9" s="67"/>
      <c r="L9" s="1774"/>
      <c r="M9" s="1093"/>
      <c r="N9" s="50"/>
      <c r="O9" s="50"/>
      <c r="P9" s="50"/>
      <c r="Q9" s="50"/>
      <c r="R9" s="50"/>
      <c r="S9" s="50"/>
      <c r="T9" s="50"/>
      <c r="U9" s="50"/>
      <c r="V9" s="50"/>
      <c r="W9" s="50"/>
      <c r="X9" s="50"/>
      <c r="Y9" s="50"/>
      <c r="Z9" s="50"/>
    </row>
    <row r="10" spans="1:26" ht="15.75" customHeight="1">
      <c r="A10" s="1111"/>
      <c r="B10" s="1077"/>
      <c r="C10" s="1771" t="s">
        <v>272</v>
      </c>
      <c r="D10" s="1772"/>
      <c r="E10" s="67"/>
      <c r="F10" s="1120" t="s">
        <v>272</v>
      </c>
      <c r="G10" s="1772"/>
      <c r="H10" s="67"/>
      <c r="I10" s="1120" t="s">
        <v>272</v>
      </c>
      <c r="J10" s="1772"/>
      <c r="K10" s="67"/>
      <c r="L10" s="1120" t="s">
        <v>272</v>
      </c>
      <c r="M10" s="1226"/>
      <c r="N10" s="50"/>
      <c r="O10" s="50"/>
      <c r="P10" s="50"/>
      <c r="Q10" s="50"/>
      <c r="R10" s="50"/>
      <c r="S10" s="50"/>
      <c r="T10" s="50"/>
      <c r="U10" s="50"/>
      <c r="V10" s="50"/>
      <c r="W10" s="50"/>
      <c r="X10" s="50"/>
      <c r="Y10" s="50"/>
      <c r="Z10" s="50"/>
    </row>
    <row r="11" spans="1:26" ht="15.75" customHeight="1">
      <c r="A11" s="1111"/>
      <c r="B11" s="1077"/>
      <c r="C11" s="1767" t="s">
        <v>58</v>
      </c>
      <c r="D11" s="1768"/>
      <c r="E11" s="67"/>
      <c r="F11" s="1773" t="s">
        <v>633</v>
      </c>
      <c r="G11" s="1768"/>
      <c r="H11" s="67"/>
      <c r="I11" s="1773" t="s">
        <v>634</v>
      </c>
      <c r="J11" s="1768"/>
      <c r="K11" s="67"/>
      <c r="L11" s="1773" t="s">
        <v>635</v>
      </c>
      <c r="M11" s="1775"/>
      <c r="N11" s="50"/>
      <c r="O11" s="50"/>
      <c r="P11" s="50"/>
      <c r="Q11" s="50"/>
      <c r="R11" s="50"/>
      <c r="S11" s="50"/>
      <c r="T11" s="50"/>
      <c r="U11" s="50"/>
      <c r="V11" s="50"/>
      <c r="W11" s="50"/>
      <c r="X11" s="50"/>
      <c r="Y11" s="50"/>
      <c r="Z11" s="50"/>
    </row>
    <row r="12" spans="1:26" ht="29.25" customHeight="1">
      <c r="A12" s="1111"/>
      <c r="B12" s="1077"/>
      <c r="C12" s="1580"/>
      <c r="D12" s="1769"/>
      <c r="E12" s="67"/>
      <c r="F12" s="1774"/>
      <c r="G12" s="1769"/>
      <c r="H12" s="67"/>
      <c r="I12" s="1774"/>
      <c r="J12" s="1769"/>
      <c r="K12" s="67"/>
      <c r="L12" s="1774"/>
      <c r="M12" s="1093"/>
      <c r="N12" s="50"/>
      <c r="O12" s="50"/>
      <c r="P12" s="50"/>
      <c r="Q12" s="50"/>
      <c r="R12" s="50"/>
      <c r="S12" s="50"/>
      <c r="T12" s="50"/>
      <c r="U12" s="50"/>
      <c r="V12" s="50"/>
      <c r="W12" s="50"/>
      <c r="X12" s="50"/>
      <c r="Y12" s="50"/>
      <c r="Z12" s="50"/>
    </row>
    <row r="13" spans="1:26" ht="15.75" customHeight="1">
      <c r="A13" s="1111"/>
      <c r="B13" s="1078"/>
      <c r="C13" s="1605" t="s">
        <v>272</v>
      </c>
      <c r="D13" s="1109"/>
      <c r="E13" s="68"/>
      <c r="F13" s="1608" t="s">
        <v>272</v>
      </c>
      <c r="G13" s="1109"/>
      <c r="H13" s="68"/>
      <c r="I13" s="1608" t="s">
        <v>272</v>
      </c>
      <c r="J13" s="1109"/>
      <c r="K13" s="68"/>
      <c r="L13" s="1608" t="s">
        <v>272</v>
      </c>
      <c r="M13" s="1095"/>
      <c r="N13" s="50"/>
      <c r="O13" s="50"/>
      <c r="P13" s="50"/>
      <c r="Q13" s="50"/>
      <c r="R13" s="50"/>
      <c r="S13" s="50"/>
      <c r="T13" s="50"/>
      <c r="U13" s="50"/>
      <c r="V13" s="50"/>
      <c r="W13" s="50"/>
      <c r="X13" s="50"/>
      <c r="Y13" s="50"/>
      <c r="Z13" s="50"/>
    </row>
    <row r="14" spans="1:26" ht="36.75" customHeight="1">
      <c r="A14" s="1111"/>
      <c r="B14" s="52" t="s">
        <v>273</v>
      </c>
      <c r="C14" s="1098" t="s">
        <v>636</v>
      </c>
      <c r="D14" s="1064"/>
      <c r="E14" s="1064"/>
      <c r="F14" s="1064"/>
      <c r="G14" s="1064"/>
      <c r="H14" s="1064"/>
      <c r="I14" s="1064"/>
      <c r="J14" s="1064"/>
      <c r="K14" s="1064"/>
      <c r="L14" s="1064"/>
      <c r="M14" s="1095"/>
      <c r="N14" s="50"/>
      <c r="O14" s="50"/>
      <c r="P14" s="50"/>
      <c r="Q14" s="50"/>
      <c r="R14" s="50"/>
      <c r="S14" s="50"/>
      <c r="T14" s="50"/>
      <c r="U14" s="50"/>
      <c r="V14" s="50"/>
      <c r="W14" s="50"/>
      <c r="X14" s="50"/>
      <c r="Y14" s="50"/>
      <c r="Z14" s="50"/>
    </row>
    <row r="15" spans="1:26" ht="174.75" customHeight="1">
      <c r="A15" s="1111"/>
      <c r="B15" s="52" t="s">
        <v>348</v>
      </c>
      <c r="C15" s="1770" t="s">
        <v>776</v>
      </c>
      <c r="D15" s="1064"/>
      <c r="E15" s="1064"/>
      <c r="F15" s="1064"/>
      <c r="G15" s="1064"/>
      <c r="H15" s="1064"/>
      <c r="I15" s="1064"/>
      <c r="J15" s="1064"/>
      <c r="K15" s="1064"/>
      <c r="L15" s="1064"/>
      <c r="M15" s="1095"/>
      <c r="N15" s="50"/>
      <c r="O15" s="50"/>
      <c r="P15" s="50"/>
      <c r="Q15" s="50"/>
      <c r="R15" s="50"/>
      <c r="S15" s="50"/>
      <c r="T15" s="50"/>
      <c r="U15" s="50"/>
      <c r="V15" s="50"/>
      <c r="W15" s="50"/>
      <c r="X15" s="50"/>
      <c r="Y15" s="50"/>
      <c r="Z15" s="50"/>
    </row>
    <row r="16" spans="1:26" ht="15.75" customHeight="1">
      <c r="A16" s="1111"/>
      <c r="B16" s="52" t="s">
        <v>349</v>
      </c>
      <c r="C16" s="1098" t="s">
        <v>637</v>
      </c>
      <c r="D16" s="1064"/>
      <c r="E16" s="1064"/>
      <c r="F16" s="1064"/>
      <c r="G16" s="1064"/>
      <c r="H16" s="1064"/>
      <c r="I16" s="1064"/>
      <c r="J16" s="1064"/>
      <c r="K16" s="1064"/>
      <c r="L16" s="1064"/>
      <c r="M16" s="1095"/>
      <c r="N16" s="50"/>
      <c r="O16" s="50"/>
      <c r="P16" s="50"/>
      <c r="Q16" s="50"/>
      <c r="R16" s="50"/>
      <c r="S16" s="50"/>
      <c r="T16" s="50"/>
      <c r="U16" s="50"/>
      <c r="V16" s="50"/>
      <c r="W16" s="50"/>
      <c r="X16" s="50"/>
      <c r="Y16" s="50"/>
      <c r="Z16" s="50"/>
    </row>
    <row r="17" spans="1:26" ht="35.25" customHeight="1">
      <c r="A17" s="1113"/>
      <c r="B17" s="361" t="s">
        <v>351</v>
      </c>
      <c r="C17" s="1098" t="s">
        <v>352</v>
      </c>
      <c r="D17" s="1109"/>
      <c r="E17" s="167" t="s">
        <v>353</v>
      </c>
      <c r="F17" s="1192" t="s">
        <v>161</v>
      </c>
      <c r="G17" s="1064"/>
      <c r="H17" s="1064"/>
      <c r="I17" s="1064"/>
      <c r="J17" s="1064"/>
      <c r="K17" s="1064"/>
      <c r="L17" s="1064"/>
      <c r="M17" s="1095"/>
      <c r="N17" s="50"/>
      <c r="O17" s="50"/>
      <c r="P17" s="50"/>
      <c r="Q17" s="50"/>
      <c r="R17" s="50"/>
      <c r="S17" s="50"/>
      <c r="T17" s="50"/>
      <c r="U17" s="50"/>
      <c r="V17" s="50"/>
      <c r="W17" s="50"/>
      <c r="X17" s="50"/>
      <c r="Y17" s="50"/>
      <c r="Z17" s="50"/>
    </row>
    <row r="18" spans="1:26" ht="15.75" customHeight="1">
      <c r="A18" s="1211" t="s">
        <v>275</v>
      </c>
      <c r="B18" s="61" t="s">
        <v>91</v>
      </c>
      <c r="C18" s="1098" t="s">
        <v>218</v>
      </c>
      <c r="D18" s="1064"/>
      <c r="E18" s="1064"/>
      <c r="F18" s="1064"/>
      <c r="G18" s="1064"/>
      <c r="H18" s="1064"/>
      <c r="I18" s="1064"/>
      <c r="J18" s="1064"/>
      <c r="K18" s="1064"/>
      <c r="L18" s="1064"/>
      <c r="M18" s="1095"/>
      <c r="N18" s="50"/>
      <c r="O18" s="50"/>
      <c r="P18" s="50"/>
      <c r="Q18" s="50"/>
      <c r="R18" s="50"/>
      <c r="S18" s="50"/>
      <c r="T18" s="50"/>
      <c r="U18" s="50"/>
      <c r="V18" s="50"/>
      <c r="W18" s="50"/>
      <c r="X18" s="50"/>
      <c r="Y18" s="50"/>
      <c r="Z18" s="50"/>
    </row>
    <row r="19" spans="1:26" ht="15.75" customHeight="1">
      <c r="A19" s="1111"/>
      <c r="B19" s="61" t="s">
        <v>356</v>
      </c>
      <c r="C19" s="1098" t="s">
        <v>638</v>
      </c>
      <c r="D19" s="1064"/>
      <c r="E19" s="1064"/>
      <c r="F19" s="1064"/>
      <c r="G19" s="1064"/>
      <c r="H19" s="1064"/>
      <c r="I19" s="1064"/>
      <c r="J19" s="1064"/>
      <c r="K19" s="1064"/>
      <c r="L19" s="1064"/>
      <c r="M19" s="1095"/>
      <c r="N19" s="50"/>
      <c r="O19" s="50"/>
      <c r="P19" s="50"/>
      <c r="Q19" s="50"/>
      <c r="R19" s="50"/>
      <c r="S19" s="50"/>
      <c r="T19" s="50"/>
      <c r="U19" s="50"/>
      <c r="V19" s="50"/>
      <c r="W19" s="50"/>
      <c r="X19" s="50"/>
      <c r="Y19" s="50"/>
      <c r="Z19" s="50"/>
    </row>
    <row r="20" spans="1:26" ht="8.25" customHeight="1">
      <c r="A20" s="1111"/>
      <c r="B20" s="1117" t="s">
        <v>276</v>
      </c>
      <c r="C20" s="71"/>
      <c r="D20" s="72"/>
      <c r="E20" s="72"/>
      <c r="F20" s="72"/>
      <c r="G20" s="72"/>
      <c r="H20" s="72"/>
      <c r="I20" s="72"/>
      <c r="J20" s="72"/>
      <c r="K20" s="72"/>
      <c r="L20" s="72"/>
      <c r="M20" s="73"/>
      <c r="N20" s="50"/>
      <c r="O20" s="50"/>
      <c r="P20" s="50"/>
      <c r="Q20" s="50"/>
      <c r="R20" s="50"/>
      <c r="S20" s="50"/>
      <c r="T20" s="50"/>
      <c r="U20" s="50"/>
      <c r="V20" s="50"/>
      <c r="W20" s="50"/>
      <c r="X20" s="50"/>
      <c r="Y20" s="50"/>
      <c r="Z20" s="50"/>
    </row>
    <row r="21" spans="1:26" ht="9" customHeight="1">
      <c r="A21" s="1111"/>
      <c r="B21" s="1077"/>
      <c r="C21" s="74"/>
      <c r="D21" s="75"/>
      <c r="E21" s="76"/>
      <c r="F21" s="75"/>
      <c r="G21" s="76"/>
      <c r="H21" s="75"/>
      <c r="I21" s="76"/>
      <c r="J21" s="75"/>
      <c r="K21" s="76"/>
      <c r="L21" s="76"/>
      <c r="M21" s="77"/>
      <c r="N21" s="50"/>
      <c r="O21" s="50"/>
      <c r="P21" s="50"/>
      <c r="Q21" s="50"/>
      <c r="R21" s="50"/>
      <c r="S21" s="50"/>
      <c r="T21" s="50"/>
      <c r="U21" s="50"/>
      <c r="V21" s="50"/>
      <c r="W21" s="50"/>
      <c r="X21" s="50"/>
      <c r="Y21" s="50"/>
      <c r="Z21" s="50"/>
    </row>
    <row r="22" spans="1:26" ht="15.75" customHeight="1">
      <c r="A22" s="1111"/>
      <c r="B22" s="1077"/>
      <c r="C22" s="78" t="s">
        <v>277</v>
      </c>
      <c r="D22" s="79"/>
      <c r="E22" s="80" t="s">
        <v>278</v>
      </c>
      <c r="F22" s="79"/>
      <c r="G22" s="80" t="s">
        <v>279</v>
      </c>
      <c r="H22" s="79"/>
      <c r="I22" s="80" t="s">
        <v>280</v>
      </c>
      <c r="J22" s="57"/>
      <c r="K22" s="80"/>
      <c r="L22" s="80"/>
      <c r="M22" s="77"/>
      <c r="N22" s="50"/>
      <c r="O22" s="50"/>
      <c r="P22" s="50"/>
      <c r="Q22" s="50"/>
      <c r="R22" s="50"/>
      <c r="S22" s="50"/>
      <c r="T22" s="50"/>
      <c r="U22" s="50"/>
      <c r="V22" s="50"/>
      <c r="W22" s="50"/>
      <c r="X22" s="50"/>
      <c r="Y22" s="50"/>
      <c r="Z22" s="50"/>
    </row>
    <row r="23" spans="1:26" ht="15.75" customHeight="1">
      <c r="A23" s="1111"/>
      <c r="B23" s="1077"/>
      <c r="C23" s="78" t="s">
        <v>281</v>
      </c>
      <c r="D23" s="81"/>
      <c r="E23" s="80" t="s">
        <v>282</v>
      </c>
      <c r="F23" s="82"/>
      <c r="G23" s="80" t="s">
        <v>283</v>
      </c>
      <c r="H23" s="82"/>
      <c r="I23" s="80"/>
      <c r="J23" s="76"/>
      <c r="K23" s="80"/>
      <c r="L23" s="80"/>
      <c r="M23" s="77"/>
      <c r="N23" s="50"/>
      <c r="O23" s="50"/>
      <c r="P23" s="50"/>
      <c r="Q23" s="50"/>
      <c r="R23" s="50"/>
      <c r="S23" s="50"/>
      <c r="T23" s="50"/>
      <c r="U23" s="50"/>
      <c r="V23" s="50"/>
      <c r="W23" s="50"/>
      <c r="X23" s="50"/>
      <c r="Y23" s="50"/>
      <c r="Z23" s="50"/>
    </row>
    <row r="24" spans="1:26" ht="15.75" customHeight="1">
      <c r="A24" s="1111"/>
      <c r="B24" s="1077"/>
      <c r="C24" s="78" t="s">
        <v>284</v>
      </c>
      <c r="D24" s="81" t="s">
        <v>287</v>
      </c>
      <c r="E24" s="80" t="s">
        <v>285</v>
      </c>
      <c r="F24" s="81"/>
      <c r="G24" s="80"/>
      <c r="H24" s="76"/>
      <c r="I24" s="80"/>
      <c r="J24" s="76"/>
      <c r="K24" s="80"/>
      <c r="L24" s="80"/>
      <c r="M24" s="77"/>
      <c r="N24" s="50"/>
      <c r="O24" s="50"/>
      <c r="P24" s="50"/>
      <c r="Q24" s="50"/>
      <c r="R24" s="50"/>
      <c r="S24" s="50"/>
      <c r="T24" s="50"/>
      <c r="U24" s="50"/>
      <c r="V24" s="50"/>
      <c r="W24" s="50"/>
      <c r="X24" s="50"/>
      <c r="Y24" s="50"/>
      <c r="Z24" s="50"/>
    </row>
    <row r="25" spans="1:26" ht="15.75" customHeight="1">
      <c r="A25" s="1111"/>
      <c r="B25" s="1077"/>
      <c r="C25" s="78" t="s">
        <v>286</v>
      </c>
      <c r="D25" s="81"/>
      <c r="E25" s="80" t="s">
        <v>288</v>
      </c>
      <c r="F25" s="150"/>
      <c r="G25" s="68"/>
      <c r="H25" s="68"/>
      <c r="I25" s="68"/>
      <c r="J25" s="68"/>
      <c r="K25" s="68"/>
      <c r="L25" s="68"/>
      <c r="M25" s="83"/>
      <c r="N25" s="50"/>
      <c r="O25" s="50"/>
      <c r="P25" s="50"/>
      <c r="Q25" s="50"/>
      <c r="R25" s="50"/>
      <c r="S25" s="50"/>
      <c r="T25" s="50"/>
      <c r="U25" s="50"/>
      <c r="V25" s="50"/>
      <c r="W25" s="50"/>
      <c r="X25" s="50"/>
      <c r="Y25" s="50"/>
      <c r="Z25" s="50"/>
    </row>
    <row r="26" spans="1:26" ht="9.75" customHeight="1">
      <c r="A26" s="1111"/>
      <c r="B26" s="1078"/>
      <c r="C26" s="84"/>
      <c r="D26" s="85"/>
      <c r="E26" s="85"/>
      <c r="F26" s="85"/>
      <c r="G26" s="85"/>
      <c r="H26" s="85"/>
      <c r="I26" s="85"/>
      <c r="J26" s="85"/>
      <c r="K26" s="85"/>
      <c r="L26" s="85"/>
      <c r="M26" s="86"/>
      <c r="N26" s="50"/>
      <c r="O26" s="50"/>
      <c r="P26" s="50"/>
      <c r="Q26" s="50"/>
      <c r="R26" s="50"/>
      <c r="S26" s="50"/>
      <c r="T26" s="50"/>
      <c r="U26" s="50"/>
      <c r="V26" s="50"/>
      <c r="W26" s="50"/>
      <c r="X26" s="50"/>
      <c r="Y26" s="50"/>
      <c r="Z26" s="50"/>
    </row>
    <row r="27" spans="1:26" ht="15.75" customHeight="1">
      <c r="A27" s="1111"/>
      <c r="B27" s="1117" t="s">
        <v>290</v>
      </c>
      <c r="C27" s="87"/>
      <c r="D27" s="72"/>
      <c r="E27" s="72"/>
      <c r="F27" s="72"/>
      <c r="G27" s="72"/>
      <c r="H27" s="72"/>
      <c r="I27" s="72"/>
      <c r="J27" s="72"/>
      <c r="K27" s="72"/>
      <c r="L27" s="88"/>
      <c r="M27" s="89"/>
      <c r="N27" s="50"/>
      <c r="O27" s="50"/>
      <c r="P27" s="50"/>
      <c r="Q27" s="50"/>
      <c r="R27" s="50"/>
      <c r="S27" s="50"/>
      <c r="T27" s="50"/>
      <c r="U27" s="50"/>
      <c r="V27" s="50"/>
      <c r="W27" s="50"/>
      <c r="X27" s="50"/>
      <c r="Y27" s="50"/>
      <c r="Z27" s="50"/>
    </row>
    <row r="28" spans="1:26" ht="15.75" customHeight="1">
      <c r="A28" s="1111"/>
      <c r="B28" s="1077"/>
      <c r="C28" s="78" t="s">
        <v>291</v>
      </c>
      <c r="D28" s="82"/>
      <c r="E28" s="10"/>
      <c r="F28" s="80" t="s">
        <v>292</v>
      </c>
      <c r="G28" s="81"/>
      <c r="H28" s="10"/>
      <c r="I28" s="80" t="s">
        <v>201</v>
      </c>
      <c r="J28" s="81"/>
      <c r="K28" s="10"/>
      <c r="L28" s="90"/>
      <c r="M28" s="91"/>
      <c r="N28" s="50"/>
      <c r="O28" s="50"/>
      <c r="P28" s="50"/>
      <c r="Q28" s="50"/>
      <c r="R28" s="50"/>
      <c r="S28" s="50"/>
      <c r="T28" s="50"/>
      <c r="U28" s="50"/>
      <c r="V28" s="50"/>
      <c r="W28" s="50"/>
      <c r="X28" s="50"/>
      <c r="Y28" s="50"/>
      <c r="Z28" s="50"/>
    </row>
    <row r="29" spans="1:26" ht="15.75" customHeight="1">
      <c r="A29" s="1111"/>
      <c r="B29" s="1077"/>
      <c r="C29" s="78" t="s">
        <v>293</v>
      </c>
      <c r="D29" s="92"/>
      <c r="E29" s="90"/>
      <c r="F29" s="80" t="s">
        <v>193</v>
      </c>
      <c r="G29" s="82"/>
      <c r="H29" s="90"/>
      <c r="I29" s="93"/>
      <c r="J29" s="90"/>
      <c r="K29" s="67"/>
      <c r="L29" s="90"/>
      <c r="M29" s="91"/>
      <c r="N29" s="50"/>
      <c r="O29" s="50"/>
      <c r="P29" s="50"/>
      <c r="Q29" s="50"/>
      <c r="R29" s="50"/>
      <c r="S29" s="50"/>
      <c r="T29" s="50"/>
      <c r="U29" s="50"/>
      <c r="V29" s="50"/>
      <c r="W29" s="50"/>
      <c r="X29" s="50"/>
      <c r="Y29" s="50"/>
      <c r="Z29" s="50"/>
    </row>
    <row r="30" spans="1:26" ht="15.75" customHeight="1">
      <c r="A30" s="1111"/>
      <c r="B30" s="1078"/>
      <c r="C30" s="94"/>
      <c r="D30" s="75"/>
      <c r="E30" s="75"/>
      <c r="F30" s="75"/>
      <c r="G30" s="75"/>
      <c r="H30" s="75"/>
      <c r="I30" s="75"/>
      <c r="J30" s="75"/>
      <c r="K30" s="75"/>
      <c r="L30" s="95"/>
      <c r="M30" s="96"/>
      <c r="N30" s="50"/>
      <c r="O30" s="50"/>
      <c r="P30" s="50"/>
      <c r="Q30" s="50"/>
      <c r="R30" s="50"/>
      <c r="S30" s="50"/>
      <c r="T30" s="50"/>
      <c r="U30" s="50"/>
      <c r="V30" s="50"/>
      <c r="W30" s="50"/>
      <c r="X30" s="50"/>
      <c r="Y30" s="50"/>
      <c r="Z30" s="50"/>
    </row>
    <row r="31" spans="1:26" ht="15.75" customHeight="1">
      <c r="A31" s="1111"/>
      <c r="B31" s="101" t="s">
        <v>294</v>
      </c>
      <c r="C31" s="98"/>
      <c r="D31" s="99"/>
      <c r="E31" s="99"/>
      <c r="F31" s="99"/>
      <c r="G31" s="99"/>
      <c r="H31" s="99"/>
      <c r="I31" s="99"/>
      <c r="J31" s="99"/>
      <c r="K31" s="99"/>
      <c r="L31" s="99"/>
      <c r="M31" s="100"/>
      <c r="N31" s="50"/>
      <c r="O31" s="50"/>
      <c r="P31" s="50"/>
      <c r="Q31" s="50"/>
      <c r="R31" s="50"/>
      <c r="S31" s="50"/>
      <c r="T31" s="50"/>
      <c r="U31" s="50"/>
      <c r="V31" s="50"/>
      <c r="W31" s="50"/>
      <c r="X31" s="50"/>
      <c r="Y31" s="50"/>
      <c r="Z31" s="50"/>
    </row>
    <row r="32" spans="1:26" ht="15.75" customHeight="1">
      <c r="A32" s="1111"/>
      <c r="B32" s="101"/>
      <c r="C32" s="102" t="s">
        <v>295</v>
      </c>
      <c r="D32" s="151" t="s">
        <v>237</v>
      </c>
      <c r="E32" s="10"/>
      <c r="F32" s="104" t="s">
        <v>296</v>
      </c>
      <c r="G32" s="82"/>
      <c r="H32" s="10"/>
      <c r="I32" s="104" t="s">
        <v>297</v>
      </c>
      <c r="J32" s="152"/>
      <c r="K32" s="107"/>
      <c r="L32" s="108"/>
      <c r="M32" s="109"/>
      <c r="N32" s="50"/>
      <c r="O32" s="50"/>
      <c r="P32" s="50"/>
      <c r="Q32" s="50"/>
      <c r="R32" s="50"/>
      <c r="S32" s="50"/>
      <c r="T32" s="50"/>
      <c r="U32" s="50"/>
      <c r="V32" s="50"/>
      <c r="W32" s="50"/>
      <c r="X32" s="50"/>
      <c r="Y32" s="50"/>
      <c r="Z32" s="50"/>
    </row>
    <row r="33" spans="1:26" ht="15.75" customHeight="1">
      <c r="A33" s="1111"/>
      <c r="B33" s="60"/>
      <c r="C33" s="84"/>
      <c r="D33" s="85"/>
      <c r="E33" s="85"/>
      <c r="F33" s="85"/>
      <c r="G33" s="85"/>
      <c r="H33" s="85"/>
      <c r="I33" s="85"/>
      <c r="J33" s="85"/>
      <c r="K33" s="85"/>
      <c r="L33" s="85"/>
      <c r="M33" s="86"/>
      <c r="N33" s="50"/>
      <c r="O33" s="50"/>
      <c r="P33" s="50"/>
      <c r="Q33" s="50"/>
      <c r="R33" s="50"/>
      <c r="S33" s="50"/>
      <c r="T33" s="50"/>
      <c r="U33" s="50"/>
      <c r="V33" s="50"/>
      <c r="W33" s="50"/>
      <c r="X33" s="50"/>
      <c r="Y33" s="50"/>
      <c r="Z33" s="50"/>
    </row>
    <row r="34" spans="1:26" ht="15.75" customHeight="1">
      <c r="A34" s="1111"/>
      <c r="B34" s="1117" t="s">
        <v>299</v>
      </c>
      <c r="C34" s="110"/>
      <c r="D34" s="111"/>
      <c r="E34" s="111"/>
      <c r="F34" s="111"/>
      <c r="G34" s="111"/>
      <c r="H34" s="111"/>
      <c r="I34" s="111"/>
      <c r="J34" s="111"/>
      <c r="K34" s="111"/>
      <c r="L34" s="88"/>
      <c r="M34" s="89"/>
      <c r="N34" s="50"/>
      <c r="O34" s="50"/>
      <c r="P34" s="50"/>
      <c r="Q34" s="50"/>
      <c r="R34" s="50"/>
      <c r="S34" s="50"/>
      <c r="T34" s="50"/>
      <c r="U34" s="50"/>
      <c r="V34" s="50"/>
      <c r="W34" s="50"/>
      <c r="X34" s="50"/>
      <c r="Y34" s="50"/>
      <c r="Z34" s="50"/>
    </row>
    <row r="35" spans="1:26" ht="15.75" customHeight="1">
      <c r="A35" s="1111"/>
      <c r="B35" s="1077"/>
      <c r="C35" s="112" t="s">
        <v>300</v>
      </c>
      <c r="D35" s="307">
        <v>44927</v>
      </c>
      <c r="E35" s="114"/>
      <c r="F35" s="10" t="s">
        <v>301</v>
      </c>
      <c r="G35" s="307">
        <v>50770</v>
      </c>
      <c r="H35" s="114"/>
      <c r="I35" s="104"/>
      <c r="J35" s="114"/>
      <c r="K35" s="114"/>
      <c r="L35" s="90"/>
      <c r="M35" s="91"/>
      <c r="N35" s="50"/>
      <c r="O35" s="50"/>
      <c r="P35" s="50"/>
      <c r="Q35" s="50"/>
      <c r="R35" s="50"/>
      <c r="S35" s="50"/>
      <c r="T35" s="50"/>
      <c r="U35" s="50"/>
      <c r="V35" s="50"/>
      <c r="W35" s="50"/>
      <c r="X35" s="50"/>
      <c r="Y35" s="50"/>
      <c r="Z35" s="50"/>
    </row>
    <row r="36" spans="1:26" ht="15.75" customHeight="1">
      <c r="A36" s="1111"/>
      <c r="B36" s="1078"/>
      <c r="C36" s="84"/>
      <c r="D36" s="173"/>
      <c r="E36" s="174"/>
      <c r="F36" s="85"/>
      <c r="G36" s="174"/>
      <c r="H36" s="174"/>
      <c r="I36" s="175"/>
      <c r="J36" s="174"/>
      <c r="K36" s="174"/>
      <c r="L36" s="95"/>
      <c r="M36" s="96"/>
      <c r="N36" s="50"/>
      <c r="O36" s="50"/>
      <c r="P36" s="50"/>
      <c r="Q36" s="50"/>
      <c r="R36" s="50"/>
      <c r="S36" s="50"/>
      <c r="T36" s="50"/>
      <c r="U36" s="50"/>
      <c r="V36" s="50"/>
      <c r="W36" s="50"/>
      <c r="X36" s="50"/>
      <c r="Y36" s="50"/>
      <c r="Z36" s="50"/>
    </row>
    <row r="37" spans="1:26" ht="15.75" customHeight="1">
      <c r="A37" s="1111"/>
      <c r="B37" s="1117" t="s">
        <v>303</v>
      </c>
      <c r="C37" s="116"/>
      <c r="D37" s="62"/>
      <c r="E37" s="62"/>
      <c r="F37" s="62"/>
      <c r="G37" s="62"/>
      <c r="H37" s="62"/>
      <c r="I37" s="62"/>
      <c r="J37" s="62"/>
      <c r="K37" s="62"/>
      <c r="L37" s="62"/>
      <c r="M37" s="117"/>
      <c r="N37" s="50"/>
      <c r="O37" s="50"/>
      <c r="P37" s="50"/>
      <c r="Q37" s="50"/>
      <c r="R37" s="50"/>
      <c r="S37" s="50"/>
      <c r="T37" s="50"/>
      <c r="U37" s="50"/>
      <c r="V37" s="50"/>
      <c r="W37" s="50"/>
      <c r="X37" s="50"/>
      <c r="Y37" s="50"/>
      <c r="Z37" s="50"/>
    </row>
    <row r="38" spans="1:26" ht="15.75" customHeight="1">
      <c r="A38" s="1111"/>
      <c r="B38" s="1077"/>
      <c r="C38" s="78"/>
      <c r="D38" s="10">
        <v>2023</v>
      </c>
      <c r="E38" s="10"/>
      <c r="F38" s="10">
        <v>2024</v>
      </c>
      <c r="G38" s="10"/>
      <c r="H38" s="67">
        <v>2025</v>
      </c>
      <c r="I38" s="67"/>
      <c r="J38" s="67">
        <v>2026</v>
      </c>
      <c r="K38" s="10"/>
      <c r="L38" s="10">
        <v>2027</v>
      </c>
      <c r="M38" s="118"/>
      <c r="N38" s="50"/>
      <c r="O38" s="50"/>
      <c r="P38" s="50"/>
      <c r="Q38" s="50"/>
      <c r="R38" s="50"/>
      <c r="S38" s="50"/>
      <c r="T38" s="50"/>
      <c r="U38" s="50"/>
      <c r="V38" s="50"/>
      <c r="W38" s="50"/>
      <c r="X38" s="50"/>
      <c r="Y38" s="50"/>
      <c r="Z38" s="50"/>
    </row>
    <row r="39" spans="1:26" ht="15.75" customHeight="1">
      <c r="A39" s="1111"/>
      <c r="B39" s="1077"/>
      <c r="C39" s="78"/>
      <c r="D39" s="1780">
        <v>2</v>
      </c>
      <c r="E39" s="1069"/>
      <c r="F39" s="1192">
        <v>1</v>
      </c>
      <c r="G39" s="1069"/>
      <c r="H39" s="1192"/>
      <c r="I39" s="1069"/>
      <c r="J39" s="1192"/>
      <c r="K39" s="1069"/>
      <c r="L39" s="1192">
        <v>1</v>
      </c>
      <c r="M39" s="1095"/>
      <c r="N39" s="50"/>
      <c r="O39" s="50"/>
      <c r="P39" s="50"/>
      <c r="Q39" s="50"/>
      <c r="R39" s="50"/>
      <c r="S39" s="50"/>
      <c r="T39" s="50"/>
      <c r="U39" s="50"/>
      <c r="V39" s="50"/>
      <c r="W39" s="50"/>
      <c r="X39" s="50"/>
      <c r="Y39" s="50"/>
      <c r="Z39" s="50"/>
    </row>
    <row r="40" spans="1:26" ht="15.75" customHeight="1">
      <c r="A40" s="1111"/>
      <c r="B40" s="1077"/>
      <c r="C40" s="78"/>
      <c r="D40" s="10">
        <v>2028</v>
      </c>
      <c r="E40" s="10"/>
      <c r="F40" s="10">
        <v>2029</v>
      </c>
      <c r="G40" s="10"/>
      <c r="H40" s="67">
        <v>2030</v>
      </c>
      <c r="I40" s="67"/>
      <c r="J40" s="67">
        <v>2031</v>
      </c>
      <c r="K40" s="10"/>
      <c r="L40" s="10">
        <v>2032</v>
      </c>
      <c r="M40" s="77"/>
      <c r="N40" s="50"/>
      <c r="O40" s="50"/>
      <c r="P40" s="50"/>
      <c r="Q40" s="50"/>
      <c r="R40" s="50"/>
      <c r="S40" s="50"/>
      <c r="T40" s="50"/>
      <c r="U40" s="50"/>
      <c r="V40" s="50"/>
      <c r="W40" s="50"/>
      <c r="X40" s="50"/>
      <c r="Y40" s="50"/>
      <c r="Z40" s="50"/>
    </row>
    <row r="41" spans="1:26" ht="15.75" customHeight="1">
      <c r="A41" s="1111"/>
      <c r="B41" s="1077"/>
      <c r="C41" s="78"/>
      <c r="D41" s="1192"/>
      <c r="E41" s="1069"/>
      <c r="F41" s="1192"/>
      <c r="G41" s="1069"/>
      <c r="H41" s="1192">
        <v>1</v>
      </c>
      <c r="I41" s="1069"/>
      <c r="J41" s="1192"/>
      <c r="K41" s="1069"/>
      <c r="L41" s="1192"/>
      <c r="M41" s="1095"/>
      <c r="N41" s="50"/>
      <c r="O41" s="50"/>
      <c r="P41" s="50"/>
      <c r="Q41" s="50"/>
      <c r="R41" s="50"/>
      <c r="S41" s="50"/>
      <c r="T41" s="50"/>
      <c r="U41" s="50"/>
      <c r="V41" s="50"/>
      <c r="W41" s="50"/>
      <c r="X41" s="50"/>
      <c r="Y41" s="50"/>
      <c r="Z41" s="50"/>
    </row>
    <row r="42" spans="1:26" ht="15.75" customHeight="1">
      <c r="A42" s="1111"/>
      <c r="B42" s="1077"/>
      <c r="C42" s="78"/>
      <c r="D42" s="10">
        <v>2033</v>
      </c>
      <c r="E42" s="10"/>
      <c r="F42" s="10">
        <v>2034</v>
      </c>
      <c r="G42" s="10"/>
      <c r="H42" s="67">
        <v>2035</v>
      </c>
      <c r="I42" s="67"/>
      <c r="J42" s="67">
        <v>2036</v>
      </c>
      <c r="K42" s="10"/>
      <c r="L42" s="10">
        <v>2037</v>
      </c>
      <c r="M42" s="77"/>
      <c r="N42" s="50"/>
      <c r="O42" s="50"/>
      <c r="P42" s="50"/>
      <c r="Q42" s="50"/>
      <c r="R42" s="50"/>
      <c r="S42" s="50"/>
      <c r="T42" s="50"/>
      <c r="U42" s="50"/>
      <c r="V42" s="50"/>
      <c r="W42" s="50"/>
      <c r="X42" s="50"/>
      <c r="Y42" s="50"/>
      <c r="Z42" s="50"/>
    </row>
    <row r="43" spans="1:26" ht="15.75" customHeight="1">
      <c r="A43" s="1111"/>
      <c r="B43" s="1077"/>
      <c r="C43" s="78"/>
      <c r="D43" s="1192">
        <v>1</v>
      </c>
      <c r="E43" s="1069"/>
      <c r="F43" s="1192"/>
      <c r="G43" s="1069"/>
      <c r="H43" s="1192"/>
      <c r="I43" s="1069"/>
      <c r="J43" s="1192">
        <v>1</v>
      </c>
      <c r="K43" s="1069"/>
      <c r="L43" s="1192"/>
      <c r="M43" s="1095"/>
      <c r="N43" s="50"/>
      <c r="O43" s="50"/>
      <c r="P43" s="50"/>
      <c r="Q43" s="50"/>
      <c r="R43" s="50"/>
      <c r="S43" s="50"/>
      <c r="T43" s="50"/>
      <c r="U43" s="50"/>
      <c r="V43" s="50"/>
      <c r="W43" s="50"/>
      <c r="X43" s="50"/>
      <c r="Y43" s="50"/>
      <c r="Z43" s="50"/>
    </row>
    <row r="44" spans="1:26" ht="15.75" customHeight="1">
      <c r="A44" s="1111"/>
      <c r="B44" s="1077"/>
      <c r="C44" s="78"/>
      <c r="D44" s="10">
        <v>2038</v>
      </c>
      <c r="E44" s="107"/>
      <c r="F44" s="154" t="s">
        <v>304</v>
      </c>
      <c r="G44" s="107"/>
      <c r="H44" s="155"/>
      <c r="I44" s="99"/>
      <c r="J44" s="155"/>
      <c r="K44" s="99"/>
      <c r="L44" s="155"/>
      <c r="M44" s="100"/>
      <c r="N44" s="50"/>
      <c r="O44" s="50"/>
      <c r="P44" s="50"/>
      <c r="Q44" s="50"/>
      <c r="R44" s="50"/>
      <c r="S44" s="50"/>
      <c r="T44" s="50"/>
      <c r="U44" s="50"/>
      <c r="V44" s="50"/>
      <c r="W44" s="50"/>
      <c r="X44" s="50"/>
      <c r="Y44" s="50"/>
      <c r="Z44" s="50"/>
    </row>
    <row r="45" spans="1:26" ht="15.75" customHeight="1">
      <c r="A45" s="1111"/>
      <c r="B45" s="1077"/>
      <c r="C45" s="78"/>
      <c r="D45" s="1192">
        <v>1</v>
      </c>
      <c r="E45" s="1069"/>
      <c r="F45" s="1780">
        <v>8</v>
      </c>
      <c r="G45" s="1069"/>
      <c r="H45" s="1209"/>
      <c r="I45" s="1210"/>
      <c r="J45" s="156"/>
      <c r="K45" s="10"/>
      <c r="L45" s="156"/>
      <c r="M45" s="109"/>
      <c r="N45" s="50"/>
      <c r="O45" s="50"/>
      <c r="P45" s="50"/>
      <c r="Q45" s="50"/>
      <c r="R45" s="50"/>
      <c r="S45" s="50"/>
      <c r="T45" s="50"/>
      <c r="U45" s="50"/>
      <c r="V45" s="50"/>
      <c r="W45" s="50"/>
      <c r="X45" s="50"/>
      <c r="Y45" s="50"/>
      <c r="Z45" s="50"/>
    </row>
    <row r="46" spans="1:26" ht="15.75" customHeight="1">
      <c r="A46" s="1111"/>
      <c r="B46" s="1077"/>
      <c r="C46" s="130"/>
      <c r="D46" s="154"/>
      <c r="E46" s="107"/>
      <c r="F46" s="154"/>
      <c r="G46" s="107"/>
      <c r="H46" s="131"/>
      <c r="I46" s="85"/>
      <c r="J46" s="131"/>
      <c r="K46" s="85"/>
      <c r="L46" s="131"/>
      <c r="M46" s="86"/>
      <c r="N46" s="50"/>
      <c r="O46" s="50"/>
      <c r="P46" s="50"/>
      <c r="Q46" s="50"/>
      <c r="R46" s="50"/>
      <c r="S46" s="50"/>
      <c r="T46" s="50"/>
      <c r="U46" s="50"/>
      <c r="V46" s="50"/>
      <c r="W46" s="50"/>
      <c r="X46" s="50"/>
      <c r="Y46" s="50"/>
      <c r="Z46" s="50"/>
    </row>
    <row r="47" spans="1:26" ht="18" customHeight="1">
      <c r="A47" s="1111"/>
      <c r="B47" s="1117" t="s">
        <v>305</v>
      </c>
      <c r="C47" s="87"/>
      <c r="D47" s="72"/>
      <c r="E47" s="72"/>
      <c r="F47" s="72"/>
      <c r="G47" s="72"/>
      <c r="H47" s="72"/>
      <c r="I47" s="72"/>
      <c r="J47" s="72"/>
      <c r="K47" s="72"/>
      <c r="L47" s="90"/>
      <c r="M47" s="91"/>
      <c r="N47" s="50"/>
      <c r="O47" s="50"/>
      <c r="P47" s="50"/>
      <c r="Q47" s="50"/>
      <c r="R47" s="50"/>
      <c r="S47" s="50"/>
      <c r="T47" s="50"/>
      <c r="U47" s="50"/>
      <c r="V47" s="50"/>
      <c r="W47" s="50"/>
      <c r="X47" s="50"/>
      <c r="Y47" s="50"/>
      <c r="Z47" s="50"/>
    </row>
    <row r="48" spans="1:26" ht="15.75" customHeight="1">
      <c r="A48" s="1111"/>
      <c r="B48" s="1077"/>
      <c r="C48" s="133"/>
      <c r="D48" s="134" t="s">
        <v>306</v>
      </c>
      <c r="E48" s="135" t="s">
        <v>163</v>
      </c>
      <c r="F48" s="1085" t="s">
        <v>307</v>
      </c>
      <c r="G48" s="1087"/>
      <c r="H48" s="1088"/>
      <c r="I48" s="1088"/>
      <c r="J48" s="1089"/>
      <c r="K48" s="136" t="s">
        <v>308</v>
      </c>
      <c r="L48" s="1091"/>
      <c r="M48" s="1092"/>
      <c r="N48" s="50"/>
      <c r="O48" s="50"/>
      <c r="P48" s="50"/>
      <c r="Q48" s="50"/>
      <c r="R48" s="50"/>
      <c r="S48" s="50"/>
      <c r="T48" s="50"/>
      <c r="U48" s="50"/>
      <c r="V48" s="50"/>
      <c r="W48" s="50"/>
      <c r="X48" s="50"/>
      <c r="Y48" s="50"/>
      <c r="Z48" s="50"/>
    </row>
    <row r="49" spans="1:26" ht="15.75" customHeight="1">
      <c r="A49" s="1111"/>
      <c r="B49" s="1077"/>
      <c r="C49" s="133"/>
      <c r="D49" s="157"/>
      <c r="E49" s="81" t="s">
        <v>287</v>
      </c>
      <c r="F49" s="1086"/>
      <c r="G49" s="1090"/>
      <c r="H49" s="1067"/>
      <c r="I49" s="1067"/>
      <c r="J49" s="1068"/>
      <c r="K49" s="90"/>
      <c r="L49" s="1090"/>
      <c r="M49" s="1093"/>
      <c r="N49" s="50"/>
      <c r="O49" s="50"/>
      <c r="P49" s="50"/>
      <c r="Q49" s="50"/>
      <c r="R49" s="50"/>
      <c r="S49" s="50"/>
      <c r="T49" s="50"/>
      <c r="U49" s="50"/>
      <c r="V49" s="50"/>
      <c r="W49" s="50"/>
      <c r="X49" s="50"/>
      <c r="Y49" s="50"/>
      <c r="Z49" s="50"/>
    </row>
    <row r="50" spans="1:26" ht="15.75" customHeight="1">
      <c r="A50" s="1111"/>
      <c r="B50" s="1078"/>
      <c r="C50" s="138"/>
      <c r="D50" s="95"/>
      <c r="E50" s="95"/>
      <c r="F50" s="95"/>
      <c r="G50" s="95"/>
      <c r="H50" s="95"/>
      <c r="I50" s="95"/>
      <c r="J50" s="95"/>
      <c r="K50" s="95"/>
      <c r="L50" s="90"/>
      <c r="M50" s="91"/>
      <c r="N50" s="50"/>
      <c r="O50" s="50"/>
      <c r="P50" s="50"/>
      <c r="Q50" s="50"/>
      <c r="R50" s="50"/>
      <c r="S50" s="50"/>
      <c r="T50" s="50"/>
      <c r="U50" s="50"/>
      <c r="V50" s="50"/>
      <c r="W50" s="50"/>
      <c r="X50" s="50"/>
      <c r="Y50" s="50"/>
      <c r="Z50" s="50"/>
    </row>
    <row r="51" spans="1:26" ht="33" customHeight="1">
      <c r="A51" s="1111"/>
      <c r="B51" s="52" t="s">
        <v>310</v>
      </c>
      <c r="C51" s="1098" t="s">
        <v>639</v>
      </c>
      <c r="D51" s="1064"/>
      <c r="E51" s="1064"/>
      <c r="F51" s="1064"/>
      <c r="G51" s="1064"/>
      <c r="H51" s="1064"/>
      <c r="I51" s="1064"/>
      <c r="J51" s="1064"/>
      <c r="K51" s="1064"/>
      <c r="L51" s="1064"/>
      <c r="M51" s="1095"/>
      <c r="N51" s="50"/>
      <c r="O51" s="50"/>
      <c r="P51" s="50"/>
      <c r="Q51" s="50"/>
      <c r="R51" s="50"/>
      <c r="S51" s="50"/>
      <c r="T51" s="50"/>
      <c r="U51" s="50"/>
      <c r="V51" s="50"/>
      <c r="W51" s="50"/>
      <c r="X51" s="50"/>
      <c r="Y51" s="50"/>
      <c r="Z51" s="50"/>
    </row>
    <row r="52" spans="1:26" ht="15.75" customHeight="1">
      <c r="A52" s="1111"/>
      <c r="B52" s="61" t="s">
        <v>312</v>
      </c>
      <c r="C52" s="1098"/>
      <c r="D52" s="1064"/>
      <c r="E52" s="1064"/>
      <c r="F52" s="1064"/>
      <c r="G52" s="1064"/>
      <c r="H52" s="1064"/>
      <c r="I52" s="1064"/>
      <c r="J52" s="1064"/>
      <c r="K52" s="1064"/>
      <c r="L52" s="1064"/>
      <c r="M52" s="1095"/>
      <c r="N52" s="50"/>
      <c r="O52" s="50"/>
      <c r="P52" s="50"/>
      <c r="Q52" s="50"/>
      <c r="R52" s="50"/>
      <c r="S52" s="50"/>
      <c r="T52" s="50"/>
      <c r="U52" s="50"/>
      <c r="V52" s="50"/>
      <c r="W52" s="50"/>
      <c r="X52" s="50"/>
      <c r="Y52" s="50"/>
      <c r="Z52" s="50"/>
    </row>
    <row r="53" spans="1:26" ht="15.75" customHeight="1">
      <c r="A53" s="1111"/>
      <c r="B53" s="61" t="s">
        <v>314</v>
      </c>
      <c r="C53" s="1098" t="s">
        <v>217</v>
      </c>
      <c r="D53" s="1064"/>
      <c r="E53" s="1064"/>
      <c r="F53" s="1064"/>
      <c r="G53" s="1064"/>
      <c r="H53" s="1064"/>
      <c r="I53" s="1064"/>
      <c r="J53" s="1064"/>
      <c r="K53" s="1064"/>
      <c r="L53" s="1064"/>
      <c r="M53" s="1095"/>
      <c r="N53" s="50"/>
      <c r="O53" s="50"/>
      <c r="P53" s="50"/>
      <c r="Q53" s="50"/>
      <c r="R53" s="50"/>
      <c r="S53" s="50"/>
      <c r="T53" s="50"/>
      <c r="U53" s="50"/>
      <c r="V53" s="50"/>
      <c r="W53" s="50"/>
      <c r="X53" s="50"/>
      <c r="Y53" s="50"/>
      <c r="Z53" s="50"/>
    </row>
    <row r="54" spans="1:26" ht="15.75" customHeight="1">
      <c r="A54" s="1113"/>
      <c r="B54" s="61" t="s">
        <v>316</v>
      </c>
      <c r="C54" s="1098" t="s">
        <v>640</v>
      </c>
      <c r="D54" s="1064"/>
      <c r="E54" s="1064"/>
      <c r="F54" s="1064"/>
      <c r="G54" s="1064"/>
      <c r="H54" s="1064"/>
      <c r="I54" s="1064"/>
      <c r="J54" s="1064"/>
      <c r="K54" s="1064"/>
      <c r="L54" s="1064"/>
      <c r="M54" s="1095"/>
      <c r="N54" s="50"/>
      <c r="O54" s="50"/>
      <c r="P54" s="50"/>
      <c r="Q54" s="50"/>
      <c r="R54" s="50"/>
      <c r="S54" s="50"/>
      <c r="T54" s="50"/>
      <c r="U54" s="50"/>
      <c r="V54" s="50"/>
      <c r="W54" s="50"/>
      <c r="X54" s="50"/>
      <c r="Y54" s="50"/>
      <c r="Z54" s="50"/>
    </row>
    <row r="55" spans="1:26" ht="15.75" customHeight="1">
      <c r="A55" s="1212" t="s">
        <v>317</v>
      </c>
      <c r="B55" s="141" t="s">
        <v>318</v>
      </c>
      <c r="C55" s="1098" t="s">
        <v>980</v>
      </c>
      <c r="D55" s="1064"/>
      <c r="E55" s="1064"/>
      <c r="F55" s="1064"/>
      <c r="G55" s="1064"/>
      <c r="H55" s="1064"/>
      <c r="I55" s="1064"/>
      <c r="J55" s="1064"/>
      <c r="K55" s="1064"/>
      <c r="L55" s="1064"/>
      <c r="M55" s="1095"/>
      <c r="N55" s="50"/>
      <c r="O55" s="50"/>
      <c r="P55" s="50"/>
      <c r="Q55" s="50"/>
      <c r="R55" s="50"/>
      <c r="S55" s="50"/>
      <c r="T55" s="50"/>
      <c r="U55" s="50"/>
      <c r="V55" s="50"/>
      <c r="W55" s="50"/>
      <c r="X55" s="50"/>
      <c r="Y55" s="50"/>
      <c r="Z55" s="50"/>
    </row>
    <row r="56" spans="1:26" ht="15.75" customHeight="1">
      <c r="A56" s="1111"/>
      <c r="B56" s="141" t="s">
        <v>320</v>
      </c>
      <c r="C56" s="1098" t="s">
        <v>981</v>
      </c>
      <c r="D56" s="1064"/>
      <c r="E56" s="1064"/>
      <c r="F56" s="1064"/>
      <c r="G56" s="1064"/>
      <c r="H56" s="1064"/>
      <c r="I56" s="1064"/>
      <c r="J56" s="1064"/>
      <c r="K56" s="1064"/>
      <c r="L56" s="1064"/>
      <c r="M56" s="1095"/>
      <c r="N56" s="50"/>
      <c r="O56" s="50"/>
      <c r="P56" s="50"/>
      <c r="Q56" s="50"/>
      <c r="R56" s="50"/>
      <c r="S56" s="50"/>
      <c r="T56" s="50"/>
      <c r="U56" s="50"/>
      <c r="V56" s="50"/>
      <c r="W56" s="50"/>
      <c r="X56" s="50"/>
      <c r="Y56" s="50"/>
      <c r="Z56" s="50"/>
    </row>
    <row r="57" spans="1:26" ht="15.75" customHeight="1">
      <c r="A57" s="1111"/>
      <c r="B57" s="141" t="s">
        <v>322</v>
      </c>
      <c r="C57" s="1098" t="s">
        <v>60</v>
      </c>
      <c r="D57" s="1064"/>
      <c r="E57" s="1064"/>
      <c r="F57" s="1064"/>
      <c r="G57" s="1064"/>
      <c r="H57" s="1064"/>
      <c r="I57" s="1064"/>
      <c r="J57" s="1064"/>
      <c r="K57" s="1064"/>
      <c r="L57" s="1064"/>
      <c r="M57" s="1095"/>
      <c r="N57" s="50"/>
      <c r="O57" s="50"/>
      <c r="P57" s="50"/>
      <c r="Q57" s="50"/>
      <c r="R57" s="50"/>
      <c r="S57" s="50"/>
      <c r="T57" s="50"/>
      <c r="U57" s="50"/>
      <c r="V57" s="50"/>
      <c r="W57" s="50"/>
      <c r="X57" s="50"/>
      <c r="Y57" s="50"/>
      <c r="Z57" s="50"/>
    </row>
    <row r="58" spans="1:26" ht="15.75" customHeight="1">
      <c r="A58" s="1111"/>
      <c r="B58" s="142" t="s">
        <v>323</v>
      </c>
      <c r="C58" s="1098" t="s">
        <v>642</v>
      </c>
      <c r="D58" s="1064"/>
      <c r="E58" s="1064"/>
      <c r="F58" s="1064"/>
      <c r="G58" s="1064"/>
      <c r="H58" s="1064"/>
      <c r="I58" s="1064"/>
      <c r="J58" s="1064"/>
      <c r="K58" s="1064"/>
      <c r="L58" s="1064"/>
      <c r="M58" s="1095"/>
      <c r="N58" s="50"/>
      <c r="O58" s="50"/>
      <c r="P58" s="50"/>
      <c r="Q58" s="50"/>
      <c r="R58" s="50"/>
      <c r="S58" s="50"/>
      <c r="T58" s="50"/>
      <c r="U58" s="50"/>
      <c r="V58" s="50"/>
      <c r="W58" s="50"/>
      <c r="X58" s="50"/>
      <c r="Y58" s="50"/>
      <c r="Z58" s="50"/>
    </row>
    <row r="59" spans="1:26" ht="15.75" customHeight="1">
      <c r="A59" s="1111"/>
      <c r="B59" s="141" t="s">
        <v>324</v>
      </c>
      <c r="C59" s="1231" t="s">
        <v>982</v>
      </c>
      <c r="D59" s="1064"/>
      <c r="E59" s="1064"/>
      <c r="F59" s="1064"/>
      <c r="G59" s="1064"/>
      <c r="H59" s="1064"/>
      <c r="I59" s="1064"/>
      <c r="J59" s="1064"/>
      <c r="K59" s="1064"/>
      <c r="L59" s="1064"/>
      <c r="M59" s="1095"/>
      <c r="N59" s="50"/>
      <c r="O59" s="50"/>
      <c r="P59" s="50"/>
      <c r="Q59" s="50"/>
      <c r="R59" s="50"/>
      <c r="S59" s="50"/>
      <c r="T59" s="50"/>
      <c r="U59" s="50"/>
      <c r="V59" s="50"/>
      <c r="W59" s="50"/>
      <c r="X59" s="50"/>
      <c r="Y59" s="50"/>
      <c r="Z59" s="50"/>
    </row>
    <row r="60" spans="1:26" ht="15.75" customHeight="1">
      <c r="A60" s="1112"/>
      <c r="B60" s="141" t="s">
        <v>325</v>
      </c>
      <c r="C60" s="1098" t="s">
        <v>222</v>
      </c>
      <c r="D60" s="1064"/>
      <c r="E60" s="1064"/>
      <c r="F60" s="1064"/>
      <c r="G60" s="1064"/>
      <c r="H60" s="1064"/>
      <c r="I60" s="1064"/>
      <c r="J60" s="1064"/>
      <c r="K60" s="1064"/>
      <c r="L60" s="1064"/>
      <c r="M60" s="1095"/>
      <c r="N60" s="50"/>
      <c r="O60" s="50"/>
      <c r="P60" s="50"/>
      <c r="Q60" s="50"/>
      <c r="R60" s="50"/>
      <c r="S60" s="50"/>
      <c r="T60" s="50"/>
      <c r="U60" s="50"/>
      <c r="V60" s="50"/>
      <c r="W60" s="50"/>
      <c r="X60" s="50"/>
      <c r="Y60" s="50"/>
      <c r="Z60" s="50"/>
    </row>
    <row r="61" spans="1:26" ht="15.75" customHeight="1">
      <c r="A61" s="1212" t="s">
        <v>326</v>
      </c>
      <c r="B61" s="143" t="s">
        <v>327</v>
      </c>
      <c r="C61" s="1098" t="s">
        <v>643</v>
      </c>
      <c r="D61" s="1064"/>
      <c r="E61" s="1064"/>
      <c r="F61" s="1064"/>
      <c r="G61" s="1064"/>
      <c r="H61" s="1064"/>
      <c r="I61" s="1064"/>
      <c r="J61" s="1064"/>
      <c r="K61" s="1064"/>
      <c r="L61" s="1064"/>
      <c r="M61" s="1095"/>
      <c r="N61" s="50"/>
      <c r="O61" s="50"/>
      <c r="P61" s="50"/>
      <c r="Q61" s="50"/>
      <c r="R61" s="50"/>
      <c r="S61" s="50"/>
      <c r="T61" s="50"/>
      <c r="U61" s="50"/>
      <c r="V61" s="50"/>
      <c r="W61" s="50"/>
      <c r="X61" s="50"/>
      <c r="Y61" s="50"/>
      <c r="Z61" s="50"/>
    </row>
    <row r="62" spans="1:26" ht="30" customHeight="1">
      <c r="A62" s="1111"/>
      <c r="B62" s="143" t="s">
        <v>329</v>
      </c>
      <c r="C62" s="1098" t="s">
        <v>627</v>
      </c>
      <c r="D62" s="1064"/>
      <c r="E62" s="1064"/>
      <c r="F62" s="1064"/>
      <c r="G62" s="1064"/>
      <c r="H62" s="1064"/>
      <c r="I62" s="1064"/>
      <c r="J62" s="1064"/>
      <c r="K62" s="1064"/>
      <c r="L62" s="1064"/>
      <c r="M62" s="1095"/>
      <c r="N62" s="50"/>
      <c r="O62" s="50"/>
      <c r="P62" s="50"/>
      <c r="Q62" s="50"/>
      <c r="R62" s="50"/>
      <c r="S62" s="50"/>
      <c r="T62" s="50"/>
      <c r="U62" s="50"/>
      <c r="V62" s="50"/>
      <c r="W62" s="50"/>
      <c r="X62" s="50"/>
      <c r="Y62" s="50"/>
      <c r="Z62" s="50"/>
    </row>
    <row r="63" spans="1:26" ht="30" customHeight="1">
      <c r="A63" s="1113"/>
      <c r="B63" s="144" t="s">
        <v>52</v>
      </c>
      <c r="C63" s="1098" t="s">
        <v>60</v>
      </c>
      <c r="D63" s="1064"/>
      <c r="E63" s="1064"/>
      <c r="F63" s="1064"/>
      <c r="G63" s="1064"/>
      <c r="H63" s="1064"/>
      <c r="I63" s="1064"/>
      <c r="J63" s="1064"/>
      <c r="K63" s="1064"/>
      <c r="L63" s="1064"/>
      <c r="M63" s="1095"/>
      <c r="N63" s="50"/>
      <c r="O63" s="50"/>
      <c r="P63" s="50"/>
      <c r="Q63" s="50"/>
      <c r="R63" s="50"/>
      <c r="S63" s="50"/>
      <c r="T63" s="50"/>
      <c r="U63" s="50"/>
      <c r="V63" s="50"/>
      <c r="W63" s="50"/>
      <c r="X63" s="50"/>
      <c r="Y63" s="50"/>
      <c r="Z63" s="50"/>
    </row>
    <row r="64" spans="1:26" ht="15.75" customHeight="1">
      <c r="A64" s="184" t="s">
        <v>331</v>
      </c>
      <c r="B64" s="146"/>
      <c r="C64" s="1099"/>
      <c r="D64" s="1100"/>
      <c r="E64" s="1100"/>
      <c r="F64" s="1100"/>
      <c r="G64" s="1100"/>
      <c r="H64" s="1100"/>
      <c r="I64" s="1100"/>
      <c r="J64" s="1100"/>
      <c r="K64" s="1100"/>
      <c r="L64" s="1100"/>
      <c r="M64" s="1101"/>
      <c r="N64" s="50"/>
      <c r="O64" s="50"/>
      <c r="P64" s="50"/>
      <c r="Q64" s="50"/>
      <c r="R64" s="50"/>
      <c r="S64" s="50"/>
      <c r="T64" s="50"/>
      <c r="U64" s="50"/>
      <c r="V64" s="50"/>
      <c r="W64" s="50"/>
      <c r="X64" s="50"/>
      <c r="Y64" s="50"/>
      <c r="Z64" s="50"/>
    </row>
    <row r="65" spans="1:26" ht="15.75" customHeight="1">
      <c r="A65" s="50"/>
      <c r="B65" s="147"/>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5.75" customHeight="1">
      <c r="A66" s="50"/>
      <c r="B66" s="147"/>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5.75" customHeight="1">
      <c r="A67" s="50"/>
      <c r="B67" s="147"/>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c r="A68" s="50"/>
      <c r="B68" s="147"/>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5.75" customHeight="1">
      <c r="A69" s="50"/>
      <c r="B69" s="147"/>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c r="A70" s="50"/>
      <c r="B70" s="147"/>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c r="A71" s="50"/>
      <c r="B71" s="147"/>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c r="A72" s="50"/>
      <c r="B72" s="147"/>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c r="A73" s="50"/>
      <c r="B73" s="147"/>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c r="A74" s="50"/>
      <c r="B74" s="147"/>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c r="A75" s="50"/>
      <c r="B75" s="147"/>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c r="A76" s="50"/>
      <c r="B76" s="147"/>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c r="A77" s="50"/>
      <c r="B77" s="147"/>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c r="A78" s="50"/>
      <c r="B78" s="147"/>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c r="A79" s="50"/>
      <c r="B79" s="147"/>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c r="A80" s="50"/>
      <c r="B80" s="147"/>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c r="A81" s="50"/>
      <c r="B81" s="147"/>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c r="A82" s="50"/>
      <c r="B82" s="147"/>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c r="A83" s="50"/>
      <c r="B83" s="147"/>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c r="A84" s="50"/>
      <c r="B84" s="147"/>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c r="A85" s="50"/>
      <c r="B85" s="147"/>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c r="A86" s="50"/>
      <c r="B86" s="147"/>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c r="A87" s="50"/>
      <c r="B87" s="147"/>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c r="A88" s="50"/>
      <c r="B88" s="147"/>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c r="A89" s="50"/>
      <c r="B89" s="147"/>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c r="A90" s="50"/>
      <c r="B90" s="147"/>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c r="A91" s="50"/>
      <c r="B91" s="147"/>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c r="A92" s="50"/>
      <c r="B92" s="147"/>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c r="A93" s="50"/>
      <c r="B93" s="147"/>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c r="A94" s="50"/>
      <c r="B94" s="147"/>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c r="A95" s="50"/>
      <c r="B95" s="147"/>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c r="A96" s="50"/>
      <c r="B96" s="147"/>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c r="A97" s="50"/>
      <c r="B97" s="147"/>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c r="A98" s="50"/>
      <c r="B98" s="147"/>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c r="A99" s="50"/>
      <c r="B99" s="147"/>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c r="A100" s="50"/>
      <c r="B100" s="14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c r="A101" s="50"/>
      <c r="B101" s="14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c r="A102" s="50"/>
      <c r="B102" s="14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c r="A103" s="50"/>
      <c r="B103" s="14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c r="A104" s="50"/>
      <c r="B104" s="14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c r="A105" s="50"/>
      <c r="B105" s="14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c r="A106" s="50"/>
      <c r="B106" s="14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c r="A107" s="50"/>
      <c r="B107" s="14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c r="A108" s="50"/>
      <c r="B108" s="14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c r="A109" s="50"/>
      <c r="B109" s="14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c r="A110" s="50"/>
      <c r="B110" s="14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c r="A111" s="50"/>
      <c r="B111" s="14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c r="A112" s="50"/>
      <c r="B112" s="14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c r="A113" s="50"/>
      <c r="B113" s="14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c r="A114" s="50"/>
      <c r="B114" s="14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c r="A115" s="50"/>
      <c r="B115" s="14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c r="A116" s="50"/>
      <c r="B116" s="14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c r="A117" s="50"/>
      <c r="B117" s="14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c r="A118" s="50"/>
      <c r="B118" s="14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c r="A119" s="50"/>
      <c r="B119" s="14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c r="A120" s="50"/>
      <c r="B120" s="14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c r="A121" s="50"/>
      <c r="B121" s="14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c r="A122" s="50"/>
      <c r="B122" s="14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c r="A123" s="50"/>
      <c r="B123" s="14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c r="A124" s="50"/>
      <c r="B124" s="14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c r="A125" s="50"/>
      <c r="B125" s="14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c r="A126" s="50"/>
      <c r="B126" s="14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c r="A127" s="50"/>
      <c r="B127" s="14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c r="A128" s="50"/>
      <c r="B128" s="14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c r="A129" s="50"/>
      <c r="B129" s="14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c r="A130" s="50"/>
      <c r="B130" s="14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c r="A131" s="50"/>
      <c r="B131" s="14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c r="A132" s="50"/>
      <c r="B132" s="14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c r="A133" s="50"/>
      <c r="B133" s="14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c r="A134" s="50"/>
      <c r="B134" s="14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c r="A135" s="50"/>
      <c r="B135" s="14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c r="A136" s="50"/>
      <c r="B136" s="14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c r="A137" s="50"/>
      <c r="B137" s="14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c r="A138" s="50"/>
      <c r="B138" s="14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c r="A139" s="50"/>
      <c r="B139" s="14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c r="A140" s="50"/>
      <c r="B140" s="14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c r="A141" s="50"/>
      <c r="B141" s="14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c r="A142" s="50"/>
      <c r="B142" s="14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c r="A143" s="50"/>
      <c r="B143" s="14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c r="A144" s="50"/>
      <c r="B144" s="14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c r="A145" s="50"/>
      <c r="B145" s="14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c r="A146" s="50"/>
      <c r="B146" s="14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c r="A147" s="50"/>
      <c r="B147" s="14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c r="A148" s="50"/>
      <c r="B148" s="14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c r="A149" s="50"/>
      <c r="B149" s="14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c r="A150" s="50"/>
      <c r="B150" s="14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c r="A151" s="50"/>
      <c r="B151" s="14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c r="A152" s="50"/>
      <c r="B152" s="14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c r="A153" s="50"/>
      <c r="B153" s="14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c r="A154" s="50"/>
      <c r="B154" s="14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c r="A155" s="50"/>
      <c r="B155" s="14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c r="A156" s="50"/>
      <c r="B156" s="14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c r="A157" s="50"/>
      <c r="B157" s="14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c r="A158" s="50"/>
      <c r="B158" s="14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c r="A159" s="50"/>
      <c r="B159" s="14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c r="A160" s="50"/>
      <c r="B160" s="14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c r="A161" s="50"/>
      <c r="B161" s="14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c r="A162" s="50"/>
      <c r="B162" s="14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c r="A163" s="50"/>
      <c r="B163" s="14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c r="A164" s="50"/>
      <c r="B164" s="14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c r="A165" s="50"/>
      <c r="B165" s="14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c r="A166" s="50"/>
      <c r="B166" s="14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c r="A167" s="50"/>
      <c r="B167" s="14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c r="A168" s="50"/>
      <c r="B168" s="14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c r="A169" s="50"/>
      <c r="B169" s="14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c r="A170" s="50"/>
      <c r="B170" s="14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c r="A171" s="50"/>
      <c r="B171" s="14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c r="A172" s="50"/>
      <c r="B172" s="14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c r="A173" s="50"/>
      <c r="B173" s="14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c r="A174" s="50"/>
      <c r="B174" s="14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c r="A175" s="50"/>
      <c r="B175" s="14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c r="A176" s="50"/>
      <c r="B176" s="14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c r="A177" s="50"/>
      <c r="B177" s="14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c r="A178" s="50"/>
      <c r="B178" s="14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c r="A179" s="50"/>
      <c r="B179" s="14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c r="A180" s="50"/>
      <c r="B180" s="14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c r="A181" s="50"/>
      <c r="B181" s="14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c r="A182" s="50"/>
      <c r="B182" s="14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c r="A183" s="50"/>
      <c r="B183" s="14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c r="A184" s="50"/>
      <c r="B184" s="14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c r="A185" s="50"/>
      <c r="B185" s="14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c r="A186" s="50"/>
      <c r="B186" s="14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c r="A187" s="50"/>
      <c r="B187" s="14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c r="A188" s="50"/>
      <c r="B188" s="14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c r="A189" s="50"/>
      <c r="B189" s="14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c r="A190" s="50"/>
      <c r="B190" s="14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c r="A191" s="50"/>
      <c r="B191" s="14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c r="A192" s="50"/>
      <c r="B192" s="14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c r="A193" s="50"/>
      <c r="B193" s="14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c r="A194" s="50"/>
      <c r="B194" s="14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c r="A195" s="50"/>
      <c r="B195" s="14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c r="A196" s="50"/>
      <c r="B196" s="14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c r="A197" s="50"/>
      <c r="B197" s="14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c r="A198" s="50"/>
      <c r="B198" s="14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c r="A199" s="50"/>
      <c r="B199" s="14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c r="A200" s="50"/>
      <c r="B200" s="14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c r="A201" s="50"/>
      <c r="B201" s="14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c r="A202" s="50"/>
      <c r="B202" s="14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c r="A203" s="50"/>
      <c r="B203" s="14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c r="A204" s="50"/>
      <c r="B204" s="14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c r="A205" s="50"/>
      <c r="B205" s="14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c r="A206" s="50"/>
      <c r="B206" s="14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c r="A207" s="50"/>
      <c r="B207" s="14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c r="A208" s="50"/>
      <c r="B208" s="14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c r="A209" s="50"/>
      <c r="B209" s="14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c r="A210" s="50"/>
      <c r="B210" s="14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c r="A211" s="50"/>
      <c r="B211" s="14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c r="A212" s="50"/>
      <c r="B212" s="14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c r="A213" s="50"/>
      <c r="B213" s="14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c r="A214" s="50"/>
      <c r="B214" s="14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c r="A215" s="50"/>
      <c r="B215" s="14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c r="A216" s="50"/>
      <c r="B216" s="14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c r="A217" s="50"/>
      <c r="B217" s="14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c r="A218" s="50"/>
      <c r="B218" s="14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c r="A219" s="50"/>
      <c r="B219" s="14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c r="A220" s="50"/>
      <c r="B220" s="14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c r="A221" s="50"/>
      <c r="B221" s="14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c r="A222" s="50"/>
      <c r="B222" s="14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c r="A223" s="50"/>
      <c r="B223" s="14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c r="A224" s="50"/>
      <c r="B224" s="14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c r="A225" s="50"/>
      <c r="B225" s="14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c r="A226" s="50"/>
      <c r="B226" s="14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c r="A227" s="50"/>
      <c r="B227" s="147"/>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c r="A228" s="50"/>
      <c r="B228" s="147"/>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c r="A229" s="50"/>
      <c r="B229" s="147"/>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c r="A230" s="50"/>
      <c r="B230" s="147"/>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c r="A231" s="50"/>
      <c r="B231" s="147"/>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c r="A232" s="50"/>
      <c r="B232" s="147"/>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c r="A233" s="50"/>
      <c r="B233" s="147"/>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c r="A234" s="50"/>
      <c r="B234" s="147"/>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c r="A235" s="50"/>
      <c r="B235" s="147"/>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c r="A236" s="50"/>
      <c r="B236" s="147"/>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c r="A237" s="50"/>
      <c r="B237" s="147"/>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c r="A238" s="50"/>
      <c r="B238" s="147"/>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c r="A239" s="50"/>
      <c r="B239" s="147"/>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c r="A240" s="50"/>
      <c r="B240" s="147"/>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c r="A241" s="50"/>
      <c r="B241" s="147"/>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c r="A242" s="50"/>
      <c r="B242" s="147"/>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c r="A243" s="50"/>
      <c r="B243" s="147"/>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c r="A244" s="50"/>
      <c r="B244" s="147"/>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c r="A245" s="50"/>
      <c r="B245" s="147"/>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c r="A246" s="50"/>
      <c r="B246" s="147"/>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c r="A247" s="50"/>
      <c r="B247" s="147"/>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c r="A248" s="50"/>
      <c r="B248" s="147"/>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c r="A249" s="50"/>
      <c r="B249" s="147"/>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c r="A250" s="50"/>
      <c r="B250" s="147"/>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c r="A251" s="50"/>
      <c r="B251" s="147"/>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c r="A252" s="50"/>
      <c r="B252" s="147"/>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c r="A253" s="50"/>
      <c r="B253" s="147"/>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c r="A254" s="50"/>
      <c r="B254" s="147"/>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c r="A255" s="50"/>
      <c r="B255" s="147"/>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c r="A256" s="50"/>
      <c r="B256" s="147"/>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c r="A257" s="50"/>
      <c r="B257" s="147"/>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c r="A258" s="50"/>
      <c r="B258" s="147"/>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c r="A259" s="50"/>
      <c r="B259" s="147"/>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c r="A260" s="50"/>
      <c r="B260" s="147"/>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c r="A261" s="50"/>
      <c r="B261" s="147"/>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c r="A262" s="50"/>
      <c r="B262" s="147"/>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c r="A263" s="50"/>
      <c r="B263" s="147"/>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c r="A264" s="50"/>
      <c r="B264" s="147"/>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c r="A265" s="50"/>
      <c r="B265" s="147"/>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c r="A266" s="50"/>
      <c r="B266" s="147"/>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c r="A267" s="50"/>
      <c r="B267" s="147"/>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c r="A268" s="50"/>
      <c r="B268" s="147"/>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c r="A269" s="50"/>
      <c r="B269" s="147"/>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c r="A270" s="50"/>
      <c r="B270" s="147"/>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c r="A271" s="50"/>
      <c r="B271" s="147"/>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c r="A272" s="50"/>
      <c r="B272" s="147"/>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c r="A273" s="50"/>
      <c r="B273" s="147"/>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c r="A274" s="50"/>
      <c r="B274" s="147"/>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c r="A275" s="50"/>
      <c r="B275" s="147"/>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c r="A276" s="50"/>
      <c r="B276" s="147"/>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c r="A277" s="50"/>
      <c r="B277" s="147"/>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c r="A278" s="50"/>
      <c r="B278" s="147"/>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c r="A279" s="50"/>
      <c r="B279" s="147"/>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c r="A280" s="50"/>
      <c r="B280" s="147"/>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c r="A281" s="50"/>
      <c r="B281" s="147"/>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c r="A282" s="50"/>
      <c r="B282" s="147"/>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c r="A283" s="50"/>
      <c r="B283" s="147"/>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c r="A284" s="50"/>
      <c r="B284" s="147"/>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c r="A285" s="50"/>
      <c r="B285" s="147"/>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c r="A286" s="50"/>
      <c r="B286" s="147"/>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c r="A287" s="50"/>
      <c r="B287" s="147"/>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c r="A288" s="50"/>
      <c r="B288" s="147"/>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c r="A289" s="50"/>
      <c r="B289" s="147"/>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c r="A290" s="50"/>
      <c r="B290" s="147"/>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c r="A291" s="50"/>
      <c r="B291" s="147"/>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c r="A292" s="50"/>
      <c r="B292" s="147"/>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c r="A293" s="50"/>
      <c r="B293" s="147"/>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c r="A294" s="50"/>
      <c r="B294" s="147"/>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c r="A295" s="50"/>
      <c r="B295" s="147"/>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c r="A296" s="50"/>
      <c r="B296" s="147"/>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c r="A297" s="50"/>
      <c r="B297" s="147"/>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c r="A298" s="50"/>
      <c r="B298" s="147"/>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c r="A299" s="50"/>
      <c r="B299" s="147"/>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c r="A300" s="50"/>
      <c r="B300" s="147"/>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c r="A301" s="50"/>
      <c r="B301" s="147"/>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c r="A302" s="50"/>
      <c r="B302" s="147"/>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c r="A303" s="50"/>
      <c r="B303" s="147"/>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c r="A304" s="50"/>
      <c r="B304" s="147"/>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c r="A305" s="50"/>
      <c r="B305" s="147"/>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c r="A306" s="50"/>
      <c r="B306" s="147"/>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c r="A307" s="50"/>
      <c r="B307" s="147"/>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c r="A308" s="50"/>
      <c r="B308" s="147"/>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c r="A309" s="50"/>
      <c r="B309" s="147"/>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c r="A310" s="50"/>
      <c r="B310" s="147"/>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c r="A311" s="50"/>
      <c r="B311" s="147"/>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5.75" customHeight="1">
      <c r="A312" s="50"/>
      <c r="B312" s="147"/>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5.75" customHeight="1">
      <c r="A313" s="50"/>
      <c r="B313" s="147"/>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5.75" customHeight="1">
      <c r="A314" s="50"/>
      <c r="B314" s="147"/>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5.75" customHeight="1">
      <c r="A315" s="50"/>
      <c r="B315" s="147"/>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5.75" customHeight="1">
      <c r="A316" s="50"/>
      <c r="B316" s="147"/>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5.75" customHeight="1">
      <c r="A317" s="50"/>
      <c r="B317" s="147"/>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5.75" customHeight="1">
      <c r="A318" s="50"/>
      <c r="B318" s="147"/>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5.75" customHeight="1">
      <c r="A319" s="50"/>
      <c r="B319" s="147"/>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5.75" customHeight="1">
      <c r="A320" s="50"/>
      <c r="B320" s="147"/>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5.75" customHeight="1">
      <c r="A321" s="50"/>
      <c r="B321" s="147"/>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5.75" customHeight="1">
      <c r="A322" s="50"/>
      <c r="B322" s="147"/>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5.75" customHeight="1">
      <c r="A323" s="50"/>
      <c r="B323" s="147"/>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5.75" customHeight="1">
      <c r="A324" s="50"/>
      <c r="B324" s="147"/>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5.75" customHeight="1">
      <c r="A325" s="50"/>
      <c r="B325" s="147"/>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5.75" customHeight="1">
      <c r="A326" s="50"/>
      <c r="B326" s="147"/>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5.75" customHeight="1">
      <c r="A327" s="50"/>
      <c r="B327" s="147"/>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5.75" customHeight="1">
      <c r="A328" s="50"/>
      <c r="B328" s="147"/>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5.75" customHeight="1">
      <c r="A329" s="50"/>
      <c r="B329" s="147"/>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5.75" customHeight="1">
      <c r="A330" s="50"/>
      <c r="B330" s="147"/>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5.75" customHeight="1">
      <c r="A331" s="50"/>
      <c r="B331" s="147"/>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5.75" customHeight="1">
      <c r="A332" s="50"/>
      <c r="B332" s="147"/>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5.75" customHeight="1">
      <c r="A333" s="50"/>
      <c r="B333" s="147"/>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5.75" customHeight="1">
      <c r="A334" s="50"/>
      <c r="B334" s="147"/>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5.75" customHeight="1">
      <c r="A335" s="50"/>
      <c r="B335" s="147"/>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5.75" customHeight="1">
      <c r="A336" s="50"/>
      <c r="B336" s="147"/>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5.75" customHeight="1">
      <c r="A337" s="50"/>
      <c r="B337" s="147"/>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5.75" customHeight="1">
      <c r="A338" s="50"/>
      <c r="B338" s="147"/>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5.75" customHeight="1">
      <c r="A339" s="50"/>
      <c r="B339" s="147"/>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5.75" customHeight="1">
      <c r="A340" s="50"/>
      <c r="B340" s="147"/>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5.75" customHeight="1">
      <c r="A341" s="50"/>
      <c r="B341" s="147"/>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5.75" customHeight="1">
      <c r="A342" s="50"/>
      <c r="B342" s="147"/>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5.75" customHeight="1">
      <c r="A343" s="50"/>
      <c r="B343" s="147"/>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5.75" customHeight="1">
      <c r="A344" s="50"/>
      <c r="B344" s="147"/>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5.75" customHeight="1">
      <c r="A345" s="50"/>
      <c r="B345" s="147"/>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5.75" customHeight="1">
      <c r="A346" s="50"/>
      <c r="B346" s="147"/>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5.75" customHeight="1">
      <c r="A347" s="50"/>
      <c r="B347" s="147"/>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5.75" customHeight="1">
      <c r="A348" s="50"/>
      <c r="B348" s="147"/>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5.75" customHeight="1">
      <c r="A349" s="50"/>
      <c r="B349" s="147"/>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5.75" customHeight="1">
      <c r="A350" s="50"/>
      <c r="B350" s="147"/>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5.75" customHeight="1">
      <c r="A351" s="50"/>
      <c r="B351" s="147"/>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5.75" customHeight="1">
      <c r="A352" s="50"/>
      <c r="B352" s="147"/>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5.75" customHeight="1">
      <c r="A353" s="50"/>
      <c r="B353" s="147"/>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5.75" customHeight="1">
      <c r="A354" s="50"/>
      <c r="B354" s="147"/>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5.75" customHeight="1">
      <c r="A355" s="50"/>
      <c r="B355" s="147"/>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5.75" customHeight="1">
      <c r="A356" s="50"/>
      <c r="B356" s="147"/>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5.75" customHeight="1">
      <c r="A357" s="50"/>
      <c r="B357" s="147"/>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5.75" customHeight="1">
      <c r="A358" s="50"/>
      <c r="B358" s="147"/>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5.75" customHeight="1">
      <c r="A359" s="50"/>
      <c r="B359" s="147"/>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5.75" customHeight="1">
      <c r="A360" s="50"/>
      <c r="B360" s="147"/>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5.75" customHeight="1">
      <c r="A361" s="50"/>
      <c r="B361" s="147"/>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5.75" customHeight="1">
      <c r="A362" s="50"/>
      <c r="B362" s="147"/>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5.75" customHeight="1">
      <c r="A363" s="50"/>
      <c r="B363" s="147"/>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5.75" customHeight="1">
      <c r="A364" s="50"/>
      <c r="B364" s="147"/>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5.75" customHeight="1">
      <c r="A365" s="50"/>
      <c r="B365" s="147"/>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5.75" customHeight="1">
      <c r="A366" s="50"/>
      <c r="B366" s="147"/>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5.75" customHeight="1">
      <c r="A367" s="50"/>
      <c r="B367" s="147"/>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5.75" customHeight="1">
      <c r="A368" s="50"/>
      <c r="B368" s="147"/>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5.75" customHeight="1">
      <c r="A369" s="50"/>
      <c r="B369" s="147"/>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5.75" customHeight="1">
      <c r="A370" s="50"/>
      <c r="B370" s="147"/>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5.75" customHeight="1">
      <c r="A371" s="50"/>
      <c r="B371" s="147"/>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5.75" customHeight="1">
      <c r="A372" s="50"/>
      <c r="B372" s="147"/>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5.75" customHeight="1">
      <c r="A373" s="50"/>
      <c r="B373" s="147"/>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5.75" customHeight="1">
      <c r="A374" s="50"/>
      <c r="B374" s="147"/>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5.75" customHeight="1">
      <c r="A375" s="50"/>
      <c r="B375" s="147"/>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5.75" customHeight="1">
      <c r="A376" s="50"/>
      <c r="B376" s="147"/>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5.75" customHeight="1">
      <c r="A377" s="50"/>
      <c r="B377" s="147"/>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5.75" customHeight="1">
      <c r="A378" s="50"/>
      <c r="B378" s="147"/>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5.75" customHeight="1">
      <c r="A379" s="50"/>
      <c r="B379" s="147"/>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5.75" customHeight="1">
      <c r="A380" s="50"/>
      <c r="B380" s="147"/>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5.75" customHeight="1">
      <c r="A381" s="50"/>
      <c r="B381" s="147"/>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5.75" customHeight="1">
      <c r="A382" s="50"/>
      <c r="B382" s="147"/>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5.75" customHeight="1">
      <c r="A383" s="50"/>
      <c r="B383" s="147"/>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5.75" customHeight="1">
      <c r="A384" s="50"/>
      <c r="B384" s="147"/>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5.75" customHeight="1">
      <c r="A385" s="50"/>
      <c r="B385" s="147"/>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5.75" customHeight="1">
      <c r="A386" s="50"/>
      <c r="B386" s="147"/>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5.75" customHeight="1">
      <c r="A387" s="50"/>
      <c r="B387" s="147"/>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5.75" customHeight="1">
      <c r="A388" s="50"/>
      <c r="B388" s="147"/>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5.75" customHeight="1">
      <c r="A389" s="50"/>
      <c r="B389" s="147"/>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5.75" customHeight="1">
      <c r="A390" s="50"/>
      <c r="B390" s="147"/>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5.75" customHeight="1">
      <c r="A391" s="50"/>
      <c r="B391" s="147"/>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5.75" customHeight="1">
      <c r="A392" s="50"/>
      <c r="B392" s="147"/>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5.75" customHeight="1">
      <c r="A393" s="50"/>
      <c r="B393" s="147"/>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5.75" customHeight="1">
      <c r="A394" s="50"/>
      <c r="B394" s="147"/>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5.75" customHeight="1">
      <c r="A395" s="50"/>
      <c r="B395" s="147"/>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5.75" customHeight="1">
      <c r="A396" s="50"/>
      <c r="B396" s="147"/>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5.75" customHeight="1">
      <c r="A397" s="50"/>
      <c r="B397" s="147"/>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5.75" customHeight="1">
      <c r="A398" s="50"/>
      <c r="B398" s="147"/>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5.75" customHeight="1">
      <c r="A399" s="50"/>
      <c r="B399" s="147"/>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5.75" customHeight="1">
      <c r="A400" s="50"/>
      <c r="B400" s="147"/>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5.75" customHeight="1">
      <c r="A401" s="50"/>
      <c r="B401" s="147"/>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5.75" customHeight="1">
      <c r="A402" s="50"/>
      <c r="B402" s="147"/>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5.75" customHeight="1">
      <c r="A403" s="50"/>
      <c r="B403" s="147"/>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5.75" customHeight="1">
      <c r="A404" s="50"/>
      <c r="B404" s="147"/>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5.75" customHeight="1">
      <c r="A405" s="50"/>
      <c r="B405" s="147"/>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5.75" customHeight="1">
      <c r="A406" s="50"/>
      <c r="B406" s="147"/>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5.75" customHeight="1">
      <c r="A407" s="50"/>
      <c r="B407" s="147"/>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5.75" customHeight="1">
      <c r="A408" s="50"/>
      <c r="B408" s="147"/>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5.75" customHeight="1">
      <c r="A409" s="50"/>
      <c r="B409" s="147"/>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5.75" customHeight="1">
      <c r="A410" s="50"/>
      <c r="B410" s="147"/>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5.75" customHeight="1">
      <c r="A411" s="50"/>
      <c r="B411" s="147"/>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5.75" customHeight="1">
      <c r="A412" s="50"/>
      <c r="B412" s="147"/>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5.75" customHeight="1">
      <c r="A413" s="50"/>
      <c r="B413" s="147"/>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5.75" customHeight="1">
      <c r="A414" s="50"/>
      <c r="B414" s="147"/>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5.75" customHeight="1">
      <c r="A415" s="50"/>
      <c r="B415" s="147"/>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5.75" customHeight="1">
      <c r="A416" s="50"/>
      <c r="B416" s="147"/>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5.75" customHeight="1">
      <c r="A417" s="50"/>
      <c r="B417" s="147"/>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5.75" customHeight="1">
      <c r="A418" s="50"/>
      <c r="B418" s="147"/>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5.75" customHeight="1">
      <c r="A419" s="50"/>
      <c r="B419" s="147"/>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5.75" customHeight="1">
      <c r="A420" s="50"/>
      <c r="B420" s="147"/>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5.75" customHeight="1">
      <c r="A421" s="50"/>
      <c r="B421" s="147"/>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5.75" customHeight="1">
      <c r="A422" s="50"/>
      <c r="B422" s="147"/>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5.75" customHeight="1">
      <c r="A423" s="50"/>
      <c r="B423" s="147"/>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5.75" customHeight="1">
      <c r="A424" s="50"/>
      <c r="B424" s="147"/>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5.75" customHeight="1">
      <c r="A425" s="50"/>
      <c r="B425" s="147"/>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5.75" customHeight="1">
      <c r="A426" s="50"/>
      <c r="B426" s="147"/>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5.75" customHeight="1">
      <c r="A427" s="50"/>
      <c r="B427" s="147"/>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5.75" customHeight="1">
      <c r="A428" s="50"/>
      <c r="B428" s="147"/>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5.75" customHeight="1">
      <c r="A429" s="50"/>
      <c r="B429" s="147"/>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5.75" customHeight="1">
      <c r="A430" s="50"/>
      <c r="B430" s="147"/>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5.75" customHeight="1">
      <c r="A431" s="50"/>
      <c r="B431" s="147"/>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5.75" customHeight="1">
      <c r="A432" s="50"/>
      <c r="B432" s="147"/>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5.75" customHeight="1">
      <c r="A433" s="50"/>
      <c r="B433" s="147"/>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5.75" customHeight="1">
      <c r="A434" s="50"/>
      <c r="B434" s="147"/>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5.75" customHeight="1">
      <c r="A435" s="50"/>
      <c r="B435" s="147"/>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5.75" customHeight="1">
      <c r="A436" s="50"/>
      <c r="B436" s="147"/>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5.75" customHeight="1">
      <c r="A437" s="50"/>
      <c r="B437" s="147"/>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5.75" customHeight="1">
      <c r="A438" s="50"/>
      <c r="B438" s="147"/>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5.75" customHeight="1">
      <c r="A439" s="50"/>
      <c r="B439" s="147"/>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5.75" customHeight="1">
      <c r="A440" s="50"/>
      <c r="B440" s="147"/>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5.75" customHeight="1">
      <c r="A441" s="50"/>
      <c r="B441" s="147"/>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5.75" customHeight="1">
      <c r="A442" s="50"/>
      <c r="B442" s="147"/>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5.75" customHeight="1">
      <c r="A443" s="50"/>
      <c r="B443" s="147"/>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5.75" customHeight="1">
      <c r="A444" s="50"/>
      <c r="B444" s="147"/>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5.75" customHeight="1">
      <c r="A445" s="50"/>
      <c r="B445" s="147"/>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5.75" customHeight="1">
      <c r="A446" s="50"/>
      <c r="B446" s="147"/>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5.75" customHeight="1">
      <c r="A447" s="50"/>
      <c r="B447" s="147"/>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5.75" customHeight="1">
      <c r="A448" s="50"/>
      <c r="B448" s="147"/>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5.75" customHeight="1">
      <c r="A449" s="50"/>
      <c r="B449" s="147"/>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5.75" customHeight="1">
      <c r="A450" s="50"/>
      <c r="B450" s="147"/>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5.75" customHeight="1">
      <c r="A451" s="50"/>
      <c r="B451" s="147"/>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5.75" customHeight="1">
      <c r="A452" s="50"/>
      <c r="B452" s="147"/>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5.75" customHeight="1">
      <c r="A453" s="50"/>
      <c r="B453" s="147"/>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5.75" customHeight="1">
      <c r="A454" s="50"/>
      <c r="B454" s="147"/>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5.75" customHeight="1">
      <c r="A455" s="50"/>
      <c r="B455" s="147"/>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5.75" customHeight="1">
      <c r="A456" s="50"/>
      <c r="B456" s="147"/>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5.75" customHeight="1">
      <c r="A457" s="50"/>
      <c r="B457" s="147"/>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5.75" customHeight="1">
      <c r="A458" s="50"/>
      <c r="B458" s="147"/>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5.75" customHeight="1">
      <c r="A459" s="50"/>
      <c r="B459" s="147"/>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5.75" customHeight="1">
      <c r="A460" s="50"/>
      <c r="B460" s="147"/>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5.75" customHeight="1">
      <c r="A461" s="50"/>
      <c r="B461" s="147"/>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5.75" customHeight="1">
      <c r="A462" s="50"/>
      <c r="B462" s="147"/>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5.75" customHeight="1">
      <c r="A463" s="50"/>
      <c r="B463" s="147"/>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5.75" customHeight="1">
      <c r="A464" s="50"/>
      <c r="B464" s="147"/>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5.75" customHeight="1">
      <c r="A465" s="50"/>
      <c r="B465" s="147"/>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5.75" customHeight="1">
      <c r="A466" s="50"/>
      <c r="B466" s="147"/>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5.75" customHeight="1">
      <c r="A467" s="50"/>
      <c r="B467" s="147"/>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5.75" customHeight="1">
      <c r="A468" s="50"/>
      <c r="B468" s="147"/>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5.75" customHeight="1">
      <c r="A469" s="50"/>
      <c r="B469" s="147"/>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5.75" customHeight="1">
      <c r="A470" s="50"/>
      <c r="B470" s="147"/>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5.75" customHeight="1">
      <c r="A471" s="50"/>
      <c r="B471" s="147"/>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5.75" customHeight="1">
      <c r="A472" s="50"/>
      <c r="B472" s="147"/>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5.75" customHeight="1">
      <c r="A473" s="50"/>
      <c r="B473" s="147"/>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5.75" customHeight="1">
      <c r="A474" s="50"/>
      <c r="B474" s="147"/>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5.75" customHeight="1">
      <c r="A475" s="50"/>
      <c r="B475" s="147"/>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5.75" customHeight="1">
      <c r="A476" s="50"/>
      <c r="B476" s="147"/>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5.75" customHeight="1">
      <c r="A477" s="50"/>
      <c r="B477" s="147"/>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5.75" customHeight="1">
      <c r="A478" s="50"/>
      <c r="B478" s="147"/>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5.75" customHeight="1">
      <c r="A479" s="50"/>
      <c r="B479" s="147"/>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5.75" customHeight="1">
      <c r="A480" s="50"/>
      <c r="B480" s="147"/>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5.75" customHeight="1">
      <c r="A481" s="50"/>
      <c r="B481" s="147"/>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5.75" customHeight="1">
      <c r="A482" s="50"/>
      <c r="B482" s="147"/>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5.75" customHeight="1">
      <c r="A483" s="50"/>
      <c r="B483" s="147"/>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5.75" customHeight="1">
      <c r="A484" s="50"/>
      <c r="B484" s="147"/>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5.75" customHeight="1">
      <c r="A485" s="50"/>
      <c r="B485" s="147"/>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5.75" customHeight="1">
      <c r="A486" s="50"/>
      <c r="B486" s="147"/>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5.75" customHeight="1">
      <c r="A487" s="50"/>
      <c r="B487" s="147"/>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5.75" customHeight="1">
      <c r="A488" s="50"/>
      <c r="B488" s="147"/>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5.75" customHeight="1">
      <c r="A489" s="50"/>
      <c r="B489" s="147"/>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5.75" customHeight="1">
      <c r="A490" s="50"/>
      <c r="B490" s="147"/>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5.75" customHeight="1">
      <c r="A491" s="50"/>
      <c r="B491" s="147"/>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5.75" customHeight="1">
      <c r="A492" s="50"/>
      <c r="B492" s="147"/>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5.75" customHeight="1">
      <c r="A493" s="50"/>
      <c r="B493" s="147"/>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5.75" customHeight="1">
      <c r="A494" s="50"/>
      <c r="B494" s="147"/>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5.75" customHeight="1">
      <c r="A495" s="50"/>
      <c r="B495" s="147"/>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5.75" customHeight="1">
      <c r="A496" s="50"/>
      <c r="B496" s="147"/>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5.75" customHeight="1">
      <c r="A497" s="50"/>
      <c r="B497" s="147"/>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5.75" customHeight="1">
      <c r="A498" s="50"/>
      <c r="B498" s="147"/>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5.75" customHeight="1">
      <c r="A499" s="50"/>
      <c r="B499" s="147"/>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5.75" customHeight="1">
      <c r="A500" s="50"/>
      <c r="B500" s="147"/>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5.75" customHeight="1">
      <c r="A501" s="50"/>
      <c r="B501" s="147"/>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5.75" customHeight="1">
      <c r="A502" s="50"/>
      <c r="B502" s="147"/>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5.75" customHeight="1">
      <c r="A503" s="50"/>
      <c r="B503" s="147"/>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5.75" customHeight="1">
      <c r="A504" s="50"/>
      <c r="B504" s="147"/>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5.75" customHeight="1">
      <c r="A505" s="50"/>
      <c r="B505" s="147"/>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5.75" customHeight="1">
      <c r="A506" s="50"/>
      <c r="B506" s="147"/>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5.75" customHeight="1">
      <c r="A507" s="50"/>
      <c r="B507" s="147"/>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5.75" customHeight="1">
      <c r="A508" s="50"/>
      <c r="B508" s="147"/>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5.75" customHeight="1">
      <c r="A509" s="50"/>
      <c r="B509" s="147"/>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5.75" customHeight="1">
      <c r="A510" s="50"/>
      <c r="B510" s="147"/>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5.75" customHeight="1">
      <c r="A511" s="50"/>
      <c r="B511" s="147"/>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5.75" customHeight="1">
      <c r="A512" s="50"/>
      <c r="B512" s="147"/>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5.75" customHeight="1">
      <c r="A513" s="50"/>
      <c r="B513" s="147"/>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5.75" customHeight="1">
      <c r="A514" s="50"/>
      <c r="B514" s="147"/>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5.75" customHeight="1">
      <c r="A515" s="50"/>
      <c r="B515" s="147"/>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5.75" customHeight="1">
      <c r="A516" s="50"/>
      <c r="B516" s="147"/>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5.75" customHeight="1">
      <c r="A517" s="50"/>
      <c r="B517" s="147"/>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5.75" customHeight="1">
      <c r="A518" s="50"/>
      <c r="B518" s="147"/>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5.75" customHeight="1">
      <c r="A519" s="50"/>
      <c r="B519" s="147"/>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5.75" customHeight="1">
      <c r="A520" s="50"/>
      <c r="B520" s="147"/>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5.75" customHeight="1">
      <c r="A521" s="50"/>
      <c r="B521" s="147"/>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5.75" customHeight="1">
      <c r="A522" s="50"/>
      <c r="B522" s="147"/>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5.75" customHeight="1">
      <c r="A523" s="50"/>
      <c r="B523" s="147"/>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5.75" customHeight="1">
      <c r="A524" s="50"/>
      <c r="B524" s="147"/>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5.75" customHeight="1">
      <c r="A525" s="50"/>
      <c r="B525" s="147"/>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5.75" customHeight="1">
      <c r="A526" s="50"/>
      <c r="B526" s="147"/>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5.75" customHeight="1">
      <c r="A527" s="50"/>
      <c r="B527" s="147"/>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5.75" customHeight="1">
      <c r="A528" s="50"/>
      <c r="B528" s="147"/>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5.75" customHeight="1">
      <c r="A529" s="50"/>
      <c r="B529" s="147"/>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5.75" customHeight="1">
      <c r="A530" s="50"/>
      <c r="B530" s="147"/>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5.75" customHeight="1">
      <c r="A531" s="50"/>
      <c r="B531" s="147"/>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5.75" customHeight="1">
      <c r="A532" s="50"/>
      <c r="B532" s="147"/>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5.75" customHeight="1">
      <c r="A533" s="50"/>
      <c r="B533" s="147"/>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5.75" customHeight="1">
      <c r="A534" s="50"/>
      <c r="B534" s="147"/>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5.75" customHeight="1">
      <c r="A535" s="50"/>
      <c r="B535" s="147"/>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5.75" customHeight="1">
      <c r="A536" s="50"/>
      <c r="B536" s="147"/>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5.75" customHeight="1">
      <c r="A537" s="50"/>
      <c r="B537" s="147"/>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5.75" customHeight="1">
      <c r="A538" s="50"/>
      <c r="B538" s="147"/>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5.75" customHeight="1">
      <c r="A539" s="50"/>
      <c r="B539" s="147"/>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5.75" customHeight="1">
      <c r="A540" s="50"/>
      <c r="B540" s="147"/>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5.75" customHeight="1">
      <c r="A541" s="50"/>
      <c r="B541" s="147"/>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5.75" customHeight="1">
      <c r="A542" s="50"/>
      <c r="B542" s="147"/>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5.75" customHeight="1">
      <c r="A543" s="50"/>
      <c r="B543" s="147"/>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5.75" customHeight="1">
      <c r="A544" s="50"/>
      <c r="B544" s="147"/>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5.75" customHeight="1">
      <c r="A545" s="50"/>
      <c r="B545" s="147"/>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5.75" customHeight="1">
      <c r="A546" s="50"/>
      <c r="B546" s="147"/>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5.75" customHeight="1">
      <c r="A547" s="50"/>
      <c r="B547" s="147"/>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5.75" customHeight="1">
      <c r="A548" s="50"/>
      <c r="B548" s="147"/>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5.75" customHeight="1">
      <c r="A549" s="50"/>
      <c r="B549" s="147"/>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5.75" customHeight="1">
      <c r="A550" s="50"/>
      <c r="B550" s="147"/>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5.75" customHeight="1">
      <c r="A551" s="50"/>
      <c r="B551" s="147"/>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5.75" customHeight="1">
      <c r="A552" s="50"/>
      <c r="B552" s="147"/>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5.75" customHeight="1">
      <c r="A553" s="50"/>
      <c r="B553" s="147"/>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5.75" customHeight="1">
      <c r="A554" s="50"/>
      <c r="B554" s="147"/>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5.75" customHeight="1">
      <c r="A555" s="50"/>
      <c r="B555" s="147"/>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5.75" customHeight="1">
      <c r="A556" s="50"/>
      <c r="B556" s="147"/>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5.75" customHeight="1">
      <c r="A557" s="50"/>
      <c r="B557" s="147"/>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5.75" customHeight="1">
      <c r="A558" s="50"/>
      <c r="B558" s="147"/>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5.75" customHeight="1">
      <c r="A559" s="50"/>
      <c r="B559" s="147"/>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5.75" customHeight="1">
      <c r="A560" s="50"/>
      <c r="B560" s="147"/>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5.75" customHeight="1">
      <c r="A561" s="50"/>
      <c r="B561" s="147"/>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5.75" customHeight="1">
      <c r="A562" s="50"/>
      <c r="B562" s="147"/>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5.75" customHeight="1">
      <c r="A563" s="50"/>
      <c r="B563" s="147"/>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5.75" customHeight="1">
      <c r="A564" s="50"/>
      <c r="B564" s="147"/>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5.75" customHeight="1">
      <c r="A565" s="50"/>
      <c r="B565" s="147"/>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5.75" customHeight="1">
      <c r="A566" s="50"/>
      <c r="B566" s="147"/>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5.75" customHeight="1">
      <c r="A567" s="50"/>
      <c r="B567" s="147"/>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5.75" customHeight="1">
      <c r="A568" s="50"/>
      <c r="B568" s="147"/>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5.75" customHeight="1">
      <c r="A569" s="50"/>
      <c r="B569" s="147"/>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5.75" customHeight="1">
      <c r="A570" s="50"/>
      <c r="B570" s="147"/>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5.75" customHeight="1">
      <c r="A571" s="50"/>
      <c r="B571" s="147"/>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5.75" customHeight="1">
      <c r="A572" s="50"/>
      <c r="B572" s="147"/>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5.75" customHeight="1">
      <c r="A573" s="50"/>
      <c r="B573" s="147"/>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5.75" customHeight="1">
      <c r="A574" s="50"/>
      <c r="B574" s="147"/>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5.75" customHeight="1">
      <c r="A575" s="50"/>
      <c r="B575" s="147"/>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5.75" customHeight="1">
      <c r="A576" s="50"/>
      <c r="B576" s="147"/>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5.75" customHeight="1">
      <c r="A577" s="50"/>
      <c r="B577" s="147"/>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5.75" customHeight="1">
      <c r="A578" s="50"/>
      <c r="B578" s="147"/>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5.75" customHeight="1">
      <c r="A579" s="50"/>
      <c r="B579" s="147"/>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5.75" customHeight="1">
      <c r="A580" s="50"/>
      <c r="B580" s="147"/>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5.75" customHeight="1">
      <c r="A581" s="50"/>
      <c r="B581" s="147"/>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5.75" customHeight="1">
      <c r="A582" s="50"/>
      <c r="B582" s="147"/>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5.75" customHeight="1">
      <c r="A583" s="50"/>
      <c r="B583" s="147"/>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5.75" customHeight="1">
      <c r="A584" s="50"/>
      <c r="B584" s="147"/>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5.75" customHeight="1">
      <c r="A585" s="50"/>
      <c r="B585" s="147"/>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5.75" customHeight="1">
      <c r="A586" s="50"/>
      <c r="B586" s="147"/>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5.75" customHeight="1">
      <c r="A587" s="50"/>
      <c r="B587" s="147"/>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5.75" customHeight="1">
      <c r="A588" s="50"/>
      <c r="B588" s="147"/>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5.75" customHeight="1">
      <c r="A589" s="50"/>
      <c r="B589" s="147"/>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5.75" customHeight="1">
      <c r="A590" s="50"/>
      <c r="B590" s="147"/>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5.75" customHeight="1">
      <c r="A591" s="50"/>
      <c r="B591" s="147"/>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5.75" customHeight="1">
      <c r="A592" s="50"/>
      <c r="B592" s="147"/>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5.75" customHeight="1">
      <c r="A593" s="50"/>
      <c r="B593" s="147"/>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5.75" customHeight="1">
      <c r="A594" s="50"/>
      <c r="B594" s="147"/>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5.75" customHeight="1">
      <c r="A595" s="50"/>
      <c r="B595" s="147"/>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5.75" customHeight="1">
      <c r="A596" s="50"/>
      <c r="B596" s="147"/>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5.75" customHeight="1">
      <c r="A597" s="50"/>
      <c r="B597" s="147"/>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5.75" customHeight="1">
      <c r="A598" s="50"/>
      <c r="B598" s="147"/>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5.75" customHeight="1">
      <c r="A599" s="50"/>
      <c r="B599" s="147"/>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5.75" customHeight="1">
      <c r="A600" s="50"/>
      <c r="B600" s="147"/>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5.75" customHeight="1">
      <c r="A601" s="50"/>
      <c r="B601" s="147"/>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5.75" customHeight="1">
      <c r="A602" s="50"/>
      <c r="B602" s="147"/>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5.75" customHeight="1">
      <c r="A603" s="50"/>
      <c r="B603" s="147"/>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5.75" customHeight="1">
      <c r="A604" s="50"/>
      <c r="B604" s="147"/>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5.75" customHeight="1">
      <c r="A605" s="50"/>
      <c r="B605" s="147"/>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5.75" customHeight="1">
      <c r="A606" s="50"/>
      <c r="B606" s="147"/>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5.75" customHeight="1">
      <c r="A607" s="50"/>
      <c r="B607" s="147"/>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5.75" customHeight="1">
      <c r="A608" s="50"/>
      <c r="B608" s="147"/>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5.75" customHeight="1">
      <c r="A609" s="50"/>
      <c r="B609" s="147"/>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5.75" customHeight="1">
      <c r="A610" s="50"/>
      <c r="B610" s="147"/>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5.75" customHeight="1">
      <c r="A611" s="50"/>
      <c r="B611" s="147"/>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5.75" customHeight="1">
      <c r="A612" s="50"/>
      <c r="B612" s="147"/>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5.75" customHeight="1">
      <c r="A613" s="50"/>
      <c r="B613" s="147"/>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5.75" customHeight="1">
      <c r="A614" s="50"/>
      <c r="B614" s="147"/>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5.75" customHeight="1">
      <c r="A615" s="50"/>
      <c r="B615" s="147"/>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5.75" customHeight="1">
      <c r="A616" s="50"/>
      <c r="B616" s="147"/>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5.75" customHeight="1">
      <c r="A617" s="50"/>
      <c r="B617" s="147"/>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5.75" customHeight="1">
      <c r="A618" s="50"/>
      <c r="B618" s="147"/>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5.75" customHeight="1">
      <c r="A619" s="50"/>
      <c r="B619" s="147"/>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5.75" customHeight="1">
      <c r="A620" s="50"/>
      <c r="B620" s="147"/>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5.75" customHeight="1">
      <c r="A621" s="50"/>
      <c r="B621" s="147"/>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5.75" customHeight="1">
      <c r="A622" s="50"/>
      <c r="B622" s="147"/>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5.75" customHeight="1">
      <c r="A623" s="50"/>
      <c r="B623" s="147"/>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5.75" customHeight="1">
      <c r="A624" s="50"/>
      <c r="B624" s="147"/>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5.75" customHeight="1">
      <c r="A625" s="50"/>
      <c r="B625" s="147"/>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5.75" customHeight="1">
      <c r="A626" s="50"/>
      <c r="B626" s="147"/>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5.75" customHeight="1">
      <c r="A627" s="50"/>
      <c r="B627" s="147"/>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5.75" customHeight="1">
      <c r="A628" s="50"/>
      <c r="B628" s="147"/>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5.75" customHeight="1">
      <c r="A629" s="50"/>
      <c r="B629" s="147"/>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5.75" customHeight="1">
      <c r="A630" s="50"/>
      <c r="B630" s="147"/>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5.75" customHeight="1">
      <c r="A631" s="50"/>
      <c r="B631" s="147"/>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5.75" customHeight="1">
      <c r="A632" s="50"/>
      <c r="B632" s="147"/>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5.75" customHeight="1">
      <c r="A633" s="50"/>
      <c r="B633" s="147"/>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5.75" customHeight="1">
      <c r="A634" s="50"/>
      <c r="B634" s="147"/>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5.75" customHeight="1">
      <c r="A635" s="50"/>
      <c r="B635" s="147"/>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5.75" customHeight="1">
      <c r="A636" s="50"/>
      <c r="B636" s="147"/>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5.75" customHeight="1">
      <c r="A637" s="50"/>
      <c r="B637" s="147"/>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5.75" customHeight="1">
      <c r="A638" s="50"/>
      <c r="B638" s="147"/>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5.75" customHeight="1">
      <c r="A639" s="50"/>
      <c r="B639" s="147"/>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5.75" customHeight="1">
      <c r="A640" s="50"/>
      <c r="B640" s="147"/>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5.75" customHeight="1">
      <c r="A641" s="50"/>
      <c r="B641" s="147"/>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5.75" customHeight="1">
      <c r="A642" s="50"/>
      <c r="B642" s="147"/>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5.75" customHeight="1">
      <c r="A643" s="50"/>
      <c r="B643" s="147"/>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5.75" customHeight="1">
      <c r="A644" s="50"/>
      <c r="B644" s="147"/>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5.75" customHeight="1">
      <c r="A645" s="50"/>
      <c r="B645" s="147"/>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5.75" customHeight="1">
      <c r="A646" s="50"/>
      <c r="B646" s="147"/>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5.75" customHeight="1">
      <c r="A647" s="50"/>
      <c r="B647" s="147"/>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5.75" customHeight="1">
      <c r="A648" s="50"/>
      <c r="B648" s="147"/>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5.75" customHeight="1">
      <c r="A649" s="50"/>
      <c r="B649" s="147"/>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5.75" customHeight="1">
      <c r="A650" s="50"/>
      <c r="B650" s="147"/>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5.75" customHeight="1">
      <c r="A651" s="50"/>
      <c r="B651" s="147"/>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5.75" customHeight="1">
      <c r="A652" s="50"/>
      <c r="B652" s="147"/>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5.75" customHeight="1">
      <c r="A653" s="50"/>
      <c r="B653" s="147"/>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5.75" customHeight="1">
      <c r="A654" s="50"/>
      <c r="B654" s="147"/>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5.75" customHeight="1">
      <c r="A655" s="50"/>
      <c r="B655" s="147"/>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5.75" customHeight="1">
      <c r="A656" s="50"/>
      <c r="B656" s="147"/>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5.75" customHeight="1">
      <c r="A657" s="50"/>
      <c r="B657" s="147"/>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5.75" customHeight="1">
      <c r="A658" s="50"/>
      <c r="B658" s="147"/>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5.75" customHeight="1">
      <c r="A659" s="50"/>
      <c r="B659" s="147"/>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5.75" customHeight="1">
      <c r="A660" s="50"/>
      <c r="B660" s="147"/>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5.75" customHeight="1">
      <c r="A661" s="50"/>
      <c r="B661" s="147"/>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5.75" customHeight="1">
      <c r="A662" s="50"/>
      <c r="B662" s="147"/>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5.75" customHeight="1">
      <c r="A663" s="50"/>
      <c r="B663" s="147"/>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5.75" customHeight="1">
      <c r="A664" s="50"/>
      <c r="B664" s="147"/>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5.75" customHeight="1">
      <c r="A665" s="50"/>
      <c r="B665" s="147"/>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5.75" customHeight="1">
      <c r="A666" s="50"/>
      <c r="B666" s="147"/>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5.75" customHeight="1">
      <c r="A667" s="50"/>
      <c r="B667" s="147"/>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5.75" customHeight="1">
      <c r="A668" s="50"/>
      <c r="B668" s="147"/>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5.75" customHeight="1">
      <c r="A669" s="50"/>
      <c r="B669" s="147"/>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5.75" customHeight="1">
      <c r="A670" s="50"/>
      <c r="B670" s="147"/>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5.75" customHeight="1">
      <c r="A671" s="50"/>
      <c r="B671" s="147"/>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5.75" customHeight="1">
      <c r="A672" s="50"/>
      <c r="B672" s="147"/>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5.75" customHeight="1">
      <c r="A673" s="50"/>
      <c r="B673" s="147"/>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5.75" customHeight="1">
      <c r="A674" s="50"/>
      <c r="B674" s="147"/>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5.75" customHeight="1">
      <c r="A675" s="50"/>
      <c r="B675" s="147"/>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5.75" customHeight="1">
      <c r="A676" s="50"/>
      <c r="B676" s="147"/>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5.75" customHeight="1">
      <c r="A677" s="50"/>
      <c r="B677" s="147"/>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5.75" customHeight="1">
      <c r="A678" s="50"/>
      <c r="B678" s="147"/>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5.75" customHeight="1">
      <c r="A679" s="50"/>
      <c r="B679" s="147"/>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5.75" customHeight="1">
      <c r="A680" s="50"/>
      <c r="B680" s="147"/>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5.75" customHeight="1">
      <c r="A681" s="50"/>
      <c r="B681" s="147"/>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5.75" customHeight="1">
      <c r="A682" s="50"/>
      <c r="B682" s="147"/>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5.75" customHeight="1">
      <c r="A683" s="50"/>
      <c r="B683" s="147"/>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5.75" customHeight="1">
      <c r="A684" s="50"/>
      <c r="B684" s="147"/>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5.75" customHeight="1">
      <c r="A685" s="50"/>
      <c r="B685" s="147"/>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5.75" customHeight="1">
      <c r="A686" s="50"/>
      <c r="B686" s="147"/>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5.75" customHeight="1">
      <c r="A687" s="50"/>
      <c r="B687" s="147"/>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5.75" customHeight="1">
      <c r="A688" s="50"/>
      <c r="B688" s="147"/>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5.75" customHeight="1">
      <c r="A689" s="50"/>
      <c r="B689" s="147"/>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5.75" customHeight="1">
      <c r="A690" s="50"/>
      <c r="B690" s="147"/>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5.75" customHeight="1">
      <c r="A691" s="50"/>
      <c r="B691" s="147"/>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5.75" customHeight="1">
      <c r="A692" s="50"/>
      <c r="B692" s="147"/>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5.75" customHeight="1">
      <c r="A693" s="50"/>
      <c r="B693" s="147"/>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5.75" customHeight="1">
      <c r="A694" s="50"/>
      <c r="B694" s="147"/>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5.75" customHeight="1">
      <c r="A695" s="50"/>
      <c r="B695" s="147"/>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5.75" customHeight="1">
      <c r="A696" s="50"/>
      <c r="B696" s="147"/>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5.75" customHeight="1">
      <c r="A697" s="50"/>
      <c r="B697" s="147"/>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5.75" customHeight="1">
      <c r="A698" s="50"/>
      <c r="B698" s="147"/>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5.75" customHeight="1">
      <c r="A699" s="50"/>
      <c r="B699" s="147"/>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5.75" customHeight="1">
      <c r="A700" s="50"/>
      <c r="B700" s="147"/>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5.75" customHeight="1">
      <c r="A701" s="50"/>
      <c r="B701" s="147"/>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5.75" customHeight="1">
      <c r="A702" s="50"/>
      <c r="B702" s="147"/>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5.75" customHeight="1">
      <c r="A703" s="50"/>
      <c r="B703" s="147"/>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5.75" customHeight="1">
      <c r="A704" s="50"/>
      <c r="B704" s="147"/>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5.75" customHeight="1">
      <c r="A705" s="50"/>
      <c r="B705" s="147"/>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5.75" customHeight="1">
      <c r="A706" s="50"/>
      <c r="B706" s="147"/>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5.75" customHeight="1">
      <c r="A707" s="50"/>
      <c r="B707" s="147"/>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5.75" customHeight="1">
      <c r="A708" s="50"/>
      <c r="B708" s="147"/>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5.75" customHeight="1">
      <c r="A709" s="50"/>
      <c r="B709" s="147"/>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5.75" customHeight="1">
      <c r="A710" s="50"/>
      <c r="B710" s="147"/>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5.75" customHeight="1">
      <c r="A711" s="50"/>
      <c r="B711" s="147"/>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5.75" customHeight="1">
      <c r="A712" s="50"/>
      <c r="B712" s="147"/>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5.75" customHeight="1">
      <c r="A713" s="50"/>
      <c r="B713" s="147"/>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5.75" customHeight="1">
      <c r="A714" s="50"/>
      <c r="B714" s="147"/>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5.75" customHeight="1">
      <c r="A715" s="50"/>
      <c r="B715" s="147"/>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5.75" customHeight="1">
      <c r="A716" s="50"/>
      <c r="B716" s="147"/>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5.75" customHeight="1">
      <c r="A717" s="50"/>
      <c r="B717" s="147"/>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5.75" customHeight="1">
      <c r="A718" s="50"/>
      <c r="B718" s="147"/>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5.75" customHeight="1">
      <c r="A719" s="50"/>
      <c r="B719" s="147"/>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5.75" customHeight="1">
      <c r="A720" s="50"/>
      <c r="B720" s="147"/>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5.75" customHeight="1">
      <c r="A721" s="50"/>
      <c r="B721" s="147"/>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5.75" customHeight="1">
      <c r="A722" s="50"/>
      <c r="B722" s="147"/>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5.75" customHeight="1">
      <c r="A723" s="50"/>
      <c r="B723" s="147"/>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5.75" customHeight="1">
      <c r="A724" s="50"/>
      <c r="B724" s="147"/>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5.75" customHeight="1">
      <c r="A725" s="50"/>
      <c r="B725" s="147"/>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5.75" customHeight="1">
      <c r="A726" s="50"/>
      <c r="B726" s="147"/>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5.75" customHeight="1">
      <c r="A727" s="50"/>
      <c r="B727" s="147"/>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5.75" customHeight="1">
      <c r="A728" s="50"/>
      <c r="B728" s="147"/>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5.75" customHeight="1">
      <c r="A729" s="50"/>
      <c r="B729" s="147"/>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5.75" customHeight="1">
      <c r="A730" s="50"/>
      <c r="B730" s="147"/>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5.75" customHeight="1">
      <c r="A731" s="50"/>
      <c r="B731" s="147"/>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5.75" customHeight="1">
      <c r="A732" s="50"/>
      <c r="B732" s="147"/>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5.75" customHeight="1">
      <c r="A733" s="50"/>
      <c r="B733" s="147"/>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5.75" customHeight="1">
      <c r="A734" s="50"/>
      <c r="B734" s="147"/>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5.75" customHeight="1">
      <c r="A735" s="50"/>
      <c r="B735" s="147"/>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5.75" customHeight="1">
      <c r="A736" s="50"/>
      <c r="B736" s="147"/>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5.75" customHeight="1">
      <c r="A737" s="50"/>
      <c r="B737" s="147"/>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5.75" customHeight="1">
      <c r="A738" s="50"/>
      <c r="B738" s="147"/>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5.75" customHeight="1">
      <c r="A739" s="50"/>
      <c r="B739" s="147"/>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5.75" customHeight="1">
      <c r="A740" s="50"/>
      <c r="B740" s="147"/>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5.75" customHeight="1">
      <c r="A741" s="50"/>
      <c r="B741" s="147"/>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5.75" customHeight="1">
      <c r="A742" s="50"/>
      <c r="B742" s="147"/>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5.75" customHeight="1">
      <c r="A743" s="50"/>
      <c r="B743" s="147"/>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5.75" customHeight="1">
      <c r="A744" s="50"/>
      <c r="B744" s="147"/>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5.75" customHeight="1">
      <c r="A745" s="50"/>
      <c r="B745" s="147"/>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5.75" customHeight="1">
      <c r="A746" s="50"/>
      <c r="B746" s="147"/>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5.75" customHeight="1">
      <c r="A747" s="50"/>
      <c r="B747" s="147"/>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5.75" customHeight="1">
      <c r="A748" s="50"/>
      <c r="B748" s="147"/>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5.75" customHeight="1">
      <c r="A749" s="50"/>
      <c r="B749" s="147"/>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5.75" customHeight="1">
      <c r="A750" s="50"/>
      <c r="B750" s="147"/>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5.75" customHeight="1">
      <c r="A751" s="50"/>
      <c r="B751" s="147"/>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5.75" customHeight="1">
      <c r="A752" s="50"/>
      <c r="B752" s="147"/>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5.75" customHeight="1">
      <c r="A753" s="50"/>
      <c r="B753" s="147"/>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5.75" customHeight="1">
      <c r="A754" s="50"/>
      <c r="B754" s="147"/>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5.75" customHeight="1">
      <c r="A755" s="50"/>
      <c r="B755" s="147"/>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5.75" customHeight="1">
      <c r="A756" s="50"/>
      <c r="B756" s="147"/>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5.75" customHeight="1">
      <c r="A757" s="50"/>
      <c r="B757" s="147"/>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5.75" customHeight="1">
      <c r="A758" s="50"/>
      <c r="B758" s="147"/>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5.75" customHeight="1">
      <c r="A759" s="50"/>
      <c r="B759" s="147"/>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5.75" customHeight="1">
      <c r="A760" s="50"/>
      <c r="B760" s="147"/>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5.75" customHeight="1">
      <c r="A761" s="50"/>
      <c r="B761" s="147"/>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5.75" customHeight="1">
      <c r="A762" s="50"/>
      <c r="B762" s="147"/>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5.75" customHeight="1">
      <c r="A763" s="50"/>
      <c r="B763" s="147"/>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5.75" customHeight="1">
      <c r="A764" s="50"/>
      <c r="B764" s="147"/>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5.75" customHeight="1">
      <c r="A765" s="50"/>
      <c r="B765" s="147"/>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5.75" customHeight="1">
      <c r="A766" s="50"/>
      <c r="B766" s="147"/>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5.75" customHeight="1">
      <c r="A767" s="50"/>
      <c r="B767" s="147"/>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5.75" customHeight="1">
      <c r="A768" s="50"/>
      <c r="B768" s="147"/>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5.75" customHeight="1">
      <c r="A769" s="50"/>
      <c r="B769" s="147"/>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5.75" customHeight="1">
      <c r="A770" s="50"/>
      <c r="B770" s="147"/>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5.75" customHeight="1">
      <c r="A771" s="50"/>
      <c r="B771" s="147"/>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5.75" customHeight="1">
      <c r="A772" s="50"/>
      <c r="B772" s="147"/>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5.75" customHeight="1">
      <c r="A773" s="50"/>
      <c r="B773" s="147"/>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5.75" customHeight="1">
      <c r="A774" s="50"/>
      <c r="B774" s="147"/>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5.75" customHeight="1">
      <c r="A775" s="50"/>
      <c r="B775" s="147"/>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5.75" customHeight="1">
      <c r="A776" s="50"/>
      <c r="B776" s="147"/>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5.75" customHeight="1">
      <c r="A777" s="50"/>
      <c r="B777" s="147"/>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5.75" customHeight="1">
      <c r="A778" s="50"/>
      <c r="B778" s="147"/>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5.75" customHeight="1">
      <c r="A779" s="50"/>
      <c r="B779" s="147"/>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5.75" customHeight="1">
      <c r="A780" s="50"/>
      <c r="B780" s="147"/>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5.75" customHeight="1">
      <c r="A781" s="50"/>
      <c r="B781" s="147"/>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5.75" customHeight="1">
      <c r="A782" s="50"/>
      <c r="B782" s="147"/>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5.75" customHeight="1">
      <c r="A783" s="50"/>
      <c r="B783" s="147"/>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5.75" customHeight="1">
      <c r="A784" s="50"/>
      <c r="B784" s="147"/>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5.75" customHeight="1">
      <c r="A785" s="50"/>
      <c r="B785" s="147"/>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5.75" customHeight="1">
      <c r="A786" s="50"/>
      <c r="B786" s="147"/>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5.75" customHeight="1">
      <c r="A787" s="50"/>
      <c r="B787" s="147"/>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5.75" customHeight="1">
      <c r="A788" s="50"/>
      <c r="B788" s="147"/>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5.75" customHeight="1">
      <c r="A789" s="50"/>
      <c r="B789" s="147"/>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5.75" customHeight="1">
      <c r="A790" s="50"/>
      <c r="B790" s="147"/>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5.75" customHeight="1">
      <c r="A791" s="50"/>
      <c r="B791" s="147"/>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5.75" customHeight="1">
      <c r="A792" s="50"/>
      <c r="B792" s="147"/>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5.75" customHeight="1">
      <c r="A793" s="50"/>
      <c r="B793" s="147"/>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5.75" customHeight="1">
      <c r="A794" s="50"/>
      <c r="B794" s="147"/>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5.75" customHeight="1">
      <c r="A795" s="50"/>
      <c r="B795" s="147"/>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5.75" customHeight="1">
      <c r="A796" s="50"/>
      <c r="B796" s="147"/>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5.75" customHeight="1">
      <c r="A797" s="50"/>
      <c r="B797" s="147"/>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5.75" customHeight="1">
      <c r="A798" s="50"/>
      <c r="B798" s="147"/>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5.75" customHeight="1">
      <c r="A799" s="50"/>
      <c r="B799" s="147"/>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5.75" customHeight="1">
      <c r="A800" s="50"/>
      <c r="B800" s="147"/>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5.75" customHeight="1">
      <c r="A801" s="50"/>
      <c r="B801" s="147"/>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5.75" customHeight="1">
      <c r="A802" s="50"/>
      <c r="B802" s="147"/>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5.75" customHeight="1">
      <c r="A803" s="50"/>
      <c r="B803" s="147"/>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5.75" customHeight="1">
      <c r="A804" s="50"/>
      <c r="B804" s="147"/>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5.75" customHeight="1">
      <c r="A805" s="50"/>
      <c r="B805" s="147"/>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5.75" customHeight="1">
      <c r="A806" s="50"/>
      <c r="B806" s="147"/>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5.75" customHeight="1">
      <c r="A807" s="50"/>
      <c r="B807" s="147"/>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5.75" customHeight="1">
      <c r="A808" s="50"/>
      <c r="B808" s="147"/>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5.75" customHeight="1">
      <c r="A809" s="50"/>
      <c r="B809" s="147"/>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5.75" customHeight="1">
      <c r="A810" s="50"/>
      <c r="B810" s="147"/>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5.75" customHeight="1">
      <c r="A811" s="50"/>
      <c r="B811" s="147"/>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5.75" customHeight="1">
      <c r="A812" s="50"/>
      <c r="B812" s="147"/>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5.75" customHeight="1">
      <c r="A813" s="50"/>
      <c r="B813" s="147"/>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5.75" customHeight="1">
      <c r="A814" s="50"/>
      <c r="B814" s="147"/>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5.75" customHeight="1">
      <c r="A815" s="50"/>
      <c r="B815" s="147"/>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5.75" customHeight="1">
      <c r="A816" s="50"/>
      <c r="B816" s="147"/>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5.75" customHeight="1">
      <c r="A817" s="50"/>
      <c r="B817" s="147"/>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5.75" customHeight="1">
      <c r="A818" s="50"/>
      <c r="B818" s="147"/>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5.75" customHeight="1">
      <c r="A819" s="50"/>
      <c r="B819" s="147"/>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5.75" customHeight="1">
      <c r="A820" s="50"/>
      <c r="B820" s="147"/>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5.75" customHeight="1">
      <c r="A821" s="50"/>
      <c r="B821" s="147"/>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5.75" customHeight="1">
      <c r="A822" s="50"/>
      <c r="B822" s="147"/>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5.75" customHeight="1">
      <c r="A823" s="50"/>
      <c r="B823" s="147"/>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5.75" customHeight="1">
      <c r="A824" s="50"/>
      <c r="B824" s="147"/>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5.75" customHeight="1">
      <c r="A825" s="50"/>
      <c r="B825" s="147"/>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5.75" customHeight="1">
      <c r="A826" s="50"/>
      <c r="B826" s="147"/>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5.75" customHeight="1">
      <c r="A827" s="50"/>
      <c r="B827" s="147"/>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5.75" customHeight="1">
      <c r="A828" s="50"/>
      <c r="B828" s="147"/>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5.75" customHeight="1">
      <c r="A829" s="50"/>
      <c r="B829" s="147"/>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5.75" customHeight="1">
      <c r="A830" s="50"/>
      <c r="B830" s="147"/>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5.75" customHeight="1">
      <c r="A831" s="50"/>
      <c r="B831" s="147"/>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5.75" customHeight="1">
      <c r="A832" s="50"/>
      <c r="B832" s="147"/>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5.75" customHeight="1">
      <c r="A833" s="50"/>
      <c r="B833" s="147"/>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5.75" customHeight="1">
      <c r="A834" s="50"/>
      <c r="B834" s="147"/>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5.75" customHeight="1">
      <c r="A835" s="50"/>
      <c r="B835" s="147"/>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5.75" customHeight="1">
      <c r="A836" s="50"/>
      <c r="B836" s="147"/>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5.75" customHeight="1">
      <c r="A837" s="50"/>
      <c r="B837" s="147"/>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5.75" customHeight="1">
      <c r="A838" s="50"/>
      <c r="B838" s="147"/>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5.75" customHeight="1">
      <c r="A839" s="50"/>
      <c r="B839" s="147"/>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5.75" customHeight="1">
      <c r="A840" s="50"/>
      <c r="B840" s="147"/>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5.75" customHeight="1">
      <c r="A841" s="50"/>
      <c r="B841" s="147"/>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5.75" customHeight="1">
      <c r="A842" s="50"/>
      <c r="B842" s="147"/>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5.75" customHeight="1">
      <c r="A843" s="50"/>
      <c r="B843" s="147"/>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5.75" customHeight="1">
      <c r="A844" s="50"/>
      <c r="B844" s="147"/>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5.75" customHeight="1">
      <c r="A845" s="50"/>
      <c r="B845" s="147"/>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5.75" customHeight="1">
      <c r="A846" s="50"/>
      <c r="B846" s="147"/>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5.75" customHeight="1">
      <c r="A847" s="50"/>
      <c r="B847" s="147"/>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5.75" customHeight="1">
      <c r="A848" s="50"/>
      <c r="B848" s="147"/>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5.75" customHeight="1">
      <c r="A849" s="50"/>
      <c r="B849" s="147"/>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5.75" customHeight="1">
      <c r="A850" s="50"/>
      <c r="B850" s="147"/>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5.75" customHeight="1">
      <c r="A851" s="50"/>
      <c r="B851" s="147"/>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5.75" customHeight="1">
      <c r="A852" s="50"/>
      <c r="B852" s="147"/>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5.75" customHeight="1">
      <c r="A853" s="50"/>
      <c r="B853" s="147"/>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5.75" customHeight="1">
      <c r="A854" s="50"/>
      <c r="B854" s="147"/>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5.75" customHeight="1">
      <c r="A855" s="50"/>
      <c r="B855" s="147"/>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5.75" customHeight="1">
      <c r="A856" s="50"/>
      <c r="B856" s="147"/>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5.75" customHeight="1">
      <c r="A857" s="50"/>
      <c r="B857" s="147"/>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5.75" customHeight="1">
      <c r="A858" s="50"/>
      <c r="B858" s="147"/>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5.75" customHeight="1">
      <c r="A859" s="50"/>
      <c r="B859" s="147"/>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5.75" customHeight="1">
      <c r="A860" s="50"/>
      <c r="B860" s="147"/>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5.75" customHeight="1">
      <c r="A861" s="50"/>
      <c r="B861" s="147"/>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5.75" customHeight="1">
      <c r="A862" s="50"/>
      <c r="B862" s="147"/>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5.75" customHeight="1">
      <c r="A863" s="50"/>
      <c r="B863" s="147"/>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5.75" customHeight="1">
      <c r="A864" s="50"/>
      <c r="B864" s="147"/>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5.75" customHeight="1">
      <c r="A865" s="50"/>
      <c r="B865" s="147"/>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5.75" customHeight="1">
      <c r="A866" s="50"/>
      <c r="B866" s="147"/>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5.75" customHeight="1">
      <c r="A867" s="50"/>
      <c r="B867" s="147"/>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5.75" customHeight="1">
      <c r="A868" s="50"/>
      <c r="B868" s="147"/>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5.75" customHeight="1">
      <c r="A869" s="50"/>
      <c r="B869" s="147"/>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5.75" customHeight="1">
      <c r="A870" s="50"/>
      <c r="B870" s="147"/>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5.75" customHeight="1">
      <c r="A871" s="50"/>
      <c r="B871" s="147"/>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5.75" customHeight="1">
      <c r="A872" s="50"/>
      <c r="B872" s="147"/>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5.75" customHeight="1">
      <c r="A873" s="50"/>
      <c r="B873" s="147"/>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5.75" customHeight="1">
      <c r="A874" s="50"/>
      <c r="B874" s="147"/>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5.75" customHeight="1">
      <c r="A875" s="50"/>
      <c r="B875" s="147"/>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5.75" customHeight="1">
      <c r="A876" s="50"/>
      <c r="B876" s="147"/>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5.75" customHeight="1">
      <c r="A877" s="50"/>
      <c r="B877" s="147"/>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5.75" customHeight="1">
      <c r="A878" s="50"/>
      <c r="B878" s="147"/>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5.75" customHeight="1">
      <c r="A879" s="50"/>
      <c r="B879" s="147"/>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5.75" customHeight="1">
      <c r="A880" s="50"/>
      <c r="B880" s="147"/>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5.75" customHeight="1">
      <c r="A881" s="50"/>
      <c r="B881" s="147"/>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5.75" customHeight="1">
      <c r="A882" s="50"/>
      <c r="B882" s="147"/>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5.75" customHeight="1">
      <c r="A883" s="50"/>
      <c r="B883" s="147"/>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5.75" customHeight="1">
      <c r="A884" s="50"/>
      <c r="B884" s="147"/>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5.75" customHeight="1">
      <c r="A885" s="50"/>
      <c r="B885" s="147"/>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5.75" customHeight="1">
      <c r="A886" s="50"/>
      <c r="B886" s="147"/>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5.75" customHeight="1">
      <c r="A887" s="50"/>
      <c r="B887" s="147"/>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5.75" customHeight="1">
      <c r="A888" s="50"/>
      <c r="B888" s="147"/>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5.75" customHeight="1">
      <c r="A889" s="50"/>
      <c r="B889" s="147"/>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5.75" customHeight="1">
      <c r="A890" s="50"/>
      <c r="B890" s="147"/>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5.75" customHeight="1">
      <c r="A891" s="50"/>
      <c r="B891" s="147"/>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5.75" customHeight="1">
      <c r="A892" s="50"/>
      <c r="B892" s="147"/>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5.75" customHeight="1">
      <c r="A893" s="50"/>
      <c r="B893" s="147"/>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5.75" customHeight="1">
      <c r="A894" s="50"/>
      <c r="B894" s="147"/>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5.75" customHeight="1">
      <c r="A895" s="50"/>
      <c r="B895" s="147"/>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5.75" customHeight="1">
      <c r="A896" s="50"/>
      <c r="B896" s="147"/>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5.75" customHeight="1">
      <c r="A897" s="50"/>
      <c r="B897" s="147"/>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5.75" customHeight="1">
      <c r="A898" s="50"/>
      <c r="B898" s="147"/>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5.75" customHeight="1">
      <c r="A899" s="50"/>
      <c r="B899" s="147"/>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5.75" customHeight="1">
      <c r="A900" s="50"/>
      <c r="B900" s="147"/>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5.75" customHeight="1">
      <c r="A901" s="50"/>
      <c r="B901" s="147"/>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5.75" customHeight="1">
      <c r="A902" s="50"/>
      <c r="B902" s="147"/>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5.75" customHeight="1">
      <c r="A903" s="50"/>
      <c r="B903" s="147"/>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5.75" customHeight="1">
      <c r="A904" s="50"/>
      <c r="B904" s="147"/>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5.75" customHeight="1">
      <c r="A905" s="50"/>
      <c r="B905" s="147"/>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5.75" customHeight="1">
      <c r="A906" s="50"/>
      <c r="B906" s="147"/>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5.75" customHeight="1">
      <c r="A907" s="50"/>
      <c r="B907" s="147"/>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5.75" customHeight="1">
      <c r="A908" s="50"/>
      <c r="B908" s="147"/>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5.75" customHeight="1">
      <c r="A909" s="50"/>
      <c r="B909" s="147"/>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5.75" customHeight="1">
      <c r="A910" s="50"/>
      <c r="B910" s="147"/>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5.75" customHeight="1">
      <c r="A911" s="50"/>
      <c r="B911" s="147"/>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5.75" customHeight="1">
      <c r="A912" s="50"/>
      <c r="B912" s="147"/>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5.75" customHeight="1">
      <c r="A913" s="50"/>
      <c r="B913" s="147"/>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5.75" customHeight="1">
      <c r="A914" s="50"/>
      <c r="B914" s="147"/>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5.75" customHeight="1">
      <c r="A915" s="50"/>
      <c r="B915" s="147"/>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5.75" customHeight="1">
      <c r="A916" s="50"/>
      <c r="B916" s="147"/>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5.75" customHeight="1">
      <c r="A917" s="50"/>
      <c r="B917" s="147"/>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5.75" customHeight="1">
      <c r="A918" s="50"/>
      <c r="B918" s="147"/>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5.75" customHeight="1">
      <c r="A919" s="50"/>
      <c r="B919" s="147"/>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5.75" customHeight="1">
      <c r="A920" s="50"/>
      <c r="B920" s="147"/>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5.75" customHeight="1">
      <c r="A921" s="50"/>
      <c r="B921" s="147"/>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5.75" customHeight="1">
      <c r="A922" s="50"/>
      <c r="B922" s="147"/>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5.75" customHeight="1">
      <c r="A923" s="50"/>
      <c r="B923" s="147"/>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5.75" customHeight="1">
      <c r="A924" s="50"/>
      <c r="B924" s="147"/>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5.75" customHeight="1">
      <c r="A925" s="50"/>
      <c r="B925" s="147"/>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5.75" customHeight="1">
      <c r="A926" s="50"/>
      <c r="B926" s="147"/>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5.75" customHeight="1">
      <c r="A927" s="50"/>
      <c r="B927" s="147"/>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5.75" customHeight="1">
      <c r="A928" s="50"/>
      <c r="B928" s="147"/>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5.75" customHeight="1">
      <c r="A929" s="50"/>
      <c r="B929" s="147"/>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5.75" customHeight="1">
      <c r="A930" s="50"/>
      <c r="B930" s="147"/>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5.75" customHeight="1">
      <c r="A931" s="50"/>
      <c r="B931" s="147"/>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5.75" customHeight="1">
      <c r="A932" s="50"/>
      <c r="B932" s="147"/>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5.75" customHeight="1">
      <c r="A933" s="50"/>
      <c r="B933" s="147"/>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5.75" customHeight="1">
      <c r="A934" s="50"/>
      <c r="B934" s="147"/>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5.75" customHeight="1">
      <c r="A935" s="50"/>
      <c r="B935" s="147"/>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5.75" customHeight="1">
      <c r="A936" s="50"/>
      <c r="B936" s="147"/>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5.75" customHeight="1">
      <c r="A937" s="50"/>
      <c r="B937" s="147"/>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5.75" customHeight="1">
      <c r="A938" s="50"/>
      <c r="B938" s="147"/>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5.75" customHeight="1">
      <c r="A939" s="50"/>
      <c r="B939" s="147"/>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5.75" customHeight="1">
      <c r="A940" s="50"/>
      <c r="B940" s="147"/>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5.75" customHeight="1">
      <c r="A941" s="50"/>
      <c r="B941" s="147"/>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5.75" customHeight="1">
      <c r="A942" s="50"/>
      <c r="B942" s="147"/>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5.75" customHeight="1">
      <c r="A943" s="50"/>
      <c r="B943" s="147"/>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5.75" customHeight="1">
      <c r="A944" s="50"/>
      <c r="B944" s="147"/>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5.75" customHeight="1">
      <c r="A945" s="50"/>
      <c r="B945" s="147"/>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5.75" customHeight="1">
      <c r="A946" s="50"/>
      <c r="B946" s="147"/>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5.75" customHeight="1">
      <c r="A947" s="50"/>
      <c r="B947" s="147"/>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5.75" customHeight="1">
      <c r="A948" s="50"/>
      <c r="B948" s="147"/>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5.75" customHeight="1">
      <c r="A949" s="50"/>
      <c r="B949" s="147"/>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5.75" customHeight="1">
      <c r="A950" s="50"/>
      <c r="B950" s="147"/>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5.75" customHeight="1">
      <c r="A951" s="50"/>
      <c r="B951" s="147"/>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5.75" customHeight="1">
      <c r="A952" s="50"/>
      <c r="B952" s="147"/>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5.75" customHeight="1">
      <c r="A953" s="50"/>
      <c r="B953" s="147"/>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5.75" customHeight="1">
      <c r="A954" s="50"/>
      <c r="B954" s="147"/>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5.75" customHeight="1">
      <c r="A955" s="50"/>
      <c r="B955" s="147"/>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5.75" customHeight="1">
      <c r="A956" s="50"/>
      <c r="B956" s="147"/>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5.75" customHeight="1">
      <c r="A957" s="50"/>
      <c r="B957" s="147"/>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5.75" customHeight="1">
      <c r="A958" s="50"/>
      <c r="B958" s="147"/>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5.75" customHeight="1">
      <c r="A959" s="50"/>
      <c r="B959" s="147"/>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5.75" customHeight="1">
      <c r="A960" s="50"/>
      <c r="B960" s="147"/>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5.75" customHeight="1">
      <c r="A961" s="50"/>
      <c r="B961" s="147"/>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5.75" customHeight="1">
      <c r="A962" s="50"/>
      <c r="B962" s="147"/>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5.75" customHeight="1">
      <c r="A963" s="50"/>
      <c r="B963" s="147"/>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5.75" customHeight="1">
      <c r="A964" s="50"/>
      <c r="B964" s="147"/>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5.75" customHeight="1">
      <c r="A965" s="50"/>
      <c r="B965" s="147"/>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5.75" customHeight="1">
      <c r="A966" s="50"/>
      <c r="B966" s="147"/>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5.75" customHeight="1">
      <c r="A967" s="50"/>
      <c r="B967" s="147"/>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5.75" customHeight="1">
      <c r="A968" s="50"/>
      <c r="B968" s="147"/>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5.75" customHeight="1">
      <c r="A969" s="50"/>
      <c r="B969" s="147"/>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5.75" customHeight="1">
      <c r="A970" s="50"/>
      <c r="B970" s="147"/>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5.75" customHeight="1">
      <c r="A971" s="50"/>
      <c r="B971" s="147"/>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5.75" customHeight="1">
      <c r="A972" s="50"/>
      <c r="B972" s="147"/>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5.75" customHeight="1">
      <c r="A973" s="50"/>
      <c r="B973" s="147"/>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5.75" customHeight="1">
      <c r="A974" s="50"/>
      <c r="B974" s="147"/>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5.75" customHeight="1">
      <c r="A975" s="50"/>
      <c r="B975" s="147"/>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5.75" customHeight="1">
      <c r="A976" s="50"/>
      <c r="B976" s="147"/>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5.75" customHeight="1">
      <c r="A977" s="50"/>
      <c r="B977" s="147"/>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5.75" customHeight="1">
      <c r="A978" s="50"/>
      <c r="B978" s="147"/>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5.75" customHeight="1">
      <c r="A979" s="50"/>
      <c r="B979" s="147"/>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5.75" customHeight="1">
      <c r="A980" s="50"/>
      <c r="B980" s="147"/>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5.75" customHeight="1">
      <c r="A981" s="50"/>
      <c r="B981" s="147"/>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5.75" customHeight="1">
      <c r="A982" s="50"/>
      <c r="B982" s="147"/>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5.75" customHeight="1">
      <c r="A983" s="50"/>
      <c r="B983" s="147"/>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5.75" customHeight="1">
      <c r="A984" s="50"/>
      <c r="B984" s="147"/>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5.75" customHeight="1">
      <c r="A985" s="50"/>
      <c r="B985" s="147"/>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5.75" customHeight="1">
      <c r="A986" s="50"/>
      <c r="B986" s="147"/>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5.75" customHeight="1">
      <c r="A987" s="50"/>
      <c r="B987" s="147"/>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5.75" customHeight="1">
      <c r="A988" s="50"/>
      <c r="B988" s="147"/>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5.75" customHeight="1">
      <c r="A989" s="50"/>
      <c r="B989" s="147"/>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5.75" customHeight="1">
      <c r="A990" s="50"/>
      <c r="B990" s="147"/>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5.75" customHeight="1">
      <c r="A991" s="50"/>
      <c r="B991" s="147"/>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5.75" customHeight="1">
      <c r="A992" s="50"/>
      <c r="B992" s="147"/>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5.75" customHeight="1">
      <c r="A993" s="50"/>
      <c r="B993" s="147"/>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5.75" customHeight="1">
      <c r="A994" s="50"/>
      <c r="B994" s="147"/>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5.75" customHeight="1">
      <c r="A995" s="50"/>
      <c r="B995" s="147"/>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5.75" customHeight="1">
      <c r="A996" s="50"/>
      <c r="B996" s="147"/>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5.75" customHeight="1">
      <c r="A997" s="50"/>
      <c r="B997" s="147"/>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5.75" customHeight="1">
      <c r="A998" s="50"/>
      <c r="B998" s="147"/>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5.75" customHeight="1">
      <c r="A999" s="50"/>
      <c r="B999" s="147"/>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5.75" customHeight="1">
      <c r="A1000" s="50"/>
      <c r="B1000" s="147"/>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74">
    <mergeCell ref="C64:M64"/>
    <mergeCell ref="C53:M53"/>
    <mergeCell ref="C54:M54"/>
    <mergeCell ref="C55:M55"/>
    <mergeCell ref="C56:M56"/>
    <mergeCell ref="C57:M57"/>
    <mergeCell ref="C58:M58"/>
    <mergeCell ref="C59:M59"/>
    <mergeCell ref="L43:M43"/>
    <mergeCell ref="A18:A54"/>
    <mergeCell ref="B47:B50"/>
    <mergeCell ref="A55:A60"/>
    <mergeCell ref="A61:A63"/>
    <mergeCell ref="C60:M60"/>
    <mergeCell ref="C61:M61"/>
    <mergeCell ref="C62:M62"/>
    <mergeCell ref="C63:M63"/>
    <mergeCell ref="L48:M49"/>
    <mergeCell ref="C51:M51"/>
    <mergeCell ref="C52:M52"/>
    <mergeCell ref="D43:E43"/>
    <mergeCell ref="F43:G43"/>
    <mergeCell ref="H43:I43"/>
    <mergeCell ref="J43:K43"/>
    <mergeCell ref="C18:M18"/>
    <mergeCell ref="J39:K39"/>
    <mergeCell ref="L39:M39"/>
    <mergeCell ref="D41:E41"/>
    <mergeCell ref="F41:G41"/>
    <mergeCell ref="H41:I41"/>
    <mergeCell ref="J41:K41"/>
    <mergeCell ref="L41:M41"/>
    <mergeCell ref="D39:E39"/>
    <mergeCell ref="F39:G39"/>
    <mergeCell ref="H39:I39"/>
    <mergeCell ref="C19:M19"/>
    <mergeCell ref="H45:I45"/>
    <mergeCell ref="D45:E45"/>
    <mergeCell ref="F45:G45"/>
    <mergeCell ref="F48:F49"/>
    <mergeCell ref="G48:J49"/>
    <mergeCell ref="B1:M1"/>
    <mergeCell ref="C2:M2"/>
    <mergeCell ref="C3:M3"/>
    <mergeCell ref="I7:M7"/>
    <mergeCell ref="L8:M9"/>
    <mergeCell ref="C7:D7"/>
    <mergeCell ref="C8:D9"/>
    <mergeCell ref="F8:G9"/>
    <mergeCell ref="I8:J9"/>
    <mergeCell ref="A2:A17"/>
    <mergeCell ref="B20:B26"/>
    <mergeCell ref="B27:B30"/>
    <mergeCell ref="B34:B36"/>
    <mergeCell ref="B37:B46"/>
    <mergeCell ref="B8:B13"/>
    <mergeCell ref="C10:D10"/>
    <mergeCell ref="F10:G10"/>
    <mergeCell ref="F4:G4"/>
    <mergeCell ref="F11:G12"/>
    <mergeCell ref="L10:M10"/>
    <mergeCell ref="L11:M12"/>
    <mergeCell ref="I11:J12"/>
    <mergeCell ref="I10:J10"/>
    <mergeCell ref="I13:J13"/>
    <mergeCell ref="C16:M16"/>
    <mergeCell ref="C17:D17"/>
    <mergeCell ref="F17:M17"/>
    <mergeCell ref="C11:D12"/>
    <mergeCell ref="C13:D13"/>
    <mergeCell ref="F13:G13"/>
    <mergeCell ref="L13:M13"/>
    <mergeCell ref="C14:M14"/>
    <mergeCell ref="C15:M15"/>
  </mergeCells>
  <dataValidations count="1">
    <dataValidation type="list" allowBlank="1" showErrorMessage="1" sqref="I7">
      <formula1>INDIRECT($C$7)</formula1>
    </dataValidation>
  </dataValidations>
  <hyperlinks>
    <hyperlink ref="C59" r:id="rId1"/>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M1000"/>
  <sheetViews>
    <sheetView zoomScale="80" zoomScaleNormal="80" workbookViewId="0">
      <selection activeCell="C11" sqref="C11:M11"/>
    </sheetView>
  </sheetViews>
  <sheetFormatPr baseColWidth="10" defaultColWidth="11.42578125" defaultRowHeight="15" customHeight="1"/>
  <cols>
    <col min="1" max="1" width="25.140625" style="389" customWidth="1"/>
    <col min="2" max="2" width="39.140625" style="488" customWidth="1"/>
    <col min="3" max="16384" width="11.42578125" style="389"/>
  </cols>
  <sheetData>
    <row r="1" spans="1:13" ht="24.75" customHeight="1" thickBot="1">
      <c r="A1" s="388"/>
      <c r="B1" s="1162" t="s">
        <v>709</v>
      </c>
      <c r="C1" s="1163"/>
      <c r="D1" s="1163"/>
      <c r="E1" s="1163"/>
      <c r="F1" s="1163"/>
      <c r="G1" s="1163"/>
      <c r="H1" s="1163"/>
      <c r="I1" s="1163"/>
      <c r="J1" s="1163"/>
      <c r="K1" s="1163"/>
      <c r="L1" s="1163"/>
      <c r="M1" s="1164"/>
    </row>
    <row r="2" spans="1:13" ht="15.75">
      <c r="A2" s="1172" t="s">
        <v>263</v>
      </c>
      <c r="B2" s="390" t="s">
        <v>264</v>
      </c>
      <c r="C2" s="1175" t="s">
        <v>705</v>
      </c>
      <c r="D2" s="1176"/>
      <c r="E2" s="1176"/>
      <c r="F2" s="1176"/>
      <c r="G2" s="1176"/>
      <c r="H2" s="1176"/>
      <c r="I2" s="1176"/>
      <c r="J2" s="1176"/>
      <c r="K2" s="1176"/>
      <c r="L2" s="1176"/>
      <c r="M2" s="1177"/>
    </row>
    <row r="3" spans="1:13" ht="31.5">
      <c r="A3" s="1173"/>
      <c r="B3" s="391" t="s">
        <v>265</v>
      </c>
      <c r="C3" s="1178" t="s">
        <v>706</v>
      </c>
      <c r="D3" s="1179"/>
      <c r="E3" s="1179"/>
      <c r="F3" s="1180"/>
      <c r="G3" s="1180"/>
      <c r="H3" s="1180"/>
      <c r="I3" s="1180"/>
      <c r="J3" s="1180"/>
      <c r="K3" s="1180"/>
      <c r="L3" s="1180"/>
      <c r="M3" s="1181"/>
    </row>
    <row r="4" spans="1:13" ht="15.75" customHeight="1">
      <c r="A4" s="1173"/>
      <c r="B4" s="392" t="s">
        <v>97</v>
      </c>
      <c r="C4" s="54" t="s">
        <v>306</v>
      </c>
      <c r="D4" s="55"/>
      <c r="E4" s="393"/>
      <c r="F4" s="1182" t="s">
        <v>98</v>
      </c>
      <c r="G4" s="1183"/>
      <c r="H4" s="57">
        <v>122</v>
      </c>
      <c r="I4" s="1184" t="s">
        <v>601</v>
      </c>
      <c r="J4" s="1109"/>
      <c r="K4" s="1109"/>
      <c r="L4" s="1109"/>
      <c r="M4" s="1147"/>
    </row>
    <row r="5" spans="1:13" ht="16.5" customHeight="1">
      <c r="A5" s="1173"/>
      <c r="B5" s="394" t="s">
        <v>267</v>
      </c>
      <c r="C5" s="1165" t="s">
        <v>587</v>
      </c>
      <c r="D5" s="1109"/>
      <c r="E5" s="1109"/>
      <c r="F5" s="1109"/>
      <c r="G5" s="1109"/>
      <c r="H5" s="1109"/>
      <c r="I5" s="1109"/>
      <c r="J5" s="1109"/>
      <c r="K5" s="1109"/>
      <c r="L5" s="1109"/>
      <c r="M5" s="1147"/>
    </row>
    <row r="6" spans="1:13" ht="15.75">
      <c r="A6" s="1173"/>
      <c r="B6" s="392" t="s">
        <v>268</v>
      </c>
      <c r="C6" s="1165" t="s">
        <v>588</v>
      </c>
      <c r="D6" s="1109"/>
      <c r="E6" s="1109"/>
      <c r="F6" s="1109"/>
      <c r="G6" s="1109"/>
      <c r="H6" s="1109"/>
      <c r="I6" s="1109"/>
      <c r="J6" s="1109"/>
      <c r="K6" s="1109"/>
      <c r="L6" s="1109"/>
      <c r="M6" s="1147"/>
    </row>
    <row r="7" spans="1:13" ht="15.75">
      <c r="A7" s="1173"/>
      <c r="B7" s="395" t="s">
        <v>269</v>
      </c>
      <c r="C7" s="1185" t="s">
        <v>206</v>
      </c>
      <c r="D7" s="1186"/>
      <c r="E7" s="396"/>
      <c r="F7" s="396"/>
      <c r="G7" s="397"/>
      <c r="H7" s="398" t="s">
        <v>52</v>
      </c>
      <c r="I7" s="1187" t="s">
        <v>67</v>
      </c>
      <c r="J7" s="1186"/>
      <c r="K7" s="1186"/>
      <c r="L7" s="1186"/>
      <c r="M7" s="1188"/>
    </row>
    <row r="8" spans="1:13" ht="15.75">
      <c r="A8" s="1173"/>
      <c r="B8" s="1148" t="s">
        <v>270</v>
      </c>
      <c r="C8" s="1139" t="s">
        <v>793</v>
      </c>
      <c r="D8" s="1140"/>
      <c r="E8" s="400"/>
      <c r="F8" s="1136" t="s">
        <v>792</v>
      </c>
      <c r="G8" s="1137"/>
      <c r="H8" s="400"/>
      <c r="I8" s="400"/>
      <c r="J8" s="400"/>
      <c r="K8" s="400"/>
      <c r="L8" s="401"/>
      <c r="M8" s="402"/>
    </row>
    <row r="9" spans="1:13" ht="15.75">
      <c r="A9" s="1173"/>
      <c r="B9" s="1149"/>
      <c r="C9" s="1141"/>
      <c r="D9" s="1142"/>
      <c r="E9" s="403"/>
      <c r="F9" s="1138"/>
      <c r="G9" s="1138"/>
      <c r="H9" s="403"/>
      <c r="I9" s="1152"/>
      <c r="J9" s="1152"/>
      <c r="K9" s="403"/>
      <c r="L9" s="404"/>
      <c r="M9" s="405"/>
    </row>
    <row r="10" spans="1:13" ht="15.75">
      <c r="A10" s="1173"/>
      <c r="B10" s="1150"/>
      <c r="C10" s="1151" t="s">
        <v>272</v>
      </c>
      <c r="D10" s="1152"/>
      <c r="E10" s="406"/>
      <c r="F10" s="1152" t="s">
        <v>272</v>
      </c>
      <c r="G10" s="1152"/>
      <c r="H10" s="406"/>
      <c r="I10" s="1152" t="s">
        <v>272</v>
      </c>
      <c r="J10" s="1152"/>
      <c r="K10" s="406"/>
      <c r="L10" s="407"/>
      <c r="M10" s="408"/>
    </row>
    <row r="11" spans="1:13" ht="223.5" customHeight="1">
      <c r="A11" s="1174"/>
      <c r="B11" s="391" t="s">
        <v>273</v>
      </c>
      <c r="C11" s="1133" t="s">
        <v>791</v>
      </c>
      <c r="D11" s="1134"/>
      <c r="E11" s="1134"/>
      <c r="F11" s="1134"/>
      <c r="G11" s="1134"/>
      <c r="H11" s="1134"/>
      <c r="I11" s="1134"/>
      <c r="J11" s="1134"/>
      <c r="K11" s="1134"/>
      <c r="L11" s="1134"/>
      <c r="M11" s="1135"/>
    </row>
    <row r="12" spans="1:13" ht="15.75" customHeight="1">
      <c r="A12" s="1169" t="s">
        <v>275</v>
      </c>
      <c r="B12" s="395" t="s">
        <v>91</v>
      </c>
      <c r="C12" s="1133" t="s">
        <v>703</v>
      </c>
      <c r="D12" s="1134"/>
      <c r="E12" s="1134"/>
      <c r="F12" s="1134"/>
      <c r="G12" s="1134"/>
      <c r="H12" s="1134"/>
      <c r="I12" s="1134"/>
      <c r="J12" s="1134"/>
      <c r="K12" s="1134"/>
      <c r="L12" s="1134"/>
      <c r="M12" s="1135"/>
    </row>
    <row r="13" spans="1:13" ht="8.25" customHeight="1">
      <c r="A13" s="1170"/>
      <c r="B13" s="1148" t="s">
        <v>276</v>
      </c>
      <c r="C13" s="409"/>
      <c r="D13" s="410"/>
      <c r="E13" s="410"/>
      <c r="F13" s="410"/>
      <c r="G13" s="410"/>
      <c r="H13" s="410"/>
      <c r="I13" s="410"/>
      <c r="J13" s="410"/>
      <c r="K13" s="410"/>
      <c r="L13" s="410"/>
      <c r="M13" s="411"/>
    </row>
    <row r="14" spans="1:13" ht="9" customHeight="1">
      <c r="A14" s="1170"/>
      <c r="B14" s="1149"/>
      <c r="C14" s="412"/>
      <c r="D14" s="413"/>
      <c r="E14" s="414"/>
      <c r="F14" s="413"/>
      <c r="G14" s="414"/>
      <c r="H14" s="413"/>
      <c r="I14" s="414"/>
      <c r="J14" s="413"/>
      <c r="K14" s="414"/>
      <c r="L14" s="414"/>
      <c r="M14" s="415"/>
    </row>
    <row r="15" spans="1:13" ht="15.75">
      <c r="A15" s="1170"/>
      <c r="B15" s="1149"/>
      <c r="C15" s="416" t="s">
        <v>277</v>
      </c>
      <c r="D15" s="417"/>
      <c r="E15" s="418" t="s">
        <v>278</v>
      </c>
      <c r="F15" s="417"/>
      <c r="G15" s="418" t="s">
        <v>279</v>
      </c>
      <c r="H15" s="417"/>
      <c r="I15" s="418" t="s">
        <v>280</v>
      </c>
      <c r="J15" s="419" t="s">
        <v>309</v>
      </c>
      <c r="K15" s="418"/>
      <c r="L15" s="418"/>
      <c r="M15" s="420"/>
    </row>
    <row r="16" spans="1:13" ht="15.75">
      <c r="A16" s="1170"/>
      <c r="B16" s="1149"/>
      <c r="C16" s="416" t="s">
        <v>281</v>
      </c>
      <c r="D16" s="421"/>
      <c r="E16" s="418" t="s">
        <v>282</v>
      </c>
      <c r="F16" s="422"/>
      <c r="G16" s="418" t="s">
        <v>283</v>
      </c>
      <c r="H16" s="422"/>
      <c r="I16" s="418"/>
      <c r="J16" s="423"/>
      <c r="K16" s="418"/>
      <c r="L16" s="418"/>
      <c r="M16" s="420"/>
    </row>
    <row r="17" spans="1:13" ht="15.75">
      <c r="A17" s="1170"/>
      <c r="B17" s="1149"/>
      <c r="C17" s="416" t="s">
        <v>284</v>
      </c>
      <c r="D17" s="421"/>
      <c r="E17" s="418" t="s">
        <v>285</v>
      </c>
      <c r="F17" s="421"/>
      <c r="G17" s="418"/>
      <c r="H17" s="423"/>
      <c r="I17" s="418"/>
      <c r="J17" s="423"/>
      <c r="K17" s="418"/>
      <c r="L17" s="418"/>
      <c r="M17" s="420"/>
    </row>
    <row r="18" spans="1:13" ht="15.75">
      <c r="A18" s="1170"/>
      <c r="B18" s="1149"/>
      <c r="C18" s="416" t="s">
        <v>286</v>
      </c>
      <c r="D18" s="422"/>
      <c r="E18" s="418" t="s">
        <v>288</v>
      </c>
      <c r="F18" s="424"/>
      <c r="G18" s="424"/>
      <c r="H18" s="424"/>
      <c r="I18" s="424"/>
      <c r="J18" s="424"/>
      <c r="K18" s="424"/>
      <c r="L18" s="424"/>
      <c r="M18" s="425"/>
    </row>
    <row r="19" spans="1:13" ht="9.75" customHeight="1">
      <c r="A19" s="1170"/>
      <c r="B19" s="1150"/>
      <c r="C19" s="426"/>
      <c r="D19" s="427"/>
      <c r="E19" s="427"/>
      <c r="F19" s="427"/>
      <c r="G19" s="427"/>
      <c r="H19" s="427"/>
      <c r="I19" s="427"/>
      <c r="J19" s="427"/>
      <c r="K19" s="427"/>
      <c r="L19" s="427"/>
      <c r="M19" s="428"/>
    </row>
    <row r="20" spans="1:13" ht="15.75">
      <c r="A20" s="1170"/>
      <c r="B20" s="1148" t="s">
        <v>290</v>
      </c>
      <c r="C20" s="429"/>
      <c r="D20" s="430"/>
      <c r="E20" s="430"/>
      <c r="F20" s="430"/>
      <c r="G20" s="430"/>
      <c r="H20" s="430"/>
      <c r="I20" s="430"/>
      <c r="J20" s="430"/>
      <c r="K20" s="430"/>
      <c r="L20" s="401"/>
      <c r="M20" s="402"/>
    </row>
    <row r="21" spans="1:13" ht="15.75">
      <c r="A21" s="1170"/>
      <c r="B21" s="1149"/>
      <c r="C21" s="416" t="s">
        <v>291</v>
      </c>
      <c r="D21" s="422"/>
      <c r="E21" s="431"/>
      <c r="F21" s="418" t="s">
        <v>292</v>
      </c>
      <c r="G21" s="421"/>
      <c r="H21" s="431"/>
      <c r="I21" s="418" t="s">
        <v>201</v>
      </c>
      <c r="J21" s="421"/>
      <c r="K21" s="431"/>
      <c r="L21" s="404"/>
      <c r="M21" s="405"/>
    </row>
    <row r="22" spans="1:13" ht="15.75">
      <c r="A22" s="1170"/>
      <c r="B22" s="1149"/>
      <c r="C22" s="416" t="s">
        <v>293</v>
      </c>
      <c r="D22" s="432"/>
      <c r="E22" s="404"/>
      <c r="F22" s="418" t="s">
        <v>193</v>
      </c>
      <c r="G22" s="421" t="s">
        <v>309</v>
      </c>
      <c r="H22" s="404"/>
      <c r="I22" s="433"/>
      <c r="J22" s="404"/>
      <c r="K22" s="403"/>
      <c r="L22" s="404"/>
      <c r="M22" s="405"/>
    </row>
    <row r="23" spans="1:13" ht="15.75">
      <c r="A23" s="1170"/>
      <c r="B23" s="1149"/>
      <c r="C23" s="434"/>
      <c r="D23" s="435"/>
      <c r="E23" s="435"/>
      <c r="F23" s="435"/>
      <c r="G23" s="435"/>
      <c r="H23" s="435"/>
      <c r="I23" s="435"/>
      <c r="J23" s="435"/>
      <c r="K23" s="435"/>
      <c r="L23" s="407"/>
      <c r="M23" s="408"/>
    </row>
    <row r="24" spans="1:13" ht="15.75">
      <c r="A24" s="1170"/>
      <c r="B24" s="436" t="s">
        <v>294</v>
      </c>
      <c r="C24" s="437"/>
      <c r="D24" s="438"/>
      <c r="E24" s="438"/>
      <c r="F24" s="438"/>
      <c r="G24" s="438"/>
      <c r="H24" s="438"/>
      <c r="I24" s="438"/>
      <c r="J24" s="438"/>
      <c r="K24" s="438"/>
      <c r="L24" s="438"/>
      <c r="M24" s="439"/>
    </row>
    <row r="25" spans="1:13" ht="31.5" customHeight="1">
      <c r="A25" s="1170"/>
      <c r="B25" s="440"/>
      <c r="C25" s="441" t="s">
        <v>295</v>
      </c>
      <c r="D25" s="442">
        <v>10987</v>
      </c>
      <c r="E25" s="431"/>
      <c r="F25" s="443" t="s">
        <v>296</v>
      </c>
      <c r="G25" s="422">
        <v>2022</v>
      </c>
      <c r="H25" s="431"/>
      <c r="I25" s="443" t="s">
        <v>297</v>
      </c>
      <c r="J25" s="1130" t="s">
        <v>704</v>
      </c>
      <c r="K25" s="1131"/>
      <c r="L25" s="1132"/>
      <c r="M25" s="444"/>
    </row>
    <row r="26" spans="1:13" ht="15.75">
      <c r="A26" s="1170"/>
      <c r="B26" s="394"/>
      <c r="C26" s="426"/>
      <c r="D26" s="427"/>
      <c r="E26" s="427"/>
      <c r="F26" s="427"/>
      <c r="G26" s="427"/>
      <c r="H26" s="427"/>
      <c r="I26" s="427"/>
      <c r="J26" s="427"/>
      <c r="K26" s="427"/>
      <c r="L26" s="427"/>
      <c r="M26" s="428"/>
    </row>
    <row r="27" spans="1:13" ht="15.75">
      <c r="A27" s="1170"/>
      <c r="B27" s="1149" t="s">
        <v>299</v>
      </c>
      <c r="C27" s="445"/>
      <c r="D27" s="446"/>
      <c r="E27" s="446"/>
      <c r="F27" s="446"/>
      <c r="G27" s="446"/>
      <c r="H27" s="446"/>
      <c r="I27" s="446"/>
      <c r="J27" s="446"/>
      <c r="K27" s="446"/>
      <c r="L27" s="404"/>
      <c r="M27" s="405"/>
    </row>
    <row r="28" spans="1:13" ht="15.75">
      <c r="A28" s="1170"/>
      <c r="B28" s="1149"/>
      <c r="C28" s="447" t="s">
        <v>300</v>
      </c>
      <c r="D28" s="448">
        <v>45293</v>
      </c>
      <c r="E28" s="449"/>
      <c r="F28" s="431" t="s">
        <v>301</v>
      </c>
      <c r="G28" s="448">
        <v>47483</v>
      </c>
      <c r="H28" s="449"/>
      <c r="I28" s="443"/>
      <c r="J28" s="449"/>
      <c r="K28" s="449"/>
      <c r="L28" s="404"/>
      <c r="M28" s="405"/>
    </row>
    <row r="29" spans="1:13" ht="15.75">
      <c r="A29" s="1170"/>
      <c r="B29" s="1149"/>
      <c r="C29" s="447"/>
      <c r="D29" s="450"/>
      <c r="E29" s="449"/>
      <c r="F29" s="431"/>
      <c r="G29" s="449"/>
      <c r="H29" s="449"/>
      <c r="I29" s="443"/>
      <c r="J29" s="449"/>
      <c r="K29" s="449"/>
      <c r="L29" s="404"/>
      <c r="M29" s="405"/>
    </row>
    <row r="30" spans="1:13" ht="15.75">
      <c r="A30" s="1170"/>
      <c r="B30" s="436" t="s">
        <v>303</v>
      </c>
      <c r="C30" s="451"/>
      <c r="D30" s="452"/>
      <c r="E30" s="452"/>
      <c r="F30" s="452"/>
      <c r="G30" s="452"/>
      <c r="H30" s="452"/>
      <c r="I30" s="452"/>
      <c r="J30" s="452"/>
      <c r="K30" s="452"/>
      <c r="L30" s="452"/>
      <c r="M30" s="453"/>
    </row>
    <row r="31" spans="1:13" ht="15.75">
      <c r="A31" s="1170"/>
      <c r="B31" s="440"/>
      <c r="C31" s="454"/>
      <c r="D31" s="455" t="s">
        <v>359</v>
      </c>
      <c r="E31" s="455"/>
      <c r="F31" s="455" t="s">
        <v>360</v>
      </c>
      <c r="G31" s="455"/>
      <c r="H31" s="456" t="s">
        <v>361</v>
      </c>
      <c r="I31" s="456"/>
      <c r="J31" s="456" t="s">
        <v>362</v>
      </c>
      <c r="K31" s="455"/>
      <c r="L31" s="455" t="s">
        <v>363</v>
      </c>
      <c r="M31" s="457"/>
    </row>
    <row r="32" spans="1:13" ht="15.75">
      <c r="A32" s="1170"/>
      <c r="B32" s="440"/>
      <c r="C32" s="454"/>
      <c r="D32" s="458">
        <v>2024</v>
      </c>
      <c r="E32" s="459">
        <v>10987</v>
      </c>
      <c r="F32" s="458">
        <v>2025</v>
      </c>
      <c r="G32" s="460">
        <f>+E32</f>
        <v>10987</v>
      </c>
      <c r="H32" s="458">
        <v>2026</v>
      </c>
      <c r="I32" s="460">
        <f>+G32</f>
        <v>10987</v>
      </c>
      <c r="J32" s="458">
        <v>2027</v>
      </c>
      <c r="K32" s="460">
        <f>+I32</f>
        <v>10987</v>
      </c>
      <c r="L32" s="458">
        <v>2028</v>
      </c>
      <c r="M32" s="460">
        <f>+K32</f>
        <v>10987</v>
      </c>
    </row>
    <row r="33" spans="1:13" ht="15.75">
      <c r="A33" s="1170"/>
      <c r="B33" s="440"/>
      <c r="C33" s="454"/>
      <c r="D33" s="455" t="s">
        <v>364</v>
      </c>
      <c r="E33" s="455"/>
      <c r="F33" s="455" t="s">
        <v>365</v>
      </c>
      <c r="G33" s="455"/>
      <c r="H33" s="456" t="s">
        <v>366</v>
      </c>
      <c r="I33" s="456"/>
      <c r="J33" s="456" t="s">
        <v>367</v>
      </c>
      <c r="K33" s="455"/>
      <c r="L33" s="455" t="s">
        <v>368</v>
      </c>
      <c r="M33" s="415"/>
    </row>
    <row r="34" spans="1:13" ht="15.75">
      <c r="A34" s="1170"/>
      <c r="B34" s="440"/>
      <c r="C34" s="454"/>
      <c r="D34" s="458">
        <v>2029</v>
      </c>
      <c r="E34" s="460">
        <f>+M32</f>
        <v>10987</v>
      </c>
      <c r="F34" s="458">
        <v>2030</v>
      </c>
      <c r="G34" s="460">
        <f>+E34</f>
        <v>10987</v>
      </c>
      <c r="H34" s="458"/>
      <c r="I34" s="460"/>
      <c r="J34" s="461"/>
      <c r="K34" s="462"/>
      <c r="L34" s="461"/>
      <c r="M34" s="463"/>
    </row>
    <row r="35" spans="1:13" ht="15.75">
      <c r="A35" s="1170"/>
      <c r="B35" s="440"/>
      <c r="C35" s="454"/>
      <c r="D35" s="455" t="s">
        <v>369</v>
      </c>
      <c r="E35" s="455"/>
      <c r="F35" s="455" t="s">
        <v>370</v>
      </c>
      <c r="G35" s="455"/>
      <c r="H35" s="456" t="s">
        <v>371</v>
      </c>
      <c r="I35" s="456"/>
      <c r="J35" s="456" t="s">
        <v>372</v>
      </c>
      <c r="K35" s="455"/>
      <c r="L35" s="455" t="s">
        <v>534</v>
      </c>
      <c r="M35" s="415"/>
    </row>
    <row r="36" spans="1:13" ht="15.75">
      <c r="A36" s="1170"/>
      <c r="B36" s="440"/>
      <c r="C36" s="454"/>
      <c r="D36" s="461"/>
      <c r="E36" s="462"/>
      <c r="F36" s="461"/>
      <c r="G36" s="462"/>
      <c r="H36" s="461"/>
      <c r="I36" s="462"/>
      <c r="J36" s="461"/>
      <c r="K36" s="462"/>
      <c r="L36" s="461"/>
      <c r="M36" s="463"/>
    </row>
    <row r="37" spans="1:13" ht="15.75">
      <c r="A37" s="1170"/>
      <c r="B37" s="440"/>
      <c r="C37" s="454"/>
      <c r="D37" s="464" t="s">
        <v>534</v>
      </c>
      <c r="E37" s="465"/>
      <c r="F37" s="464" t="s">
        <v>304</v>
      </c>
      <c r="G37" s="465"/>
      <c r="H37" s="466"/>
      <c r="I37" s="467"/>
      <c r="J37" s="466"/>
      <c r="K37" s="467"/>
      <c r="L37" s="466"/>
      <c r="M37" s="468"/>
    </row>
    <row r="38" spans="1:13" ht="15.75">
      <c r="A38" s="1170"/>
      <c r="B38" s="440"/>
      <c r="C38" s="454"/>
      <c r="D38" s="461"/>
      <c r="E38" s="462"/>
      <c r="H38" s="469"/>
      <c r="I38" s="455"/>
      <c r="J38" s="469"/>
      <c r="K38" s="455"/>
      <c r="L38" s="469"/>
      <c r="M38" s="470"/>
    </row>
    <row r="39" spans="1:13" ht="15.75">
      <c r="A39" s="1170"/>
      <c r="B39" s="394"/>
      <c r="C39" s="471"/>
      <c r="D39" s="407"/>
      <c r="E39" s="407"/>
      <c r="F39" s="1153">
        <v>10987</v>
      </c>
      <c r="G39" s="1154"/>
      <c r="H39" s="1155"/>
      <c r="I39" s="1155"/>
      <c r="J39" s="472"/>
      <c r="K39" s="473"/>
      <c r="L39" s="472"/>
      <c r="M39" s="474"/>
    </row>
    <row r="40" spans="1:13" ht="18" customHeight="1">
      <c r="A40" s="1170"/>
      <c r="B40" s="1149" t="s">
        <v>305</v>
      </c>
      <c r="C40" s="475"/>
      <c r="D40" s="423"/>
      <c r="E40" s="423"/>
      <c r="F40" s="423"/>
      <c r="G40" s="423"/>
      <c r="H40" s="423"/>
      <c r="I40" s="423"/>
      <c r="J40" s="423"/>
      <c r="K40" s="423"/>
      <c r="L40" s="404"/>
      <c r="M40" s="405"/>
    </row>
    <row r="41" spans="1:13" ht="15.75">
      <c r="A41" s="1170"/>
      <c r="B41" s="1149"/>
      <c r="C41" s="476"/>
      <c r="D41" s="477" t="s">
        <v>306</v>
      </c>
      <c r="E41" s="478" t="s">
        <v>163</v>
      </c>
      <c r="F41" s="1156" t="s">
        <v>307</v>
      </c>
      <c r="G41" s="1157"/>
      <c r="H41" s="1157"/>
      <c r="I41" s="1157"/>
      <c r="J41" s="1157"/>
      <c r="K41" s="479" t="s">
        <v>308</v>
      </c>
      <c r="L41" s="1158"/>
      <c r="M41" s="1159"/>
    </row>
    <row r="42" spans="1:13" ht="15.75">
      <c r="A42" s="1170"/>
      <c r="B42" s="1149"/>
      <c r="C42" s="476"/>
      <c r="D42" s="480"/>
      <c r="E42" s="421" t="s">
        <v>309</v>
      </c>
      <c r="F42" s="1156"/>
      <c r="G42" s="1157"/>
      <c r="H42" s="1157"/>
      <c r="I42" s="1157"/>
      <c r="J42" s="1157"/>
      <c r="K42" s="404"/>
      <c r="L42" s="1160"/>
      <c r="M42" s="1161"/>
    </row>
    <row r="43" spans="1:13" ht="15.75">
      <c r="A43" s="1170"/>
      <c r="B43" s="1150"/>
      <c r="C43" s="481"/>
      <c r="D43" s="407"/>
      <c r="E43" s="407"/>
      <c r="F43" s="407"/>
      <c r="G43" s="407"/>
      <c r="H43" s="407"/>
      <c r="I43" s="407"/>
      <c r="J43" s="407"/>
      <c r="K43" s="407"/>
      <c r="L43" s="404"/>
      <c r="M43" s="405"/>
    </row>
    <row r="44" spans="1:13" ht="37.5" customHeight="1">
      <c r="A44" s="1170"/>
      <c r="B44" s="395" t="s">
        <v>310</v>
      </c>
      <c r="C44" s="1133" t="s">
        <v>707</v>
      </c>
      <c r="D44" s="1134"/>
      <c r="E44" s="1134"/>
      <c r="F44" s="1134"/>
      <c r="G44" s="1134"/>
      <c r="H44" s="1134"/>
      <c r="I44" s="1134"/>
      <c r="J44" s="1134"/>
      <c r="K44" s="1134"/>
      <c r="L44" s="1134"/>
      <c r="M44" s="1135"/>
    </row>
    <row r="45" spans="1:13" ht="15.75">
      <c r="A45" s="1170"/>
      <c r="B45" s="395" t="s">
        <v>312</v>
      </c>
      <c r="C45" s="1133" t="s">
        <v>708</v>
      </c>
      <c r="D45" s="1134"/>
      <c r="E45" s="1134"/>
      <c r="F45" s="1134"/>
      <c r="G45" s="1134"/>
      <c r="H45" s="1134"/>
      <c r="I45" s="1134"/>
      <c r="J45" s="1134"/>
      <c r="K45" s="1134"/>
      <c r="L45" s="1134"/>
      <c r="M45" s="1135"/>
    </row>
    <row r="46" spans="1:13" ht="15.75">
      <c r="A46" s="1170"/>
      <c r="B46" s="395" t="s">
        <v>314</v>
      </c>
      <c r="C46" s="1165" t="s">
        <v>595</v>
      </c>
      <c r="D46" s="1109"/>
      <c r="E46" s="1109"/>
      <c r="F46" s="1109"/>
      <c r="G46" s="1109"/>
      <c r="H46" s="1109"/>
      <c r="I46" s="1109"/>
      <c r="J46" s="1109"/>
      <c r="K46" s="1109"/>
      <c r="L46" s="1109"/>
      <c r="M46" s="1147"/>
    </row>
    <row r="47" spans="1:13" ht="15.75">
      <c r="A47" s="1171"/>
      <c r="B47" s="395" t="s">
        <v>316</v>
      </c>
      <c r="C47" s="1146">
        <v>2022</v>
      </c>
      <c r="D47" s="1109"/>
      <c r="E47" s="1109"/>
      <c r="F47" s="1109"/>
      <c r="G47" s="1109"/>
      <c r="H47" s="1109"/>
      <c r="I47" s="1109"/>
      <c r="J47" s="1109"/>
      <c r="K47" s="1109"/>
      <c r="L47" s="1109"/>
      <c r="M47" s="1147"/>
    </row>
    <row r="48" spans="1:13" ht="15.75" customHeight="1">
      <c r="A48" s="1166" t="s">
        <v>317</v>
      </c>
      <c r="B48" s="482" t="s">
        <v>318</v>
      </c>
      <c r="C48" s="1127" t="s">
        <v>209</v>
      </c>
      <c r="D48" s="1128"/>
      <c r="E48" s="1128"/>
      <c r="F48" s="1128"/>
      <c r="G48" s="1128"/>
      <c r="H48" s="1128"/>
      <c r="I48" s="1128"/>
      <c r="J48" s="1128"/>
      <c r="K48" s="1128"/>
      <c r="L48" s="1128"/>
      <c r="M48" s="1129"/>
    </row>
    <row r="49" spans="1:13" ht="15.75">
      <c r="A49" s="1167"/>
      <c r="B49" s="482" t="s">
        <v>320</v>
      </c>
      <c r="C49" s="1127" t="s">
        <v>596</v>
      </c>
      <c r="D49" s="1128"/>
      <c r="E49" s="1128"/>
      <c r="F49" s="1128"/>
      <c r="G49" s="1128"/>
      <c r="H49" s="1128"/>
      <c r="I49" s="1128"/>
      <c r="J49" s="1128"/>
      <c r="K49" s="1128"/>
      <c r="L49" s="1128"/>
      <c r="M49" s="1129"/>
    </row>
    <row r="50" spans="1:13" ht="15.75">
      <c r="A50" s="1167"/>
      <c r="B50" s="482" t="s">
        <v>322</v>
      </c>
      <c r="C50" s="1127" t="s">
        <v>207</v>
      </c>
      <c r="D50" s="1128"/>
      <c r="E50" s="1128"/>
      <c r="F50" s="1128"/>
      <c r="G50" s="1128"/>
      <c r="H50" s="1128"/>
      <c r="I50" s="1128"/>
      <c r="J50" s="1128"/>
      <c r="K50" s="1128"/>
      <c r="L50" s="1128"/>
      <c r="M50" s="1129"/>
    </row>
    <row r="51" spans="1:13" ht="15.75" customHeight="1">
      <c r="A51" s="1167"/>
      <c r="B51" s="483" t="s">
        <v>323</v>
      </c>
      <c r="C51" s="1127" t="s">
        <v>208</v>
      </c>
      <c r="D51" s="1128"/>
      <c r="E51" s="1128"/>
      <c r="F51" s="1128"/>
      <c r="G51" s="1128"/>
      <c r="H51" s="1128"/>
      <c r="I51" s="1128"/>
      <c r="J51" s="1128"/>
      <c r="K51" s="1128"/>
      <c r="L51" s="1128"/>
      <c r="M51" s="1129"/>
    </row>
    <row r="52" spans="1:13" ht="15.75" customHeight="1">
      <c r="A52" s="1167"/>
      <c r="B52" s="482" t="s">
        <v>324</v>
      </c>
      <c r="C52" s="1127" t="s">
        <v>211</v>
      </c>
      <c r="D52" s="1128"/>
      <c r="E52" s="1128"/>
      <c r="F52" s="1128"/>
      <c r="G52" s="1128"/>
      <c r="H52" s="1128"/>
      <c r="I52" s="1128"/>
      <c r="J52" s="1128"/>
      <c r="K52" s="1128"/>
      <c r="L52" s="1128"/>
      <c r="M52" s="1129"/>
    </row>
    <row r="53" spans="1:13" ht="16.5" thickBot="1">
      <c r="A53" s="1168"/>
      <c r="B53" s="482" t="s">
        <v>325</v>
      </c>
      <c r="C53" s="1127" t="s">
        <v>597</v>
      </c>
      <c r="D53" s="1128"/>
      <c r="E53" s="1128"/>
      <c r="F53" s="1128"/>
      <c r="G53" s="1128"/>
      <c r="H53" s="1128"/>
      <c r="I53" s="1128"/>
      <c r="J53" s="1128"/>
      <c r="K53" s="1128"/>
      <c r="L53" s="1128"/>
      <c r="M53" s="1129"/>
    </row>
    <row r="54" spans="1:13" ht="15.75" customHeight="1">
      <c r="A54" s="1166" t="s">
        <v>326</v>
      </c>
      <c r="B54" s="484" t="s">
        <v>327</v>
      </c>
      <c r="C54" s="1127" t="s">
        <v>598</v>
      </c>
      <c r="D54" s="1128"/>
      <c r="E54" s="1128"/>
      <c r="F54" s="1128"/>
      <c r="G54" s="1128"/>
      <c r="H54" s="1128"/>
      <c r="I54" s="1128"/>
      <c r="J54" s="1128"/>
      <c r="K54" s="1128"/>
      <c r="L54" s="1128"/>
      <c r="M54" s="1129"/>
    </row>
    <row r="55" spans="1:13" ht="30" customHeight="1">
      <c r="A55" s="1167"/>
      <c r="B55" s="484" t="s">
        <v>329</v>
      </c>
      <c r="C55" s="1127" t="s">
        <v>599</v>
      </c>
      <c r="D55" s="1128"/>
      <c r="E55" s="1128"/>
      <c r="F55" s="1128"/>
      <c r="G55" s="1128"/>
      <c r="H55" s="1128"/>
      <c r="I55" s="1128"/>
      <c r="J55" s="1128"/>
      <c r="K55" s="1128"/>
      <c r="L55" s="1128"/>
      <c r="M55" s="1129"/>
    </row>
    <row r="56" spans="1:13" ht="30" customHeight="1" thickBot="1">
      <c r="A56" s="1167"/>
      <c r="B56" s="485" t="s">
        <v>52</v>
      </c>
      <c r="C56" s="1127" t="s">
        <v>67</v>
      </c>
      <c r="D56" s="1128"/>
      <c r="E56" s="1128"/>
      <c r="F56" s="1128"/>
      <c r="G56" s="1128"/>
      <c r="H56" s="1128"/>
      <c r="I56" s="1128"/>
      <c r="J56" s="1128"/>
      <c r="K56" s="1128"/>
      <c r="L56" s="1128"/>
      <c r="M56" s="1129"/>
    </row>
    <row r="57" spans="1:13" ht="16.5" thickBot="1">
      <c r="A57" s="486" t="s">
        <v>331</v>
      </c>
      <c r="B57" s="487"/>
      <c r="C57" s="1143"/>
      <c r="D57" s="1144"/>
      <c r="E57" s="1144"/>
      <c r="F57" s="1144"/>
      <c r="G57" s="1144"/>
      <c r="H57" s="1144"/>
      <c r="I57" s="1144"/>
      <c r="J57" s="1144"/>
      <c r="K57" s="1144"/>
      <c r="L57" s="1144"/>
      <c r="M57" s="1145"/>
    </row>
    <row r="58" spans="1:13" ht="15.75"/>
    <row r="59" spans="1:13" ht="15.75"/>
    <row r="60" spans="1:13" ht="15.75"/>
    <row r="61" spans="1:13" ht="15.75"/>
    <row r="62" spans="1:13" ht="15.75"/>
    <row r="63" spans="1:13" ht="15.75"/>
    <row r="64" spans="1:13"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row r="195" ht="15.75"/>
    <row r="196" ht="15.75"/>
    <row r="197" ht="15.75"/>
    <row r="198" ht="15.75"/>
    <row r="199" ht="15.75"/>
    <row r="200" ht="15.75"/>
    <row r="201" ht="15.75"/>
    <row r="202" ht="15.75"/>
    <row r="203" ht="15.75"/>
    <row r="204" ht="15.75"/>
    <row r="205" ht="15.75"/>
    <row r="206" ht="15.75"/>
    <row r="207" ht="15.75"/>
    <row r="208" ht="15.75"/>
    <row r="209" ht="15.75"/>
    <row r="210" ht="15.75"/>
    <row r="211" ht="15.75"/>
    <row r="212" ht="15.75"/>
    <row r="213" ht="15.75"/>
    <row r="214" ht="15.75"/>
    <row r="215" ht="15.75"/>
    <row r="216" ht="15.75"/>
    <row r="217" ht="15.75"/>
    <row r="218" ht="15.75"/>
    <row r="219" ht="15.75"/>
    <row r="220" ht="15.75"/>
    <row r="221" ht="15.75"/>
    <row r="222" ht="15.75"/>
    <row r="223" ht="15.75"/>
    <row r="224" ht="15.75"/>
    <row r="225" ht="15.75"/>
    <row r="226" ht="15.75"/>
    <row r="227" ht="15.75"/>
    <row r="228" ht="15.75"/>
    <row r="229" ht="15.75"/>
    <row r="230" ht="15.75"/>
    <row r="231" ht="15.75"/>
    <row r="232" ht="15.75"/>
    <row r="233" ht="15.75"/>
    <row r="234" ht="15.75"/>
    <row r="235" ht="15.75"/>
    <row r="236" ht="15.75"/>
    <row r="237" ht="15.75"/>
    <row r="238" ht="15.75"/>
    <row r="239" ht="15.75"/>
    <row r="240" ht="15.75"/>
    <row r="241" ht="15.75"/>
    <row r="242" ht="15.75"/>
    <row r="243" ht="15.75"/>
    <row r="244" ht="15.75"/>
    <row r="245" ht="15.75"/>
    <row r="246" ht="15.75"/>
    <row r="247" ht="15.75"/>
    <row r="248" ht="15.75"/>
    <row r="249" ht="15.75"/>
    <row r="250" ht="15.75"/>
    <row r="251" ht="15.75"/>
    <row r="252" ht="15.75"/>
    <row r="253" ht="15.75"/>
    <row r="254" ht="15.75"/>
    <row r="255" ht="15.75"/>
    <row r="256" ht="15.75"/>
    <row r="257" ht="15.75"/>
    <row r="258" ht="15.75"/>
    <row r="259" ht="15.75"/>
    <row r="260" ht="15.75"/>
    <row r="261" ht="15.75"/>
    <row r="262" ht="15.75"/>
    <row r="263" ht="15.75"/>
    <row r="264" ht="15.75"/>
    <row r="265" ht="15.75"/>
    <row r="266" ht="15.75"/>
    <row r="267" ht="15.75"/>
    <row r="268" ht="15.75"/>
    <row r="269" ht="15.75"/>
    <row r="270" ht="15.75"/>
    <row r="271" ht="15.75"/>
    <row r="272" ht="15.75"/>
    <row r="273" ht="15.75"/>
    <row r="274" ht="15.75"/>
    <row r="275" ht="15.75"/>
    <row r="276" ht="15.75"/>
    <row r="277" ht="15.75"/>
    <row r="278" ht="15.75"/>
    <row r="279" ht="15.75"/>
    <row r="280" ht="15.75"/>
    <row r="281" ht="15.75"/>
    <row r="282" ht="15.75"/>
    <row r="283" ht="15.75"/>
    <row r="284" ht="15.75"/>
    <row r="285" ht="15.75"/>
    <row r="286" ht="15.75"/>
    <row r="287" ht="15.75"/>
    <row r="288" ht="15.75"/>
    <row r="289" ht="15.75"/>
    <row r="290" ht="15.75"/>
    <row r="291" ht="15.75"/>
    <row r="292" ht="15.75"/>
    <row r="293" ht="15.75"/>
    <row r="294" ht="15.75"/>
    <row r="295" ht="15.75"/>
    <row r="296" ht="15.75"/>
    <row r="297" ht="15.75"/>
    <row r="298" ht="15.75"/>
    <row r="299" ht="15.75"/>
    <row r="300" ht="15.75"/>
    <row r="301" ht="15.75"/>
    <row r="302" ht="15.75"/>
    <row r="303" ht="15.75"/>
    <row r="304" ht="15.75"/>
    <row r="305" ht="15.75"/>
    <row r="306" ht="15.75"/>
    <row r="307" ht="15.75"/>
    <row r="308" ht="15.75"/>
    <row r="309" ht="15.75"/>
    <row r="310" ht="15.75"/>
    <row r="311" ht="15.75"/>
    <row r="312" ht="15.75"/>
    <row r="313" ht="15.75"/>
    <row r="314" ht="15.75"/>
    <row r="315" ht="15.75"/>
    <row r="316" ht="15.75"/>
    <row r="317" ht="15.75"/>
    <row r="318" ht="15.75"/>
    <row r="319" ht="15.75"/>
    <row r="320" ht="15.75"/>
    <row r="321" ht="15.75"/>
    <row r="322" ht="15.75"/>
    <row r="323" ht="15.75"/>
    <row r="324" ht="15.75"/>
    <row r="325" ht="15.75"/>
    <row r="326" ht="15.75"/>
    <row r="327" ht="15.75"/>
    <row r="328" ht="15.75"/>
    <row r="329" ht="15.75"/>
    <row r="330" ht="15.75"/>
    <row r="331" ht="15.75"/>
    <row r="332" ht="15.75"/>
    <row r="333" ht="15.75"/>
    <row r="334" ht="15.75"/>
    <row r="335" ht="15.75"/>
    <row r="336" ht="15.75"/>
    <row r="337" ht="15.75"/>
    <row r="338" ht="15.75"/>
    <row r="339" ht="15.75"/>
    <row r="340" ht="15.75"/>
    <row r="341" ht="15.75"/>
    <row r="342" ht="15.75"/>
    <row r="343" ht="15.75"/>
    <row r="344" ht="15.75"/>
    <row r="345" ht="15.75"/>
    <row r="346" ht="15.75"/>
    <row r="347" ht="15.75"/>
    <row r="348" ht="15.75"/>
    <row r="349" ht="15.75"/>
    <row r="350" ht="15.75"/>
    <row r="351" ht="15.75"/>
    <row r="352" ht="15.75"/>
    <row r="353" ht="15.75"/>
    <row r="354" ht="15.75"/>
    <row r="355" ht="15.75"/>
    <row r="356" ht="15.75"/>
    <row r="357" ht="15.75"/>
    <row r="358" ht="15.75"/>
    <row r="359" ht="15.75"/>
    <row r="360" ht="15.75"/>
    <row r="361" ht="15.75"/>
    <row r="362" ht="15.75"/>
    <row r="363" ht="15.75"/>
    <row r="364" ht="15.75"/>
    <row r="365" ht="15.75"/>
    <row r="366" ht="15.75"/>
    <row r="367" ht="15.75"/>
    <row r="368" ht="15.75"/>
    <row r="369" ht="15.75"/>
    <row r="370" ht="15.75"/>
    <row r="371" ht="15.75"/>
    <row r="372" ht="15.75"/>
    <row r="373" ht="15.75"/>
    <row r="374" ht="15.75"/>
    <row r="375" ht="15.75"/>
    <row r="376" ht="15.75"/>
    <row r="377" ht="15.75"/>
    <row r="378" ht="15.75"/>
    <row r="379" ht="15.75"/>
    <row r="380" ht="15.75"/>
    <row r="381" ht="15.75"/>
    <row r="382" ht="15.75"/>
    <row r="383" ht="15.75"/>
    <row r="384" ht="15.75"/>
    <row r="385" ht="15.75"/>
    <row r="386" ht="15.75"/>
    <row r="387" ht="15.75"/>
    <row r="388" ht="15.75"/>
    <row r="389" ht="15.75"/>
    <row r="390" ht="15.75"/>
    <row r="391" ht="15.75"/>
    <row r="392" ht="15.75"/>
    <row r="393" ht="15.75"/>
    <row r="394" ht="15.75"/>
    <row r="395" ht="15.75"/>
    <row r="396" ht="15.75"/>
    <row r="397" ht="15.75"/>
    <row r="398" ht="15.75"/>
    <row r="399" ht="15.75"/>
    <row r="400" ht="15.75"/>
    <row r="401" ht="15.75"/>
    <row r="402" ht="15.75"/>
    <row r="403" ht="15.75"/>
    <row r="404" ht="15.75"/>
    <row r="405" ht="15.75"/>
    <row r="406" ht="15.75"/>
    <row r="407" ht="15.75"/>
    <row r="408" ht="15.75"/>
    <row r="409" ht="15.75"/>
    <row r="410" ht="15.75"/>
    <row r="411" ht="15.75"/>
    <row r="412" ht="15.75"/>
    <row r="413" ht="15.75"/>
    <row r="414" ht="15.75"/>
    <row r="415" ht="15.75"/>
    <row r="416" ht="15.75"/>
    <row r="417" ht="15.75"/>
    <row r="418" ht="15.75"/>
    <row r="419" ht="15.75"/>
    <row r="420" ht="15.75"/>
    <row r="421" ht="15.75"/>
    <row r="422" ht="15.75"/>
    <row r="423" ht="15.75"/>
    <row r="424" ht="15.75"/>
    <row r="425" ht="15.75"/>
    <row r="426" ht="15.75"/>
    <row r="427" ht="15.75"/>
    <row r="428" ht="15.75"/>
    <row r="429" ht="15.75"/>
    <row r="430" ht="15.75"/>
    <row r="431" ht="15.75"/>
    <row r="432" ht="15.75"/>
    <row r="433" ht="15.75"/>
    <row r="434" ht="15.75"/>
    <row r="435" ht="15.75"/>
    <row r="436" ht="15.75"/>
    <row r="437" ht="15.75"/>
    <row r="438" ht="15.75"/>
    <row r="439" ht="15.75"/>
    <row r="440" ht="15.75"/>
    <row r="441" ht="15.75"/>
    <row r="442" ht="15.75"/>
    <row r="443" ht="15.75"/>
    <row r="444" ht="15.75"/>
    <row r="445" ht="15.75"/>
    <row r="446" ht="15.75"/>
    <row r="447" ht="15.75"/>
    <row r="448" ht="15.75"/>
    <row r="449" ht="15.75"/>
    <row r="450" ht="15.75"/>
    <row r="451" ht="15.75"/>
    <row r="452" ht="15.75"/>
    <row r="453" ht="15.75"/>
    <row r="454" ht="15.75"/>
    <row r="455" ht="15.75"/>
    <row r="456" ht="15.75"/>
    <row r="457" ht="15.75"/>
    <row r="458" ht="15.75"/>
    <row r="459" ht="15.75"/>
    <row r="460" ht="15.75"/>
    <row r="461" ht="15.75"/>
    <row r="462" ht="15.75"/>
    <row r="463" ht="15.75"/>
    <row r="464" ht="15.75"/>
    <row r="465" ht="15.75"/>
    <row r="466" ht="15.75"/>
    <row r="467" ht="15.75"/>
    <row r="468" ht="15.75"/>
    <row r="469" ht="15.75"/>
    <row r="470" ht="15.75"/>
    <row r="471" ht="15.75"/>
    <row r="472" ht="15.75"/>
    <row r="473" ht="15.75"/>
    <row r="474" ht="15.75"/>
    <row r="475" ht="15.75"/>
    <row r="476" ht="15.75"/>
    <row r="477" ht="15.75"/>
    <row r="478" ht="15.75"/>
    <row r="479" ht="15.75"/>
    <row r="480" ht="15.75"/>
    <row r="481" ht="15.75"/>
    <row r="482" ht="15.75"/>
    <row r="483" ht="15.75"/>
    <row r="484" ht="15.75"/>
    <row r="485" ht="15.75"/>
    <row r="486" ht="15.75"/>
    <row r="487" ht="15.75"/>
    <row r="488" ht="15.75"/>
    <row r="489" ht="15.75"/>
    <row r="490" ht="15.75"/>
    <row r="491" ht="15.75"/>
    <row r="492" ht="15.75"/>
    <row r="493" ht="15.75"/>
    <row r="494" ht="15.75"/>
    <row r="495" ht="15.75"/>
    <row r="496" ht="15.75"/>
    <row r="497" ht="15.75"/>
    <row r="498" ht="15.75"/>
    <row r="499" ht="15.75"/>
    <row r="500" ht="15.75"/>
    <row r="501" ht="15.75"/>
    <row r="502" ht="15.75"/>
    <row r="503" ht="15.75"/>
    <row r="504" ht="15.75"/>
    <row r="505" ht="15.75"/>
    <row r="506" ht="15.75"/>
    <row r="507" ht="15.75"/>
    <row r="508" ht="15.75"/>
    <row r="509" ht="15.75"/>
    <row r="510" ht="15.75"/>
    <row r="511" ht="15.75"/>
    <row r="512" ht="15.75"/>
    <row r="513" ht="15.75"/>
    <row r="514" ht="15.75"/>
    <row r="515" ht="15.75"/>
    <row r="516" ht="15.75"/>
    <row r="517" ht="15.75"/>
    <row r="518" ht="15.75"/>
    <row r="519" ht="15.75"/>
    <row r="520" ht="15.75"/>
    <row r="521" ht="15.75"/>
    <row r="522" ht="15.75"/>
    <row r="523" ht="15.75"/>
    <row r="524" ht="15.75"/>
    <row r="525" ht="15.75"/>
    <row r="526" ht="15.75"/>
    <row r="527" ht="15.75"/>
    <row r="528" ht="15.75"/>
    <row r="529" ht="15.75"/>
    <row r="530" ht="15.75"/>
    <row r="531" ht="15.75"/>
    <row r="532" ht="15.75"/>
    <row r="533" ht="15.75"/>
    <row r="534" ht="15.75"/>
    <row r="535" ht="15.75"/>
    <row r="536" ht="15.75"/>
    <row r="537" ht="15.75"/>
    <row r="538" ht="15.75"/>
    <row r="539" ht="15.75"/>
    <row r="540" ht="15.75"/>
    <row r="541" ht="15.75"/>
    <row r="542" ht="15.75"/>
    <row r="543" ht="15.75"/>
    <row r="544" ht="15.75"/>
    <row r="545" ht="15.75"/>
    <row r="546" ht="15.75"/>
    <row r="547" ht="15.75"/>
    <row r="548" ht="15.75"/>
    <row r="549" ht="15.75"/>
    <row r="550" ht="15.75"/>
    <row r="551" ht="15.75"/>
    <row r="552" ht="15.75"/>
    <row r="553" ht="15.75"/>
    <row r="554" ht="15.75"/>
    <row r="555" ht="15.75"/>
    <row r="556" ht="15.75"/>
    <row r="557" ht="15.75"/>
    <row r="558" ht="15.75"/>
    <row r="559" ht="15.75"/>
    <row r="560" ht="15.75"/>
    <row r="561" ht="15.75"/>
    <row r="562" ht="15.75"/>
    <row r="563" ht="15.75"/>
    <row r="564" ht="15.75"/>
    <row r="565" ht="15.75"/>
    <row r="566" ht="15.75"/>
    <row r="567" ht="15.75"/>
    <row r="568" ht="15.75"/>
    <row r="569" ht="15.75"/>
    <row r="570" ht="15.75"/>
    <row r="571" ht="15.75"/>
    <row r="572" ht="15.75"/>
    <row r="573" ht="15.75"/>
    <row r="574" ht="15.75"/>
    <row r="575" ht="15.75"/>
    <row r="576" ht="15.75"/>
    <row r="577" ht="15.75"/>
    <row r="578" ht="15.75"/>
    <row r="579" ht="15.75"/>
    <row r="580" ht="15.75"/>
    <row r="581" ht="15.75"/>
    <row r="582" ht="15.75"/>
    <row r="583" ht="15.75"/>
    <row r="584" ht="15.75"/>
    <row r="585" ht="15.75"/>
    <row r="586" ht="15.75"/>
    <row r="587" ht="15.75"/>
    <row r="588" ht="15.75"/>
    <row r="589" ht="15.75"/>
    <row r="590" ht="15.75"/>
    <row r="591" ht="15.75"/>
    <row r="592" ht="15.75"/>
    <row r="593" ht="15.75"/>
    <row r="594" ht="15.75"/>
    <row r="595" ht="15.75"/>
    <row r="596" ht="15.75"/>
    <row r="597" ht="15.75"/>
    <row r="598" ht="15.75"/>
    <row r="599" ht="15.75"/>
    <row r="600" ht="15.75"/>
    <row r="601" ht="15.75"/>
    <row r="602" ht="15.75"/>
    <row r="603" ht="15.75"/>
    <row r="604" ht="15.75"/>
    <row r="605" ht="15.75"/>
    <row r="606" ht="15.75"/>
    <row r="607" ht="15.75"/>
    <row r="608" ht="15.75"/>
    <row r="609" ht="15.75"/>
    <row r="610" ht="15.75"/>
    <row r="611" ht="15.75"/>
    <row r="612" ht="15.75"/>
    <row r="613" ht="15.75"/>
    <row r="614" ht="15.75"/>
    <row r="615" ht="15.75"/>
    <row r="616" ht="15.75"/>
    <row r="617" ht="15.75"/>
    <row r="618" ht="15.75"/>
    <row r="619" ht="15.75"/>
    <row r="620" ht="15.75"/>
    <row r="621" ht="15.75"/>
    <row r="622" ht="15.75"/>
    <row r="623" ht="15.75"/>
    <row r="624" ht="15.75"/>
    <row r="625" ht="15.75"/>
    <row r="626" ht="15.75"/>
    <row r="627" ht="15.75"/>
    <row r="628" ht="15.75"/>
    <row r="629" ht="15.75"/>
    <row r="630" ht="15.75"/>
    <row r="631" ht="15.75"/>
    <row r="632" ht="15.75"/>
    <row r="633" ht="15.75"/>
    <row r="634" ht="15.75"/>
    <row r="635" ht="15.75"/>
    <row r="636" ht="15.75"/>
    <row r="637" ht="15.75"/>
    <row r="638" ht="15.75"/>
    <row r="639" ht="15.75"/>
    <row r="640" ht="15.75"/>
    <row r="641" ht="15.75"/>
    <row r="642" ht="15.75"/>
    <row r="643" ht="15.75"/>
    <row r="644" ht="15.75"/>
    <row r="645" ht="15.75"/>
    <row r="646" ht="15.75"/>
    <row r="647" ht="15.75"/>
    <row r="648" ht="15.75"/>
    <row r="649" ht="15.75"/>
    <row r="650" ht="15.75"/>
    <row r="651" ht="15.75"/>
    <row r="652" ht="15.75"/>
    <row r="653" ht="15.75"/>
    <row r="654" ht="15.75"/>
    <row r="655" ht="15.75"/>
    <row r="656" ht="15.75"/>
    <row r="657" ht="15.75"/>
    <row r="658" ht="15.75"/>
    <row r="659" ht="15.75"/>
    <row r="660" ht="15.75"/>
    <row r="661" ht="15.75"/>
    <row r="662" ht="15.75"/>
    <row r="663" ht="15.75"/>
    <row r="664" ht="15.75"/>
    <row r="665" ht="15.75"/>
    <row r="666" ht="15.75"/>
    <row r="667" ht="15.75"/>
    <row r="668" ht="15.75"/>
    <row r="669" ht="15.75"/>
    <row r="670" ht="15.75"/>
    <row r="671" ht="15.75"/>
    <row r="672" ht="15.75"/>
    <row r="673" ht="15.75"/>
    <row r="674" ht="15.75"/>
    <row r="675" ht="15.75"/>
    <row r="676" ht="15.75"/>
    <row r="677" ht="15.75"/>
    <row r="678" ht="15.75"/>
    <row r="679" ht="15.75"/>
    <row r="680" ht="15.75"/>
    <row r="681" ht="15.75"/>
    <row r="682" ht="15.75"/>
    <row r="683" ht="15.75"/>
    <row r="684" ht="15.75"/>
    <row r="685" ht="15.75"/>
    <row r="686" ht="15.75"/>
    <row r="687" ht="15.75"/>
    <row r="688" ht="15.75"/>
    <row r="689" ht="15.75"/>
    <row r="690" ht="15.75"/>
    <row r="691" ht="15.75"/>
    <row r="692" ht="15.75"/>
    <row r="693" ht="15.75"/>
    <row r="694" ht="15.75"/>
    <row r="695" ht="15.75"/>
    <row r="696" ht="15.75"/>
    <row r="697" ht="15.75"/>
    <row r="698" ht="15.75"/>
    <row r="699" ht="15.75"/>
    <row r="700" ht="15.75"/>
    <row r="701" ht="15.75"/>
    <row r="702" ht="15.75"/>
    <row r="703" ht="15.75"/>
    <row r="704" ht="15.75"/>
    <row r="705" ht="15.75"/>
    <row r="706" ht="15.75"/>
    <row r="707" ht="15.75"/>
    <row r="708" ht="15.75"/>
    <row r="709" ht="15.75"/>
    <row r="710" ht="15.75"/>
    <row r="711" ht="15.75"/>
    <row r="712" ht="15.75"/>
    <row r="713" ht="15.75"/>
    <row r="714" ht="15.75"/>
    <row r="715" ht="15.75"/>
    <row r="716" ht="15.75"/>
    <row r="717" ht="15.75"/>
    <row r="718" ht="15.75"/>
    <row r="719" ht="15.75"/>
    <row r="720" ht="15.75"/>
    <row r="721" ht="15.75"/>
    <row r="722" ht="15.75"/>
    <row r="723" ht="15.75"/>
    <row r="724" ht="15.75"/>
    <row r="725" ht="15.75"/>
    <row r="726" ht="15.75"/>
    <row r="727" ht="15.75"/>
    <row r="728" ht="15.75"/>
    <row r="729" ht="15.75"/>
    <row r="730" ht="15.75"/>
    <row r="731" ht="15.75"/>
    <row r="732" ht="15.75"/>
    <row r="733" ht="15.75"/>
    <row r="734" ht="15.75"/>
    <row r="735" ht="15.75"/>
    <row r="736" ht="15.75"/>
    <row r="737" ht="15.75"/>
    <row r="738" ht="15.75"/>
    <row r="739" ht="15.75"/>
    <row r="740" ht="15.75"/>
    <row r="741" ht="15.75"/>
    <row r="742" ht="15.75"/>
    <row r="743" ht="15.75"/>
    <row r="744" ht="15.75"/>
    <row r="745" ht="15.75"/>
    <row r="746" ht="15.75"/>
    <row r="747" ht="15.75"/>
    <row r="748" ht="15.75"/>
    <row r="749" ht="15.75"/>
    <row r="750" ht="15.75"/>
    <row r="751" ht="15.75"/>
    <row r="752" ht="15.75"/>
    <row r="753" ht="15.75"/>
    <row r="754" ht="15.75"/>
    <row r="755" ht="15.75"/>
    <row r="756" ht="15.75"/>
    <row r="757" ht="15.75"/>
    <row r="758" ht="15.75"/>
    <row r="759" ht="15.75"/>
    <row r="760" ht="15.75"/>
    <row r="761" ht="15.75"/>
    <row r="762" ht="15.75"/>
    <row r="763" ht="15.75"/>
    <row r="764" ht="15.75"/>
    <row r="765" ht="15.75"/>
    <row r="766" ht="15.75"/>
    <row r="767" ht="15.75"/>
    <row r="768" ht="15.75"/>
    <row r="769" ht="15.75"/>
    <row r="770" ht="15.75"/>
    <row r="771" ht="15.75"/>
    <row r="772" ht="15.75"/>
    <row r="773" ht="15.75"/>
    <row r="774" ht="15.75"/>
    <row r="775" ht="15.75"/>
    <row r="776" ht="15.75"/>
    <row r="777" ht="15.75"/>
    <row r="778" ht="15.75"/>
    <row r="779" ht="15.75"/>
    <row r="780" ht="15.75"/>
    <row r="781" ht="15.75"/>
    <row r="782" ht="15.75"/>
    <row r="783" ht="15.75"/>
    <row r="784" ht="15.75"/>
    <row r="785" ht="15.75"/>
    <row r="786" ht="15.75"/>
    <row r="787" ht="15.75"/>
    <row r="788" ht="15.75"/>
    <row r="789" ht="15.75"/>
    <row r="790" ht="15.75"/>
    <row r="791" ht="15.75"/>
    <row r="792" ht="15.75"/>
    <row r="793" ht="15.75"/>
    <row r="794" ht="15.75"/>
    <row r="795" ht="15.75"/>
    <row r="796" ht="15.75"/>
    <row r="797" ht="15.75"/>
    <row r="798" ht="15.75"/>
    <row r="799" ht="15.75"/>
    <row r="800" ht="15.75"/>
    <row r="801" ht="15.75"/>
    <row r="802" ht="15.75"/>
    <row r="803" ht="15.75"/>
    <row r="804" ht="15.75"/>
    <row r="805" ht="15.75"/>
    <row r="806" ht="15.75"/>
    <row r="807" ht="15.75"/>
    <row r="808" ht="15.75"/>
    <row r="809" ht="15.75"/>
    <row r="810" ht="15.75"/>
    <row r="811" ht="15.75"/>
    <row r="812" ht="15.75"/>
    <row r="813" ht="15.75"/>
    <row r="814" ht="15.75"/>
    <row r="815" ht="15.75"/>
    <row r="816" ht="15.75"/>
    <row r="817" ht="15.75"/>
    <row r="818" ht="15.75"/>
    <row r="819" ht="15.75"/>
    <row r="820" ht="15.75"/>
    <row r="821" ht="15.75"/>
    <row r="822" ht="15.75"/>
    <row r="823" ht="15.75"/>
    <row r="824" ht="15.75"/>
    <row r="825" ht="15.75"/>
    <row r="826" ht="15.75"/>
    <row r="827" ht="15.75"/>
    <row r="828" ht="15.75"/>
    <row r="829" ht="15.75"/>
    <row r="830" ht="15.75"/>
    <row r="831" ht="15.75"/>
    <row r="832" ht="15.75"/>
    <row r="833" ht="15.75"/>
    <row r="834" ht="15.75"/>
    <row r="835" ht="15.75"/>
    <row r="836" ht="15.75"/>
    <row r="837" ht="15.75"/>
    <row r="838" ht="15.75"/>
    <row r="839" ht="15.75"/>
    <row r="840" ht="15.75"/>
    <row r="841" ht="15.75"/>
    <row r="842" ht="15.75"/>
    <row r="843" ht="15.75"/>
    <row r="844" ht="15.75"/>
    <row r="845" ht="15.75"/>
    <row r="846" ht="15.75"/>
    <row r="847" ht="15.75"/>
    <row r="848" ht="15.75"/>
    <row r="849" ht="15.75"/>
    <row r="850" ht="15.75"/>
    <row r="851" ht="15.75"/>
    <row r="852" ht="15.75"/>
    <row r="853" ht="15.75"/>
    <row r="854" ht="15.75"/>
    <row r="855" ht="15.75"/>
    <row r="856" ht="15.75"/>
    <row r="857" ht="15.75"/>
    <row r="858" ht="15.75"/>
    <row r="859" ht="15.75"/>
    <row r="860" ht="15.75"/>
    <row r="861" ht="15.75"/>
    <row r="862" ht="15.75"/>
    <row r="863" ht="15.75"/>
    <row r="864" ht="15.75"/>
    <row r="865" ht="15.75"/>
    <row r="866" ht="15.75"/>
    <row r="867" ht="15.75"/>
    <row r="868" ht="15.75"/>
    <row r="869" ht="15.75"/>
    <row r="870" ht="15.75"/>
    <row r="871" ht="15.75"/>
    <row r="872" ht="15.75"/>
    <row r="873" ht="15.75"/>
    <row r="874" ht="15.75"/>
    <row r="875" ht="15.75"/>
    <row r="876" ht="15.75"/>
    <row r="877" ht="15.75"/>
    <row r="878" ht="15.75"/>
    <row r="879" ht="15.75"/>
    <row r="880" ht="15.75"/>
    <row r="881" ht="15.75"/>
    <row r="882" ht="15.75"/>
    <row r="883" ht="15.75"/>
    <row r="884" ht="15.75"/>
    <row r="885" ht="15.75"/>
    <row r="886" ht="15.75"/>
    <row r="887" ht="15.75"/>
    <row r="888" ht="15.75"/>
    <row r="889" ht="15.75"/>
    <row r="890" ht="15.75"/>
    <row r="891" ht="15.75"/>
    <row r="892" ht="15.75"/>
    <row r="893" ht="15.75"/>
    <row r="894" ht="15.75"/>
    <row r="895" ht="15.75"/>
    <row r="896" ht="15.75"/>
    <row r="897" ht="15.75"/>
    <row r="898" ht="15.75"/>
    <row r="899" ht="15.75"/>
    <row r="900" ht="15.75"/>
    <row r="901" ht="15.75"/>
    <row r="902" ht="15.75"/>
    <row r="903" ht="15.75"/>
    <row r="904" ht="15.75"/>
    <row r="905" ht="15.75"/>
    <row r="906" ht="15.75"/>
    <row r="907" ht="15.75"/>
    <row r="908" ht="15.75"/>
    <row r="909" ht="15.75"/>
    <row r="910" ht="15.75"/>
    <row r="911" ht="15.75"/>
    <row r="912" ht="15.75"/>
    <row r="913" ht="15.75"/>
    <row r="914" ht="15.75"/>
    <row r="915" ht="15.75"/>
    <row r="916" ht="15.75"/>
    <row r="917" ht="15.75"/>
    <row r="918" ht="15.75"/>
    <row r="919" ht="15.75"/>
    <row r="920" ht="15.75"/>
    <row r="921" ht="15.75"/>
    <row r="922" ht="15.75"/>
    <row r="923" ht="15.75"/>
    <row r="924" ht="15.75"/>
    <row r="925" ht="15.75"/>
    <row r="926" ht="15.75"/>
    <row r="927" ht="15.75"/>
    <row r="928" ht="15.75"/>
    <row r="929" ht="15.75"/>
    <row r="930" ht="15.75"/>
    <row r="931" ht="15.75"/>
    <row r="932" ht="15.75"/>
    <row r="933" ht="15.75"/>
    <row r="934" ht="15.75"/>
    <row r="935" ht="15.75"/>
    <row r="936" ht="15.75"/>
    <row r="937" ht="15.75"/>
    <row r="938" ht="15.75"/>
    <row r="939" ht="15.75"/>
    <row r="940" ht="15.75"/>
    <row r="941" ht="15.75"/>
    <row r="942" ht="15.75"/>
    <row r="943" ht="15.75"/>
    <row r="944" ht="15.75"/>
    <row r="945" ht="15.75"/>
    <row r="946" ht="15.75"/>
    <row r="947" ht="15.75"/>
    <row r="948" ht="15.75"/>
    <row r="949" ht="15.75"/>
    <row r="950" ht="15.75"/>
    <row r="951" ht="15.75"/>
    <row r="952" ht="15.75"/>
    <row r="953" ht="15.75"/>
    <row r="954" ht="15.75"/>
    <row r="955" ht="15.75"/>
    <row r="956" ht="15.75"/>
    <row r="957" ht="15.75"/>
    <row r="958" ht="15.75"/>
    <row r="959" ht="15.75"/>
    <row r="960" ht="15.75"/>
    <row r="961" ht="15.75"/>
    <row r="962" ht="15.75"/>
    <row r="963" ht="15.75"/>
    <row r="964" ht="15.75"/>
    <row r="965" ht="15.75"/>
    <row r="966" ht="15.75"/>
    <row r="967" ht="15.75"/>
    <row r="968" ht="15.75"/>
    <row r="969" ht="15.75"/>
    <row r="970" ht="15.75"/>
    <row r="971" ht="15.75"/>
    <row r="972" ht="15.75"/>
    <row r="973" ht="15.75"/>
    <row r="974" ht="15.75"/>
    <row r="975" ht="15.75"/>
    <row r="976" ht="15.75"/>
    <row r="977" ht="15.75"/>
    <row r="978" ht="15.75"/>
    <row r="979" ht="15.75"/>
    <row r="980" ht="15.75"/>
    <row r="981" ht="15.75"/>
    <row r="982" ht="15.75"/>
    <row r="983" ht="15.75"/>
    <row r="984" ht="15.75"/>
    <row r="985" ht="15.75"/>
    <row r="986" ht="15.75"/>
    <row r="987" ht="15.75"/>
    <row r="988" ht="15.75"/>
    <row r="989" ht="15.75"/>
    <row r="990" ht="15.75"/>
    <row r="991" ht="15.75"/>
    <row r="992" ht="15.75"/>
    <row r="993" ht="15.75"/>
    <row r="994" ht="15.75"/>
    <row r="995" ht="15.75"/>
    <row r="996" ht="15.75"/>
    <row r="997" ht="15.75"/>
    <row r="998" ht="15.75"/>
    <row r="999" ht="15.75"/>
    <row r="1000" ht="15.75"/>
  </sheetData>
  <mergeCells count="46">
    <mergeCell ref="B1:M1"/>
    <mergeCell ref="C45:M45"/>
    <mergeCell ref="C46:M46"/>
    <mergeCell ref="A48:A53"/>
    <mergeCell ref="A54:A56"/>
    <mergeCell ref="A12:A47"/>
    <mergeCell ref="A2:A11"/>
    <mergeCell ref="C2:M2"/>
    <mergeCell ref="C3:M3"/>
    <mergeCell ref="F4:G4"/>
    <mergeCell ref="C5:M5"/>
    <mergeCell ref="I4:M4"/>
    <mergeCell ref="C6:M6"/>
    <mergeCell ref="C7:D7"/>
    <mergeCell ref="I7:M7"/>
    <mergeCell ref="I10:J10"/>
    <mergeCell ref="C57:M57"/>
    <mergeCell ref="C44:M44"/>
    <mergeCell ref="C47:M47"/>
    <mergeCell ref="B8:B10"/>
    <mergeCell ref="C10:D10"/>
    <mergeCell ref="B13:B19"/>
    <mergeCell ref="B20:B23"/>
    <mergeCell ref="B27:B29"/>
    <mergeCell ref="F39:G39"/>
    <mergeCell ref="H39:I39"/>
    <mergeCell ref="B40:B43"/>
    <mergeCell ref="F41:F42"/>
    <mergeCell ref="G41:J42"/>
    <mergeCell ref="L41:M42"/>
    <mergeCell ref="F10:G10"/>
    <mergeCell ref="I9:J9"/>
    <mergeCell ref="J25:L25"/>
    <mergeCell ref="C11:M11"/>
    <mergeCell ref="C12:M12"/>
    <mergeCell ref="F8:G9"/>
    <mergeCell ref="C8:D9"/>
    <mergeCell ref="C55:M55"/>
    <mergeCell ref="C56:M56"/>
    <mergeCell ref="C48:M48"/>
    <mergeCell ref="C49:M49"/>
    <mergeCell ref="C50:M50"/>
    <mergeCell ref="C51:M51"/>
    <mergeCell ref="C52:M52"/>
    <mergeCell ref="C53:M53"/>
    <mergeCell ref="C54:M54"/>
  </mergeCells>
  <dataValidations disablePrompts="1" count="4">
    <dataValidation type="list" allowBlank="1" showInputMessage="1" showErrorMessage="1" sqref="I7:M7">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'C:\Users\Usuario\Downloads\[2023.03.17 - Final Propuesta de resultado y de producto para la PP de pobreza extrema 16032023.xlsx]Desplegables'!#REF!</xm:f>
          </x14:formula1>
          <xm:sqref>C7 G41:J42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46" zoomScale="90" zoomScaleNormal="90" workbookViewId="0">
      <selection activeCell="C52" sqref="C52:M57"/>
    </sheetView>
  </sheetViews>
  <sheetFormatPr baseColWidth="10" defaultColWidth="14.42578125" defaultRowHeight="15" customHeight="1"/>
  <cols>
    <col min="1" max="1" width="25.140625" customWidth="1"/>
    <col min="2" max="2" width="39.140625" customWidth="1"/>
    <col min="3" max="26" width="11.42578125" customWidth="1"/>
  </cols>
  <sheetData>
    <row r="1" spans="1:26" ht="37.5" customHeight="1">
      <c r="A1" s="159"/>
      <c r="B1" s="1202" t="s">
        <v>983</v>
      </c>
      <c r="C1" s="1203"/>
      <c r="D1" s="1203"/>
      <c r="E1" s="1203"/>
      <c r="F1" s="1203"/>
      <c r="G1" s="1203"/>
      <c r="H1" s="1203"/>
      <c r="I1" s="1203"/>
      <c r="J1" s="1203"/>
      <c r="K1" s="1203"/>
      <c r="L1" s="1203"/>
      <c r="M1" s="1204"/>
      <c r="N1" s="50"/>
      <c r="O1" s="50"/>
      <c r="P1" s="50"/>
      <c r="Q1" s="50"/>
      <c r="R1" s="50"/>
      <c r="S1" s="50"/>
      <c r="T1" s="50"/>
      <c r="U1" s="50"/>
      <c r="V1" s="50"/>
      <c r="W1" s="50"/>
      <c r="X1" s="50"/>
      <c r="Y1" s="50"/>
      <c r="Z1" s="50"/>
    </row>
    <row r="2" spans="1:26" ht="34.5" customHeight="1">
      <c r="A2" s="1212" t="s">
        <v>263</v>
      </c>
      <c r="B2" s="51" t="s">
        <v>264</v>
      </c>
      <c r="C2" s="1485" t="s">
        <v>644</v>
      </c>
      <c r="D2" s="1125"/>
      <c r="E2" s="1125"/>
      <c r="F2" s="1125"/>
      <c r="G2" s="1125"/>
      <c r="H2" s="1125"/>
      <c r="I2" s="1125"/>
      <c r="J2" s="1125"/>
      <c r="K2" s="1125"/>
      <c r="L2" s="1125"/>
      <c r="M2" s="1126"/>
      <c r="N2" s="50"/>
      <c r="O2" s="50"/>
      <c r="P2" s="50"/>
      <c r="Q2" s="50"/>
      <c r="R2" s="50"/>
      <c r="S2" s="50"/>
      <c r="T2" s="50"/>
      <c r="U2" s="50"/>
      <c r="V2" s="50"/>
      <c r="W2" s="50"/>
      <c r="X2" s="50"/>
      <c r="Y2" s="50"/>
      <c r="Z2" s="50"/>
    </row>
    <row r="3" spans="1:26" ht="36.75" customHeight="1">
      <c r="A3" s="1111"/>
      <c r="B3" s="52" t="s">
        <v>338</v>
      </c>
      <c r="C3" s="1782" t="s">
        <v>645</v>
      </c>
      <c r="D3" s="1064"/>
      <c r="E3" s="1064"/>
      <c r="F3" s="1064"/>
      <c r="G3" s="1064"/>
      <c r="H3" s="1064"/>
      <c r="I3" s="1064"/>
      <c r="J3" s="1064"/>
      <c r="K3" s="1064"/>
      <c r="L3" s="1064"/>
      <c r="M3" s="1095"/>
      <c r="N3" s="50"/>
      <c r="O3" s="50"/>
      <c r="P3" s="50"/>
      <c r="Q3" s="50"/>
      <c r="R3" s="50"/>
      <c r="S3" s="50"/>
      <c r="T3" s="50"/>
      <c r="U3" s="50"/>
      <c r="V3" s="50"/>
      <c r="W3" s="50"/>
      <c r="X3" s="50"/>
      <c r="Y3" s="50"/>
      <c r="Z3" s="50"/>
    </row>
    <row r="4" spans="1:26" ht="15.75" customHeight="1">
      <c r="A4" s="1111"/>
      <c r="B4" s="60" t="s">
        <v>97</v>
      </c>
      <c r="C4" s="54" t="s">
        <v>217</v>
      </c>
      <c r="D4" s="55"/>
      <c r="E4" s="148"/>
      <c r="F4" s="1114" t="s">
        <v>98</v>
      </c>
      <c r="G4" s="1069"/>
      <c r="H4" s="57"/>
      <c r="I4" s="58"/>
      <c r="J4" s="58"/>
      <c r="K4" s="58"/>
      <c r="L4" s="58"/>
      <c r="M4" s="59"/>
      <c r="N4" s="50"/>
      <c r="O4" s="50"/>
      <c r="P4" s="50"/>
      <c r="Q4" s="50"/>
      <c r="R4" s="50"/>
      <c r="S4" s="50"/>
      <c r="T4" s="50"/>
      <c r="U4" s="50"/>
      <c r="V4" s="50"/>
      <c r="W4" s="50"/>
      <c r="X4" s="50"/>
      <c r="Y4" s="50"/>
      <c r="Z4" s="50"/>
    </row>
    <row r="5" spans="1:26" ht="15.75" customHeight="1">
      <c r="A5" s="1111"/>
      <c r="B5" s="60" t="s">
        <v>267</v>
      </c>
      <c r="C5" s="54" t="s">
        <v>217</v>
      </c>
      <c r="D5" s="58"/>
      <c r="E5" s="58"/>
      <c r="F5" s="58"/>
      <c r="G5" s="58"/>
      <c r="H5" s="58"/>
      <c r="I5" s="58"/>
      <c r="J5" s="58"/>
      <c r="K5" s="58"/>
      <c r="L5" s="58"/>
      <c r="M5" s="59"/>
      <c r="N5" s="50"/>
      <c r="O5" s="50"/>
      <c r="P5" s="50"/>
      <c r="Q5" s="50"/>
      <c r="R5" s="50"/>
      <c r="S5" s="50"/>
      <c r="T5" s="50"/>
      <c r="U5" s="50"/>
      <c r="V5" s="50"/>
      <c r="W5" s="50"/>
      <c r="X5" s="50"/>
      <c r="Y5" s="50"/>
      <c r="Z5" s="50"/>
    </row>
    <row r="6" spans="1:26" ht="15.75" customHeight="1">
      <c r="A6" s="1111"/>
      <c r="B6" s="60" t="s">
        <v>268</v>
      </c>
      <c r="C6" s="54" t="s">
        <v>217</v>
      </c>
      <c r="D6" s="58"/>
      <c r="E6" s="58"/>
      <c r="F6" s="58"/>
      <c r="G6" s="58"/>
      <c r="H6" s="58"/>
      <c r="I6" s="58"/>
      <c r="J6" s="58"/>
      <c r="K6" s="58"/>
      <c r="L6" s="58"/>
      <c r="M6" s="59"/>
      <c r="N6" s="50"/>
      <c r="O6" s="50"/>
      <c r="P6" s="50"/>
      <c r="Q6" s="50"/>
      <c r="R6" s="50"/>
      <c r="S6" s="50"/>
      <c r="T6" s="50"/>
      <c r="U6" s="50"/>
      <c r="V6" s="50"/>
      <c r="W6" s="50"/>
      <c r="X6" s="50"/>
      <c r="Y6" s="50"/>
      <c r="Z6" s="50"/>
    </row>
    <row r="7" spans="1:26" ht="15.75" customHeight="1">
      <c r="A7" s="1111"/>
      <c r="B7" s="52" t="s">
        <v>269</v>
      </c>
      <c r="C7" s="1108" t="s">
        <v>59</v>
      </c>
      <c r="D7" s="1109"/>
      <c r="E7" s="162"/>
      <c r="F7" s="162"/>
      <c r="G7" s="163"/>
      <c r="H7" s="63" t="s">
        <v>52</v>
      </c>
      <c r="I7" s="1199" t="s">
        <v>60</v>
      </c>
      <c r="J7" s="1064"/>
      <c r="K7" s="1064"/>
      <c r="L7" s="1064"/>
      <c r="M7" s="1095"/>
      <c r="N7" s="50"/>
      <c r="O7" s="50"/>
      <c r="P7" s="50"/>
      <c r="Q7" s="50"/>
      <c r="R7" s="50"/>
      <c r="S7" s="50"/>
      <c r="T7" s="50"/>
      <c r="U7" s="50"/>
      <c r="V7" s="50"/>
      <c r="W7" s="50"/>
      <c r="X7" s="50"/>
      <c r="Y7" s="50"/>
      <c r="Z7" s="50"/>
    </row>
    <row r="8" spans="1:26" ht="15.75" customHeight="1">
      <c r="A8" s="1111"/>
      <c r="B8" s="1213" t="s">
        <v>270</v>
      </c>
      <c r="C8" s="362"/>
      <c r="D8" s="363"/>
      <c r="E8" s="65"/>
      <c r="F8" s="65"/>
      <c r="G8" s="65"/>
      <c r="H8" s="65"/>
      <c r="I8" s="65"/>
      <c r="J8" s="65"/>
      <c r="K8" s="65"/>
      <c r="L8" s="88"/>
      <c r="M8" s="89"/>
      <c r="N8" s="50"/>
      <c r="O8" s="50"/>
      <c r="P8" s="50"/>
      <c r="Q8" s="50"/>
      <c r="R8" s="50"/>
      <c r="S8" s="50"/>
      <c r="T8" s="50"/>
      <c r="U8" s="50"/>
      <c r="V8" s="50"/>
      <c r="W8" s="50"/>
      <c r="X8" s="50"/>
      <c r="Y8" s="50"/>
      <c r="Z8" s="50"/>
    </row>
    <row r="9" spans="1:26" ht="47.25" customHeight="1">
      <c r="A9" s="1111"/>
      <c r="B9" s="1077"/>
      <c r="C9" s="1781" t="s">
        <v>232</v>
      </c>
      <c r="D9" s="1080"/>
      <c r="E9" s="67"/>
      <c r="F9" s="1081"/>
      <c r="G9" s="1080"/>
      <c r="H9" s="67"/>
      <c r="I9" s="1081"/>
      <c r="J9" s="1080"/>
      <c r="K9" s="67"/>
      <c r="L9" s="90"/>
      <c r="M9" s="91"/>
      <c r="N9" s="50"/>
      <c r="O9" s="50"/>
      <c r="P9" s="50"/>
      <c r="Q9" s="50"/>
      <c r="R9" s="50"/>
      <c r="S9" s="50"/>
      <c r="T9" s="50"/>
      <c r="U9" s="50"/>
      <c r="V9" s="50"/>
      <c r="W9" s="50"/>
      <c r="X9" s="50"/>
      <c r="Y9" s="50"/>
      <c r="Z9" s="50"/>
    </row>
    <row r="10" spans="1:26" ht="15.75" customHeight="1">
      <c r="A10" s="1111"/>
      <c r="B10" s="1078"/>
      <c r="C10" s="1079" t="s">
        <v>272</v>
      </c>
      <c r="D10" s="1080"/>
      <c r="E10" s="68"/>
      <c r="F10" s="1081" t="s">
        <v>272</v>
      </c>
      <c r="G10" s="1080"/>
      <c r="H10" s="68"/>
      <c r="I10" s="1081" t="s">
        <v>272</v>
      </c>
      <c r="J10" s="1080"/>
      <c r="K10" s="68"/>
      <c r="L10" s="95"/>
      <c r="M10" s="96"/>
      <c r="N10" s="50"/>
      <c r="O10" s="50"/>
      <c r="P10" s="50"/>
      <c r="Q10" s="50"/>
      <c r="R10" s="50"/>
      <c r="S10" s="50"/>
      <c r="T10" s="50"/>
      <c r="U10" s="50"/>
      <c r="V10" s="50"/>
      <c r="W10" s="50"/>
      <c r="X10" s="50"/>
      <c r="Y10" s="50"/>
      <c r="Z10" s="50"/>
    </row>
    <row r="11" spans="1:26" ht="41.25" customHeight="1">
      <c r="A11" s="1111"/>
      <c r="B11" s="52" t="s">
        <v>273</v>
      </c>
      <c r="C11" s="1098" t="s">
        <v>646</v>
      </c>
      <c r="D11" s="1064"/>
      <c r="E11" s="1064"/>
      <c r="F11" s="1064"/>
      <c r="G11" s="1064"/>
      <c r="H11" s="1064"/>
      <c r="I11" s="1064"/>
      <c r="J11" s="1064"/>
      <c r="K11" s="1064"/>
      <c r="L11" s="1064"/>
      <c r="M11" s="1095"/>
      <c r="N11" s="50"/>
      <c r="O11" s="50"/>
      <c r="P11" s="50"/>
      <c r="Q11" s="50"/>
      <c r="R11" s="50"/>
      <c r="S11" s="50"/>
      <c r="T11" s="50"/>
      <c r="U11" s="50"/>
      <c r="V11" s="50"/>
      <c r="W11" s="50"/>
      <c r="X11" s="50"/>
      <c r="Y11" s="50"/>
      <c r="Z11" s="50"/>
    </row>
    <row r="12" spans="1:26" ht="177.75" customHeight="1">
      <c r="A12" s="1111"/>
      <c r="B12" s="52" t="s">
        <v>348</v>
      </c>
      <c r="C12" s="1103" t="s">
        <v>647</v>
      </c>
      <c r="D12" s="1064"/>
      <c r="E12" s="1064"/>
      <c r="F12" s="1064"/>
      <c r="G12" s="1064"/>
      <c r="H12" s="1064"/>
      <c r="I12" s="1064"/>
      <c r="J12" s="1064"/>
      <c r="K12" s="1064"/>
      <c r="L12" s="1064"/>
      <c r="M12" s="1095"/>
      <c r="N12" s="50"/>
      <c r="O12" s="50"/>
      <c r="P12" s="50"/>
      <c r="Q12" s="50"/>
      <c r="R12" s="50"/>
      <c r="S12" s="50"/>
      <c r="T12" s="50"/>
      <c r="U12" s="50"/>
      <c r="V12" s="50"/>
      <c r="W12" s="50"/>
      <c r="X12" s="50"/>
      <c r="Y12" s="50"/>
      <c r="Z12" s="50"/>
    </row>
    <row r="13" spans="1:26" ht="49.5" customHeight="1">
      <c r="A13" s="1111"/>
      <c r="B13" s="52" t="s">
        <v>349</v>
      </c>
      <c r="C13" s="1098" t="s">
        <v>637</v>
      </c>
      <c r="D13" s="1064"/>
      <c r="E13" s="1064"/>
      <c r="F13" s="1064"/>
      <c r="G13" s="1064"/>
      <c r="H13" s="1064"/>
      <c r="I13" s="1064"/>
      <c r="J13" s="1064"/>
      <c r="K13" s="1064"/>
      <c r="L13" s="1064"/>
      <c r="M13" s="1095"/>
      <c r="N13" s="50"/>
      <c r="O13" s="50"/>
      <c r="P13" s="50"/>
      <c r="Q13" s="50"/>
      <c r="R13" s="50"/>
      <c r="S13" s="50"/>
      <c r="T13" s="50"/>
      <c r="U13" s="50"/>
      <c r="V13" s="50"/>
      <c r="W13" s="50"/>
      <c r="X13" s="50"/>
      <c r="Y13" s="50"/>
      <c r="Z13" s="50"/>
    </row>
    <row r="14" spans="1:26" ht="46.5" customHeight="1">
      <c r="A14" s="1113"/>
      <c r="B14" s="361" t="s">
        <v>351</v>
      </c>
      <c r="C14" s="1098" t="s">
        <v>352</v>
      </c>
      <c r="D14" s="1109"/>
      <c r="E14" s="167" t="s">
        <v>353</v>
      </c>
      <c r="F14" s="1192" t="s">
        <v>161</v>
      </c>
      <c r="G14" s="1064"/>
      <c r="H14" s="1064"/>
      <c r="I14" s="1064"/>
      <c r="J14" s="1064"/>
      <c r="K14" s="1064"/>
      <c r="L14" s="1064"/>
      <c r="M14" s="1095"/>
      <c r="N14" s="50"/>
      <c r="O14" s="50"/>
      <c r="P14" s="50"/>
      <c r="Q14" s="50"/>
      <c r="R14" s="50"/>
      <c r="S14" s="50"/>
      <c r="T14" s="50"/>
      <c r="U14" s="50"/>
      <c r="V14" s="50"/>
      <c r="W14" s="50"/>
      <c r="X14" s="50"/>
      <c r="Y14" s="50"/>
      <c r="Z14" s="50"/>
    </row>
    <row r="15" spans="1:26" ht="15.75" customHeight="1">
      <c r="A15" s="1211" t="s">
        <v>275</v>
      </c>
      <c r="B15" s="61" t="s">
        <v>91</v>
      </c>
      <c r="C15" s="1589" t="s">
        <v>253</v>
      </c>
      <c r="D15" s="1064"/>
      <c r="E15" s="1064"/>
      <c r="F15" s="1064"/>
      <c r="G15" s="1064"/>
      <c r="H15" s="1064"/>
      <c r="I15" s="1064"/>
      <c r="J15" s="1064"/>
      <c r="K15" s="1064"/>
      <c r="L15" s="1064"/>
      <c r="M15" s="1064"/>
      <c r="N15" s="50"/>
      <c r="O15" s="50"/>
      <c r="P15" s="50"/>
      <c r="Q15" s="50"/>
      <c r="R15" s="50"/>
      <c r="S15" s="50"/>
      <c r="T15" s="50"/>
      <c r="U15" s="50"/>
      <c r="V15" s="50"/>
      <c r="W15" s="50"/>
      <c r="X15" s="50"/>
      <c r="Y15" s="50"/>
      <c r="Z15" s="50"/>
    </row>
    <row r="16" spans="1:26" ht="15.75" customHeight="1">
      <c r="A16" s="1111"/>
      <c r="B16" s="61" t="s">
        <v>356</v>
      </c>
      <c r="C16" s="1098" t="s">
        <v>648</v>
      </c>
      <c r="D16" s="1064"/>
      <c r="E16" s="1064"/>
      <c r="F16" s="1064"/>
      <c r="G16" s="1064"/>
      <c r="H16" s="1064"/>
      <c r="I16" s="1064"/>
      <c r="J16" s="1064"/>
      <c r="K16" s="1064"/>
      <c r="L16" s="1064"/>
      <c r="M16" s="1095"/>
      <c r="N16" s="50"/>
      <c r="O16" s="50"/>
      <c r="P16" s="50"/>
      <c r="Q16" s="50"/>
      <c r="R16" s="50"/>
      <c r="S16" s="50"/>
      <c r="T16" s="50"/>
      <c r="U16" s="50"/>
      <c r="V16" s="50"/>
      <c r="W16" s="50"/>
      <c r="X16" s="50"/>
      <c r="Y16" s="50"/>
      <c r="Z16" s="50"/>
    </row>
    <row r="17" spans="1:26" ht="8.25" customHeight="1">
      <c r="A17" s="1111"/>
      <c r="B17" s="1117" t="s">
        <v>276</v>
      </c>
      <c r="C17" s="71"/>
      <c r="D17" s="72"/>
      <c r="E17" s="72"/>
      <c r="F17" s="72"/>
      <c r="G17" s="72"/>
      <c r="H17" s="72"/>
      <c r="I17" s="72"/>
      <c r="J17" s="72"/>
      <c r="K17" s="72"/>
      <c r="L17" s="72"/>
      <c r="M17" s="73"/>
      <c r="N17" s="50"/>
      <c r="O17" s="50"/>
      <c r="P17" s="50"/>
      <c r="Q17" s="50"/>
      <c r="R17" s="50"/>
      <c r="S17" s="50"/>
      <c r="T17" s="50"/>
      <c r="U17" s="50"/>
      <c r="V17" s="50"/>
      <c r="W17" s="50"/>
      <c r="X17" s="50"/>
      <c r="Y17" s="50"/>
      <c r="Z17" s="50"/>
    </row>
    <row r="18" spans="1:26" ht="9" customHeight="1">
      <c r="A18" s="1111"/>
      <c r="B18" s="1077"/>
      <c r="C18" s="74"/>
      <c r="D18" s="75"/>
      <c r="E18" s="76"/>
      <c r="F18" s="75"/>
      <c r="G18" s="76"/>
      <c r="H18" s="75"/>
      <c r="I18" s="76"/>
      <c r="J18" s="75"/>
      <c r="K18" s="76"/>
      <c r="L18" s="76"/>
      <c r="M18" s="77"/>
      <c r="N18" s="50"/>
      <c r="O18" s="50"/>
      <c r="P18" s="50"/>
      <c r="Q18" s="50"/>
      <c r="R18" s="50"/>
      <c r="S18" s="50"/>
      <c r="T18" s="50"/>
      <c r="U18" s="50"/>
      <c r="V18" s="50"/>
      <c r="W18" s="50"/>
      <c r="X18" s="50"/>
      <c r="Y18" s="50"/>
      <c r="Z18" s="50"/>
    </row>
    <row r="19" spans="1:26" ht="15.75" customHeight="1">
      <c r="A19" s="1111"/>
      <c r="B19" s="1077"/>
      <c r="C19" s="78" t="s">
        <v>277</v>
      </c>
      <c r="D19" s="79"/>
      <c r="E19" s="80" t="s">
        <v>278</v>
      </c>
      <c r="F19" s="79"/>
      <c r="G19" s="80" t="s">
        <v>279</v>
      </c>
      <c r="H19" s="79"/>
      <c r="I19" s="80" t="s">
        <v>280</v>
      </c>
      <c r="J19" s="57"/>
      <c r="K19" s="80"/>
      <c r="L19" s="80"/>
      <c r="M19" s="77"/>
      <c r="N19" s="50"/>
      <c r="O19" s="50"/>
      <c r="P19" s="50"/>
      <c r="Q19" s="50"/>
      <c r="R19" s="50"/>
      <c r="S19" s="50"/>
      <c r="T19" s="50"/>
      <c r="U19" s="50"/>
      <c r="V19" s="50"/>
      <c r="W19" s="50"/>
      <c r="X19" s="50"/>
      <c r="Y19" s="50"/>
      <c r="Z19" s="50"/>
    </row>
    <row r="20" spans="1:26" ht="15.75" customHeight="1">
      <c r="A20" s="1111"/>
      <c r="B20" s="1077"/>
      <c r="C20" s="78" t="s">
        <v>281</v>
      </c>
      <c r="D20" s="81"/>
      <c r="E20" s="80" t="s">
        <v>282</v>
      </c>
      <c r="F20" s="82"/>
      <c r="G20" s="80" t="s">
        <v>283</v>
      </c>
      <c r="H20" s="82"/>
      <c r="I20" s="80"/>
      <c r="J20" s="76"/>
      <c r="K20" s="80"/>
      <c r="L20" s="80"/>
      <c r="M20" s="77"/>
      <c r="N20" s="50"/>
      <c r="O20" s="50"/>
      <c r="P20" s="50"/>
      <c r="Q20" s="50"/>
      <c r="R20" s="50"/>
      <c r="S20" s="50"/>
      <c r="T20" s="50"/>
      <c r="U20" s="50"/>
      <c r="V20" s="50"/>
      <c r="W20" s="50"/>
      <c r="X20" s="50"/>
      <c r="Y20" s="50"/>
      <c r="Z20" s="50"/>
    </row>
    <row r="21" spans="1:26" ht="15.75" customHeight="1">
      <c r="A21" s="1111"/>
      <c r="B21" s="1077"/>
      <c r="C21" s="78" t="s">
        <v>284</v>
      </c>
      <c r="D21" s="81" t="s">
        <v>309</v>
      </c>
      <c r="E21" s="80" t="s">
        <v>285</v>
      </c>
      <c r="F21" s="81"/>
      <c r="G21" s="80"/>
      <c r="H21" s="76"/>
      <c r="I21" s="80"/>
      <c r="J21" s="76"/>
      <c r="K21" s="80"/>
      <c r="L21" s="80"/>
      <c r="M21" s="77"/>
      <c r="N21" s="50"/>
      <c r="O21" s="50"/>
      <c r="P21" s="50"/>
      <c r="Q21" s="50"/>
      <c r="R21" s="50"/>
      <c r="S21" s="50"/>
      <c r="T21" s="50"/>
      <c r="U21" s="50"/>
      <c r="V21" s="50"/>
      <c r="W21" s="50"/>
      <c r="X21" s="50"/>
      <c r="Y21" s="50"/>
      <c r="Z21" s="50"/>
    </row>
    <row r="22" spans="1:26" ht="15.75" customHeight="1">
      <c r="A22" s="1111"/>
      <c r="B22" s="1077"/>
      <c r="C22" s="78" t="s">
        <v>286</v>
      </c>
      <c r="D22" s="81"/>
      <c r="E22" s="80" t="s">
        <v>288</v>
      </c>
      <c r="F22" s="150"/>
      <c r="G22" s="68"/>
      <c r="H22" s="68"/>
      <c r="I22" s="68"/>
      <c r="J22" s="68"/>
      <c r="K22" s="68"/>
      <c r="L22" s="68"/>
      <c r="M22" s="83"/>
      <c r="N22" s="50"/>
      <c r="O22" s="50"/>
      <c r="P22" s="50"/>
      <c r="Q22" s="50"/>
      <c r="R22" s="50"/>
      <c r="S22" s="50"/>
      <c r="T22" s="50"/>
      <c r="U22" s="50"/>
      <c r="V22" s="50"/>
      <c r="W22" s="50"/>
      <c r="X22" s="50"/>
      <c r="Y22" s="50"/>
      <c r="Z22" s="50"/>
    </row>
    <row r="23" spans="1:26" ht="9.75" customHeight="1">
      <c r="A23" s="1111"/>
      <c r="B23" s="1078"/>
      <c r="C23" s="84"/>
      <c r="D23" s="85"/>
      <c r="E23" s="85"/>
      <c r="F23" s="85"/>
      <c r="G23" s="85"/>
      <c r="H23" s="85"/>
      <c r="I23" s="85"/>
      <c r="J23" s="85"/>
      <c r="K23" s="85"/>
      <c r="L23" s="85"/>
      <c r="M23" s="86"/>
      <c r="N23" s="50"/>
      <c r="O23" s="50"/>
      <c r="P23" s="50"/>
      <c r="Q23" s="50"/>
      <c r="R23" s="50"/>
      <c r="S23" s="50"/>
      <c r="T23" s="50"/>
      <c r="U23" s="50"/>
      <c r="V23" s="50"/>
      <c r="W23" s="50"/>
      <c r="X23" s="50"/>
      <c r="Y23" s="50"/>
      <c r="Z23" s="50"/>
    </row>
    <row r="24" spans="1:26" ht="15.75" customHeight="1">
      <c r="A24" s="1111"/>
      <c r="B24" s="1117" t="s">
        <v>290</v>
      </c>
      <c r="C24" s="87"/>
      <c r="D24" s="72"/>
      <c r="E24" s="72"/>
      <c r="F24" s="72"/>
      <c r="G24" s="72"/>
      <c r="H24" s="72"/>
      <c r="I24" s="72"/>
      <c r="J24" s="72"/>
      <c r="K24" s="72"/>
      <c r="L24" s="88"/>
      <c r="M24" s="89"/>
      <c r="N24" s="50"/>
      <c r="O24" s="50"/>
      <c r="P24" s="50"/>
      <c r="Q24" s="50"/>
      <c r="R24" s="50"/>
      <c r="S24" s="50"/>
      <c r="T24" s="50"/>
      <c r="U24" s="50"/>
      <c r="V24" s="50"/>
      <c r="W24" s="50"/>
      <c r="X24" s="50"/>
      <c r="Y24" s="50"/>
      <c r="Z24" s="50"/>
    </row>
    <row r="25" spans="1:26" ht="15.75" customHeight="1">
      <c r="A25" s="1111"/>
      <c r="B25" s="1077"/>
      <c r="C25" s="78" t="s">
        <v>291</v>
      </c>
      <c r="D25" s="82"/>
      <c r="E25" s="10"/>
      <c r="F25" s="80" t="s">
        <v>292</v>
      </c>
      <c r="G25" s="81"/>
      <c r="H25" s="10"/>
      <c r="I25" s="80" t="s">
        <v>201</v>
      </c>
      <c r="J25" s="312" t="s">
        <v>287</v>
      </c>
      <c r="K25" s="10"/>
      <c r="L25" s="90"/>
      <c r="M25" s="91"/>
      <c r="N25" s="50"/>
      <c r="O25" s="50"/>
      <c r="P25" s="50"/>
      <c r="Q25" s="50"/>
      <c r="R25" s="50"/>
      <c r="S25" s="50"/>
      <c r="T25" s="50"/>
      <c r="U25" s="50"/>
      <c r="V25" s="50"/>
      <c r="W25" s="50"/>
      <c r="X25" s="50"/>
      <c r="Y25" s="50"/>
      <c r="Z25" s="50"/>
    </row>
    <row r="26" spans="1:26" ht="15.75" customHeight="1">
      <c r="A26" s="1111"/>
      <c r="B26" s="1077"/>
      <c r="C26" s="78" t="s">
        <v>293</v>
      </c>
      <c r="D26" s="92"/>
      <c r="E26" s="90"/>
      <c r="F26" s="80" t="s">
        <v>193</v>
      </c>
      <c r="G26" s="82"/>
      <c r="H26" s="90"/>
      <c r="I26" s="93"/>
      <c r="J26" s="90"/>
      <c r="K26" s="67"/>
      <c r="L26" s="90"/>
      <c r="M26" s="91"/>
      <c r="N26" s="50"/>
      <c r="O26" s="50"/>
      <c r="P26" s="50"/>
      <c r="Q26" s="50"/>
      <c r="R26" s="50"/>
      <c r="S26" s="50"/>
      <c r="T26" s="50"/>
      <c r="U26" s="50"/>
      <c r="V26" s="50"/>
      <c r="W26" s="50"/>
      <c r="X26" s="50"/>
      <c r="Y26" s="50"/>
      <c r="Z26" s="50"/>
    </row>
    <row r="27" spans="1:26" ht="15.75" customHeight="1">
      <c r="A27" s="1111"/>
      <c r="B27" s="1078"/>
      <c r="C27" s="94"/>
      <c r="D27" s="75"/>
      <c r="E27" s="75"/>
      <c r="F27" s="75"/>
      <c r="G27" s="75"/>
      <c r="H27" s="75"/>
      <c r="I27" s="75"/>
      <c r="J27" s="75"/>
      <c r="K27" s="75"/>
      <c r="L27" s="95"/>
      <c r="M27" s="96"/>
      <c r="N27" s="50"/>
      <c r="O27" s="50"/>
      <c r="P27" s="50"/>
      <c r="Q27" s="50"/>
      <c r="R27" s="50"/>
      <c r="S27" s="50"/>
      <c r="T27" s="50"/>
      <c r="U27" s="50"/>
      <c r="V27" s="50"/>
      <c r="W27" s="50"/>
      <c r="X27" s="50"/>
      <c r="Y27" s="50"/>
      <c r="Z27" s="50"/>
    </row>
    <row r="28" spans="1:26" ht="15.75" customHeight="1">
      <c r="A28" s="1111"/>
      <c r="B28" s="101" t="s">
        <v>294</v>
      </c>
      <c r="C28" s="98"/>
      <c r="D28" s="99"/>
      <c r="E28" s="99"/>
      <c r="F28" s="99"/>
      <c r="G28" s="99"/>
      <c r="H28" s="99"/>
      <c r="I28" s="99"/>
      <c r="J28" s="99"/>
      <c r="K28" s="99"/>
      <c r="L28" s="99"/>
      <c r="M28" s="100"/>
      <c r="N28" s="50"/>
      <c r="O28" s="50"/>
      <c r="P28" s="50"/>
      <c r="Q28" s="50"/>
      <c r="R28" s="50"/>
      <c r="S28" s="50"/>
      <c r="T28" s="50"/>
      <c r="U28" s="50"/>
      <c r="V28" s="50"/>
      <c r="W28" s="50"/>
      <c r="X28" s="50"/>
      <c r="Y28" s="50"/>
      <c r="Z28" s="50"/>
    </row>
    <row r="29" spans="1:26" ht="15.75" customHeight="1">
      <c r="A29" s="1111"/>
      <c r="B29" s="101"/>
      <c r="C29" s="102" t="s">
        <v>295</v>
      </c>
      <c r="D29" s="151" t="s">
        <v>237</v>
      </c>
      <c r="E29" s="10"/>
      <c r="F29" s="104" t="s">
        <v>296</v>
      </c>
      <c r="G29" s="82"/>
      <c r="H29" s="10"/>
      <c r="I29" s="104" t="s">
        <v>297</v>
      </c>
      <c r="J29" s="152"/>
      <c r="K29" s="107"/>
      <c r="L29" s="108"/>
      <c r="M29" s="109"/>
      <c r="N29" s="50"/>
      <c r="O29" s="50"/>
      <c r="P29" s="50"/>
      <c r="Q29" s="50"/>
      <c r="R29" s="50"/>
      <c r="S29" s="50"/>
      <c r="T29" s="50"/>
      <c r="U29" s="50"/>
      <c r="V29" s="50"/>
      <c r="W29" s="50"/>
      <c r="X29" s="50"/>
      <c r="Y29" s="50"/>
      <c r="Z29" s="50"/>
    </row>
    <row r="30" spans="1:26" ht="15.75" customHeight="1">
      <c r="A30" s="1111"/>
      <c r="B30" s="60"/>
      <c r="C30" s="84"/>
      <c r="D30" s="85"/>
      <c r="E30" s="85"/>
      <c r="F30" s="85"/>
      <c r="G30" s="85"/>
      <c r="H30" s="85"/>
      <c r="I30" s="85"/>
      <c r="J30" s="85"/>
      <c r="K30" s="85"/>
      <c r="L30" s="85"/>
      <c r="M30" s="86"/>
      <c r="N30" s="50"/>
      <c r="O30" s="50"/>
      <c r="P30" s="50"/>
      <c r="Q30" s="50"/>
      <c r="R30" s="50"/>
      <c r="S30" s="50"/>
      <c r="T30" s="50"/>
      <c r="U30" s="50"/>
      <c r="V30" s="50"/>
      <c r="W30" s="50"/>
      <c r="X30" s="50"/>
      <c r="Y30" s="50"/>
      <c r="Z30" s="50"/>
    </row>
    <row r="31" spans="1:26" ht="15.75" customHeight="1">
      <c r="A31" s="1111"/>
      <c r="B31" s="1117" t="s">
        <v>299</v>
      </c>
      <c r="C31" s="110"/>
      <c r="D31" s="111"/>
      <c r="E31" s="111"/>
      <c r="F31" s="111"/>
      <c r="G31" s="111"/>
      <c r="H31" s="111"/>
      <c r="I31" s="111"/>
      <c r="J31" s="111"/>
      <c r="K31" s="111"/>
      <c r="L31" s="88"/>
      <c r="M31" s="89"/>
      <c r="N31" s="50"/>
      <c r="O31" s="50"/>
      <c r="P31" s="50"/>
      <c r="Q31" s="50"/>
      <c r="R31" s="50"/>
      <c r="S31" s="50"/>
      <c r="T31" s="50"/>
      <c r="U31" s="50"/>
      <c r="V31" s="50"/>
      <c r="W31" s="50"/>
      <c r="X31" s="50"/>
      <c r="Y31" s="50"/>
      <c r="Z31" s="50"/>
    </row>
    <row r="32" spans="1:26" ht="15.75" customHeight="1">
      <c r="A32" s="1111"/>
      <c r="B32" s="1077"/>
      <c r="C32" s="112" t="s">
        <v>300</v>
      </c>
      <c r="D32" s="307">
        <v>44927</v>
      </c>
      <c r="E32" s="114"/>
      <c r="F32" s="10" t="s">
        <v>301</v>
      </c>
      <c r="G32" s="307">
        <v>50770</v>
      </c>
      <c r="H32" s="114"/>
      <c r="I32" s="104"/>
      <c r="J32" s="114"/>
      <c r="K32" s="114"/>
      <c r="L32" s="90"/>
      <c r="M32" s="91"/>
      <c r="N32" s="50"/>
      <c r="O32" s="50"/>
      <c r="P32" s="50"/>
      <c r="Q32" s="50"/>
      <c r="R32" s="50"/>
      <c r="S32" s="50"/>
      <c r="T32" s="50"/>
      <c r="U32" s="50"/>
      <c r="V32" s="50"/>
      <c r="W32" s="50"/>
      <c r="X32" s="50"/>
      <c r="Y32" s="50"/>
      <c r="Z32" s="50"/>
    </row>
    <row r="33" spans="1:26" ht="15.75" customHeight="1">
      <c r="A33" s="1111"/>
      <c r="B33" s="1078"/>
      <c r="C33" s="84"/>
      <c r="D33" s="173"/>
      <c r="E33" s="174"/>
      <c r="F33" s="85"/>
      <c r="G33" s="174"/>
      <c r="H33" s="174"/>
      <c r="I33" s="175"/>
      <c r="J33" s="174"/>
      <c r="K33" s="174"/>
      <c r="L33" s="95"/>
      <c r="M33" s="96"/>
      <c r="N33" s="50"/>
      <c r="O33" s="50"/>
      <c r="P33" s="50"/>
      <c r="Q33" s="50"/>
      <c r="R33" s="50"/>
      <c r="S33" s="50"/>
      <c r="T33" s="50"/>
      <c r="U33" s="50"/>
      <c r="V33" s="50"/>
      <c r="W33" s="50"/>
      <c r="X33" s="50"/>
      <c r="Y33" s="50"/>
      <c r="Z33" s="50"/>
    </row>
    <row r="34" spans="1:26" ht="15.75" customHeight="1">
      <c r="A34" s="1111"/>
      <c r="B34" s="1117" t="s">
        <v>303</v>
      </c>
      <c r="C34" s="116"/>
      <c r="D34" s="62"/>
      <c r="E34" s="62"/>
      <c r="F34" s="62"/>
      <c r="G34" s="62"/>
      <c r="H34" s="62"/>
      <c r="I34" s="62"/>
      <c r="J34" s="62"/>
      <c r="K34" s="62"/>
      <c r="L34" s="62"/>
      <c r="M34" s="117"/>
      <c r="N34" s="50"/>
      <c r="O34" s="50"/>
      <c r="P34" s="50"/>
      <c r="Q34" s="50"/>
      <c r="R34" s="50"/>
      <c r="S34" s="50"/>
      <c r="T34" s="50"/>
      <c r="U34" s="50"/>
      <c r="V34" s="50"/>
      <c r="W34" s="50"/>
      <c r="X34" s="50"/>
      <c r="Y34" s="50"/>
      <c r="Z34" s="50"/>
    </row>
    <row r="35" spans="1:26" ht="15.75" customHeight="1">
      <c r="A35" s="1111"/>
      <c r="B35" s="1077"/>
      <c r="C35" s="78"/>
      <c r="D35" s="10">
        <v>2023</v>
      </c>
      <c r="E35" s="10"/>
      <c r="F35" s="10">
        <v>2024</v>
      </c>
      <c r="G35" s="10"/>
      <c r="H35" s="67">
        <v>2025</v>
      </c>
      <c r="I35" s="67"/>
      <c r="J35" s="67">
        <v>2026</v>
      </c>
      <c r="K35" s="10"/>
      <c r="L35" s="10">
        <v>2027</v>
      </c>
      <c r="M35" s="118"/>
      <c r="N35" s="50"/>
      <c r="O35" s="50"/>
      <c r="P35" s="50"/>
      <c r="Q35" s="50"/>
      <c r="R35" s="50"/>
      <c r="S35" s="50"/>
      <c r="T35" s="50"/>
      <c r="U35" s="50"/>
      <c r="V35" s="50"/>
      <c r="W35" s="50"/>
      <c r="X35" s="50"/>
      <c r="Y35" s="50"/>
      <c r="Z35" s="50"/>
    </row>
    <row r="36" spans="1:26" ht="15.75" customHeight="1">
      <c r="A36" s="1111"/>
      <c r="B36" s="1077"/>
      <c r="C36" s="78"/>
      <c r="D36" s="1780">
        <v>1</v>
      </c>
      <c r="E36" s="1069"/>
      <c r="F36" s="1192">
        <v>1</v>
      </c>
      <c r="G36" s="1069"/>
      <c r="H36" s="1192">
        <v>0</v>
      </c>
      <c r="I36" s="1069"/>
      <c r="J36" s="1192">
        <v>0</v>
      </c>
      <c r="K36" s="1069"/>
      <c r="L36" s="1192">
        <v>1</v>
      </c>
      <c r="M36" s="1069"/>
      <c r="N36" s="50"/>
      <c r="O36" s="50"/>
      <c r="P36" s="50"/>
      <c r="Q36" s="50"/>
      <c r="R36" s="50"/>
      <c r="S36" s="50"/>
      <c r="T36" s="50"/>
      <c r="U36" s="50"/>
      <c r="V36" s="50"/>
      <c r="W36" s="50"/>
      <c r="X36" s="50"/>
      <c r="Y36" s="50"/>
      <c r="Z36" s="50"/>
    </row>
    <row r="37" spans="1:26" ht="15.75" customHeight="1">
      <c r="A37" s="1111"/>
      <c r="B37" s="1077"/>
      <c r="C37" s="78"/>
      <c r="D37" s="10">
        <v>2028</v>
      </c>
      <c r="E37" s="10"/>
      <c r="F37" s="10">
        <v>2029</v>
      </c>
      <c r="G37" s="10"/>
      <c r="H37" s="67">
        <v>2030</v>
      </c>
      <c r="I37" s="67"/>
      <c r="J37" s="67">
        <v>2031</v>
      </c>
      <c r="K37" s="10"/>
      <c r="L37" s="10">
        <v>2032</v>
      </c>
      <c r="M37" s="77"/>
      <c r="N37" s="50"/>
      <c r="O37" s="50"/>
      <c r="P37" s="50"/>
      <c r="Q37" s="50"/>
      <c r="R37" s="50"/>
      <c r="S37" s="50"/>
      <c r="T37" s="50"/>
      <c r="U37" s="50"/>
      <c r="V37" s="50"/>
      <c r="W37" s="50"/>
      <c r="X37" s="50"/>
      <c r="Y37" s="50"/>
      <c r="Z37" s="50"/>
    </row>
    <row r="38" spans="1:26" ht="15.75" customHeight="1">
      <c r="A38" s="1111"/>
      <c r="B38" s="1077"/>
      <c r="C38" s="78"/>
      <c r="D38" s="1192">
        <v>0</v>
      </c>
      <c r="E38" s="1069"/>
      <c r="F38" s="1192">
        <v>0</v>
      </c>
      <c r="G38" s="1069"/>
      <c r="H38" s="1192">
        <v>1</v>
      </c>
      <c r="I38" s="1069"/>
      <c r="J38" s="1192">
        <v>0</v>
      </c>
      <c r="K38" s="1069"/>
      <c r="L38" s="1192">
        <v>0</v>
      </c>
      <c r="M38" s="1069"/>
      <c r="N38" s="50"/>
      <c r="O38" s="50"/>
      <c r="P38" s="50"/>
      <c r="Q38" s="50"/>
      <c r="R38" s="50"/>
      <c r="S38" s="50"/>
      <c r="T38" s="50"/>
      <c r="U38" s="50"/>
      <c r="V38" s="50"/>
      <c r="W38" s="50"/>
      <c r="X38" s="50"/>
      <c r="Y38" s="50"/>
      <c r="Z38" s="50"/>
    </row>
    <row r="39" spans="1:26" ht="15.75" customHeight="1">
      <c r="A39" s="1111"/>
      <c r="B39" s="1077"/>
      <c r="C39" s="78"/>
      <c r="D39" s="10">
        <v>2033</v>
      </c>
      <c r="E39" s="10"/>
      <c r="F39" s="10">
        <v>2034</v>
      </c>
      <c r="G39" s="10"/>
      <c r="H39" s="67">
        <v>2035</v>
      </c>
      <c r="I39" s="67"/>
      <c r="J39" s="67">
        <v>2036</v>
      </c>
      <c r="K39" s="10"/>
      <c r="L39" s="10">
        <v>2037</v>
      </c>
      <c r="M39" s="77"/>
      <c r="N39" s="50"/>
      <c r="O39" s="50"/>
      <c r="P39" s="50"/>
      <c r="Q39" s="50"/>
      <c r="R39" s="50"/>
      <c r="S39" s="50"/>
      <c r="T39" s="50"/>
      <c r="U39" s="50"/>
      <c r="V39" s="50"/>
      <c r="W39" s="50"/>
      <c r="X39" s="50"/>
      <c r="Y39" s="50"/>
      <c r="Z39" s="50"/>
    </row>
    <row r="40" spans="1:26" ht="15.75" customHeight="1">
      <c r="A40" s="1111"/>
      <c r="B40" s="1077"/>
      <c r="C40" s="78"/>
      <c r="D40" s="1192">
        <v>1</v>
      </c>
      <c r="E40" s="1069"/>
      <c r="F40" s="1192">
        <v>0</v>
      </c>
      <c r="G40" s="1069"/>
      <c r="H40" s="1192">
        <v>0</v>
      </c>
      <c r="I40" s="1069"/>
      <c r="J40" s="1192">
        <v>1</v>
      </c>
      <c r="K40" s="1069"/>
      <c r="L40" s="1192">
        <v>0</v>
      </c>
      <c r="M40" s="1069"/>
      <c r="N40" s="50"/>
      <c r="O40" s="50"/>
      <c r="P40" s="50"/>
      <c r="Q40" s="50"/>
      <c r="R40" s="50"/>
      <c r="S40" s="50"/>
      <c r="T40" s="50"/>
      <c r="U40" s="50"/>
      <c r="V40" s="50"/>
      <c r="W40" s="50"/>
      <c r="X40" s="50"/>
      <c r="Y40" s="50"/>
      <c r="Z40" s="50"/>
    </row>
    <row r="41" spans="1:26" ht="15.75" customHeight="1">
      <c r="A41" s="1111"/>
      <c r="B41" s="1077"/>
      <c r="C41" s="78"/>
      <c r="D41" s="10">
        <v>2038</v>
      </c>
      <c r="E41" s="107"/>
      <c r="F41" s="154" t="s">
        <v>304</v>
      </c>
      <c r="G41" s="107"/>
      <c r="H41" s="155"/>
      <c r="I41" s="99"/>
      <c r="J41" s="155"/>
      <c r="K41" s="99"/>
      <c r="L41" s="155"/>
      <c r="M41" s="100"/>
      <c r="N41" s="50"/>
      <c r="O41" s="50"/>
      <c r="P41" s="50"/>
      <c r="Q41" s="50"/>
      <c r="R41" s="50"/>
      <c r="S41" s="50"/>
      <c r="T41" s="50"/>
      <c r="U41" s="50"/>
      <c r="V41" s="50"/>
      <c r="W41" s="50"/>
      <c r="X41" s="50"/>
      <c r="Y41" s="50"/>
      <c r="Z41" s="50"/>
    </row>
    <row r="42" spans="1:26" ht="15.75" customHeight="1">
      <c r="A42" s="1111"/>
      <c r="B42" s="1077"/>
      <c r="C42" s="78"/>
      <c r="D42" s="1192">
        <v>1</v>
      </c>
      <c r="E42" s="1069"/>
      <c r="F42" s="1780">
        <v>7</v>
      </c>
      <c r="G42" s="1069"/>
      <c r="H42" s="1209"/>
      <c r="I42" s="1210"/>
      <c r="J42" s="156"/>
      <c r="K42" s="10"/>
      <c r="L42" s="156"/>
      <c r="M42" s="109"/>
      <c r="N42" s="50"/>
      <c r="O42" s="50"/>
      <c r="P42" s="50"/>
      <c r="Q42" s="50"/>
      <c r="R42" s="50"/>
      <c r="S42" s="50"/>
      <c r="T42" s="50"/>
      <c r="U42" s="50"/>
      <c r="V42" s="50"/>
      <c r="W42" s="50"/>
      <c r="X42" s="50"/>
      <c r="Y42" s="50"/>
      <c r="Z42" s="50"/>
    </row>
    <row r="43" spans="1:26" ht="15.75" customHeight="1">
      <c r="A43" s="1111"/>
      <c r="B43" s="1077"/>
      <c r="C43" s="130"/>
      <c r="D43" s="154"/>
      <c r="E43" s="107"/>
      <c r="F43" s="154"/>
      <c r="G43" s="107"/>
      <c r="H43" s="131"/>
      <c r="I43" s="85"/>
      <c r="J43" s="131"/>
      <c r="K43" s="85"/>
      <c r="L43" s="131"/>
      <c r="M43" s="86"/>
      <c r="N43" s="50"/>
      <c r="O43" s="50"/>
      <c r="P43" s="50"/>
      <c r="Q43" s="50"/>
      <c r="R43" s="50"/>
      <c r="S43" s="50"/>
      <c r="T43" s="50"/>
      <c r="U43" s="50"/>
      <c r="V43" s="50"/>
      <c r="W43" s="50"/>
      <c r="X43" s="50"/>
      <c r="Y43" s="50"/>
      <c r="Z43" s="50"/>
    </row>
    <row r="44" spans="1:26" ht="18" customHeight="1">
      <c r="A44" s="1111"/>
      <c r="B44" s="1117" t="s">
        <v>305</v>
      </c>
      <c r="C44" s="87"/>
      <c r="D44" s="72"/>
      <c r="E44" s="72"/>
      <c r="F44" s="72"/>
      <c r="G44" s="72"/>
      <c r="H44" s="72"/>
      <c r="I44" s="72"/>
      <c r="J44" s="72"/>
      <c r="K44" s="72"/>
      <c r="L44" s="90"/>
      <c r="M44" s="91"/>
      <c r="N44" s="50"/>
      <c r="O44" s="50"/>
      <c r="P44" s="50"/>
      <c r="Q44" s="50"/>
      <c r="R44" s="50"/>
      <c r="S44" s="50"/>
      <c r="T44" s="50"/>
      <c r="U44" s="50"/>
      <c r="V44" s="50"/>
      <c r="W44" s="50"/>
      <c r="X44" s="50"/>
      <c r="Y44" s="50"/>
      <c r="Z44" s="50"/>
    </row>
    <row r="45" spans="1:26" ht="15.75" customHeight="1">
      <c r="A45" s="1111"/>
      <c r="B45" s="1077"/>
      <c r="C45" s="133"/>
      <c r="D45" s="134" t="s">
        <v>306</v>
      </c>
      <c r="E45" s="135" t="s">
        <v>163</v>
      </c>
      <c r="F45" s="1085" t="s">
        <v>307</v>
      </c>
      <c r="G45" s="1087"/>
      <c r="H45" s="1088"/>
      <c r="I45" s="1088"/>
      <c r="J45" s="1089"/>
      <c r="K45" s="136" t="s">
        <v>308</v>
      </c>
      <c r="L45" s="1091"/>
      <c r="M45" s="1092"/>
      <c r="N45" s="50"/>
      <c r="O45" s="50"/>
      <c r="P45" s="50"/>
      <c r="Q45" s="50"/>
      <c r="R45" s="50"/>
      <c r="S45" s="50"/>
      <c r="T45" s="50"/>
      <c r="U45" s="50"/>
      <c r="V45" s="50"/>
      <c r="W45" s="50"/>
      <c r="X45" s="50"/>
      <c r="Y45" s="50"/>
      <c r="Z45" s="50"/>
    </row>
    <row r="46" spans="1:26" ht="15.75" customHeight="1">
      <c r="A46" s="1111"/>
      <c r="B46" s="1077"/>
      <c r="C46" s="133"/>
      <c r="D46" s="157"/>
      <c r="E46" s="81" t="s">
        <v>287</v>
      </c>
      <c r="F46" s="1086"/>
      <c r="G46" s="1090"/>
      <c r="H46" s="1067"/>
      <c r="I46" s="1067"/>
      <c r="J46" s="1068"/>
      <c r="K46" s="90"/>
      <c r="L46" s="1090"/>
      <c r="M46" s="1093"/>
      <c r="N46" s="50"/>
      <c r="O46" s="50"/>
      <c r="P46" s="50"/>
      <c r="Q46" s="50"/>
      <c r="R46" s="50"/>
      <c r="S46" s="50"/>
      <c r="T46" s="50"/>
      <c r="U46" s="50"/>
      <c r="V46" s="50"/>
      <c r="W46" s="50"/>
      <c r="X46" s="50"/>
      <c r="Y46" s="50"/>
      <c r="Z46" s="50"/>
    </row>
    <row r="47" spans="1:26" ht="15.75" customHeight="1">
      <c r="A47" s="1111"/>
      <c r="B47" s="1078"/>
      <c r="C47" s="138"/>
      <c r="D47" s="95"/>
      <c r="E47" s="95"/>
      <c r="F47" s="95"/>
      <c r="G47" s="95"/>
      <c r="H47" s="95"/>
      <c r="I47" s="95"/>
      <c r="J47" s="95"/>
      <c r="K47" s="95"/>
      <c r="L47" s="90"/>
      <c r="M47" s="91"/>
      <c r="N47" s="50"/>
      <c r="O47" s="50"/>
      <c r="P47" s="50"/>
      <c r="Q47" s="50"/>
      <c r="R47" s="50"/>
      <c r="S47" s="50"/>
      <c r="T47" s="50"/>
      <c r="U47" s="50"/>
      <c r="V47" s="50"/>
      <c r="W47" s="50"/>
      <c r="X47" s="50"/>
      <c r="Y47" s="50"/>
      <c r="Z47" s="50"/>
    </row>
    <row r="48" spans="1:26" ht="15.75" customHeight="1">
      <c r="A48" s="1111"/>
      <c r="B48" s="52" t="s">
        <v>310</v>
      </c>
      <c r="C48" s="1098" t="s">
        <v>804</v>
      </c>
      <c r="D48" s="1064"/>
      <c r="E48" s="1064"/>
      <c r="F48" s="1064"/>
      <c r="G48" s="1064"/>
      <c r="H48" s="1064"/>
      <c r="I48" s="1064"/>
      <c r="J48" s="1064"/>
      <c r="K48" s="1064"/>
      <c r="L48" s="1064"/>
      <c r="M48" s="1095"/>
      <c r="N48" s="50"/>
      <c r="O48" s="50"/>
      <c r="P48" s="50"/>
      <c r="Q48" s="50"/>
      <c r="R48" s="50"/>
      <c r="S48" s="50"/>
      <c r="T48" s="50"/>
      <c r="U48" s="50"/>
      <c r="V48" s="50"/>
      <c r="W48" s="50"/>
      <c r="X48" s="50"/>
      <c r="Y48" s="50"/>
      <c r="Z48" s="50"/>
    </row>
    <row r="49" spans="1:26" ht="15.75" customHeight="1">
      <c r="A49" s="1111"/>
      <c r="B49" s="61" t="s">
        <v>312</v>
      </c>
      <c r="C49" s="1098" t="s">
        <v>649</v>
      </c>
      <c r="D49" s="1064"/>
      <c r="E49" s="1064"/>
      <c r="F49" s="1064"/>
      <c r="G49" s="1064"/>
      <c r="H49" s="1064"/>
      <c r="I49" s="1064"/>
      <c r="J49" s="1064"/>
      <c r="K49" s="1064"/>
      <c r="L49" s="1064"/>
      <c r="M49" s="1095"/>
      <c r="N49" s="50"/>
      <c r="O49" s="50"/>
      <c r="P49" s="50"/>
      <c r="Q49" s="50"/>
      <c r="R49" s="50"/>
      <c r="S49" s="50"/>
      <c r="T49" s="50"/>
      <c r="U49" s="50"/>
      <c r="V49" s="50"/>
      <c r="W49" s="50"/>
      <c r="X49" s="50"/>
      <c r="Y49" s="50"/>
      <c r="Z49" s="50"/>
    </row>
    <row r="50" spans="1:26" ht="15.75" customHeight="1">
      <c r="A50" s="1111"/>
      <c r="B50" s="61" t="s">
        <v>314</v>
      </c>
      <c r="C50" s="1098">
        <v>0</v>
      </c>
      <c r="D50" s="1064"/>
      <c r="E50" s="1064"/>
      <c r="F50" s="1064"/>
      <c r="G50" s="1064"/>
      <c r="H50" s="1064"/>
      <c r="I50" s="1064"/>
      <c r="J50" s="1064"/>
      <c r="K50" s="1064"/>
      <c r="L50" s="1064"/>
      <c r="M50" s="1095"/>
      <c r="N50" s="50"/>
      <c r="O50" s="50"/>
      <c r="P50" s="50"/>
      <c r="Q50" s="50"/>
      <c r="R50" s="50"/>
      <c r="S50" s="50"/>
      <c r="T50" s="50"/>
      <c r="U50" s="50"/>
      <c r="V50" s="50"/>
      <c r="W50" s="50"/>
      <c r="X50" s="50"/>
      <c r="Y50" s="50"/>
      <c r="Z50" s="50"/>
    </row>
    <row r="51" spans="1:26" ht="15.75" customHeight="1">
      <c r="A51" s="1113"/>
      <c r="B51" s="61" t="s">
        <v>316</v>
      </c>
      <c r="C51" s="1098" t="s">
        <v>237</v>
      </c>
      <c r="D51" s="1064"/>
      <c r="E51" s="1064"/>
      <c r="F51" s="1064"/>
      <c r="G51" s="1064"/>
      <c r="H51" s="1064"/>
      <c r="I51" s="1064"/>
      <c r="J51" s="1064"/>
      <c r="K51" s="1064"/>
      <c r="L51" s="1064"/>
      <c r="M51" s="1095"/>
      <c r="N51" s="50"/>
      <c r="O51" s="50"/>
      <c r="P51" s="50"/>
      <c r="Q51" s="50"/>
      <c r="R51" s="50"/>
      <c r="S51" s="50"/>
      <c r="T51" s="50"/>
      <c r="U51" s="50"/>
      <c r="V51" s="50"/>
      <c r="W51" s="50"/>
      <c r="X51" s="50"/>
      <c r="Y51" s="50"/>
      <c r="Z51" s="50"/>
    </row>
    <row r="52" spans="1:26" ht="15.75" customHeight="1">
      <c r="A52" s="1212" t="s">
        <v>317</v>
      </c>
      <c r="B52" s="141" t="s">
        <v>318</v>
      </c>
      <c r="C52" s="1098" t="s">
        <v>980</v>
      </c>
      <c r="D52" s="1064"/>
      <c r="E52" s="1064"/>
      <c r="F52" s="1064"/>
      <c r="G52" s="1064"/>
      <c r="H52" s="1064"/>
      <c r="I52" s="1064"/>
      <c r="J52" s="1064"/>
      <c r="K52" s="1064"/>
      <c r="L52" s="1064"/>
      <c r="M52" s="1095"/>
      <c r="N52" s="50"/>
      <c r="O52" s="50"/>
      <c r="P52" s="50"/>
      <c r="Q52" s="50"/>
      <c r="R52" s="50"/>
      <c r="S52" s="50"/>
      <c r="T52" s="50"/>
      <c r="U52" s="50"/>
      <c r="V52" s="50"/>
      <c r="W52" s="50"/>
      <c r="X52" s="50"/>
      <c r="Y52" s="50"/>
      <c r="Z52" s="50"/>
    </row>
    <row r="53" spans="1:26" ht="15.75" customHeight="1">
      <c r="A53" s="1111"/>
      <c r="B53" s="141" t="s">
        <v>320</v>
      </c>
      <c r="C53" s="1098" t="s">
        <v>981</v>
      </c>
      <c r="D53" s="1064"/>
      <c r="E53" s="1064"/>
      <c r="F53" s="1064"/>
      <c r="G53" s="1064"/>
      <c r="H53" s="1064"/>
      <c r="I53" s="1064"/>
      <c r="J53" s="1064"/>
      <c r="K53" s="1064"/>
      <c r="L53" s="1064"/>
      <c r="M53" s="1095"/>
      <c r="N53" s="50"/>
      <c r="O53" s="50"/>
      <c r="P53" s="50"/>
      <c r="Q53" s="50"/>
      <c r="R53" s="50"/>
      <c r="S53" s="50"/>
      <c r="T53" s="50"/>
      <c r="U53" s="50"/>
      <c r="V53" s="50"/>
      <c r="W53" s="50"/>
      <c r="X53" s="50"/>
      <c r="Y53" s="50"/>
      <c r="Z53" s="50"/>
    </row>
    <row r="54" spans="1:26" ht="15.75" customHeight="1">
      <c r="A54" s="1111"/>
      <c r="B54" s="141" t="s">
        <v>322</v>
      </c>
      <c r="C54" s="1098" t="s">
        <v>60</v>
      </c>
      <c r="D54" s="1064"/>
      <c r="E54" s="1064"/>
      <c r="F54" s="1064"/>
      <c r="G54" s="1064"/>
      <c r="H54" s="1064"/>
      <c r="I54" s="1064"/>
      <c r="J54" s="1064"/>
      <c r="K54" s="1064"/>
      <c r="L54" s="1064"/>
      <c r="M54" s="1095"/>
      <c r="N54" s="50"/>
      <c r="O54" s="50"/>
      <c r="P54" s="50"/>
      <c r="Q54" s="50"/>
      <c r="R54" s="50"/>
      <c r="S54" s="50"/>
      <c r="T54" s="50"/>
      <c r="U54" s="50"/>
      <c r="V54" s="50"/>
      <c r="W54" s="50"/>
      <c r="X54" s="50"/>
      <c r="Y54" s="50"/>
      <c r="Z54" s="50"/>
    </row>
    <row r="55" spans="1:26" ht="15.75" customHeight="1">
      <c r="A55" s="1111"/>
      <c r="B55" s="142" t="s">
        <v>323</v>
      </c>
      <c r="C55" s="1098" t="s">
        <v>642</v>
      </c>
      <c r="D55" s="1064"/>
      <c r="E55" s="1064"/>
      <c r="F55" s="1064"/>
      <c r="G55" s="1064"/>
      <c r="H55" s="1064"/>
      <c r="I55" s="1064"/>
      <c r="J55" s="1064"/>
      <c r="K55" s="1064"/>
      <c r="L55" s="1064"/>
      <c r="M55" s="1095"/>
      <c r="N55" s="50"/>
      <c r="O55" s="50"/>
      <c r="P55" s="50"/>
      <c r="Q55" s="50"/>
      <c r="R55" s="50"/>
      <c r="S55" s="50"/>
      <c r="T55" s="50"/>
      <c r="U55" s="50"/>
      <c r="V55" s="50"/>
      <c r="W55" s="50"/>
      <c r="X55" s="50"/>
      <c r="Y55" s="50"/>
      <c r="Z55" s="50"/>
    </row>
    <row r="56" spans="1:26" ht="15.75" customHeight="1">
      <c r="A56" s="1111"/>
      <c r="B56" s="141" t="s">
        <v>324</v>
      </c>
      <c r="C56" s="1231" t="s">
        <v>982</v>
      </c>
      <c r="D56" s="1064"/>
      <c r="E56" s="1064"/>
      <c r="F56" s="1064"/>
      <c r="G56" s="1064"/>
      <c r="H56" s="1064"/>
      <c r="I56" s="1064"/>
      <c r="J56" s="1064"/>
      <c r="K56" s="1064"/>
      <c r="L56" s="1064"/>
      <c r="M56" s="1095"/>
      <c r="N56" s="50"/>
      <c r="O56" s="50"/>
      <c r="P56" s="50"/>
      <c r="Q56" s="50"/>
      <c r="R56" s="50"/>
      <c r="S56" s="50"/>
      <c r="T56" s="50"/>
      <c r="U56" s="50"/>
      <c r="V56" s="50"/>
      <c r="W56" s="50"/>
      <c r="X56" s="50"/>
      <c r="Y56" s="50"/>
      <c r="Z56" s="50"/>
    </row>
    <row r="57" spans="1:26" ht="15.75" customHeight="1">
      <c r="A57" s="1112"/>
      <c r="B57" s="141" t="s">
        <v>325</v>
      </c>
      <c r="C57" s="1098" t="s">
        <v>222</v>
      </c>
      <c r="D57" s="1064"/>
      <c r="E57" s="1064"/>
      <c r="F57" s="1064"/>
      <c r="G57" s="1064"/>
      <c r="H57" s="1064"/>
      <c r="I57" s="1064"/>
      <c r="J57" s="1064"/>
      <c r="K57" s="1064"/>
      <c r="L57" s="1064"/>
      <c r="M57" s="1095"/>
      <c r="N57" s="50"/>
      <c r="O57" s="50"/>
      <c r="P57" s="50"/>
      <c r="Q57" s="50"/>
      <c r="R57" s="50"/>
      <c r="S57" s="50"/>
      <c r="T57" s="50"/>
      <c r="U57" s="50"/>
      <c r="V57" s="50"/>
      <c r="W57" s="50"/>
      <c r="X57" s="50"/>
      <c r="Y57" s="50"/>
      <c r="Z57" s="50"/>
    </row>
    <row r="58" spans="1:26" ht="15.75" customHeight="1">
      <c r="A58" s="1212" t="s">
        <v>326</v>
      </c>
      <c r="B58" s="143" t="s">
        <v>327</v>
      </c>
      <c r="C58" s="1098" t="s">
        <v>643</v>
      </c>
      <c r="D58" s="1064"/>
      <c r="E58" s="1064"/>
      <c r="F58" s="1064"/>
      <c r="G58" s="1064"/>
      <c r="H58" s="1064"/>
      <c r="I58" s="1064"/>
      <c r="J58" s="1064"/>
      <c r="K58" s="1064"/>
      <c r="L58" s="1064"/>
      <c r="M58" s="1095"/>
      <c r="N58" s="50"/>
      <c r="O58" s="50"/>
      <c r="P58" s="50"/>
      <c r="Q58" s="50"/>
      <c r="R58" s="50"/>
      <c r="S58" s="50"/>
      <c r="T58" s="50"/>
      <c r="U58" s="50"/>
      <c r="V58" s="50"/>
      <c r="W58" s="50"/>
      <c r="X58" s="50"/>
      <c r="Y58" s="50"/>
      <c r="Z58" s="50"/>
    </row>
    <row r="59" spans="1:26" ht="30" customHeight="1">
      <c r="A59" s="1111"/>
      <c r="B59" s="143" t="s">
        <v>329</v>
      </c>
      <c r="C59" s="1098" t="s">
        <v>627</v>
      </c>
      <c r="D59" s="1064"/>
      <c r="E59" s="1064"/>
      <c r="F59" s="1064"/>
      <c r="G59" s="1064"/>
      <c r="H59" s="1064"/>
      <c r="I59" s="1064"/>
      <c r="J59" s="1064"/>
      <c r="K59" s="1064"/>
      <c r="L59" s="1064"/>
      <c r="M59" s="1095"/>
      <c r="N59" s="50"/>
      <c r="O59" s="50"/>
      <c r="P59" s="50"/>
      <c r="Q59" s="50"/>
      <c r="R59" s="50"/>
      <c r="S59" s="50"/>
      <c r="T59" s="50"/>
      <c r="U59" s="50"/>
      <c r="V59" s="50"/>
      <c r="W59" s="50"/>
      <c r="X59" s="50"/>
      <c r="Y59" s="50"/>
      <c r="Z59" s="50"/>
    </row>
    <row r="60" spans="1:26" ht="30" customHeight="1">
      <c r="A60" s="1113"/>
      <c r="B60" s="144" t="s">
        <v>52</v>
      </c>
      <c r="C60" s="1098" t="s">
        <v>60</v>
      </c>
      <c r="D60" s="1064"/>
      <c r="E60" s="1064"/>
      <c r="F60" s="1064"/>
      <c r="G60" s="1064"/>
      <c r="H60" s="1064"/>
      <c r="I60" s="1064"/>
      <c r="J60" s="1064"/>
      <c r="K60" s="1064"/>
      <c r="L60" s="1064"/>
      <c r="M60" s="1095"/>
      <c r="N60" s="50"/>
      <c r="O60" s="50"/>
      <c r="P60" s="50"/>
      <c r="Q60" s="50"/>
      <c r="R60" s="50"/>
      <c r="S60" s="50"/>
      <c r="T60" s="50"/>
      <c r="U60" s="50"/>
      <c r="V60" s="50"/>
      <c r="W60" s="50"/>
      <c r="X60" s="50"/>
      <c r="Y60" s="50"/>
      <c r="Z60" s="50"/>
    </row>
    <row r="61" spans="1:26" ht="15.75" customHeight="1">
      <c r="A61" s="184" t="s">
        <v>331</v>
      </c>
      <c r="B61" s="146"/>
      <c r="C61" s="1099"/>
      <c r="D61" s="1100"/>
      <c r="E61" s="1100"/>
      <c r="F61" s="1100"/>
      <c r="G61" s="1100"/>
      <c r="H61" s="1100"/>
      <c r="I61" s="1100"/>
      <c r="J61" s="1100"/>
      <c r="K61" s="1100"/>
      <c r="L61" s="1100"/>
      <c r="M61" s="1101"/>
      <c r="N61" s="50"/>
      <c r="O61" s="50"/>
      <c r="P61" s="50"/>
      <c r="Q61" s="50"/>
      <c r="R61" s="50"/>
      <c r="S61" s="50"/>
      <c r="T61" s="50"/>
      <c r="U61" s="50"/>
      <c r="V61" s="50"/>
      <c r="W61" s="50"/>
      <c r="X61" s="50"/>
      <c r="Y61" s="50"/>
      <c r="Z61" s="50"/>
    </row>
    <row r="62" spans="1:26" ht="15.75" customHeight="1">
      <c r="A62" s="50"/>
      <c r="B62" s="147"/>
      <c r="C62" s="50"/>
      <c r="D62" s="50"/>
      <c r="E62" s="50"/>
      <c r="F62" s="50"/>
      <c r="G62" s="50"/>
      <c r="H62" s="50"/>
      <c r="I62" s="50"/>
      <c r="J62" s="50"/>
      <c r="K62" s="50"/>
      <c r="L62" s="50"/>
      <c r="M62" s="50"/>
      <c r="N62" s="50"/>
      <c r="O62" s="50"/>
      <c r="P62" s="50"/>
      <c r="Q62" s="50"/>
      <c r="R62" s="50"/>
      <c r="S62" s="50"/>
      <c r="T62" s="50"/>
      <c r="U62" s="50"/>
      <c r="V62" s="50"/>
      <c r="W62" s="50"/>
      <c r="X62" s="50"/>
      <c r="Y62" s="50"/>
      <c r="Z62" s="50"/>
    </row>
    <row r="63" spans="1:26" ht="15.75" customHeight="1">
      <c r="A63" s="50"/>
      <c r="B63" s="147"/>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5.75" customHeight="1">
      <c r="A64" s="50"/>
      <c r="B64" s="147"/>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5.75" customHeight="1">
      <c r="A65" s="50"/>
      <c r="B65" s="147"/>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5.75" customHeight="1">
      <c r="A66" s="50"/>
      <c r="B66" s="147"/>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5.75" customHeight="1">
      <c r="A67" s="50"/>
      <c r="B67" s="147"/>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c r="A68" s="50"/>
      <c r="B68" s="147"/>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5.75" customHeight="1">
      <c r="A69" s="50"/>
      <c r="B69" s="147"/>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c r="A70" s="50"/>
      <c r="B70" s="147"/>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c r="A71" s="50"/>
      <c r="B71" s="147"/>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c r="A72" s="50"/>
      <c r="B72" s="147"/>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c r="A73" s="50"/>
      <c r="B73" s="147"/>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c r="A74" s="50"/>
      <c r="B74" s="147"/>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c r="A75" s="50"/>
      <c r="B75" s="147"/>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c r="A76" s="50"/>
      <c r="B76" s="147"/>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c r="A77" s="50"/>
      <c r="B77" s="147"/>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c r="A78" s="50"/>
      <c r="B78" s="147"/>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c r="A79" s="50"/>
      <c r="B79" s="147"/>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c r="A80" s="50"/>
      <c r="B80" s="147"/>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c r="A81" s="50"/>
      <c r="B81" s="147"/>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c r="A82" s="50"/>
      <c r="B82" s="147"/>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c r="A83" s="50"/>
      <c r="B83" s="147"/>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c r="A84" s="50"/>
      <c r="B84" s="147"/>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c r="A85" s="50"/>
      <c r="B85" s="147"/>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c r="A86" s="50"/>
      <c r="B86" s="147"/>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c r="A87" s="50"/>
      <c r="B87" s="147"/>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c r="A88" s="50"/>
      <c r="B88" s="147"/>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c r="A89" s="50"/>
      <c r="B89" s="147"/>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c r="A90" s="50"/>
      <c r="B90" s="147"/>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c r="A91" s="50"/>
      <c r="B91" s="147"/>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c r="A92" s="50"/>
      <c r="B92" s="147"/>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c r="A93" s="50"/>
      <c r="B93" s="147"/>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c r="A94" s="50"/>
      <c r="B94" s="147"/>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c r="A95" s="50"/>
      <c r="B95" s="147"/>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c r="A96" s="50"/>
      <c r="B96" s="147"/>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c r="A97" s="50"/>
      <c r="B97" s="147"/>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c r="A98" s="50"/>
      <c r="B98" s="147"/>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c r="A99" s="50"/>
      <c r="B99" s="147"/>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c r="A100" s="50"/>
      <c r="B100" s="14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c r="A101" s="50"/>
      <c r="B101" s="14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c r="A102" s="50"/>
      <c r="B102" s="14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c r="A103" s="50"/>
      <c r="B103" s="14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c r="A104" s="50"/>
      <c r="B104" s="14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c r="A105" s="50"/>
      <c r="B105" s="14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c r="A106" s="50"/>
      <c r="B106" s="14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c r="A107" s="50"/>
      <c r="B107" s="14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c r="A108" s="50"/>
      <c r="B108" s="14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c r="A109" s="50"/>
      <c r="B109" s="14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c r="A110" s="50"/>
      <c r="B110" s="14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c r="A111" s="50"/>
      <c r="B111" s="14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c r="A112" s="50"/>
      <c r="B112" s="14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c r="A113" s="50"/>
      <c r="B113" s="14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c r="A114" s="50"/>
      <c r="B114" s="14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c r="A115" s="50"/>
      <c r="B115" s="14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c r="A116" s="50"/>
      <c r="B116" s="14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c r="A117" s="50"/>
      <c r="B117" s="14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c r="A118" s="50"/>
      <c r="B118" s="14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c r="A119" s="50"/>
      <c r="B119" s="14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c r="A120" s="50"/>
      <c r="B120" s="14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c r="A121" s="50"/>
      <c r="B121" s="14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c r="A122" s="50"/>
      <c r="B122" s="14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c r="A123" s="50"/>
      <c r="B123" s="14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c r="A124" s="50"/>
      <c r="B124" s="14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c r="A125" s="50"/>
      <c r="B125" s="14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c r="A126" s="50"/>
      <c r="B126" s="14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c r="A127" s="50"/>
      <c r="B127" s="14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c r="A128" s="50"/>
      <c r="B128" s="14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c r="A129" s="50"/>
      <c r="B129" s="14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c r="A130" s="50"/>
      <c r="B130" s="14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c r="A131" s="50"/>
      <c r="B131" s="14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c r="A132" s="50"/>
      <c r="B132" s="14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c r="A133" s="50"/>
      <c r="B133" s="14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c r="A134" s="50"/>
      <c r="B134" s="14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c r="A135" s="50"/>
      <c r="B135" s="14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c r="A136" s="50"/>
      <c r="B136" s="14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c r="A137" s="50"/>
      <c r="B137" s="14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c r="A138" s="50"/>
      <c r="B138" s="14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c r="A139" s="50"/>
      <c r="B139" s="14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c r="A140" s="50"/>
      <c r="B140" s="14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c r="A141" s="50"/>
      <c r="B141" s="14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c r="A142" s="50"/>
      <c r="B142" s="14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c r="A143" s="50"/>
      <c r="B143" s="14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c r="A144" s="50"/>
      <c r="B144" s="14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c r="A145" s="50"/>
      <c r="B145" s="14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c r="A146" s="50"/>
      <c r="B146" s="14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c r="A147" s="50"/>
      <c r="B147" s="14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c r="A148" s="50"/>
      <c r="B148" s="14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c r="A149" s="50"/>
      <c r="B149" s="14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c r="A150" s="50"/>
      <c r="B150" s="14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c r="A151" s="50"/>
      <c r="B151" s="14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c r="A152" s="50"/>
      <c r="B152" s="14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c r="A153" s="50"/>
      <c r="B153" s="14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c r="A154" s="50"/>
      <c r="B154" s="14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c r="A155" s="50"/>
      <c r="B155" s="14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c r="A156" s="50"/>
      <c r="B156" s="14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c r="A157" s="50"/>
      <c r="B157" s="14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c r="A158" s="50"/>
      <c r="B158" s="14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c r="A159" s="50"/>
      <c r="B159" s="14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c r="A160" s="50"/>
      <c r="B160" s="14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c r="A161" s="50"/>
      <c r="B161" s="14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c r="A162" s="50"/>
      <c r="B162" s="14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c r="A163" s="50"/>
      <c r="B163" s="14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c r="A164" s="50"/>
      <c r="B164" s="14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c r="A165" s="50"/>
      <c r="B165" s="14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c r="A166" s="50"/>
      <c r="B166" s="14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c r="A167" s="50"/>
      <c r="B167" s="14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c r="A168" s="50"/>
      <c r="B168" s="14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c r="A169" s="50"/>
      <c r="B169" s="14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c r="A170" s="50"/>
      <c r="B170" s="14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c r="A171" s="50"/>
      <c r="B171" s="14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c r="A172" s="50"/>
      <c r="B172" s="14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c r="A173" s="50"/>
      <c r="B173" s="14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c r="A174" s="50"/>
      <c r="B174" s="14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c r="A175" s="50"/>
      <c r="B175" s="14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c r="A176" s="50"/>
      <c r="B176" s="14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c r="A177" s="50"/>
      <c r="B177" s="14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c r="A178" s="50"/>
      <c r="B178" s="14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c r="A179" s="50"/>
      <c r="B179" s="14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c r="A180" s="50"/>
      <c r="B180" s="14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c r="A181" s="50"/>
      <c r="B181" s="14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c r="A182" s="50"/>
      <c r="B182" s="14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c r="A183" s="50"/>
      <c r="B183" s="14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c r="A184" s="50"/>
      <c r="B184" s="14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c r="A185" s="50"/>
      <c r="B185" s="14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c r="A186" s="50"/>
      <c r="B186" s="14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c r="A187" s="50"/>
      <c r="B187" s="14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c r="A188" s="50"/>
      <c r="B188" s="14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c r="A189" s="50"/>
      <c r="B189" s="14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c r="A190" s="50"/>
      <c r="B190" s="14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c r="A191" s="50"/>
      <c r="B191" s="14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c r="A192" s="50"/>
      <c r="B192" s="14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c r="A193" s="50"/>
      <c r="B193" s="14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c r="A194" s="50"/>
      <c r="B194" s="14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c r="A195" s="50"/>
      <c r="B195" s="14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c r="A196" s="50"/>
      <c r="B196" s="14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c r="A197" s="50"/>
      <c r="B197" s="14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c r="A198" s="50"/>
      <c r="B198" s="14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c r="A199" s="50"/>
      <c r="B199" s="14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c r="A200" s="50"/>
      <c r="B200" s="14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c r="A201" s="50"/>
      <c r="B201" s="14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c r="A202" s="50"/>
      <c r="B202" s="14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c r="A203" s="50"/>
      <c r="B203" s="14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c r="A204" s="50"/>
      <c r="B204" s="14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c r="A205" s="50"/>
      <c r="B205" s="14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c r="A206" s="50"/>
      <c r="B206" s="14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c r="A207" s="50"/>
      <c r="B207" s="14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c r="A208" s="50"/>
      <c r="B208" s="14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c r="A209" s="50"/>
      <c r="B209" s="14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c r="A210" s="50"/>
      <c r="B210" s="14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c r="A211" s="50"/>
      <c r="B211" s="14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c r="A212" s="50"/>
      <c r="B212" s="14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c r="A213" s="50"/>
      <c r="B213" s="14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c r="A214" s="50"/>
      <c r="B214" s="14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c r="A215" s="50"/>
      <c r="B215" s="14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c r="A216" s="50"/>
      <c r="B216" s="14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c r="A217" s="50"/>
      <c r="B217" s="14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c r="A218" s="50"/>
      <c r="B218" s="14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c r="A219" s="50"/>
      <c r="B219" s="14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c r="A220" s="50"/>
      <c r="B220" s="14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c r="A221" s="50"/>
      <c r="B221" s="14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c r="A222" s="50"/>
      <c r="B222" s="14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c r="A223" s="50"/>
      <c r="B223" s="14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c r="A224" s="50"/>
      <c r="B224" s="14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c r="A225" s="50"/>
      <c r="B225" s="14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c r="A226" s="50"/>
      <c r="B226" s="14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c r="A227" s="50"/>
      <c r="B227" s="147"/>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c r="A228" s="50"/>
      <c r="B228" s="147"/>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c r="A229" s="50"/>
      <c r="B229" s="147"/>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c r="A230" s="50"/>
      <c r="B230" s="147"/>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c r="A231" s="50"/>
      <c r="B231" s="147"/>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c r="A232" s="50"/>
      <c r="B232" s="147"/>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c r="A233" s="50"/>
      <c r="B233" s="147"/>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c r="A234" s="50"/>
      <c r="B234" s="147"/>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c r="A235" s="50"/>
      <c r="B235" s="147"/>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c r="A236" s="50"/>
      <c r="B236" s="147"/>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c r="A237" s="50"/>
      <c r="B237" s="147"/>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c r="A238" s="50"/>
      <c r="B238" s="147"/>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c r="A239" s="50"/>
      <c r="B239" s="147"/>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c r="A240" s="50"/>
      <c r="B240" s="147"/>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c r="A241" s="50"/>
      <c r="B241" s="147"/>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c r="A242" s="50"/>
      <c r="B242" s="147"/>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c r="A243" s="50"/>
      <c r="B243" s="147"/>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c r="A244" s="50"/>
      <c r="B244" s="147"/>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c r="A245" s="50"/>
      <c r="B245" s="147"/>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c r="A246" s="50"/>
      <c r="B246" s="147"/>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c r="A247" s="50"/>
      <c r="B247" s="147"/>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c r="A248" s="50"/>
      <c r="B248" s="147"/>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c r="A249" s="50"/>
      <c r="B249" s="147"/>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c r="A250" s="50"/>
      <c r="B250" s="147"/>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c r="A251" s="50"/>
      <c r="B251" s="147"/>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c r="A252" s="50"/>
      <c r="B252" s="147"/>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c r="A253" s="50"/>
      <c r="B253" s="147"/>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c r="A254" s="50"/>
      <c r="B254" s="147"/>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c r="A255" s="50"/>
      <c r="B255" s="147"/>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c r="A256" s="50"/>
      <c r="B256" s="147"/>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c r="A257" s="50"/>
      <c r="B257" s="147"/>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c r="A258" s="50"/>
      <c r="B258" s="147"/>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c r="A259" s="50"/>
      <c r="B259" s="147"/>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c r="A260" s="50"/>
      <c r="B260" s="147"/>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c r="A261" s="50"/>
      <c r="B261" s="147"/>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c r="A262" s="50"/>
      <c r="B262" s="147"/>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c r="A263" s="50"/>
      <c r="B263" s="147"/>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c r="A264" s="50"/>
      <c r="B264" s="147"/>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c r="A265" s="50"/>
      <c r="B265" s="147"/>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c r="A266" s="50"/>
      <c r="B266" s="147"/>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c r="A267" s="50"/>
      <c r="B267" s="147"/>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c r="A268" s="50"/>
      <c r="B268" s="147"/>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c r="A269" s="50"/>
      <c r="B269" s="147"/>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c r="A270" s="50"/>
      <c r="B270" s="147"/>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c r="A271" s="50"/>
      <c r="B271" s="147"/>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c r="A272" s="50"/>
      <c r="B272" s="147"/>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c r="A273" s="50"/>
      <c r="B273" s="147"/>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c r="A274" s="50"/>
      <c r="B274" s="147"/>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c r="A275" s="50"/>
      <c r="B275" s="147"/>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c r="A276" s="50"/>
      <c r="B276" s="147"/>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c r="A277" s="50"/>
      <c r="B277" s="147"/>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c r="A278" s="50"/>
      <c r="B278" s="147"/>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c r="A279" s="50"/>
      <c r="B279" s="147"/>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c r="A280" s="50"/>
      <c r="B280" s="147"/>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c r="A281" s="50"/>
      <c r="B281" s="147"/>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c r="A282" s="50"/>
      <c r="B282" s="147"/>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c r="A283" s="50"/>
      <c r="B283" s="147"/>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c r="A284" s="50"/>
      <c r="B284" s="147"/>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c r="A285" s="50"/>
      <c r="B285" s="147"/>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c r="A286" s="50"/>
      <c r="B286" s="147"/>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c r="A287" s="50"/>
      <c r="B287" s="147"/>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c r="A288" s="50"/>
      <c r="B288" s="147"/>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c r="A289" s="50"/>
      <c r="B289" s="147"/>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c r="A290" s="50"/>
      <c r="B290" s="147"/>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c r="A291" s="50"/>
      <c r="B291" s="147"/>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c r="A292" s="50"/>
      <c r="B292" s="147"/>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c r="A293" s="50"/>
      <c r="B293" s="147"/>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c r="A294" s="50"/>
      <c r="B294" s="147"/>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c r="A295" s="50"/>
      <c r="B295" s="147"/>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c r="A296" s="50"/>
      <c r="B296" s="147"/>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c r="A297" s="50"/>
      <c r="B297" s="147"/>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c r="A298" s="50"/>
      <c r="B298" s="147"/>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c r="A299" s="50"/>
      <c r="B299" s="147"/>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c r="A300" s="50"/>
      <c r="B300" s="147"/>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c r="A301" s="50"/>
      <c r="B301" s="147"/>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c r="A302" s="50"/>
      <c r="B302" s="147"/>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c r="A303" s="50"/>
      <c r="B303" s="147"/>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c r="A304" s="50"/>
      <c r="B304" s="147"/>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c r="A305" s="50"/>
      <c r="B305" s="147"/>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c r="A306" s="50"/>
      <c r="B306" s="147"/>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c r="A307" s="50"/>
      <c r="B307" s="147"/>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c r="A308" s="50"/>
      <c r="B308" s="147"/>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c r="A309" s="50"/>
      <c r="B309" s="147"/>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c r="A310" s="50"/>
      <c r="B310" s="147"/>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c r="A311" s="50"/>
      <c r="B311" s="147"/>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5.75" customHeight="1">
      <c r="A312" s="50"/>
      <c r="B312" s="147"/>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5.75" customHeight="1">
      <c r="A313" s="50"/>
      <c r="B313" s="147"/>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5.75" customHeight="1">
      <c r="A314" s="50"/>
      <c r="B314" s="147"/>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5.75" customHeight="1">
      <c r="A315" s="50"/>
      <c r="B315" s="147"/>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5.75" customHeight="1">
      <c r="A316" s="50"/>
      <c r="B316" s="147"/>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5.75" customHeight="1">
      <c r="A317" s="50"/>
      <c r="B317" s="147"/>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5.75" customHeight="1">
      <c r="A318" s="50"/>
      <c r="B318" s="147"/>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5.75" customHeight="1">
      <c r="A319" s="50"/>
      <c r="B319" s="147"/>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5.75" customHeight="1">
      <c r="A320" s="50"/>
      <c r="B320" s="147"/>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5.75" customHeight="1">
      <c r="A321" s="50"/>
      <c r="B321" s="147"/>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5.75" customHeight="1">
      <c r="A322" s="50"/>
      <c r="B322" s="147"/>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5.75" customHeight="1">
      <c r="A323" s="50"/>
      <c r="B323" s="147"/>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5.75" customHeight="1">
      <c r="A324" s="50"/>
      <c r="B324" s="147"/>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5.75" customHeight="1">
      <c r="A325" s="50"/>
      <c r="B325" s="147"/>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5.75" customHeight="1">
      <c r="A326" s="50"/>
      <c r="B326" s="147"/>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5.75" customHeight="1">
      <c r="A327" s="50"/>
      <c r="B327" s="147"/>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5.75" customHeight="1">
      <c r="A328" s="50"/>
      <c r="B328" s="147"/>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5.75" customHeight="1">
      <c r="A329" s="50"/>
      <c r="B329" s="147"/>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5.75" customHeight="1">
      <c r="A330" s="50"/>
      <c r="B330" s="147"/>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5.75" customHeight="1">
      <c r="A331" s="50"/>
      <c r="B331" s="147"/>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5.75" customHeight="1">
      <c r="A332" s="50"/>
      <c r="B332" s="147"/>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5.75" customHeight="1">
      <c r="A333" s="50"/>
      <c r="B333" s="147"/>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5.75" customHeight="1">
      <c r="A334" s="50"/>
      <c r="B334" s="147"/>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5.75" customHeight="1">
      <c r="A335" s="50"/>
      <c r="B335" s="147"/>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5.75" customHeight="1">
      <c r="A336" s="50"/>
      <c r="B336" s="147"/>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5.75" customHeight="1">
      <c r="A337" s="50"/>
      <c r="B337" s="147"/>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5.75" customHeight="1">
      <c r="A338" s="50"/>
      <c r="B338" s="147"/>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5.75" customHeight="1">
      <c r="A339" s="50"/>
      <c r="B339" s="147"/>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5.75" customHeight="1">
      <c r="A340" s="50"/>
      <c r="B340" s="147"/>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5.75" customHeight="1">
      <c r="A341" s="50"/>
      <c r="B341" s="147"/>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5.75" customHeight="1">
      <c r="A342" s="50"/>
      <c r="B342" s="147"/>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5.75" customHeight="1">
      <c r="A343" s="50"/>
      <c r="B343" s="147"/>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5.75" customHeight="1">
      <c r="A344" s="50"/>
      <c r="B344" s="147"/>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5.75" customHeight="1">
      <c r="A345" s="50"/>
      <c r="B345" s="147"/>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5.75" customHeight="1">
      <c r="A346" s="50"/>
      <c r="B346" s="147"/>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5.75" customHeight="1">
      <c r="A347" s="50"/>
      <c r="B347" s="147"/>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5.75" customHeight="1">
      <c r="A348" s="50"/>
      <c r="B348" s="147"/>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5.75" customHeight="1">
      <c r="A349" s="50"/>
      <c r="B349" s="147"/>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5.75" customHeight="1">
      <c r="A350" s="50"/>
      <c r="B350" s="147"/>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5.75" customHeight="1">
      <c r="A351" s="50"/>
      <c r="B351" s="147"/>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5.75" customHeight="1">
      <c r="A352" s="50"/>
      <c r="B352" s="147"/>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5.75" customHeight="1">
      <c r="A353" s="50"/>
      <c r="B353" s="147"/>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5.75" customHeight="1">
      <c r="A354" s="50"/>
      <c r="B354" s="147"/>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5.75" customHeight="1">
      <c r="A355" s="50"/>
      <c r="B355" s="147"/>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5.75" customHeight="1">
      <c r="A356" s="50"/>
      <c r="B356" s="147"/>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5.75" customHeight="1">
      <c r="A357" s="50"/>
      <c r="B357" s="147"/>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5.75" customHeight="1">
      <c r="A358" s="50"/>
      <c r="B358" s="147"/>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5.75" customHeight="1">
      <c r="A359" s="50"/>
      <c r="B359" s="147"/>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5.75" customHeight="1">
      <c r="A360" s="50"/>
      <c r="B360" s="147"/>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5.75" customHeight="1">
      <c r="A361" s="50"/>
      <c r="B361" s="147"/>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5.75" customHeight="1">
      <c r="A362" s="50"/>
      <c r="B362" s="147"/>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5.75" customHeight="1">
      <c r="A363" s="50"/>
      <c r="B363" s="147"/>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5.75" customHeight="1">
      <c r="A364" s="50"/>
      <c r="B364" s="147"/>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5.75" customHeight="1">
      <c r="A365" s="50"/>
      <c r="B365" s="147"/>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5.75" customHeight="1">
      <c r="A366" s="50"/>
      <c r="B366" s="147"/>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5.75" customHeight="1">
      <c r="A367" s="50"/>
      <c r="B367" s="147"/>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5.75" customHeight="1">
      <c r="A368" s="50"/>
      <c r="B368" s="147"/>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5.75" customHeight="1">
      <c r="A369" s="50"/>
      <c r="B369" s="147"/>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5.75" customHeight="1">
      <c r="A370" s="50"/>
      <c r="B370" s="147"/>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5.75" customHeight="1">
      <c r="A371" s="50"/>
      <c r="B371" s="147"/>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5.75" customHeight="1">
      <c r="A372" s="50"/>
      <c r="B372" s="147"/>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5.75" customHeight="1">
      <c r="A373" s="50"/>
      <c r="B373" s="147"/>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5.75" customHeight="1">
      <c r="A374" s="50"/>
      <c r="B374" s="147"/>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5.75" customHeight="1">
      <c r="A375" s="50"/>
      <c r="B375" s="147"/>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5.75" customHeight="1">
      <c r="A376" s="50"/>
      <c r="B376" s="147"/>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5.75" customHeight="1">
      <c r="A377" s="50"/>
      <c r="B377" s="147"/>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5.75" customHeight="1">
      <c r="A378" s="50"/>
      <c r="B378" s="147"/>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5.75" customHeight="1">
      <c r="A379" s="50"/>
      <c r="B379" s="147"/>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5.75" customHeight="1">
      <c r="A380" s="50"/>
      <c r="B380" s="147"/>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5.75" customHeight="1">
      <c r="A381" s="50"/>
      <c r="B381" s="147"/>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5.75" customHeight="1">
      <c r="A382" s="50"/>
      <c r="B382" s="147"/>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5.75" customHeight="1">
      <c r="A383" s="50"/>
      <c r="B383" s="147"/>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5.75" customHeight="1">
      <c r="A384" s="50"/>
      <c r="B384" s="147"/>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5.75" customHeight="1">
      <c r="A385" s="50"/>
      <c r="B385" s="147"/>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5.75" customHeight="1">
      <c r="A386" s="50"/>
      <c r="B386" s="147"/>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5.75" customHeight="1">
      <c r="A387" s="50"/>
      <c r="B387" s="147"/>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5.75" customHeight="1">
      <c r="A388" s="50"/>
      <c r="B388" s="147"/>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5.75" customHeight="1">
      <c r="A389" s="50"/>
      <c r="B389" s="147"/>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5.75" customHeight="1">
      <c r="A390" s="50"/>
      <c r="B390" s="147"/>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5.75" customHeight="1">
      <c r="A391" s="50"/>
      <c r="B391" s="147"/>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5.75" customHeight="1">
      <c r="A392" s="50"/>
      <c r="B392" s="147"/>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5.75" customHeight="1">
      <c r="A393" s="50"/>
      <c r="B393" s="147"/>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5.75" customHeight="1">
      <c r="A394" s="50"/>
      <c r="B394" s="147"/>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5.75" customHeight="1">
      <c r="A395" s="50"/>
      <c r="B395" s="147"/>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5.75" customHeight="1">
      <c r="A396" s="50"/>
      <c r="B396" s="147"/>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5.75" customHeight="1">
      <c r="A397" s="50"/>
      <c r="B397" s="147"/>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5.75" customHeight="1">
      <c r="A398" s="50"/>
      <c r="B398" s="147"/>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5.75" customHeight="1">
      <c r="A399" s="50"/>
      <c r="B399" s="147"/>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5.75" customHeight="1">
      <c r="A400" s="50"/>
      <c r="B400" s="147"/>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5.75" customHeight="1">
      <c r="A401" s="50"/>
      <c r="B401" s="147"/>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5.75" customHeight="1">
      <c r="A402" s="50"/>
      <c r="B402" s="147"/>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5.75" customHeight="1">
      <c r="A403" s="50"/>
      <c r="B403" s="147"/>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5.75" customHeight="1">
      <c r="A404" s="50"/>
      <c r="B404" s="147"/>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5.75" customHeight="1">
      <c r="A405" s="50"/>
      <c r="B405" s="147"/>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5.75" customHeight="1">
      <c r="A406" s="50"/>
      <c r="B406" s="147"/>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5.75" customHeight="1">
      <c r="A407" s="50"/>
      <c r="B407" s="147"/>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5.75" customHeight="1">
      <c r="A408" s="50"/>
      <c r="B408" s="147"/>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5.75" customHeight="1">
      <c r="A409" s="50"/>
      <c r="B409" s="147"/>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5.75" customHeight="1">
      <c r="A410" s="50"/>
      <c r="B410" s="147"/>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5.75" customHeight="1">
      <c r="A411" s="50"/>
      <c r="B411" s="147"/>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5.75" customHeight="1">
      <c r="A412" s="50"/>
      <c r="B412" s="147"/>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5.75" customHeight="1">
      <c r="A413" s="50"/>
      <c r="B413" s="147"/>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5.75" customHeight="1">
      <c r="A414" s="50"/>
      <c r="B414" s="147"/>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5.75" customHeight="1">
      <c r="A415" s="50"/>
      <c r="B415" s="147"/>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5.75" customHeight="1">
      <c r="A416" s="50"/>
      <c r="B416" s="147"/>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5.75" customHeight="1">
      <c r="A417" s="50"/>
      <c r="B417" s="147"/>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5.75" customHeight="1">
      <c r="A418" s="50"/>
      <c r="B418" s="147"/>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5.75" customHeight="1">
      <c r="A419" s="50"/>
      <c r="B419" s="147"/>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5.75" customHeight="1">
      <c r="A420" s="50"/>
      <c r="B420" s="147"/>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5.75" customHeight="1">
      <c r="A421" s="50"/>
      <c r="B421" s="147"/>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5.75" customHeight="1">
      <c r="A422" s="50"/>
      <c r="B422" s="147"/>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5.75" customHeight="1">
      <c r="A423" s="50"/>
      <c r="B423" s="147"/>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5.75" customHeight="1">
      <c r="A424" s="50"/>
      <c r="B424" s="147"/>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5.75" customHeight="1">
      <c r="A425" s="50"/>
      <c r="B425" s="147"/>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5.75" customHeight="1">
      <c r="A426" s="50"/>
      <c r="B426" s="147"/>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5.75" customHeight="1">
      <c r="A427" s="50"/>
      <c r="B427" s="147"/>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5.75" customHeight="1">
      <c r="A428" s="50"/>
      <c r="B428" s="147"/>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5.75" customHeight="1">
      <c r="A429" s="50"/>
      <c r="B429" s="147"/>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5.75" customHeight="1">
      <c r="A430" s="50"/>
      <c r="B430" s="147"/>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5.75" customHeight="1">
      <c r="A431" s="50"/>
      <c r="B431" s="147"/>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5.75" customHeight="1">
      <c r="A432" s="50"/>
      <c r="B432" s="147"/>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5.75" customHeight="1">
      <c r="A433" s="50"/>
      <c r="B433" s="147"/>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5.75" customHeight="1">
      <c r="A434" s="50"/>
      <c r="B434" s="147"/>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5.75" customHeight="1">
      <c r="A435" s="50"/>
      <c r="B435" s="147"/>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5.75" customHeight="1">
      <c r="A436" s="50"/>
      <c r="B436" s="147"/>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5.75" customHeight="1">
      <c r="A437" s="50"/>
      <c r="B437" s="147"/>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5.75" customHeight="1">
      <c r="A438" s="50"/>
      <c r="B438" s="147"/>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5.75" customHeight="1">
      <c r="A439" s="50"/>
      <c r="B439" s="147"/>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5.75" customHeight="1">
      <c r="A440" s="50"/>
      <c r="B440" s="147"/>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5.75" customHeight="1">
      <c r="A441" s="50"/>
      <c r="B441" s="147"/>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5.75" customHeight="1">
      <c r="A442" s="50"/>
      <c r="B442" s="147"/>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5.75" customHeight="1">
      <c r="A443" s="50"/>
      <c r="B443" s="147"/>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5.75" customHeight="1">
      <c r="A444" s="50"/>
      <c r="B444" s="147"/>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5.75" customHeight="1">
      <c r="A445" s="50"/>
      <c r="B445" s="147"/>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5.75" customHeight="1">
      <c r="A446" s="50"/>
      <c r="B446" s="147"/>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5.75" customHeight="1">
      <c r="A447" s="50"/>
      <c r="B447" s="147"/>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5.75" customHeight="1">
      <c r="A448" s="50"/>
      <c r="B448" s="147"/>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5.75" customHeight="1">
      <c r="A449" s="50"/>
      <c r="B449" s="147"/>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5.75" customHeight="1">
      <c r="A450" s="50"/>
      <c r="B450" s="147"/>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5.75" customHeight="1">
      <c r="A451" s="50"/>
      <c r="B451" s="147"/>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5.75" customHeight="1">
      <c r="A452" s="50"/>
      <c r="B452" s="147"/>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5.75" customHeight="1">
      <c r="A453" s="50"/>
      <c r="B453" s="147"/>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5.75" customHeight="1">
      <c r="A454" s="50"/>
      <c r="B454" s="147"/>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5.75" customHeight="1">
      <c r="A455" s="50"/>
      <c r="B455" s="147"/>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5.75" customHeight="1">
      <c r="A456" s="50"/>
      <c r="B456" s="147"/>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5.75" customHeight="1">
      <c r="A457" s="50"/>
      <c r="B457" s="147"/>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5.75" customHeight="1">
      <c r="A458" s="50"/>
      <c r="B458" s="147"/>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5.75" customHeight="1">
      <c r="A459" s="50"/>
      <c r="B459" s="147"/>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5.75" customHeight="1">
      <c r="A460" s="50"/>
      <c r="B460" s="147"/>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5.75" customHeight="1">
      <c r="A461" s="50"/>
      <c r="B461" s="147"/>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5.75" customHeight="1">
      <c r="A462" s="50"/>
      <c r="B462" s="147"/>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5.75" customHeight="1">
      <c r="A463" s="50"/>
      <c r="B463" s="147"/>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5.75" customHeight="1">
      <c r="A464" s="50"/>
      <c r="B464" s="147"/>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5.75" customHeight="1">
      <c r="A465" s="50"/>
      <c r="B465" s="147"/>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5.75" customHeight="1">
      <c r="A466" s="50"/>
      <c r="B466" s="147"/>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5.75" customHeight="1">
      <c r="A467" s="50"/>
      <c r="B467" s="147"/>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5.75" customHeight="1">
      <c r="A468" s="50"/>
      <c r="B468" s="147"/>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5.75" customHeight="1">
      <c r="A469" s="50"/>
      <c r="B469" s="147"/>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5.75" customHeight="1">
      <c r="A470" s="50"/>
      <c r="B470" s="147"/>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5.75" customHeight="1">
      <c r="A471" s="50"/>
      <c r="B471" s="147"/>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5.75" customHeight="1">
      <c r="A472" s="50"/>
      <c r="B472" s="147"/>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5.75" customHeight="1">
      <c r="A473" s="50"/>
      <c r="B473" s="147"/>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5.75" customHeight="1">
      <c r="A474" s="50"/>
      <c r="B474" s="147"/>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5.75" customHeight="1">
      <c r="A475" s="50"/>
      <c r="B475" s="147"/>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5.75" customHeight="1">
      <c r="A476" s="50"/>
      <c r="B476" s="147"/>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5.75" customHeight="1">
      <c r="A477" s="50"/>
      <c r="B477" s="147"/>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5.75" customHeight="1">
      <c r="A478" s="50"/>
      <c r="B478" s="147"/>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5.75" customHeight="1">
      <c r="A479" s="50"/>
      <c r="B479" s="147"/>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5.75" customHeight="1">
      <c r="A480" s="50"/>
      <c r="B480" s="147"/>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5.75" customHeight="1">
      <c r="A481" s="50"/>
      <c r="B481" s="147"/>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5.75" customHeight="1">
      <c r="A482" s="50"/>
      <c r="B482" s="147"/>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5.75" customHeight="1">
      <c r="A483" s="50"/>
      <c r="B483" s="147"/>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5.75" customHeight="1">
      <c r="A484" s="50"/>
      <c r="B484" s="147"/>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5.75" customHeight="1">
      <c r="A485" s="50"/>
      <c r="B485" s="147"/>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5.75" customHeight="1">
      <c r="A486" s="50"/>
      <c r="B486" s="147"/>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5.75" customHeight="1">
      <c r="A487" s="50"/>
      <c r="B487" s="147"/>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5.75" customHeight="1">
      <c r="A488" s="50"/>
      <c r="B488" s="147"/>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5.75" customHeight="1">
      <c r="A489" s="50"/>
      <c r="B489" s="147"/>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5.75" customHeight="1">
      <c r="A490" s="50"/>
      <c r="B490" s="147"/>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5.75" customHeight="1">
      <c r="A491" s="50"/>
      <c r="B491" s="147"/>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5.75" customHeight="1">
      <c r="A492" s="50"/>
      <c r="B492" s="147"/>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5.75" customHeight="1">
      <c r="A493" s="50"/>
      <c r="B493" s="147"/>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5.75" customHeight="1">
      <c r="A494" s="50"/>
      <c r="B494" s="147"/>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5.75" customHeight="1">
      <c r="A495" s="50"/>
      <c r="B495" s="147"/>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5.75" customHeight="1">
      <c r="A496" s="50"/>
      <c r="B496" s="147"/>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5.75" customHeight="1">
      <c r="A497" s="50"/>
      <c r="B497" s="147"/>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5.75" customHeight="1">
      <c r="A498" s="50"/>
      <c r="B498" s="147"/>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5.75" customHeight="1">
      <c r="A499" s="50"/>
      <c r="B499" s="147"/>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5.75" customHeight="1">
      <c r="A500" s="50"/>
      <c r="B500" s="147"/>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5.75" customHeight="1">
      <c r="A501" s="50"/>
      <c r="B501" s="147"/>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5.75" customHeight="1">
      <c r="A502" s="50"/>
      <c r="B502" s="147"/>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5.75" customHeight="1">
      <c r="A503" s="50"/>
      <c r="B503" s="147"/>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5.75" customHeight="1">
      <c r="A504" s="50"/>
      <c r="B504" s="147"/>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5.75" customHeight="1">
      <c r="A505" s="50"/>
      <c r="B505" s="147"/>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5.75" customHeight="1">
      <c r="A506" s="50"/>
      <c r="B506" s="147"/>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5.75" customHeight="1">
      <c r="A507" s="50"/>
      <c r="B507" s="147"/>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5.75" customHeight="1">
      <c r="A508" s="50"/>
      <c r="B508" s="147"/>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5.75" customHeight="1">
      <c r="A509" s="50"/>
      <c r="B509" s="147"/>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5.75" customHeight="1">
      <c r="A510" s="50"/>
      <c r="B510" s="147"/>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5.75" customHeight="1">
      <c r="A511" s="50"/>
      <c r="B511" s="147"/>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5.75" customHeight="1">
      <c r="A512" s="50"/>
      <c r="B512" s="147"/>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5.75" customHeight="1">
      <c r="A513" s="50"/>
      <c r="B513" s="147"/>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5.75" customHeight="1">
      <c r="A514" s="50"/>
      <c r="B514" s="147"/>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5.75" customHeight="1">
      <c r="A515" s="50"/>
      <c r="B515" s="147"/>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5.75" customHeight="1">
      <c r="A516" s="50"/>
      <c r="B516" s="147"/>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5.75" customHeight="1">
      <c r="A517" s="50"/>
      <c r="B517" s="147"/>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5.75" customHeight="1">
      <c r="A518" s="50"/>
      <c r="B518" s="147"/>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5.75" customHeight="1">
      <c r="A519" s="50"/>
      <c r="B519" s="147"/>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5.75" customHeight="1">
      <c r="A520" s="50"/>
      <c r="B520" s="147"/>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5.75" customHeight="1">
      <c r="A521" s="50"/>
      <c r="B521" s="147"/>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5.75" customHeight="1">
      <c r="A522" s="50"/>
      <c r="B522" s="147"/>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5.75" customHeight="1">
      <c r="A523" s="50"/>
      <c r="B523" s="147"/>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5.75" customHeight="1">
      <c r="A524" s="50"/>
      <c r="B524" s="147"/>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5.75" customHeight="1">
      <c r="A525" s="50"/>
      <c r="B525" s="147"/>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5.75" customHeight="1">
      <c r="A526" s="50"/>
      <c r="B526" s="147"/>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5.75" customHeight="1">
      <c r="A527" s="50"/>
      <c r="B527" s="147"/>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5.75" customHeight="1">
      <c r="A528" s="50"/>
      <c r="B528" s="147"/>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5.75" customHeight="1">
      <c r="A529" s="50"/>
      <c r="B529" s="147"/>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5.75" customHeight="1">
      <c r="A530" s="50"/>
      <c r="B530" s="147"/>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5.75" customHeight="1">
      <c r="A531" s="50"/>
      <c r="B531" s="147"/>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5.75" customHeight="1">
      <c r="A532" s="50"/>
      <c r="B532" s="147"/>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5.75" customHeight="1">
      <c r="A533" s="50"/>
      <c r="B533" s="147"/>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5.75" customHeight="1">
      <c r="A534" s="50"/>
      <c r="B534" s="147"/>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5.75" customHeight="1">
      <c r="A535" s="50"/>
      <c r="B535" s="147"/>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5.75" customHeight="1">
      <c r="A536" s="50"/>
      <c r="B536" s="147"/>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5.75" customHeight="1">
      <c r="A537" s="50"/>
      <c r="B537" s="147"/>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5.75" customHeight="1">
      <c r="A538" s="50"/>
      <c r="B538" s="147"/>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5.75" customHeight="1">
      <c r="A539" s="50"/>
      <c r="B539" s="147"/>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5.75" customHeight="1">
      <c r="A540" s="50"/>
      <c r="B540" s="147"/>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5.75" customHeight="1">
      <c r="A541" s="50"/>
      <c r="B541" s="147"/>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5.75" customHeight="1">
      <c r="A542" s="50"/>
      <c r="B542" s="147"/>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5.75" customHeight="1">
      <c r="A543" s="50"/>
      <c r="B543" s="147"/>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5.75" customHeight="1">
      <c r="A544" s="50"/>
      <c r="B544" s="147"/>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5.75" customHeight="1">
      <c r="A545" s="50"/>
      <c r="B545" s="147"/>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5.75" customHeight="1">
      <c r="A546" s="50"/>
      <c r="B546" s="147"/>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5.75" customHeight="1">
      <c r="A547" s="50"/>
      <c r="B547" s="147"/>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5.75" customHeight="1">
      <c r="A548" s="50"/>
      <c r="B548" s="147"/>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5.75" customHeight="1">
      <c r="A549" s="50"/>
      <c r="B549" s="147"/>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5.75" customHeight="1">
      <c r="A550" s="50"/>
      <c r="B550" s="147"/>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5.75" customHeight="1">
      <c r="A551" s="50"/>
      <c r="B551" s="147"/>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5.75" customHeight="1">
      <c r="A552" s="50"/>
      <c r="B552" s="147"/>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5.75" customHeight="1">
      <c r="A553" s="50"/>
      <c r="B553" s="147"/>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5.75" customHeight="1">
      <c r="A554" s="50"/>
      <c r="B554" s="147"/>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5.75" customHeight="1">
      <c r="A555" s="50"/>
      <c r="B555" s="147"/>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5.75" customHeight="1">
      <c r="A556" s="50"/>
      <c r="B556" s="147"/>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5.75" customHeight="1">
      <c r="A557" s="50"/>
      <c r="B557" s="147"/>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5.75" customHeight="1">
      <c r="A558" s="50"/>
      <c r="B558" s="147"/>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5.75" customHeight="1">
      <c r="A559" s="50"/>
      <c r="B559" s="147"/>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5.75" customHeight="1">
      <c r="A560" s="50"/>
      <c r="B560" s="147"/>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5.75" customHeight="1">
      <c r="A561" s="50"/>
      <c r="B561" s="147"/>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5.75" customHeight="1">
      <c r="A562" s="50"/>
      <c r="B562" s="147"/>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5.75" customHeight="1">
      <c r="A563" s="50"/>
      <c r="B563" s="147"/>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5.75" customHeight="1">
      <c r="A564" s="50"/>
      <c r="B564" s="147"/>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5.75" customHeight="1">
      <c r="A565" s="50"/>
      <c r="B565" s="147"/>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5.75" customHeight="1">
      <c r="A566" s="50"/>
      <c r="B566" s="147"/>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5.75" customHeight="1">
      <c r="A567" s="50"/>
      <c r="B567" s="147"/>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5.75" customHeight="1">
      <c r="A568" s="50"/>
      <c r="B568" s="147"/>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5.75" customHeight="1">
      <c r="A569" s="50"/>
      <c r="B569" s="147"/>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5.75" customHeight="1">
      <c r="A570" s="50"/>
      <c r="B570" s="147"/>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5.75" customHeight="1">
      <c r="A571" s="50"/>
      <c r="B571" s="147"/>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5.75" customHeight="1">
      <c r="A572" s="50"/>
      <c r="B572" s="147"/>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5.75" customHeight="1">
      <c r="A573" s="50"/>
      <c r="B573" s="147"/>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5.75" customHeight="1">
      <c r="A574" s="50"/>
      <c r="B574" s="147"/>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5.75" customHeight="1">
      <c r="A575" s="50"/>
      <c r="B575" s="147"/>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5.75" customHeight="1">
      <c r="A576" s="50"/>
      <c r="B576" s="147"/>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5.75" customHeight="1">
      <c r="A577" s="50"/>
      <c r="B577" s="147"/>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5.75" customHeight="1">
      <c r="A578" s="50"/>
      <c r="B578" s="147"/>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5.75" customHeight="1">
      <c r="A579" s="50"/>
      <c r="B579" s="147"/>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5.75" customHeight="1">
      <c r="A580" s="50"/>
      <c r="B580" s="147"/>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5.75" customHeight="1">
      <c r="A581" s="50"/>
      <c r="B581" s="147"/>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5.75" customHeight="1">
      <c r="A582" s="50"/>
      <c r="B582" s="147"/>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5.75" customHeight="1">
      <c r="A583" s="50"/>
      <c r="B583" s="147"/>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5.75" customHeight="1">
      <c r="A584" s="50"/>
      <c r="B584" s="147"/>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5.75" customHeight="1">
      <c r="A585" s="50"/>
      <c r="B585" s="147"/>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5.75" customHeight="1">
      <c r="A586" s="50"/>
      <c r="B586" s="147"/>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5.75" customHeight="1">
      <c r="A587" s="50"/>
      <c r="B587" s="147"/>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5.75" customHeight="1">
      <c r="A588" s="50"/>
      <c r="B588" s="147"/>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5.75" customHeight="1">
      <c r="A589" s="50"/>
      <c r="B589" s="147"/>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5.75" customHeight="1">
      <c r="A590" s="50"/>
      <c r="B590" s="147"/>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5.75" customHeight="1">
      <c r="A591" s="50"/>
      <c r="B591" s="147"/>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5.75" customHeight="1">
      <c r="A592" s="50"/>
      <c r="B592" s="147"/>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5.75" customHeight="1">
      <c r="A593" s="50"/>
      <c r="B593" s="147"/>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5.75" customHeight="1">
      <c r="A594" s="50"/>
      <c r="B594" s="147"/>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5.75" customHeight="1">
      <c r="A595" s="50"/>
      <c r="B595" s="147"/>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5.75" customHeight="1">
      <c r="A596" s="50"/>
      <c r="B596" s="147"/>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5.75" customHeight="1">
      <c r="A597" s="50"/>
      <c r="B597" s="147"/>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5.75" customHeight="1">
      <c r="A598" s="50"/>
      <c r="B598" s="147"/>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5.75" customHeight="1">
      <c r="A599" s="50"/>
      <c r="B599" s="147"/>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5.75" customHeight="1">
      <c r="A600" s="50"/>
      <c r="B600" s="147"/>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5.75" customHeight="1">
      <c r="A601" s="50"/>
      <c r="B601" s="147"/>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5.75" customHeight="1">
      <c r="A602" s="50"/>
      <c r="B602" s="147"/>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5.75" customHeight="1">
      <c r="A603" s="50"/>
      <c r="B603" s="147"/>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5.75" customHeight="1">
      <c r="A604" s="50"/>
      <c r="B604" s="147"/>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5.75" customHeight="1">
      <c r="A605" s="50"/>
      <c r="B605" s="147"/>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5.75" customHeight="1">
      <c r="A606" s="50"/>
      <c r="B606" s="147"/>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5.75" customHeight="1">
      <c r="A607" s="50"/>
      <c r="B607" s="147"/>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5.75" customHeight="1">
      <c r="A608" s="50"/>
      <c r="B608" s="147"/>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5.75" customHeight="1">
      <c r="A609" s="50"/>
      <c r="B609" s="147"/>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5.75" customHeight="1">
      <c r="A610" s="50"/>
      <c r="B610" s="147"/>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5.75" customHeight="1">
      <c r="A611" s="50"/>
      <c r="B611" s="147"/>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5.75" customHeight="1">
      <c r="A612" s="50"/>
      <c r="B612" s="147"/>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5.75" customHeight="1">
      <c r="A613" s="50"/>
      <c r="B613" s="147"/>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5.75" customHeight="1">
      <c r="A614" s="50"/>
      <c r="B614" s="147"/>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5.75" customHeight="1">
      <c r="A615" s="50"/>
      <c r="B615" s="147"/>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5.75" customHeight="1">
      <c r="A616" s="50"/>
      <c r="B616" s="147"/>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5.75" customHeight="1">
      <c r="A617" s="50"/>
      <c r="B617" s="147"/>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5.75" customHeight="1">
      <c r="A618" s="50"/>
      <c r="B618" s="147"/>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5.75" customHeight="1">
      <c r="A619" s="50"/>
      <c r="B619" s="147"/>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5.75" customHeight="1">
      <c r="A620" s="50"/>
      <c r="B620" s="147"/>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5.75" customHeight="1">
      <c r="A621" s="50"/>
      <c r="B621" s="147"/>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5.75" customHeight="1">
      <c r="A622" s="50"/>
      <c r="B622" s="147"/>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5.75" customHeight="1">
      <c r="A623" s="50"/>
      <c r="B623" s="147"/>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5.75" customHeight="1">
      <c r="A624" s="50"/>
      <c r="B624" s="147"/>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5.75" customHeight="1">
      <c r="A625" s="50"/>
      <c r="B625" s="147"/>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5.75" customHeight="1">
      <c r="A626" s="50"/>
      <c r="B626" s="147"/>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5.75" customHeight="1">
      <c r="A627" s="50"/>
      <c r="B627" s="147"/>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5.75" customHeight="1">
      <c r="A628" s="50"/>
      <c r="B628" s="147"/>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5.75" customHeight="1">
      <c r="A629" s="50"/>
      <c r="B629" s="147"/>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5.75" customHeight="1">
      <c r="A630" s="50"/>
      <c r="B630" s="147"/>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5.75" customHeight="1">
      <c r="A631" s="50"/>
      <c r="B631" s="147"/>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5.75" customHeight="1">
      <c r="A632" s="50"/>
      <c r="B632" s="147"/>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5.75" customHeight="1">
      <c r="A633" s="50"/>
      <c r="B633" s="147"/>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5.75" customHeight="1">
      <c r="A634" s="50"/>
      <c r="B634" s="147"/>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5.75" customHeight="1">
      <c r="A635" s="50"/>
      <c r="B635" s="147"/>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5.75" customHeight="1">
      <c r="A636" s="50"/>
      <c r="B636" s="147"/>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5.75" customHeight="1">
      <c r="A637" s="50"/>
      <c r="B637" s="147"/>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5.75" customHeight="1">
      <c r="A638" s="50"/>
      <c r="B638" s="147"/>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5.75" customHeight="1">
      <c r="A639" s="50"/>
      <c r="B639" s="147"/>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5.75" customHeight="1">
      <c r="A640" s="50"/>
      <c r="B640" s="147"/>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5.75" customHeight="1">
      <c r="A641" s="50"/>
      <c r="B641" s="147"/>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5.75" customHeight="1">
      <c r="A642" s="50"/>
      <c r="B642" s="147"/>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5.75" customHeight="1">
      <c r="A643" s="50"/>
      <c r="B643" s="147"/>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5.75" customHeight="1">
      <c r="A644" s="50"/>
      <c r="B644" s="147"/>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5.75" customHeight="1">
      <c r="A645" s="50"/>
      <c r="B645" s="147"/>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5.75" customHeight="1">
      <c r="A646" s="50"/>
      <c r="B646" s="147"/>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5.75" customHeight="1">
      <c r="A647" s="50"/>
      <c r="B647" s="147"/>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5.75" customHeight="1">
      <c r="A648" s="50"/>
      <c r="B648" s="147"/>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5.75" customHeight="1">
      <c r="A649" s="50"/>
      <c r="B649" s="147"/>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5.75" customHeight="1">
      <c r="A650" s="50"/>
      <c r="B650" s="147"/>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5.75" customHeight="1">
      <c r="A651" s="50"/>
      <c r="B651" s="147"/>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5.75" customHeight="1">
      <c r="A652" s="50"/>
      <c r="B652" s="147"/>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5.75" customHeight="1">
      <c r="A653" s="50"/>
      <c r="B653" s="147"/>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5.75" customHeight="1">
      <c r="A654" s="50"/>
      <c r="B654" s="147"/>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5.75" customHeight="1">
      <c r="A655" s="50"/>
      <c r="B655" s="147"/>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5.75" customHeight="1">
      <c r="A656" s="50"/>
      <c r="B656" s="147"/>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5.75" customHeight="1">
      <c r="A657" s="50"/>
      <c r="B657" s="147"/>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5.75" customHeight="1">
      <c r="A658" s="50"/>
      <c r="B658" s="147"/>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5.75" customHeight="1">
      <c r="A659" s="50"/>
      <c r="B659" s="147"/>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5.75" customHeight="1">
      <c r="A660" s="50"/>
      <c r="B660" s="147"/>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5.75" customHeight="1">
      <c r="A661" s="50"/>
      <c r="B661" s="147"/>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5.75" customHeight="1">
      <c r="A662" s="50"/>
      <c r="B662" s="147"/>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5.75" customHeight="1">
      <c r="A663" s="50"/>
      <c r="B663" s="147"/>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5.75" customHeight="1">
      <c r="A664" s="50"/>
      <c r="B664" s="147"/>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5.75" customHeight="1">
      <c r="A665" s="50"/>
      <c r="B665" s="147"/>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5.75" customHeight="1">
      <c r="A666" s="50"/>
      <c r="B666" s="147"/>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5.75" customHeight="1">
      <c r="A667" s="50"/>
      <c r="B667" s="147"/>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5.75" customHeight="1">
      <c r="A668" s="50"/>
      <c r="B668" s="147"/>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5.75" customHeight="1">
      <c r="A669" s="50"/>
      <c r="B669" s="147"/>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5.75" customHeight="1">
      <c r="A670" s="50"/>
      <c r="B670" s="147"/>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5.75" customHeight="1">
      <c r="A671" s="50"/>
      <c r="B671" s="147"/>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5.75" customHeight="1">
      <c r="A672" s="50"/>
      <c r="B672" s="147"/>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5.75" customHeight="1">
      <c r="A673" s="50"/>
      <c r="B673" s="147"/>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5.75" customHeight="1">
      <c r="A674" s="50"/>
      <c r="B674" s="147"/>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5.75" customHeight="1">
      <c r="A675" s="50"/>
      <c r="B675" s="147"/>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5.75" customHeight="1">
      <c r="A676" s="50"/>
      <c r="B676" s="147"/>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5.75" customHeight="1">
      <c r="A677" s="50"/>
      <c r="B677" s="147"/>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5.75" customHeight="1">
      <c r="A678" s="50"/>
      <c r="B678" s="147"/>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5.75" customHeight="1">
      <c r="A679" s="50"/>
      <c r="B679" s="147"/>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5.75" customHeight="1">
      <c r="A680" s="50"/>
      <c r="B680" s="147"/>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5.75" customHeight="1">
      <c r="A681" s="50"/>
      <c r="B681" s="147"/>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5.75" customHeight="1">
      <c r="A682" s="50"/>
      <c r="B682" s="147"/>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5.75" customHeight="1">
      <c r="A683" s="50"/>
      <c r="B683" s="147"/>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5.75" customHeight="1">
      <c r="A684" s="50"/>
      <c r="B684" s="147"/>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5.75" customHeight="1">
      <c r="A685" s="50"/>
      <c r="B685" s="147"/>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5.75" customHeight="1">
      <c r="A686" s="50"/>
      <c r="B686" s="147"/>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5.75" customHeight="1">
      <c r="A687" s="50"/>
      <c r="B687" s="147"/>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5.75" customHeight="1">
      <c r="A688" s="50"/>
      <c r="B688" s="147"/>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5.75" customHeight="1">
      <c r="A689" s="50"/>
      <c r="B689" s="147"/>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5.75" customHeight="1">
      <c r="A690" s="50"/>
      <c r="B690" s="147"/>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5.75" customHeight="1">
      <c r="A691" s="50"/>
      <c r="B691" s="147"/>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5.75" customHeight="1">
      <c r="A692" s="50"/>
      <c r="B692" s="147"/>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5.75" customHeight="1">
      <c r="A693" s="50"/>
      <c r="B693" s="147"/>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5.75" customHeight="1">
      <c r="A694" s="50"/>
      <c r="B694" s="147"/>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5.75" customHeight="1">
      <c r="A695" s="50"/>
      <c r="B695" s="147"/>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5.75" customHeight="1">
      <c r="A696" s="50"/>
      <c r="B696" s="147"/>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5.75" customHeight="1">
      <c r="A697" s="50"/>
      <c r="B697" s="147"/>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5.75" customHeight="1">
      <c r="A698" s="50"/>
      <c r="B698" s="147"/>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5.75" customHeight="1">
      <c r="A699" s="50"/>
      <c r="B699" s="147"/>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5.75" customHeight="1">
      <c r="A700" s="50"/>
      <c r="B700" s="147"/>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5.75" customHeight="1">
      <c r="A701" s="50"/>
      <c r="B701" s="147"/>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5.75" customHeight="1">
      <c r="A702" s="50"/>
      <c r="B702" s="147"/>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5.75" customHeight="1">
      <c r="A703" s="50"/>
      <c r="B703" s="147"/>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5.75" customHeight="1">
      <c r="A704" s="50"/>
      <c r="B704" s="147"/>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5.75" customHeight="1">
      <c r="A705" s="50"/>
      <c r="B705" s="147"/>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5.75" customHeight="1">
      <c r="A706" s="50"/>
      <c r="B706" s="147"/>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5.75" customHeight="1">
      <c r="A707" s="50"/>
      <c r="B707" s="147"/>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5.75" customHeight="1">
      <c r="A708" s="50"/>
      <c r="B708" s="147"/>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5.75" customHeight="1">
      <c r="A709" s="50"/>
      <c r="B709" s="147"/>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5.75" customHeight="1">
      <c r="A710" s="50"/>
      <c r="B710" s="147"/>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5.75" customHeight="1">
      <c r="A711" s="50"/>
      <c r="B711" s="147"/>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5.75" customHeight="1">
      <c r="A712" s="50"/>
      <c r="B712" s="147"/>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5.75" customHeight="1">
      <c r="A713" s="50"/>
      <c r="B713" s="147"/>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5.75" customHeight="1">
      <c r="A714" s="50"/>
      <c r="B714" s="147"/>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5.75" customHeight="1">
      <c r="A715" s="50"/>
      <c r="B715" s="147"/>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5.75" customHeight="1">
      <c r="A716" s="50"/>
      <c r="B716" s="147"/>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5.75" customHeight="1">
      <c r="A717" s="50"/>
      <c r="B717" s="147"/>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5.75" customHeight="1">
      <c r="A718" s="50"/>
      <c r="B718" s="147"/>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5.75" customHeight="1">
      <c r="A719" s="50"/>
      <c r="B719" s="147"/>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5.75" customHeight="1">
      <c r="A720" s="50"/>
      <c r="B720" s="147"/>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5.75" customHeight="1">
      <c r="A721" s="50"/>
      <c r="B721" s="147"/>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5.75" customHeight="1">
      <c r="A722" s="50"/>
      <c r="B722" s="147"/>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5.75" customHeight="1">
      <c r="A723" s="50"/>
      <c r="B723" s="147"/>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5.75" customHeight="1">
      <c r="A724" s="50"/>
      <c r="B724" s="147"/>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5.75" customHeight="1">
      <c r="A725" s="50"/>
      <c r="B725" s="147"/>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5.75" customHeight="1">
      <c r="A726" s="50"/>
      <c r="B726" s="147"/>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5.75" customHeight="1">
      <c r="A727" s="50"/>
      <c r="B727" s="147"/>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5.75" customHeight="1">
      <c r="A728" s="50"/>
      <c r="B728" s="147"/>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5.75" customHeight="1">
      <c r="A729" s="50"/>
      <c r="B729" s="147"/>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5.75" customHeight="1">
      <c r="A730" s="50"/>
      <c r="B730" s="147"/>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5.75" customHeight="1">
      <c r="A731" s="50"/>
      <c r="B731" s="147"/>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5.75" customHeight="1">
      <c r="A732" s="50"/>
      <c r="B732" s="147"/>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5.75" customHeight="1">
      <c r="A733" s="50"/>
      <c r="B733" s="147"/>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5.75" customHeight="1">
      <c r="A734" s="50"/>
      <c r="B734" s="147"/>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5.75" customHeight="1">
      <c r="A735" s="50"/>
      <c r="B735" s="147"/>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5.75" customHeight="1">
      <c r="A736" s="50"/>
      <c r="B736" s="147"/>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5.75" customHeight="1">
      <c r="A737" s="50"/>
      <c r="B737" s="147"/>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5.75" customHeight="1">
      <c r="A738" s="50"/>
      <c r="B738" s="147"/>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5.75" customHeight="1">
      <c r="A739" s="50"/>
      <c r="B739" s="147"/>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5.75" customHeight="1">
      <c r="A740" s="50"/>
      <c r="B740" s="147"/>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5.75" customHeight="1">
      <c r="A741" s="50"/>
      <c r="B741" s="147"/>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5.75" customHeight="1">
      <c r="A742" s="50"/>
      <c r="B742" s="147"/>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5.75" customHeight="1">
      <c r="A743" s="50"/>
      <c r="B743" s="147"/>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5.75" customHeight="1">
      <c r="A744" s="50"/>
      <c r="B744" s="147"/>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5.75" customHeight="1">
      <c r="A745" s="50"/>
      <c r="B745" s="147"/>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5.75" customHeight="1">
      <c r="A746" s="50"/>
      <c r="B746" s="147"/>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5.75" customHeight="1">
      <c r="A747" s="50"/>
      <c r="B747" s="147"/>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5.75" customHeight="1">
      <c r="A748" s="50"/>
      <c r="B748" s="147"/>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5.75" customHeight="1">
      <c r="A749" s="50"/>
      <c r="B749" s="147"/>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5.75" customHeight="1">
      <c r="A750" s="50"/>
      <c r="B750" s="147"/>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5.75" customHeight="1">
      <c r="A751" s="50"/>
      <c r="B751" s="147"/>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5.75" customHeight="1">
      <c r="A752" s="50"/>
      <c r="B752" s="147"/>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5.75" customHeight="1">
      <c r="A753" s="50"/>
      <c r="B753" s="147"/>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5.75" customHeight="1">
      <c r="A754" s="50"/>
      <c r="B754" s="147"/>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5.75" customHeight="1">
      <c r="A755" s="50"/>
      <c r="B755" s="147"/>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5.75" customHeight="1">
      <c r="A756" s="50"/>
      <c r="B756" s="147"/>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5.75" customHeight="1">
      <c r="A757" s="50"/>
      <c r="B757" s="147"/>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5.75" customHeight="1">
      <c r="A758" s="50"/>
      <c r="B758" s="147"/>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5.75" customHeight="1">
      <c r="A759" s="50"/>
      <c r="B759" s="147"/>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5.75" customHeight="1">
      <c r="A760" s="50"/>
      <c r="B760" s="147"/>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5.75" customHeight="1">
      <c r="A761" s="50"/>
      <c r="B761" s="147"/>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5.75" customHeight="1">
      <c r="A762" s="50"/>
      <c r="B762" s="147"/>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5.75" customHeight="1">
      <c r="A763" s="50"/>
      <c r="B763" s="147"/>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5.75" customHeight="1">
      <c r="A764" s="50"/>
      <c r="B764" s="147"/>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5.75" customHeight="1">
      <c r="A765" s="50"/>
      <c r="B765" s="147"/>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5.75" customHeight="1">
      <c r="A766" s="50"/>
      <c r="B766" s="147"/>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5.75" customHeight="1">
      <c r="A767" s="50"/>
      <c r="B767" s="147"/>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5.75" customHeight="1">
      <c r="A768" s="50"/>
      <c r="B768" s="147"/>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5.75" customHeight="1">
      <c r="A769" s="50"/>
      <c r="B769" s="147"/>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5.75" customHeight="1">
      <c r="A770" s="50"/>
      <c r="B770" s="147"/>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5.75" customHeight="1">
      <c r="A771" s="50"/>
      <c r="B771" s="147"/>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5.75" customHeight="1">
      <c r="A772" s="50"/>
      <c r="B772" s="147"/>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5.75" customHeight="1">
      <c r="A773" s="50"/>
      <c r="B773" s="147"/>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5.75" customHeight="1">
      <c r="A774" s="50"/>
      <c r="B774" s="147"/>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5.75" customHeight="1">
      <c r="A775" s="50"/>
      <c r="B775" s="147"/>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5.75" customHeight="1">
      <c r="A776" s="50"/>
      <c r="B776" s="147"/>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5.75" customHeight="1">
      <c r="A777" s="50"/>
      <c r="B777" s="147"/>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5.75" customHeight="1">
      <c r="A778" s="50"/>
      <c r="B778" s="147"/>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5.75" customHeight="1">
      <c r="A779" s="50"/>
      <c r="B779" s="147"/>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5.75" customHeight="1">
      <c r="A780" s="50"/>
      <c r="B780" s="147"/>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5.75" customHeight="1">
      <c r="A781" s="50"/>
      <c r="B781" s="147"/>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5.75" customHeight="1">
      <c r="A782" s="50"/>
      <c r="B782" s="147"/>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5.75" customHeight="1">
      <c r="A783" s="50"/>
      <c r="B783" s="147"/>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5.75" customHeight="1">
      <c r="A784" s="50"/>
      <c r="B784" s="147"/>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5.75" customHeight="1">
      <c r="A785" s="50"/>
      <c r="B785" s="147"/>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5.75" customHeight="1">
      <c r="A786" s="50"/>
      <c r="B786" s="147"/>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5.75" customHeight="1">
      <c r="A787" s="50"/>
      <c r="B787" s="147"/>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5.75" customHeight="1">
      <c r="A788" s="50"/>
      <c r="B788" s="147"/>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5.75" customHeight="1">
      <c r="A789" s="50"/>
      <c r="B789" s="147"/>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5.75" customHeight="1">
      <c r="A790" s="50"/>
      <c r="B790" s="147"/>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5.75" customHeight="1">
      <c r="A791" s="50"/>
      <c r="B791" s="147"/>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5.75" customHeight="1">
      <c r="A792" s="50"/>
      <c r="B792" s="147"/>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5.75" customHeight="1">
      <c r="A793" s="50"/>
      <c r="B793" s="147"/>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5.75" customHeight="1">
      <c r="A794" s="50"/>
      <c r="B794" s="147"/>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5.75" customHeight="1">
      <c r="A795" s="50"/>
      <c r="B795" s="147"/>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5.75" customHeight="1">
      <c r="A796" s="50"/>
      <c r="B796" s="147"/>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5.75" customHeight="1">
      <c r="A797" s="50"/>
      <c r="B797" s="147"/>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5.75" customHeight="1">
      <c r="A798" s="50"/>
      <c r="B798" s="147"/>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5.75" customHeight="1">
      <c r="A799" s="50"/>
      <c r="B799" s="147"/>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5.75" customHeight="1">
      <c r="A800" s="50"/>
      <c r="B800" s="147"/>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5.75" customHeight="1">
      <c r="A801" s="50"/>
      <c r="B801" s="147"/>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5.75" customHeight="1">
      <c r="A802" s="50"/>
      <c r="B802" s="147"/>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5.75" customHeight="1">
      <c r="A803" s="50"/>
      <c r="B803" s="147"/>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5.75" customHeight="1">
      <c r="A804" s="50"/>
      <c r="B804" s="147"/>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5.75" customHeight="1">
      <c r="A805" s="50"/>
      <c r="B805" s="147"/>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5.75" customHeight="1">
      <c r="A806" s="50"/>
      <c r="B806" s="147"/>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5.75" customHeight="1">
      <c r="A807" s="50"/>
      <c r="B807" s="147"/>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5.75" customHeight="1">
      <c r="A808" s="50"/>
      <c r="B808" s="147"/>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5.75" customHeight="1">
      <c r="A809" s="50"/>
      <c r="B809" s="147"/>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5.75" customHeight="1">
      <c r="A810" s="50"/>
      <c r="B810" s="147"/>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5.75" customHeight="1">
      <c r="A811" s="50"/>
      <c r="B811" s="147"/>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5.75" customHeight="1">
      <c r="A812" s="50"/>
      <c r="B812" s="147"/>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5.75" customHeight="1">
      <c r="A813" s="50"/>
      <c r="B813" s="147"/>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5.75" customHeight="1">
      <c r="A814" s="50"/>
      <c r="B814" s="147"/>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5.75" customHeight="1">
      <c r="A815" s="50"/>
      <c r="B815" s="147"/>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5.75" customHeight="1">
      <c r="A816" s="50"/>
      <c r="B816" s="147"/>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5.75" customHeight="1">
      <c r="A817" s="50"/>
      <c r="B817" s="147"/>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5.75" customHeight="1">
      <c r="A818" s="50"/>
      <c r="B818" s="147"/>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5.75" customHeight="1">
      <c r="A819" s="50"/>
      <c r="B819" s="147"/>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5.75" customHeight="1">
      <c r="A820" s="50"/>
      <c r="B820" s="147"/>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5.75" customHeight="1">
      <c r="A821" s="50"/>
      <c r="B821" s="147"/>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5.75" customHeight="1">
      <c r="A822" s="50"/>
      <c r="B822" s="147"/>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5.75" customHeight="1">
      <c r="A823" s="50"/>
      <c r="B823" s="147"/>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5.75" customHeight="1">
      <c r="A824" s="50"/>
      <c r="B824" s="147"/>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5.75" customHeight="1">
      <c r="A825" s="50"/>
      <c r="B825" s="147"/>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5.75" customHeight="1">
      <c r="A826" s="50"/>
      <c r="B826" s="147"/>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5.75" customHeight="1">
      <c r="A827" s="50"/>
      <c r="B827" s="147"/>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5.75" customHeight="1">
      <c r="A828" s="50"/>
      <c r="B828" s="147"/>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5.75" customHeight="1">
      <c r="A829" s="50"/>
      <c r="B829" s="147"/>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5.75" customHeight="1">
      <c r="A830" s="50"/>
      <c r="B830" s="147"/>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5.75" customHeight="1">
      <c r="A831" s="50"/>
      <c r="B831" s="147"/>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5.75" customHeight="1">
      <c r="A832" s="50"/>
      <c r="B832" s="147"/>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5.75" customHeight="1">
      <c r="A833" s="50"/>
      <c r="B833" s="147"/>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5.75" customHeight="1">
      <c r="A834" s="50"/>
      <c r="B834" s="147"/>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5.75" customHeight="1">
      <c r="A835" s="50"/>
      <c r="B835" s="147"/>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5.75" customHeight="1">
      <c r="A836" s="50"/>
      <c r="B836" s="147"/>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5.75" customHeight="1">
      <c r="A837" s="50"/>
      <c r="B837" s="147"/>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5.75" customHeight="1">
      <c r="A838" s="50"/>
      <c r="B838" s="147"/>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5.75" customHeight="1">
      <c r="A839" s="50"/>
      <c r="B839" s="147"/>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5.75" customHeight="1">
      <c r="A840" s="50"/>
      <c r="B840" s="147"/>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5.75" customHeight="1">
      <c r="A841" s="50"/>
      <c r="B841" s="147"/>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5.75" customHeight="1">
      <c r="A842" s="50"/>
      <c r="B842" s="147"/>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5.75" customHeight="1">
      <c r="A843" s="50"/>
      <c r="B843" s="147"/>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5.75" customHeight="1">
      <c r="A844" s="50"/>
      <c r="B844" s="147"/>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5.75" customHeight="1">
      <c r="A845" s="50"/>
      <c r="B845" s="147"/>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5.75" customHeight="1">
      <c r="A846" s="50"/>
      <c r="B846" s="147"/>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5.75" customHeight="1">
      <c r="A847" s="50"/>
      <c r="B847" s="147"/>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5.75" customHeight="1">
      <c r="A848" s="50"/>
      <c r="B848" s="147"/>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5.75" customHeight="1">
      <c r="A849" s="50"/>
      <c r="B849" s="147"/>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5.75" customHeight="1">
      <c r="A850" s="50"/>
      <c r="B850" s="147"/>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5.75" customHeight="1">
      <c r="A851" s="50"/>
      <c r="B851" s="147"/>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5.75" customHeight="1">
      <c r="A852" s="50"/>
      <c r="B852" s="147"/>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5.75" customHeight="1">
      <c r="A853" s="50"/>
      <c r="B853" s="147"/>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5.75" customHeight="1">
      <c r="A854" s="50"/>
      <c r="B854" s="147"/>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5.75" customHeight="1">
      <c r="A855" s="50"/>
      <c r="B855" s="147"/>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5.75" customHeight="1">
      <c r="A856" s="50"/>
      <c r="B856" s="147"/>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5.75" customHeight="1">
      <c r="A857" s="50"/>
      <c r="B857" s="147"/>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5.75" customHeight="1">
      <c r="A858" s="50"/>
      <c r="B858" s="147"/>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5.75" customHeight="1">
      <c r="A859" s="50"/>
      <c r="B859" s="147"/>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5.75" customHeight="1">
      <c r="A860" s="50"/>
      <c r="B860" s="147"/>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5.75" customHeight="1">
      <c r="A861" s="50"/>
      <c r="B861" s="147"/>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5.75" customHeight="1">
      <c r="A862" s="50"/>
      <c r="B862" s="147"/>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5.75" customHeight="1">
      <c r="A863" s="50"/>
      <c r="B863" s="147"/>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5.75" customHeight="1">
      <c r="A864" s="50"/>
      <c r="B864" s="147"/>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5.75" customHeight="1">
      <c r="A865" s="50"/>
      <c r="B865" s="147"/>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5.75" customHeight="1">
      <c r="A866" s="50"/>
      <c r="B866" s="147"/>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5.75" customHeight="1">
      <c r="A867" s="50"/>
      <c r="B867" s="147"/>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5.75" customHeight="1">
      <c r="A868" s="50"/>
      <c r="B868" s="147"/>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5.75" customHeight="1">
      <c r="A869" s="50"/>
      <c r="B869" s="147"/>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5.75" customHeight="1">
      <c r="A870" s="50"/>
      <c r="B870" s="147"/>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5.75" customHeight="1">
      <c r="A871" s="50"/>
      <c r="B871" s="147"/>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5.75" customHeight="1">
      <c r="A872" s="50"/>
      <c r="B872" s="147"/>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5.75" customHeight="1">
      <c r="A873" s="50"/>
      <c r="B873" s="147"/>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5.75" customHeight="1">
      <c r="A874" s="50"/>
      <c r="B874" s="147"/>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5.75" customHeight="1">
      <c r="A875" s="50"/>
      <c r="B875" s="147"/>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5.75" customHeight="1">
      <c r="A876" s="50"/>
      <c r="B876" s="147"/>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5.75" customHeight="1">
      <c r="A877" s="50"/>
      <c r="B877" s="147"/>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5.75" customHeight="1">
      <c r="A878" s="50"/>
      <c r="B878" s="147"/>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5.75" customHeight="1">
      <c r="A879" s="50"/>
      <c r="B879" s="147"/>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5.75" customHeight="1">
      <c r="A880" s="50"/>
      <c r="B880" s="147"/>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5.75" customHeight="1">
      <c r="A881" s="50"/>
      <c r="B881" s="147"/>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5.75" customHeight="1">
      <c r="A882" s="50"/>
      <c r="B882" s="147"/>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5.75" customHeight="1">
      <c r="A883" s="50"/>
      <c r="B883" s="147"/>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5.75" customHeight="1">
      <c r="A884" s="50"/>
      <c r="B884" s="147"/>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5.75" customHeight="1">
      <c r="A885" s="50"/>
      <c r="B885" s="147"/>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5.75" customHeight="1">
      <c r="A886" s="50"/>
      <c r="B886" s="147"/>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5.75" customHeight="1">
      <c r="A887" s="50"/>
      <c r="B887" s="147"/>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5.75" customHeight="1">
      <c r="A888" s="50"/>
      <c r="B888" s="147"/>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5.75" customHeight="1">
      <c r="A889" s="50"/>
      <c r="B889" s="147"/>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5.75" customHeight="1">
      <c r="A890" s="50"/>
      <c r="B890" s="147"/>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5.75" customHeight="1">
      <c r="A891" s="50"/>
      <c r="B891" s="147"/>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5.75" customHeight="1">
      <c r="A892" s="50"/>
      <c r="B892" s="147"/>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5.75" customHeight="1">
      <c r="A893" s="50"/>
      <c r="B893" s="147"/>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5.75" customHeight="1">
      <c r="A894" s="50"/>
      <c r="B894" s="147"/>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5.75" customHeight="1">
      <c r="A895" s="50"/>
      <c r="B895" s="147"/>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5.75" customHeight="1">
      <c r="A896" s="50"/>
      <c r="B896" s="147"/>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5.75" customHeight="1">
      <c r="A897" s="50"/>
      <c r="B897" s="147"/>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5.75" customHeight="1">
      <c r="A898" s="50"/>
      <c r="B898" s="147"/>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5.75" customHeight="1">
      <c r="A899" s="50"/>
      <c r="B899" s="147"/>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5.75" customHeight="1">
      <c r="A900" s="50"/>
      <c r="B900" s="147"/>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5.75" customHeight="1">
      <c r="A901" s="50"/>
      <c r="B901" s="147"/>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5.75" customHeight="1">
      <c r="A902" s="50"/>
      <c r="B902" s="147"/>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5.75" customHeight="1">
      <c r="A903" s="50"/>
      <c r="B903" s="147"/>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5.75" customHeight="1">
      <c r="A904" s="50"/>
      <c r="B904" s="147"/>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5.75" customHeight="1">
      <c r="A905" s="50"/>
      <c r="B905" s="147"/>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5.75" customHeight="1">
      <c r="A906" s="50"/>
      <c r="B906" s="147"/>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5.75" customHeight="1">
      <c r="A907" s="50"/>
      <c r="B907" s="147"/>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5.75" customHeight="1">
      <c r="A908" s="50"/>
      <c r="B908" s="147"/>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5.75" customHeight="1">
      <c r="A909" s="50"/>
      <c r="B909" s="147"/>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5.75" customHeight="1">
      <c r="A910" s="50"/>
      <c r="B910" s="147"/>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5.75" customHeight="1">
      <c r="A911" s="50"/>
      <c r="B911" s="147"/>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5.75" customHeight="1">
      <c r="A912" s="50"/>
      <c r="B912" s="147"/>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5.75" customHeight="1">
      <c r="A913" s="50"/>
      <c r="B913" s="147"/>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5.75" customHeight="1">
      <c r="A914" s="50"/>
      <c r="B914" s="147"/>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5.75" customHeight="1">
      <c r="A915" s="50"/>
      <c r="B915" s="147"/>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5.75" customHeight="1">
      <c r="A916" s="50"/>
      <c r="B916" s="147"/>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5.75" customHeight="1">
      <c r="A917" s="50"/>
      <c r="B917" s="147"/>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5.75" customHeight="1">
      <c r="A918" s="50"/>
      <c r="B918" s="147"/>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5.75" customHeight="1">
      <c r="A919" s="50"/>
      <c r="B919" s="147"/>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5.75" customHeight="1">
      <c r="A920" s="50"/>
      <c r="B920" s="147"/>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5.75" customHeight="1">
      <c r="A921" s="50"/>
      <c r="B921" s="147"/>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5.75" customHeight="1">
      <c r="A922" s="50"/>
      <c r="B922" s="147"/>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5.75" customHeight="1">
      <c r="A923" s="50"/>
      <c r="B923" s="147"/>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5.75" customHeight="1">
      <c r="A924" s="50"/>
      <c r="B924" s="147"/>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5.75" customHeight="1">
      <c r="A925" s="50"/>
      <c r="B925" s="147"/>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5.75" customHeight="1">
      <c r="A926" s="50"/>
      <c r="B926" s="147"/>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5.75" customHeight="1">
      <c r="A927" s="50"/>
      <c r="B927" s="147"/>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5.75" customHeight="1">
      <c r="A928" s="50"/>
      <c r="B928" s="147"/>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5.75" customHeight="1">
      <c r="A929" s="50"/>
      <c r="B929" s="147"/>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5.75" customHeight="1">
      <c r="A930" s="50"/>
      <c r="B930" s="147"/>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5.75" customHeight="1">
      <c r="A931" s="50"/>
      <c r="B931" s="147"/>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5.75" customHeight="1">
      <c r="A932" s="50"/>
      <c r="B932" s="147"/>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5.75" customHeight="1">
      <c r="A933" s="50"/>
      <c r="B933" s="147"/>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5.75" customHeight="1">
      <c r="A934" s="50"/>
      <c r="B934" s="147"/>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5.75" customHeight="1">
      <c r="A935" s="50"/>
      <c r="B935" s="147"/>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5.75" customHeight="1">
      <c r="A936" s="50"/>
      <c r="B936" s="147"/>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5.75" customHeight="1">
      <c r="A937" s="50"/>
      <c r="B937" s="147"/>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5.75" customHeight="1">
      <c r="A938" s="50"/>
      <c r="B938" s="147"/>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5.75" customHeight="1">
      <c r="A939" s="50"/>
      <c r="B939" s="147"/>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5.75" customHeight="1">
      <c r="A940" s="50"/>
      <c r="B940" s="147"/>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5.75" customHeight="1">
      <c r="A941" s="50"/>
      <c r="B941" s="147"/>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5.75" customHeight="1">
      <c r="A942" s="50"/>
      <c r="B942" s="147"/>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5.75" customHeight="1">
      <c r="A943" s="50"/>
      <c r="B943" s="147"/>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5.75" customHeight="1">
      <c r="A944" s="50"/>
      <c r="B944" s="147"/>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5.75" customHeight="1">
      <c r="A945" s="50"/>
      <c r="B945" s="147"/>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5.75" customHeight="1">
      <c r="A946" s="50"/>
      <c r="B946" s="147"/>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5.75" customHeight="1">
      <c r="A947" s="50"/>
      <c r="B947" s="147"/>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5.75" customHeight="1">
      <c r="A948" s="50"/>
      <c r="B948" s="147"/>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5.75" customHeight="1">
      <c r="A949" s="50"/>
      <c r="B949" s="147"/>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5.75" customHeight="1">
      <c r="A950" s="50"/>
      <c r="B950" s="147"/>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5.75" customHeight="1">
      <c r="A951" s="50"/>
      <c r="B951" s="147"/>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5.75" customHeight="1">
      <c r="A952" s="50"/>
      <c r="B952" s="147"/>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5.75" customHeight="1">
      <c r="A953" s="50"/>
      <c r="B953" s="147"/>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5.75" customHeight="1">
      <c r="A954" s="50"/>
      <c r="B954" s="147"/>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5.75" customHeight="1">
      <c r="A955" s="50"/>
      <c r="B955" s="147"/>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5.75" customHeight="1">
      <c r="A956" s="50"/>
      <c r="B956" s="147"/>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5.75" customHeight="1">
      <c r="A957" s="50"/>
      <c r="B957" s="147"/>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5.75" customHeight="1">
      <c r="A958" s="50"/>
      <c r="B958" s="147"/>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5.75" customHeight="1">
      <c r="A959" s="50"/>
      <c r="B959" s="147"/>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5.75" customHeight="1">
      <c r="A960" s="50"/>
      <c r="B960" s="147"/>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5.75" customHeight="1">
      <c r="A961" s="50"/>
      <c r="B961" s="147"/>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5.75" customHeight="1">
      <c r="A962" s="50"/>
      <c r="B962" s="147"/>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5.75" customHeight="1">
      <c r="A963" s="50"/>
      <c r="B963" s="147"/>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5.75" customHeight="1">
      <c r="A964" s="50"/>
      <c r="B964" s="147"/>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5.75" customHeight="1">
      <c r="A965" s="50"/>
      <c r="B965" s="147"/>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5.75" customHeight="1">
      <c r="A966" s="50"/>
      <c r="B966" s="147"/>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5.75" customHeight="1">
      <c r="A967" s="50"/>
      <c r="B967" s="147"/>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5.75" customHeight="1">
      <c r="A968" s="50"/>
      <c r="B968" s="147"/>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5.75" customHeight="1">
      <c r="A969" s="50"/>
      <c r="B969" s="147"/>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5.75" customHeight="1">
      <c r="A970" s="50"/>
      <c r="B970" s="147"/>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5.75" customHeight="1">
      <c r="A971" s="50"/>
      <c r="B971" s="147"/>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5.75" customHeight="1">
      <c r="A972" s="50"/>
      <c r="B972" s="147"/>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5.75" customHeight="1">
      <c r="A973" s="50"/>
      <c r="B973" s="147"/>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5.75" customHeight="1">
      <c r="A974" s="50"/>
      <c r="B974" s="147"/>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5.75" customHeight="1">
      <c r="A975" s="50"/>
      <c r="B975" s="147"/>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5.75" customHeight="1">
      <c r="A976" s="50"/>
      <c r="B976" s="147"/>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5.75" customHeight="1">
      <c r="A977" s="50"/>
      <c r="B977" s="147"/>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5.75" customHeight="1">
      <c r="A978" s="50"/>
      <c r="B978" s="147"/>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5.75" customHeight="1">
      <c r="A979" s="50"/>
      <c r="B979" s="147"/>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5.75" customHeight="1">
      <c r="A980" s="50"/>
      <c r="B980" s="147"/>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5.75" customHeight="1">
      <c r="A981" s="50"/>
      <c r="B981" s="147"/>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5.75" customHeight="1">
      <c r="A982" s="50"/>
      <c r="B982" s="147"/>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5.75" customHeight="1">
      <c r="A983" s="50"/>
      <c r="B983" s="147"/>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5.75" customHeight="1">
      <c r="A984" s="50"/>
      <c r="B984" s="147"/>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5.75" customHeight="1">
      <c r="A985" s="50"/>
      <c r="B985" s="147"/>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5.75" customHeight="1">
      <c r="A986" s="50"/>
      <c r="B986" s="147"/>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5.75" customHeight="1">
      <c r="A987" s="50"/>
      <c r="B987" s="147"/>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5.75" customHeight="1">
      <c r="A988" s="50"/>
      <c r="B988" s="147"/>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5.75" customHeight="1">
      <c r="A989" s="50"/>
      <c r="B989" s="147"/>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5.75" customHeight="1">
      <c r="A990" s="50"/>
      <c r="B990" s="147"/>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5.75" customHeight="1">
      <c r="A991" s="50"/>
      <c r="B991" s="147"/>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5.75" customHeight="1">
      <c r="A992" s="50"/>
      <c r="B992" s="147"/>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5.75" customHeight="1">
      <c r="A993" s="50"/>
      <c r="B993" s="147"/>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5.75" customHeight="1">
      <c r="A994" s="50"/>
      <c r="B994" s="147"/>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5.75" customHeight="1">
      <c r="A995" s="50"/>
      <c r="B995" s="147"/>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5.75" customHeight="1">
      <c r="A996" s="50"/>
      <c r="B996" s="147"/>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5.75" customHeight="1">
      <c r="A997" s="50"/>
      <c r="B997" s="147"/>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5.75" customHeight="1">
      <c r="A998" s="50"/>
      <c r="B998" s="147"/>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5.75" customHeight="1">
      <c r="A999" s="50"/>
      <c r="B999" s="147"/>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5.75" customHeight="1">
      <c r="A1000" s="50"/>
      <c r="B1000" s="147"/>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64">
    <mergeCell ref="C61:M61"/>
    <mergeCell ref="C51:M51"/>
    <mergeCell ref="C52:M52"/>
    <mergeCell ref="C53:M53"/>
    <mergeCell ref="C54:M54"/>
    <mergeCell ref="C55:M55"/>
    <mergeCell ref="C56:M56"/>
    <mergeCell ref="C57:M57"/>
    <mergeCell ref="A15:A51"/>
    <mergeCell ref="A52:A57"/>
    <mergeCell ref="A58:A60"/>
    <mergeCell ref="C58:M58"/>
    <mergeCell ref="C59:M59"/>
    <mergeCell ref="C60:M60"/>
    <mergeCell ref="C48:M48"/>
    <mergeCell ref="C49:M49"/>
    <mergeCell ref="C50:M50"/>
    <mergeCell ref="B34:B43"/>
    <mergeCell ref="B44:B47"/>
    <mergeCell ref="B17:B23"/>
    <mergeCell ref="B24:B27"/>
    <mergeCell ref="B31:B33"/>
    <mergeCell ref="F45:F46"/>
    <mergeCell ref="G45:J46"/>
    <mergeCell ref="B1:M1"/>
    <mergeCell ref="A2:A14"/>
    <mergeCell ref="C2:M2"/>
    <mergeCell ref="C3:M3"/>
    <mergeCell ref="F4:G4"/>
    <mergeCell ref="I7:M7"/>
    <mergeCell ref="B8:B10"/>
    <mergeCell ref="F9:G9"/>
    <mergeCell ref="I9:J9"/>
    <mergeCell ref="C10:D10"/>
    <mergeCell ref="F10:G10"/>
    <mergeCell ref="I10:J10"/>
    <mergeCell ref="C11:M11"/>
    <mergeCell ref="C12:M12"/>
    <mergeCell ref="C13:M13"/>
    <mergeCell ref="C14:D14"/>
    <mergeCell ref="F14:M14"/>
    <mergeCell ref="C15:M15"/>
    <mergeCell ref="C16:M16"/>
    <mergeCell ref="C7:D7"/>
    <mergeCell ref="C9:D9"/>
    <mergeCell ref="L45:M46"/>
    <mergeCell ref="D40:E40"/>
    <mergeCell ref="F40:G40"/>
    <mergeCell ref="H40:I40"/>
    <mergeCell ref="J40:K40"/>
    <mergeCell ref="L40:M40"/>
    <mergeCell ref="D42:E42"/>
    <mergeCell ref="H42:I42"/>
    <mergeCell ref="L36:M36"/>
    <mergeCell ref="D38:E38"/>
    <mergeCell ref="F38:G38"/>
    <mergeCell ref="L38:M38"/>
    <mergeCell ref="F42:G42"/>
    <mergeCell ref="H38:I38"/>
    <mergeCell ref="J38:K38"/>
    <mergeCell ref="D36:E36"/>
    <mergeCell ref="F36:G36"/>
    <mergeCell ref="H36:I36"/>
    <mergeCell ref="J36:K36"/>
  </mergeCells>
  <dataValidations count="1">
    <dataValidation type="list" allowBlank="1" showErrorMessage="1" sqref="I7">
      <formula1>INDIRECT($C$7)</formula1>
    </dataValidation>
  </dataValidations>
  <hyperlinks>
    <hyperlink ref="C56" r:id="rId1"/>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55" zoomScale="90" zoomScaleNormal="90" workbookViewId="0">
      <selection activeCell="C52" sqref="C52:M57"/>
    </sheetView>
  </sheetViews>
  <sheetFormatPr baseColWidth="10" defaultColWidth="14.42578125" defaultRowHeight="15" customHeight="1"/>
  <cols>
    <col min="1" max="1" width="25.140625" customWidth="1"/>
    <col min="2" max="2" width="39.140625" customWidth="1"/>
    <col min="3" max="26" width="11.42578125" customWidth="1"/>
  </cols>
  <sheetData>
    <row r="1" spans="1:26" ht="34.5" customHeight="1">
      <c r="A1" s="159"/>
      <c r="B1" s="1202" t="s">
        <v>956</v>
      </c>
      <c r="C1" s="1203"/>
      <c r="D1" s="1203"/>
      <c r="E1" s="1203"/>
      <c r="F1" s="1203"/>
      <c r="G1" s="1203"/>
      <c r="H1" s="1203"/>
      <c r="I1" s="1203"/>
      <c r="J1" s="1203"/>
      <c r="K1" s="1203"/>
      <c r="L1" s="1203"/>
      <c r="M1" s="1204"/>
      <c r="N1" s="50"/>
      <c r="O1" s="50"/>
      <c r="P1" s="50"/>
      <c r="Q1" s="50"/>
      <c r="R1" s="50"/>
      <c r="S1" s="50"/>
      <c r="T1" s="50"/>
      <c r="U1" s="50"/>
      <c r="V1" s="50"/>
      <c r="W1" s="50"/>
      <c r="X1" s="50"/>
      <c r="Y1" s="50"/>
      <c r="Z1" s="50"/>
    </row>
    <row r="2" spans="1:26" ht="15.75" customHeight="1">
      <c r="A2" s="1212" t="s">
        <v>263</v>
      </c>
      <c r="B2" s="51" t="s">
        <v>264</v>
      </c>
      <c r="C2" s="1124" t="s">
        <v>901</v>
      </c>
      <c r="D2" s="1783"/>
      <c r="E2" s="1783"/>
      <c r="F2" s="1783"/>
      <c r="G2" s="1783"/>
      <c r="H2" s="1783"/>
      <c r="I2" s="1783"/>
      <c r="J2" s="1783"/>
      <c r="K2" s="1783"/>
      <c r="L2" s="1783"/>
      <c r="M2" s="1784"/>
      <c r="N2" s="50"/>
      <c r="O2" s="50"/>
      <c r="P2" s="50"/>
      <c r="Q2" s="50"/>
      <c r="R2" s="50"/>
      <c r="S2" s="50"/>
      <c r="T2" s="50"/>
      <c r="U2" s="50"/>
      <c r="V2" s="50"/>
      <c r="W2" s="50"/>
      <c r="X2" s="50"/>
      <c r="Y2" s="50"/>
      <c r="Z2" s="50"/>
    </row>
    <row r="3" spans="1:26" ht="98.25" customHeight="1">
      <c r="A3" s="1111"/>
      <c r="B3" s="52" t="s">
        <v>338</v>
      </c>
      <c r="C3" s="1103" t="s">
        <v>957</v>
      </c>
      <c r="D3" s="1066"/>
      <c r="E3" s="1066"/>
      <c r="F3" s="1066"/>
      <c r="G3" s="1066"/>
      <c r="H3" s="1066"/>
      <c r="I3" s="1066"/>
      <c r="J3" s="1066"/>
      <c r="K3" s="1066"/>
      <c r="L3" s="1066"/>
      <c r="M3" s="1785"/>
      <c r="N3" s="50"/>
      <c r="O3" s="50"/>
      <c r="P3" s="50"/>
      <c r="Q3" s="50"/>
      <c r="R3" s="50"/>
      <c r="S3" s="50"/>
      <c r="T3" s="50"/>
      <c r="U3" s="50"/>
      <c r="V3" s="50"/>
      <c r="W3" s="50"/>
      <c r="X3" s="50"/>
      <c r="Y3" s="50"/>
      <c r="Z3" s="50"/>
    </row>
    <row r="4" spans="1:26" ht="15.75" customHeight="1">
      <c r="A4" s="1111"/>
      <c r="B4" s="60" t="s">
        <v>97</v>
      </c>
      <c r="C4" s="54" t="s">
        <v>217</v>
      </c>
      <c r="D4" s="55"/>
      <c r="E4" s="148"/>
      <c r="F4" s="1114" t="s">
        <v>98</v>
      </c>
      <c r="G4" s="1069"/>
      <c r="H4" s="57"/>
      <c r="I4" s="58"/>
      <c r="J4" s="58"/>
      <c r="K4" s="58"/>
      <c r="L4" s="58"/>
      <c r="M4" s="59"/>
      <c r="N4" s="50"/>
      <c r="O4" s="50"/>
      <c r="P4" s="50"/>
      <c r="Q4" s="50"/>
      <c r="R4" s="50"/>
      <c r="S4" s="50"/>
      <c r="T4" s="50"/>
      <c r="U4" s="50"/>
      <c r="V4" s="50"/>
      <c r="W4" s="50"/>
      <c r="X4" s="50"/>
      <c r="Y4" s="50"/>
      <c r="Z4" s="50"/>
    </row>
    <row r="5" spans="1:26" ht="15.75" customHeight="1">
      <c r="A5" s="1111"/>
      <c r="B5" s="60" t="s">
        <v>267</v>
      </c>
      <c r="C5" s="54" t="s">
        <v>217</v>
      </c>
      <c r="D5" s="58"/>
      <c r="E5" s="58"/>
      <c r="F5" s="58"/>
      <c r="G5" s="58"/>
      <c r="H5" s="58"/>
      <c r="I5" s="58"/>
      <c r="J5" s="58"/>
      <c r="K5" s="58"/>
      <c r="L5" s="58"/>
      <c r="M5" s="59"/>
      <c r="N5" s="50"/>
      <c r="O5" s="50"/>
      <c r="P5" s="50"/>
      <c r="Q5" s="50"/>
      <c r="R5" s="50"/>
      <c r="S5" s="50"/>
      <c r="T5" s="50"/>
      <c r="U5" s="50"/>
      <c r="V5" s="50"/>
      <c r="W5" s="50"/>
      <c r="X5" s="50"/>
      <c r="Y5" s="50"/>
      <c r="Z5" s="50"/>
    </row>
    <row r="6" spans="1:26" ht="15.75" customHeight="1">
      <c r="A6" s="1111"/>
      <c r="B6" s="60" t="s">
        <v>268</v>
      </c>
      <c r="C6" s="54" t="s">
        <v>217</v>
      </c>
      <c r="D6" s="58"/>
      <c r="E6" s="58"/>
      <c r="F6" s="58"/>
      <c r="G6" s="58"/>
      <c r="H6" s="58"/>
      <c r="I6" s="58"/>
      <c r="J6" s="58"/>
      <c r="K6" s="58"/>
      <c r="L6" s="58"/>
      <c r="M6" s="59"/>
      <c r="N6" s="50"/>
      <c r="O6" s="50"/>
      <c r="P6" s="50"/>
      <c r="Q6" s="50"/>
      <c r="R6" s="50"/>
      <c r="S6" s="50"/>
      <c r="T6" s="50"/>
      <c r="U6" s="50"/>
      <c r="V6" s="50"/>
      <c r="W6" s="50"/>
      <c r="X6" s="50"/>
      <c r="Y6" s="50"/>
      <c r="Z6" s="50"/>
    </row>
    <row r="7" spans="1:26" ht="15.75" customHeight="1">
      <c r="A7" s="1111"/>
      <c r="B7" s="52" t="s">
        <v>269</v>
      </c>
      <c r="C7" s="1108" t="s">
        <v>59</v>
      </c>
      <c r="D7" s="1109"/>
      <c r="E7" s="162"/>
      <c r="F7" s="162"/>
      <c r="G7" s="163"/>
      <c r="H7" s="63" t="s">
        <v>52</v>
      </c>
      <c r="I7" s="1199" t="s">
        <v>60</v>
      </c>
      <c r="J7" s="1064"/>
      <c r="K7" s="1064"/>
      <c r="L7" s="1064"/>
      <c r="M7" s="1095"/>
      <c r="N7" s="50"/>
      <c r="O7" s="50"/>
      <c r="P7" s="50"/>
      <c r="Q7" s="50"/>
      <c r="R7" s="50"/>
      <c r="S7" s="50"/>
      <c r="T7" s="50"/>
      <c r="U7" s="50"/>
      <c r="V7" s="50"/>
      <c r="W7" s="50"/>
      <c r="X7" s="50"/>
      <c r="Y7" s="50"/>
      <c r="Z7" s="50"/>
    </row>
    <row r="8" spans="1:26" ht="15.75" customHeight="1">
      <c r="A8" s="1111"/>
      <c r="B8" s="1213" t="s">
        <v>270</v>
      </c>
      <c r="C8" s="64"/>
      <c r="D8" s="65"/>
      <c r="E8" s="65"/>
      <c r="F8" s="65"/>
      <c r="G8" s="65"/>
      <c r="H8" s="65"/>
      <c r="I8" s="65"/>
      <c r="J8" s="65"/>
      <c r="K8" s="65"/>
      <c r="L8" s="88"/>
      <c r="M8" s="89"/>
      <c r="N8" s="50"/>
      <c r="O8" s="50"/>
      <c r="P8" s="50"/>
      <c r="Q8" s="50"/>
      <c r="R8" s="50"/>
      <c r="S8" s="50"/>
      <c r="T8" s="50"/>
      <c r="U8" s="50"/>
      <c r="V8" s="50"/>
      <c r="W8" s="50"/>
      <c r="X8" s="50"/>
      <c r="Y8" s="50"/>
      <c r="Z8" s="50"/>
    </row>
    <row r="9" spans="1:26" ht="15.75" customHeight="1">
      <c r="A9" s="1111"/>
      <c r="B9" s="1077"/>
      <c r="C9" s="1079"/>
      <c r="D9" s="1080"/>
      <c r="E9" s="67"/>
      <c r="F9" s="1081"/>
      <c r="G9" s="1080"/>
      <c r="H9" s="67"/>
      <c r="I9" s="1081"/>
      <c r="J9" s="1080"/>
      <c r="K9" s="67"/>
      <c r="L9" s="90"/>
      <c r="M9" s="91"/>
      <c r="N9" s="50"/>
      <c r="O9" s="50"/>
      <c r="P9" s="50"/>
      <c r="Q9" s="50"/>
      <c r="R9" s="50"/>
      <c r="S9" s="50"/>
      <c r="T9" s="50"/>
      <c r="U9" s="50"/>
      <c r="V9" s="50"/>
      <c r="W9" s="50"/>
      <c r="X9" s="50"/>
      <c r="Y9" s="50"/>
      <c r="Z9" s="50"/>
    </row>
    <row r="10" spans="1:26" ht="15.75" customHeight="1">
      <c r="A10" s="1111"/>
      <c r="B10" s="1078"/>
      <c r="C10" s="1079" t="s">
        <v>272</v>
      </c>
      <c r="D10" s="1080"/>
      <c r="E10" s="68"/>
      <c r="F10" s="1081" t="s">
        <v>272</v>
      </c>
      <c r="G10" s="1080"/>
      <c r="H10" s="68"/>
      <c r="I10" s="1081" t="s">
        <v>272</v>
      </c>
      <c r="J10" s="1080"/>
      <c r="K10" s="68"/>
      <c r="L10" s="95"/>
      <c r="M10" s="96"/>
      <c r="N10" s="50"/>
      <c r="O10" s="50"/>
      <c r="P10" s="50"/>
      <c r="Q10" s="50"/>
      <c r="R10" s="50"/>
      <c r="S10" s="50"/>
      <c r="T10" s="50"/>
      <c r="U10" s="50"/>
      <c r="V10" s="50"/>
      <c r="W10" s="50"/>
      <c r="X10" s="50"/>
      <c r="Y10" s="50"/>
      <c r="Z10" s="50"/>
    </row>
    <row r="11" spans="1:26" ht="66" customHeight="1">
      <c r="A11" s="1111"/>
      <c r="B11" s="52" t="s">
        <v>273</v>
      </c>
      <c r="C11" s="1103" t="s">
        <v>961</v>
      </c>
      <c r="D11" s="1066"/>
      <c r="E11" s="1066"/>
      <c r="F11" s="1066"/>
      <c r="G11" s="1066"/>
      <c r="H11" s="1066"/>
      <c r="I11" s="1066"/>
      <c r="J11" s="1066"/>
      <c r="K11" s="1066"/>
      <c r="L11" s="1066"/>
      <c r="M11" s="1785"/>
      <c r="N11" s="50"/>
      <c r="O11" s="50"/>
      <c r="P11" s="50"/>
      <c r="Q11" s="50"/>
      <c r="R11" s="50"/>
      <c r="S11" s="50"/>
      <c r="T11" s="50"/>
      <c r="U11" s="50"/>
      <c r="V11" s="50"/>
      <c r="W11" s="50"/>
      <c r="X11" s="50"/>
      <c r="Y11" s="50"/>
      <c r="Z11" s="50"/>
    </row>
    <row r="12" spans="1:26" ht="151.5" customHeight="1">
      <c r="A12" s="1111"/>
      <c r="B12" s="52" t="s">
        <v>348</v>
      </c>
      <c r="C12" s="1238" t="s">
        <v>958</v>
      </c>
      <c r="D12" s="1066"/>
      <c r="E12" s="1066"/>
      <c r="F12" s="1066"/>
      <c r="G12" s="1066"/>
      <c r="H12" s="1066"/>
      <c r="I12" s="1066"/>
      <c r="J12" s="1066"/>
      <c r="K12" s="1066"/>
      <c r="L12" s="1066"/>
      <c r="M12" s="1785"/>
      <c r="N12" s="50"/>
      <c r="O12" s="50"/>
      <c r="P12" s="50"/>
      <c r="Q12" s="50"/>
      <c r="R12" s="50"/>
      <c r="S12" s="50"/>
      <c r="T12" s="50"/>
      <c r="U12" s="50"/>
      <c r="V12" s="50"/>
      <c r="W12" s="50"/>
      <c r="X12" s="50"/>
      <c r="Y12" s="50"/>
      <c r="Z12" s="50"/>
    </row>
    <row r="13" spans="1:26" ht="31.5" customHeight="1">
      <c r="A13" s="1111"/>
      <c r="B13" s="52" t="s">
        <v>349</v>
      </c>
      <c r="C13" s="1098" t="s">
        <v>637</v>
      </c>
      <c r="D13" s="1064"/>
      <c r="E13" s="1064"/>
      <c r="F13" s="1064"/>
      <c r="G13" s="1064"/>
      <c r="H13" s="1064"/>
      <c r="I13" s="1064"/>
      <c r="J13" s="1064"/>
      <c r="K13" s="1064"/>
      <c r="L13" s="1064"/>
      <c r="M13" s="1095"/>
      <c r="N13" s="50"/>
      <c r="O13" s="50"/>
      <c r="P13" s="50"/>
      <c r="Q13" s="50"/>
      <c r="R13" s="50"/>
      <c r="S13" s="50"/>
      <c r="T13" s="50"/>
      <c r="U13" s="50"/>
      <c r="V13" s="50"/>
      <c r="W13" s="50"/>
      <c r="X13" s="50"/>
      <c r="Y13" s="50"/>
      <c r="Z13" s="50"/>
    </row>
    <row r="14" spans="1:26" ht="30" customHeight="1">
      <c r="A14" s="1113"/>
      <c r="B14" s="361" t="s">
        <v>351</v>
      </c>
      <c r="C14" s="1098" t="s">
        <v>352</v>
      </c>
      <c r="D14" s="1109"/>
      <c r="E14" s="167" t="s">
        <v>353</v>
      </c>
      <c r="F14" s="1192" t="s">
        <v>161</v>
      </c>
      <c r="G14" s="1064"/>
      <c r="H14" s="1064"/>
      <c r="I14" s="1064"/>
      <c r="J14" s="1064"/>
      <c r="K14" s="1064"/>
      <c r="L14" s="1064"/>
      <c r="M14" s="1095"/>
      <c r="N14" s="50"/>
      <c r="O14" s="50"/>
      <c r="P14" s="50"/>
      <c r="Q14" s="50"/>
      <c r="R14" s="50"/>
      <c r="S14" s="50"/>
      <c r="T14" s="50"/>
      <c r="U14" s="50"/>
      <c r="V14" s="50"/>
      <c r="W14" s="50"/>
      <c r="X14" s="50"/>
      <c r="Y14" s="50"/>
      <c r="Z14" s="50"/>
    </row>
    <row r="15" spans="1:26" ht="15.75" customHeight="1">
      <c r="A15" s="1211" t="s">
        <v>275</v>
      </c>
      <c r="B15" s="61" t="s">
        <v>91</v>
      </c>
      <c r="C15" s="1098"/>
      <c r="D15" s="1064"/>
      <c r="E15" s="1064"/>
      <c r="F15" s="1064"/>
      <c r="G15" s="1064"/>
      <c r="H15" s="1064"/>
      <c r="I15" s="1064"/>
      <c r="J15" s="1064"/>
      <c r="K15" s="1064"/>
      <c r="L15" s="1064"/>
      <c r="M15" s="1095"/>
      <c r="N15" s="50"/>
      <c r="O15" s="50"/>
      <c r="P15" s="50"/>
      <c r="Q15" s="50"/>
      <c r="R15" s="50"/>
      <c r="S15" s="50"/>
      <c r="T15" s="50"/>
      <c r="U15" s="50"/>
      <c r="V15" s="50"/>
      <c r="W15" s="50"/>
      <c r="X15" s="50"/>
      <c r="Y15" s="50"/>
      <c r="Z15" s="50"/>
    </row>
    <row r="16" spans="1:26" ht="39" customHeight="1">
      <c r="A16" s="1111"/>
      <c r="B16" s="61" t="s">
        <v>356</v>
      </c>
      <c r="C16" s="1098" t="s">
        <v>959</v>
      </c>
      <c r="D16" s="1064"/>
      <c r="E16" s="1064"/>
      <c r="F16" s="1064"/>
      <c r="G16" s="1064"/>
      <c r="H16" s="1064"/>
      <c r="I16" s="1064"/>
      <c r="J16" s="1064"/>
      <c r="K16" s="1064"/>
      <c r="L16" s="1064"/>
      <c r="M16" s="1095"/>
      <c r="N16" s="50"/>
      <c r="O16" s="50"/>
      <c r="P16" s="50"/>
      <c r="Q16" s="50"/>
      <c r="R16" s="50"/>
      <c r="S16" s="50"/>
      <c r="T16" s="50"/>
      <c r="U16" s="50"/>
      <c r="V16" s="50"/>
      <c r="W16" s="50"/>
      <c r="X16" s="50"/>
      <c r="Y16" s="50"/>
      <c r="Z16" s="50"/>
    </row>
    <row r="17" spans="1:26" ht="8.25" customHeight="1">
      <c r="A17" s="1111"/>
      <c r="B17" s="1117" t="s">
        <v>276</v>
      </c>
      <c r="C17" s="71"/>
      <c r="D17" s="72"/>
      <c r="E17" s="72"/>
      <c r="F17" s="72"/>
      <c r="G17" s="72"/>
      <c r="H17" s="72"/>
      <c r="I17" s="72"/>
      <c r="J17" s="72"/>
      <c r="K17" s="72"/>
      <c r="L17" s="72"/>
      <c r="M17" s="73"/>
      <c r="N17" s="50"/>
      <c r="O17" s="50"/>
      <c r="P17" s="50"/>
      <c r="Q17" s="50"/>
      <c r="R17" s="50"/>
      <c r="S17" s="50"/>
      <c r="T17" s="50"/>
      <c r="U17" s="50"/>
      <c r="V17" s="50"/>
      <c r="W17" s="50"/>
      <c r="X17" s="50"/>
      <c r="Y17" s="50"/>
      <c r="Z17" s="50"/>
    </row>
    <row r="18" spans="1:26" ht="9" customHeight="1">
      <c r="A18" s="1111"/>
      <c r="B18" s="1077"/>
      <c r="C18" s="74"/>
      <c r="D18" s="75"/>
      <c r="E18" s="76"/>
      <c r="F18" s="75"/>
      <c r="G18" s="76"/>
      <c r="H18" s="75"/>
      <c r="I18" s="76"/>
      <c r="J18" s="75"/>
      <c r="K18" s="76"/>
      <c r="L18" s="76"/>
      <c r="M18" s="77"/>
      <c r="N18" s="50"/>
      <c r="O18" s="50"/>
      <c r="P18" s="50"/>
      <c r="Q18" s="50"/>
      <c r="R18" s="50"/>
      <c r="S18" s="50"/>
      <c r="T18" s="50"/>
      <c r="U18" s="50"/>
      <c r="V18" s="50"/>
      <c r="W18" s="50"/>
      <c r="X18" s="50"/>
      <c r="Y18" s="50"/>
      <c r="Z18" s="50"/>
    </row>
    <row r="19" spans="1:26" ht="15.75" customHeight="1">
      <c r="A19" s="1111"/>
      <c r="B19" s="1077"/>
      <c r="C19" s="78" t="s">
        <v>277</v>
      </c>
      <c r="D19" s="79"/>
      <c r="E19" s="80" t="s">
        <v>278</v>
      </c>
      <c r="F19" s="79"/>
      <c r="G19" s="80" t="s">
        <v>279</v>
      </c>
      <c r="H19" s="79"/>
      <c r="I19" s="80" t="s">
        <v>280</v>
      </c>
      <c r="J19" s="57"/>
      <c r="K19" s="80"/>
      <c r="L19" s="80"/>
      <c r="M19" s="77"/>
      <c r="N19" s="50"/>
      <c r="O19" s="50"/>
      <c r="P19" s="50"/>
      <c r="Q19" s="50"/>
      <c r="R19" s="50"/>
      <c r="S19" s="50"/>
      <c r="T19" s="50"/>
      <c r="U19" s="50"/>
      <c r="V19" s="50"/>
      <c r="W19" s="50"/>
      <c r="X19" s="50"/>
      <c r="Y19" s="50"/>
      <c r="Z19" s="50"/>
    </row>
    <row r="20" spans="1:26" ht="15.75" customHeight="1">
      <c r="A20" s="1111"/>
      <c r="B20" s="1077"/>
      <c r="C20" s="78" t="s">
        <v>281</v>
      </c>
      <c r="D20" s="81"/>
      <c r="E20" s="80" t="s">
        <v>282</v>
      </c>
      <c r="F20" s="82"/>
      <c r="G20" s="80" t="s">
        <v>283</v>
      </c>
      <c r="H20" s="82"/>
      <c r="I20" s="80"/>
      <c r="J20" s="76"/>
      <c r="K20" s="80"/>
      <c r="L20" s="80"/>
      <c r="M20" s="77"/>
      <c r="N20" s="50"/>
      <c r="O20" s="50"/>
      <c r="P20" s="50"/>
      <c r="Q20" s="50"/>
      <c r="R20" s="50"/>
      <c r="S20" s="50"/>
      <c r="T20" s="50"/>
      <c r="U20" s="50"/>
      <c r="V20" s="50"/>
      <c r="W20" s="50"/>
      <c r="X20" s="50"/>
      <c r="Y20" s="50"/>
      <c r="Z20" s="50"/>
    </row>
    <row r="21" spans="1:26" ht="15.75" customHeight="1">
      <c r="A21" s="1111"/>
      <c r="B21" s="1077"/>
      <c r="C21" s="78" t="s">
        <v>284</v>
      </c>
      <c r="D21" s="81"/>
      <c r="E21" s="80" t="s">
        <v>285</v>
      </c>
      <c r="F21" s="81"/>
      <c r="G21" s="80"/>
      <c r="H21" s="76"/>
      <c r="I21" s="80"/>
      <c r="J21" s="76"/>
      <c r="K21" s="80"/>
      <c r="L21" s="80"/>
      <c r="M21" s="77"/>
      <c r="N21" s="50"/>
      <c r="O21" s="50"/>
      <c r="P21" s="50"/>
      <c r="Q21" s="50"/>
      <c r="R21" s="50"/>
      <c r="S21" s="50"/>
      <c r="T21" s="50"/>
      <c r="U21" s="50"/>
      <c r="V21" s="50"/>
      <c r="W21" s="50"/>
      <c r="X21" s="50"/>
      <c r="Y21" s="50"/>
      <c r="Z21" s="50"/>
    </row>
    <row r="22" spans="1:26" ht="15.75" customHeight="1">
      <c r="A22" s="1111"/>
      <c r="B22" s="1077"/>
      <c r="C22" s="78" t="s">
        <v>286</v>
      </c>
      <c r="D22" s="82" t="s">
        <v>309</v>
      </c>
      <c r="E22" s="80" t="s">
        <v>288</v>
      </c>
      <c r="F22" s="1081" t="s">
        <v>960</v>
      </c>
      <c r="G22" s="1221"/>
      <c r="H22" s="1221"/>
      <c r="I22" s="1080"/>
      <c r="J22" s="68"/>
      <c r="K22" s="68"/>
      <c r="L22" s="68"/>
      <c r="M22" s="83"/>
      <c r="N22" s="50"/>
      <c r="O22" s="50"/>
      <c r="P22" s="50"/>
      <c r="Q22" s="50"/>
      <c r="R22" s="50"/>
      <c r="S22" s="50"/>
      <c r="T22" s="50"/>
      <c r="U22" s="50"/>
      <c r="V22" s="50"/>
      <c r="W22" s="50"/>
      <c r="X22" s="50"/>
      <c r="Y22" s="50"/>
      <c r="Z22" s="50"/>
    </row>
    <row r="23" spans="1:26" ht="9.75" customHeight="1">
      <c r="A23" s="1111"/>
      <c r="B23" s="1078"/>
      <c r="C23" s="84"/>
      <c r="D23" s="85"/>
      <c r="E23" s="85"/>
      <c r="F23" s="85"/>
      <c r="G23" s="85"/>
      <c r="H23" s="85"/>
      <c r="I23" s="85"/>
      <c r="J23" s="85"/>
      <c r="K23" s="85"/>
      <c r="L23" s="85"/>
      <c r="M23" s="86"/>
      <c r="N23" s="50"/>
      <c r="O23" s="50"/>
      <c r="P23" s="50"/>
      <c r="Q23" s="50"/>
      <c r="R23" s="50"/>
      <c r="S23" s="50"/>
      <c r="T23" s="50"/>
      <c r="U23" s="50"/>
      <c r="V23" s="50"/>
      <c r="W23" s="50"/>
      <c r="X23" s="50"/>
      <c r="Y23" s="50"/>
      <c r="Z23" s="50"/>
    </row>
    <row r="24" spans="1:26" ht="15.75" customHeight="1">
      <c r="A24" s="1111"/>
      <c r="B24" s="1117" t="s">
        <v>290</v>
      </c>
      <c r="C24" s="87"/>
      <c r="D24" s="72"/>
      <c r="E24" s="72"/>
      <c r="F24" s="72"/>
      <c r="G24" s="72"/>
      <c r="H24" s="72"/>
      <c r="I24" s="72"/>
      <c r="J24" s="72"/>
      <c r="K24" s="72"/>
      <c r="L24" s="88"/>
      <c r="M24" s="89"/>
      <c r="N24" s="50"/>
      <c r="O24" s="50"/>
      <c r="P24" s="50"/>
      <c r="Q24" s="50"/>
      <c r="R24" s="50"/>
      <c r="S24" s="50"/>
      <c r="T24" s="50"/>
      <c r="U24" s="50"/>
      <c r="V24" s="50"/>
      <c r="W24" s="50"/>
      <c r="X24" s="50"/>
      <c r="Y24" s="50"/>
      <c r="Z24" s="50"/>
    </row>
    <row r="25" spans="1:26" ht="15.75" customHeight="1">
      <c r="A25" s="1111"/>
      <c r="B25" s="1077"/>
      <c r="C25" s="78" t="s">
        <v>291</v>
      </c>
      <c r="D25" s="82"/>
      <c r="E25" s="10"/>
      <c r="F25" s="80" t="s">
        <v>292</v>
      </c>
      <c r="G25" s="81"/>
      <c r="H25" s="10"/>
      <c r="I25" s="80" t="s">
        <v>201</v>
      </c>
      <c r="J25" s="81" t="s">
        <v>309</v>
      </c>
      <c r="K25" s="10"/>
      <c r="L25" s="90"/>
      <c r="M25" s="91"/>
      <c r="N25" s="50"/>
      <c r="O25" s="50"/>
      <c r="P25" s="50"/>
      <c r="Q25" s="50"/>
      <c r="R25" s="50"/>
      <c r="S25" s="50"/>
      <c r="T25" s="50"/>
      <c r="U25" s="50"/>
      <c r="V25" s="50"/>
      <c r="W25" s="50"/>
      <c r="X25" s="50"/>
      <c r="Y25" s="50"/>
      <c r="Z25" s="50"/>
    </row>
    <row r="26" spans="1:26" ht="15.75" customHeight="1">
      <c r="A26" s="1111"/>
      <c r="B26" s="1077"/>
      <c r="C26" s="78" t="s">
        <v>293</v>
      </c>
      <c r="D26" s="92"/>
      <c r="E26" s="90"/>
      <c r="F26" s="80" t="s">
        <v>193</v>
      </c>
      <c r="G26" s="82"/>
      <c r="H26" s="90"/>
      <c r="I26" s="93"/>
      <c r="J26" s="90"/>
      <c r="K26" s="67"/>
      <c r="L26" s="90"/>
      <c r="M26" s="91"/>
      <c r="N26" s="50"/>
      <c r="O26" s="50"/>
      <c r="P26" s="50"/>
      <c r="Q26" s="50"/>
      <c r="R26" s="50"/>
      <c r="S26" s="50"/>
      <c r="T26" s="50"/>
      <c r="U26" s="50"/>
      <c r="V26" s="50"/>
      <c r="W26" s="50"/>
      <c r="X26" s="50"/>
      <c r="Y26" s="50"/>
      <c r="Z26" s="50"/>
    </row>
    <row r="27" spans="1:26" ht="15.75" customHeight="1">
      <c r="A27" s="1111"/>
      <c r="B27" s="1078"/>
      <c r="C27" s="94"/>
      <c r="D27" s="75"/>
      <c r="E27" s="75"/>
      <c r="F27" s="75"/>
      <c r="G27" s="75"/>
      <c r="H27" s="75"/>
      <c r="I27" s="75"/>
      <c r="J27" s="75"/>
      <c r="K27" s="75"/>
      <c r="L27" s="95"/>
      <c r="M27" s="96"/>
      <c r="N27" s="50"/>
      <c r="O27" s="50"/>
      <c r="P27" s="50"/>
      <c r="Q27" s="50"/>
      <c r="R27" s="50"/>
      <c r="S27" s="50"/>
      <c r="T27" s="50"/>
      <c r="U27" s="50"/>
      <c r="V27" s="50"/>
      <c r="W27" s="50"/>
      <c r="X27" s="50"/>
      <c r="Y27" s="50"/>
      <c r="Z27" s="50"/>
    </row>
    <row r="28" spans="1:26" ht="15.75" customHeight="1">
      <c r="A28" s="1111"/>
      <c r="B28" s="101" t="s">
        <v>294</v>
      </c>
      <c r="C28" s="98"/>
      <c r="D28" s="99"/>
      <c r="E28" s="99"/>
      <c r="F28" s="99"/>
      <c r="G28" s="99"/>
      <c r="H28" s="99"/>
      <c r="I28" s="99"/>
      <c r="J28" s="99"/>
      <c r="K28" s="99"/>
      <c r="L28" s="99"/>
      <c r="M28" s="100"/>
      <c r="N28" s="50"/>
      <c r="O28" s="50"/>
      <c r="P28" s="50"/>
      <c r="Q28" s="50"/>
      <c r="R28" s="50"/>
      <c r="S28" s="50"/>
      <c r="T28" s="50"/>
      <c r="U28" s="50"/>
      <c r="V28" s="50"/>
      <c r="W28" s="50"/>
      <c r="X28" s="50"/>
      <c r="Y28" s="50"/>
      <c r="Z28" s="50"/>
    </row>
    <row r="29" spans="1:26" ht="15.75" customHeight="1">
      <c r="A29" s="1111"/>
      <c r="B29" s="101"/>
      <c r="C29" s="102" t="s">
        <v>295</v>
      </c>
      <c r="D29" s="151" t="s">
        <v>237</v>
      </c>
      <c r="E29" s="10"/>
      <c r="F29" s="104" t="s">
        <v>296</v>
      </c>
      <c r="G29" s="82"/>
      <c r="H29" s="10"/>
      <c r="I29" s="104" t="s">
        <v>297</v>
      </c>
      <c r="J29" s="152"/>
      <c r="K29" s="107"/>
      <c r="L29" s="108"/>
      <c r="M29" s="109"/>
      <c r="N29" s="50"/>
      <c r="O29" s="50"/>
      <c r="P29" s="50"/>
      <c r="Q29" s="50"/>
      <c r="R29" s="50"/>
      <c r="S29" s="50"/>
      <c r="T29" s="50"/>
      <c r="U29" s="50"/>
      <c r="V29" s="50"/>
      <c r="W29" s="50"/>
      <c r="X29" s="50"/>
      <c r="Y29" s="50"/>
      <c r="Z29" s="50"/>
    </row>
    <row r="30" spans="1:26" ht="15.75" customHeight="1">
      <c r="A30" s="1111"/>
      <c r="B30" s="60"/>
      <c r="C30" s="84"/>
      <c r="D30" s="85"/>
      <c r="E30" s="85"/>
      <c r="F30" s="85"/>
      <c r="G30" s="85"/>
      <c r="H30" s="85"/>
      <c r="I30" s="85"/>
      <c r="J30" s="85"/>
      <c r="K30" s="85"/>
      <c r="L30" s="85"/>
      <c r="M30" s="86"/>
      <c r="N30" s="50"/>
      <c r="O30" s="50"/>
      <c r="P30" s="50"/>
      <c r="Q30" s="50"/>
      <c r="R30" s="50"/>
      <c r="S30" s="50"/>
      <c r="T30" s="50"/>
      <c r="U30" s="50"/>
      <c r="V30" s="50"/>
      <c r="W30" s="50"/>
      <c r="X30" s="50"/>
      <c r="Y30" s="50"/>
      <c r="Z30" s="50"/>
    </row>
    <row r="31" spans="1:26" ht="15.75" customHeight="1">
      <c r="A31" s="1111"/>
      <c r="B31" s="1117" t="s">
        <v>299</v>
      </c>
      <c r="C31" s="110"/>
      <c r="D31" s="111"/>
      <c r="E31" s="111"/>
      <c r="F31" s="111"/>
      <c r="G31" s="111"/>
      <c r="H31" s="111"/>
      <c r="I31" s="111"/>
      <c r="J31" s="111"/>
      <c r="K31" s="111"/>
      <c r="L31" s="88"/>
      <c r="M31" s="89"/>
      <c r="N31" s="50"/>
      <c r="O31" s="50"/>
      <c r="P31" s="50"/>
      <c r="Q31" s="50"/>
      <c r="R31" s="50"/>
      <c r="S31" s="50"/>
      <c r="T31" s="50"/>
      <c r="U31" s="50"/>
      <c r="V31" s="50"/>
      <c r="W31" s="50"/>
      <c r="X31" s="50"/>
      <c r="Y31" s="50"/>
      <c r="Z31" s="50"/>
    </row>
    <row r="32" spans="1:26" ht="15.75" customHeight="1">
      <c r="A32" s="1111"/>
      <c r="B32" s="1077"/>
      <c r="C32" s="112" t="s">
        <v>300</v>
      </c>
      <c r="D32" s="364">
        <v>44927</v>
      </c>
      <c r="E32" s="114"/>
      <c r="F32" s="10" t="s">
        <v>301</v>
      </c>
      <c r="G32" s="364">
        <v>50770</v>
      </c>
      <c r="H32" s="114"/>
      <c r="I32" s="104"/>
      <c r="J32" s="114"/>
      <c r="K32" s="114"/>
      <c r="L32" s="90"/>
      <c r="M32" s="91"/>
      <c r="N32" s="50"/>
      <c r="O32" s="50"/>
      <c r="P32" s="50"/>
      <c r="Q32" s="50"/>
      <c r="R32" s="50"/>
      <c r="S32" s="50"/>
      <c r="T32" s="50"/>
      <c r="U32" s="50"/>
      <c r="V32" s="50"/>
      <c r="W32" s="50"/>
      <c r="X32" s="50"/>
      <c r="Y32" s="50"/>
      <c r="Z32" s="50"/>
    </row>
    <row r="33" spans="1:26" ht="15.75" customHeight="1">
      <c r="A33" s="1111"/>
      <c r="B33" s="1078"/>
      <c r="C33" s="84"/>
      <c r="D33" s="173"/>
      <c r="E33" s="174"/>
      <c r="F33" s="85"/>
      <c r="G33" s="174"/>
      <c r="H33" s="174"/>
      <c r="I33" s="175"/>
      <c r="J33" s="174"/>
      <c r="K33" s="174"/>
      <c r="L33" s="95"/>
      <c r="M33" s="96"/>
      <c r="N33" s="50"/>
      <c r="O33" s="50"/>
      <c r="P33" s="50"/>
      <c r="Q33" s="50"/>
      <c r="R33" s="50"/>
      <c r="S33" s="50"/>
      <c r="T33" s="50"/>
      <c r="U33" s="50"/>
      <c r="V33" s="50"/>
      <c r="W33" s="50"/>
      <c r="X33" s="50"/>
      <c r="Y33" s="50"/>
      <c r="Z33" s="50"/>
    </row>
    <row r="34" spans="1:26" ht="15.75" customHeight="1">
      <c r="A34" s="1111"/>
      <c r="B34" s="1117" t="s">
        <v>303</v>
      </c>
      <c r="C34" s="116"/>
      <c r="D34" s="62"/>
      <c r="E34" s="62"/>
      <c r="F34" s="62"/>
      <c r="G34" s="62"/>
      <c r="H34" s="62"/>
      <c r="I34" s="62"/>
      <c r="J34" s="62"/>
      <c r="K34" s="62"/>
      <c r="L34" s="62"/>
      <c r="M34" s="117"/>
      <c r="N34" s="50"/>
      <c r="O34" s="50"/>
      <c r="P34" s="50"/>
      <c r="Q34" s="50"/>
      <c r="R34" s="50"/>
      <c r="S34" s="50"/>
      <c r="T34" s="50"/>
      <c r="U34" s="50"/>
      <c r="V34" s="50"/>
      <c r="W34" s="50"/>
      <c r="X34" s="50"/>
      <c r="Y34" s="50"/>
      <c r="Z34" s="50"/>
    </row>
    <row r="35" spans="1:26" ht="15.75" customHeight="1">
      <c r="A35" s="1111"/>
      <c r="B35" s="1077"/>
      <c r="C35" s="78"/>
      <c r="D35" s="10">
        <v>2023</v>
      </c>
      <c r="E35" s="10"/>
      <c r="F35" s="10">
        <v>2024</v>
      </c>
      <c r="G35" s="10"/>
      <c r="H35" s="67">
        <v>2025</v>
      </c>
      <c r="I35" s="67"/>
      <c r="J35" s="67">
        <v>2026</v>
      </c>
      <c r="K35" s="10"/>
      <c r="L35" s="10">
        <v>2027</v>
      </c>
      <c r="M35" s="118"/>
      <c r="N35" s="50"/>
      <c r="O35" s="50"/>
      <c r="P35" s="50"/>
      <c r="Q35" s="50"/>
      <c r="R35" s="50"/>
      <c r="S35" s="50"/>
      <c r="T35" s="50"/>
      <c r="U35" s="50"/>
      <c r="V35" s="50"/>
      <c r="W35" s="50"/>
      <c r="X35" s="50"/>
      <c r="Y35" s="50"/>
      <c r="Z35" s="50"/>
    </row>
    <row r="36" spans="1:26" ht="15.75" customHeight="1">
      <c r="A36" s="1111"/>
      <c r="B36" s="1077"/>
      <c r="C36" s="78"/>
      <c r="D36" s="1780">
        <v>2</v>
      </c>
      <c r="E36" s="1069"/>
      <c r="F36" s="1780">
        <v>2</v>
      </c>
      <c r="G36" s="1069"/>
      <c r="H36" s="1780">
        <v>2</v>
      </c>
      <c r="I36" s="1069"/>
      <c r="J36" s="1780">
        <v>2</v>
      </c>
      <c r="K36" s="1069"/>
      <c r="L36" s="1780">
        <v>2</v>
      </c>
      <c r="M36" s="1069"/>
      <c r="N36" s="50"/>
      <c r="O36" s="50"/>
      <c r="P36" s="50"/>
      <c r="Q36" s="50"/>
      <c r="R36" s="50"/>
      <c r="S36" s="50"/>
      <c r="T36" s="50"/>
      <c r="U36" s="50"/>
      <c r="V36" s="50"/>
      <c r="W36" s="50"/>
      <c r="X36" s="50"/>
      <c r="Y36" s="50"/>
      <c r="Z36" s="50"/>
    </row>
    <row r="37" spans="1:26" ht="15.75" customHeight="1">
      <c r="A37" s="1111"/>
      <c r="B37" s="1077"/>
      <c r="C37" s="78"/>
      <c r="D37" s="10">
        <v>2028</v>
      </c>
      <c r="E37" s="10"/>
      <c r="F37" s="10">
        <v>2029</v>
      </c>
      <c r="G37" s="10"/>
      <c r="H37" s="67">
        <v>2030</v>
      </c>
      <c r="I37" s="67"/>
      <c r="J37" s="67">
        <v>2031</v>
      </c>
      <c r="K37" s="10"/>
      <c r="L37" s="10">
        <v>2032</v>
      </c>
      <c r="M37" s="77"/>
      <c r="N37" s="50"/>
      <c r="O37" s="50"/>
      <c r="P37" s="50"/>
      <c r="Q37" s="50"/>
      <c r="R37" s="50"/>
      <c r="S37" s="50"/>
      <c r="T37" s="50"/>
      <c r="U37" s="50"/>
      <c r="V37" s="50"/>
      <c r="W37" s="50"/>
      <c r="X37" s="50"/>
      <c r="Y37" s="50"/>
      <c r="Z37" s="50"/>
    </row>
    <row r="38" spans="1:26" ht="15.75" customHeight="1">
      <c r="A38" s="1111"/>
      <c r="B38" s="1077"/>
      <c r="C38" s="78"/>
      <c r="D38" s="1780">
        <v>2</v>
      </c>
      <c r="E38" s="1069"/>
      <c r="F38" s="1780">
        <v>2</v>
      </c>
      <c r="G38" s="1069"/>
      <c r="H38" s="1780">
        <v>2</v>
      </c>
      <c r="I38" s="1069"/>
      <c r="J38" s="1780">
        <v>2</v>
      </c>
      <c r="K38" s="1069"/>
      <c r="L38" s="1780">
        <v>2</v>
      </c>
      <c r="M38" s="1095"/>
      <c r="N38" s="50"/>
      <c r="O38" s="50"/>
      <c r="P38" s="50"/>
      <c r="Q38" s="50"/>
      <c r="R38" s="50"/>
      <c r="S38" s="50"/>
      <c r="T38" s="50"/>
      <c r="U38" s="50"/>
      <c r="V38" s="50"/>
      <c r="W38" s="50"/>
      <c r="X38" s="50"/>
      <c r="Y38" s="50"/>
      <c r="Z38" s="50"/>
    </row>
    <row r="39" spans="1:26" ht="15.75" customHeight="1">
      <c r="A39" s="1111"/>
      <c r="B39" s="1077"/>
      <c r="C39" s="78"/>
      <c r="D39" s="10">
        <v>2033</v>
      </c>
      <c r="E39" s="10"/>
      <c r="F39" s="10">
        <v>2034</v>
      </c>
      <c r="G39" s="10"/>
      <c r="H39" s="67">
        <v>2035</v>
      </c>
      <c r="I39" s="67"/>
      <c r="J39" s="67">
        <v>2036</v>
      </c>
      <c r="K39" s="10"/>
      <c r="L39" s="10">
        <v>2037</v>
      </c>
      <c r="M39" s="77"/>
      <c r="N39" s="50"/>
      <c r="O39" s="50"/>
      <c r="P39" s="50"/>
      <c r="Q39" s="50"/>
      <c r="R39" s="50"/>
      <c r="S39" s="50"/>
      <c r="T39" s="50"/>
      <c r="U39" s="50"/>
      <c r="V39" s="50"/>
      <c r="W39" s="50"/>
      <c r="X39" s="50"/>
      <c r="Y39" s="50"/>
      <c r="Z39" s="50"/>
    </row>
    <row r="40" spans="1:26" ht="15.75" customHeight="1">
      <c r="A40" s="1111"/>
      <c r="B40" s="1077"/>
      <c r="C40" s="78"/>
      <c r="D40" s="1780">
        <v>2</v>
      </c>
      <c r="E40" s="1069"/>
      <c r="F40" s="1780">
        <v>2</v>
      </c>
      <c r="G40" s="1069"/>
      <c r="H40" s="1780">
        <v>2</v>
      </c>
      <c r="I40" s="1069"/>
      <c r="J40" s="1780">
        <v>2</v>
      </c>
      <c r="K40" s="1069"/>
      <c r="L40" s="1780">
        <v>2</v>
      </c>
      <c r="M40" s="1095"/>
      <c r="N40" s="50"/>
      <c r="O40" s="50"/>
      <c r="P40" s="50"/>
      <c r="Q40" s="50"/>
      <c r="R40" s="50"/>
      <c r="S40" s="50"/>
      <c r="T40" s="50"/>
      <c r="U40" s="50"/>
      <c r="V40" s="50"/>
      <c r="W40" s="50"/>
      <c r="X40" s="50"/>
      <c r="Y40" s="50"/>
      <c r="Z40" s="50"/>
    </row>
    <row r="41" spans="1:26" ht="15.75" customHeight="1">
      <c r="A41" s="1111"/>
      <c r="B41" s="1077"/>
      <c r="C41" s="78"/>
      <c r="D41" s="10">
        <v>2038</v>
      </c>
      <c r="E41" s="107"/>
      <c r="F41" s="154" t="s">
        <v>304</v>
      </c>
      <c r="G41" s="107"/>
      <c r="H41" s="155"/>
      <c r="I41" s="99"/>
      <c r="J41" s="155"/>
      <c r="K41" s="99"/>
      <c r="L41" s="155"/>
      <c r="M41" s="100"/>
      <c r="N41" s="50"/>
      <c r="O41" s="50"/>
      <c r="P41" s="50"/>
      <c r="Q41" s="50"/>
      <c r="R41" s="50"/>
      <c r="S41" s="50"/>
      <c r="T41" s="50"/>
      <c r="U41" s="50"/>
      <c r="V41" s="50"/>
      <c r="W41" s="50"/>
      <c r="X41" s="50"/>
      <c r="Y41" s="50"/>
      <c r="Z41" s="50"/>
    </row>
    <row r="42" spans="1:26" ht="15.75" customHeight="1">
      <c r="A42" s="1111"/>
      <c r="B42" s="1077"/>
      <c r="C42" s="78"/>
      <c r="D42" s="1780">
        <v>2</v>
      </c>
      <c r="E42" s="1069"/>
      <c r="F42" s="1780">
        <f>SUM(D40:M40,D36:M36,D38:M38,D42)</f>
        <v>32</v>
      </c>
      <c r="G42" s="1069"/>
      <c r="H42" s="1209"/>
      <c r="I42" s="1210"/>
      <c r="J42" s="156"/>
      <c r="K42" s="10"/>
      <c r="L42" s="156"/>
      <c r="M42" s="109"/>
      <c r="N42" s="50"/>
      <c r="O42" s="50"/>
      <c r="P42" s="50"/>
      <c r="Q42" s="50"/>
      <c r="R42" s="50"/>
      <c r="S42" s="50"/>
      <c r="T42" s="50"/>
      <c r="U42" s="50"/>
      <c r="V42" s="50"/>
      <c r="W42" s="50"/>
      <c r="X42" s="50"/>
      <c r="Y42" s="50"/>
      <c r="Z42" s="50"/>
    </row>
    <row r="43" spans="1:26" ht="15.75" customHeight="1">
      <c r="A43" s="1111"/>
      <c r="B43" s="1077"/>
      <c r="C43" s="130"/>
      <c r="D43" s="154"/>
      <c r="E43" s="107"/>
      <c r="F43" s="154"/>
      <c r="G43" s="107"/>
      <c r="H43" s="131"/>
      <c r="I43" s="85"/>
      <c r="J43" s="131"/>
      <c r="K43" s="85"/>
      <c r="L43" s="131"/>
      <c r="M43" s="86"/>
      <c r="N43" s="50"/>
      <c r="O43" s="50"/>
      <c r="P43" s="50"/>
      <c r="Q43" s="50"/>
      <c r="R43" s="50"/>
      <c r="S43" s="50"/>
      <c r="T43" s="50"/>
      <c r="U43" s="50"/>
      <c r="V43" s="50"/>
      <c r="W43" s="50"/>
      <c r="X43" s="50"/>
      <c r="Y43" s="50"/>
      <c r="Z43" s="50"/>
    </row>
    <row r="44" spans="1:26" ht="18" customHeight="1">
      <c r="A44" s="1111"/>
      <c r="B44" s="1117" t="s">
        <v>305</v>
      </c>
      <c r="C44" s="87"/>
      <c r="D44" s="72"/>
      <c r="E44" s="72"/>
      <c r="F44" s="72"/>
      <c r="G44" s="72"/>
      <c r="H44" s="72"/>
      <c r="I44" s="72"/>
      <c r="J44" s="72"/>
      <c r="K44" s="72"/>
      <c r="L44" s="90"/>
      <c r="M44" s="91"/>
      <c r="N44" s="50"/>
      <c r="O44" s="50"/>
      <c r="P44" s="50"/>
      <c r="Q44" s="50"/>
      <c r="R44" s="50"/>
      <c r="S44" s="50"/>
      <c r="T44" s="50"/>
      <c r="U44" s="50"/>
      <c r="V44" s="50"/>
      <c r="W44" s="50"/>
      <c r="X44" s="50"/>
      <c r="Y44" s="50"/>
      <c r="Z44" s="50"/>
    </row>
    <row r="45" spans="1:26" ht="15.75" customHeight="1">
      <c r="A45" s="1111"/>
      <c r="B45" s="1077"/>
      <c r="C45" s="133"/>
      <c r="D45" s="134" t="s">
        <v>306</v>
      </c>
      <c r="E45" s="135" t="s">
        <v>163</v>
      </c>
      <c r="F45" s="1085" t="s">
        <v>307</v>
      </c>
      <c r="G45" s="1087"/>
      <c r="H45" s="1088"/>
      <c r="I45" s="1088"/>
      <c r="J45" s="1089"/>
      <c r="K45" s="136" t="s">
        <v>308</v>
      </c>
      <c r="L45" s="1091"/>
      <c r="M45" s="1092"/>
      <c r="N45" s="50"/>
      <c r="O45" s="50"/>
      <c r="P45" s="50"/>
      <c r="Q45" s="50"/>
      <c r="R45" s="50"/>
      <c r="S45" s="50"/>
      <c r="T45" s="50"/>
      <c r="U45" s="50"/>
      <c r="V45" s="50"/>
      <c r="W45" s="50"/>
      <c r="X45" s="50"/>
      <c r="Y45" s="50"/>
      <c r="Z45" s="50"/>
    </row>
    <row r="46" spans="1:26" ht="15.75" customHeight="1">
      <c r="A46" s="1111"/>
      <c r="B46" s="1077"/>
      <c r="C46" s="133"/>
      <c r="D46" s="157"/>
      <c r="E46" s="81" t="s">
        <v>309</v>
      </c>
      <c r="F46" s="1086"/>
      <c r="G46" s="1090"/>
      <c r="H46" s="1067"/>
      <c r="I46" s="1067"/>
      <c r="J46" s="1068"/>
      <c r="K46" s="90"/>
      <c r="L46" s="1090"/>
      <c r="M46" s="1093"/>
      <c r="N46" s="50"/>
      <c r="O46" s="50"/>
      <c r="P46" s="50"/>
      <c r="Q46" s="50"/>
      <c r="R46" s="50"/>
      <c r="S46" s="50"/>
      <c r="T46" s="50"/>
      <c r="U46" s="50"/>
      <c r="V46" s="50"/>
      <c r="W46" s="50"/>
      <c r="X46" s="50"/>
      <c r="Y46" s="50"/>
      <c r="Z46" s="50"/>
    </row>
    <row r="47" spans="1:26" ht="15.75" customHeight="1">
      <c r="A47" s="1111"/>
      <c r="B47" s="1078"/>
      <c r="C47" s="138"/>
      <c r="D47" s="95"/>
      <c r="E47" s="95"/>
      <c r="F47" s="95"/>
      <c r="G47" s="95"/>
      <c r="H47" s="95"/>
      <c r="I47" s="95"/>
      <c r="J47" s="95"/>
      <c r="K47" s="95"/>
      <c r="L47" s="90"/>
      <c r="M47" s="91"/>
      <c r="N47" s="50"/>
      <c r="O47" s="50"/>
      <c r="P47" s="50"/>
      <c r="Q47" s="50"/>
      <c r="R47" s="50"/>
      <c r="S47" s="50"/>
      <c r="T47" s="50"/>
      <c r="U47" s="50"/>
      <c r="V47" s="50"/>
      <c r="W47" s="50"/>
      <c r="X47" s="50"/>
      <c r="Y47" s="50"/>
      <c r="Z47" s="50"/>
    </row>
    <row r="48" spans="1:26" ht="15.75" customHeight="1">
      <c r="A48" s="1111"/>
      <c r="B48" s="52" t="s">
        <v>310</v>
      </c>
      <c r="C48" s="1098" t="s">
        <v>902</v>
      </c>
      <c r="D48" s="1064"/>
      <c r="E48" s="1064"/>
      <c r="F48" s="1064"/>
      <c r="G48" s="1064"/>
      <c r="H48" s="1064"/>
      <c r="I48" s="1064"/>
      <c r="J48" s="1064"/>
      <c r="K48" s="1064"/>
      <c r="L48" s="1064"/>
      <c r="M48" s="1095"/>
      <c r="N48" s="50"/>
      <c r="O48" s="50"/>
      <c r="P48" s="50"/>
      <c r="Q48" s="50"/>
      <c r="R48" s="50"/>
      <c r="S48" s="50"/>
      <c r="T48" s="50"/>
      <c r="U48" s="50"/>
      <c r="V48" s="50"/>
      <c r="W48" s="50"/>
      <c r="X48" s="50"/>
      <c r="Y48" s="50"/>
      <c r="Z48" s="50"/>
    </row>
    <row r="49" spans="1:26" ht="15.75" customHeight="1">
      <c r="A49" s="1111"/>
      <c r="B49" s="61" t="s">
        <v>312</v>
      </c>
      <c r="C49" s="1098" t="s">
        <v>60</v>
      </c>
      <c r="D49" s="1064"/>
      <c r="E49" s="1064"/>
      <c r="F49" s="1064"/>
      <c r="G49" s="1064"/>
      <c r="H49" s="1064"/>
      <c r="I49" s="1064"/>
      <c r="J49" s="1064"/>
      <c r="K49" s="1064"/>
      <c r="L49" s="1064"/>
      <c r="M49" s="1095"/>
      <c r="N49" s="50"/>
      <c r="O49" s="50"/>
      <c r="P49" s="50"/>
      <c r="Q49" s="50"/>
      <c r="R49" s="50"/>
      <c r="S49" s="50"/>
      <c r="T49" s="50"/>
      <c r="U49" s="50"/>
      <c r="V49" s="50"/>
      <c r="W49" s="50"/>
      <c r="X49" s="50"/>
      <c r="Y49" s="50"/>
      <c r="Z49" s="50"/>
    </row>
    <row r="50" spans="1:26" ht="15.75" customHeight="1">
      <c r="A50" s="1111"/>
      <c r="B50" s="61" t="s">
        <v>314</v>
      </c>
      <c r="C50" s="1098" t="s">
        <v>217</v>
      </c>
      <c r="D50" s="1064"/>
      <c r="E50" s="1064"/>
      <c r="F50" s="1064"/>
      <c r="G50" s="1064"/>
      <c r="H50" s="1064"/>
      <c r="I50" s="1064"/>
      <c r="J50" s="1064"/>
      <c r="K50" s="1064"/>
      <c r="L50" s="1064"/>
      <c r="M50" s="1095"/>
      <c r="N50" s="50"/>
      <c r="O50" s="50"/>
      <c r="P50" s="50"/>
      <c r="Q50" s="50"/>
      <c r="R50" s="50"/>
      <c r="S50" s="50"/>
      <c r="T50" s="50"/>
      <c r="U50" s="50"/>
      <c r="V50" s="50"/>
      <c r="W50" s="50"/>
      <c r="X50" s="50"/>
      <c r="Y50" s="50"/>
      <c r="Z50" s="50"/>
    </row>
    <row r="51" spans="1:26" ht="15.75" customHeight="1">
      <c r="A51" s="1113"/>
      <c r="B51" s="61" t="s">
        <v>316</v>
      </c>
      <c r="C51" s="1098" t="s">
        <v>217</v>
      </c>
      <c r="D51" s="1064"/>
      <c r="E51" s="1064"/>
      <c r="F51" s="1064"/>
      <c r="G51" s="1064"/>
      <c r="H51" s="1064"/>
      <c r="I51" s="1064"/>
      <c r="J51" s="1064"/>
      <c r="K51" s="1064"/>
      <c r="L51" s="1064"/>
      <c r="M51" s="1095"/>
      <c r="N51" s="50"/>
      <c r="O51" s="50"/>
      <c r="P51" s="50"/>
      <c r="Q51" s="50"/>
      <c r="R51" s="50"/>
      <c r="S51" s="50"/>
      <c r="T51" s="50"/>
      <c r="U51" s="50"/>
      <c r="V51" s="50"/>
      <c r="W51" s="50"/>
      <c r="X51" s="50"/>
      <c r="Y51" s="50"/>
      <c r="Z51" s="50"/>
    </row>
    <row r="52" spans="1:26" ht="15.75" customHeight="1">
      <c r="A52" s="1212" t="s">
        <v>317</v>
      </c>
      <c r="B52" s="141" t="s">
        <v>318</v>
      </c>
      <c r="C52" s="1098" t="s">
        <v>980</v>
      </c>
      <c r="D52" s="1064"/>
      <c r="E52" s="1064"/>
      <c r="F52" s="1064"/>
      <c r="G52" s="1064"/>
      <c r="H52" s="1064"/>
      <c r="I52" s="1064"/>
      <c r="J52" s="1064"/>
      <c r="K52" s="1064"/>
      <c r="L52" s="1064"/>
      <c r="M52" s="1095"/>
      <c r="N52" s="50"/>
      <c r="O52" s="50"/>
      <c r="P52" s="50"/>
      <c r="Q52" s="50"/>
      <c r="R52" s="50"/>
      <c r="S52" s="50"/>
      <c r="T52" s="50"/>
      <c r="U52" s="50"/>
      <c r="V52" s="50"/>
      <c r="W52" s="50"/>
      <c r="X52" s="50"/>
      <c r="Y52" s="50"/>
      <c r="Z52" s="50"/>
    </row>
    <row r="53" spans="1:26" ht="15" customHeight="1">
      <c r="A53" s="1111"/>
      <c r="B53" s="141" t="s">
        <v>320</v>
      </c>
      <c r="C53" s="1098" t="s">
        <v>981</v>
      </c>
      <c r="D53" s="1064"/>
      <c r="E53" s="1064"/>
      <c r="F53" s="1064"/>
      <c r="G53" s="1064"/>
      <c r="H53" s="1064"/>
      <c r="I53" s="1064"/>
      <c r="J53" s="1064"/>
      <c r="K53" s="1064"/>
      <c r="L53" s="1064"/>
      <c r="M53" s="1095"/>
      <c r="N53" s="50"/>
      <c r="O53" s="50"/>
      <c r="P53" s="50"/>
      <c r="Q53" s="50"/>
      <c r="R53" s="50"/>
      <c r="S53" s="50"/>
      <c r="T53" s="50"/>
      <c r="U53" s="50"/>
      <c r="V53" s="50"/>
      <c r="W53" s="50"/>
      <c r="X53" s="50"/>
      <c r="Y53" s="50"/>
      <c r="Z53" s="50"/>
    </row>
    <row r="54" spans="1:26" ht="15.75" customHeight="1">
      <c r="A54" s="1111"/>
      <c r="B54" s="141" t="s">
        <v>322</v>
      </c>
      <c r="C54" s="1098" t="s">
        <v>60</v>
      </c>
      <c r="D54" s="1064"/>
      <c r="E54" s="1064"/>
      <c r="F54" s="1064"/>
      <c r="G54" s="1064"/>
      <c r="H54" s="1064"/>
      <c r="I54" s="1064"/>
      <c r="J54" s="1064"/>
      <c r="K54" s="1064"/>
      <c r="L54" s="1064"/>
      <c r="M54" s="1095"/>
      <c r="N54" s="50"/>
      <c r="O54" s="50"/>
      <c r="P54" s="50"/>
      <c r="Q54" s="50"/>
      <c r="R54" s="50"/>
      <c r="S54" s="50"/>
      <c r="T54" s="50"/>
      <c r="U54" s="50"/>
      <c r="V54" s="50"/>
      <c r="W54" s="50"/>
      <c r="X54" s="50"/>
      <c r="Y54" s="50"/>
      <c r="Z54" s="50"/>
    </row>
    <row r="55" spans="1:26" ht="15.75" customHeight="1">
      <c r="A55" s="1111"/>
      <c r="B55" s="142" t="s">
        <v>323</v>
      </c>
      <c r="C55" s="1098" t="s">
        <v>642</v>
      </c>
      <c r="D55" s="1064"/>
      <c r="E55" s="1064"/>
      <c r="F55" s="1064"/>
      <c r="G55" s="1064"/>
      <c r="H55" s="1064"/>
      <c r="I55" s="1064"/>
      <c r="J55" s="1064"/>
      <c r="K55" s="1064"/>
      <c r="L55" s="1064"/>
      <c r="M55" s="1095"/>
      <c r="N55" s="50"/>
      <c r="O55" s="50"/>
      <c r="P55" s="50"/>
      <c r="Q55" s="50"/>
      <c r="R55" s="50"/>
      <c r="S55" s="50"/>
      <c r="T55" s="50"/>
      <c r="U55" s="50"/>
      <c r="V55" s="50"/>
      <c r="W55" s="50"/>
      <c r="X55" s="50"/>
      <c r="Y55" s="50"/>
      <c r="Z55" s="50"/>
    </row>
    <row r="56" spans="1:26" ht="15.75" customHeight="1">
      <c r="A56" s="1111"/>
      <c r="B56" s="141" t="s">
        <v>324</v>
      </c>
      <c r="C56" s="1231" t="s">
        <v>982</v>
      </c>
      <c r="D56" s="1064"/>
      <c r="E56" s="1064"/>
      <c r="F56" s="1064"/>
      <c r="G56" s="1064"/>
      <c r="H56" s="1064"/>
      <c r="I56" s="1064"/>
      <c r="J56" s="1064"/>
      <c r="K56" s="1064"/>
      <c r="L56" s="1064"/>
      <c r="M56" s="1095"/>
      <c r="N56" s="50"/>
      <c r="O56" s="50"/>
      <c r="P56" s="50"/>
      <c r="Q56" s="50"/>
      <c r="R56" s="50"/>
      <c r="S56" s="50"/>
      <c r="T56" s="50"/>
      <c r="U56" s="50"/>
      <c r="V56" s="50"/>
      <c r="W56" s="50"/>
      <c r="X56" s="50"/>
      <c r="Y56" s="50"/>
      <c r="Z56" s="50"/>
    </row>
    <row r="57" spans="1:26" ht="15.75" customHeight="1">
      <c r="A57" s="1112"/>
      <c r="B57" s="141" t="s">
        <v>325</v>
      </c>
      <c r="C57" s="1098" t="s">
        <v>222</v>
      </c>
      <c r="D57" s="1064"/>
      <c r="E57" s="1064"/>
      <c r="F57" s="1064"/>
      <c r="G57" s="1064"/>
      <c r="H57" s="1064"/>
      <c r="I57" s="1064"/>
      <c r="J57" s="1064"/>
      <c r="K57" s="1064"/>
      <c r="L57" s="1064"/>
      <c r="M57" s="1095"/>
      <c r="N57" s="50"/>
      <c r="O57" s="50"/>
      <c r="P57" s="50"/>
      <c r="Q57" s="50"/>
      <c r="R57" s="50"/>
      <c r="S57" s="50"/>
      <c r="T57" s="50"/>
      <c r="U57" s="50"/>
      <c r="V57" s="50"/>
      <c r="W57" s="50"/>
      <c r="X57" s="50"/>
      <c r="Y57" s="50"/>
      <c r="Z57" s="50"/>
    </row>
    <row r="58" spans="1:26" ht="15.75" customHeight="1">
      <c r="A58" s="1212" t="s">
        <v>326</v>
      </c>
      <c r="B58" s="143" t="s">
        <v>327</v>
      </c>
      <c r="C58" s="1098" t="s">
        <v>643</v>
      </c>
      <c r="D58" s="1064"/>
      <c r="E58" s="1064"/>
      <c r="F58" s="1064"/>
      <c r="G58" s="1064"/>
      <c r="H58" s="1064"/>
      <c r="I58" s="1064"/>
      <c r="J58" s="1064"/>
      <c r="K58" s="1064"/>
      <c r="L58" s="1064"/>
      <c r="M58" s="1095"/>
      <c r="N58" s="50"/>
      <c r="O58" s="50"/>
      <c r="P58" s="50"/>
      <c r="Q58" s="50"/>
      <c r="R58" s="50"/>
      <c r="S58" s="50"/>
      <c r="T58" s="50"/>
      <c r="U58" s="50"/>
      <c r="V58" s="50"/>
      <c r="W58" s="50"/>
      <c r="X58" s="50"/>
      <c r="Y58" s="50"/>
      <c r="Z58" s="50"/>
    </row>
    <row r="59" spans="1:26" ht="30" customHeight="1">
      <c r="A59" s="1111"/>
      <c r="B59" s="143" t="s">
        <v>329</v>
      </c>
      <c r="C59" s="1098" t="s">
        <v>627</v>
      </c>
      <c r="D59" s="1064"/>
      <c r="E59" s="1064"/>
      <c r="F59" s="1064"/>
      <c r="G59" s="1064"/>
      <c r="H59" s="1064"/>
      <c r="I59" s="1064"/>
      <c r="J59" s="1064"/>
      <c r="K59" s="1064"/>
      <c r="L59" s="1064"/>
      <c r="M59" s="1095"/>
      <c r="N59" s="50"/>
      <c r="O59" s="50"/>
      <c r="P59" s="50"/>
      <c r="Q59" s="50"/>
      <c r="R59" s="50"/>
      <c r="S59" s="50"/>
      <c r="T59" s="50"/>
      <c r="U59" s="50"/>
      <c r="V59" s="50"/>
      <c r="W59" s="50"/>
      <c r="X59" s="50"/>
      <c r="Y59" s="50"/>
      <c r="Z59" s="50"/>
    </row>
    <row r="60" spans="1:26" ht="30" customHeight="1">
      <c r="A60" s="1113"/>
      <c r="B60" s="144" t="s">
        <v>52</v>
      </c>
      <c r="C60" s="1098" t="s">
        <v>60</v>
      </c>
      <c r="D60" s="1064"/>
      <c r="E60" s="1064"/>
      <c r="F60" s="1064"/>
      <c r="G60" s="1064"/>
      <c r="H60" s="1064"/>
      <c r="I60" s="1064"/>
      <c r="J60" s="1064"/>
      <c r="K60" s="1064"/>
      <c r="L60" s="1064"/>
      <c r="M60" s="1095"/>
      <c r="N60" s="50"/>
      <c r="O60" s="50"/>
      <c r="P60" s="50"/>
      <c r="Q60" s="50"/>
      <c r="R60" s="50"/>
      <c r="S60" s="50"/>
      <c r="T60" s="50"/>
      <c r="U60" s="50"/>
      <c r="V60" s="50"/>
      <c r="W60" s="50"/>
      <c r="X60" s="50"/>
      <c r="Y60" s="50"/>
      <c r="Z60" s="50"/>
    </row>
    <row r="61" spans="1:26" ht="15.75" customHeight="1">
      <c r="A61" s="184" t="s">
        <v>331</v>
      </c>
      <c r="B61" s="146"/>
      <c r="C61" s="1099"/>
      <c r="D61" s="1100"/>
      <c r="E61" s="1100"/>
      <c r="F61" s="1100"/>
      <c r="G61" s="1100"/>
      <c r="H61" s="1100"/>
      <c r="I61" s="1100"/>
      <c r="J61" s="1100"/>
      <c r="K61" s="1100"/>
      <c r="L61" s="1100"/>
      <c r="M61" s="1101"/>
      <c r="N61" s="50"/>
      <c r="O61" s="50"/>
      <c r="P61" s="50"/>
      <c r="Q61" s="50"/>
      <c r="R61" s="50"/>
      <c r="S61" s="50"/>
      <c r="T61" s="50"/>
      <c r="U61" s="50"/>
      <c r="V61" s="50"/>
      <c r="W61" s="50"/>
      <c r="X61" s="50"/>
      <c r="Y61" s="50"/>
      <c r="Z61" s="50"/>
    </row>
    <row r="62" spans="1:26" ht="15.75" customHeight="1">
      <c r="A62" s="50"/>
      <c r="B62" s="147"/>
      <c r="C62" s="50"/>
      <c r="D62" s="50"/>
      <c r="E62" s="50"/>
      <c r="F62" s="50"/>
      <c r="G62" s="50"/>
      <c r="H62" s="50"/>
      <c r="I62" s="50"/>
      <c r="J62" s="50"/>
      <c r="K62" s="50"/>
      <c r="L62" s="50"/>
      <c r="M62" s="50"/>
      <c r="N62" s="50"/>
      <c r="O62" s="50"/>
      <c r="P62" s="50"/>
      <c r="Q62" s="50"/>
      <c r="R62" s="50"/>
      <c r="S62" s="50"/>
      <c r="T62" s="50"/>
      <c r="U62" s="50"/>
      <c r="V62" s="50"/>
      <c r="W62" s="50"/>
      <c r="X62" s="50"/>
      <c r="Y62" s="50"/>
      <c r="Z62" s="50"/>
    </row>
    <row r="63" spans="1:26" ht="15.75" customHeight="1">
      <c r="A63" s="50"/>
      <c r="B63" s="147"/>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5.75" customHeight="1">
      <c r="A64" s="50"/>
      <c r="B64" s="147"/>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5.75" customHeight="1">
      <c r="A65" s="50"/>
      <c r="B65" s="147"/>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5.75" customHeight="1">
      <c r="A66" s="50"/>
      <c r="B66" s="147"/>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5.75" customHeight="1">
      <c r="A67" s="50"/>
      <c r="B67" s="147"/>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c r="A68" s="50"/>
      <c r="B68" s="147"/>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5.75" customHeight="1">
      <c r="A69" s="50"/>
      <c r="B69" s="147"/>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c r="A70" s="50"/>
      <c r="B70" s="147"/>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c r="A71" s="50"/>
      <c r="B71" s="147"/>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c r="A72" s="50"/>
      <c r="B72" s="147"/>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c r="A73" s="50"/>
      <c r="B73" s="147"/>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c r="A74" s="50"/>
      <c r="B74" s="147"/>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c r="A75" s="50"/>
      <c r="B75" s="147"/>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c r="A76" s="50"/>
      <c r="B76" s="147"/>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c r="A77" s="50"/>
      <c r="B77" s="147"/>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c r="A78" s="50"/>
      <c r="B78" s="147"/>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c r="A79" s="50"/>
      <c r="B79" s="147"/>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c r="A80" s="50"/>
      <c r="B80" s="147"/>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c r="A81" s="50"/>
      <c r="B81" s="147"/>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c r="A82" s="50"/>
      <c r="B82" s="147"/>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c r="A83" s="50"/>
      <c r="B83" s="147"/>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c r="A84" s="50"/>
      <c r="B84" s="147"/>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c r="A85" s="50"/>
      <c r="B85" s="147"/>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c r="A86" s="50"/>
      <c r="B86" s="147"/>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c r="A87" s="50"/>
      <c r="B87" s="147"/>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c r="A88" s="50"/>
      <c r="B88" s="147"/>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c r="A89" s="50"/>
      <c r="B89" s="147"/>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c r="A90" s="50"/>
      <c r="B90" s="147"/>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c r="A91" s="50"/>
      <c r="B91" s="147"/>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c r="A92" s="50"/>
      <c r="B92" s="147"/>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c r="A93" s="50"/>
      <c r="B93" s="147"/>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c r="A94" s="50"/>
      <c r="B94" s="147"/>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c r="A95" s="50"/>
      <c r="B95" s="147"/>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c r="A96" s="50"/>
      <c r="B96" s="147"/>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c r="A97" s="50"/>
      <c r="B97" s="147"/>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c r="A98" s="50"/>
      <c r="B98" s="147"/>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c r="A99" s="50"/>
      <c r="B99" s="147"/>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c r="A100" s="50"/>
      <c r="B100" s="14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c r="A101" s="50"/>
      <c r="B101" s="14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c r="A102" s="50"/>
      <c r="B102" s="14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c r="A103" s="50"/>
      <c r="B103" s="14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c r="A104" s="50"/>
      <c r="B104" s="14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c r="A105" s="50"/>
      <c r="B105" s="14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c r="A106" s="50"/>
      <c r="B106" s="14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c r="A107" s="50"/>
      <c r="B107" s="14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c r="A108" s="50"/>
      <c r="B108" s="14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c r="A109" s="50"/>
      <c r="B109" s="14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c r="A110" s="50"/>
      <c r="B110" s="14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c r="A111" s="50"/>
      <c r="B111" s="14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c r="A112" s="50"/>
      <c r="B112" s="14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c r="A113" s="50"/>
      <c r="B113" s="14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c r="A114" s="50"/>
      <c r="B114" s="14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c r="A115" s="50"/>
      <c r="B115" s="14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c r="A116" s="50"/>
      <c r="B116" s="14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c r="A117" s="50"/>
      <c r="B117" s="14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c r="A118" s="50"/>
      <c r="B118" s="14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c r="A119" s="50"/>
      <c r="B119" s="14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c r="A120" s="50"/>
      <c r="B120" s="14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c r="A121" s="50"/>
      <c r="B121" s="14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c r="A122" s="50"/>
      <c r="B122" s="14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c r="A123" s="50"/>
      <c r="B123" s="14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c r="A124" s="50"/>
      <c r="B124" s="14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c r="A125" s="50"/>
      <c r="B125" s="14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c r="A126" s="50"/>
      <c r="B126" s="14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c r="A127" s="50"/>
      <c r="B127" s="14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c r="A128" s="50"/>
      <c r="B128" s="14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c r="A129" s="50"/>
      <c r="B129" s="14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c r="A130" s="50"/>
      <c r="B130" s="14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c r="A131" s="50"/>
      <c r="B131" s="14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c r="A132" s="50"/>
      <c r="B132" s="14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c r="A133" s="50"/>
      <c r="B133" s="14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c r="A134" s="50"/>
      <c r="B134" s="14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c r="A135" s="50"/>
      <c r="B135" s="14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c r="A136" s="50"/>
      <c r="B136" s="14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c r="A137" s="50"/>
      <c r="B137" s="14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c r="A138" s="50"/>
      <c r="B138" s="14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c r="A139" s="50"/>
      <c r="B139" s="14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c r="A140" s="50"/>
      <c r="B140" s="14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c r="A141" s="50"/>
      <c r="B141" s="14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c r="A142" s="50"/>
      <c r="B142" s="14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c r="A143" s="50"/>
      <c r="B143" s="14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c r="A144" s="50"/>
      <c r="B144" s="14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c r="A145" s="50"/>
      <c r="B145" s="14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c r="A146" s="50"/>
      <c r="B146" s="14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c r="A147" s="50"/>
      <c r="B147" s="14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c r="A148" s="50"/>
      <c r="B148" s="14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c r="A149" s="50"/>
      <c r="B149" s="14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c r="A150" s="50"/>
      <c r="B150" s="14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c r="A151" s="50"/>
      <c r="B151" s="14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c r="A152" s="50"/>
      <c r="B152" s="14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c r="A153" s="50"/>
      <c r="B153" s="14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c r="A154" s="50"/>
      <c r="B154" s="14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c r="A155" s="50"/>
      <c r="B155" s="14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c r="A156" s="50"/>
      <c r="B156" s="14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c r="A157" s="50"/>
      <c r="B157" s="14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c r="A158" s="50"/>
      <c r="B158" s="14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c r="A159" s="50"/>
      <c r="B159" s="14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c r="A160" s="50"/>
      <c r="B160" s="14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c r="A161" s="50"/>
      <c r="B161" s="14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c r="A162" s="50"/>
      <c r="B162" s="14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c r="A163" s="50"/>
      <c r="B163" s="14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c r="A164" s="50"/>
      <c r="B164" s="14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c r="A165" s="50"/>
      <c r="B165" s="14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c r="A166" s="50"/>
      <c r="B166" s="14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c r="A167" s="50"/>
      <c r="B167" s="14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c r="A168" s="50"/>
      <c r="B168" s="14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c r="A169" s="50"/>
      <c r="B169" s="14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c r="A170" s="50"/>
      <c r="B170" s="14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c r="A171" s="50"/>
      <c r="B171" s="14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c r="A172" s="50"/>
      <c r="B172" s="14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c r="A173" s="50"/>
      <c r="B173" s="14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c r="A174" s="50"/>
      <c r="B174" s="14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c r="A175" s="50"/>
      <c r="B175" s="14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c r="A176" s="50"/>
      <c r="B176" s="14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c r="A177" s="50"/>
      <c r="B177" s="14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c r="A178" s="50"/>
      <c r="B178" s="14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c r="A179" s="50"/>
      <c r="B179" s="14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c r="A180" s="50"/>
      <c r="B180" s="14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c r="A181" s="50"/>
      <c r="B181" s="14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c r="A182" s="50"/>
      <c r="B182" s="14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c r="A183" s="50"/>
      <c r="B183" s="14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c r="A184" s="50"/>
      <c r="B184" s="14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c r="A185" s="50"/>
      <c r="B185" s="14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c r="A186" s="50"/>
      <c r="B186" s="14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c r="A187" s="50"/>
      <c r="B187" s="14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c r="A188" s="50"/>
      <c r="B188" s="14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c r="A189" s="50"/>
      <c r="B189" s="14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c r="A190" s="50"/>
      <c r="B190" s="14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c r="A191" s="50"/>
      <c r="B191" s="14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c r="A192" s="50"/>
      <c r="B192" s="14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c r="A193" s="50"/>
      <c r="B193" s="14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c r="A194" s="50"/>
      <c r="B194" s="14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c r="A195" s="50"/>
      <c r="B195" s="14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c r="A196" s="50"/>
      <c r="B196" s="14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c r="A197" s="50"/>
      <c r="B197" s="14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c r="A198" s="50"/>
      <c r="B198" s="14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c r="A199" s="50"/>
      <c r="B199" s="14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c r="A200" s="50"/>
      <c r="B200" s="14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c r="A201" s="50"/>
      <c r="B201" s="14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c r="A202" s="50"/>
      <c r="B202" s="14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c r="A203" s="50"/>
      <c r="B203" s="14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c r="A204" s="50"/>
      <c r="B204" s="14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c r="A205" s="50"/>
      <c r="B205" s="14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c r="A206" s="50"/>
      <c r="B206" s="14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c r="A207" s="50"/>
      <c r="B207" s="14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c r="A208" s="50"/>
      <c r="B208" s="14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c r="A209" s="50"/>
      <c r="B209" s="14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c r="A210" s="50"/>
      <c r="B210" s="14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c r="A211" s="50"/>
      <c r="B211" s="14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c r="A212" s="50"/>
      <c r="B212" s="14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c r="A213" s="50"/>
      <c r="B213" s="14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c r="A214" s="50"/>
      <c r="B214" s="14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c r="A215" s="50"/>
      <c r="B215" s="14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c r="A216" s="50"/>
      <c r="B216" s="14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c r="A217" s="50"/>
      <c r="B217" s="14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c r="A218" s="50"/>
      <c r="B218" s="14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c r="A219" s="50"/>
      <c r="B219" s="14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c r="A220" s="50"/>
      <c r="B220" s="14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c r="A221" s="50"/>
      <c r="B221" s="14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c r="A222" s="50"/>
      <c r="B222" s="14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c r="A223" s="50"/>
      <c r="B223" s="14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c r="A224" s="50"/>
      <c r="B224" s="14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c r="A225" s="50"/>
      <c r="B225" s="14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c r="A226" s="50"/>
      <c r="B226" s="14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c r="A227" s="50"/>
      <c r="B227" s="147"/>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c r="A228" s="50"/>
      <c r="B228" s="147"/>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c r="A229" s="50"/>
      <c r="B229" s="147"/>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c r="A230" s="50"/>
      <c r="B230" s="147"/>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c r="A231" s="50"/>
      <c r="B231" s="147"/>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c r="A232" s="50"/>
      <c r="B232" s="147"/>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c r="A233" s="50"/>
      <c r="B233" s="147"/>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c r="A234" s="50"/>
      <c r="B234" s="147"/>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c r="A235" s="50"/>
      <c r="B235" s="147"/>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c r="A236" s="50"/>
      <c r="B236" s="147"/>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c r="A237" s="50"/>
      <c r="B237" s="147"/>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c r="A238" s="50"/>
      <c r="B238" s="147"/>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c r="A239" s="50"/>
      <c r="B239" s="147"/>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c r="A240" s="50"/>
      <c r="B240" s="147"/>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c r="A241" s="50"/>
      <c r="B241" s="147"/>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c r="A242" s="50"/>
      <c r="B242" s="147"/>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c r="A243" s="50"/>
      <c r="B243" s="147"/>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c r="A244" s="50"/>
      <c r="B244" s="147"/>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c r="A245" s="50"/>
      <c r="B245" s="147"/>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c r="A246" s="50"/>
      <c r="B246" s="147"/>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c r="A247" s="50"/>
      <c r="B247" s="147"/>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c r="A248" s="50"/>
      <c r="B248" s="147"/>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c r="A249" s="50"/>
      <c r="B249" s="147"/>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c r="A250" s="50"/>
      <c r="B250" s="147"/>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c r="A251" s="50"/>
      <c r="B251" s="147"/>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c r="A252" s="50"/>
      <c r="B252" s="147"/>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c r="A253" s="50"/>
      <c r="B253" s="147"/>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c r="A254" s="50"/>
      <c r="B254" s="147"/>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c r="A255" s="50"/>
      <c r="B255" s="147"/>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c r="A256" s="50"/>
      <c r="B256" s="147"/>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c r="A257" s="50"/>
      <c r="B257" s="147"/>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c r="A258" s="50"/>
      <c r="B258" s="147"/>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c r="A259" s="50"/>
      <c r="B259" s="147"/>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c r="A260" s="50"/>
      <c r="B260" s="147"/>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c r="A261" s="50"/>
      <c r="B261" s="147"/>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c r="A262" s="50"/>
      <c r="B262" s="147"/>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c r="A263" s="50"/>
      <c r="B263" s="147"/>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c r="A264" s="50"/>
      <c r="B264" s="147"/>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c r="A265" s="50"/>
      <c r="B265" s="147"/>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c r="A266" s="50"/>
      <c r="B266" s="147"/>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c r="A267" s="50"/>
      <c r="B267" s="147"/>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c r="A268" s="50"/>
      <c r="B268" s="147"/>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c r="A269" s="50"/>
      <c r="B269" s="147"/>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c r="A270" s="50"/>
      <c r="B270" s="147"/>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c r="A271" s="50"/>
      <c r="B271" s="147"/>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c r="A272" s="50"/>
      <c r="B272" s="147"/>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c r="A273" s="50"/>
      <c r="B273" s="147"/>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c r="A274" s="50"/>
      <c r="B274" s="147"/>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c r="A275" s="50"/>
      <c r="B275" s="147"/>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c r="A276" s="50"/>
      <c r="B276" s="147"/>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c r="A277" s="50"/>
      <c r="B277" s="147"/>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c r="A278" s="50"/>
      <c r="B278" s="147"/>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c r="A279" s="50"/>
      <c r="B279" s="147"/>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c r="A280" s="50"/>
      <c r="B280" s="147"/>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c r="A281" s="50"/>
      <c r="B281" s="147"/>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c r="A282" s="50"/>
      <c r="B282" s="147"/>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c r="A283" s="50"/>
      <c r="B283" s="147"/>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c r="A284" s="50"/>
      <c r="B284" s="147"/>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c r="A285" s="50"/>
      <c r="B285" s="147"/>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c r="A286" s="50"/>
      <c r="B286" s="147"/>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c r="A287" s="50"/>
      <c r="B287" s="147"/>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c r="A288" s="50"/>
      <c r="B288" s="147"/>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c r="A289" s="50"/>
      <c r="B289" s="147"/>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c r="A290" s="50"/>
      <c r="B290" s="147"/>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c r="A291" s="50"/>
      <c r="B291" s="147"/>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c r="A292" s="50"/>
      <c r="B292" s="147"/>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c r="A293" s="50"/>
      <c r="B293" s="147"/>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c r="A294" s="50"/>
      <c r="B294" s="147"/>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c r="A295" s="50"/>
      <c r="B295" s="147"/>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c r="A296" s="50"/>
      <c r="B296" s="147"/>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c r="A297" s="50"/>
      <c r="B297" s="147"/>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c r="A298" s="50"/>
      <c r="B298" s="147"/>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c r="A299" s="50"/>
      <c r="B299" s="147"/>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c r="A300" s="50"/>
      <c r="B300" s="147"/>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c r="A301" s="50"/>
      <c r="B301" s="147"/>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c r="A302" s="50"/>
      <c r="B302" s="147"/>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c r="A303" s="50"/>
      <c r="B303" s="147"/>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c r="A304" s="50"/>
      <c r="B304" s="147"/>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c r="A305" s="50"/>
      <c r="B305" s="147"/>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c r="A306" s="50"/>
      <c r="B306" s="147"/>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c r="A307" s="50"/>
      <c r="B307" s="147"/>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c r="A308" s="50"/>
      <c r="B308" s="147"/>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c r="A309" s="50"/>
      <c r="B309" s="147"/>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c r="A310" s="50"/>
      <c r="B310" s="147"/>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c r="A311" s="50"/>
      <c r="B311" s="147"/>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5.75" customHeight="1">
      <c r="A312" s="50"/>
      <c r="B312" s="147"/>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5.75" customHeight="1">
      <c r="A313" s="50"/>
      <c r="B313" s="147"/>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5.75" customHeight="1">
      <c r="A314" s="50"/>
      <c r="B314" s="147"/>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5.75" customHeight="1">
      <c r="A315" s="50"/>
      <c r="B315" s="147"/>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5.75" customHeight="1">
      <c r="A316" s="50"/>
      <c r="B316" s="147"/>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5.75" customHeight="1">
      <c r="A317" s="50"/>
      <c r="B317" s="147"/>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5.75" customHeight="1">
      <c r="A318" s="50"/>
      <c r="B318" s="147"/>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5.75" customHeight="1">
      <c r="A319" s="50"/>
      <c r="B319" s="147"/>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5.75" customHeight="1">
      <c r="A320" s="50"/>
      <c r="B320" s="147"/>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5.75" customHeight="1">
      <c r="A321" s="50"/>
      <c r="B321" s="147"/>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5.75" customHeight="1">
      <c r="A322" s="50"/>
      <c r="B322" s="147"/>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5.75" customHeight="1">
      <c r="A323" s="50"/>
      <c r="B323" s="147"/>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5.75" customHeight="1">
      <c r="A324" s="50"/>
      <c r="B324" s="147"/>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5.75" customHeight="1">
      <c r="A325" s="50"/>
      <c r="B325" s="147"/>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5.75" customHeight="1">
      <c r="A326" s="50"/>
      <c r="B326" s="147"/>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5.75" customHeight="1">
      <c r="A327" s="50"/>
      <c r="B327" s="147"/>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5.75" customHeight="1">
      <c r="A328" s="50"/>
      <c r="B328" s="147"/>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5.75" customHeight="1">
      <c r="A329" s="50"/>
      <c r="B329" s="147"/>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5.75" customHeight="1">
      <c r="A330" s="50"/>
      <c r="B330" s="147"/>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5.75" customHeight="1">
      <c r="A331" s="50"/>
      <c r="B331" s="147"/>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5.75" customHeight="1">
      <c r="A332" s="50"/>
      <c r="B332" s="147"/>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5.75" customHeight="1">
      <c r="A333" s="50"/>
      <c r="B333" s="147"/>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5.75" customHeight="1">
      <c r="A334" s="50"/>
      <c r="B334" s="147"/>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5.75" customHeight="1">
      <c r="A335" s="50"/>
      <c r="B335" s="147"/>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5.75" customHeight="1">
      <c r="A336" s="50"/>
      <c r="B336" s="147"/>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5.75" customHeight="1">
      <c r="A337" s="50"/>
      <c r="B337" s="147"/>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5.75" customHeight="1">
      <c r="A338" s="50"/>
      <c r="B338" s="147"/>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5.75" customHeight="1">
      <c r="A339" s="50"/>
      <c r="B339" s="147"/>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5.75" customHeight="1">
      <c r="A340" s="50"/>
      <c r="B340" s="147"/>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5.75" customHeight="1">
      <c r="A341" s="50"/>
      <c r="B341" s="147"/>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5.75" customHeight="1">
      <c r="A342" s="50"/>
      <c r="B342" s="147"/>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5.75" customHeight="1">
      <c r="A343" s="50"/>
      <c r="B343" s="147"/>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5.75" customHeight="1">
      <c r="A344" s="50"/>
      <c r="B344" s="147"/>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5.75" customHeight="1">
      <c r="A345" s="50"/>
      <c r="B345" s="147"/>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5.75" customHeight="1">
      <c r="A346" s="50"/>
      <c r="B346" s="147"/>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5.75" customHeight="1">
      <c r="A347" s="50"/>
      <c r="B347" s="147"/>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5.75" customHeight="1">
      <c r="A348" s="50"/>
      <c r="B348" s="147"/>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5.75" customHeight="1">
      <c r="A349" s="50"/>
      <c r="B349" s="147"/>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5.75" customHeight="1">
      <c r="A350" s="50"/>
      <c r="B350" s="147"/>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5.75" customHeight="1">
      <c r="A351" s="50"/>
      <c r="B351" s="147"/>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5.75" customHeight="1">
      <c r="A352" s="50"/>
      <c r="B352" s="147"/>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5.75" customHeight="1">
      <c r="A353" s="50"/>
      <c r="B353" s="147"/>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5.75" customHeight="1">
      <c r="A354" s="50"/>
      <c r="B354" s="147"/>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5.75" customHeight="1">
      <c r="A355" s="50"/>
      <c r="B355" s="147"/>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5.75" customHeight="1">
      <c r="A356" s="50"/>
      <c r="B356" s="147"/>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5.75" customHeight="1">
      <c r="A357" s="50"/>
      <c r="B357" s="147"/>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5.75" customHeight="1">
      <c r="A358" s="50"/>
      <c r="B358" s="147"/>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5.75" customHeight="1">
      <c r="A359" s="50"/>
      <c r="B359" s="147"/>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5.75" customHeight="1">
      <c r="A360" s="50"/>
      <c r="B360" s="147"/>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5.75" customHeight="1">
      <c r="A361" s="50"/>
      <c r="B361" s="147"/>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5.75" customHeight="1">
      <c r="A362" s="50"/>
      <c r="B362" s="147"/>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5.75" customHeight="1">
      <c r="A363" s="50"/>
      <c r="B363" s="147"/>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5.75" customHeight="1">
      <c r="A364" s="50"/>
      <c r="B364" s="147"/>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5.75" customHeight="1">
      <c r="A365" s="50"/>
      <c r="B365" s="147"/>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5.75" customHeight="1">
      <c r="A366" s="50"/>
      <c r="B366" s="147"/>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5.75" customHeight="1">
      <c r="A367" s="50"/>
      <c r="B367" s="147"/>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5.75" customHeight="1">
      <c r="A368" s="50"/>
      <c r="B368" s="147"/>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5.75" customHeight="1">
      <c r="A369" s="50"/>
      <c r="B369" s="147"/>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5.75" customHeight="1">
      <c r="A370" s="50"/>
      <c r="B370" s="147"/>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5.75" customHeight="1">
      <c r="A371" s="50"/>
      <c r="B371" s="147"/>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5.75" customHeight="1">
      <c r="A372" s="50"/>
      <c r="B372" s="147"/>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5.75" customHeight="1">
      <c r="A373" s="50"/>
      <c r="B373" s="147"/>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5.75" customHeight="1">
      <c r="A374" s="50"/>
      <c r="B374" s="147"/>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5.75" customHeight="1">
      <c r="A375" s="50"/>
      <c r="B375" s="147"/>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5.75" customHeight="1">
      <c r="A376" s="50"/>
      <c r="B376" s="147"/>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5.75" customHeight="1">
      <c r="A377" s="50"/>
      <c r="B377" s="147"/>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5.75" customHeight="1">
      <c r="A378" s="50"/>
      <c r="B378" s="147"/>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5.75" customHeight="1">
      <c r="A379" s="50"/>
      <c r="B379" s="147"/>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5.75" customHeight="1">
      <c r="A380" s="50"/>
      <c r="B380" s="147"/>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5.75" customHeight="1">
      <c r="A381" s="50"/>
      <c r="B381" s="147"/>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5.75" customHeight="1">
      <c r="A382" s="50"/>
      <c r="B382" s="147"/>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5.75" customHeight="1">
      <c r="A383" s="50"/>
      <c r="B383" s="147"/>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5.75" customHeight="1">
      <c r="A384" s="50"/>
      <c r="B384" s="147"/>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5.75" customHeight="1">
      <c r="A385" s="50"/>
      <c r="B385" s="147"/>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5.75" customHeight="1">
      <c r="A386" s="50"/>
      <c r="B386" s="147"/>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5.75" customHeight="1">
      <c r="A387" s="50"/>
      <c r="B387" s="147"/>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5.75" customHeight="1">
      <c r="A388" s="50"/>
      <c r="B388" s="147"/>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5.75" customHeight="1">
      <c r="A389" s="50"/>
      <c r="B389" s="147"/>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5.75" customHeight="1">
      <c r="A390" s="50"/>
      <c r="B390" s="147"/>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5.75" customHeight="1">
      <c r="A391" s="50"/>
      <c r="B391" s="147"/>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5.75" customHeight="1">
      <c r="A392" s="50"/>
      <c r="B392" s="147"/>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5.75" customHeight="1">
      <c r="A393" s="50"/>
      <c r="B393" s="147"/>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5.75" customHeight="1">
      <c r="A394" s="50"/>
      <c r="B394" s="147"/>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5.75" customHeight="1">
      <c r="A395" s="50"/>
      <c r="B395" s="147"/>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5.75" customHeight="1">
      <c r="A396" s="50"/>
      <c r="B396" s="147"/>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5.75" customHeight="1">
      <c r="A397" s="50"/>
      <c r="B397" s="147"/>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5.75" customHeight="1">
      <c r="A398" s="50"/>
      <c r="B398" s="147"/>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5.75" customHeight="1">
      <c r="A399" s="50"/>
      <c r="B399" s="147"/>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5.75" customHeight="1">
      <c r="A400" s="50"/>
      <c r="B400" s="147"/>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5.75" customHeight="1">
      <c r="A401" s="50"/>
      <c r="B401" s="147"/>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5.75" customHeight="1">
      <c r="A402" s="50"/>
      <c r="B402" s="147"/>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5.75" customHeight="1">
      <c r="A403" s="50"/>
      <c r="B403" s="147"/>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5.75" customHeight="1">
      <c r="A404" s="50"/>
      <c r="B404" s="147"/>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5.75" customHeight="1">
      <c r="A405" s="50"/>
      <c r="B405" s="147"/>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5.75" customHeight="1">
      <c r="A406" s="50"/>
      <c r="B406" s="147"/>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5.75" customHeight="1">
      <c r="A407" s="50"/>
      <c r="B407" s="147"/>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5.75" customHeight="1">
      <c r="A408" s="50"/>
      <c r="B408" s="147"/>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5.75" customHeight="1">
      <c r="A409" s="50"/>
      <c r="B409" s="147"/>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5.75" customHeight="1">
      <c r="A410" s="50"/>
      <c r="B410" s="147"/>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5.75" customHeight="1">
      <c r="A411" s="50"/>
      <c r="B411" s="147"/>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5.75" customHeight="1">
      <c r="A412" s="50"/>
      <c r="B412" s="147"/>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5.75" customHeight="1">
      <c r="A413" s="50"/>
      <c r="B413" s="147"/>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5.75" customHeight="1">
      <c r="A414" s="50"/>
      <c r="B414" s="147"/>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5.75" customHeight="1">
      <c r="A415" s="50"/>
      <c r="B415" s="147"/>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5.75" customHeight="1">
      <c r="A416" s="50"/>
      <c r="B416" s="147"/>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5.75" customHeight="1">
      <c r="A417" s="50"/>
      <c r="B417" s="147"/>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5.75" customHeight="1">
      <c r="A418" s="50"/>
      <c r="B418" s="147"/>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5.75" customHeight="1">
      <c r="A419" s="50"/>
      <c r="B419" s="147"/>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5.75" customHeight="1">
      <c r="A420" s="50"/>
      <c r="B420" s="147"/>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5.75" customHeight="1">
      <c r="A421" s="50"/>
      <c r="B421" s="147"/>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5.75" customHeight="1">
      <c r="A422" s="50"/>
      <c r="B422" s="147"/>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5.75" customHeight="1">
      <c r="A423" s="50"/>
      <c r="B423" s="147"/>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5.75" customHeight="1">
      <c r="A424" s="50"/>
      <c r="B424" s="147"/>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5.75" customHeight="1">
      <c r="A425" s="50"/>
      <c r="B425" s="147"/>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5.75" customHeight="1">
      <c r="A426" s="50"/>
      <c r="B426" s="147"/>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5.75" customHeight="1">
      <c r="A427" s="50"/>
      <c r="B427" s="147"/>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5.75" customHeight="1">
      <c r="A428" s="50"/>
      <c r="B428" s="147"/>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5.75" customHeight="1">
      <c r="A429" s="50"/>
      <c r="B429" s="147"/>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5.75" customHeight="1">
      <c r="A430" s="50"/>
      <c r="B430" s="147"/>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5.75" customHeight="1">
      <c r="A431" s="50"/>
      <c r="B431" s="147"/>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5.75" customHeight="1">
      <c r="A432" s="50"/>
      <c r="B432" s="147"/>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5.75" customHeight="1">
      <c r="A433" s="50"/>
      <c r="B433" s="147"/>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5.75" customHeight="1">
      <c r="A434" s="50"/>
      <c r="B434" s="147"/>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5.75" customHeight="1">
      <c r="A435" s="50"/>
      <c r="B435" s="147"/>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5.75" customHeight="1">
      <c r="A436" s="50"/>
      <c r="B436" s="147"/>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5.75" customHeight="1">
      <c r="A437" s="50"/>
      <c r="B437" s="147"/>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5.75" customHeight="1">
      <c r="A438" s="50"/>
      <c r="B438" s="147"/>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5.75" customHeight="1">
      <c r="A439" s="50"/>
      <c r="B439" s="147"/>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5.75" customHeight="1">
      <c r="A440" s="50"/>
      <c r="B440" s="147"/>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5.75" customHeight="1">
      <c r="A441" s="50"/>
      <c r="B441" s="147"/>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5.75" customHeight="1">
      <c r="A442" s="50"/>
      <c r="B442" s="147"/>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5.75" customHeight="1">
      <c r="A443" s="50"/>
      <c r="B443" s="147"/>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5.75" customHeight="1">
      <c r="A444" s="50"/>
      <c r="B444" s="147"/>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5.75" customHeight="1">
      <c r="A445" s="50"/>
      <c r="B445" s="147"/>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5.75" customHeight="1">
      <c r="A446" s="50"/>
      <c r="B446" s="147"/>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5.75" customHeight="1">
      <c r="A447" s="50"/>
      <c r="B447" s="147"/>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5.75" customHeight="1">
      <c r="A448" s="50"/>
      <c r="B448" s="147"/>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5.75" customHeight="1">
      <c r="A449" s="50"/>
      <c r="B449" s="147"/>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5.75" customHeight="1">
      <c r="A450" s="50"/>
      <c r="B450" s="147"/>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5.75" customHeight="1">
      <c r="A451" s="50"/>
      <c r="B451" s="147"/>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5.75" customHeight="1">
      <c r="A452" s="50"/>
      <c r="B452" s="147"/>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5.75" customHeight="1">
      <c r="A453" s="50"/>
      <c r="B453" s="147"/>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5.75" customHeight="1">
      <c r="A454" s="50"/>
      <c r="B454" s="147"/>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5.75" customHeight="1">
      <c r="A455" s="50"/>
      <c r="B455" s="147"/>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5.75" customHeight="1">
      <c r="A456" s="50"/>
      <c r="B456" s="147"/>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5.75" customHeight="1">
      <c r="A457" s="50"/>
      <c r="B457" s="147"/>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5.75" customHeight="1">
      <c r="A458" s="50"/>
      <c r="B458" s="147"/>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5.75" customHeight="1">
      <c r="A459" s="50"/>
      <c r="B459" s="147"/>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5.75" customHeight="1">
      <c r="A460" s="50"/>
      <c r="B460" s="147"/>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5.75" customHeight="1">
      <c r="A461" s="50"/>
      <c r="B461" s="147"/>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5.75" customHeight="1">
      <c r="A462" s="50"/>
      <c r="B462" s="147"/>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5.75" customHeight="1">
      <c r="A463" s="50"/>
      <c r="B463" s="147"/>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5.75" customHeight="1">
      <c r="A464" s="50"/>
      <c r="B464" s="147"/>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5.75" customHeight="1">
      <c r="A465" s="50"/>
      <c r="B465" s="147"/>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5.75" customHeight="1">
      <c r="A466" s="50"/>
      <c r="B466" s="147"/>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5.75" customHeight="1">
      <c r="A467" s="50"/>
      <c r="B467" s="147"/>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5.75" customHeight="1">
      <c r="A468" s="50"/>
      <c r="B468" s="147"/>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5.75" customHeight="1">
      <c r="A469" s="50"/>
      <c r="B469" s="147"/>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5.75" customHeight="1">
      <c r="A470" s="50"/>
      <c r="B470" s="147"/>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5.75" customHeight="1">
      <c r="A471" s="50"/>
      <c r="B471" s="147"/>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5.75" customHeight="1">
      <c r="A472" s="50"/>
      <c r="B472" s="147"/>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5.75" customHeight="1">
      <c r="A473" s="50"/>
      <c r="B473" s="147"/>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5.75" customHeight="1">
      <c r="A474" s="50"/>
      <c r="B474" s="147"/>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5.75" customHeight="1">
      <c r="A475" s="50"/>
      <c r="B475" s="147"/>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5.75" customHeight="1">
      <c r="A476" s="50"/>
      <c r="B476" s="147"/>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5.75" customHeight="1">
      <c r="A477" s="50"/>
      <c r="B477" s="147"/>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5.75" customHeight="1">
      <c r="A478" s="50"/>
      <c r="B478" s="147"/>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5.75" customHeight="1">
      <c r="A479" s="50"/>
      <c r="B479" s="147"/>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5.75" customHeight="1">
      <c r="A480" s="50"/>
      <c r="B480" s="147"/>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5.75" customHeight="1">
      <c r="A481" s="50"/>
      <c r="B481" s="147"/>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5.75" customHeight="1">
      <c r="A482" s="50"/>
      <c r="B482" s="147"/>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5.75" customHeight="1">
      <c r="A483" s="50"/>
      <c r="B483" s="147"/>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5.75" customHeight="1">
      <c r="A484" s="50"/>
      <c r="B484" s="147"/>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5.75" customHeight="1">
      <c r="A485" s="50"/>
      <c r="B485" s="147"/>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5.75" customHeight="1">
      <c r="A486" s="50"/>
      <c r="B486" s="147"/>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5.75" customHeight="1">
      <c r="A487" s="50"/>
      <c r="B487" s="147"/>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5.75" customHeight="1">
      <c r="A488" s="50"/>
      <c r="B488" s="147"/>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5.75" customHeight="1">
      <c r="A489" s="50"/>
      <c r="B489" s="147"/>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5.75" customHeight="1">
      <c r="A490" s="50"/>
      <c r="B490" s="147"/>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5.75" customHeight="1">
      <c r="A491" s="50"/>
      <c r="B491" s="147"/>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5.75" customHeight="1">
      <c r="A492" s="50"/>
      <c r="B492" s="147"/>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5.75" customHeight="1">
      <c r="A493" s="50"/>
      <c r="B493" s="147"/>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5.75" customHeight="1">
      <c r="A494" s="50"/>
      <c r="B494" s="147"/>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5.75" customHeight="1">
      <c r="A495" s="50"/>
      <c r="B495" s="147"/>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5.75" customHeight="1">
      <c r="A496" s="50"/>
      <c r="B496" s="147"/>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5.75" customHeight="1">
      <c r="A497" s="50"/>
      <c r="B497" s="147"/>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5.75" customHeight="1">
      <c r="A498" s="50"/>
      <c r="B498" s="147"/>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5.75" customHeight="1">
      <c r="A499" s="50"/>
      <c r="B499" s="147"/>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5.75" customHeight="1">
      <c r="A500" s="50"/>
      <c r="B500" s="147"/>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5.75" customHeight="1">
      <c r="A501" s="50"/>
      <c r="B501" s="147"/>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5.75" customHeight="1">
      <c r="A502" s="50"/>
      <c r="B502" s="147"/>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5.75" customHeight="1">
      <c r="A503" s="50"/>
      <c r="B503" s="147"/>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5.75" customHeight="1">
      <c r="A504" s="50"/>
      <c r="B504" s="147"/>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5.75" customHeight="1">
      <c r="A505" s="50"/>
      <c r="B505" s="147"/>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5.75" customHeight="1">
      <c r="A506" s="50"/>
      <c r="B506" s="147"/>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5.75" customHeight="1">
      <c r="A507" s="50"/>
      <c r="B507" s="147"/>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5.75" customHeight="1">
      <c r="A508" s="50"/>
      <c r="B508" s="147"/>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5.75" customHeight="1">
      <c r="A509" s="50"/>
      <c r="B509" s="147"/>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5.75" customHeight="1">
      <c r="A510" s="50"/>
      <c r="B510" s="147"/>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5.75" customHeight="1">
      <c r="A511" s="50"/>
      <c r="B511" s="147"/>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5.75" customHeight="1">
      <c r="A512" s="50"/>
      <c r="B512" s="147"/>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5.75" customHeight="1">
      <c r="A513" s="50"/>
      <c r="B513" s="147"/>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5.75" customHeight="1">
      <c r="A514" s="50"/>
      <c r="B514" s="147"/>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5.75" customHeight="1">
      <c r="A515" s="50"/>
      <c r="B515" s="147"/>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5.75" customHeight="1">
      <c r="A516" s="50"/>
      <c r="B516" s="147"/>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5.75" customHeight="1">
      <c r="A517" s="50"/>
      <c r="B517" s="147"/>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5.75" customHeight="1">
      <c r="A518" s="50"/>
      <c r="B518" s="147"/>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5.75" customHeight="1">
      <c r="A519" s="50"/>
      <c r="B519" s="147"/>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5.75" customHeight="1">
      <c r="A520" s="50"/>
      <c r="B520" s="147"/>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5.75" customHeight="1">
      <c r="A521" s="50"/>
      <c r="B521" s="147"/>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5.75" customHeight="1">
      <c r="A522" s="50"/>
      <c r="B522" s="147"/>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5.75" customHeight="1">
      <c r="A523" s="50"/>
      <c r="B523" s="147"/>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5.75" customHeight="1">
      <c r="A524" s="50"/>
      <c r="B524" s="147"/>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5.75" customHeight="1">
      <c r="A525" s="50"/>
      <c r="B525" s="147"/>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5.75" customHeight="1">
      <c r="A526" s="50"/>
      <c r="B526" s="147"/>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5.75" customHeight="1">
      <c r="A527" s="50"/>
      <c r="B527" s="147"/>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5.75" customHeight="1">
      <c r="A528" s="50"/>
      <c r="B528" s="147"/>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5.75" customHeight="1">
      <c r="A529" s="50"/>
      <c r="B529" s="147"/>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5.75" customHeight="1">
      <c r="A530" s="50"/>
      <c r="B530" s="147"/>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5.75" customHeight="1">
      <c r="A531" s="50"/>
      <c r="B531" s="147"/>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5.75" customHeight="1">
      <c r="A532" s="50"/>
      <c r="B532" s="147"/>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5.75" customHeight="1">
      <c r="A533" s="50"/>
      <c r="B533" s="147"/>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5.75" customHeight="1">
      <c r="A534" s="50"/>
      <c r="B534" s="147"/>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5.75" customHeight="1">
      <c r="A535" s="50"/>
      <c r="B535" s="147"/>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5.75" customHeight="1">
      <c r="A536" s="50"/>
      <c r="B536" s="147"/>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5.75" customHeight="1">
      <c r="A537" s="50"/>
      <c r="B537" s="147"/>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5.75" customHeight="1">
      <c r="A538" s="50"/>
      <c r="B538" s="147"/>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5.75" customHeight="1">
      <c r="A539" s="50"/>
      <c r="B539" s="147"/>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5.75" customHeight="1">
      <c r="A540" s="50"/>
      <c r="B540" s="147"/>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5.75" customHeight="1">
      <c r="A541" s="50"/>
      <c r="B541" s="147"/>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5.75" customHeight="1">
      <c r="A542" s="50"/>
      <c r="B542" s="147"/>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5.75" customHeight="1">
      <c r="A543" s="50"/>
      <c r="B543" s="147"/>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5.75" customHeight="1">
      <c r="A544" s="50"/>
      <c r="B544" s="147"/>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5.75" customHeight="1">
      <c r="A545" s="50"/>
      <c r="B545" s="147"/>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5.75" customHeight="1">
      <c r="A546" s="50"/>
      <c r="B546" s="147"/>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5.75" customHeight="1">
      <c r="A547" s="50"/>
      <c r="B547" s="147"/>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5.75" customHeight="1">
      <c r="A548" s="50"/>
      <c r="B548" s="147"/>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5.75" customHeight="1">
      <c r="A549" s="50"/>
      <c r="B549" s="147"/>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5.75" customHeight="1">
      <c r="A550" s="50"/>
      <c r="B550" s="147"/>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5.75" customHeight="1">
      <c r="A551" s="50"/>
      <c r="B551" s="147"/>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5.75" customHeight="1">
      <c r="A552" s="50"/>
      <c r="B552" s="147"/>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5.75" customHeight="1">
      <c r="A553" s="50"/>
      <c r="B553" s="147"/>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5.75" customHeight="1">
      <c r="A554" s="50"/>
      <c r="B554" s="147"/>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5.75" customHeight="1">
      <c r="A555" s="50"/>
      <c r="B555" s="147"/>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5.75" customHeight="1">
      <c r="A556" s="50"/>
      <c r="B556" s="147"/>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5.75" customHeight="1">
      <c r="A557" s="50"/>
      <c r="B557" s="147"/>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5.75" customHeight="1">
      <c r="A558" s="50"/>
      <c r="B558" s="147"/>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5.75" customHeight="1">
      <c r="A559" s="50"/>
      <c r="B559" s="147"/>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5.75" customHeight="1">
      <c r="A560" s="50"/>
      <c r="B560" s="147"/>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5.75" customHeight="1">
      <c r="A561" s="50"/>
      <c r="B561" s="147"/>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5.75" customHeight="1">
      <c r="A562" s="50"/>
      <c r="B562" s="147"/>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5.75" customHeight="1">
      <c r="A563" s="50"/>
      <c r="B563" s="147"/>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5.75" customHeight="1">
      <c r="A564" s="50"/>
      <c r="B564" s="147"/>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5.75" customHeight="1">
      <c r="A565" s="50"/>
      <c r="B565" s="147"/>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5.75" customHeight="1">
      <c r="A566" s="50"/>
      <c r="B566" s="147"/>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5.75" customHeight="1">
      <c r="A567" s="50"/>
      <c r="B567" s="147"/>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5.75" customHeight="1">
      <c r="A568" s="50"/>
      <c r="B568" s="147"/>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5.75" customHeight="1">
      <c r="A569" s="50"/>
      <c r="B569" s="147"/>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5.75" customHeight="1">
      <c r="A570" s="50"/>
      <c r="B570" s="147"/>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5.75" customHeight="1">
      <c r="A571" s="50"/>
      <c r="B571" s="147"/>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5.75" customHeight="1">
      <c r="A572" s="50"/>
      <c r="B572" s="147"/>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5.75" customHeight="1">
      <c r="A573" s="50"/>
      <c r="B573" s="147"/>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5.75" customHeight="1">
      <c r="A574" s="50"/>
      <c r="B574" s="147"/>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5.75" customHeight="1">
      <c r="A575" s="50"/>
      <c r="B575" s="147"/>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5.75" customHeight="1">
      <c r="A576" s="50"/>
      <c r="B576" s="147"/>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5.75" customHeight="1">
      <c r="A577" s="50"/>
      <c r="B577" s="147"/>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5.75" customHeight="1">
      <c r="A578" s="50"/>
      <c r="B578" s="147"/>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5.75" customHeight="1">
      <c r="A579" s="50"/>
      <c r="B579" s="147"/>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5.75" customHeight="1">
      <c r="A580" s="50"/>
      <c r="B580" s="147"/>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5.75" customHeight="1">
      <c r="A581" s="50"/>
      <c r="B581" s="147"/>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5.75" customHeight="1">
      <c r="A582" s="50"/>
      <c r="B582" s="147"/>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5.75" customHeight="1">
      <c r="A583" s="50"/>
      <c r="B583" s="147"/>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5.75" customHeight="1">
      <c r="A584" s="50"/>
      <c r="B584" s="147"/>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5.75" customHeight="1">
      <c r="A585" s="50"/>
      <c r="B585" s="147"/>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5.75" customHeight="1">
      <c r="A586" s="50"/>
      <c r="B586" s="147"/>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5.75" customHeight="1">
      <c r="A587" s="50"/>
      <c r="B587" s="147"/>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5.75" customHeight="1">
      <c r="A588" s="50"/>
      <c r="B588" s="147"/>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5.75" customHeight="1">
      <c r="A589" s="50"/>
      <c r="B589" s="147"/>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5.75" customHeight="1">
      <c r="A590" s="50"/>
      <c r="B590" s="147"/>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5.75" customHeight="1">
      <c r="A591" s="50"/>
      <c r="B591" s="147"/>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5.75" customHeight="1">
      <c r="A592" s="50"/>
      <c r="B592" s="147"/>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5.75" customHeight="1">
      <c r="A593" s="50"/>
      <c r="B593" s="147"/>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5.75" customHeight="1">
      <c r="A594" s="50"/>
      <c r="B594" s="147"/>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5.75" customHeight="1">
      <c r="A595" s="50"/>
      <c r="B595" s="147"/>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5.75" customHeight="1">
      <c r="A596" s="50"/>
      <c r="B596" s="147"/>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5.75" customHeight="1">
      <c r="A597" s="50"/>
      <c r="B597" s="147"/>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5.75" customHeight="1">
      <c r="A598" s="50"/>
      <c r="B598" s="147"/>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5.75" customHeight="1">
      <c r="A599" s="50"/>
      <c r="B599" s="147"/>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5.75" customHeight="1">
      <c r="A600" s="50"/>
      <c r="B600" s="147"/>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5.75" customHeight="1">
      <c r="A601" s="50"/>
      <c r="B601" s="147"/>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5.75" customHeight="1">
      <c r="A602" s="50"/>
      <c r="B602" s="147"/>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5.75" customHeight="1">
      <c r="A603" s="50"/>
      <c r="B603" s="147"/>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5.75" customHeight="1">
      <c r="A604" s="50"/>
      <c r="B604" s="147"/>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5.75" customHeight="1">
      <c r="A605" s="50"/>
      <c r="B605" s="147"/>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5.75" customHeight="1">
      <c r="A606" s="50"/>
      <c r="B606" s="147"/>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5.75" customHeight="1">
      <c r="A607" s="50"/>
      <c r="B607" s="147"/>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5.75" customHeight="1">
      <c r="A608" s="50"/>
      <c r="B608" s="147"/>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5.75" customHeight="1">
      <c r="A609" s="50"/>
      <c r="B609" s="147"/>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5.75" customHeight="1">
      <c r="A610" s="50"/>
      <c r="B610" s="147"/>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5.75" customHeight="1">
      <c r="A611" s="50"/>
      <c r="B611" s="147"/>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5.75" customHeight="1">
      <c r="A612" s="50"/>
      <c r="B612" s="147"/>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5.75" customHeight="1">
      <c r="A613" s="50"/>
      <c r="B613" s="147"/>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5.75" customHeight="1">
      <c r="A614" s="50"/>
      <c r="B614" s="147"/>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5.75" customHeight="1">
      <c r="A615" s="50"/>
      <c r="B615" s="147"/>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5.75" customHeight="1">
      <c r="A616" s="50"/>
      <c r="B616" s="147"/>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5.75" customHeight="1">
      <c r="A617" s="50"/>
      <c r="B617" s="147"/>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5.75" customHeight="1">
      <c r="A618" s="50"/>
      <c r="B618" s="147"/>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5.75" customHeight="1">
      <c r="A619" s="50"/>
      <c r="B619" s="147"/>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5.75" customHeight="1">
      <c r="A620" s="50"/>
      <c r="B620" s="147"/>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5.75" customHeight="1">
      <c r="A621" s="50"/>
      <c r="B621" s="147"/>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5.75" customHeight="1">
      <c r="A622" s="50"/>
      <c r="B622" s="147"/>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5.75" customHeight="1">
      <c r="A623" s="50"/>
      <c r="B623" s="147"/>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5.75" customHeight="1">
      <c r="A624" s="50"/>
      <c r="B624" s="147"/>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5.75" customHeight="1">
      <c r="A625" s="50"/>
      <c r="B625" s="147"/>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5.75" customHeight="1">
      <c r="A626" s="50"/>
      <c r="B626" s="147"/>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5.75" customHeight="1">
      <c r="A627" s="50"/>
      <c r="B627" s="147"/>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5.75" customHeight="1">
      <c r="A628" s="50"/>
      <c r="B628" s="147"/>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5.75" customHeight="1">
      <c r="A629" s="50"/>
      <c r="B629" s="147"/>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5.75" customHeight="1">
      <c r="A630" s="50"/>
      <c r="B630" s="147"/>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5.75" customHeight="1">
      <c r="A631" s="50"/>
      <c r="B631" s="147"/>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5.75" customHeight="1">
      <c r="A632" s="50"/>
      <c r="B632" s="147"/>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5.75" customHeight="1">
      <c r="A633" s="50"/>
      <c r="B633" s="147"/>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5.75" customHeight="1">
      <c r="A634" s="50"/>
      <c r="B634" s="147"/>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5.75" customHeight="1">
      <c r="A635" s="50"/>
      <c r="B635" s="147"/>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5.75" customHeight="1">
      <c r="A636" s="50"/>
      <c r="B636" s="147"/>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5.75" customHeight="1">
      <c r="A637" s="50"/>
      <c r="B637" s="147"/>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5.75" customHeight="1">
      <c r="A638" s="50"/>
      <c r="B638" s="147"/>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5.75" customHeight="1">
      <c r="A639" s="50"/>
      <c r="B639" s="147"/>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5.75" customHeight="1">
      <c r="A640" s="50"/>
      <c r="B640" s="147"/>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5.75" customHeight="1">
      <c r="A641" s="50"/>
      <c r="B641" s="147"/>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5.75" customHeight="1">
      <c r="A642" s="50"/>
      <c r="B642" s="147"/>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5.75" customHeight="1">
      <c r="A643" s="50"/>
      <c r="B643" s="147"/>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5.75" customHeight="1">
      <c r="A644" s="50"/>
      <c r="B644" s="147"/>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5.75" customHeight="1">
      <c r="A645" s="50"/>
      <c r="B645" s="147"/>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5.75" customHeight="1">
      <c r="A646" s="50"/>
      <c r="B646" s="147"/>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5.75" customHeight="1">
      <c r="A647" s="50"/>
      <c r="B647" s="147"/>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5.75" customHeight="1">
      <c r="A648" s="50"/>
      <c r="B648" s="147"/>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5.75" customHeight="1">
      <c r="A649" s="50"/>
      <c r="B649" s="147"/>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5.75" customHeight="1">
      <c r="A650" s="50"/>
      <c r="B650" s="147"/>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5.75" customHeight="1">
      <c r="A651" s="50"/>
      <c r="B651" s="147"/>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5.75" customHeight="1">
      <c r="A652" s="50"/>
      <c r="B652" s="147"/>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5.75" customHeight="1">
      <c r="A653" s="50"/>
      <c r="B653" s="147"/>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5.75" customHeight="1">
      <c r="A654" s="50"/>
      <c r="B654" s="147"/>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5.75" customHeight="1">
      <c r="A655" s="50"/>
      <c r="B655" s="147"/>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5.75" customHeight="1">
      <c r="A656" s="50"/>
      <c r="B656" s="147"/>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5.75" customHeight="1">
      <c r="A657" s="50"/>
      <c r="B657" s="147"/>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5.75" customHeight="1">
      <c r="A658" s="50"/>
      <c r="B658" s="147"/>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5.75" customHeight="1">
      <c r="A659" s="50"/>
      <c r="B659" s="147"/>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5.75" customHeight="1">
      <c r="A660" s="50"/>
      <c r="B660" s="147"/>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5.75" customHeight="1">
      <c r="A661" s="50"/>
      <c r="B661" s="147"/>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5.75" customHeight="1">
      <c r="A662" s="50"/>
      <c r="B662" s="147"/>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5.75" customHeight="1">
      <c r="A663" s="50"/>
      <c r="B663" s="147"/>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5.75" customHeight="1">
      <c r="A664" s="50"/>
      <c r="B664" s="147"/>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5.75" customHeight="1">
      <c r="A665" s="50"/>
      <c r="B665" s="147"/>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5.75" customHeight="1">
      <c r="A666" s="50"/>
      <c r="B666" s="147"/>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5.75" customHeight="1">
      <c r="A667" s="50"/>
      <c r="B667" s="147"/>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5.75" customHeight="1">
      <c r="A668" s="50"/>
      <c r="B668" s="147"/>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5.75" customHeight="1">
      <c r="A669" s="50"/>
      <c r="B669" s="147"/>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5.75" customHeight="1">
      <c r="A670" s="50"/>
      <c r="B670" s="147"/>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5.75" customHeight="1">
      <c r="A671" s="50"/>
      <c r="B671" s="147"/>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5.75" customHeight="1">
      <c r="A672" s="50"/>
      <c r="B672" s="147"/>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5.75" customHeight="1">
      <c r="A673" s="50"/>
      <c r="B673" s="147"/>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5.75" customHeight="1">
      <c r="A674" s="50"/>
      <c r="B674" s="147"/>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5.75" customHeight="1">
      <c r="A675" s="50"/>
      <c r="B675" s="147"/>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5.75" customHeight="1">
      <c r="A676" s="50"/>
      <c r="B676" s="147"/>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5.75" customHeight="1">
      <c r="A677" s="50"/>
      <c r="B677" s="147"/>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5.75" customHeight="1">
      <c r="A678" s="50"/>
      <c r="B678" s="147"/>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5.75" customHeight="1">
      <c r="A679" s="50"/>
      <c r="B679" s="147"/>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5.75" customHeight="1">
      <c r="A680" s="50"/>
      <c r="B680" s="147"/>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5.75" customHeight="1">
      <c r="A681" s="50"/>
      <c r="B681" s="147"/>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5.75" customHeight="1">
      <c r="A682" s="50"/>
      <c r="B682" s="147"/>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5.75" customHeight="1">
      <c r="A683" s="50"/>
      <c r="B683" s="147"/>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5.75" customHeight="1">
      <c r="A684" s="50"/>
      <c r="B684" s="147"/>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5.75" customHeight="1">
      <c r="A685" s="50"/>
      <c r="B685" s="147"/>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5.75" customHeight="1">
      <c r="A686" s="50"/>
      <c r="B686" s="147"/>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5.75" customHeight="1">
      <c r="A687" s="50"/>
      <c r="B687" s="147"/>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5.75" customHeight="1">
      <c r="A688" s="50"/>
      <c r="B688" s="147"/>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5.75" customHeight="1">
      <c r="A689" s="50"/>
      <c r="B689" s="147"/>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5.75" customHeight="1">
      <c r="A690" s="50"/>
      <c r="B690" s="147"/>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5.75" customHeight="1">
      <c r="A691" s="50"/>
      <c r="B691" s="147"/>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5.75" customHeight="1">
      <c r="A692" s="50"/>
      <c r="B692" s="147"/>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5.75" customHeight="1">
      <c r="A693" s="50"/>
      <c r="B693" s="147"/>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5.75" customHeight="1">
      <c r="A694" s="50"/>
      <c r="B694" s="147"/>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5.75" customHeight="1">
      <c r="A695" s="50"/>
      <c r="B695" s="147"/>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5.75" customHeight="1">
      <c r="A696" s="50"/>
      <c r="B696" s="147"/>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5.75" customHeight="1">
      <c r="A697" s="50"/>
      <c r="B697" s="147"/>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5.75" customHeight="1">
      <c r="A698" s="50"/>
      <c r="B698" s="147"/>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5.75" customHeight="1">
      <c r="A699" s="50"/>
      <c r="B699" s="147"/>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5.75" customHeight="1">
      <c r="A700" s="50"/>
      <c r="B700" s="147"/>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5.75" customHeight="1">
      <c r="A701" s="50"/>
      <c r="B701" s="147"/>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5.75" customHeight="1">
      <c r="A702" s="50"/>
      <c r="B702" s="147"/>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5.75" customHeight="1">
      <c r="A703" s="50"/>
      <c r="B703" s="147"/>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5.75" customHeight="1">
      <c r="A704" s="50"/>
      <c r="B704" s="147"/>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5.75" customHeight="1">
      <c r="A705" s="50"/>
      <c r="B705" s="147"/>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5.75" customHeight="1">
      <c r="A706" s="50"/>
      <c r="B706" s="147"/>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5.75" customHeight="1">
      <c r="A707" s="50"/>
      <c r="B707" s="147"/>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5.75" customHeight="1">
      <c r="A708" s="50"/>
      <c r="B708" s="147"/>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5.75" customHeight="1">
      <c r="A709" s="50"/>
      <c r="B709" s="147"/>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5.75" customHeight="1">
      <c r="A710" s="50"/>
      <c r="B710" s="147"/>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5.75" customHeight="1">
      <c r="A711" s="50"/>
      <c r="B711" s="147"/>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5.75" customHeight="1">
      <c r="A712" s="50"/>
      <c r="B712" s="147"/>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5.75" customHeight="1">
      <c r="A713" s="50"/>
      <c r="B713" s="147"/>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5.75" customHeight="1">
      <c r="A714" s="50"/>
      <c r="B714" s="147"/>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5.75" customHeight="1">
      <c r="A715" s="50"/>
      <c r="B715" s="147"/>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5.75" customHeight="1">
      <c r="A716" s="50"/>
      <c r="B716" s="147"/>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5.75" customHeight="1">
      <c r="A717" s="50"/>
      <c r="B717" s="147"/>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5.75" customHeight="1">
      <c r="A718" s="50"/>
      <c r="B718" s="147"/>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5.75" customHeight="1">
      <c r="A719" s="50"/>
      <c r="B719" s="147"/>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5.75" customHeight="1">
      <c r="A720" s="50"/>
      <c r="B720" s="147"/>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5.75" customHeight="1">
      <c r="A721" s="50"/>
      <c r="B721" s="147"/>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5.75" customHeight="1">
      <c r="A722" s="50"/>
      <c r="B722" s="147"/>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5.75" customHeight="1">
      <c r="A723" s="50"/>
      <c r="B723" s="147"/>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5.75" customHeight="1">
      <c r="A724" s="50"/>
      <c r="B724" s="147"/>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5.75" customHeight="1">
      <c r="A725" s="50"/>
      <c r="B725" s="147"/>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5.75" customHeight="1">
      <c r="A726" s="50"/>
      <c r="B726" s="147"/>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5.75" customHeight="1">
      <c r="A727" s="50"/>
      <c r="B727" s="147"/>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5.75" customHeight="1">
      <c r="A728" s="50"/>
      <c r="B728" s="147"/>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5.75" customHeight="1">
      <c r="A729" s="50"/>
      <c r="B729" s="147"/>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5.75" customHeight="1">
      <c r="A730" s="50"/>
      <c r="B730" s="147"/>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5.75" customHeight="1">
      <c r="A731" s="50"/>
      <c r="B731" s="147"/>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5.75" customHeight="1">
      <c r="A732" s="50"/>
      <c r="B732" s="147"/>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5.75" customHeight="1">
      <c r="A733" s="50"/>
      <c r="B733" s="147"/>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5.75" customHeight="1">
      <c r="A734" s="50"/>
      <c r="B734" s="147"/>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5.75" customHeight="1">
      <c r="A735" s="50"/>
      <c r="B735" s="147"/>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5.75" customHeight="1">
      <c r="A736" s="50"/>
      <c r="B736" s="147"/>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5.75" customHeight="1">
      <c r="A737" s="50"/>
      <c r="B737" s="147"/>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5.75" customHeight="1">
      <c r="A738" s="50"/>
      <c r="B738" s="147"/>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5.75" customHeight="1">
      <c r="A739" s="50"/>
      <c r="B739" s="147"/>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5.75" customHeight="1">
      <c r="A740" s="50"/>
      <c r="B740" s="147"/>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5.75" customHeight="1">
      <c r="A741" s="50"/>
      <c r="B741" s="147"/>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5.75" customHeight="1">
      <c r="A742" s="50"/>
      <c r="B742" s="147"/>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5.75" customHeight="1">
      <c r="A743" s="50"/>
      <c r="B743" s="147"/>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5.75" customHeight="1">
      <c r="A744" s="50"/>
      <c r="B744" s="147"/>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5.75" customHeight="1">
      <c r="A745" s="50"/>
      <c r="B745" s="147"/>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5.75" customHeight="1">
      <c r="A746" s="50"/>
      <c r="B746" s="147"/>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5.75" customHeight="1">
      <c r="A747" s="50"/>
      <c r="B747" s="147"/>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5.75" customHeight="1">
      <c r="A748" s="50"/>
      <c r="B748" s="147"/>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5.75" customHeight="1">
      <c r="A749" s="50"/>
      <c r="B749" s="147"/>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5.75" customHeight="1">
      <c r="A750" s="50"/>
      <c r="B750" s="147"/>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5.75" customHeight="1">
      <c r="A751" s="50"/>
      <c r="B751" s="147"/>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5.75" customHeight="1">
      <c r="A752" s="50"/>
      <c r="B752" s="147"/>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5.75" customHeight="1">
      <c r="A753" s="50"/>
      <c r="B753" s="147"/>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5.75" customHeight="1">
      <c r="A754" s="50"/>
      <c r="B754" s="147"/>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5.75" customHeight="1">
      <c r="A755" s="50"/>
      <c r="B755" s="147"/>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5.75" customHeight="1">
      <c r="A756" s="50"/>
      <c r="B756" s="147"/>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5.75" customHeight="1">
      <c r="A757" s="50"/>
      <c r="B757" s="147"/>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5.75" customHeight="1">
      <c r="A758" s="50"/>
      <c r="B758" s="147"/>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5.75" customHeight="1">
      <c r="A759" s="50"/>
      <c r="B759" s="147"/>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5.75" customHeight="1">
      <c r="A760" s="50"/>
      <c r="B760" s="147"/>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5.75" customHeight="1">
      <c r="A761" s="50"/>
      <c r="B761" s="147"/>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5.75" customHeight="1">
      <c r="A762" s="50"/>
      <c r="B762" s="147"/>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5.75" customHeight="1">
      <c r="A763" s="50"/>
      <c r="B763" s="147"/>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5.75" customHeight="1">
      <c r="A764" s="50"/>
      <c r="B764" s="147"/>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5.75" customHeight="1">
      <c r="A765" s="50"/>
      <c r="B765" s="147"/>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5.75" customHeight="1">
      <c r="A766" s="50"/>
      <c r="B766" s="147"/>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5.75" customHeight="1">
      <c r="A767" s="50"/>
      <c r="B767" s="147"/>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5.75" customHeight="1">
      <c r="A768" s="50"/>
      <c r="B768" s="147"/>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5.75" customHeight="1">
      <c r="A769" s="50"/>
      <c r="B769" s="147"/>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5.75" customHeight="1">
      <c r="A770" s="50"/>
      <c r="B770" s="147"/>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5.75" customHeight="1">
      <c r="A771" s="50"/>
      <c r="B771" s="147"/>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5.75" customHeight="1">
      <c r="A772" s="50"/>
      <c r="B772" s="147"/>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5.75" customHeight="1">
      <c r="A773" s="50"/>
      <c r="B773" s="147"/>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5.75" customHeight="1">
      <c r="A774" s="50"/>
      <c r="B774" s="147"/>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5.75" customHeight="1">
      <c r="A775" s="50"/>
      <c r="B775" s="147"/>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5.75" customHeight="1">
      <c r="A776" s="50"/>
      <c r="B776" s="147"/>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5.75" customHeight="1">
      <c r="A777" s="50"/>
      <c r="B777" s="147"/>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5.75" customHeight="1">
      <c r="A778" s="50"/>
      <c r="B778" s="147"/>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5.75" customHeight="1">
      <c r="A779" s="50"/>
      <c r="B779" s="147"/>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5.75" customHeight="1">
      <c r="A780" s="50"/>
      <c r="B780" s="147"/>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5.75" customHeight="1">
      <c r="A781" s="50"/>
      <c r="B781" s="147"/>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5.75" customHeight="1">
      <c r="A782" s="50"/>
      <c r="B782" s="147"/>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5.75" customHeight="1">
      <c r="A783" s="50"/>
      <c r="B783" s="147"/>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5.75" customHeight="1">
      <c r="A784" s="50"/>
      <c r="B784" s="147"/>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5.75" customHeight="1">
      <c r="A785" s="50"/>
      <c r="B785" s="147"/>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5.75" customHeight="1">
      <c r="A786" s="50"/>
      <c r="B786" s="147"/>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5.75" customHeight="1">
      <c r="A787" s="50"/>
      <c r="B787" s="147"/>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5.75" customHeight="1">
      <c r="A788" s="50"/>
      <c r="B788" s="147"/>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5.75" customHeight="1">
      <c r="A789" s="50"/>
      <c r="B789" s="147"/>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5.75" customHeight="1">
      <c r="A790" s="50"/>
      <c r="B790" s="147"/>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5.75" customHeight="1">
      <c r="A791" s="50"/>
      <c r="B791" s="147"/>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5.75" customHeight="1">
      <c r="A792" s="50"/>
      <c r="B792" s="147"/>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5.75" customHeight="1">
      <c r="A793" s="50"/>
      <c r="B793" s="147"/>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5.75" customHeight="1">
      <c r="A794" s="50"/>
      <c r="B794" s="147"/>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5.75" customHeight="1">
      <c r="A795" s="50"/>
      <c r="B795" s="147"/>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5.75" customHeight="1">
      <c r="A796" s="50"/>
      <c r="B796" s="147"/>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5.75" customHeight="1">
      <c r="A797" s="50"/>
      <c r="B797" s="147"/>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5.75" customHeight="1">
      <c r="A798" s="50"/>
      <c r="B798" s="147"/>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5.75" customHeight="1">
      <c r="A799" s="50"/>
      <c r="B799" s="147"/>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5.75" customHeight="1">
      <c r="A800" s="50"/>
      <c r="B800" s="147"/>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5.75" customHeight="1">
      <c r="A801" s="50"/>
      <c r="B801" s="147"/>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5.75" customHeight="1">
      <c r="A802" s="50"/>
      <c r="B802" s="147"/>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5.75" customHeight="1">
      <c r="A803" s="50"/>
      <c r="B803" s="147"/>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5.75" customHeight="1">
      <c r="A804" s="50"/>
      <c r="B804" s="147"/>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5.75" customHeight="1">
      <c r="A805" s="50"/>
      <c r="B805" s="147"/>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5.75" customHeight="1">
      <c r="A806" s="50"/>
      <c r="B806" s="147"/>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5.75" customHeight="1">
      <c r="A807" s="50"/>
      <c r="B807" s="147"/>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5.75" customHeight="1">
      <c r="A808" s="50"/>
      <c r="B808" s="147"/>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5.75" customHeight="1">
      <c r="A809" s="50"/>
      <c r="B809" s="147"/>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5.75" customHeight="1">
      <c r="A810" s="50"/>
      <c r="B810" s="147"/>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5.75" customHeight="1">
      <c r="A811" s="50"/>
      <c r="B811" s="147"/>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5.75" customHeight="1">
      <c r="A812" s="50"/>
      <c r="B812" s="147"/>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5.75" customHeight="1">
      <c r="A813" s="50"/>
      <c r="B813" s="147"/>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5.75" customHeight="1">
      <c r="A814" s="50"/>
      <c r="B814" s="147"/>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5.75" customHeight="1">
      <c r="A815" s="50"/>
      <c r="B815" s="147"/>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5.75" customHeight="1">
      <c r="A816" s="50"/>
      <c r="B816" s="147"/>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5.75" customHeight="1">
      <c r="A817" s="50"/>
      <c r="B817" s="147"/>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5.75" customHeight="1">
      <c r="A818" s="50"/>
      <c r="B818" s="147"/>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5.75" customHeight="1">
      <c r="A819" s="50"/>
      <c r="B819" s="147"/>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5.75" customHeight="1">
      <c r="A820" s="50"/>
      <c r="B820" s="147"/>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5.75" customHeight="1">
      <c r="A821" s="50"/>
      <c r="B821" s="147"/>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5.75" customHeight="1">
      <c r="A822" s="50"/>
      <c r="B822" s="147"/>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5.75" customHeight="1">
      <c r="A823" s="50"/>
      <c r="B823" s="147"/>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5.75" customHeight="1">
      <c r="A824" s="50"/>
      <c r="B824" s="147"/>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5.75" customHeight="1">
      <c r="A825" s="50"/>
      <c r="B825" s="147"/>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5.75" customHeight="1">
      <c r="A826" s="50"/>
      <c r="B826" s="147"/>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5.75" customHeight="1">
      <c r="A827" s="50"/>
      <c r="B827" s="147"/>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5.75" customHeight="1">
      <c r="A828" s="50"/>
      <c r="B828" s="147"/>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5.75" customHeight="1">
      <c r="A829" s="50"/>
      <c r="B829" s="147"/>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5.75" customHeight="1">
      <c r="A830" s="50"/>
      <c r="B830" s="147"/>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5.75" customHeight="1">
      <c r="A831" s="50"/>
      <c r="B831" s="147"/>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5.75" customHeight="1">
      <c r="A832" s="50"/>
      <c r="B832" s="147"/>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5.75" customHeight="1">
      <c r="A833" s="50"/>
      <c r="B833" s="147"/>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5.75" customHeight="1">
      <c r="A834" s="50"/>
      <c r="B834" s="147"/>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5.75" customHeight="1">
      <c r="A835" s="50"/>
      <c r="B835" s="147"/>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5.75" customHeight="1">
      <c r="A836" s="50"/>
      <c r="B836" s="147"/>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5.75" customHeight="1">
      <c r="A837" s="50"/>
      <c r="B837" s="147"/>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5.75" customHeight="1">
      <c r="A838" s="50"/>
      <c r="B838" s="147"/>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5.75" customHeight="1">
      <c r="A839" s="50"/>
      <c r="B839" s="147"/>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5.75" customHeight="1">
      <c r="A840" s="50"/>
      <c r="B840" s="147"/>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5.75" customHeight="1">
      <c r="A841" s="50"/>
      <c r="B841" s="147"/>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5.75" customHeight="1">
      <c r="A842" s="50"/>
      <c r="B842" s="147"/>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5.75" customHeight="1">
      <c r="A843" s="50"/>
      <c r="B843" s="147"/>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5.75" customHeight="1">
      <c r="A844" s="50"/>
      <c r="B844" s="147"/>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5.75" customHeight="1">
      <c r="A845" s="50"/>
      <c r="B845" s="147"/>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5.75" customHeight="1">
      <c r="A846" s="50"/>
      <c r="B846" s="147"/>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5.75" customHeight="1">
      <c r="A847" s="50"/>
      <c r="B847" s="147"/>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5.75" customHeight="1">
      <c r="A848" s="50"/>
      <c r="B848" s="147"/>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5.75" customHeight="1">
      <c r="A849" s="50"/>
      <c r="B849" s="147"/>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5.75" customHeight="1">
      <c r="A850" s="50"/>
      <c r="B850" s="147"/>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5.75" customHeight="1">
      <c r="A851" s="50"/>
      <c r="B851" s="147"/>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5.75" customHeight="1">
      <c r="A852" s="50"/>
      <c r="B852" s="147"/>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5.75" customHeight="1">
      <c r="A853" s="50"/>
      <c r="B853" s="147"/>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5.75" customHeight="1">
      <c r="A854" s="50"/>
      <c r="B854" s="147"/>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5.75" customHeight="1">
      <c r="A855" s="50"/>
      <c r="B855" s="147"/>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5.75" customHeight="1">
      <c r="A856" s="50"/>
      <c r="B856" s="147"/>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5.75" customHeight="1">
      <c r="A857" s="50"/>
      <c r="B857" s="147"/>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5.75" customHeight="1">
      <c r="A858" s="50"/>
      <c r="B858" s="147"/>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5.75" customHeight="1">
      <c r="A859" s="50"/>
      <c r="B859" s="147"/>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5.75" customHeight="1">
      <c r="A860" s="50"/>
      <c r="B860" s="147"/>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5.75" customHeight="1">
      <c r="A861" s="50"/>
      <c r="B861" s="147"/>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5.75" customHeight="1">
      <c r="A862" s="50"/>
      <c r="B862" s="147"/>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5.75" customHeight="1">
      <c r="A863" s="50"/>
      <c r="B863" s="147"/>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5.75" customHeight="1">
      <c r="A864" s="50"/>
      <c r="B864" s="147"/>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5.75" customHeight="1">
      <c r="A865" s="50"/>
      <c r="B865" s="147"/>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5.75" customHeight="1">
      <c r="A866" s="50"/>
      <c r="B866" s="147"/>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5.75" customHeight="1">
      <c r="A867" s="50"/>
      <c r="B867" s="147"/>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5.75" customHeight="1">
      <c r="A868" s="50"/>
      <c r="B868" s="147"/>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5.75" customHeight="1">
      <c r="A869" s="50"/>
      <c r="B869" s="147"/>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5.75" customHeight="1">
      <c r="A870" s="50"/>
      <c r="B870" s="147"/>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5.75" customHeight="1">
      <c r="A871" s="50"/>
      <c r="B871" s="147"/>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5.75" customHeight="1">
      <c r="A872" s="50"/>
      <c r="B872" s="147"/>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5.75" customHeight="1">
      <c r="A873" s="50"/>
      <c r="B873" s="147"/>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5.75" customHeight="1">
      <c r="A874" s="50"/>
      <c r="B874" s="147"/>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5.75" customHeight="1">
      <c r="A875" s="50"/>
      <c r="B875" s="147"/>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5.75" customHeight="1">
      <c r="A876" s="50"/>
      <c r="B876" s="147"/>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5.75" customHeight="1">
      <c r="A877" s="50"/>
      <c r="B877" s="147"/>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5.75" customHeight="1">
      <c r="A878" s="50"/>
      <c r="B878" s="147"/>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5.75" customHeight="1">
      <c r="A879" s="50"/>
      <c r="B879" s="147"/>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5.75" customHeight="1">
      <c r="A880" s="50"/>
      <c r="B880" s="147"/>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5.75" customHeight="1">
      <c r="A881" s="50"/>
      <c r="B881" s="147"/>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5.75" customHeight="1">
      <c r="A882" s="50"/>
      <c r="B882" s="147"/>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5.75" customHeight="1">
      <c r="A883" s="50"/>
      <c r="B883" s="147"/>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5.75" customHeight="1">
      <c r="A884" s="50"/>
      <c r="B884" s="147"/>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5.75" customHeight="1">
      <c r="A885" s="50"/>
      <c r="B885" s="147"/>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5.75" customHeight="1">
      <c r="A886" s="50"/>
      <c r="B886" s="147"/>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5.75" customHeight="1">
      <c r="A887" s="50"/>
      <c r="B887" s="147"/>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5.75" customHeight="1">
      <c r="A888" s="50"/>
      <c r="B888" s="147"/>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5.75" customHeight="1">
      <c r="A889" s="50"/>
      <c r="B889" s="147"/>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5.75" customHeight="1">
      <c r="A890" s="50"/>
      <c r="B890" s="147"/>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5.75" customHeight="1">
      <c r="A891" s="50"/>
      <c r="B891" s="147"/>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5.75" customHeight="1">
      <c r="A892" s="50"/>
      <c r="B892" s="147"/>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5.75" customHeight="1">
      <c r="A893" s="50"/>
      <c r="B893" s="147"/>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5.75" customHeight="1">
      <c r="A894" s="50"/>
      <c r="B894" s="147"/>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5.75" customHeight="1">
      <c r="A895" s="50"/>
      <c r="B895" s="147"/>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5.75" customHeight="1">
      <c r="A896" s="50"/>
      <c r="B896" s="147"/>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5.75" customHeight="1">
      <c r="A897" s="50"/>
      <c r="B897" s="147"/>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5.75" customHeight="1">
      <c r="A898" s="50"/>
      <c r="B898" s="147"/>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5.75" customHeight="1">
      <c r="A899" s="50"/>
      <c r="B899" s="147"/>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5.75" customHeight="1">
      <c r="A900" s="50"/>
      <c r="B900" s="147"/>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5.75" customHeight="1">
      <c r="A901" s="50"/>
      <c r="B901" s="147"/>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5.75" customHeight="1">
      <c r="A902" s="50"/>
      <c r="B902" s="147"/>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5.75" customHeight="1">
      <c r="A903" s="50"/>
      <c r="B903" s="147"/>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5.75" customHeight="1">
      <c r="A904" s="50"/>
      <c r="B904" s="147"/>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5.75" customHeight="1">
      <c r="A905" s="50"/>
      <c r="B905" s="147"/>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5.75" customHeight="1">
      <c r="A906" s="50"/>
      <c r="B906" s="147"/>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5.75" customHeight="1">
      <c r="A907" s="50"/>
      <c r="B907" s="147"/>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5.75" customHeight="1">
      <c r="A908" s="50"/>
      <c r="B908" s="147"/>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5.75" customHeight="1">
      <c r="A909" s="50"/>
      <c r="B909" s="147"/>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5.75" customHeight="1">
      <c r="A910" s="50"/>
      <c r="B910" s="147"/>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5.75" customHeight="1">
      <c r="A911" s="50"/>
      <c r="B911" s="147"/>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5.75" customHeight="1">
      <c r="A912" s="50"/>
      <c r="B912" s="147"/>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5.75" customHeight="1">
      <c r="A913" s="50"/>
      <c r="B913" s="147"/>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5.75" customHeight="1">
      <c r="A914" s="50"/>
      <c r="B914" s="147"/>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5.75" customHeight="1">
      <c r="A915" s="50"/>
      <c r="B915" s="147"/>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5.75" customHeight="1">
      <c r="A916" s="50"/>
      <c r="B916" s="147"/>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5.75" customHeight="1">
      <c r="A917" s="50"/>
      <c r="B917" s="147"/>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5.75" customHeight="1">
      <c r="A918" s="50"/>
      <c r="B918" s="147"/>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5.75" customHeight="1">
      <c r="A919" s="50"/>
      <c r="B919" s="147"/>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5.75" customHeight="1">
      <c r="A920" s="50"/>
      <c r="B920" s="147"/>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5.75" customHeight="1">
      <c r="A921" s="50"/>
      <c r="B921" s="147"/>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5.75" customHeight="1">
      <c r="A922" s="50"/>
      <c r="B922" s="147"/>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5.75" customHeight="1">
      <c r="A923" s="50"/>
      <c r="B923" s="147"/>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5.75" customHeight="1">
      <c r="A924" s="50"/>
      <c r="B924" s="147"/>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5.75" customHeight="1">
      <c r="A925" s="50"/>
      <c r="B925" s="147"/>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5.75" customHeight="1">
      <c r="A926" s="50"/>
      <c r="B926" s="147"/>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5.75" customHeight="1">
      <c r="A927" s="50"/>
      <c r="B927" s="147"/>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5.75" customHeight="1">
      <c r="A928" s="50"/>
      <c r="B928" s="147"/>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5.75" customHeight="1">
      <c r="A929" s="50"/>
      <c r="B929" s="147"/>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5.75" customHeight="1">
      <c r="A930" s="50"/>
      <c r="B930" s="147"/>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5.75" customHeight="1">
      <c r="A931" s="50"/>
      <c r="B931" s="147"/>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5.75" customHeight="1">
      <c r="A932" s="50"/>
      <c r="B932" s="147"/>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5.75" customHeight="1">
      <c r="A933" s="50"/>
      <c r="B933" s="147"/>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5.75" customHeight="1">
      <c r="A934" s="50"/>
      <c r="B934" s="147"/>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5.75" customHeight="1">
      <c r="A935" s="50"/>
      <c r="B935" s="147"/>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5.75" customHeight="1">
      <c r="A936" s="50"/>
      <c r="B936" s="147"/>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5.75" customHeight="1">
      <c r="A937" s="50"/>
      <c r="B937" s="147"/>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5.75" customHeight="1">
      <c r="A938" s="50"/>
      <c r="B938" s="147"/>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5.75" customHeight="1">
      <c r="A939" s="50"/>
      <c r="B939" s="147"/>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5.75" customHeight="1">
      <c r="A940" s="50"/>
      <c r="B940" s="147"/>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5.75" customHeight="1">
      <c r="A941" s="50"/>
      <c r="B941" s="147"/>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5.75" customHeight="1">
      <c r="A942" s="50"/>
      <c r="B942" s="147"/>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5.75" customHeight="1">
      <c r="A943" s="50"/>
      <c r="B943" s="147"/>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5.75" customHeight="1">
      <c r="A944" s="50"/>
      <c r="B944" s="147"/>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5.75" customHeight="1">
      <c r="A945" s="50"/>
      <c r="B945" s="147"/>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5.75" customHeight="1">
      <c r="A946" s="50"/>
      <c r="B946" s="147"/>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5.75" customHeight="1">
      <c r="A947" s="50"/>
      <c r="B947" s="147"/>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5.75" customHeight="1">
      <c r="A948" s="50"/>
      <c r="B948" s="147"/>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5.75" customHeight="1">
      <c r="A949" s="50"/>
      <c r="B949" s="147"/>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5.75" customHeight="1">
      <c r="A950" s="50"/>
      <c r="B950" s="147"/>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5.75" customHeight="1">
      <c r="A951" s="50"/>
      <c r="B951" s="147"/>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5.75" customHeight="1">
      <c r="A952" s="50"/>
      <c r="B952" s="147"/>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5.75" customHeight="1">
      <c r="A953" s="50"/>
      <c r="B953" s="147"/>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5.75" customHeight="1">
      <c r="A954" s="50"/>
      <c r="B954" s="147"/>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5.75" customHeight="1">
      <c r="A955" s="50"/>
      <c r="B955" s="147"/>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5.75" customHeight="1">
      <c r="A956" s="50"/>
      <c r="B956" s="147"/>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5.75" customHeight="1">
      <c r="A957" s="50"/>
      <c r="B957" s="147"/>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5.75" customHeight="1">
      <c r="A958" s="50"/>
      <c r="B958" s="147"/>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5.75" customHeight="1">
      <c r="A959" s="50"/>
      <c r="B959" s="147"/>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5.75" customHeight="1">
      <c r="A960" s="50"/>
      <c r="B960" s="147"/>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5.75" customHeight="1">
      <c r="A961" s="50"/>
      <c r="B961" s="147"/>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5.75" customHeight="1">
      <c r="A962" s="50"/>
      <c r="B962" s="147"/>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5.75" customHeight="1">
      <c r="A963" s="50"/>
      <c r="B963" s="147"/>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5.75" customHeight="1">
      <c r="A964" s="50"/>
      <c r="B964" s="147"/>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5.75" customHeight="1">
      <c r="A965" s="50"/>
      <c r="B965" s="147"/>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5.75" customHeight="1">
      <c r="A966" s="50"/>
      <c r="B966" s="147"/>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5.75" customHeight="1">
      <c r="A967" s="50"/>
      <c r="B967" s="147"/>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5.75" customHeight="1">
      <c r="A968" s="50"/>
      <c r="B968" s="147"/>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5.75" customHeight="1">
      <c r="A969" s="50"/>
      <c r="B969" s="147"/>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5.75" customHeight="1">
      <c r="A970" s="50"/>
      <c r="B970" s="147"/>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5.75" customHeight="1">
      <c r="A971" s="50"/>
      <c r="B971" s="147"/>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5.75" customHeight="1">
      <c r="A972" s="50"/>
      <c r="B972" s="147"/>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5.75" customHeight="1">
      <c r="A973" s="50"/>
      <c r="B973" s="147"/>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5.75" customHeight="1">
      <c r="A974" s="50"/>
      <c r="B974" s="147"/>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5.75" customHeight="1">
      <c r="A975" s="50"/>
      <c r="B975" s="147"/>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5.75" customHeight="1">
      <c r="A976" s="50"/>
      <c r="B976" s="147"/>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5.75" customHeight="1">
      <c r="A977" s="50"/>
      <c r="B977" s="147"/>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5.75" customHeight="1">
      <c r="A978" s="50"/>
      <c r="B978" s="147"/>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5.75" customHeight="1">
      <c r="A979" s="50"/>
      <c r="B979" s="147"/>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5.75" customHeight="1">
      <c r="A980" s="50"/>
      <c r="B980" s="147"/>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5.75" customHeight="1">
      <c r="A981" s="50"/>
      <c r="B981" s="147"/>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5.75" customHeight="1">
      <c r="A982" s="50"/>
      <c r="B982" s="147"/>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5.75" customHeight="1">
      <c r="A983" s="50"/>
      <c r="B983" s="147"/>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5.75" customHeight="1">
      <c r="A984" s="50"/>
      <c r="B984" s="147"/>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5.75" customHeight="1">
      <c r="A985" s="50"/>
      <c r="B985" s="147"/>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5.75" customHeight="1">
      <c r="A986" s="50"/>
      <c r="B986" s="147"/>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5.75" customHeight="1">
      <c r="A987" s="50"/>
      <c r="B987" s="147"/>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5.75" customHeight="1">
      <c r="A988" s="50"/>
      <c r="B988" s="147"/>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5.75" customHeight="1">
      <c r="A989" s="50"/>
      <c r="B989" s="147"/>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5.75" customHeight="1">
      <c r="A990" s="50"/>
      <c r="B990" s="147"/>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5.75" customHeight="1">
      <c r="A991" s="50"/>
      <c r="B991" s="147"/>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5.75" customHeight="1">
      <c r="A992" s="50"/>
      <c r="B992" s="147"/>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5.75" customHeight="1">
      <c r="A993" s="50"/>
      <c r="B993" s="147"/>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5.75" customHeight="1">
      <c r="A994" s="50"/>
      <c r="B994" s="147"/>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5.75" customHeight="1">
      <c r="A995" s="50"/>
      <c r="B995" s="147"/>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5.75" customHeight="1">
      <c r="A996" s="50"/>
      <c r="B996" s="147"/>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5.75" customHeight="1">
      <c r="A997" s="50"/>
      <c r="B997" s="147"/>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5.75" customHeight="1">
      <c r="A998" s="50"/>
      <c r="B998" s="147"/>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5.75" customHeight="1">
      <c r="A999" s="50"/>
      <c r="B999" s="147"/>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5.75" customHeight="1">
      <c r="A1000" s="50"/>
      <c r="B1000" s="147"/>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65">
    <mergeCell ref="F22:I22"/>
    <mergeCell ref="F36:G36"/>
    <mergeCell ref="H36:I36"/>
    <mergeCell ref="J36:K36"/>
    <mergeCell ref="L36:M36"/>
    <mergeCell ref="C15:M15"/>
    <mergeCell ref="C16:M16"/>
    <mergeCell ref="B1:M1"/>
    <mergeCell ref="A2:A14"/>
    <mergeCell ref="C2:M2"/>
    <mergeCell ref="C3:M3"/>
    <mergeCell ref="F4:G4"/>
    <mergeCell ref="I7:M7"/>
    <mergeCell ref="B8:B10"/>
    <mergeCell ref="F9:G9"/>
    <mergeCell ref="I9:J9"/>
    <mergeCell ref="F10:G10"/>
    <mergeCell ref="I10:J10"/>
    <mergeCell ref="C11:M11"/>
    <mergeCell ref="C12:M12"/>
    <mergeCell ref="C13:M13"/>
    <mergeCell ref="L38:M38"/>
    <mergeCell ref="C58:M58"/>
    <mergeCell ref="C59:M59"/>
    <mergeCell ref="C60:M60"/>
    <mergeCell ref="C49:M49"/>
    <mergeCell ref="C50:M50"/>
    <mergeCell ref="F42:G42"/>
    <mergeCell ref="H42:I42"/>
    <mergeCell ref="G45:J46"/>
    <mergeCell ref="L45:M46"/>
    <mergeCell ref="C48:M48"/>
    <mergeCell ref="F45:F46"/>
    <mergeCell ref="F14:M14"/>
    <mergeCell ref="C61:M61"/>
    <mergeCell ref="C51:M51"/>
    <mergeCell ref="C52:M52"/>
    <mergeCell ref="C53:M53"/>
    <mergeCell ref="C54:M54"/>
    <mergeCell ref="C55:M55"/>
    <mergeCell ref="C56:M56"/>
    <mergeCell ref="C57:M57"/>
    <mergeCell ref="F40:G40"/>
    <mergeCell ref="H40:I40"/>
    <mergeCell ref="J40:K40"/>
    <mergeCell ref="L40:M40"/>
    <mergeCell ref="F38:G38"/>
    <mergeCell ref="H38:I38"/>
    <mergeCell ref="J38:K38"/>
    <mergeCell ref="B34:B43"/>
    <mergeCell ref="B44:B47"/>
    <mergeCell ref="A52:A57"/>
    <mergeCell ref="A58:A60"/>
    <mergeCell ref="C7:D7"/>
    <mergeCell ref="C9:D9"/>
    <mergeCell ref="A15:A51"/>
    <mergeCell ref="B17:B23"/>
    <mergeCell ref="B24:B27"/>
    <mergeCell ref="B31:B33"/>
    <mergeCell ref="D42:E42"/>
    <mergeCell ref="C10:D10"/>
    <mergeCell ref="C14:D14"/>
    <mergeCell ref="D36:E36"/>
    <mergeCell ref="D38:E38"/>
    <mergeCell ref="D40:E40"/>
  </mergeCells>
  <dataValidations count="1">
    <dataValidation type="decimal" allowBlank="1" showErrorMessage="1" sqref="D32">
      <formula1>2000</formula1>
      <formula2>500000000</formula2>
    </dataValidation>
  </dataValidations>
  <hyperlinks>
    <hyperlink ref="C56" r:id="rId1"/>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topLeftCell="A49" zoomScale="80" zoomScaleNormal="80" workbookViewId="0">
      <selection activeCell="C14" sqref="C14:D14"/>
    </sheetView>
  </sheetViews>
  <sheetFormatPr baseColWidth="10" defaultColWidth="14.42578125" defaultRowHeight="15" customHeight="1"/>
  <cols>
    <col min="1" max="1" width="25.140625" customWidth="1"/>
    <col min="2" max="2" width="39.140625" customWidth="1"/>
    <col min="3" max="28" width="11.42578125" customWidth="1"/>
  </cols>
  <sheetData>
    <row r="1" spans="1:28" ht="28.5" customHeight="1">
      <c r="A1" s="555"/>
      <c r="B1" s="1202" t="s">
        <v>962</v>
      </c>
      <c r="C1" s="1739"/>
      <c r="D1" s="1739"/>
      <c r="E1" s="1739"/>
      <c r="F1" s="1739"/>
      <c r="G1" s="1739"/>
      <c r="H1" s="1739"/>
      <c r="I1" s="1739"/>
      <c r="J1" s="1739"/>
      <c r="K1" s="1739"/>
      <c r="L1" s="1739"/>
      <c r="M1" s="1204"/>
      <c r="N1" s="50"/>
      <c r="O1" s="50"/>
      <c r="P1" s="50"/>
      <c r="Q1" s="50"/>
      <c r="R1" s="50"/>
      <c r="S1" s="50"/>
      <c r="T1" s="50"/>
      <c r="U1" s="50"/>
      <c r="V1" s="50"/>
      <c r="W1" s="50"/>
      <c r="X1" s="50"/>
      <c r="Y1" s="50"/>
      <c r="Z1" s="50"/>
      <c r="AA1" s="50"/>
      <c r="AB1" s="50"/>
    </row>
    <row r="2" spans="1:28" ht="36.75" customHeight="1">
      <c r="A2" s="1804" t="s">
        <v>263</v>
      </c>
      <c r="B2" s="51" t="s">
        <v>264</v>
      </c>
      <c r="C2" s="1805" t="s">
        <v>740</v>
      </c>
      <c r="D2" s="1125"/>
      <c r="E2" s="1125"/>
      <c r="F2" s="1125"/>
      <c r="G2" s="1125"/>
      <c r="H2" s="1125"/>
      <c r="I2" s="1125"/>
      <c r="J2" s="1125"/>
      <c r="K2" s="1125"/>
      <c r="L2" s="1125"/>
      <c r="M2" s="1126"/>
      <c r="N2" s="50"/>
      <c r="O2" s="50"/>
      <c r="P2" s="50"/>
      <c r="Q2" s="50"/>
      <c r="R2" s="50"/>
      <c r="S2" s="50"/>
      <c r="T2" s="50"/>
      <c r="U2" s="50"/>
      <c r="V2" s="50"/>
      <c r="W2" s="50"/>
      <c r="X2" s="50"/>
      <c r="Y2" s="50"/>
      <c r="Z2" s="50"/>
      <c r="AA2" s="50"/>
      <c r="AB2" s="50"/>
    </row>
    <row r="3" spans="1:28" ht="40.5" customHeight="1">
      <c r="A3" s="1801"/>
      <c r="B3" s="52" t="s">
        <v>338</v>
      </c>
      <c r="C3" s="1790" t="s">
        <v>741</v>
      </c>
      <c r="D3" s="1109"/>
      <c r="E3" s="1109"/>
      <c r="F3" s="1109"/>
      <c r="G3" s="1109"/>
      <c r="H3" s="1109"/>
      <c r="I3" s="1109"/>
      <c r="J3" s="1109"/>
      <c r="K3" s="1109"/>
      <c r="L3" s="1109"/>
      <c r="M3" s="1147"/>
      <c r="N3" s="50"/>
      <c r="O3" s="50"/>
      <c r="P3" s="50"/>
      <c r="Q3" s="50"/>
      <c r="R3" s="50"/>
      <c r="S3" s="50"/>
      <c r="T3" s="50"/>
      <c r="U3" s="50"/>
      <c r="V3" s="50"/>
      <c r="W3" s="50"/>
      <c r="X3" s="50"/>
      <c r="Y3" s="50"/>
      <c r="Z3" s="50"/>
      <c r="AA3" s="50"/>
      <c r="AB3" s="50"/>
    </row>
    <row r="4" spans="1:28" ht="15.75" customHeight="1">
      <c r="A4" s="1801"/>
      <c r="B4" s="60" t="s">
        <v>97</v>
      </c>
      <c r="C4" s="54" t="s">
        <v>217</v>
      </c>
      <c r="D4" s="55"/>
      <c r="E4" s="393"/>
      <c r="F4" s="1182" t="s">
        <v>98</v>
      </c>
      <c r="G4" s="1183"/>
      <c r="H4" s="57"/>
      <c r="I4" s="512"/>
      <c r="J4" s="512"/>
      <c r="K4" s="512"/>
      <c r="L4" s="512"/>
      <c r="M4" s="59"/>
      <c r="N4" s="50"/>
      <c r="O4" s="50"/>
      <c r="P4" s="50"/>
      <c r="Q4" s="50"/>
      <c r="R4" s="50"/>
      <c r="S4" s="50"/>
      <c r="T4" s="50"/>
      <c r="U4" s="50"/>
      <c r="V4" s="50"/>
      <c r="W4" s="50"/>
      <c r="X4" s="50"/>
      <c r="Y4" s="50"/>
      <c r="Z4" s="50"/>
      <c r="AA4" s="50"/>
      <c r="AB4" s="50"/>
    </row>
    <row r="5" spans="1:28" ht="15.75" customHeight="1">
      <c r="A5" s="1801"/>
      <c r="B5" s="60" t="s">
        <v>267</v>
      </c>
      <c r="C5" s="54" t="s">
        <v>217</v>
      </c>
      <c r="D5" s="512"/>
      <c r="E5" s="512"/>
      <c r="F5" s="512"/>
      <c r="G5" s="512"/>
      <c r="H5" s="512"/>
      <c r="I5" s="512"/>
      <c r="J5" s="512"/>
      <c r="K5" s="512"/>
      <c r="L5" s="512"/>
      <c r="M5" s="59"/>
      <c r="N5" s="50"/>
      <c r="O5" s="50"/>
      <c r="P5" s="50"/>
      <c r="Q5" s="50"/>
      <c r="R5" s="50"/>
      <c r="S5" s="50"/>
      <c r="T5" s="50"/>
      <c r="U5" s="50"/>
      <c r="V5" s="50"/>
      <c r="W5" s="50"/>
      <c r="X5" s="50"/>
      <c r="Y5" s="50"/>
      <c r="Z5" s="50"/>
      <c r="AA5" s="50"/>
      <c r="AB5" s="50"/>
    </row>
    <row r="6" spans="1:28" ht="15.75" customHeight="1">
      <c r="A6" s="1801"/>
      <c r="B6" s="60" t="s">
        <v>268</v>
      </c>
      <c r="C6" s="54" t="s">
        <v>217</v>
      </c>
      <c r="D6" s="512"/>
      <c r="E6" s="512"/>
      <c r="F6" s="512"/>
      <c r="G6" s="512"/>
      <c r="H6" s="512"/>
      <c r="I6" s="512"/>
      <c r="J6" s="512"/>
      <c r="K6" s="512"/>
      <c r="L6" s="512"/>
      <c r="M6" s="59"/>
      <c r="N6" s="50"/>
      <c r="O6" s="50"/>
      <c r="P6" s="50"/>
      <c r="Q6" s="50"/>
      <c r="R6" s="50"/>
      <c r="S6" s="50"/>
      <c r="T6" s="50"/>
      <c r="U6" s="50"/>
      <c r="V6" s="50"/>
      <c r="W6" s="50"/>
      <c r="X6" s="50"/>
      <c r="Y6" s="50"/>
      <c r="Z6" s="50"/>
      <c r="AA6" s="50"/>
      <c r="AB6" s="50"/>
    </row>
    <row r="7" spans="1:28" ht="15.75" customHeight="1">
      <c r="A7" s="1801"/>
      <c r="B7" s="52" t="s">
        <v>269</v>
      </c>
      <c r="C7" s="1809" t="s">
        <v>59</v>
      </c>
      <c r="D7" s="1787"/>
      <c r="E7" s="556"/>
      <c r="F7" s="556"/>
      <c r="G7" s="163"/>
      <c r="H7" s="63" t="s">
        <v>52</v>
      </c>
      <c r="I7" s="1806" t="s">
        <v>650</v>
      </c>
      <c r="J7" s="1787"/>
      <c r="K7" s="1787"/>
      <c r="L7" s="1787"/>
      <c r="M7" s="1226"/>
      <c r="N7" s="50"/>
      <c r="O7" s="50"/>
      <c r="P7" s="50"/>
      <c r="Q7" s="50"/>
      <c r="R7" s="50"/>
      <c r="S7" s="50"/>
      <c r="T7" s="50"/>
      <c r="U7" s="50"/>
      <c r="V7" s="50"/>
      <c r="W7" s="50"/>
      <c r="X7" s="50"/>
      <c r="Y7" s="50"/>
      <c r="Z7" s="50"/>
      <c r="AA7" s="50"/>
      <c r="AB7" s="50"/>
    </row>
    <row r="8" spans="1:28" ht="15.75" customHeight="1">
      <c r="A8" s="1801"/>
      <c r="B8" s="1800" t="s">
        <v>270</v>
      </c>
      <c r="C8" s="1810" t="s">
        <v>54</v>
      </c>
      <c r="D8" s="1758"/>
      <c r="E8" s="557"/>
      <c r="F8" s="1807" t="s">
        <v>651</v>
      </c>
      <c r="G8" s="1758"/>
      <c r="H8" s="557"/>
      <c r="I8" s="1807" t="s">
        <v>64</v>
      </c>
      <c r="J8" s="1758"/>
      <c r="K8" s="557"/>
      <c r="L8" s="1807" t="s">
        <v>67</v>
      </c>
      <c r="M8" s="1294"/>
      <c r="N8" s="50"/>
      <c r="O8" s="50"/>
      <c r="P8" s="50"/>
      <c r="Q8" s="50"/>
      <c r="R8" s="50"/>
      <c r="S8" s="50"/>
      <c r="T8" s="50"/>
      <c r="U8" s="50"/>
      <c r="V8" s="50"/>
      <c r="W8" s="50"/>
      <c r="X8" s="50"/>
      <c r="Y8" s="50"/>
      <c r="Z8" s="50"/>
      <c r="AA8" s="50"/>
      <c r="AB8" s="50"/>
    </row>
    <row r="9" spans="1:28" ht="15.75" customHeight="1">
      <c r="A9" s="1801"/>
      <c r="B9" s="1801"/>
      <c r="C9" s="1802"/>
      <c r="D9" s="1774"/>
      <c r="E9" s="558"/>
      <c r="F9" s="1525"/>
      <c r="G9" s="1525"/>
      <c r="H9" s="558"/>
      <c r="I9" s="1774"/>
      <c r="J9" s="1774"/>
      <c r="K9" s="558"/>
      <c r="L9" s="1774"/>
      <c r="M9" s="1222"/>
      <c r="N9" s="50"/>
      <c r="O9" s="50"/>
      <c r="P9" s="50"/>
      <c r="Q9" s="50"/>
      <c r="R9" s="50"/>
      <c r="S9" s="50"/>
      <c r="T9" s="50"/>
      <c r="U9" s="50"/>
      <c r="V9" s="50"/>
      <c r="W9" s="50"/>
      <c r="X9" s="50"/>
      <c r="Y9" s="50"/>
      <c r="Z9" s="50"/>
      <c r="AA9" s="50"/>
      <c r="AB9" s="50"/>
    </row>
    <row r="10" spans="1:28" ht="15.75" customHeight="1">
      <c r="A10" s="1801"/>
      <c r="B10" s="1801"/>
      <c r="C10" s="1119" t="s">
        <v>272</v>
      </c>
      <c r="D10" s="1787"/>
      <c r="E10" s="558"/>
      <c r="F10" s="1120" t="s">
        <v>272</v>
      </c>
      <c r="G10" s="1787"/>
      <c r="H10" s="558"/>
      <c r="I10" s="1120" t="s">
        <v>272</v>
      </c>
      <c r="J10" s="1787"/>
      <c r="K10" s="558"/>
      <c r="L10" s="1120" t="s">
        <v>272</v>
      </c>
      <c r="M10" s="1226"/>
      <c r="N10" s="50"/>
      <c r="O10" s="50"/>
      <c r="P10" s="50"/>
      <c r="Q10" s="50"/>
      <c r="R10" s="50"/>
      <c r="S10" s="50"/>
      <c r="T10" s="50"/>
      <c r="U10" s="50"/>
      <c r="V10" s="50"/>
      <c r="W10" s="50"/>
      <c r="X10" s="50"/>
      <c r="Y10" s="50"/>
      <c r="Z10" s="50"/>
      <c r="AA10" s="50"/>
      <c r="AB10" s="50"/>
    </row>
    <row r="11" spans="1:28" ht="15.75" customHeight="1">
      <c r="A11" s="1801"/>
      <c r="B11" s="1801"/>
      <c r="C11" s="559"/>
      <c r="D11" s="558"/>
      <c r="E11" s="558"/>
      <c r="F11" s="558"/>
      <c r="G11" s="558"/>
      <c r="H11" s="558"/>
      <c r="I11" s="558"/>
      <c r="J11" s="558"/>
      <c r="K11" s="558"/>
      <c r="L11" s="560"/>
      <c r="M11" s="561"/>
      <c r="N11" s="50"/>
      <c r="O11" s="50"/>
      <c r="P11" s="50"/>
      <c r="Q11" s="50"/>
      <c r="R11" s="50"/>
      <c r="S11" s="50"/>
      <c r="T11" s="50"/>
      <c r="U11" s="50"/>
      <c r="V11" s="50"/>
      <c r="W11" s="50"/>
      <c r="X11" s="50"/>
      <c r="Y11" s="50"/>
      <c r="Z11" s="50"/>
      <c r="AA11" s="50"/>
      <c r="AB11" s="50"/>
    </row>
    <row r="12" spans="1:28" ht="15.75" customHeight="1">
      <c r="A12" s="1801"/>
      <c r="B12" s="1801"/>
      <c r="C12" s="1767" t="s">
        <v>271</v>
      </c>
      <c r="D12" s="1525"/>
      <c r="E12" s="558"/>
      <c r="F12" s="1791" t="s">
        <v>652</v>
      </c>
      <c r="G12" s="1525"/>
      <c r="H12" s="558"/>
      <c r="I12" s="1791" t="s">
        <v>70</v>
      </c>
      <c r="J12" s="1525"/>
      <c r="K12" s="558"/>
      <c r="L12" s="560"/>
      <c r="M12" s="561"/>
      <c r="N12" s="50"/>
      <c r="O12" s="50"/>
      <c r="P12" s="50"/>
      <c r="Q12" s="50"/>
      <c r="R12" s="50"/>
      <c r="S12" s="50"/>
      <c r="T12" s="50"/>
      <c r="U12" s="50"/>
      <c r="V12" s="50"/>
      <c r="W12" s="50"/>
      <c r="X12" s="50"/>
      <c r="Y12" s="50"/>
      <c r="Z12" s="50"/>
      <c r="AA12" s="50"/>
      <c r="AB12" s="50"/>
    </row>
    <row r="13" spans="1:28" ht="27.75" customHeight="1">
      <c r="A13" s="1801"/>
      <c r="B13" s="1801"/>
      <c r="C13" s="1802"/>
      <c r="D13" s="1774"/>
      <c r="E13" s="558"/>
      <c r="F13" s="1774"/>
      <c r="G13" s="1774"/>
      <c r="H13" s="558"/>
      <c r="I13" s="1774"/>
      <c r="J13" s="1774"/>
      <c r="K13" s="558"/>
      <c r="L13" s="560"/>
      <c r="M13" s="561"/>
      <c r="N13" s="50"/>
      <c r="O13" s="50"/>
      <c r="P13" s="50"/>
      <c r="Q13" s="50"/>
      <c r="R13" s="50"/>
      <c r="S13" s="50"/>
      <c r="T13" s="50"/>
      <c r="U13" s="50"/>
      <c r="V13" s="50"/>
      <c r="W13" s="50"/>
      <c r="X13" s="50"/>
      <c r="Y13" s="50"/>
      <c r="Z13" s="50"/>
      <c r="AA13" s="50"/>
      <c r="AB13" s="50"/>
    </row>
    <row r="14" spans="1:28" ht="15.75" customHeight="1">
      <c r="A14" s="1801"/>
      <c r="B14" s="1801"/>
      <c r="C14" s="1119" t="s">
        <v>272</v>
      </c>
      <c r="D14" s="1787"/>
      <c r="E14" s="558"/>
      <c r="F14" s="1120" t="s">
        <v>272</v>
      </c>
      <c r="G14" s="1787"/>
      <c r="H14" s="558"/>
      <c r="I14" s="1120" t="s">
        <v>272</v>
      </c>
      <c r="J14" s="1787"/>
      <c r="K14" s="558"/>
      <c r="L14" s="560"/>
      <c r="M14" s="561"/>
      <c r="N14" s="50"/>
      <c r="O14" s="50"/>
      <c r="P14" s="50"/>
      <c r="Q14" s="50"/>
      <c r="R14" s="50"/>
      <c r="S14" s="50"/>
      <c r="T14" s="50"/>
      <c r="U14" s="50"/>
      <c r="V14" s="50"/>
      <c r="W14" s="50"/>
      <c r="X14" s="50"/>
      <c r="Y14" s="50"/>
      <c r="Z14" s="50"/>
      <c r="AA14" s="50"/>
      <c r="AB14" s="50"/>
    </row>
    <row r="15" spans="1:28" ht="15.75" customHeight="1">
      <c r="A15" s="1801"/>
      <c r="B15" s="1802"/>
      <c r="C15" s="1803"/>
      <c r="D15" s="1760"/>
      <c r="E15" s="513"/>
      <c r="F15" s="1788"/>
      <c r="G15" s="1760"/>
      <c r="H15" s="513"/>
      <c r="I15" s="1788"/>
      <c r="J15" s="1760"/>
      <c r="K15" s="513"/>
      <c r="L15" s="562"/>
      <c r="M15" s="366"/>
      <c r="N15" s="50"/>
      <c r="O15" s="50"/>
      <c r="P15" s="50"/>
      <c r="Q15" s="50"/>
      <c r="R15" s="50"/>
      <c r="S15" s="50"/>
      <c r="T15" s="50"/>
      <c r="U15" s="50"/>
      <c r="V15" s="50"/>
      <c r="W15" s="50"/>
      <c r="X15" s="50"/>
      <c r="Y15" s="50"/>
      <c r="Z15" s="50"/>
      <c r="AA15" s="50"/>
      <c r="AB15" s="50"/>
    </row>
    <row r="16" spans="1:28" ht="93.75" customHeight="1">
      <c r="A16" s="1801"/>
      <c r="B16" s="52" t="s">
        <v>273</v>
      </c>
      <c r="C16" s="1789" t="s">
        <v>742</v>
      </c>
      <c r="D16" s="1774"/>
      <c r="E16" s="1774"/>
      <c r="F16" s="1774"/>
      <c r="G16" s="1774"/>
      <c r="H16" s="1774"/>
      <c r="I16" s="1774"/>
      <c r="J16" s="1774"/>
      <c r="K16" s="1774"/>
      <c r="L16" s="1774"/>
      <c r="M16" s="1222"/>
      <c r="N16" s="50"/>
      <c r="O16" s="50"/>
      <c r="P16" s="50"/>
      <c r="Q16" s="50"/>
      <c r="R16" s="50"/>
      <c r="S16" s="50"/>
      <c r="T16" s="50"/>
      <c r="U16" s="50"/>
      <c r="V16" s="50"/>
      <c r="W16" s="50"/>
      <c r="X16" s="50"/>
      <c r="Y16" s="50"/>
      <c r="Z16" s="50"/>
      <c r="AA16" s="50"/>
      <c r="AB16" s="50"/>
    </row>
    <row r="17" spans="1:28" ht="114" customHeight="1">
      <c r="A17" s="1801"/>
      <c r="B17" s="52" t="s">
        <v>348</v>
      </c>
      <c r="C17" s="1790" t="s">
        <v>743</v>
      </c>
      <c r="D17" s="1109"/>
      <c r="E17" s="1109"/>
      <c r="F17" s="1109"/>
      <c r="G17" s="1109"/>
      <c r="H17" s="1109"/>
      <c r="I17" s="1109"/>
      <c r="J17" s="1109"/>
      <c r="K17" s="1109"/>
      <c r="L17" s="1109"/>
      <c r="M17" s="1147"/>
      <c r="N17" s="50"/>
      <c r="O17" s="50"/>
      <c r="P17" s="50"/>
      <c r="Q17" s="50"/>
      <c r="R17" s="50"/>
      <c r="S17" s="50"/>
      <c r="T17" s="50"/>
      <c r="U17" s="50"/>
      <c r="V17" s="50"/>
      <c r="W17" s="50"/>
      <c r="X17" s="50"/>
      <c r="Y17" s="50"/>
      <c r="Z17" s="50"/>
      <c r="AA17" s="50"/>
      <c r="AB17" s="50"/>
    </row>
    <row r="18" spans="1:28" ht="15.75" customHeight="1">
      <c r="A18" s="1801"/>
      <c r="B18" s="52" t="s">
        <v>349</v>
      </c>
      <c r="C18" s="1127" t="s">
        <v>637</v>
      </c>
      <c r="D18" s="1109"/>
      <c r="E18" s="1109"/>
      <c r="F18" s="1109"/>
      <c r="G18" s="1109"/>
      <c r="H18" s="1109"/>
      <c r="I18" s="1109"/>
      <c r="J18" s="1109"/>
      <c r="K18" s="1109"/>
      <c r="L18" s="1109"/>
      <c r="M18" s="1147"/>
      <c r="N18" s="50"/>
      <c r="O18" s="50"/>
      <c r="P18" s="50"/>
      <c r="Q18" s="50"/>
      <c r="R18" s="50"/>
      <c r="S18" s="50"/>
      <c r="T18" s="50"/>
      <c r="U18" s="50"/>
      <c r="V18" s="50"/>
      <c r="W18" s="50"/>
      <c r="X18" s="50"/>
      <c r="Y18" s="50"/>
      <c r="Z18" s="50"/>
      <c r="AA18" s="50"/>
      <c r="AB18" s="50"/>
    </row>
    <row r="19" spans="1:28" ht="42.75" customHeight="1">
      <c r="A19" s="1801"/>
      <c r="B19" s="361" t="s">
        <v>351</v>
      </c>
      <c r="C19" s="1127" t="s">
        <v>653</v>
      </c>
      <c r="D19" s="1109"/>
      <c r="E19" s="167" t="s">
        <v>353</v>
      </c>
      <c r="F19" s="1808" t="s">
        <v>236</v>
      </c>
      <c r="G19" s="1109"/>
      <c r="H19" s="1109"/>
      <c r="I19" s="1109"/>
      <c r="J19" s="1109"/>
      <c r="K19" s="1109"/>
      <c r="L19" s="1109"/>
      <c r="M19" s="1147"/>
      <c r="N19" s="50"/>
      <c r="O19" s="50"/>
      <c r="P19" s="50"/>
      <c r="Q19" s="50"/>
      <c r="R19" s="50"/>
      <c r="S19" s="50"/>
      <c r="T19" s="50"/>
      <c r="U19" s="50"/>
      <c r="V19" s="50"/>
      <c r="W19" s="50"/>
      <c r="X19" s="50"/>
      <c r="Y19" s="50"/>
      <c r="Z19" s="50"/>
      <c r="AA19" s="50"/>
      <c r="AB19" s="50"/>
    </row>
    <row r="20" spans="1:28" ht="15.75" customHeight="1">
      <c r="A20" s="1812" t="s">
        <v>275</v>
      </c>
      <c r="B20" s="61" t="s">
        <v>91</v>
      </c>
      <c r="C20" s="1127" t="s">
        <v>217</v>
      </c>
      <c r="D20" s="1109"/>
      <c r="E20" s="1109"/>
      <c r="F20" s="1109"/>
      <c r="G20" s="1109"/>
      <c r="H20" s="1109"/>
      <c r="I20" s="1109"/>
      <c r="J20" s="1109"/>
      <c r="K20" s="1109"/>
      <c r="L20" s="1109"/>
      <c r="M20" s="1147"/>
      <c r="N20" s="50"/>
      <c r="O20" s="50"/>
      <c r="P20" s="50"/>
      <c r="Q20" s="50"/>
      <c r="R20" s="50"/>
      <c r="S20" s="50"/>
      <c r="T20" s="50"/>
      <c r="U20" s="50"/>
      <c r="V20" s="50"/>
      <c r="W20" s="50"/>
      <c r="X20" s="50"/>
      <c r="Y20" s="50"/>
      <c r="Z20" s="50"/>
      <c r="AA20" s="50"/>
      <c r="AB20" s="50"/>
    </row>
    <row r="21" spans="1:28" ht="15.75" customHeight="1">
      <c r="A21" s="1801"/>
      <c r="B21" s="61" t="s">
        <v>356</v>
      </c>
      <c r="C21" s="1790" t="s">
        <v>744</v>
      </c>
      <c r="D21" s="1109"/>
      <c r="E21" s="1109"/>
      <c r="F21" s="1109"/>
      <c r="G21" s="1109"/>
      <c r="H21" s="1109"/>
      <c r="I21" s="1109"/>
      <c r="J21" s="1109"/>
      <c r="K21" s="1109"/>
      <c r="L21" s="1109"/>
      <c r="M21" s="1147"/>
      <c r="N21" s="50"/>
      <c r="O21" s="50"/>
      <c r="P21" s="50"/>
      <c r="Q21" s="50"/>
      <c r="R21" s="50"/>
      <c r="S21" s="50"/>
      <c r="T21" s="50"/>
      <c r="U21" s="50"/>
      <c r="V21" s="50"/>
      <c r="W21" s="50"/>
      <c r="X21" s="50"/>
      <c r="Y21" s="50"/>
      <c r="Z21" s="50"/>
      <c r="AA21" s="50"/>
      <c r="AB21" s="50"/>
    </row>
    <row r="22" spans="1:28" ht="8.25" customHeight="1">
      <c r="A22" s="1801"/>
      <c r="B22" s="1792" t="s">
        <v>276</v>
      </c>
      <c r="C22" s="563"/>
      <c r="D22" s="564"/>
      <c r="E22" s="564"/>
      <c r="F22" s="564"/>
      <c r="G22" s="564"/>
      <c r="H22" s="564"/>
      <c r="I22" s="564"/>
      <c r="J22" s="564"/>
      <c r="K22" s="564"/>
      <c r="L22" s="564"/>
      <c r="M22" s="565"/>
      <c r="N22" s="50"/>
      <c r="O22" s="50"/>
      <c r="P22" s="50"/>
      <c r="Q22" s="50"/>
      <c r="R22" s="50"/>
      <c r="S22" s="50"/>
      <c r="T22" s="50"/>
      <c r="U22" s="50"/>
      <c r="V22" s="50"/>
      <c r="W22" s="50"/>
      <c r="X22" s="50"/>
      <c r="Y22" s="50"/>
      <c r="Z22" s="50"/>
      <c r="AA22" s="50"/>
      <c r="AB22" s="50"/>
    </row>
    <row r="23" spans="1:28" ht="9" customHeight="1">
      <c r="A23" s="1801"/>
      <c r="B23" s="1214"/>
      <c r="C23" s="566"/>
      <c r="D23" s="567"/>
      <c r="E23" s="568"/>
      <c r="F23" s="567"/>
      <c r="G23" s="568"/>
      <c r="H23" s="567"/>
      <c r="I23" s="568"/>
      <c r="J23" s="567"/>
      <c r="K23" s="568"/>
      <c r="L23" s="568"/>
      <c r="M23" s="569"/>
      <c r="N23" s="50"/>
      <c r="O23" s="50"/>
      <c r="P23" s="50"/>
      <c r="Q23" s="50"/>
      <c r="R23" s="50"/>
      <c r="S23" s="50"/>
      <c r="T23" s="50"/>
      <c r="U23" s="50"/>
      <c r="V23" s="50"/>
      <c r="W23" s="50"/>
      <c r="X23" s="50"/>
      <c r="Y23" s="50"/>
      <c r="Z23" s="50"/>
      <c r="AA23" s="50"/>
      <c r="AB23" s="50"/>
    </row>
    <row r="24" spans="1:28" ht="15.75" customHeight="1">
      <c r="A24" s="1801"/>
      <c r="B24" s="1214"/>
      <c r="C24" s="570" t="s">
        <v>277</v>
      </c>
      <c r="D24" s="79"/>
      <c r="E24" s="571" t="s">
        <v>278</v>
      </c>
      <c r="F24" s="79"/>
      <c r="G24" s="571" t="s">
        <v>279</v>
      </c>
      <c r="H24" s="79"/>
      <c r="I24" s="571" t="s">
        <v>280</v>
      </c>
      <c r="J24" s="57"/>
      <c r="K24" s="571"/>
      <c r="L24" s="571"/>
      <c r="M24" s="569"/>
      <c r="N24" s="50"/>
      <c r="O24" s="50"/>
      <c r="P24" s="50"/>
      <c r="Q24" s="50"/>
      <c r="R24" s="50"/>
      <c r="S24" s="50"/>
      <c r="T24" s="50"/>
      <c r="U24" s="50"/>
      <c r="V24" s="50"/>
      <c r="W24" s="50"/>
      <c r="X24" s="50"/>
      <c r="Y24" s="50"/>
      <c r="Z24" s="50"/>
      <c r="AA24" s="50"/>
      <c r="AB24" s="50"/>
    </row>
    <row r="25" spans="1:28" ht="15.75" customHeight="1">
      <c r="A25" s="1801"/>
      <c r="B25" s="1214"/>
      <c r="C25" s="570" t="s">
        <v>281</v>
      </c>
      <c r="D25" s="81"/>
      <c r="E25" s="571" t="s">
        <v>282</v>
      </c>
      <c r="F25" s="82"/>
      <c r="G25" s="571" t="s">
        <v>283</v>
      </c>
      <c r="H25" s="82"/>
      <c r="I25" s="571"/>
      <c r="J25" s="568"/>
      <c r="K25" s="571"/>
      <c r="L25" s="571"/>
      <c r="M25" s="569"/>
      <c r="N25" s="50"/>
      <c r="O25" s="50"/>
      <c r="P25" s="50"/>
      <c r="Q25" s="50"/>
      <c r="R25" s="50"/>
      <c r="S25" s="50"/>
      <c r="T25" s="50"/>
      <c r="U25" s="50"/>
      <c r="V25" s="50"/>
      <c r="W25" s="50"/>
      <c r="X25" s="50"/>
      <c r="Y25" s="50"/>
      <c r="Z25" s="50"/>
      <c r="AA25" s="50"/>
      <c r="AB25" s="50"/>
    </row>
    <row r="26" spans="1:28" ht="15.75" customHeight="1">
      <c r="A26" s="1801"/>
      <c r="B26" s="1214"/>
      <c r="C26" s="570" t="s">
        <v>284</v>
      </c>
      <c r="D26" s="81"/>
      <c r="E26" s="571" t="s">
        <v>285</v>
      </c>
      <c r="F26" s="81"/>
      <c r="G26" s="571"/>
      <c r="H26" s="568"/>
      <c r="I26" s="571"/>
      <c r="J26" s="568"/>
      <c r="K26" s="571"/>
      <c r="L26" s="571"/>
      <c r="M26" s="569"/>
      <c r="N26" s="50"/>
      <c r="O26" s="50"/>
      <c r="P26" s="50"/>
      <c r="Q26" s="50"/>
      <c r="R26" s="50"/>
      <c r="S26" s="50"/>
      <c r="T26" s="50"/>
      <c r="U26" s="50"/>
      <c r="V26" s="50"/>
      <c r="W26" s="50"/>
      <c r="X26" s="50"/>
      <c r="Y26" s="50"/>
      <c r="Z26" s="50"/>
      <c r="AA26" s="50"/>
      <c r="AB26" s="50"/>
    </row>
    <row r="27" spans="1:28" ht="15.75" customHeight="1">
      <c r="A27" s="1801"/>
      <c r="B27" s="1214"/>
      <c r="C27" s="570" t="s">
        <v>286</v>
      </c>
      <c r="D27" s="572" t="s">
        <v>309</v>
      </c>
      <c r="E27" s="571" t="s">
        <v>288</v>
      </c>
      <c r="F27" s="1122" t="s">
        <v>289</v>
      </c>
      <c r="G27" s="1774"/>
      <c r="H27" s="1774"/>
      <c r="I27" s="1774"/>
      <c r="J27" s="1774"/>
      <c r="K27" s="1774"/>
      <c r="L27" s="1774"/>
      <c r="M27" s="1222"/>
      <c r="N27" s="50"/>
      <c r="O27" s="50"/>
      <c r="P27" s="50"/>
      <c r="Q27" s="50"/>
      <c r="R27" s="50"/>
      <c r="S27" s="50"/>
      <c r="T27" s="50"/>
      <c r="U27" s="50"/>
      <c r="V27" s="50"/>
      <c r="W27" s="50"/>
      <c r="X27" s="50"/>
      <c r="Y27" s="50"/>
      <c r="Z27" s="50"/>
      <c r="AA27" s="50"/>
      <c r="AB27" s="50"/>
    </row>
    <row r="28" spans="1:28" ht="9.75" customHeight="1">
      <c r="A28" s="1801"/>
      <c r="B28" s="1793"/>
      <c r="C28" s="84"/>
      <c r="D28" s="573"/>
      <c r="E28" s="573"/>
      <c r="F28" s="573"/>
      <c r="G28" s="573"/>
      <c r="H28" s="573"/>
      <c r="I28" s="573"/>
      <c r="J28" s="573"/>
      <c r="K28" s="573"/>
      <c r="L28" s="573"/>
      <c r="M28" s="574"/>
      <c r="N28" s="50"/>
      <c r="O28" s="50"/>
      <c r="P28" s="50"/>
      <c r="Q28" s="50"/>
      <c r="R28" s="50"/>
      <c r="S28" s="50"/>
      <c r="T28" s="50"/>
      <c r="U28" s="50"/>
      <c r="V28" s="50"/>
      <c r="W28" s="50"/>
      <c r="X28" s="50"/>
      <c r="Y28" s="50"/>
      <c r="Z28" s="50"/>
      <c r="AA28" s="50"/>
      <c r="AB28" s="50"/>
    </row>
    <row r="29" spans="1:28" ht="15.75" customHeight="1">
      <c r="A29" s="1801"/>
      <c r="B29" s="1792" t="s">
        <v>290</v>
      </c>
      <c r="C29" s="575"/>
      <c r="D29" s="564"/>
      <c r="E29" s="564"/>
      <c r="F29" s="564"/>
      <c r="G29" s="564"/>
      <c r="H29" s="564"/>
      <c r="I29" s="564"/>
      <c r="J29" s="564"/>
      <c r="K29" s="564"/>
      <c r="L29" s="576"/>
      <c r="M29" s="577"/>
      <c r="N29" s="50"/>
      <c r="O29" s="50"/>
      <c r="P29" s="50"/>
      <c r="Q29" s="50"/>
      <c r="R29" s="50"/>
      <c r="S29" s="50"/>
      <c r="T29" s="50"/>
      <c r="U29" s="50"/>
      <c r="V29" s="50"/>
      <c r="W29" s="50"/>
      <c r="X29" s="50"/>
      <c r="Y29" s="50"/>
      <c r="Z29" s="50"/>
      <c r="AA29" s="50"/>
      <c r="AB29" s="50"/>
    </row>
    <row r="30" spans="1:28" ht="15.75" customHeight="1">
      <c r="A30" s="1801"/>
      <c r="B30" s="1214"/>
      <c r="C30" s="570" t="s">
        <v>291</v>
      </c>
      <c r="D30" s="82"/>
      <c r="E30" s="578"/>
      <c r="F30" s="571" t="s">
        <v>292</v>
      </c>
      <c r="G30" s="81"/>
      <c r="H30" s="578"/>
      <c r="I30" s="571" t="s">
        <v>201</v>
      </c>
      <c r="J30" s="81"/>
      <c r="K30" s="578"/>
      <c r="L30" s="560"/>
      <c r="M30" s="561"/>
      <c r="N30" s="50"/>
      <c r="O30" s="50"/>
      <c r="P30" s="50"/>
      <c r="Q30" s="50"/>
      <c r="R30" s="50"/>
      <c r="S30" s="50"/>
      <c r="T30" s="50"/>
      <c r="U30" s="50"/>
      <c r="V30" s="50"/>
      <c r="W30" s="50"/>
      <c r="X30" s="50"/>
      <c r="Y30" s="50"/>
      <c r="Z30" s="50"/>
      <c r="AA30" s="50"/>
      <c r="AB30" s="50"/>
    </row>
    <row r="31" spans="1:28" ht="15.75" customHeight="1">
      <c r="A31" s="1801"/>
      <c r="B31" s="1214"/>
      <c r="C31" s="570" t="s">
        <v>293</v>
      </c>
      <c r="D31" s="579" t="s">
        <v>309</v>
      </c>
      <c r="E31" s="560"/>
      <c r="F31" s="571" t="s">
        <v>193</v>
      </c>
      <c r="G31" s="82"/>
      <c r="H31" s="560"/>
      <c r="I31" s="580"/>
      <c r="J31" s="560"/>
      <c r="K31" s="558"/>
      <c r="L31" s="560"/>
      <c r="M31" s="561"/>
      <c r="N31" s="50"/>
      <c r="O31" s="50"/>
      <c r="P31" s="50"/>
      <c r="Q31" s="50"/>
      <c r="R31" s="50"/>
      <c r="S31" s="50"/>
      <c r="T31" s="50"/>
      <c r="U31" s="50"/>
      <c r="V31" s="50"/>
      <c r="W31" s="50"/>
      <c r="X31" s="50"/>
      <c r="Y31" s="50"/>
      <c r="Z31" s="50"/>
      <c r="AA31" s="50"/>
      <c r="AB31" s="50"/>
    </row>
    <row r="32" spans="1:28" ht="15.75" customHeight="1">
      <c r="A32" s="1801"/>
      <c r="B32" s="1793"/>
      <c r="C32" s="94"/>
      <c r="D32" s="567"/>
      <c r="E32" s="567"/>
      <c r="F32" s="567"/>
      <c r="G32" s="567"/>
      <c r="H32" s="567"/>
      <c r="I32" s="567"/>
      <c r="J32" s="567"/>
      <c r="K32" s="567"/>
      <c r="L32" s="581"/>
      <c r="M32" s="582"/>
      <c r="N32" s="50"/>
      <c r="O32" s="50"/>
      <c r="P32" s="50"/>
      <c r="Q32" s="50"/>
      <c r="R32" s="50"/>
      <c r="S32" s="50"/>
      <c r="T32" s="50"/>
      <c r="U32" s="50"/>
      <c r="V32" s="50"/>
      <c r="W32" s="50"/>
      <c r="X32" s="50"/>
      <c r="Y32" s="50"/>
      <c r="Z32" s="50"/>
      <c r="AA32" s="50"/>
      <c r="AB32" s="50"/>
    </row>
    <row r="33" spans="1:28" ht="15.75" customHeight="1">
      <c r="A33" s="1801"/>
      <c r="B33" s="583" t="s">
        <v>294</v>
      </c>
      <c r="C33" s="584"/>
      <c r="D33" s="585"/>
      <c r="E33" s="585"/>
      <c r="F33" s="585"/>
      <c r="G33" s="585"/>
      <c r="H33" s="585"/>
      <c r="I33" s="585"/>
      <c r="J33" s="585"/>
      <c r="K33" s="585"/>
      <c r="L33" s="585"/>
      <c r="M33" s="586"/>
      <c r="N33" s="50"/>
      <c r="O33" s="50"/>
      <c r="P33" s="50"/>
      <c r="Q33" s="50"/>
      <c r="R33" s="50"/>
      <c r="S33" s="50"/>
      <c r="T33" s="50"/>
      <c r="U33" s="50"/>
      <c r="V33" s="50"/>
      <c r="W33" s="50"/>
      <c r="X33" s="50"/>
      <c r="Y33" s="50"/>
      <c r="Z33" s="50"/>
      <c r="AA33" s="50"/>
      <c r="AB33" s="50"/>
    </row>
    <row r="34" spans="1:28" ht="15.75" customHeight="1">
      <c r="A34" s="1801"/>
      <c r="B34" s="583"/>
      <c r="C34" s="587" t="s">
        <v>295</v>
      </c>
      <c r="D34" s="151" t="s">
        <v>237</v>
      </c>
      <c r="E34" s="578"/>
      <c r="F34" s="588" t="s">
        <v>296</v>
      </c>
      <c r="G34" s="82"/>
      <c r="H34" s="578"/>
      <c r="I34" s="588" t="s">
        <v>297</v>
      </c>
      <c r="J34" s="152"/>
      <c r="K34" s="589"/>
      <c r="L34" s="108"/>
      <c r="M34" s="590"/>
      <c r="N34" s="50"/>
      <c r="O34" s="50"/>
      <c r="P34" s="50"/>
      <c r="Q34" s="50"/>
      <c r="R34" s="50"/>
      <c r="S34" s="50"/>
      <c r="T34" s="50"/>
      <c r="U34" s="50"/>
      <c r="V34" s="50"/>
      <c r="W34" s="50"/>
      <c r="X34" s="50"/>
      <c r="Y34" s="50"/>
      <c r="Z34" s="50"/>
      <c r="AA34" s="50"/>
      <c r="AB34" s="50"/>
    </row>
    <row r="35" spans="1:28" ht="15.75" customHeight="1">
      <c r="A35" s="1801"/>
      <c r="B35" s="60"/>
      <c r="C35" s="84"/>
      <c r="D35" s="573"/>
      <c r="E35" s="573"/>
      <c r="F35" s="573"/>
      <c r="G35" s="573"/>
      <c r="H35" s="573"/>
      <c r="I35" s="573"/>
      <c r="J35" s="573"/>
      <c r="K35" s="573"/>
      <c r="L35" s="573"/>
      <c r="M35" s="574"/>
      <c r="N35" s="50"/>
      <c r="O35" s="50"/>
      <c r="P35" s="50"/>
      <c r="Q35" s="50"/>
      <c r="R35" s="50"/>
      <c r="S35" s="50"/>
      <c r="T35" s="50"/>
      <c r="U35" s="50"/>
      <c r="V35" s="50"/>
      <c r="W35" s="50"/>
      <c r="X35" s="50"/>
      <c r="Y35" s="50"/>
      <c r="Z35" s="50"/>
      <c r="AA35" s="50"/>
      <c r="AB35" s="50"/>
    </row>
    <row r="36" spans="1:28" ht="15.75" customHeight="1">
      <c r="A36" s="1801"/>
      <c r="B36" s="1792" t="s">
        <v>299</v>
      </c>
      <c r="C36" s="591"/>
      <c r="D36" s="592"/>
      <c r="E36" s="592"/>
      <c r="F36" s="592"/>
      <c r="G36" s="592"/>
      <c r="H36" s="592"/>
      <c r="I36" s="592"/>
      <c r="J36" s="592"/>
      <c r="K36" s="592"/>
      <c r="L36" s="576"/>
      <c r="M36" s="577"/>
      <c r="N36" s="50"/>
      <c r="O36" s="50"/>
      <c r="P36" s="50"/>
      <c r="Q36" s="50"/>
      <c r="R36" s="50"/>
      <c r="S36" s="50"/>
      <c r="T36" s="50"/>
      <c r="U36" s="50"/>
      <c r="V36" s="50"/>
      <c r="W36" s="50"/>
      <c r="X36" s="50"/>
      <c r="Y36" s="50"/>
      <c r="Z36" s="50"/>
      <c r="AA36" s="50"/>
      <c r="AB36" s="50"/>
    </row>
    <row r="37" spans="1:28" ht="15.75" customHeight="1">
      <c r="A37" s="1801"/>
      <c r="B37" s="1214"/>
      <c r="C37" s="593" t="s">
        <v>300</v>
      </c>
      <c r="D37" s="171">
        <v>2023</v>
      </c>
      <c r="E37" s="594"/>
      <c r="F37" s="578" t="s">
        <v>301</v>
      </c>
      <c r="G37" s="113" t="s">
        <v>302</v>
      </c>
      <c r="H37" s="594"/>
      <c r="I37" s="588"/>
      <c r="J37" s="594"/>
      <c r="K37" s="594"/>
      <c r="L37" s="560"/>
      <c r="M37" s="561"/>
      <c r="N37" s="50"/>
      <c r="O37" s="50"/>
      <c r="P37" s="50"/>
      <c r="Q37" s="50"/>
      <c r="R37" s="50"/>
      <c r="S37" s="50"/>
      <c r="T37" s="50"/>
      <c r="U37" s="50"/>
      <c r="V37" s="50"/>
      <c r="W37" s="50"/>
      <c r="X37" s="50"/>
      <c r="Y37" s="50"/>
      <c r="Z37" s="50"/>
      <c r="AA37" s="50"/>
      <c r="AB37" s="50"/>
    </row>
    <row r="38" spans="1:28" ht="15.75" customHeight="1">
      <c r="A38" s="1801"/>
      <c r="B38" s="1793"/>
      <c r="C38" s="84"/>
      <c r="D38" s="595"/>
      <c r="E38" s="596"/>
      <c r="F38" s="573"/>
      <c r="G38" s="596"/>
      <c r="H38" s="596"/>
      <c r="I38" s="597"/>
      <c r="J38" s="596"/>
      <c r="K38" s="596"/>
      <c r="L38" s="581"/>
      <c r="M38" s="582"/>
      <c r="N38" s="50"/>
      <c r="O38" s="50"/>
      <c r="P38" s="50"/>
      <c r="Q38" s="50"/>
      <c r="R38" s="50"/>
      <c r="S38" s="50"/>
      <c r="T38" s="50"/>
      <c r="U38" s="50"/>
      <c r="V38" s="50"/>
      <c r="W38" s="50"/>
      <c r="X38" s="50"/>
      <c r="Y38" s="50"/>
      <c r="Z38" s="50"/>
      <c r="AA38" s="50"/>
      <c r="AB38" s="50"/>
    </row>
    <row r="39" spans="1:28" ht="15.75" customHeight="1">
      <c r="A39" s="1801"/>
      <c r="B39" s="1792" t="s">
        <v>303</v>
      </c>
      <c r="C39" s="598"/>
      <c r="D39" s="599"/>
      <c r="E39" s="599"/>
      <c r="F39" s="599"/>
      <c r="G39" s="599"/>
      <c r="H39" s="599"/>
      <c r="I39" s="599"/>
      <c r="J39" s="599"/>
      <c r="K39" s="599"/>
      <c r="L39" s="599"/>
      <c r="M39" s="600"/>
      <c r="N39" s="50"/>
      <c r="O39" s="50"/>
      <c r="P39" s="50"/>
      <c r="Q39" s="50"/>
      <c r="R39" s="50"/>
      <c r="S39" s="50"/>
      <c r="T39" s="50"/>
      <c r="U39" s="50"/>
      <c r="V39" s="50"/>
      <c r="W39" s="50"/>
      <c r="X39" s="50"/>
      <c r="Y39" s="50"/>
      <c r="Z39" s="50"/>
      <c r="AA39" s="50"/>
      <c r="AB39" s="50"/>
    </row>
    <row r="40" spans="1:28" ht="15.75" customHeight="1">
      <c r="A40" s="1801"/>
      <c r="B40" s="1214"/>
      <c r="C40" s="570"/>
      <c r="D40" s="578">
        <v>2023</v>
      </c>
      <c r="E40" s="578"/>
      <c r="F40" s="578">
        <v>2024</v>
      </c>
      <c r="G40" s="578"/>
      <c r="H40" s="558">
        <v>2025</v>
      </c>
      <c r="I40" s="558"/>
      <c r="J40" s="558">
        <v>2026</v>
      </c>
      <c r="K40" s="578"/>
      <c r="L40" s="578">
        <v>2027</v>
      </c>
      <c r="M40" s="601"/>
      <c r="N40" s="50"/>
      <c r="O40" s="50"/>
      <c r="P40" s="50"/>
      <c r="Q40" s="50"/>
      <c r="R40" s="50"/>
      <c r="S40" s="50"/>
      <c r="T40" s="50"/>
      <c r="U40" s="50"/>
      <c r="V40" s="50"/>
      <c r="W40" s="50"/>
      <c r="X40" s="50"/>
      <c r="Y40" s="50"/>
      <c r="Z40" s="50"/>
      <c r="AA40" s="50"/>
      <c r="AB40" s="50"/>
    </row>
    <row r="41" spans="1:28" ht="15.75" customHeight="1">
      <c r="A41" s="1801"/>
      <c r="B41" s="1214"/>
      <c r="C41" s="570"/>
      <c r="D41" s="1786">
        <v>1</v>
      </c>
      <c r="E41" s="1183"/>
      <c r="F41" s="1786">
        <v>2</v>
      </c>
      <c r="G41" s="1183"/>
      <c r="H41" s="1786">
        <v>2</v>
      </c>
      <c r="I41" s="1183"/>
      <c r="J41" s="1786">
        <v>2</v>
      </c>
      <c r="K41" s="1183"/>
      <c r="L41" s="1786">
        <v>2</v>
      </c>
      <c r="M41" s="1183"/>
      <c r="N41" s="50"/>
      <c r="O41" s="50"/>
      <c r="P41" s="50"/>
      <c r="Q41" s="50"/>
      <c r="R41" s="50"/>
      <c r="S41" s="50"/>
      <c r="T41" s="50"/>
      <c r="U41" s="50"/>
      <c r="V41" s="50"/>
      <c r="W41" s="50"/>
      <c r="X41" s="50"/>
      <c r="Y41" s="50"/>
      <c r="Z41" s="50"/>
      <c r="AA41" s="50"/>
      <c r="AB41" s="50"/>
    </row>
    <row r="42" spans="1:28" ht="15.75" customHeight="1">
      <c r="A42" s="1801"/>
      <c r="B42" s="1214"/>
      <c r="C42" s="570"/>
      <c r="D42" s="578">
        <v>2028</v>
      </c>
      <c r="E42" s="578"/>
      <c r="F42" s="578">
        <v>2029</v>
      </c>
      <c r="G42" s="578"/>
      <c r="H42" s="558">
        <v>2030</v>
      </c>
      <c r="I42" s="558"/>
      <c r="J42" s="558">
        <v>2031</v>
      </c>
      <c r="K42" s="578"/>
      <c r="L42" s="578">
        <v>2032</v>
      </c>
      <c r="M42" s="569"/>
      <c r="N42" s="50"/>
      <c r="O42" s="50"/>
      <c r="P42" s="50"/>
      <c r="Q42" s="50"/>
      <c r="R42" s="50"/>
      <c r="S42" s="50"/>
      <c r="T42" s="50"/>
      <c r="U42" s="50"/>
      <c r="V42" s="50"/>
      <c r="W42" s="50"/>
      <c r="X42" s="50"/>
      <c r="Y42" s="50"/>
      <c r="Z42" s="50"/>
      <c r="AA42" s="50"/>
      <c r="AB42" s="50"/>
    </row>
    <row r="43" spans="1:28" ht="15.75" customHeight="1">
      <c r="A43" s="1801"/>
      <c r="B43" s="1214"/>
      <c r="C43" s="570"/>
      <c r="D43" s="1786">
        <v>2</v>
      </c>
      <c r="E43" s="1183"/>
      <c r="F43" s="1786">
        <v>2</v>
      </c>
      <c r="G43" s="1183"/>
      <c r="H43" s="1786">
        <v>2</v>
      </c>
      <c r="I43" s="1183"/>
      <c r="J43" s="1786">
        <v>2</v>
      </c>
      <c r="K43" s="1183"/>
      <c r="L43" s="1786">
        <v>2</v>
      </c>
      <c r="M43" s="1183"/>
      <c r="N43" s="50"/>
      <c r="O43" s="50"/>
      <c r="P43" s="50"/>
      <c r="Q43" s="50"/>
      <c r="R43" s="50"/>
      <c r="S43" s="50"/>
      <c r="T43" s="50"/>
      <c r="U43" s="50"/>
      <c r="V43" s="50"/>
      <c r="W43" s="50"/>
      <c r="X43" s="50"/>
      <c r="Y43" s="50"/>
      <c r="Z43" s="50"/>
      <c r="AA43" s="50"/>
      <c r="AB43" s="50"/>
    </row>
    <row r="44" spans="1:28" ht="15.75" customHeight="1">
      <c r="A44" s="1801"/>
      <c r="B44" s="1214"/>
      <c r="C44" s="570"/>
      <c r="D44" s="578">
        <v>2033</v>
      </c>
      <c r="E44" s="578"/>
      <c r="F44" s="578">
        <v>2034</v>
      </c>
      <c r="G44" s="578"/>
      <c r="H44" s="558">
        <v>2035</v>
      </c>
      <c r="I44" s="558"/>
      <c r="J44" s="558">
        <v>2036</v>
      </c>
      <c r="K44" s="578"/>
      <c r="L44" s="578">
        <v>2037</v>
      </c>
      <c r="M44" s="569"/>
      <c r="N44" s="50"/>
      <c r="O44" s="50"/>
      <c r="P44" s="50"/>
      <c r="Q44" s="50"/>
      <c r="R44" s="50"/>
      <c r="S44" s="50"/>
      <c r="T44" s="50"/>
      <c r="U44" s="50"/>
      <c r="V44" s="50"/>
      <c r="W44" s="50"/>
      <c r="X44" s="50"/>
      <c r="Y44" s="50"/>
      <c r="Z44" s="50"/>
      <c r="AA44" s="50"/>
      <c r="AB44" s="50"/>
    </row>
    <row r="45" spans="1:28" ht="15.75" customHeight="1">
      <c r="A45" s="1801"/>
      <c r="B45" s="1214"/>
      <c r="C45" s="570"/>
      <c r="D45" s="1786">
        <v>2</v>
      </c>
      <c r="E45" s="1183"/>
      <c r="F45" s="1786">
        <v>2</v>
      </c>
      <c r="G45" s="1183"/>
      <c r="H45" s="1786">
        <v>2</v>
      </c>
      <c r="I45" s="1183"/>
      <c r="J45" s="1786">
        <v>2</v>
      </c>
      <c r="K45" s="1183"/>
      <c r="L45" s="1786">
        <v>2</v>
      </c>
      <c r="M45" s="1183"/>
      <c r="N45" s="50"/>
      <c r="O45" s="50"/>
      <c r="P45" s="50"/>
      <c r="Q45" s="50"/>
      <c r="R45" s="50"/>
      <c r="S45" s="50"/>
      <c r="T45" s="50"/>
      <c r="U45" s="50"/>
      <c r="V45" s="50"/>
      <c r="W45" s="50"/>
      <c r="X45" s="50"/>
      <c r="Y45" s="50"/>
      <c r="Z45" s="50"/>
      <c r="AA45" s="50"/>
      <c r="AB45" s="50"/>
    </row>
    <row r="46" spans="1:28" ht="15.75" customHeight="1">
      <c r="A46" s="1801"/>
      <c r="B46" s="1214"/>
      <c r="C46" s="570"/>
      <c r="D46" s="578">
        <v>2038</v>
      </c>
      <c r="E46" s="589"/>
      <c r="F46" s="602" t="s">
        <v>304</v>
      </c>
      <c r="G46" s="589"/>
      <c r="H46" s="603"/>
      <c r="I46" s="585"/>
      <c r="J46" s="603"/>
      <c r="K46" s="585"/>
      <c r="L46" s="603"/>
      <c r="M46" s="586"/>
      <c r="N46" s="50"/>
      <c r="O46" s="50"/>
      <c r="P46" s="50"/>
      <c r="Q46" s="50"/>
      <c r="R46" s="50"/>
      <c r="S46" s="50"/>
      <c r="T46" s="50"/>
      <c r="U46" s="50"/>
      <c r="V46" s="50"/>
      <c r="W46" s="50"/>
      <c r="X46" s="50"/>
      <c r="Y46" s="50"/>
      <c r="Z46" s="50"/>
      <c r="AA46" s="50"/>
      <c r="AB46" s="50"/>
    </row>
    <row r="47" spans="1:28" ht="15.75" customHeight="1">
      <c r="A47" s="1801"/>
      <c r="B47" s="1214"/>
      <c r="C47" s="570"/>
      <c r="D47" s="1786">
        <v>1</v>
      </c>
      <c r="E47" s="1183"/>
      <c r="F47" s="1786">
        <v>30</v>
      </c>
      <c r="G47" s="1183"/>
      <c r="H47" s="1794"/>
      <c r="I47" s="1525"/>
      <c r="J47" s="604"/>
      <c r="K47" s="578"/>
      <c r="L47" s="604"/>
      <c r="M47" s="590"/>
      <c r="N47" s="50"/>
      <c r="O47" s="50"/>
      <c r="P47" s="50"/>
      <c r="Q47" s="50"/>
      <c r="R47" s="50"/>
      <c r="S47" s="50"/>
      <c r="T47" s="50"/>
      <c r="U47" s="50"/>
      <c r="V47" s="50"/>
      <c r="W47" s="50"/>
      <c r="X47" s="50"/>
      <c r="Y47" s="50"/>
      <c r="Z47" s="50"/>
      <c r="AA47" s="50"/>
      <c r="AB47" s="50"/>
    </row>
    <row r="48" spans="1:28" ht="15.75" customHeight="1">
      <c r="A48" s="1801"/>
      <c r="B48" s="1214"/>
      <c r="C48" s="130"/>
      <c r="D48" s="602"/>
      <c r="E48" s="589"/>
      <c r="F48" s="602"/>
      <c r="G48" s="589"/>
      <c r="H48" s="605"/>
      <c r="I48" s="573"/>
      <c r="J48" s="605"/>
      <c r="K48" s="573"/>
      <c r="L48" s="605"/>
      <c r="M48" s="574"/>
      <c r="N48" s="50"/>
      <c r="O48" s="50"/>
      <c r="P48" s="50"/>
      <c r="Q48" s="50"/>
      <c r="R48" s="50"/>
      <c r="S48" s="50"/>
      <c r="T48" s="50"/>
      <c r="U48" s="50"/>
      <c r="V48" s="50"/>
      <c r="W48" s="50"/>
      <c r="X48" s="50"/>
      <c r="Y48" s="50"/>
      <c r="Z48" s="50"/>
      <c r="AA48" s="50"/>
      <c r="AB48" s="50"/>
    </row>
    <row r="49" spans="1:28" ht="18" customHeight="1">
      <c r="A49" s="1801"/>
      <c r="B49" s="1792" t="s">
        <v>305</v>
      </c>
      <c r="C49" s="575"/>
      <c r="D49" s="564"/>
      <c r="E49" s="564"/>
      <c r="F49" s="564"/>
      <c r="G49" s="564"/>
      <c r="H49" s="564"/>
      <c r="I49" s="564"/>
      <c r="J49" s="564"/>
      <c r="K49" s="564"/>
      <c r="L49" s="560"/>
      <c r="M49" s="561"/>
      <c r="N49" s="50"/>
      <c r="O49" s="50"/>
      <c r="P49" s="50"/>
      <c r="Q49" s="50"/>
      <c r="R49" s="50"/>
      <c r="S49" s="50"/>
      <c r="T49" s="50"/>
      <c r="U49" s="50"/>
      <c r="V49" s="50"/>
      <c r="W49" s="50"/>
      <c r="X49" s="50"/>
      <c r="Y49" s="50"/>
      <c r="Z49" s="50"/>
      <c r="AA49" s="50"/>
      <c r="AB49" s="50"/>
    </row>
    <row r="50" spans="1:28" ht="15.75" customHeight="1">
      <c r="A50" s="1801"/>
      <c r="B50" s="1214"/>
      <c r="C50" s="606"/>
      <c r="D50" s="607" t="s">
        <v>306</v>
      </c>
      <c r="E50" s="608" t="s">
        <v>163</v>
      </c>
      <c r="F50" s="1795" t="s">
        <v>307</v>
      </c>
      <c r="G50" s="1796"/>
      <c r="H50" s="1787"/>
      <c r="I50" s="1787"/>
      <c r="J50" s="1797"/>
      <c r="K50" s="609" t="s">
        <v>308</v>
      </c>
      <c r="L50" s="1799"/>
      <c r="M50" s="1226"/>
      <c r="N50" s="50"/>
      <c r="O50" s="50"/>
      <c r="P50" s="50"/>
      <c r="Q50" s="50"/>
      <c r="R50" s="50"/>
      <c r="S50" s="50"/>
      <c r="T50" s="50"/>
      <c r="U50" s="50"/>
      <c r="V50" s="50"/>
      <c r="W50" s="50"/>
      <c r="X50" s="50"/>
      <c r="Y50" s="50"/>
      <c r="Z50" s="50"/>
      <c r="AA50" s="50"/>
      <c r="AB50" s="50"/>
    </row>
    <row r="51" spans="1:28" ht="15.75" customHeight="1">
      <c r="A51" s="1801"/>
      <c r="B51" s="1214"/>
      <c r="C51" s="606"/>
      <c r="D51" s="157"/>
      <c r="E51" s="572" t="s">
        <v>309</v>
      </c>
      <c r="F51" s="1597"/>
      <c r="G51" s="1617"/>
      <c r="H51" s="1774"/>
      <c r="I51" s="1774"/>
      <c r="J51" s="1798"/>
      <c r="K51" s="560"/>
      <c r="L51" s="1617"/>
      <c r="M51" s="1222"/>
      <c r="N51" s="50"/>
      <c r="O51" s="50"/>
      <c r="P51" s="50"/>
      <c r="Q51" s="50"/>
      <c r="R51" s="50"/>
      <c r="S51" s="50"/>
      <c r="T51" s="50"/>
      <c r="U51" s="50"/>
      <c r="V51" s="50"/>
      <c r="W51" s="50"/>
      <c r="X51" s="50"/>
      <c r="Y51" s="50"/>
      <c r="Z51" s="50"/>
      <c r="AA51" s="50"/>
      <c r="AB51" s="50"/>
    </row>
    <row r="52" spans="1:28" ht="15.75" customHeight="1">
      <c r="A52" s="1801"/>
      <c r="B52" s="1793"/>
      <c r="C52" s="138"/>
      <c r="D52" s="581"/>
      <c r="E52" s="581"/>
      <c r="F52" s="581"/>
      <c r="G52" s="581"/>
      <c r="H52" s="581"/>
      <c r="I52" s="581"/>
      <c r="J52" s="581"/>
      <c r="K52" s="581"/>
      <c r="L52" s="560"/>
      <c r="M52" s="561"/>
      <c r="N52" s="50"/>
      <c r="O52" s="50"/>
      <c r="P52" s="50"/>
      <c r="Q52" s="50"/>
      <c r="R52" s="50"/>
      <c r="S52" s="50"/>
      <c r="T52" s="50"/>
      <c r="U52" s="50"/>
      <c r="V52" s="50"/>
      <c r="W52" s="50"/>
      <c r="X52" s="50"/>
      <c r="Y52" s="50"/>
      <c r="Z52" s="50"/>
      <c r="AA52" s="50"/>
      <c r="AB52" s="50"/>
    </row>
    <row r="53" spans="1:28" ht="64.5" customHeight="1">
      <c r="A53" s="1801"/>
      <c r="B53" s="52" t="s">
        <v>310</v>
      </c>
      <c r="C53" s="1790" t="s">
        <v>745</v>
      </c>
      <c r="D53" s="1109"/>
      <c r="E53" s="1109"/>
      <c r="F53" s="1109"/>
      <c r="G53" s="1109"/>
      <c r="H53" s="1109"/>
      <c r="I53" s="1109"/>
      <c r="J53" s="1109"/>
      <c r="K53" s="1109"/>
      <c r="L53" s="1109"/>
      <c r="M53" s="1147"/>
      <c r="N53" s="50"/>
      <c r="O53" s="50"/>
      <c r="P53" s="1524"/>
      <c r="Q53" s="1525"/>
      <c r="R53" s="1525"/>
      <c r="S53" s="1525"/>
      <c r="T53" s="1525"/>
      <c r="U53" s="1525"/>
      <c r="V53" s="1525"/>
      <c r="W53" s="1525"/>
      <c r="X53" s="1525"/>
      <c r="Y53" s="1525"/>
      <c r="Z53" s="1525"/>
      <c r="AA53" s="50"/>
      <c r="AB53" s="50"/>
    </row>
    <row r="54" spans="1:28" ht="18" customHeight="1">
      <c r="A54" s="1801"/>
      <c r="B54" s="61" t="s">
        <v>312</v>
      </c>
      <c r="C54" s="1790" t="s">
        <v>654</v>
      </c>
      <c r="D54" s="1109"/>
      <c r="E54" s="1109"/>
      <c r="F54" s="1109"/>
      <c r="G54" s="1109"/>
      <c r="H54" s="1109"/>
      <c r="I54" s="1109"/>
      <c r="J54" s="1109"/>
      <c r="K54" s="1109"/>
      <c r="L54" s="1109"/>
      <c r="M54" s="1147"/>
      <c r="N54" s="50"/>
      <c r="O54" s="50"/>
      <c r="P54" s="1524"/>
      <c r="Q54" s="1525"/>
      <c r="R54" s="1525"/>
      <c r="S54" s="1525"/>
      <c r="T54" s="1525"/>
      <c r="U54" s="1525"/>
      <c r="V54" s="1525"/>
      <c r="W54" s="1525"/>
      <c r="X54" s="1525"/>
      <c r="Y54" s="1525"/>
      <c r="Z54" s="1525"/>
      <c r="AA54" s="50"/>
      <c r="AB54" s="50"/>
    </row>
    <row r="55" spans="1:28" ht="15.75" customHeight="1">
      <c r="A55" s="1801"/>
      <c r="B55" s="61" t="s">
        <v>314</v>
      </c>
      <c r="C55" s="54" t="s">
        <v>217</v>
      </c>
      <c r="D55" s="512"/>
      <c r="E55" s="512"/>
      <c r="F55" s="512"/>
      <c r="G55" s="512"/>
      <c r="H55" s="512"/>
      <c r="I55" s="512"/>
      <c r="J55" s="512"/>
      <c r="K55" s="512"/>
      <c r="L55" s="512"/>
      <c r="M55" s="59"/>
      <c r="N55" s="50"/>
      <c r="O55" s="50"/>
      <c r="P55" s="50"/>
      <c r="Q55" s="50"/>
      <c r="R55" s="50"/>
      <c r="S55" s="50"/>
      <c r="T55" s="50"/>
      <c r="U55" s="50"/>
      <c r="V55" s="50"/>
      <c r="W55" s="50"/>
      <c r="X55" s="50"/>
      <c r="Y55" s="50"/>
      <c r="Z55" s="50"/>
      <c r="AA55" s="50"/>
      <c r="AB55" s="50"/>
    </row>
    <row r="56" spans="1:28" ht="15.75" customHeight="1">
      <c r="A56" s="1801"/>
      <c r="B56" s="61" t="s">
        <v>316</v>
      </c>
      <c r="C56" s="54" t="s">
        <v>217</v>
      </c>
      <c r="D56" s="512"/>
      <c r="E56" s="512"/>
      <c r="F56" s="512"/>
      <c r="G56" s="512"/>
      <c r="H56" s="512"/>
      <c r="I56" s="512"/>
      <c r="J56" s="512"/>
      <c r="K56" s="512"/>
      <c r="L56" s="512"/>
      <c r="M56" s="59"/>
      <c r="N56" s="50"/>
      <c r="O56" s="50"/>
      <c r="P56" s="50"/>
      <c r="Q56" s="50"/>
      <c r="R56" s="50"/>
      <c r="S56" s="50"/>
      <c r="T56" s="50"/>
      <c r="U56" s="50"/>
      <c r="V56" s="50"/>
      <c r="W56" s="50"/>
      <c r="X56" s="50"/>
      <c r="Y56" s="50"/>
      <c r="Z56" s="50"/>
      <c r="AA56" s="50"/>
      <c r="AB56" s="50"/>
    </row>
    <row r="57" spans="1:28" ht="15.75" customHeight="1">
      <c r="A57" s="1804" t="s">
        <v>317</v>
      </c>
      <c r="B57" s="141" t="s">
        <v>318</v>
      </c>
      <c r="C57" s="1790" t="s">
        <v>746</v>
      </c>
      <c r="D57" s="1109"/>
      <c r="E57" s="1109"/>
      <c r="F57" s="1109"/>
      <c r="G57" s="1109"/>
      <c r="H57" s="1109"/>
      <c r="I57" s="1109"/>
      <c r="J57" s="1109"/>
      <c r="K57" s="1109"/>
      <c r="L57" s="1109"/>
      <c r="M57" s="1147"/>
      <c r="N57" s="50"/>
      <c r="O57" s="50"/>
      <c r="P57" s="50"/>
      <c r="Q57" s="50"/>
      <c r="R57" s="50"/>
      <c r="S57" s="50"/>
      <c r="T57" s="50"/>
      <c r="U57" s="50"/>
      <c r="V57" s="50"/>
      <c r="W57" s="50"/>
      <c r="X57" s="50"/>
      <c r="Y57" s="50"/>
      <c r="Z57" s="50"/>
      <c r="AA57" s="50"/>
      <c r="AB57" s="50"/>
    </row>
    <row r="58" spans="1:28" ht="15.75" customHeight="1">
      <c r="A58" s="1801"/>
      <c r="B58" s="141" t="s">
        <v>320</v>
      </c>
      <c r="C58" s="1790" t="s">
        <v>238</v>
      </c>
      <c r="D58" s="1109"/>
      <c r="E58" s="1109"/>
      <c r="F58" s="1109"/>
      <c r="G58" s="1109"/>
      <c r="H58" s="1109"/>
      <c r="I58" s="1109"/>
      <c r="J58" s="1109"/>
      <c r="K58" s="1109"/>
      <c r="L58" s="1109"/>
      <c r="M58" s="1147"/>
      <c r="N58" s="50"/>
      <c r="O58" s="50"/>
      <c r="P58" s="50"/>
      <c r="Q58" s="50"/>
      <c r="R58" s="50"/>
      <c r="S58" s="50"/>
      <c r="T58" s="50"/>
      <c r="U58" s="50"/>
      <c r="V58" s="50"/>
      <c r="W58" s="50"/>
      <c r="X58" s="50"/>
      <c r="Y58" s="50"/>
      <c r="Z58" s="50"/>
      <c r="AA58" s="50"/>
      <c r="AB58" s="50"/>
    </row>
    <row r="59" spans="1:28" ht="15.75" customHeight="1">
      <c r="A59" s="1801"/>
      <c r="B59" s="141" t="s">
        <v>322</v>
      </c>
      <c r="C59" s="1127" t="s">
        <v>60</v>
      </c>
      <c r="D59" s="1109"/>
      <c r="E59" s="1109"/>
      <c r="F59" s="1109"/>
      <c r="G59" s="1109"/>
      <c r="H59" s="1109"/>
      <c r="I59" s="1109"/>
      <c r="J59" s="1109"/>
      <c r="K59" s="1109"/>
      <c r="L59" s="1109"/>
      <c r="M59" s="1147"/>
      <c r="N59" s="50"/>
      <c r="O59" s="50"/>
      <c r="P59" s="50"/>
      <c r="Q59" s="50"/>
      <c r="R59" s="50"/>
      <c r="S59" s="50"/>
      <c r="T59" s="50"/>
      <c r="U59" s="50"/>
      <c r="V59" s="50"/>
      <c r="W59" s="50"/>
      <c r="X59" s="50"/>
      <c r="Y59" s="50"/>
      <c r="Z59" s="50"/>
      <c r="AA59" s="50"/>
      <c r="AB59" s="50"/>
    </row>
    <row r="60" spans="1:28" ht="15.75" customHeight="1">
      <c r="A60" s="1801"/>
      <c r="B60" s="142" t="s">
        <v>323</v>
      </c>
      <c r="C60" s="1790" t="s">
        <v>238</v>
      </c>
      <c r="D60" s="1109"/>
      <c r="E60" s="1109"/>
      <c r="F60" s="1109"/>
      <c r="G60" s="1109"/>
      <c r="H60" s="1109"/>
      <c r="I60" s="1109"/>
      <c r="J60" s="1109"/>
      <c r="K60" s="1109"/>
      <c r="L60" s="1109"/>
      <c r="M60" s="1147"/>
      <c r="N60" s="50"/>
      <c r="O60" s="50"/>
      <c r="P60" s="50"/>
      <c r="Q60" s="50"/>
      <c r="R60" s="50"/>
      <c r="S60" s="50"/>
      <c r="T60" s="50"/>
      <c r="U60" s="50"/>
      <c r="V60" s="50"/>
      <c r="W60" s="50"/>
      <c r="X60" s="50"/>
      <c r="Y60" s="50"/>
      <c r="Z60" s="50"/>
      <c r="AA60" s="50"/>
      <c r="AB60" s="50"/>
    </row>
    <row r="61" spans="1:28" ht="15.75" customHeight="1">
      <c r="A61" s="1801"/>
      <c r="B61" s="141" t="s">
        <v>324</v>
      </c>
      <c r="C61" s="1811" t="s">
        <v>720</v>
      </c>
      <c r="D61" s="1109"/>
      <c r="E61" s="1109"/>
      <c r="F61" s="1109"/>
      <c r="G61" s="1109"/>
      <c r="H61" s="1109"/>
      <c r="I61" s="1109"/>
      <c r="J61" s="1109"/>
      <c r="K61" s="1109"/>
      <c r="L61" s="1109"/>
      <c r="M61" s="1147"/>
      <c r="N61" s="50"/>
      <c r="O61" s="50"/>
      <c r="P61" s="50"/>
      <c r="Q61" s="50"/>
      <c r="R61" s="50"/>
      <c r="S61" s="50"/>
      <c r="T61" s="50"/>
      <c r="U61" s="50"/>
      <c r="V61" s="50"/>
      <c r="W61" s="50"/>
      <c r="X61" s="50"/>
      <c r="Y61" s="50"/>
      <c r="Z61" s="50"/>
      <c r="AA61" s="50"/>
      <c r="AB61" s="50"/>
    </row>
    <row r="62" spans="1:28" ht="16.5" customHeight="1">
      <c r="A62" s="1759"/>
      <c r="B62" s="141" t="s">
        <v>325</v>
      </c>
      <c r="C62" s="1127"/>
      <c r="D62" s="1109"/>
      <c r="E62" s="1109"/>
      <c r="F62" s="1109"/>
      <c r="G62" s="1109"/>
      <c r="H62" s="1109"/>
      <c r="I62" s="1109"/>
      <c r="J62" s="1109"/>
      <c r="K62" s="1109"/>
      <c r="L62" s="1109"/>
      <c r="M62" s="1147"/>
      <c r="N62" s="50"/>
      <c r="O62" s="50"/>
      <c r="P62" s="50"/>
      <c r="Q62" s="50"/>
      <c r="R62" s="50"/>
      <c r="S62" s="50"/>
      <c r="T62" s="50"/>
      <c r="U62" s="50"/>
      <c r="V62" s="50"/>
      <c r="W62" s="50"/>
      <c r="X62" s="50"/>
      <c r="Y62" s="50"/>
      <c r="Z62" s="50"/>
      <c r="AA62" s="50"/>
      <c r="AB62" s="50"/>
    </row>
    <row r="63" spans="1:28" ht="15.75" customHeight="1">
      <c r="A63" s="1804" t="s">
        <v>326</v>
      </c>
      <c r="B63" s="143" t="s">
        <v>327</v>
      </c>
      <c r="C63" s="1127" t="s">
        <v>626</v>
      </c>
      <c r="D63" s="1109"/>
      <c r="E63" s="1109"/>
      <c r="F63" s="1109"/>
      <c r="G63" s="1109"/>
      <c r="H63" s="1109"/>
      <c r="I63" s="1109"/>
      <c r="J63" s="1109"/>
      <c r="K63" s="1109"/>
      <c r="L63" s="1109"/>
      <c r="M63" s="1147"/>
      <c r="N63" s="50"/>
      <c r="O63" s="50"/>
      <c r="P63" s="50"/>
      <c r="Q63" s="50"/>
      <c r="R63" s="50"/>
      <c r="S63" s="50"/>
      <c r="T63" s="50"/>
      <c r="U63" s="50"/>
      <c r="V63" s="50"/>
      <c r="W63" s="50"/>
      <c r="X63" s="50"/>
      <c r="Y63" s="50"/>
      <c r="Z63" s="50"/>
      <c r="AA63" s="50"/>
      <c r="AB63" s="50"/>
    </row>
    <row r="64" spans="1:28" ht="30" customHeight="1">
      <c r="A64" s="1801"/>
      <c r="B64" s="143" t="s">
        <v>329</v>
      </c>
      <c r="C64" s="1127" t="s">
        <v>627</v>
      </c>
      <c r="D64" s="1109"/>
      <c r="E64" s="1109"/>
      <c r="F64" s="1109"/>
      <c r="G64" s="1109"/>
      <c r="H64" s="1109"/>
      <c r="I64" s="1109"/>
      <c r="J64" s="1109"/>
      <c r="K64" s="1109"/>
      <c r="L64" s="1109"/>
      <c r="M64" s="1147"/>
      <c r="N64" s="50"/>
      <c r="O64" s="50"/>
      <c r="P64" s="50"/>
      <c r="Q64" s="50"/>
      <c r="R64" s="50"/>
      <c r="S64" s="50"/>
      <c r="T64" s="50"/>
      <c r="U64" s="50"/>
      <c r="V64" s="50"/>
      <c r="W64" s="50"/>
      <c r="X64" s="50"/>
      <c r="Y64" s="50"/>
      <c r="Z64" s="50"/>
      <c r="AA64" s="50"/>
      <c r="AB64" s="50"/>
    </row>
    <row r="65" spans="1:28" ht="30" customHeight="1">
      <c r="A65" s="1801"/>
      <c r="B65" s="144" t="s">
        <v>52</v>
      </c>
      <c r="C65" s="1127" t="s">
        <v>60</v>
      </c>
      <c r="D65" s="1109"/>
      <c r="E65" s="1109"/>
      <c r="F65" s="1109"/>
      <c r="G65" s="1109"/>
      <c r="H65" s="1109"/>
      <c r="I65" s="1109"/>
      <c r="J65" s="1109"/>
      <c r="K65" s="1109"/>
      <c r="L65" s="1109"/>
      <c r="M65" s="1147"/>
      <c r="N65" s="50"/>
      <c r="O65" s="50"/>
      <c r="P65" s="50"/>
      <c r="Q65" s="50"/>
      <c r="R65" s="50"/>
      <c r="S65" s="50"/>
      <c r="T65" s="50"/>
      <c r="U65" s="50"/>
      <c r="V65" s="50"/>
      <c r="W65" s="50"/>
      <c r="X65" s="50"/>
      <c r="Y65" s="50"/>
      <c r="Z65" s="50"/>
      <c r="AA65" s="50"/>
      <c r="AB65" s="50"/>
    </row>
    <row r="66" spans="1:28" ht="15.75" customHeight="1">
      <c r="A66" s="610" t="s">
        <v>331</v>
      </c>
      <c r="B66" s="146"/>
      <c r="C66" s="1099"/>
      <c r="D66" s="1100"/>
      <c r="E66" s="1100"/>
      <c r="F66" s="1100"/>
      <c r="G66" s="1100"/>
      <c r="H66" s="1100"/>
      <c r="I66" s="1100"/>
      <c r="J66" s="1100"/>
      <c r="K66" s="1100"/>
      <c r="L66" s="1100"/>
      <c r="M66" s="1101"/>
      <c r="N66" s="50"/>
      <c r="O66" s="50"/>
      <c r="P66" s="50"/>
      <c r="Q66" s="50"/>
      <c r="R66" s="50"/>
      <c r="S66" s="50"/>
      <c r="T66" s="50"/>
      <c r="U66" s="50"/>
      <c r="V66" s="50"/>
      <c r="W66" s="50"/>
      <c r="X66" s="50"/>
      <c r="Y66" s="50"/>
      <c r="Z66" s="50"/>
      <c r="AA66" s="50"/>
      <c r="AB66" s="50"/>
    </row>
    <row r="67" spans="1:28" ht="15.75" customHeight="1">
      <c r="A67" s="50"/>
      <c r="B67" s="147"/>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row>
    <row r="68" spans="1:28" ht="15.75" customHeight="1">
      <c r="A68" s="50"/>
      <c r="B68" s="147"/>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row>
    <row r="69" spans="1:28" ht="15.75" customHeight="1">
      <c r="A69" s="50"/>
      <c r="B69" s="147"/>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row>
    <row r="70" spans="1:28" ht="15.75" customHeight="1">
      <c r="A70" s="50"/>
      <c r="B70" s="147"/>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row>
    <row r="71" spans="1:28" ht="15.75" customHeight="1">
      <c r="A71" s="50"/>
      <c r="B71" s="147"/>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row>
    <row r="72" spans="1:28" ht="15.75" customHeight="1">
      <c r="A72" s="50"/>
      <c r="B72" s="147"/>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row>
    <row r="73" spans="1:28" ht="15.75" customHeight="1">
      <c r="A73" s="50"/>
      <c r="B73" s="147"/>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row>
    <row r="74" spans="1:28" ht="15.75" customHeight="1">
      <c r="A74" s="50"/>
      <c r="B74" s="147"/>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row>
    <row r="75" spans="1:28" ht="15.75" customHeight="1">
      <c r="A75" s="50"/>
      <c r="B75" s="147"/>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row>
    <row r="76" spans="1:28" ht="15.75" customHeight="1">
      <c r="A76" s="50"/>
      <c r="B76" s="147"/>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row>
    <row r="77" spans="1:28" ht="15.75" customHeight="1">
      <c r="A77" s="50"/>
      <c r="B77" s="147"/>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row>
    <row r="78" spans="1:28" ht="15.75" customHeight="1">
      <c r="A78" s="50"/>
      <c r="B78" s="147"/>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row>
    <row r="79" spans="1:28" ht="15.75" customHeight="1">
      <c r="A79" s="50"/>
      <c r="B79" s="147"/>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row>
    <row r="80" spans="1:28" ht="15.75" customHeight="1">
      <c r="A80" s="50"/>
      <c r="B80" s="147"/>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row>
    <row r="81" spans="1:28" ht="15.75" customHeight="1">
      <c r="A81" s="50"/>
      <c r="B81" s="147"/>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row>
    <row r="82" spans="1:28" ht="15.75" customHeight="1">
      <c r="A82" s="50"/>
      <c r="B82" s="147"/>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row>
    <row r="83" spans="1:28" ht="15.75" customHeight="1">
      <c r="A83" s="50"/>
      <c r="B83" s="147"/>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row>
    <row r="84" spans="1:28" ht="15.75" customHeight="1">
      <c r="A84" s="50"/>
      <c r="B84" s="147"/>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row>
    <row r="85" spans="1:28" ht="15.75" customHeight="1">
      <c r="A85" s="50"/>
      <c r="B85" s="147"/>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row>
    <row r="86" spans="1:28" ht="15.75" customHeight="1">
      <c r="A86" s="50"/>
      <c r="B86" s="147"/>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row>
    <row r="87" spans="1:28" ht="15.75" customHeight="1">
      <c r="A87" s="50"/>
      <c r="B87" s="147"/>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row>
    <row r="88" spans="1:28" ht="15.75" customHeight="1">
      <c r="A88" s="50"/>
      <c r="B88" s="147"/>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row>
    <row r="89" spans="1:28" ht="15.75" customHeight="1">
      <c r="A89" s="50"/>
      <c r="B89" s="147"/>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row>
    <row r="90" spans="1:28" ht="15.75" customHeight="1">
      <c r="A90" s="50"/>
      <c r="B90" s="147"/>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row>
    <row r="91" spans="1:28" ht="15.75" customHeight="1">
      <c r="A91" s="50"/>
      <c r="B91" s="147"/>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row>
    <row r="92" spans="1:28" ht="15.75" customHeight="1">
      <c r="A92" s="50"/>
      <c r="B92" s="147"/>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row>
    <row r="93" spans="1:28" ht="15.75" customHeight="1">
      <c r="A93" s="50"/>
      <c r="B93" s="147"/>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row>
    <row r="94" spans="1:28" ht="15.75" customHeight="1">
      <c r="A94" s="50"/>
      <c r="B94" s="147"/>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1:28" ht="15.75" customHeight="1">
      <c r="A95" s="50"/>
      <c r="B95" s="147"/>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1:28" ht="15.75" customHeight="1">
      <c r="A96" s="50"/>
      <c r="B96" s="147"/>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row>
    <row r="97" spans="1:28" ht="15.75" customHeight="1">
      <c r="A97" s="50"/>
      <c r="B97" s="147"/>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row>
    <row r="98" spans="1:28" ht="15.75" customHeight="1">
      <c r="A98" s="50"/>
      <c r="B98" s="147"/>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row>
    <row r="99" spans="1:28" ht="15.75" customHeight="1">
      <c r="A99" s="50"/>
      <c r="B99" s="147"/>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row>
    <row r="100" spans="1:28" ht="15.75" customHeight="1">
      <c r="A100" s="50"/>
      <c r="B100" s="14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1:28" ht="15.75" customHeight="1">
      <c r="A101" s="50"/>
      <c r="B101" s="14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1:28" ht="15.75" customHeight="1">
      <c r="A102" s="50"/>
      <c r="B102" s="14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row>
    <row r="103" spans="1:28" ht="15.75" customHeight="1">
      <c r="A103" s="50"/>
      <c r="B103" s="14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1:28" ht="15.75" customHeight="1">
      <c r="A104" s="50"/>
      <c r="B104" s="14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1:28" ht="15.75" customHeight="1">
      <c r="A105" s="50"/>
      <c r="B105" s="14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row>
    <row r="106" spans="1:28" ht="15.75" customHeight="1">
      <c r="A106" s="50"/>
      <c r="B106" s="14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1:28" ht="15.75" customHeight="1">
      <c r="A107" s="50"/>
      <c r="B107" s="14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1:28" ht="15.75" customHeight="1">
      <c r="A108" s="50"/>
      <c r="B108" s="14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row>
    <row r="109" spans="1:28" ht="15.75" customHeight="1">
      <c r="A109" s="50"/>
      <c r="B109" s="14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1:28" ht="15.75" customHeight="1">
      <c r="A110" s="50"/>
      <c r="B110" s="14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1:28" ht="15.75" customHeight="1">
      <c r="A111" s="50"/>
      <c r="B111" s="14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row>
    <row r="112" spans="1:28" ht="15.75" customHeight="1">
      <c r="A112" s="50"/>
      <c r="B112" s="14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row>
    <row r="113" spans="1:28" ht="15.75" customHeight="1">
      <c r="A113" s="50"/>
      <c r="B113" s="14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1:28" ht="15.75" customHeight="1">
      <c r="A114" s="50"/>
      <c r="B114" s="14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1:28" ht="15.75" customHeight="1">
      <c r="A115" s="50"/>
      <c r="B115" s="14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1:28" ht="15.75" customHeight="1">
      <c r="A116" s="50"/>
      <c r="B116" s="14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row>
    <row r="117" spans="1:28" ht="15.75" customHeight="1">
      <c r="A117" s="50"/>
      <c r="B117" s="14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1:28" ht="15.75" customHeight="1">
      <c r="A118" s="50"/>
      <c r="B118" s="14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1:28" ht="15.75" customHeight="1">
      <c r="A119" s="50"/>
      <c r="B119" s="14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row>
    <row r="120" spans="1:28" ht="15.75" customHeight="1">
      <c r="A120" s="50"/>
      <c r="B120" s="14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row>
    <row r="121" spans="1:28" ht="15.75" customHeight="1">
      <c r="A121" s="50"/>
      <c r="B121" s="14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1:28" ht="15.75" customHeight="1">
      <c r="A122" s="50"/>
      <c r="B122" s="14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1:28" ht="15.75" customHeight="1">
      <c r="A123" s="50"/>
      <c r="B123" s="14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1:28" ht="15.75" customHeight="1">
      <c r="A124" s="50"/>
      <c r="B124" s="14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row>
    <row r="125" spans="1:28" ht="15.75" customHeight="1">
      <c r="A125" s="50"/>
      <c r="B125" s="14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1:28" ht="15.75" customHeight="1">
      <c r="A126" s="50"/>
      <c r="B126" s="14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1:28" ht="15.75" customHeight="1">
      <c r="A127" s="50"/>
      <c r="B127" s="14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1:28" ht="15.75" customHeight="1">
      <c r="A128" s="50"/>
      <c r="B128" s="14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row>
    <row r="129" spans="1:28" ht="15.75" customHeight="1">
      <c r="A129" s="50"/>
      <c r="B129" s="14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1:28" ht="15.75" customHeight="1">
      <c r="A130" s="50"/>
      <c r="B130" s="14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1:28" ht="15.75" customHeight="1">
      <c r="A131" s="50"/>
      <c r="B131" s="14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1:28" ht="15.75" customHeight="1">
      <c r="A132" s="50"/>
      <c r="B132" s="14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row>
    <row r="133" spans="1:28" ht="15.75" customHeight="1">
      <c r="A133" s="50"/>
      <c r="B133" s="14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row>
    <row r="134" spans="1:28" ht="15.75" customHeight="1">
      <c r="A134" s="50"/>
      <c r="B134" s="14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row>
    <row r="135" spans="1:28" ht="15.75" customHeight="1">
      <c r="A135" s="50"/>
      <c r="B135" s="14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1:28" ht="15.75" customHeight="1">
      <c r="A136" s="50"/>
      <c r="B136" s="14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1:28" ht="15.75" customHeight="1">
      <c r="A137" s="50"/>
      <c r="B137" s="14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row>
    <row r="138" spans="1:28" ht="15.75" customHeight="1">
      <c r="A138" s="50"/>
      <c r="B138" s="14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row>
    <row r="139" spans="1:28" ht="15.75" customHeight="1">
      <c r="A139" s="50"/>
      <c r="B139" s="14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row>
    <row r="140" spans="1:28" ht="15.75" customHeight="1">
      <c r="A140" s="50"/>
      <c r="B140" s="14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1:28" ht="15.75" customHeight="1">
      <c r="A141" s="50"/>
      <c r="B141" s="14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1:28" ht="15.75" customHeight="1">
      <c r="A142" s="50"/>
      <c r="B142" s="14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row>
    <row r="143" spans="1:28" ht="15.75" customHeight="1">
      <c r="A143" s="50"/>
      <c r="B143" s="14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row>
    <row r="144" spans="1:28" ht="15.75" customHeight="1">
      <c r="A144" s="50"/>
      <c r="B144" s="14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1:28" ht="15.75" customHeight="1">
      <c r="A145" s="50"/>
      <c r="B145" s="14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1:28" ht="15.75" customHeight="1">
      <c r="A146" s="50"/>
      <c r="B146" s="14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row>
    <row r="147" spans="1:28" ht="15.75" customHeight="1">
      <c r="A147" s="50"/>
      <c r="B147" s="14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row>
    <row r="148" spans="1:28" ht="15.75" customHeight="1">
      <c r="A148" s="50"/>
      <c r="B148" s="14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row>
    <row r="149" spans="1:28" ht="15.75" customHeight="1">
      <c r="A149" s="50"/>
      <c r="B149" s="14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1:28" ht="15.75" customHeight="1">
      <c r="A150" s="50"/>
      <c r="B150" s="14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1:28" ht="15.75" customHeight="1">
      <c r="A151" s="50"/>
      <c r="B151" s="14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row>
    <row r="152" spans="1:28" ht="15.75" customHeight="1">
      <c r="A152" s="50"/>
      <c r="B152" s="14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row>
    <row r="153" spans="1:28" ht="15.75" customHeight="1">
      <c r="A153" s="50"/>
      <c r="B153" s="14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1:28" ht="15.75" customHeight="1">
      <c r="A154" s="50"/>
      <c r="B154" s="14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row r="155" spans="1:28" ht="15.75" customHeight="1">
      <c r="A155" s="50"/>
      <c r="B155" s="14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row>
    <row r="156" spans="1:28" ht="15.75" customHeight="1">
      <c r="A156" s="50"/>
      <c r="B156" s="14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row>
    <row r="157" spans="1:28" ht="15.75" customHeight="1">
      <c r="A157" s="50"/>
      <c r="B157" s="14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row>
    <row r="158" spans="1:28" ht="15.75" customHeight="1">
      <c r="A158" s="50"/>
      <c r="B158" s="14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row>
    <row r="159" spans="1:28" ht="15.75" customHeight="1">
      <c r="A159" s="50"/>
      <c r="B159" s="14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row>
    <row r="160" spans="1:28" ht="15.75" customHeight="1">
      <c r="A160" s="50"/>
      <c r="B160" s="14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row>
    <row r="161" spans="1:28" ht="15.75" customHeight="1">
      <c r="A161" s="50"/>
      <c r="B161" s="14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row>
    <row r="162" spans="1:28" ht="15.75" customHeight="1">
      <c r="A162" s="50"/>
      <c r="B162" s="14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row>
    <row r="163" spans="1:28" ht="15.75" customHeight="1">
      <c r="A163" s="50"/>
      <c r="B163" s="14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row>
    <row r="164" spans="1:28" ht="15.75" customHeight="1">
      <c r="A164" s="50"/>
      <c r="B164" s="14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row>
    <row r="165" spans="1:28" ht="15.75" customHeight="1">
      <c r="A165" s="50"/>
      <c r="B165" s="14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row>
    <row r="166" spans="1:28" ht="15.75" customHeight="1">
      <c r="A166" s="50"/>
      <c r="B166" s="14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row>
    <row r="167" spans="1:28" ht="15.75" customHeight="1">
      <c r="A167" s="50"/>
      <c r="B167" s="14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row>
    <row r="168" spans="1:28" ht="15.75" customHeight="1">
      <c r="A168" s="50"/>
      <c r="B168" s="14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row>
    <row r="169" spans="1:28" ht="15.75" customHeight="1">
      <c r="A169" s="50"/>
      <c r="B169" s="14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row>
    <row r="170" spans="1:28" ht="15.75" customHeight="1">
      <c r="A170" s="50"/>
      <c r="B170" s="14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row>
    <row r="171" spans="1:28" ht="15.75" customHeight="1">
      <c r="A171" s="50"/>
      <c r="B171" s="14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row>
    <row r="172" spans="1:28" ht="15.75" customHeight="1">
      <c r="A172" s="50"/>
      <c r="B172" s="14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row>
    <row r="173" spans="1:28" ht="15.75" customHeight="1">
      <c r="A173" s="50"/>
      <c r="B173" s="14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row>
    <row r="174" spans="1:28" ht="15.75" customHeight="1">
      <c r="A174" s="50"/>
      <c r="B174" s="14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row>
    <row r="175" spans="1:28" ht="15.75" customHeight="1">
      <c r="A175" s="50"/>
      <c r="B175" s="14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row>
    <row r="176" spans="1:28" ht="15.75" customHeight="1">
      <c r="A176" s="50"/>
      <c r="B176" s="14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row>
    <row r="177" spans="1:28" ht="15.75" customHeight="1">
      <c r="A177" s="50"/>
      <c r="B177" s="14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row>
    <row r="178" spans="1:28" ht="15.75" customHeight="1">
      <c r="A178" s="50"/>
      <c r="B178" s="14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row>
    <row r="179" spans="1:28" ht="15.75" customHeight="1">
      <c r="A179" s="50"/>
      <c r="B179" s="14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row>
    <row r="180" spans="1:28" ht="15.75" customHeight="1">
      <c r="A180" s="50"/>
      <c r="B180" s="14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row>
    <row r="181" spans="1:28" ht="15.75" customHeight="1">
      <c r="A181" s="50"/>
      <c r="B181" s="14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row>
    <row r="182" spans="1:28" ht="15.75" customHeight="1">
      <c r="A182" s="50"/>
      <c r="B182" s="14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row>
    <row r="183" spans="1:28" ht="15.75" customHeight="1">
      <c r="A183" s="50"/>
      <c r="B183" s="14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row>
    <row r="184" spans="1:28" ht="15.75" customHeight="1">
      <c r="A184" s="50"/>
      <c r="B184" s="14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row>
    <row r="185" spans="1:28" ht="15.75" customHeight="1">
      <c r="A185" s="50"/>
      <c r="B185" s="14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row>
    <row r="186" spans="1:28" ht="15.75" customHeight="1">
      <c r="A186" s="50"/>
      <c r="B186" s="14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row>
    <row r="187" spans="1:28" ht="15.75" customHeight="1">
      <c r="A187" s="50"/>
      <c r="B187" s="14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row>
    <row r="188" spans="1:28" ht="15.75" customHeight="1">
      <c r="A188" s="50"/>
      <c r="B188" s="14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row>
    <row r="189" spans="1:28" ht="15.75" customHeight="1">
      <c r="A189" s="50"/>
      <c r="B189" s="14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row>
    <row r="190" spans="1:28" ht="15.75" customHeight="1">
      <c r="A190" s="50"/>
      <c r="B190" s="14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row>
    <row r="191" spans="1:28" ht="15.75" customHeight="1">
      <c r="A191" s="50"/>
      <c r="B191" s="14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row>
    <row r="192" spans="1:28" ht="15.75" customHeight="1">
      <c r="A192" s="50"/>
      <c r="B192" s="14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row>
    <row r="193" spans="1:28" ht="15.75" customHeight="1">
      <c r="A193" s="50"/>
      <c r="B193" s="14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row>
    <row r="194" spans="1:28" ht="15.75" customHeight="1">
      <c r="A194" s="50"/>
      <c r="B194" s="14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row>
    <row r="195" spans="1:28" ht="15.75" customHeight="1">
      <c r="A195" s="50"/>
      <c r="B195" s="14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row>
    <row r="196" spans="1:28" ht="15.75" customHeight="1">
      <c r="A196" s="50"/>
      <c r="B196" s="14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row>
    <row r="197" spans="1:28" ht="15.75" customHeight="1">
      <c r="A197" s="50"/>
      <c r="B197" s="14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row>
    <row r="198" spans="1:28" ht="15.75" customHeight="1">
      <c r="A198" s="50"/>
      <c r="B198" s="14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row>
    <row r="199" spans="1:28" ht="15.75" customHeight="1">
      <c r="A199" s="50"/>
      <c r="B199" s="14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row>
    <row r="200" spans="1:28" ht="15.75" customHeight="1">
      <c r="A200" s="50"/>
      <c r="B200" s="14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row>
    <row r="201" spans="1:28" ht="15.75" customHeight="1">
      <c r="A201" s="50"/>
      <c r="B201" s="14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row>
    <row r="202" spans="1:28" ht="15.75" customHeight="1">
      <c r="A202" s="50"/>
      <c r="B202" s="14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row>
    <row r="203" spans="1:28" ht="15.75" customHeight="1">
      <c r="A203" s="50"/>
      <c r="B203" s="14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row>
    <row r="204" spans="1:28" ht="15.75" customHeight="1">
      <c r="A204" s="50"/>
      <c r="B204" s="14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row>
    <row r="205" spans="1:28" ht="15.75" customHeight="1">
      <c r="A205" s="50"/>
      <c r="B205" s="14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row>
    <row r="206" spans="1:28" ht="15.75" customHeight="1">
      <c r="A206" s="50"/>
      <c r="B206" s="14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row>
    <row r="207" spans="1:28" ht="15.75" customHeight="1">
      <c r="A207" s="50"/>
      <c r="B207" s="14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row>
    <row r="208" spans="1:28" ht="15.75" customHeight="1">
      <c r="A208" s="50"/>
      <c r="B208" s="14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row>
    <row r="209" spans="1:28" ht="15.75" customHeight="1">
      <c r="A209" s="50"/>
      <c r="B209" s="14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row>
    <row r="210" spans="1:28" ht="15.75" customHeight="1">
      <c r="A210" s="50"/>
      <c r="B210" s="14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row>
    <row r="211" spans="1:28" ht="15.75" customHeight="1">
      <c r="A211" s="50"/>
      <c r="B211" s="14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row>
    <row r="212" spans="1:28" ht="15.75" customHeight="1">
      <c r="A212" s="50"/>
      <c r="B212" s="14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row>
    <row r="213" spans="1:28" ht="15.75" customHeight="1">
      <c r="A213" s="50"/>
      <c r="B213" s="14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row>
    <row r="214" spans="1:28" ht="15.75" customHeight="1">
      <c r="A214" s="50"/>
      <c r="B214" s="14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row>
    <row r="215" spans="1:28" ht="15.75" customHeight="1">
      <c r="A215" s="50"/>
      <c r="B215" s="14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row>
    <row r="216" spans="1:28" ht="15.75" customHeight="1">
      <c r="A216" s="50"/>
      <c r="B216" s="14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row>
    <row r="217" spans="1:28" ht="15.75" customHeight="1">
      <c r="A217" s="50"/>
      <c r="B217" s="14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row>
    <row r="218" spans="1:28" ht="15.75" customHeight="1">
      <c r="A218" s="50"/>
      <c r="B218" s="14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row>
    <row r="219" spans="1:28" ht="15.75" customHeight="1">
      <c r="A219" s="50"/>
      <c r="B219" s="14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row>
    <row r="220" spans="1:28" ht="15.75" customHeight="1">
      <c r="A220" s="50"/>
      <c r="B220" s="14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row>
    <row r="221" spans="1:28" ht="15.75" customHeight="1">
      <c r="A221" s="50"/>
      <c r="B221" s="14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row>
    <row r="222" spans="1:28" ht="15.75" customHeight="1">
      <c r="A222" s="50"/>
      <c r="B222" s="14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row>
    <row r="223" spans="1:28" ht="15.75" customHeight="1">
      <c r="A223" s="50"/>
      <c r="B223" s="14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row>
    <row r="224" spans="1:28" ht="15.75" customHeight="1">
      <c r="A224" s="50"/>
      <c r="B224" s="14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row>
    <row r="225" spans="1:28" ht="15.75" customHeight="1">
      <c r="A225" s="50"/>
      <c r="B225" s="14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row>
    <row r="226" spans="1:28" ht="15.75" customHeight="1">
      <c r="A226" s="50"/>
      <c r="B226" s="14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row>
    <row r="227" spans="1:28" ht="15.75" customHeight="1">
      <c r="A227" s="50"/>
      <c r="B227" s="147"/>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row>
    <row r="228" spans="1:28" ht="15.75" customHeight="1">
      <c r="A228" s="50"/>
      <c r="B228" s="147"/>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row>
    <row r="229" spans="1:28" ht="15.75" customHeight="1">
      <c r="A229" s="50"/>
      <c r="B229" s="147"/>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row>
    <row r="230" spans="1:28" ht="15.75" customHeight="1">
      <c r="A230" s="50"/>
      <c r="B230" s="147"/>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row>
    <row r="231" spans="1:28" ht="15.75" customHeight="1">
      <c r="A231" s="50"/>
      <c r="B231" s="147"/>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row>
    <row r="232" spans="1:28" ht="15.75" customHeight="1">
      <c r="A232" s="50"/>
      <c r="B232" s="147"/>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row>
    <row r="233" spans="1:28" ht="15.75" customHeight="1">
      <c r="A233" s="50"/>
      <c r="B233" s="147"/>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row>
    <row r="234" spans="1:28" ht="15.75" customHeight="1">
      <c r="A234" s="50"/>
      <c r="B234" s="147"/>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row>
    <row r="235" spans="1:28" ht="15.75" customHeight="1">
      <c r="A235" s="50"/>
      <c r="B235" s="147"/>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row>
    <row r="236" spans="1:28" ht="15.75" customHeight="1">
      <c r="A236" s="50"/>
      <c r="B236" s="147"/>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row>
    <row r="237" spans="1:28" ht="15.75" customHeight="1">
      <c r="A237" s="50"/>
      <c r="B237" s="147"/>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row>
    <row r="238" spans="1:28" ht="15.75" customHeight="1">
      <c r="A238" s="50"/>
      <c r="B238" s="147"/>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row>
    <row r="239" spans="1:28" ht="15.75" customHeight="1">
      <c r="A239" s="50"/>
      <c r="B239" s="147"/>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row>
    <row r="240" spans="1:28" ht="15.75" customHeight="1">
      <c r="A240" s="50"/>
      <c r="B240" s="147"/>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row>
    <row r="241" spans="1:28" ht="15.75" customHeight="1">
      <c r="A241" s="50"/>
      <c r="B241" s="147"/>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row>
    <row r="242" spans="1:28" ht="15.75" customHeight="1">
      <c r="A242" s="50"/>
      <c r="B242" s="147"/>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row>
    <row r="243" spans="1:28" ht="15.75" customHeight="1">
      <c r="A243" s="50"/>
      <c r="B243" s="147"/>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row>
    <row r="244" spans="1:28" ht="15.75" customHeight="1">
      <c r="A244" s="50"/>
      <c r="B244" s="147"/>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row>
    <row r="245" spans="1:28" ht="15.75" customHeight="1">
      <c r="A245" s="50"/>
      <c r="B245" s="147"/>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row>
    <row r="246" spans="1:28" ht="15.75" customHeight="1">
      <c r="A246" s="50"/>
      <c r="B246" s="147"/>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row>
    <row r="247" spans="1:28" ht="15.75" customHeight="1">
      <c r="A247" s="50"/>
      <c r="B247" s="147"/>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row>
    <row r="248" spans="1:28" ht="15.75" customHeight="1">
      <c r="A248" s="50"/>
      <c r="B248" s="147"/>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row>
    <row r="249" spans="1:28" ht="15.75" customHeight="1">
      <c r="A249" s="50"/>
      <c r="B249" s="147"/>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row>
    <row r="250" spans="1:28" ht="15.75" customHeight="1">
      <c r="A250" s="50"/>
      <c r="B250" s="147"/>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row>
    <row r="251" spans="1:28" ht="15.75" customHeight="1">
      <c r="A251" s="50"/>
      <c r="B251" s="147"/>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row>
    <row r="252" spans="1:28" ht="15.75" customHeight="1">
      <c r="A252" s="50"/>
      <c r="B252" s="147"/>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row>
    <row r="253" spans="1:28" ht="15.75" customHeight="1">
      <c r="A253" s="50"/>
      <c r="B253" s="147"/>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c r="AA253" s="50"/>
      <c r="AB253" s="50"/>
    </row>
    <row r="254" spans="1:28" ht="15.75" customHeight="1">
      <c r="A254" s="50"/>
      <c r="B254" s="147"/>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c r="AA254" s="50"/>
      <c r="AB254" s="50"/>
    </row>
    <row r="255" spans="1:28" ht="15.75" customHeight="1">
      <c r="A255" s="50"/>
      <c r="B255" s="147"/>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c r="AA255" s="50"/>
      <c r="AB255" s="50"/>
    </row>
    <row r="256" spans="1:28" ht="15.75" customHeight="1">
      <c r="A256" s="50"/>
      <c r="B256" s="147"/>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c r="AA256" s="50"/>
      <c r="AB256" s="50"/>
    </row>
    <row r="257" spans="1:28" ht="15.75" customHeight="1">
      <c r="A257" s="50"/>
      <c r="B257" s="147"/>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c r="AA257" s="50"/>
      <c r="AB257" s="50"/>
    </row>
    <row r="258" spans="1:28" ht="15.75" customHeight="1">
      <c r="A258" s="50"/>
      <c r="B258" s="147"/>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c r="AA258" s="50"/>
      <c r="AB258" s="50"/>
    </row>
    <row r="259" spans="1:28" ht="15.75" customHeight="1">
      <c r="A259" s="50"/>
      <c r="B259" s="147"/>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c r="AA259" s="50"/>
      <c r="AB259" s="50"/>
    </row>
    <row r="260" spans="1:28" ht="15.75" customHeight="1">
      <c r="A260" s="50"/>
      <c r="B260" s="147"/>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c r="AA260" s="50"/>
      <c r="AB260" s="50"/>
    </row>
    <row r="261" spans="1:28" ht="15.75" customHeight="1">
      <c r="A261" s="50"/>
      <c r="B261" s="147"/>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c r="AA261" s="50"/>
      <c r="AB261" s="50"/>
    </row>
    <row r="262" spans="1:28" ht="15.75" customHeight="1">
      <c r="A262" s="50"/>
      <c r="B262" s="147"/>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c r="AA262" s="50"/>
      <c r="AB262" s="50"/>
    </row>
    <row r="263" spans="1:28" ht="15.75" customHeight="1">
      <c r="A263" s="50"/>
      <c r="B263" s="147"/>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c r="AA263" s="50"/>
      <c r="AB263" s="50"/>
    </row>
    <row r="264" spans="1:28" ht="15.75" customHeight="1">
      <c r="A264" s="50"/>
      <c r="B264" s="147"/>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c r="AA264" s="50"/>
      <c r="AB264" s="50"/>
    </row>
    <row r="265" spans="1:28" ht="15.75" customHeight="1">
      <c r="A265" s="50"/>
      <c r="B265" s="147"/>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c r="AA265" s="50"/>
      <c r="AB265" s="50"/>
    </row>
    <row r="266" spans="1:28" ht="15.75" customHeight="1">
      <c r="A266" s="50"/>
      <c r="B266" s="147"/>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c r="AA266" s="50"/>
      <c r="AB266" s="50"/>
    </row>
    <row r="267" spans="1:28" ht="15.75" customHeight="1">
      <c r="A267" s="50"/>
      <c r="B267" s="147"/>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c r="AA267" s="50"/>
      <c r="AB267" s="50"/>
    </row>
    <row r="268" spans="1:28" ht="15.75" customHeight="1">
      <c r="A268" s="50"/>
      <c r="B268" s="147"/>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row>
    <row r="269" spans="1:28" ht="15.75" customHeight="1">
      <c r="A269" s="50"/>
      <c r="B269" s="147"/>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c r="AA269" s="50"/>
      <c r="AB269" s="50"/>
    </row>
    <row r="270" spans="1:28" ht="15.75" customHeight="1">
      <c r="A270" s="50"/>
      <c r="B270" s="147"/>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c r="AA270" s="50"/>
      <c r="AB270" s="50"/>
    </row>
    <row r="271" spans="1:28" ht="15.75" customHeight="1">
      <c r="A271" s="50"/>
      <c r="B271" s="147"/>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c r="AA271" s="50"/>
      <c r="AB271" s="50"/>
    </row>
    <row r="272" spans="1:28" ht="15.75" customHeight="1">
      <c r="A272" s="50"/>
      <c r="B272" s="147"/>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c r="AA272" s="50"/>
      <c r="AB272" s="50"/>
    </row>
    <row r="273" spans="1:28" ht="15.75" customHeight="1">
      <c r="A273" s="50"/>
      <c r="B273" s="147"/>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c r="AA273" s="50"/>
      <c r="AB273" s="50"/>
    </row>
    <row r="274" spans="1:28" ht="15.75" customHeight="1">
      <c r="A274" s="50"/>
      <c r="B274" s="147"/>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row>
    <row r="275" spans="1:28" ht="15.75" customHeight="1">
      <c r="A275" s="50"/>
      <c r="B275" s="147"/>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c r="AA275" s="50"/>
      <c r="AB275" s="50"/>
    </row>
    <row r="276" spans="1:28" ht="15.75" customHeight="1">
      <c r="A276" s="50"/>
      <c r="B276" s="147"/>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c r="AA276" s="50"/>
      <c r="AB276" s="50"/>
    </row>
    <row r="277" spans="1:28" ht="15.75" customHeight="1">
      <c r="A277" s="50"/>
      <c r="B277" s="147"/>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c r="AA277" s="50"/>
      <c r="AB277" s="50"/>
    </row>
    <row r="278" spans="1:28" ht="15.75" customHeight="1">
      <c r="A278" s="50"/>
      <c r="B278" s="147"/>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row>
    <row r="279" spans="1:28" ht="15.75" customHeight="1">
      <c r="A279" s="50"/>
      <c r="B279" s="147"/>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c r="AA279" s="50"/>
      <c r="AB279" s="50"/>
    </row>
    <row r="280" spans="1:28" ht="15.75" customHeight="1">
      <c r="A280" s="50"/>
      <c r="B280" s="147"/>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c r="AA280" s="50"/>
      <c r="AB280" s="50"/>
    </row>
    <row r="281" spans="1:28" ht="15.75" customHeight="1">
      <c r="A281" s="50"/>
      <c r="B281" s="147"/>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c r="AA281" s="50"/>
      <c r="AB281" s="50"/>
    </row>
    <row r="282" spans="1:28" ht="15.75" customHeight="1">
      <c r="A282" s="50"/>
      <c r="B282" s="147"/>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row>
    <row r="283" spans="1:28" ht="15.75" customHeight="1">
      <c r="A283" s="50"/>
      <c r="B283" s="147"/>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c r="AA283" s="50"/>
      <c r="AB283" s="50"/>
    </row>
    <row r="284" spans="1:28" ht="15.75" customHeight="1">
      <c r="A284" s="50"/>
      <c r="B284" s="147"/>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c r="AA284" s="50"/>
      <c r="AB284" s="50"/>
    </row>
    <row r="285" spans="1:28" ht="15.75" customHeight="1">
      <c r="A285" s="50"/>
      <c r="B285" s="147"/>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row>
    <row r="286" spans="1:28" ht="15.75" customHeight="1">
      <c r="A286" s="50"/>
      <c r="B286" s="147"/>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row>
    <row r="287" spans="1:28" ht="15.75" customHeight="1">
      <c r="A287" s="50"/>
      <c r="B287" s="147"/>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c r="AA287" s="50"/>
      <c r="AB287" s="50"/>
    </row>
    <row r="288" spans="1:28" ht="15.75" customHeight="1">
      <c r="A288" s="50"/>
      <c r="B288" s="147"/>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row>
    <row r="289" spans="1:28" ht="15.75" customHeight="1">
      <c r="A289" s="50"/>
      <c r="B289" s="147"/>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c r="AA289" s="50"/>
      <c r="AB289" s="50"/>
    </row>
    <row r="290" spans="1:28" ht="15.75" customHeight="1">
      <c r="A290" s="50"/>
      <c r="B290" s="147"/>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c r="AA290" s="50"/>
      <c r="AB290" s="50"/>
    </row>
    <row r="291" spans="1:28" ht="15.75" customHeight="1">
      <c r="A291" s="50"/>
      <c r="B291" s="147"/>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c r="AA291" s="50"/>
      <c r="AB291" s="50"/>
    </row>
    <row r="292" spans="1:28" ht="15.75" customHeight="1">
      <c r="A292" s="50"/>
      <c r="B292" s="147"/>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row>
    <row r="293" spans="1:28" ht="15.75" customHeight="1">
      <c r="A293" s="50"/>
      <c r="B293" s="147"/>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c r="AA293" s="50"/>
      <c r="AB293" s="50"/>
    </row>
    <row r="294" spans="1:28" ht="15.75" customHeight="1">
      <c r="A294" s="50"/>
      <c r="B294" s="147"/>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c r="AA294" s="50"/>
      <c r="AB294" s="50"/>
    </row>
    <row r="295" spans="1:28" ht="15.75" customHeight="1">
      <c r="A295" s="50"/>
      <c r="B295" s="147"/>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c r="AA295" s="50"/>
      <c r="AB295" s="50"/>
    </row>
    <row r="296" spans="1:28" ht="15.75" customHeight="1">
      <c r="A296" s="50"/>
      <c r="B296" s="147"/>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c r="AA296" s="50"/>
      <c r="AB296" s="50"/>
    </row>
    <row r="297" spans="1:28" ht="15.75" customHeight="1">
      <c r="A297" s="50"/>
      <c r="B297" s="147"/>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c r="AA297" s="50"/>
      <c r="AB297" s="50"/>
    </row>
    <row r="298" spans="1:28" ht="15.75" customHeight="1">
      <c r="A298" s="50"/>
      <c r="B298" s="147"/>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c r="AA298" s="50"/>
      <c r="AB298" s="50"/>
    </row>
    <row r="299" spans="1:28" ht="15.75" customHeight="1">
      <c r="A299" s="50"/>
      <c r="B299" s="147"/>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c r="AA299" s="50"/>
      <c r="AB299" s="50"/>
    </row>
    <row r="300" spans="1:28" ht="15.75" customHeight="1">
      <c r="A300" s="50"/>
      <c r="B300" s="147"/>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c r="AA300" s="50"/>
      <c r="AB300" s="50"/>
    </row>
    <row r="301" spans="1:28" ht="15.75" customHeight="1">
      <c r="A301" s="50"/>
      <c r="B301" s="147"/>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row>
    <row r="302" spans="1:28" ht="15.75" customHeight="1">
      <c r="A302" s="50"/>
      <c r="B302" s="147"/>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row>
    <row r="303" spans="1:28" ht="15.75" customHeight="1">
      <c r="A303" s="50"/>
      <c r="B303" s="147"/>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c r="AA303" s="50"/>
      <c r="AB303" s="50"/>
    </row>
    <row r="304" spans="1:28" ht="15.75" customHeight="1">
      <c r="A304" s="50"/>
      <c r="B304" s="147"/>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c r="AA304" s="50"/>
      <c r="AB304" s="50"/>
    </row>
    <row r="305" spans="1:28" ht="15.75" customHeight="1">
      <c r="A305" s="50"/>
      <c r="B305" s="147"/>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c r="AA305" s="50"/>
      <c r="AB305" s="50"/>
    </row>
    <row r="306" spans="1:28" ht="15.75" customHeight="1">
      <c r="A306" s="50"/>
      <c r="B306" s="147"/>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row>
    <row r="307" spans="1:28" ht="15.75" customHeight="1">
      <c r="A307" s="50"/>
      <c r="B307" s="147"/>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row>
    <row r="308" spans="1:28" ht="15.75" customHeight="1">
      <c r="A308" s="50"/>
      <c r="B308" s="147"/>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c r="AA308" s="50"/>
      <c r="AB308" s="50"/>
    </row>
    <row r="309" spans="1:28" ht="15.75" customHeight="1">
      <c r="A309" s="50"/>
      <c r="B309" s="147"/>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c r="AA309" s="50"/>
      <c r="AB309" s="50"/>
    </row>
    <row r="310" spans="1:28" ht="15.75" customHeight="1">
      <c r="A310" s="50"/>
      <c r="B310" s="147"/>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c r="AA310" s="50"/>
      <c r="AB310" s="50"/>
    </row>
    <row r="311" spans="1:28" ht="15.75" customHeight="1">
      <c r="A311" s="50"/>
      <c r="B311" s="147"/>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c r="AA311" s="50"/>
      <c r="AB311" s="50"/>
    </row>
    <row r="312" spans="1:28" ht="15.75" customHeight="1">
      <c r="A312" s="50"/>
      <c r="B312" s="147"/>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c r="AA312" s="50"/>
      <c r="AB312" s="50"/>
    </row>
    <row r="313" spans="1:28" ht="15.75" customHeight="1">
      <c r="A313" s="50"/>
      <c r="B313" s="147"/>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c r="AA313" s="50"/>
      <c r="AB313" s="50"/>
    </row>
    <row r="314" spans="1:28" ht="15.75" customHeight="1">
      <c r="A314" s="50"/>
      <c r="B314" s="147"/>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row>
    <row r="315" spans="1:28" ht="15.75" customHeight="1">
      <c r="A315" s="50"/>
      <c r="B315" s="147"/>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row>
    <row r="316" spans="1:28" ht="15.75" customHeight="1">
      <c r="A316" s="50"/>
      <c r="B316" s="147"/>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row>
    <row r="317" spans="1:28" ht="15.75" customHeight="1">
      <c r="A317" s="50"/>
      <c r="B317" s="147"/>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row>
    <row r="318" spans="1:28" ht="15.75" customHeight="1">
      <c r="A318" s="50"/>
      <c r="B318" s="147"/>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c r="AA318" s="50"/>
      <c r="AB318" s="50"/>
    </row>
    <row r="319" spans="1:28" ht="15.75" customHeight="1">
      <c r="A319" s="50"/>
      <c r="B319" s="147"/>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row>
    <row r="320" spans="1:28" ht="15.75" customHeight="1">
      <c r="A320" s="50"/>
      <c r="B320" s="147"/>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c r="AA320" s="50"/>
      <c r="AB320" s="50"/>
    </row>
    <row r="321" spans="1:28" ht="15.75" customHeight="1">
      <c r="A321" s="50"/>
      <c r="B321" s="147"/>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c r="AA321" s="50"/>
      <c r="AB321" s="50"/>
    </row>
    <row r="322" spans="1:28" ht="15.75" customHeight="1">
      <c r="A322" s="50"/>
      <c r="B322" s="147"/>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c r="AA322" s="50"/>
      <c r="AB322" s="50"/>
    </row>
    <row r="323" spans="1:28" ht="15.75" customHeight="1">
      <c r="A323" s="50"/>
      <c r="B323" s="147"/>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row>
    <row r="324" spans="1:28" ht="15.75" customHeight="1">
      <c r="A324" s="50"/>
      <c r="B324" s="147"/>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c r="AA324" s="50"/>
      <c r="AB324" s="50"/>
    </row>
    <row r="325" spans="1:28" ht="15.75" customHeight="1">
      <c r="A325" s="50"/>
      <c r="B325" s="147"/>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row>
    <row r="326" spans="1:28" ht="15.75" customHeight="1">
      <c r="A326" s="50"/>
      <c r="B326" s="147"/>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row>
    <row r="327" spans="1:28" ht="15.75" customHeight="1">
      <c r="A327" s="50"/>
      <c r="B327" s="147"/>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row>
    <row r="328" spans="1:28" ht="15.75" customHeight="1">
      <c r="A328" s="50"/>
      <c r="B328" s="147"/>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row>
    <row r="329" spans="1:28" ht="15.75" customHeight="1">
      <c r="A329" s="50"/>
      <c r="B329" s="147"/>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c r="AA329" s="50"/>
      <c r="AB329" s="50"/>
    </row>
    <row r="330" spans="1:28" ht="15.75" customHeight="1">
      <c r="A330" s="50"/>
      <c r="B330" s="147"/>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c r="AA330" s="50"/>
      <c r="AB330" s="50"/>
    </row>
    <row r="331" spans="1:28" ht="15.75" customHeight="1">
      <c r="A331" s="50"/>
      <c r="B331" s="147"/>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c r="AA331" s="50"/>
      <c r="AB331" s="50"/>
    </row>
    <row r="332" spans="1:28" ht="15.75" customHeight="1">
      <c r="A332" s="50"/>
      <c r="B332" s="147"/>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c r="AA332" s="50"/>
      <c r="AB332" s="50"/>
    </row>
    <row r="333" spans="1:28" ht="15.75" customHeight="1">
      <c r="A333" s="50"/>
      <c r="B333" s="147"/>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c r="AA333" s="50"/>
      <c r="AB333" s="50"/>
    </row>
    <row r="334" spans="1:28" ht="15.75" customHeight="1">
      <c r="A334" s="50"/>
      <c r="B334" s="147"/>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c r="AA334" s="50"/>
      <c r="AB334" s="50"/>
    </row>
    <row r="335" spans="1:28" ht="15.75" customHeight="1">
      <c r="A335" s="50"/>
      <c r="B335" s="147"/>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c r="AA335" s="50"/>
      <c r="AB335" s="50"/>
    </row>
    <row r="336" spans="1:28" ht="15.75" customHeight="1">
      <c r="A336" s="50"/>
      <c r="B336" s="147"/>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c r="AA336" s="50"/>
      <c r="AB336" s="50"/>
    </row>
    <row r="337" spans="1:28" ht="15.75" customHeight="1">
      <c r="A337" s="50"/>
      <c r="B337" s="147"/>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c r="AA337" s="50"/>
      <c r="AB337" s="50"/>
    </row>
    <row r="338" spans="1:28" ht="15.75" customHeight="1">
      <c r="A338" s="50"/>
      <c r="B338" s="147"/>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c r="AA338" s="50"/>
      <c r="AB338" s="50"/>
    </row>
    <row r="339" spans="1:28" ht="15.75" customHeight="1">
      <c r="A339" s="50"/>
      <c r="B339" s="147"/>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c r="AA339" s="50"/>
      <c r="AB339" s="50"/>
    </row>
    <row r="340" spans="1:28" ht="15.75" customHeight="1">
      <c r="A340" s="50"/>
      <c r="B340" s="147"/>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row>
    <row r="341" spans="1:28" ht="15.75" customHeight="1">
      <c r="A341" s="50"/>
      <c r="B341" s="147"/>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c r="AA341" s="50"/>
      <c r="AB341" s="50"/>
    </row>
    <row r="342" spans="1:28" ht="15.75" customHeight="1">
      <c r="A342" s="50"/>
      <c r="B342" s="147"/>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c r="AA342" s="50"/>
      <c r="AB342" s="50"/>
    </row>
    <row r="343" spans="1:28" ht="15.75" customHeight="1">
      <c r="A343" s="50"/>
      <c r="B343" s="147"/>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c r="AA343" s="50"/>
      <c r="AB343" s="50"/>
    </row>
    <row r="344" spans="1:28" ht="15.75" customHeight="1">
      <c r="A344" s="50"/>
      <c r="B344" s="147"/>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c r="AA344" s="50"/>
      <c r="AB344" s="50"/>
    </row>
    <row r="345" spans="1:28" ht="15.75" customHeight="1">
      <c r="A345" s="50"/>
      <c r="B345" s="147"/>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50"/>
    </row>
    <row r="346" spans="1:28" ht="15.75" customHeight="1">
      <c r="A346" s="50"/>
      <c r="B346" s="147"/>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row>
    <row r="347" spans="1:28" ht="15.75" customHeight="1">
      <c r="A347" s="50"/>
      <c r="B347" s="147"/>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50"/>
    </row>
    <row r="348" spans="1:28" ht="15.75" customHeight="1">
      <c r="A348" s="50"/>
      <c r="B348" s="147"/>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row>
    <row r="349" spans="1:28" ht="15.75" customHeight="1">
      <c r="A349" s="50"/>
      <c r="B349" s="147"/>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50"/>
    </row>
    <row r="350" spans="1:28" ht="15.75" customHeight="1">
      <c r="A350" s="50"/>
      <c r="B350" s="147"/>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row>
    <row r="351" spans="1:28" ht="15.75" customHeight="1">
      <c r="A351" s="50"/>
      <c r="B351" s="147"/>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row>
    <row r="352" spans="1:28" ht="15.75" customHeight="1">
      <c r="A352" s="50"/>
      <c r="B352" s="147"/>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row>
    <row r="353" spans="1:28" ht="15.75" customHeight="1">
      <c r="A353" s="50"/>
      <c r="B353" s="147"/>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50"/>
    </row>
    <row r="354" spans="1:28" ht="15.75" customHeight="1">
      <c r="A354" s="50"/>
      <c r="B354" s="147"/>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50"/>
    </row>
    <row r="355" spans="1:28" ht="15.75" customHeight="1">
      <c r="A355" s="50"/>
      <c r="B355" s="147"/>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row>
    <row r="356" spans="1:28" ht="15.75" customHeight="1">
      <c r="A356" s="50"/>
      <c r="B356" s="147"/>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row>
    <row r="357" spans="1:28" ht="15.75" customHeight="1">
      <c r="A357" s="50"/>
      <c r="B357" s="147"/>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row>
    <row r="358" spans="1:28" ht="15.75" customHeight="1">
      <c r="A358" s="50"/>
      <c r="B358" s="147"/>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c r="AA358" s="50"/>
      <c r="AB358" s="50"/>
    </row>
    <row r="359" spans="1:28" ht="15.75" customHeight="1">
      <c r="A359" s="50"/>
      <c r="B359" s="147"/>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c r="AA359" s="50"/>
      <c r="AB359" s="50"/>
    </row>
    <row r="360" spans="1:28" ht="15.75" customHeight="1">
      <c r="A360" s="50"/>
      <c r="B360" s="147"/>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row>
    <row r="361" spans="1:28" ht="15.75" customHeight="1">
      <c r="A361" s="50"/>
      <c r="B361" s="147"/>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c r="AA361" s="50"/>
      <c r="AB361" s="50"/>
    </row>
    <row r="362" spans="1:28" ht="15.75" customHeight="1">
      <c r="A362" s="50"/>
      <c r="B362" s="147"/>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row>
    <row r="363" spans="1:28" ht="15.75" customHeight="1">
      <c r="A363" s="50"/>
      <c r="B363" s="147"/>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50"/>
    </row>
    <row r="364" spans="1:28" ht="15.75" customHeight="1">
      <c r="A364" s="50"/>
      <c r="B364" s="147"/>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row>
    <row r="365" spans="1:28" ht="15.75" customHeight="1">
      <c r="A365" s="50"/>
      <c r="B365" s="147"/>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c r="AA365" s="50"/>
      <c r="AB365" s="50"/>
    </row>
    <row r="366" spans="1:28" ht="15.75" customHeight="1">
      <c r="A366" s="50"/>
      <c r="B366" s="147"/>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row>
    <row r="367" spans="1:28" ht="15.75" customHeight="1">
      <c r="A367" s="50"/>
      <c r="B367" s="147"/>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c r="AA367" s="50"/>
      <c r="AB367" s="50"/>
    </row>
    <row r="368" spans="1:28" ht="15.75" customHeight="1">
      <c r="A368" s="50"/>
      <c r="B368" s="147"/>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c r="AA368" s="50"/>
      <c r="AB368" s="50"/>
    </row>
    <row r="369" spans="1:28" ht="15.75" customHeight="1">
      <c r="A369" s="50"/>
      <c r="B369" s="147"/>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row>
    <row r="370" spans="1:28" ht="15.75" customHeight="1">
      <c r="A370" s="50"/>
      <c r="B370" s="147"/>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50"/>
    </row>
    <row r="371" spans="1:28" ht="15.75" customHeight="1">
      <c r="A371" s="50"/>
      <c r="B371" s="147"/>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50"/>
    </row>
    <row r="372" spans="1:28" ht="15.75" customHeight="1">
      <c r="A372" s="50"/>
      <c r="B372" s="147"/>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row>
    <row r="373" spans="1:28" ht="15.75" customHeight="1">
      <c r="A373" s="50"/>
      <c r="B373" s="147"/>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row>
    <row r="374" spans="1:28" ht="15.75" customHeight="1">
      <c r="A374" s="50"/>
      <c r="B374" s="147"/>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c r="AA374" s="50"/>
      <c r="AB374" s="50"/>
    </row>
    <row r="375" spans="1:28" ht="15.75" customHeight="1">
      <c r="A375" s="50"/>
      <c r="B375" s="147"/>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c r="AA375" s="50"/>
      <c r="AB375" s="50"/>
    </row>
    <row r="376" spans="1:28" ht="15.75" customHeight="1">
      <c r="A376" s="50"/>
      <c r="B376" s="147"/>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row>
    <row r="377" spans="1:28" ht="15.75" customHeight="1">
      <c r="A377" s="50"/>
      <c r="B377" s="147"/>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c r="AA377" s="50"/>
      <c r="AB377" s="50"/>
    </row>
    <row r="378" spans="1:28" ht="15.75" customHeight="1">
      <c r="A378" s="50"/>
      <c r="B378" s="147"/>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row>
    <row r="379" spans="1:28" ht="15.75" customHeight="1">
      <c r="A379" s="50"/>
      <c r="B379" s="147"/>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row>
    <row r="380" spans="1:28" ht="15.75" customHeight="1">
      <c r="A380" s="50"/>
      <c r="B380" s="147"/>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c r="AA380" s="50"/>
      <c r="AB380" s="50"/>
    </row>
    <row r="381" spans="1:28" ht="15.75" customHeight="1">
      <c r="A381" s="50"/>
      <c r="B381" s="147"/>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row>
    <row r="382" spans="1:28" ht="15.75" customHeight="1">
      <c r="A382" s="50"/>
      <c r="B382" s="147"/>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row>
    <row r="383" spans="1:28" ht="15.75" customHeight="1">
      <c r="A383" s="50"/>
      <c r="B383" s="147"/>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c r="AA383" s="50"/>
      <c r="AB383" s="50"/>
    </row>
    <row r="384" spans="1:28" ht="15.75" customHeight="1">
      <c r="A384" s="50"/>
      <c r="B384" s="147"/>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row>
    <row r="385" spans="1:28" ht="15.75" customHeight="1">
      <c r="A385" s="50"/>
      <c r="B385" s="147"/>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c r="AA385" s="50"/>
      <c r="AB385" s="50"/>
    </row>
    <row r="386" spans="1:28" ht="15.75" customHeight="1">
      <c r="A386" s="50"/>
      <c r="B386" s="147"/>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c r="AA386" s="50"/>
      <c r="AB386" s="50"/>
    </row>
    <row r="387" spans="1:28" ht="15.75" customHeight="1">
      <c r="A387" s="50"/>
      <c r="B387" s="147"/>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c r="AA387" s="50"/>
      <c r="AB387" s="50"/>
    </row>
    <row r="388" spans="1:28" ht="15.75" customHeight="1">
      <c r="A388" s="50"/>
      <c r="B388" s="147"/>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row>
    <row r="389" spans="1:28" ht="15.75" customHeight="1">
      <c r="A389" s="50"/>
      <c r="B389" s="147"/>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c r="AA389" s="50"/>
      <c r="AB389" s="50"/>
    </row>
    <row r="390" spans="1:28" ht="15.75" customHeight="1">
      <c r="A390" s="50"/>
      <c r="B390" s="147"/>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c r="AA390" s="50"/>
      <c r="AB390" s="50"/>
    </row>
    <row r="391" spans="1:28" ht="15.75" customHeight="1">
      <c r="A391" s="50"/>
      <c r="B391" s="147"/>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c r="AA391" s="50"/>
      <c r="AB391" s="50"/>
    </row>
    <row r="392" spans="1:28" ht="15.75" customHeight="1">
      <c r="A392" s="50"/>
      <c r="B392" s="147"/>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c r="AA392" s="50"/>
      <c r="AB392" s="50"/>
    </row>
    <row r="393" spans="1:28" ht="15.75" customHeight="1">
      <c r="A393" s="50"/>
      <c r="B393" s="147"/>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c r="AA393" s="50"/>
      <c r="AB393" s="50"/>
    </row>
    <row r="394" spans="1:28" ht="15.75" customHeight="1">
      <c r="A394" s="50"/>
      <c r="B394" s="147"/>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c r="AA394" s="50"/>
      <c r="AB394" s="50"/>
    </row>
    <row r="395" spans="1:28" ht="15.75" customHeight="1">
      <c r="A395" s="50"/>
      <c r="B395" s="147"/>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c r="AA395" s="50"/>
      <c r="AB395" s="50"/>
    </row>
    <row r="396" spans="1:28" ht="15.75" customHeight="1">
      <c r="A396" s="50"/>
      <c r="B396" s="147"/>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c r="AA396" s="50"/>
      <c r="AB396" s="50"/>
    </row>
    <row r="397" spans="1:28" ht="15.75" customHeight="1">
      <c r="A397" s="50"/>
      <c r="B397" s="147"/>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c r="AA397" s="50"/>
      <c r="AB397" s="50"/>
    </row>
    <row r="398" spans="1:28" ht="15.75" customHeight="1">
      <c r="A398" s="50"/>
      <c r="B398" s="147"/>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c r="AA398" s="50"/>
      <c r="AB398" s="50"/>
    </row>
    <row r="399" spans="1:28" ht="15.75" customHeight="1">
      <c r="A399" s="50"/>
      <c r="B399" s="147"/>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c r="AA399" s="50"/>
      <c r="AB399" s="50"/>
    </row>
    <row r="400" spans="1:28" ht="15.75" customHeight="1">
      <c r="A400" s="50"/>
      <c r="B400" s="147"/>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c r="AA400" s="50"/>
      <c r="AB400" s="50"/>
    </row>
    <row r="401" spans="1:28" ht="15.75" customHeight="1">
      <c r="A401" s="50"/>
      <c r="B401" s="147"/>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row>
    <row r="402" spans="1:28" ht="15.75" customHeight="1">
      <c r="A402" s="50"/>
      <c r="B402" s="147"/>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c r="AA402" s="50"/>
      <c r="AB402" s="50"/>
    </row>
    <row r="403" spans="1:28" ht="15.75" customHeight="1">
      <c r="A403" s="50"/>
      <c r="B403" s="147"/>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c r="AA403" s="50"/>
      <c r="AB403" s="50"/>
    </row>
    <row r="404" spans="1:28" ht="15.75" customHeight="1">
      <c r="A404" s="50"/>
      <c r="B404" s="147"/>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c r="AA404" s="50"/>
      <c r="AB404" s="50"/>
    </row>
    <row r="405" spans="1:28" ht="15.75" customHeight="1">
      <c r="A405" s="50"/>
      <c r="B405" s="147"/>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c r="AA405" s="50"/>
      <c r="AB405" s="50"/>
    </row>
    <row r="406" spans="1:28" ht="15.75" customHeight="1">
      <c r="A406" s="50"/>
      <c r="B406" s="147"/>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c r="AA406" s="50"/>
      <c r="AB406" s="50"/>
    </row>
    <row r="407" spans="1:28" ht="15.75" customHeight="1">
      <c r="A407" s="50"/>
      <c r="B407" s="147"/>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c r="AA407" s="50"/>
      <c r="AB407" s="50"/>
    </row>
    <row r="408" spans="1:28" ht="15.75" customHeight="1">
      <c r="A408" s="50"/>
      <c r="B408" s="147"/>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c r="AA408" s="50"/>
      <c r="AB408" s="50"/>
    </row>
    <row r="409" spans="1:28" ht="15.75" customHeight="1">
      <c r="A409" s="50"/>
      <c r="B409" s="147"/>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row>
    <row r="410" spans="1:28" ht="15.75" customHeight="1">
      <c r="A410" s="50"/>
      <c r="B410" s="147"/>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c r="AA410" s="50"/>
      <c r="AB410" s="50"/>
    </row>
    <row r="411" spans="1:28" ht="15.75" customHeight="1">
      <c r="A411" s="50"/>
      <c r="B411" s="147"/>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c r="AA411" s="50"/>
      <c r="AB411" s="50"/>
    </row>
    <row r="412" spans="1:28" ht="15.75" customHeight="1">
      <c r="A412" s="50"/>
      <c r="B412" s="147"/>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row>
    <row r="413" spans="1:28" ht="15.75" customHeight="1">
      <c r="A413" s="50"/>
      <c r="B413" s="147"/>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c r="AA413" s="50"/>
      <c r="AB413" s="50"/>
    </row>
    <row r="414" spans="1:28" ht="15.75" customHeight="1">
      <c r="A414" s="50"/>
      <c r="B414" s="147"/>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c r="AA414" s="50"/>
      <c r="AB414" s="50"/>
    </row>
    <row r="415" spans="1:28" ht="15.75" customHeight="1">
      <c r="A415" s="50"/>
      <c r="B415" s="147"/>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row>
    <row r="416" spans="1:28" ht="15.75" customHeight="1">
      <c r="A416" s="50"/>
      <c r="B416" s="147"/>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c r="AA416" s="50"/>
      <c r="AB416" s="50"/>
    </row>
    <row r="417" spans="1:28" ht="15.75" customHeight="1">
      <c r="A417" s="50"/>
      <c r="B417" s="147"/>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c r="AA417" s="50"/>
      <c r="AB417" s="50"/>
    </row>
    <row r="418" spans="1:28" ht="15.75" customHeight="1">
      <c r="A418" s="50"/>
      <c r="B418" s="147"/>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c r="AA418" s="50"/>
      <c r="AB418" s="50"/>
    </row>
    <row r="419" spans="1:28" ht="15.75" customHeight="1">
      <c r="A419" s="50"/>
      <c r="B419" s="147"/>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row>
    <row r="420" spans="1:28" ht="15.75" customHeight="1">
      <c r="A420" s="50"/>
      <c r="B420" s="147"/>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row>
    <row r="421" spans="1:28" ht="15.75" customHeight="1">
      <c r="A421" s="50"/>
      <c r="B421" s="147"/>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c r="AA421" s="50"/>
      <c r="AB421" s="50"/>
    </row>
    <row r="422" spans="1:28" ht="15.75" customHeight="1">
      <c r="A422" s="50"/>
      <c r="B422" s="147"/>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row>
    <row r="423" spans="1:28" ht="15.75" customHeight="1">
      <c r="A423" s="50"/>
      <c r="B423" s="147"/>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row>
    <row r="424" spans="1:28" ht="15.75" customHeight="1">
      <c r="A424" s="50"/>
      <c r="B424" s="147"/>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row>
    <row r="425" spans="1:28" ht="15.75" customHeight="1">
      <c r="A425" s="50"/>
      <c r="B425" s="147"/>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row>
    <row r="426" spans="1:28" ht="15.75" customHeight="1">
      <c r="A426" s="50"/>
      <c r="B426" s="147"/>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row>
    <row r="427" spans="1:28" ht="15.75" customHeight="1">
      <c r="A427" s="50"/>
      <c r="B427" s="147"/>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row>
    <row r="428" spans="1:28" ht="15.75" customHeight="1">
      <c r="A428" s="50"/>
      <c r="B428" s="147"/>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c r="AA428" s="50"/>
      <c r="AB428" s="50"/>
    </row>
    <row r="429" spans="1:28" ht="15.75" customHeight="1">
      <c r="A429" s="50"/>
      <c r="B429" s="147"/>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row>
    <row r="430" spans="1:28" ht="15.75" customHeight="1">
      <c r="A430" s="50"/>
      <c r="B430" s="147"/>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row>
    <row r="431" spans="1:28" ht="15.75" customHeight="1">
      <c r="A431" s="50"/>
      <c r="B431" s="147"/>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row>
    <row r="432" spans="1:28" ht="15.75" customHeight="1">
      <c r="A432" s="50"/>
      <c r="B432" s="147"/>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row>
    <row r="433" spans="1:28" ht="15.75" customHeight="1">
      <c r="A433" s="50"/>
      <c r="B433" s="147"/>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row>
    <row r="434" spans="1:28" ht="15.75" customHeight="1">
      <c r="A434" s="50"/>
      <c r="B434" s="147"/>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row>
    <row r="435" spans="1:28" ht="15.75" customHeight="1">
      <c r="A435" s="50"/>
      <c r="B435" s="147"/>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c r="AA435" s="50"/>
      <c r="AB435" s="50"/>
    </row>
    <row r="436" spans="1:28" ht="15.75" customHeight="1">
      <c r="A436" s="50"/>
      <c r="B436" s="147"/>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row>
    <row r="437" spans="1:28" ht="15.75" customHeight="1">
      <c r="A437" s="50"/>
      <c r="B437" s="147"/>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row>
    <row r="438" spans="1:28" ht="15.75" customHeight="1">
      <c r="A438" s="50"/>
      <c r="B438" s="147"/>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row>
    <row r="439" spans="1:28" ht="15.75" customHeight="1">
      <c r="A439" s="50"/>
      <c r="B439" s="147"/>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row>
    <row r="440" spans="1:28" ht="15.75" customHeight="1">
      <c r="A440" s="50"/>
      <c r="B440" s="147"/>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row>
    <row r="441" spans="1:28" ht="15.75" customHeight="1">
      <c r="A441" s="50"/>
      <c r="B441" s="147"/>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row>
    <row r="442" spans="1:28" ht="15.75" customHeight="1">
      <c r="A442" s="50"/>
      <c r="B442" s="147"/>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row>
    <row r="443" spans="1:28" ht="15.75" customHeight="1">
      <c r="A443" s="50"/>
      <c r="B443" s="147"/>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row>
    <row r="444" spans="1:28" ht="15.75" customHeight="1">
      <c r="A444" s="50"/>
      <c r="B444" s="147"/>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row>
    <row r="445" spans="1:28" ht="15.75" customHeight="1">
      <c r="A445" s="50"/>
      <c r="B445" s="147"/>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c r="AA445" s="50"/>
      <c r="AB445" s="50"/>
    </row>
    <row r="446" spans="1:28" ht="15.75" customHeight="1">
      <c r="A446" s="50"/>
      <c r="B446" s="147"/>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row>
    <row r="447" spans="1:28" ht="15.75" customHeight="1">
      <c r="A447" s="50"/>
      <c r="B447" s="147"/>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row>
    <row r="448" spans="1:28" ht="15.75" customHeight="1">
      <c r="A448" s="50"/>
      <c r="B448" s="147"/>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row>
    <row r="449" spans="1:28" ht="15.75" customHeight="1">
      <c r="A449" s="50"/>
      <c r="B449" s="147"/>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row>
    <row r="450" spans="1:28" ht="15.75" customHeight="1">
      <c r="A450" s="50"/>
      <c r="B450" s="147"/>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row>
    <row r="451" spans="1:28" ht="15.75" customHeight="1">
      <c r="A451" s="50"/>
      <c r="B451" s="147"/>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row>
    <row r="452" spans="1:28" ht="15.75" customHeight="1">
      <c r="A452" s="50"/>
      <c r="B452" s="147"/>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row>
    <row r="453" spans="1:28" ht="15.75" customHeight="1">
      <c r="A453" s="50"/>
      <c r="B453" s="147"/>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row>
    <row r="454" spans="1:28" ht="15.75" customHeight="1">
      <c r="A454" s="50"/>
      <c r="B454" s="147"/>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row>
    <row r="455" spans="1:28" ht="15.75" customHeight="1">
      <c r="A455" s="50"/>
      <c r="B455" s="147"/>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row>
    <row r="456" spans="1:28" ht="15.75" customHeight="1">
      <c r="A456" s="50"/>
      <c r="B456" s="147"/>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row>
    <row r="457" spans="1:28" ht="15.75" customHeight="1">
      <c r="A457" s="50"/>
      <c r="B457" s="147"/>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row>
    <row r="458" spans="1:28" ht="15.75" customHeight="1">
      <c r="A458" s="50"/>
      <c r="B458" s="147"/>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row>
    <row r="459" spans="1:28" ht="15.75" customHeight="1">
      <c r="A459" s="50"/>
      <c r="B459" s="147"/>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c r="AA459" s="50"/>
      <c r="AB459" s="50"/>
    </row>
    <row r="460" spans="1:28" ht="15.75" customHeight="1">
      <c r="A460" s="50"/>
      <c r="B460" s="147"/>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row>
    <row r="461" spans="1:28" ht="15.75" customHeight="1">
      <c r="A461" s="50"/>
      <c r="B461" s="147"/>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row>
    <row r="462" spans="1:28" ht="15.75" customHeight="1">
      <c r="A462" s="50"/>
      <c r="B462" s="147"/>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row>
    <row r="463" spans="1:28" ht="15.75" customHeight="1">
      <c r="A463" s="50"/>
      <c r="B463" s="147"/>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row>
    <row r="464" spans="1:28" ht="15.75" customHeight="1">
      <c r="A464" s="50"/>
      <c r="B464" s="147"/>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row>
    <row r="465" spans="1:28" ht="15.75" customHeight="1">
      <c r="A465" s="50"/>
      <c r="B465" s="147"/>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row>
    <row r="466" spans="1:28" ht="15.75" customHeight="1">
      <c r="A466" s="50"/>
      <c r="B466" s="147"/>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row>
    <row r="467" spans="1:28" ht="15.75" customHeight="1">
      <c r="A467" s="50"/>
      <c r="B467" s="147"/>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row>
    <row r="468" spans="1:28" ht="15.75" customHeight="1">
      <c r="A468" s="50"/>
      <c r="B468" s="147"/>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row>
    <row r="469" spans="1:28" ht="15.75" customHeight="1">
      <c r="A469" s="50"/>
      <c r="B469" s="147"/>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c r="AA469" s="50"/>
      <c r="AB469" s="50"/>
    </row>
    <row r="470" spans="1:28" ht="15.75" customHeight="1">
      <c r="A470" s="50"/>
      <c r="B470" s="147"/>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row>
    <row r="471" spans="1:28" ht="15.75" customHeight="1">
      <c r="A471" s="50"/>
      <c r="B471" s="147"/>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row>
    <row r="472" spans="1:28" ht="15.75" customHeight="1">
      <c r="A472" s="50"/>
      <c r="B472" s="147"/>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row>
    <row r="473" spans="1:28" ht="15.75" customHeight="1">
      <c r="A473" s="50"/>
      <c r="B473" s="147"/>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row>
    <row r="474" spans="1:28" ht="15.75" customHeight="1">
      <c r="A474" s="50"/>
      <c r="B474" s="147"/>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row>
    <row r="475" spans="1:28" ht="15.75" customHeight="1">
      <c r="A475" s="50"/>
      <c r="B475" s="147"/>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row>
    <row r="476" spans="1:28" ht="15.75" customHeight="1">
      <c r="A476" s="50"/>
      <c r="B476" s="147"/>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row>
    <row r="477" spans="1:28" ht="15.75" customHeight="1">
      <c r="A477" s="50"/>
      <c r="B477" s="147"/>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row>
    <row r="478" spans="1:28" ht="15.75" customHeight="1">
      <c r="A478" s="50"/>
      <c r="B478" s="147"/>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row>
    <row r="479" spans="1:28" ht="15.75" customHeight="1">
      <c r="A479" s="50"/>
      <c r="B479" s="147"/>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50"/>
    </row>
    <row r="480" spans="1:28" ht="15.75" customHeight="1">
      <c r="A480" s="50"/>
      <c r="B480" s="147"/>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50"/>
    </row>
    <row r="481" spans="1:28" ht="15.75" customHeight="1">
      <c r="A481" s="50"/>
      <c r="B481" s="147"/>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c r="AA481" s="50"/>
      <c r="AB481" s="50"/>
    </row>
    <row r="482" spans="1:28" ht="15.75" customHeight="1">
      <c r="A482" s="50"/>
      <c r="B482" s="147"/>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c r="AA482" s="50"/>
      <c r="AB482" s="50"/>
    </row>
    <row r="483" spans="1:28" ht="15.75" customHeight="1">
      <c r="A483" s="50"/>
      <c r="B483" s="147"/>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c r="AA483" s="50"/>
      <c r="AB483" s="50"/>
    </row>
    <row r="484" spans="1:28" ht="15.75" customHeight="1">
      <c r="A484" s="50"/>
      <c r="B484" s="147"/>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row>
    <row r="485" spans="1:28" ht="15.75" customHeight="1">
      <c r="A485" s="50"/>
      <c r="B485" s="147"/>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c r="AA485" s="50"/>
      <c r="AB485" s="50"/>
    </row>
    <row r="486" spans="1:28" ht="15.75" customHeight="1">
      <c r="A486" s="50"/>
      <c r="B486" s="147"/>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c r="AA486" s="50"/>
      <c r="AB486" s="50"/>
    </row>
    <row r="487" spans="1:28" ht="15.75" customHeight="1">
      <c r="A487" s="50"/>
      <c r="B487" s="147"/>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c r="AA487" s="50"/>
      <c r="AB487" s="50"/>
    </row>
    <row r="488" spans="1:28" ht="15.75" customHeight="1">
      <c r="A488" s="50"/>
      <c r="B488" s="147"/>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c r="AA488" s="50"/>
      <c r="AB488" s="50"/>
    </row>
    <row r="489" spans="1:28" ht="15.75" customHeight="1">
      <c r="A489" s="50"/>
      <c r="B489" s="147"/>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c r="AA489" s="50"/>
      <c r="AB489" s="50"/>
    </row>
    <row r="490" spans="1:28" ht="15.75" customHeight="1">
      <c r="A490" s="50"/>
      <c r="B490" s="147"/>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row>
    <row r="491" spans="1:28" ht="15.75" customHeight="1">
      <c r="A491" s="50"/>
      <c r="B491" s="147"/>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c r="AA491" s="50"/>
      <c r="AB491" s="50"/>
    </row>
    <row r="492" spans="1:28" ht="15.75" customHeight="1">
      <c r="A492" s="50"/>
      <c r="B492" s="147"/>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c r="AA492" s="50"/>
      <c r="AB492" s="50"/>
    </row>
    <row r="493" spans="1:28" ht="15.75" customHeight="1">
      <c r="A493" s="50"/>
      <c r="B493" s="147"/>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c r="AA493" s="50"/>
      <c r="AB493" s="50"/>
    </row>
    <row r="494" spans="1:28" ht="15.75" customHeight="1">
      <c r="A494" s="50"/>
      <c r="B494" s="147"/>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c r="AA494" s="50"/>
      <c r="AB494" s="50"/>
    </row>
    <row r="495" spans="1:28" ht="15.75" customHeight="1">
      <c r="A495" s="50"/>
      <c r="B495" s="147"/>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row>
    <row r="496" spans="1:28" ht="15.75" customHeight="1">
      <c r="A496" s="50"/>
      <c r="B496" s="147"/>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row>
    <row r="497" spans="1:28" ht="15.75" customHeight="1">
      <c r="A497" s="50"/>
      <c r="B497" s="147"/>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c r="AA497" s="50"/>
      <c r="AB497" s="50"/>
    </row>
    <row r="498" spans="1:28" ht="15.75" customHeight="1">
      <c r="A498" s="50"/>
      <c r="B498" s="147"/>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c r="AA498" s="50"/>
      <c r="AB498" s="50"/>
    </row>
    <row r="499" spans="1:28" ht="15.75" customHeight="1">
      <c r="A499" s="50"/>
      <c r="B499" s="147"/>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c r="AA499" s="50"/>
      <c r="AB499" s="50"/>
    </row>
    <row r="500" spans="1:28" ht="15.75" customHeight="1">
      <c r="A500" s="50"/>
      <c r="B500" s="147"/>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c r="AA500" s="50"/>
      <c r="AB500" s="50"/>
    </row>
    <row r="501" spans="1:28" ht="15.75" customHeight="1">
      <c r="A501" s="50"/>
      <c r="B501" s="147"/>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c r="AA501" s="50"/>
      <c r="AB501" s="50"/>
    </row>
    <row r="502" spans="1:28" ht="15.75" customHeight="1">
      <c r="A502" s="50"/>
      <c r="B502" s="147"/>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c r="AA502" s="50"/>
      <c r="AB502" s="50"/>
    </row>
    <row r="503" spans="1:28" ht="15.75" customHeight="1">
      <c r="A503" s="50"/>
      <c r="B503" s="147"/>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c r="AA503" s="50"/>
      <c r="AB503" s="50"/>
    </row>
    <row r="504" spans="1:28" ht="15.75" customHeight="1">
      <c r="A504" s="50"/>
      <c r="B504" s="147"/>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c r="AA504" s="50"/>
      <c r="AB504" s="50"/>
    </row>
    <row r="505" spans="1:28" ht="15.75" customHeight="1">
      <c r="A505" s="50"/>
      <c r="B505" s="147"/>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c r="AA505" s="50"/>
      <c r="AB505" s="50"/>
    </row>
    <row r="506" spans="1:28" ht="15.75" customHeight="1">
      <c r="A506" s="50"/>
      <c r="B506" s="147"/>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c r="AA506" s="50"/>
      <c r="AB506" s="50"/>
    </row>
    <row r="507" spans="1:28" ht="15.75" customHeight="1">
      <c r="A507" s="50"/>
      <c r="B507" s="147"/>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c r="AA507" s="50"/>
      <c r="AB507" s="50"/>
    </row>
    <row r="508" spans="1:28" ht="15.75" customHeight="1">
      <c r="A508" s="50"/>
      <c r="B508" s="147"/>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c r="AA508" s="50"/>
      <c r="AB508" s="50"/>
    </row>
    <row r="509" spans="1:28" ht="15.75" customHeight="1">
      <c r="A509" s="50"/>
      <c r="B509" s="147"/>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c r="AA509" s="50"/>
      <c r="AB509" s="50"/>
    </row>
    <row r="510" spans="1:28" ht="15.75" customHeight="1">
      <c r="A510" s="50"/>
      <c r="B510" s="147"/>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c r="AA510" s="50"/>
      <c r="AB510" s="50"/>
    </row>
    <row r="511" spans="1:28" ht="15.75" customHeight="1">
      <c r="A511" s="50"/>
      <c r="B511" s="147"/>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c r="AA511" s="50"/>
      <c r="AB511" s="50"/>
    </row>
    <row r="512" spans="1:28" ht="15.75" customHeight="1">
      <c r="A512" s="50"/>
      <c r="B512" s="147"/>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c r="AA512" s="50"/>
      <c r="AB512" s="50"/>
    </row>
    <row r="513" spans="1:28" ht="15.75" customHeight="1">
      <c r="A513" s="50"/>
      <c r="B513" s="147"/>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c r="AA513" s="50"/>
      <c r="AB513" s="50"/>
    </row>
    <row r="514" spans="1:28" ht="15.75" customHeight="1">
      <c r="A514" s="50"/>
      <c r="B514" s="147"/>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c r="AA514" s="50"/>
      <c r="AB514" s="50"/>
    </row>
    <row r="515" spans="1:28" ht="15.75" customHeight="1">
      <c r="A515" s="50"/>
      <c r="B515" s="147"/>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c r="AA515" s="50"/>
      <c r="AB515" s="50"/>
    </row>
    <row r="516" spans="1:28" ht="15.75" customHeight="1">
      <c r="A516" s="50"/>
      <c r="B516" s="147"/>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row>
    <row r="517" spans="1:28" ht="15.75" customHeight="1">
      <c r="A517" s="50"/>
      <c r="B517" s="147"/>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row>
    <row r="518" spans="1:28" ht="15.75" customHeight="1">
      <c r="A518" s="50"/>
      <c r="B518" s="147"/>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c r="AA518" s="50"/>
      <c r="AB518" s="50"/>
    </row>
    <row r="519" spans="1:28" ht="15.75" customHeight="1">
      <c r="A519" s="50"/>
      <c r="B519" s="147"/>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c r="AA519" s="50"/>
      <c r="AB519" s="50"/>
    </row>
    <row r="520" spans="1:28" ht="15.75" customHeight="1">
      <c r="A520" s="50"/>
      <c r="B520" s="147"/>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c r="AA520" s="50"/>
      <c r="AB520" s="50"/>
    </row>
    <row r="521" spans="1:28" ht="15.75" customHeight="1">
      <c r="A521" s="50"/>
      <c r="B521" s="147"/>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c r="AA521" s="50"/>
      <c r="AB521" s="50"/>
    </row>
    <row r="522" spans="1:28" ht="15.75" customHeight="1">
      <c r="A522" s="50"/>
      <c r="B522" s="147"/>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c r="AA522" s="50"/>
      <c r="AB522" s="50"/>
    </row>
    <row r="523" spans="1:28" ht="15.75" customHeight="1">
      <c r="A523" s="50"/>
      <c r="B523" s="147"/>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c r="AA523" s="50"/>
      <c r="AB523" s="50"/>
    </row>
    <row r="524" spans="1:28" ht="15.75" customHeight="1">
      <c r="A524" s="50"/>
      <c r="B524" s="147"/>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c r="AA524" s="50"/>
      <c r="AB524" s="50"/>
    </row>
    <row r="525" spans="1:28" ht="15.75" customHeight="1">
      <c r="A525" s="50"/>
      <c r="B525" s="147"/>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c r="AA525" s="50"/>
      <c r="AB525" s="50"/>
    </row>
    <row r="526" spans="1:28" ht="15.75" customHeight="1">
      <c r="A526" s="50"/>
      <c r="B526" s="147"/>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c r="AA526" s="50"/>
      <c r="AB526" s="50"/>
    </row>
    <row r="527" spans="1:28" ht="15.75" customHeight="1">
      <c r="A527" s="50"/>
      <c r="B527" s="147"/>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c r="AA527" s="50"/>
      <c r="AB527" s="50"/>
    </row>
    <row r="528" spans="1:28" ht="15.75" customHeight="1">
      <c r="A528" s="50"/>
      <c r="B528" s="147"/>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c r="AA528" s="50"/>
      <c r="AB528" s="50"/>
    </row>
    <row r="529" spans="1:28" ht="15.75" customHeight="1">
      <c r="A529" s="50"/>
      <c r="B529" s="147"/>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c r="AA529" s="50"/>
      <c r="AB529" s="50"/>
    </row>
    <row r="530" spans="1:28" ht="15.75" customHeight="1">
      <c r="A530" s="50"/>
      <c r="B530" s="147"/>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c r="AA530" s="50"/>
      <c r="AB530" s="50"/>
    </row>
    <row r="531" spans="1:28" ht="15.75" customHeight="1">
      <c r="A531" s="50"/>
      <c r="B531" s="147"/>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c r="AA531" s="50"/>
      <c r="AB531" s="50"/>
    </row>
    <row r="532" spans="1:28" ht="15.75" customHeight="1">
      <c r="A532" s="50"/>
      <c r="B532" s="147"/>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c r="AA532" s="50"/>
      <c r="AB532" s="50"/>
    </row>
    <row r="533" spans="1:28" ht="15.75" customHeight="1">
      <c r="A533" s="50"/>
      <c r="B533" s="147"/>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c r="AA533" s="50"/>
      <c r="AB533" s="50"/>
    </row>
    <row r="534" spans="1:28" ht="15.75" customHeight="1">
      <c r="A534" s="50"/>
      <c r="B534" s="147"/>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c r="AA534" s="50"/>
      <c r="AB534" s="50"/>
    </row>
    <row r="535" spans="1:28" ht="15.75" customHeight="1">
      <c r="A535" s="50"/>
      <c r="B535" s="147"/>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c r="AA535" s="50"/>
      <c r="AB535" s="50"/>
    </row>
    <row r="536" spans="1:28" ht="15.75" customHeight="1">
      <c r="A536" s="50"/>
      <c r="B536" s="147"/>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c r="AA536" s="50"/>
      <c r="AB536" s="50"/>
    </row>
    <row r="537" spans="1:28" ht="15.75" customHeight="1">
      <c r="A537" s="50"/>
      <c r="B537" s="147"/>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c r="AA537" s="50"/>
      <c r="AB537" s="50"/>
    </row>
    <row r="538" spans="1:28" ht="15.75" customHeight="1">
      <c r="A538" s="50"/>
      <c r="B538" s="147"/>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c r="AA538" s="50"/>
      <c r="AB538" s="50"/>
    </row>
    <row r="539" spans="1:28" ht="15.75" customHeight="1">
      <c r="A539" s="50"/>
      <c r="B539" s="147"/>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c r="AA539" s="50"/>
      <c r="AB539" s="50"/>
    </row>
    <row r="540" spans="1:28" ht="15.75" customHeight="1">
      <c r="A540" s="50"/>
      <c r="B540" s="147"/>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c r="AA540" s="50"/>
      <c r="AB540" s="50"/>
    </row>
    <row r="541" spans="1:28" ht="15.75" customHeight="1">
      <c r="A541" s="50"/>
      <c r="B541" s="147"/>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c r="AA541" s="50"/>
      <c r="AB541" s="50"/>
    </row>
    <row r="542" spans="1:28" ht="15.75" customHeight="1">
      <c r="A542" s="50"/>
      <c r="B542" s="147"/>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c r="AA542" s="50"/>
      <c r="AB542" s="50"/>
    </row>
    <row r="543" spans="1:28" ht="15.75" customHeight="1">
      <c r="A543" s="50"/>
      <c r="B543" s="147"/>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c r="AA543" s="50"/>
      <c r="AB543" s="50"/>
    </row>
    <row r="544" spans="1:28" ht="15.75" customHeight="1">
      <c r="A544" s="50"/>
      <c r="B544" s="147"/>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c r="AA544" s="50"/>
      <c r="AB544" s="50"/>
    </row>
    <row r="545" spans="1:28" ht="15.75" customHeight="1">
      <c r="A545" s="50"/>
      <c r="B545" s="147"/>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c r="AA545" s="50"/>
      <c r="AB545" s="50"/>
    </row>
    <row r="546" spans="1:28" ht="15.75" customHeight="1">
      <c r="A546" s="50"/>
      <c r="B546" s="147"/>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c r="AA546" s="50"/>
      <c r="AB546" s="50"/>
    </row>
    <row r="547" spans="1:28" ht="15.75" customHeight="1">
      <c r="A547" s="50"/>
      <c r="B547" s="147"/>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c r="AA547" s="50"/>
      <c r="AB547" s="50"/>
    </row>
    <row r="548" spans="1:28" ht="15.75" customHeight="1">
      <c r="A548" s="50"/>
      <c r="B548" s="147"/>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c r="AA548" s="50"/>
      <c r="AB548" s="50"/>
    </row>
    <row r="549" spans="1:28" ht="15.75" customHeight="1">
      <c r="A549" s="50"/>
      <c r="B549" s="147"/>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c r="AA549" s="50"/>
      <c r="AB549" s="50"/>
    </row>
    <row r="550" spans="1:28" ht="15.75" customHeight="1">
      <c r="A550" s="50"/>
      <c r="B550" s="147"/>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c r="AA550" s="50"/>
      <c r="AB550" s="50"/>
    </row>
    <row r="551" spans="1:28" ht="15.75" customHeight="1">
      <c r="A551" s="50"/>
      <c r="B551" s="147"/>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c r="AA551" s="50"/>
      <c r="AB551" s="50"/>
    </row>
    <row r="552" spans="1:28" ht="15.75" customHeight="1">
      <c r="A552" s="50"/>
      <c r="B552" s="147"/>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c r="AA552" s="50"/>
      <c r="AB552" s="50"/>
    </row>
    <row r="553" spans="1:28" ht="15.75" customHeight="1">
      <c r="A553" s="50"/>
      <c r="B553" s="147"/>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c r="AA553" s="50"/>
      <c r="AB553" s="50"/>
    </row>
    <row r="554" spans="1:28" ht="15.75" customHeight="1">
      <c r="A554" s="50"/>
      <c r="B554" s="147"/>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c r="AA554" s="50"/>
      <c r="AB554" s="50"/>
    </row>
    <row r="555" spans="1:28" ht="15.75" customHeight="1">
      <c r="A555" s="50"/>
      <c r="B555" s="147"/>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c r="AA555" s="50"/>
      <c r="AB555" s="50"/>
    </row>
    <row r="556" spans="1:28" ht="15.75" customHeight="1">
      <c r="A556" s="50"/>
      <c r="B556" s="147"/>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c r="AA556" s="50"/>
      <c r="AB556" s="50"/>
    </row>
    <row r="557" spans="1:28" ht="15.75" customHeight="1">
      <c r="A557" s="50"/>
      <c r="B557" s="147"/>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c r="AA557" s="50"/>
      <c r="AB557" s="50"/>
    </row>
    <row r="558" spans="1:28" ht="15.75" customHeight="1">
      <c r="A558" s="50"/>
      <c r="B558" s="147"/>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c r="AA558" s="50"/>
      <c r="AB558" s="50"/>
    </row>
    <row r="559" spans="1:28" ht="15.75" customHeight="1">
      <c r="A559" s="50"/>
      <c r="B559" s="147"/>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c r="AA559" s="50"/>
      <c r="AB559" s="50"/>
    </row>
    <row r="560" spans="1:28" ht="15.75" customHeight="1">
      <c r="A560" s="50"/>
      <c r="B560" s="147"/>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c r="AA560" s="50"/>
      <c r="AB560" s="50"/>
    </row>
    <row r="561" spans="1:28" ht="15.75" customHeight="1">
      <c r="A561" s="50"/>
      <c r="B561" s="147"/>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c r="AA561" s="50"/>
      <c r="AB561" s="50"/>
    </row>
    <row r="562" spans="1:28" ht="15.75" customHeight="1">
      <c r="A562" s="50"/>
      <c r="B562" s="147"/>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c r="AA562" s="50"/>
      <c r="AB562" s="50"/>
    </row>
    <row r="563" spans="1:28" ht="15.75" customHeight="1">
      <c r="A563" s="50"/>
      <c r="B563" s="147"/>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c r="AA563" s="50"/>
      <c r="AB563" s="50"/>
    </row>
    <row r="564" spans="1:28" ht="15.75" customHeight="1">
      <c r="A564" s="50"/>
      <c r="B564" s="147"/>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c r="AA564" s="50"/>
      <c r="AB564" s="50"/>
    </row>
    <row r="565" spans="1:28" ht="15.75" customHeight="1">
      <c r="A565" s="50"/>
      <c r="B565" s="147"/>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c r="AA565" s="50"/>
      <c r="AB565" s="50"/>
    </row>
    <row r="566" spans="1:28" ht="15.75" customHeight="1">
      <c r="A566" s="50"/>
      <c r="B566" s="147"/>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c r="AA566" s="50"/>
      <c r="AB566" s="50"/>
    </row>
    <row r="567" spans="1:28" ht="15.75" customHeight="1">
      <c r="A567" s="50"/>
      <c r="B567" s="147"/>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row>
    <row r="568" spans="1:28" ht="15.75" customHeight="1">
      <c r="A568" s="50"/>
      <c r="B568" s="147"/>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row>
    <row r="569" spans="1:28" ht="15.75" customHeight="1">
      <c r="A569" s="50"/>
      <c r="B569" s="147"/>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row>
    <row r="570" spans="1:28" ht="15.75" customHeight="1">
      <c r="A570" s="50"/>
      <c r="B570" s="147"/>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row>
    <row r="571" spans="1:28" ht="15.75" customHeight="1">
      <c r="A571" s="50"/>
      <c r="B571" s="147"/>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c r="AA571" s="50"/>
      <c r="AB571" s="50"/>
    </row>
    <row r="572" spans="1:28" ht="15.75" customHeight="1">
      <c r="A572" s="50"/>
      <c r="B572" s="147"/>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row>
    <row r="573" spans="1:28" ht="15.75" customHeight="1">
      <c r="A573" s="50"/>
      <c r="B573" s="147"/>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row>
    <row r="574" spans="1:28" ht="15.75" customHeight="1">
      <c r="A574" s="50"/>
      <c r="B574" s="147"/>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c r="AA574" s="50"/>
      <c r="AB574" s="50"/>
    </row>
    <row r="575" spans="1:28" ht="15.75" customHeight="1">
      <c r="A575" s="50"/>
      <c r="B575" s="147"/>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c r="AA575" s="50"/>
      <c r="AB575" s="50"/>
    </row>
    <row r="576" spans="1:28" ht="15.75" customHeight="1">
      <c r="A576" s="50"/>
      <c r="B576" s="147"/>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c r="AA576" s="50"/>
      <c r="AB576" s="50"/>
    </row>
    <row r="577" spans="1:28" ht="15.75" customHeight="1">
      <c r="A577" s="50"/>
      <c r="B577" s="147"/>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c r="AA577" s="50"/>
      <c r="AB577" s="50"/>
    </row>
    <row r="578" spans="1:28" ht="15.75" customHeight="1">
      <c r="A578" s="50"/>
      <c r="B578" s="147"/>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c r="AA578" s="50"/>
      <c r="AB578" s="50"/>
    </row>
    <row r="579" spans="1:28" ht="15.75" customHeight="1">
      <c r="A579" s="50"/>
      <c r="B579" s="147"/>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c r="AA579" s="50"/>
      <c r="AB579" s="50"/>
    </row>
    <row r="580" spans="1:28" ht="15.75" customHeight="1">
      <c r="A580" s="50"/>
      <c r="B580" s="147"/>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c r="AA580" s="50"/>
      <c r="AB580" s="50"/>
    </row>
    <row r="581" spans="1:28" ht="15.75" customHeight="1">
      <c r="A581" s="50"/>
      <c r="B581" s="147"/>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c r="AA581" s="50"/>
      <c r="AB581" s="50"/>
    </row>
    <row r="582" spans="1:28" ht="15.75" customHeight="1">
      <c r="A582" s="50"/>
      <c r="B582" s="147"/>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c r="AA582" s="50"/>
      <c r="AB582" s="50"/>
    </row>
    <row r="583" spans="1:28" ht="15.75" customHeight="1">
      <c r="A583" s="50"/>
      <c r="B583" s="147"/>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c r="AA583" s="50"/>
      <c r="AB583" s="50"/>
    </row>
    <row r="584" spans="1:28" ht="15.75" customHeight="1">
      <c r="A584" s="50"/>
      <c r="B584" s="147"/>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c r="AA584" s="50"/>
      <c r="AB584" s="50"/>
    </row>
    <row r="585" spans="1:28" ht="15.75" customHeight="1">
      <c r="A585" s="50"/>
      <c r="B585" s="147"/>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c r="AA585" s="50"/>
      <c r="AB585" s="50"/>
    </row>
    <row r="586" spans="1:28" ht="15.75" customHeight="1">
      <c r="A586" s="50"/>
      <c r="B586" s="147"/>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c r="AA586" s="50"/>
      <c r="AB586" s="50"/>
    </row>
    <row r="587" spans="1:28" ht="15.75" customHeight="1">
      <c r="A587" s="50"/>
      <c r="B587" s="147"/>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c r="AA587" s="50"/>
      <c r="AB587" s="50"/>
    </row>
    <row r="588" spans="1:28" ht="15.75" customHeight="1">
      <c r="A588" s="50"/>
      <c r="B588" s="147"/>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c r="AA588" s="50"/>
      <c r="AB588" s="50"/>
    </row>
    <row r="589" spans="1:28" ht="15.75" customHeight="1">
      <c r="A589" s="50"/>
      <c r="B589" s="147"/>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c r="AA589" s="50"/>
      <c r="AB589" s="50"/>
    </row>
    <row r="590" spans="1:28" ht="15.75" customHeight="1">
      <c r="A590" s="50"/>
      <c r="B590" s="147"/>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c r="AA590" s="50"/>
      <c r="AB590" s="50"/>
    </row>
    <row r="591" spans="1:28" ht="15.75" customHeight="1">
      <c r="A591" s="50"/>
      <c r="B591" s="147"/>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c r="AA591" s="50"/>
      <c r="AB591" s="50"/>
    </row>
    <row r="592" spans="1:28" ht="15.75" customHeight="1">
      <c r="A592" s="50"/>
      <c r="B592" s="147"/>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c r="AA592" s="50"/>
      <c r="AB592" s="50"/>
    </row>
    <row r="593" spans="1:28" ht="15.75" customHeight="1">
      <c r="A593" s="50"/>
      <c r="B593" s="147"/>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row>
    <row r="594" spans="1:28" ht="15.75" customHeight="1">
      <c r="A594" s="50"/>
      <c r="B594" s="147"/>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c r="AA594" s="50"/>
      <c r="AB594" s="50"/>
    </row>
    <row r="595" spans="1:28" ht="15.75" customHeight="1">
      <c r="A595" s="50"/>
      <c r="B595" s="147"/>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c r="AA595" s="50"/>
      <c r="AB595" s="50"/>
    </row>
    <row r="596" spans="1:28" ht="15.75" customHeight="1">
      <c r="A596" s="50"/>
      <c r="B596" s="147"/>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c r="AA596" s="50"/>
      <c r="AB596" s="50"/>
    </row>
    <row r="597" spans="1:28" ht="15.75" customHeight="1">
      <c r="A597" s="50"/>
      <c r="B597" s="147"/>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c r="AA597" s="50"/>
      <c r="AB597" s="50"/>
    </row>
    <row r="598" spans="1:28" ht="15.75" customHeight="1">
      <c r="A598" s="50"/>
      <c r="B598" s="147"/>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c r="AA598" s="50"/>
      <c r="AB598" s="50"/>
    </row>
    <row r="599" spans="1:28" ht="15.75" customHeight="1">
      <c r="A599" s="50"/>
      <c r="B599" s="147"/>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c r="AA599" s="50"/>
      <c r="AB599" s="50"/>
    </row>
    <row r="600" spans="1:28" ht="15.75" customHeight="1">
      <c r="A600" s="50"/>
      <c r="B600" s="147"/>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c r="AA600" s="50"/>
      <c r="AB600" s="50"/>
    </row>
    <row r="601" spans="1:28" ht="15.75" customHeight="1">
      <c r="A601" s="50"/>
      <c r="B601" s="147"/>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c r="AA601" s="50"/>
      <c r="AB601" s="50"/>
    </row>
    <row r="602" spans="1:28" ht="15.75" customHeight="1">
      <c r="A602" s="50"/>
      <c r="B602" s="147"/>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c r="AA602" s="50"/>
      <c r="AB602" s="50"/>
    </row>
    <row r="603" spans="1:28" ht="15.75" customHeight="1">
      <c r="A603" s="50"/>
      <c r="B603" s="147"/>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c r="AA603" s="50"/>
      <c r="AB603" s="50"/>
    </row>
    <row r="604" spans="1:28" ht="15.75" customHeight="1">
      <c r="A604" s="50"/>
      <c r="B604" s="147"/>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c r="AA604" s="50"/>
      <c r="AB604" s="50"/>
    </row>
    <row r="605" spans="1:28" ht="15.75" customHeight="1">
      <c r="A605" s="50"/>
      <c r="B605" s="147"/>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c r="AA605" s="50"/>
      <c r="AB605" s="50"/>
    </row>
    <row r="606" spans="1:28" ht="15.75" customHeight="1">
      <c r="A606" s="50"/>
      <c r="B606" s="147"/>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c r="AA606" s="50"/>
      <c r="AB606" s="50"/>
    </row>
    <row r="607" spans="1:28" ht="15.75" customHeight="1">
      <c r="A607" s="50"/>
      <c r="B607" s="147"/>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c r="AA607" s="50"/>
      <c r="AB607" s="50"/>
    </row>
    <row r="608" spans="1:28" ht="15.75" customHeight="1">
      <c r="A608" s="50"/>
      <c r="B608" s="147"/>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c r="AA608" s="50"/>
      <c r="AB608" s="50"/>
    </row>
    <row r="609" spans="1:28" ht="15.75" customHeight="1">
      <c r="A609" s="50"/>
      <c r="B609" s="147"/>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c r="AA609" s="50"/>
      <c r="AB609" s="50"/>
    </row>
    <row r="610" spans="1:28" ht="15.75" customHeight="1">
      <c r="A610" s="50"/>
      <c r="B610" s="147"/>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c r="AA610" s="50"/>
      <c r="AB610" s="50"/>
    </row>
    <row r="611" spans="1:28" ht="15.75" customHeight="1">
      <c r="A611" s="50"/>
      <c r="B611" s="147"/>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c r="AA611" s="50"/>
      <c r="AB611" s="50"/>
    </row>
    <row r="612" spans="1:28" ht="15.75" customHeight="1">
      <c r="A612" s="50"/>
      <c r="B612" s="147"/>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c r="AA612" s="50"/>
      <c r="AB612" s="50"/>
    </row>
    <row r="613" spans="1:28" ht="15.75" customHeight="1">
      <c r="A613" s="50"/>
      <c r="B613" s="147"/>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c r="AA613" s="50"/>
      <c r="AB613" s="50"/>
    </row>
    <row r="614" spans="1:28" ht="15.75" customHeight="1">
      <c r="A614" s="50"/>
      <c r="B614" s="147"/>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c r="AA614" s="50"/>
      <c r="AB614" s="50"/>
    </row>
    <row r="615" spans="1:28" ht="15.75" customHeight="1">
      <c r="A615" s="50"/>
      <c r="B615" s="147"/>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c r="AA615" s="50"/>
      <c r="AB615" s="50"/>
    </row>
    <row r="616" spans="1:28" ht="15.75" customHeight="1">
      <c r="A616" s="50"/>
      <c r="B616" s="147"/>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c r="AA616" s="50"/>
      <c r="AB616" s="50"/>
    </row>
    <row r="617" spans="1:28" ht="15.75" customHeight="1">
      <c r="A617" s="50"/>
      <c r="B617" s="147"/>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c r="AA617" s="50"/>
      <c r="AB617" s="50"/>
    </row>
    <row r="618" spans="1:28" ht="15.75" customHeight="1">
      <c r="A618" s="50"/>
      <c r="B618" s="147"/>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c r="AA618" s="50"/>
      <c r="AB618" s="50"/>
    </row>
    <row r="619" spans="1:28" ht="15.75" customHeight="1">
      <c r="A619" s="50"/>
      <c r="B619" s="147"/>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c r="AA619" s="50"/>
      <c r="AB619" s="50"/>
    </row>
    <row r="620" spans="1:28" ht="15.75" customHeight="1">
      <c r="A620" s="50"/>
      <c r="B620" s="147"/>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c r="AA620" s="50"/>
      <c r="AB620" s="50"/>
    </row>
    <row r="621" spans="1:28" ht="15.75" customHeight="1">
      <c r="A621" s="50"/>
      <c r="B621" s="147"/>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c r="AA621" s="50"/>
      <c r="AB621" s="50"/>
    </row>
    <row r="622" spans="1:28" ht="15.75" customHeight="1">
      <c r="A622" s="50"/>
      <c r="B622" s="147"/>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c r="AA622" s="50"/>
      <c r="AB622" s="50"/>
    </row>
    <row r="623" spans="1:28" ht="15.75" customHeight="1">
      <c r="A623" s="50"/>
      <c r="B623" s="147"/>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c r="AA623" s="50"/>
      <c r="AB623" s="50"/>
    </row>
    <row r="624" spans="1:28" ht="15.75" customHeight="1">
      <c r="A624" s="50"/>
      <c r="B624" s="147"/>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c r="AA624" s="50"/>
      <c r="AB624" s="50"/>
    </row>
    <row r="625" spans="1:28" ht="15.75" customHeight="1">
      <c r="A625" s="50"/>
      <c r="B625" s="147"/>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c r="AA625" s="50"/>
      <c r="AB625" s="50"/>
    </row>
    <row r="626" spans="1:28" ht="15.75" customHeight="1">
      <c r="A626" s="50"/>
      <c r="B626" s="147"/>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c r="AA626" s="50"/>
      <c r="AB626" s="50"/>
    </row>
    <row r="627" spans="1:28" ht="15.75" customHeight="1">
      <c r="A627" s="50"/>
      <c r="B627" s="147"/>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c r="AA627" s="50"/>
      <c r="AB627" s="50"/>
    </row>
    <row r="628" spans="1:28" ht="15.75" customHeight="1">
      <c r="A628" s="50"/>
      <c r="B628" s="147"/>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c r="AA628" s="50"/>
      <c r="AB628" s="50"/>
    </row>
    <row r="629" spans="1:28" ht="15.75" customHeight="1">
      <c r="A629" s="50"/>
      <c r="B629" s="147"/>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c r="AA629" s="50"/>
      <c r="AB629" s="50"/>
    </row>
    <row r="630" spans="1:28" ht="15.75" customHeight="1">
      <c r="A630" s="50"/>
      <c r="B630" s="147"/>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c r="AA630" s="50"/>
      <c r="AB630" s="50"/>
    </row>
    <row r="631" spans="1:28" ht="15.75" customHeight="1">
      <c r="A631" s="50"/>
      <c r="B631" s="147"/>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c r="AA631" s="50"/>
      <c r="AB631" s="50"/>
    </row>
    <row r="632" spans="1:28" ht="15.75" customHeight="1">
      <c r="A632" s="50"/>
      <c r="B632" s="147"/>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c r="AA632" s="50"/>
      <c r="AB632" s="50"/>
    </row>
    <row r="633" spans="1:28" ht="15.75" customHeight="1">
      <c r="A633" s="50"/>
      <c r="B633" s="147"/>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c r="AA633" s="50"/>
      <c r="AB633" s="50"/>
    </row>
    <row r="634" spans="1:28" ht="15.75" customHeight="1">
      <c r="A634" s="50"/>
      <c r="B634" s="147"/>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c r="AA634" s="50"/>
      <c r="AB634" s="50"/>
    </row>
    <row r="635" spans="1:28" ht="15.75" customHeight="1">
      <c r="A635" s="50"/>
      <c r="B635" s="147"/>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c r="AA635" s="50"/>
      <c r="AB635" s="50"/>
    </row>
    <row r="636" spans="1:28" ht="15.75" customHeight="1">
      <c r="A636" s="50"/>
      <c r="B636" s="147"/>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c r="AA636" s="50"/>
      <c r="AB636" s="50"/>
    </row>
    <row r="637" spans="1:28" ht="15.75" customHeight="1">
      <c r="A637" s="50"/>
      <c r="B637" s="147"/>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c r="AA637" s="50"/>
      <c r="AB637" s="50"/>
    </row>
    <row r="638" spans="1:28" ht="15.75" customHeight="1">
      <c r="A638" s="50"/>
      <c r="B638" s="147"/>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c r="AA638" s="50"/>
      <c r="AB638" s="50"/>
    </row>
    <row r="639" spans="1:28" ht="15.75" customHeight="1">
      <c r="A639" s="50"/>
      <c r="B639" s="147"/>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c r="AA639" s="50"/>
      <c r="AB639" s="50"/>
    </row>
    <row r="640" spans="1:28" ht="15.75" customHeight="1">
      <c r="A640" s="50"/>
      <c r="B640" s="147"/>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c r="AA640" s="50"/>
      <c r="AB640" s="50"/>
    </row>
    <row r="641" spans="1:28" ht="15.75" customHeight="1">
      <c r="A641" s="50"/>
      <c r="B641" s="147"/>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c r="AA641" s="50"/>
      <c r="AB641" s="50"/>
    </row>
    <row r="642" spans="1:28" ht="15.75" customHeight="1">
      <c r="A642" s="50"/>
      <c r="B642" s="147"/>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c r="AA642" s="50"/>
      <c r="AB642" s="50"/>
    </row>
    <row r="643" spans="1:28" ht="15.75" customHeight="1">
      <c r="A643" s="50"/>
      <c r="B643" s="147"/>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c r="AA643" s="50"/>
      <c r="AB643" s="50"/>
    </row>
    <row r="644" spans="1:28" ht="15.75" customHeight="1">
      <c r="A644" s="50"/>
      <c r="B644" s="147"/>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c r="AA644" s="50"/>
      <c r="AB644" s="50"/>
    </row>
    <row r="645" spans="1:28" ht="15.75" customHeight="1">
      <c r="A645" s="50"/>
      <c r="B645" s="147"/>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c r="AA645" s="50"/>
      <c r="AB645" s="50"/>
    </row>
    <row r="646" spans="1:28" ht="15.75" customHeight="1">
      <c r="A646" s="50"/>
      <c r="B646" s="147"/>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c r="AA646" s="50"/>
      <c r="AB646" s="50"/>
    </row>
    <row r="647" spans="1:28" ht="15.75" customHeight="1">
      <c r="A647" s="50"/>
      <c r="B647" s="147"/>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c r="AA647" s="50"/>
      <c r="AB647" s="50"/>
    </row>
    <row r="648" spans="1:28" ht="15.75" customHeight="1">
      <c r="A648" s="50"/>
      <c r="B648" s="147"/>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c r="AA648" s="50"/>
      <c r="AB648" s="50"/>
    </row>
    <row r="649" spans="1:28" ht="15.75" customHeight="1">
      <c r="A649" s="50"/>
      <c r="B649" s="147"/>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c r="AA649" s="50"/>
      <c r="AB649" s="50"/>
    </row>
    <row r="650" spans="1:28" ht="15.75" customHeight="1">
      <c r="A650" s="50"/>
      <c r="B650" s="147"/>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c r="AA650" s="50"/>
      <c r="AB650" s="50"/>
    </row>
    <row r="651" spans="1:28" ht="15.75" customHeight="1">
      <c r="A651" s="50"/>
      <c r="B651" s="147"/>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c r="AA651" s="50"/>
      <c r="AB651" s="50"/>
    </row>
    <row r="652" spans="1:28" ht="15.75" customHeight="1">
      <c r="A652" s="50"/>
      <c r="B652" s="147"/>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c r="AA652" s="50"/>
      <c r="AB652" s="50"/>
    </row>
    <row r="653" spans="1:28" ht="15.75" customHeight="1">
      <c r="A653" s="50"/>
      <c r="B653" s="147"/>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c r="AA653" s="50"/>
      <c r="AB653" s="50"/>
    </row>
    <row r="654" spans="1:28" ht="15.75" customHeight="1">
      <c r="A654" s="50"/>
      <c r="B654" s="147"/>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c r="AA654" s="50"/>
      <c r="AB654" s="50"/>
    </row>
    <row r="655" spans="1:28" ht="15.75" customHeight="1">
      <c r="A655" s="50"/>
      <c r="B655" s="147"/>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c r="AA655" s="50"/>
      <c r="AB655" s="50"/>
    </row>
    <row r="656" spans="1:28" ht="15.75" customHeight="1">
      <c r="A656" s="50"/>
      <c r="B656" s="147"/>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c r="AA656" s="50"/>
      <c r="AB656" s="50"/>
    </row>
    <row r="657" spans="1:28" ht="15.75" customHeight="1">
      <c r="A657" s="50"/>
      <c r="B657" s="147"/>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c r="AA657" s="50"/>
      <c r="AB657" s="50"/>
    </row>
    <row r="658" spans="1:28" ht="15.75" customHeight="1">
      <c r="A658" s="50"/>
      <c r="B658" s="147"/>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c r="AA658" s="50"/>
      <c r="AB658" s="50"/>
    </row>
    <row r="659" spans="1:28" ht="15.75" customHeight="1">
      <c r="A659" s="50"/>
      <c r="B659" s="147"/>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c r="AA659" s="50"/>
      <c r="AB659" s="50"/>
    </row>
    <row r="660" spans="1:28" ht="15.75" customHeight="1">
      <c r="A660" s="50"/>
      <c r="B660" s="147"/>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c r="AA660" s="50"/>
      <c r="AB660" s="50"/>
    </row>
    <row r="661" spans="1:28" ht="15.75" customHeight="1">
      <c r="A661" s="50"/>
      <c r="B661" s="147"/>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c r="AA661" s="50"/>
      <c r="AB661" s="50"/>
    </row>
    <row r="662" spans="1:28" ht="15.75" customHeight="1">
      <c r="A662" s="50"/>
      <c r="B662" s="147"/>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c r="AA662" s="50"/>
      <c r="AB662" s="50"/>
    </row>
    <row r="663" spans="1:28" ht="15.75" customHeight="1">
      <c r="A663" s="50"/>
      <c r="B663" s="147"/>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c r="AA663" s="50"/>
      <c r="AB663" s="50"/>
    </row>
    <row r="664" spans="1:28" ht="15.75" customHeight="1">
      <c r="A664" s="50"/>
      <c r="B664" s="147"/>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c r="AA664" s="50"/>
      <c r="AB664" s="50"/>
    </row>
    <row r="665" spans="1:28" ht="15.75" customHeight="1">
      <c r="A665" s="50"/>
      <c r="B665" s="147"/>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c r="AA665" s="50"/>
      <c r="AB665" s="50"/>
    </row>
    <row r="666" spans="1:28" ht="15.75" customHeight="1">
      <c r="A666" s="50"/>
      <c r="B666" s="147"/>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c r="AA666" s="50"/>
      <c r="AB666" s="50"/>
    </row>
    <row r="667" spans="1:28" ht="15.75" customHeight="1">
      <c r="A667" s="50"/>
      <c r="B667" s="147"/>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c r="AA667" s="50"/>
      <c r="AB667" s="50"/>
    </row>
    <row r="668" spans="1:28" ht="15.75" customHeight="1">
      <c r="A668" s="50"/>
      <c r="B668" s="147"/>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c r="AA668" s="50"/>
      <c r="AB668" s="50"/>
    </row>
    <row r="669" spans="1:28" ht="15.75" customHeight="1">
      <c r="A669" s="50"/>
      <c r="B669" s="147"/>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c r="AA669" s="50"/>
      <c r="AB669" s="50"/>
    </row>
    <row r="670" spans="1:28" ht="15.75" customHeight="1">
      <c r="A670" s="50"/>
      <c r="B670" s="147"/>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row>
    <row r="671" spans="1:28" ht="15.75" customHeight="1">
      <c r="A671" s="50"/>
      <c r="B671" s="147"/>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c r="AA671" s="50"/>
      <c r="AB671" s="50"/>
    </row>
    <row r="672" spans="1:28" ht="15.75" customHeight="1">
      <c r="A672" s="50"/>
      <c r="B672" s="147"/>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c r="AA672" s="50"/>
      <c r="AB672" s="50"/>
    </row>
    <row r="673" spans="1:28" ht="15.75" customHeight="1">
      <c r="A673" s="50"/>
      <c r="B673" s="147"/>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c r="AA673" s="50"/>
      <c r="AB673" s="50"/>
    </row>
    <row r="674" spans="1:28" ht="15.75" customHeight="1">
      <c r="A674" s="50"/>
      <c r="B674" s="147"/>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c r="AA674" s="50"/>
      <c r="AB674" s="50"/>
    </row>
    <row r="675" spans="1:28" ht="15.75" customHeight="1">
      <c r="A675" s="50"/>
      <c r="B675" s="147"/>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c r="AA675" s="50"/>
      <c r="AB675" s="50"/>
    </row>
    <row r="676" spans="1:28" ht="15.75" customHeight="1">
      <c r="A676" s="50"/>
      <c r="B676" s="147"/>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c r="AA676" s="50"/>
      <c r="AB676" s="50"/>
    </row>
    <row r="677" spans="1:28" ht="15.75" customHeight="1">
      <c r="A677" s="50"/>
      <c r="B677" s="147"/>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c r="AA677" s="50"/>
      <c r="AB677" s="50"/>
    </row>
    <row r="678" spans="1:28" ht="15.75" customHeight="1">
      <c r="A678" s="50"/>
      <c r="B678" s="147"/>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c r="AA678" s="50"/>
      <c r="AB678" s="50"/>
    </row>
    <row r="679" spans="1:28" ht="15.75" customHeight="1">
      <c r="A679" s="50"/>
      <c r="B679" s="147"/>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c r="AA679" s="50"/>
      <c r="AB679" s="50"/>
    </row>
    <row r="680" spans="1:28" ht="15.75" customHeight="1">
      <c r="A680" s="50"/>
      <c r="B680" s="147"/>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c r="AA680" s="50"/>
      <c r="AB680" s="50"/>
    </row>
    <row r="681" spans="1:28" ht="15.75" customHeight="1">
      <c r="A681" s="50"/>
      <c r="B681" s="147"/>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c r="AA681" s="50"/>
      <c r="AB681" s="50"/>
    </row>
    <row r="682" spans="1:28" ht="15.75" customHeight="1">
      <c r="A682" s="50"/>
      <c r="B682" s="147"/>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c r="AA682" s="50"/>
      <c r="AB682" s="50"/>
    </row>
    <row r="683" spans="1:28" ht="15.75" customHeight="1">
      <c r="A683" s="50"/>
      <c r="B683" s="147"/>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c r="AA683" s="50"/>
      <c r="AB683" s="50"/>
    </row>
    <row r="684" spans="1:28" ht="15.75" customHeight="1">
      <c r="A684" s="50"/>
      <c r="B684" s="147"/>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c r="AA684" s="50"/>
      <c r="AB684" s="50"/>
    </row>
    <row r="685" spans="1:28" ht="15.75" customHeight="1">
      <c r="A685" s="50"/>
      <c r="B685" s="147"/>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c r="AA685" s="50"/>
      <c r="AB685" s="50"/>
    </row>
    <row r="686" spans="1:28" ht="15.75" customHeight="1">
      <c r="A686" s="50"/>
      <c r="B686" s="147"/>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c r="AA686" s="50"/>
      <c r="AB686" s="50"/>
    </row>
    <row r="687" spans="1:28" ht="15.75" customHeight="1">
      <c r="A687" s="50"/>
      <c r="B687" s="147"/>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c r="AA687" s="50"/>
      <c r="AB687" s="50"/>
    </row>
    <row r="688" spans="1:28" ht="15.75" customHeight="1">
      <c r="A688" s="50"/>
      <c r="B688" s="147"/>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c r="AA688" s="50"/>
      <c r="AB688" s="50"/>
    </row>
    <row r="689" spans="1:28" ht="15.75" customHeight="1">
      <c r="A689" s="50"/>
      <c r="B689" s="147"/>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c r="AA689" s="50"/>
      <c r="AB689" s="50"/>
    </row>
    <row r="690" spans="1:28" ht="15.75" customHeight="1">
      <c r="A690" s="50"/>
      <c r="B690" s="147"/>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c r="AA690" s="50"/>
      <c r="AB690" s="50"/>
    </row>
    <row r="691" spans="1:28" ht="15.75" customHeight="1">
      <c r="A691" s="50"/>
      <c r="B691" s="147"/>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c r="AA691" s="50"/>
      <c r="AB691" s="50"/>
    </row>
    <row r="692" spans="1:28" ht="15.75" customHeight="1">
      <c r="A692" s="50"/>
      <c r="B692" s="147"/>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c r="AA692" s="50"/>
      <c r="AB692" s="50"/>
    </row>
    <row r="693" spans="1:28" ht="15.75" customHeight="1">
      <c r="A693" s="50"/>
      <c r="B693" s="147"/>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c r="AA693" s="50"/>
      <c r="AB693" s="50"/>
    </row>
    <row r="694" spans="1:28" ht="15.75" customHeight="1">
      <c r="A694" s="50"/>
      <c r="B694" s="147"/>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c r="AA694" s="50"/>
      <c r="AB694" s="50"/>
    </row>
    <row r="695" spans="1:28" ht="15.75" customHeight="1">
      <c r="A695" s="50"/>
      <c r="B695" s="147"/>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c r="AA695" s="50"/>
      <c r="AB695" s="50"/>
    </row>
    <row r="696" spans="1:28" ht="15.75" customHeight="1">
      <c r="A696" s="50"/>
      <c r="B696" s="147"/>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c r="AA696" s="50"/>
      <c r="AB696" s="50"/>
    </row>
    <row r="697" spans="1:28" ht="15.75" customHeight="1">
      <c r="A697" s="50"/>
      <c r="B697" s="147"/>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c r="AA697" s="50"/>
      <c r="AB697" s="50"/>
    </row>
    <row r="698" spans="1:28" ht="15.75" customHeight="1">
      <c r="A698" s="50"/>
      <c r="B698" s="147"/>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c r="AA698" s="50"/>
      <c r="AB698" s="50"/>
    </row>
    <row r="699" spans="1:28" ht="15.75" customHeight="1">
      <c r="A699" s="50"/>
      <c r="B699" s="147"/>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c r="AA699" s="50"/>
      <c r="AB699" s="50"/>
    </row>
    <row r="700" spans="1:28" ht="15.75" customHeight="1">
      <c r="A700" s="50"/>
      <c r="B700" s="147"/>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c r="AA700" s="50"/>
      <c r="AB700" s="50"/>
    </row>
    <row r="701" spans="1:28" ht="15.75" customHeight="1">
      <c r="A701" s="50"/>
      <c r="B701" s="147"/>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c r="AA701" s="50"/>
      <c r="AB701" s="50"/>
    </row>
    <row r="702" spans="1:28" ht="15.75" customHeight="1">
      <c r="A702" s="50"/>
      <c r="B702" s="147"/>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c r="AA702" s="50"/>
      <c r="AB702" s="50"/>
    </row>
    <row r="703" spans="1:28" ht="15.75" customHeight="1">
      <c r="A703" s="50"/>
      <c r="B703" s="147"/>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c r="AA703" s="50"/>
      <c r="AB703" s="50"/>
    </row>
    <row r="704" spans="1:28" ht="15.75" customHeight="1">
      <c r="A704" s="50"/>
      <c r="B704" s="147"/>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c r="AA704" s="50"/>
      <c r="AB704" s="50"/>
    </row>
    <row r="705" spans="1:28" ht="15.75" customHeight="1">
      <c r="A705" s="50"/>
      <c r="B705" s="147"/>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c r="AA705" s="50"/>
      <c r="AB705" s="50"/>
    </row>
    <row r="706" spans="1:28" ht="15.75" customHeight="1">
      <c r="A706" s="50"/>
      <c r="B706" s="147"/>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c r="AA706" s="50"/>
      <c r="AB706" s="50"/>
    </row>
    <row r="707" spans="1:28" ht="15.75" customHeight="1">
      <c r="A707" s="50"/>
      <c r="B707" s="147"/>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c r="AA707" s="50"/>
      <c r="AB707" s="50"/>
    </row>
    <row r="708" spans="1:28" ht="15.75" customHeight="1">
      <c r="A708" s="50"/>
      <c r="B708" s="147"/>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c r="AA708" s="50"/>
      <c r="AB708" s="50"/>
    </row>
    <row r="709" spans="1:28" ht="15.75" customHeight="1">
      <c r="A709" s="50"/>
      <c r="B709" s="147"/>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c r="AA709" s="50"/>
      <c r="AB709" s="50"/>
    </row>
    <row r="710" spans="1:28" ht="15.75" customHeight="1">
      <c r="A710" s="50"/>
      <c r="B710" s="147"/>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c r="AA710" s="50"/>
      <c r="AB710" s="50"/>
    </row>
    <row r="711" spans="1:28" ht="15.75" customHeight="1">
      <c r="A711" s="50"/>
      <c r="B711" s="147"/>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c r="AA711" s="50"/>
      <c r="AB711" s="50"/>
    </row>
    <row r="712" spans="1:28" ht="15.75" customHeight="1">
      <c r="A712" s="50"/>
      <c r="B712" s="147"/>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c r="AA712" s="50"/>
      <c r="AB712" s="50"/>
    </row>
    <row r="713" spans="1:28" ht="15.75" customHeight="1">
      <c r="A713" s="50"/>
      <c r="B713" s="147"/>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c r="AA713" s="50"/>
      <c r="AB713" s="50"/>
    </row>
    <row r="714" spans="1:28" ht="15.75" customHeight="1">
      <c r="A714" s="50"/>
      <c r="B714" s="147"/>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c r="AA714" s="50"/>
      <c r="AB714" s="50"/>
    </row>
    <row r="715" spans="1:28" ht="15.75" customHeight="1">
      <c r="A715" s="50"/>
      <c r="B715" s="147"/>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c r="AA715" s="50"/>
      <c r="AB715" s="50"/>
    </row>
    <row r="716" spans="1:28" ht="15.75" customHeight="1">
      <c r="A716" s="50"/>
      <c r="B716" s="147"/>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c r="AA716" s="50"/>
      <c r="AB716" s="50"/>
    </row>
    <row r="717" spans="1:28" ht="15.75" customHeight="1">
      <c r="A717" s="50"/>
      <c r="B717" s="147"/>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c r="AA717" s="50"/>
      <c r="AB717" s="50"/>
    </row>
    <row r="718" spans="1:28" ht="15.75" customHeight="1">
      <c r="A718" s="50"/>
      <c r="B718" s="147"/>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c r="AA718" s="50"/>
      <c r="AB718" s="50"/>
    </row>
    <row r="719" spans="1:28" ht="15.75" customHeight="1">
      <c r="A719" s="50"/>
      <c r="B719" s="147"/>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c r="AA719" s="50"/>
      <c r="AB719" s="50"/>
    </row>
    <row r="720" spans="1:28" ht="15.75" customHeight="1">
      <c r="A720" s="50"/>
      <c r="B720" s="147"/>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c r="AA720" s="50"/>
      <c r="AB720" s="50"/>
    </row>
    <row r="721" spans="1:28" ht="15.75" customHeight="1">
      <c r="A721" s="50"/>
      <c r="B721" s="147"/>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c r="AA721" s="50"/>
      <c r="AB721" s="50"/>
    </row>
    <row r="722" spans="1:28" ht="15.75" customHeight="1">
      <c r="A722" s="50"/>
      <c r="B722" s="147"/>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c r="AA722" s="50"/>
      <c r="AB722" s="50"/>
    </row>
    <row r="723" spans="1:28" ht="15.75" customHeight="1">
      <c r="A723" s="50"/>
      <c r="B723" s="147"/>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c r="AA723" s="50"/>
      <c r="AB723" s="50"/>
    </row>
    <row r="724" spans="1:28" ht="15.75" customHeight="1">
      <c r="A724" s="50"/>
      <c r="B724" s="147"/>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c r="AA724" s="50"/>
      <c r="AB724" s="50"/>
    </row>
    <row r="725" spans="1:28" ht="15.75" customHeight="1">
      <c r="A725" s="50"/>
      <c r="B725" s="147"/>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c r="AA725" s="50"/>
      <c r="AB725" s="50"/>
    </row>
    <row r="726" spans="1:28" ht="15.75" customHeight="1">
      <c r="A726" s="50"/>
      <c r="B726" s="147"/>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c r="AA726" s="50"/>
      <c r="AB726" s="50"/>
    </row>
    <row r="727" spans="1:28" ht="15.75" customHeight="1">
      <c r="A727" s="50"/>
      <c r="B727" s="147"/>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c r="AA727" s="50"/>
      <c r="AB727" s="50"/>
    </row>
    <row r="728" spans="1:28" ht="15.75" customHeight="1">
      <c r="A728" s="50"/>
      <c r="B728" s="147"/>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c r="AA728" s="50"/>
      <c r="AB728" s="50"/>
    </row>
    <row r="729" spans="1:28" ht="15.75" customHeight="1">
      <c r="A729" s="50"/>
      <c r="B729" s="147"/>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c r="AA729" s="50"/>
      <c r="AB729" s="50"/>
    </row>
    <row r="730" spans="1:28" ht="15.75" customHeight="1">
      <c r="A730" s="50"/>
      <c r="B730" s="147"/>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c r="AA730" s="50"/>
      <c r="AB730" s="50"/>
    </row>
    <row r="731" spans="1:28" ht="15.75" customHeight="1">
      <c r="A731" s="50"/>
      <c r="B731" s="147"/>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c r="AA731" s="50"/>
      <c r="AB731" s="50"/>
    </row>
    <row r="732" spans="1:28" ht="15.75" customHeight="1">
      <c r="A732" s="50"/>
      <c r="B732" s="147"/>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c r="AA732" s="50"/>
      <c r="AB732" s="50"/>
    </row>
    <row r="733" spans="1:28" ht="15.75" customHeight="1">
      <c r="A733" s="50"/>
      <c r="B733" s="147"/>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c r="AA733" s="50"/>
      <c r="AB733" s="50"/>
    </row>
    <row r="734" spans="1:28" ht="15.75" customHeight="1">
      <c r="A734" s="50"/>
      <c r="B734" s="147"/>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c r="AA734" s="50"/>
      <c r="AB734" s="50"/>
    </row>
    <row r="735" spans="1:28" ht="15.75" customHeight="1">
      <c r="A735" s="50"/>
      <c r="B735" s="147"/>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c r="AA735" s="50"/>
      <c r="AB735" s="50"/>
    </row>
    <row r="736" spans="1:28" ht="15.75" customHeight="1">
      <c r="A736" s="50"/>
      <c r="B736" s="147"/>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c r="AA736" s="50"/>
      <c r="AB736" s="50"/>
    </row>
    <row r="737" spans="1:28" ht="15.75" customHeight="1">
      <c r="A737" s="50"/>
      <c r="B737" s="147"/>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c r="AA737" s="50"/>
      <c r="AB737" s="50"/>
    </row>
    <row r="738" spans="1:28" ht="15.75" customHeight="1">
      <c r="A738" s="50"/>
      <c r="B738" s="147"/>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c r="AA738" s="50"/>
      <c r="AB738" s="50"/>
    </row>
    <row r="739" spans="1:28" ht="15.75" customHeight="1">
      <c r="A739" s="50"/>
      <c r="B739" s="147"/>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c r="AA739" s="50"/>
      <c r="AB739" s="50"/>
    </row>
    <row r="740" spans="1:28" ht="15.75" customHeight="1">
      <c r="A740" s="50"/>
      <c r="B740" s="147"/>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c r="AA740" s="50"/>
      <c r="AB740" s="50"/>
    </row>
    <row r="741" spans="1:28" ht="15.75" customHeight="1">
      <c r="A741" s="50"/>
      <c r="B741" s="147"/>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c r="AA741" s="50"/>
      <c r="AB741" s="50"/>
    </row>
    <row r="742" spans="1:28" ht="15.75" customHeight="1">
      <c r="A742" s="50"/>
      <c r="B742" s="147"/>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c r="AA742" s="50"/>
      <c r="AB742" s="50"/>
    </row>
    <row r="743" spans="1:28" ht="15.75" customHeight="1">
      <c r="A743" s="50"/>
      <c r="B743" s="147"/>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c r="AA743" s="50"/>
      <c r="AB743" s="50"/>
    </row>
    <row r="744" spans="1:28" ht="15.75" customHeight="1">
      <c r="A744" s="50"/>
      <c r="B744" s="147"/>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c r="AA744" s="50"/>
      <c r="AB744" s="50"/>
    </row>
    <row r="745" spans="1:28" ht="15.75" customHeight="1">
      <c r="A745" s="50"/>
      <c r="B745" s="147"/>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c r="AA745" s="50"/>
      <c r="AB745" s="50"/>
    </row>
    <row r="746" spans="1:28" ht="15.75" customHeight="1">
      <c r="A746" s="50"/>
      <c r="B746" s="147"/>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row>
    <row r="747" spans="1:28" ht="15.75" customHeight="1">
      <c r="A747" s="50"/>
      <c r="B747" s="147"/>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c r="AA747" s="50"/>
      <c r="AB747" s="50"/>
    </row>
    <row r="748" spans="1:28" ht="15.75" customHeight="1">
      <c r="A748" s="50"/>
      <c r="B748" s="147"/>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c r="AA748" s="50"/>
      <c r="AB748" s="50"/>
    </row>
    <row r="749" spans="1:28" ht="15.75" customHeight="1">
      <c r="A749" s="50"/>
      <c r="B749" s="147"/>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c r="AA749" s="50"/>
      <c r="AB749" s="50"/>
    </row>
    <row r="750" spans="1:28" ht="15.75" customHeight="1">
      <c r="A750" s="50"/>
      <c r="B750" s="147"/>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c r="AA750" s="50"/>
      <c r="AB750" s="50"/>
    </row>
    <row r="751" spans="1:28" ht="15.75" customHeight="1">
      <c r="A751" s="50"/>
      <c r="B751" s="147"/>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c r="AA751" s="50"/>
      <c r="AB751" s="50"/>
    </row>
    <row r="752" spans="1:28" ht="15.75" customHeight="1">
      <c r="A752" s="50"/>
      <c r="B752" s="147"/>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c r="AA752" s="50"/>
      <c r="AB752" s="50"/>
    </row>
    <row r="753" spans="1:28" ht="15.75" customHeight="1">
      <c r="A753" s="50"/>
      <c r="B753" s="147"/>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c r="AA753" s="50"/>
      <c r="AB753" s="50"/>
    </row>
    <row r="754" spans="1:28" ht="15.75" customHeight="1">
      <c r="A754" s="50"/>
      <c r="B754" s="147"/>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c r="AA754" s="50"/>
      <c r="AB754" s="50"/>
    </row>
    <row r="755" spans="1:28" ht="15.75" customHeight="1">
      <c r="A755" s="50"/>
      <c r="B755" s="147"/>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c r="AA755" s="50"/>
      <c r="AB755" s="50"/>
    </row>
    <row r="756" spans="1:28" ht="15.75" customHeight="1">
      <c r="A756" s="50"/>
      <c r="B756" s="147"/>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c r="AA756" s="50"/>
      <c r="AB756" s="50"/>
    </row>
    <row r="757" spans="1:28" ht="15.75" customHeight="1">
      <c r="A757" s="50"/>
      <c r="B757" s="147"/>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c r="AA757" s="50"/>
      <c r="AB757" s="50"/>
    </row>
    <row r="758" spans="1:28" ht="15.75" customHeight="1">
      <c r="A758" s="50"/>
      <c r="B758" s="147"/>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c r="AA758" s="50"/>
      <c r="AB758" s="50"/>
    </row>
    <row r="759" spans="1:28" ht="15.75" customHeight="1">
      <c r="A759" s="50"/>
      <c r="B759" s="147"/>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c r="AA759" s="50"/>
      <c r="AB759" s="50"/>
    </row>
    <row r="760" spans="1:28" ht="15.75" customHeight="1">
      <c r="A760" s="50"/>
      <c r="B760" s="147"/>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c r="AA760" s="50"/>
      <c r="AB760" s="50"/>
    </row>
    <row r="761" spans="1:28" ht="15.75" customHeight="1">
      <c r="A761" s="50"/>
      <c r="B761" s="147"/>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c r="AA761" s="50"/>
      <c r="AB761" s="50"/>
    </row>
    <row r="762" spans="1:28" ht="15.75" customHeight="1">
      <c r="A762" s="50"/>
      <c r="B762" s="147"/>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c r="AA762" s="50"/>
      <c r="AB762" s="50"/>
    </row>
    <row r="763" spans="1:28" ht="15.75" customHeight="1">
      <c r="A763" s="50"/>
      <c r="B763" s="147"/>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c r="AA763" s="50"/>
      <c r="AB763" s="50"/>
    </row>
    <row r="764" spans="1:28" ht="15.75" customHeight="1">
      <c r="A764" s="50"/>
      <c r="B764" s="147"/>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c r="AA764" s="50"/>
      <c r="AB764" s="50"/>
    </row>
    <row r="765" spans="1:28" ht="15.75" customHeight="1">
      <c r="A765" s="50"/>
      <c r="B765" s="147"/>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c r="AA765" s="50"/>
      <c r="AB765" s="50"/>
    </row>
    <row r="766" spans="1:28" ht="15.75" customHeight="1">
      <c r="A766" s="50"/>
      <c r="B766" s="147"/>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c r="AA766" s="50"/>
      <c r="AB766" s="50"/>
    </row>
    <row r="767" spans="1:28" ht="15.75" customHeight="1">
      <c r="A767" s="50"/>
      <c r="B767" s="147"/>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c r="AA767" s="50"/>
      <c r="AB767" s="50"/>
    </row>
    <row r="768" spans="1:28" ht="15.75" customHeight="1">
      <c r="A768" s="50"/>
      <c r="B768" s="147"/>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c r="AA768" s="50"/>
      <c r="AB768" s="50"/>
    </row>
    <row r="769" spans="1:28" ht="15.75" customHeight="1">
      <c r="A769" s="50"/>
      <c r="B769" s="147"/>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c r="AA769" s="50"/>
      <c r="AB769" s="50"/>
    </row>
    <row r="770" spans="1:28" ht="15.75" customHeight="1">
      <c r="A770" s="50"/>
      <c r="B770" s="147"/>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c r="AA770" s="50"/>
      <c r="AB770" s="50"/>
    </row>
    <row r="771" spans="1:28" ht="15.75" customHeight="1">
      <c r="A771" s="50"/>
      <c r="B771" s="147"/>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c r="AA771" s="50"/>
      <c r="AB771" s="50"/>
    </row>
    <row r="772" spans="1:28" ht="15.75" customHeight="1">
      <c r="A772" s="50"/>
      <c r="B772" s="147"/>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c r="AA772" s="50"/>
      <c r="AB772" s="50"/>
    </row>
    <row r="773" spans="1:28" ht="15.75" customHeight="1">
      <c r="A773" s="50"/>
      <c r="B773" s="147"/>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c r="AA773" s="50"/>
      <c r="AB773" s="50"/>
    </row>
    <row r="774" spans="1:28" ht="15.75" customHeight="1">
      <c r="A774" s="50"/>
      <c r="B774" s="147"/>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c r="AA774" s="50"/>
      <c r="AB774" s="50"/>
    </row>
    <row r="775" spans="1:28" ht="15.75" customHeight="1">
      <c r="A775" s="50"/>
      <c r="B775" s="147"/>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c r="AA775" s="50"/>
      <c r="AB775" s="50"/>
    </row>
    <row r="776" spans="1:28" ht="15.75" customHeight="1">
      <c r="A776" s="50"/>
      <c r="B776" s="147"/>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c r="AA776" s="50"/>
      <c r="AB776" s="50"/>
    </row>
    <row r="777" spans="1:28" ht="15.75" customHeight="1">
      <c r="A777" s="50"/>
      <c r="B777" s="147"/>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c r="AA777" s="50"/>
      <c r="AB777" s="50"/>
    </row>
    <row r="778" spans="1:28" ht="15.75" customHeight="1">
      <c r="A778" s="50"/>
      <c r="B778" s="147"/>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c r="AA778" s="50"/>
      <c r="AB778" s="50"/>
    </row>
    <row r="779" spans="1:28" ht="15.75" customHeight="1">
      <c r="A779" s="50"/>
      <c r="B779" s="147"/>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c r="AA779" s="50"/>
      <c r="AB779" s="50"/>
    </row>
    <row r="780" spans="1:28" ht="15.75" customHeight="1">
      <c r="A780" s="50"/>
      <c r="B780" s="147"/>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c r="AA780" s="50"/>
      <c r="AB780" s="50"/>
    </row>
    <row r="781" spans="1:28" ht="15.75" customHeight="1">
      <c r="A781" s="50"/>
      <c r="B781" s="147"/>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c r="AA781" s="50"/>
      <c r="AB781" s="50"/>
    </row>
    <row r="782" spans="1:28" ht="15.75" customHeight="1">
      <c r="A782" s="50"/>
      <c r="B782" s="147"/>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c r="AA782" s="50"/>
      <c r="AB782" s="50"/>
    </row>
    <row r="783" spans="1:28" ht="15.75" customHeight="1">
      <c r="A783" s="50"/>
      <c r="B783" s="147"/>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c r="AA783" s="50"/>
      <c r="AB783" s="50"/>
    </row>
    <row r="784" spans="1:28" ht="15.75" customHeight="1">
      <c r="A784" s="50"/>
      <c r="B784" s="147"/>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c r="AA784" s="50"/>
      <c r="AB784" s="50"/>
    </row>
    <row r="785" spans="1:28" ht="15.75" customHeight="1">
      <c r="A785" s="50"/>
      <c r="B785" s="147"/>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c r="AA785" s="50"/>
      <c r="AB785" s="50"/>
    </row>
    <row r="786" spans="1:28" ht="15.75" customHeight="1">
      <c r="A786" s="50"/>
      <c r="B786" s="147"/>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c r="AA786" s="50"/>
      <c r="AB786" s="50"/>
    </row>
    <row r="787" spans="1:28" ht="15.75" customHeight="1">
      <c r="A787" s="50"/>
      <c r="B787" s="147"/>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c r="AA787" s="50"/>
      <c r="AB787" s="50"/>
    </row>
    <row r="788" spans="1:28" ht="15.75" customHeight="1">
      <c r="A788" s="50"/>
      <c r="B788" s="147"/>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c r="AA788" s="50"/>
      <c r="AB788" s="50"/>
    </row>
    <row r="789" spans="1:28" ht="15.75" customHeight="1">
      <c r="A789" s="50"/>
      <c r="B789" s="147"/>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c r="AA789" s="50"/>
      <c r="AB789" s="50"/>
    </row>
    <row r="790" spans="1:28" ht="15.75" customHeight="1">
      <c r="A790" s="50"/>
      <c r="B790" s="147"/>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c r="AA790" s="50"/>
      <c r="AB790" s="50"/>
    </row>
    <row r="791" spans="1:28" ht="15.75" customHeight="1">
      <c r="A791" s="50"/>
      <c r="B791" s="147"/>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c r="AA791" s="50"/>
      <c r="AB791" s="50"/>
    </row>
    <row r="792" spans="1:28" ht="15.75" customHeight="1">
      <c r="A792" s="50"/>
      <c r="B792" s="147"/>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c r="AA792" s="50"/>
      <c r="AB792" s="50"/>
    </row>
    <row r="793" spans="1:28" ht="15.75" customHeight="1">
      <c r="A793" s="50"/>
      <c r="B793" s="147"/>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c r="AA793" s="50"/>
      <c r="AB793" s="50"/>
    </row>
    <row r="794" spans="1:28" ht="15.75" customHeight="1">
      <c r="A794" s="50"/>
      <c r="B794" s="147"/>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c r="AA794" s="50"/>
      <c r="AB794" s="50"/>
    </row>
    <row r="795" spans="1:28" ht="15.75" customHeight="1">
      <c r="A795" s="50"/>
      <c r="B795" s="147"/>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c r="AA795" s="50"/>
      <c r="AB795" s="50"/>
    </row>
    <row r="796" spans="1:28" ht="15.75" customHeight="1">
      <c r="A796" s="50"/>
      <c r="B796" s="147"/>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c r="AA796" s="50"/>
      <c r="AB796" s="50"/>
    </row>
    <row r="797" spans="1:28" ht="15.75" customHeight="1">
      <c r="A797" s="50"/>
      <c r="B797" s="147"/>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c r="AA797" s="50"/>
      <c r="AB797" s="50"/>
    </row>
    <row r="798" spans="1:28" ht="15.75" customHeight="1">
      <c r="A798" s="50"/>
      <c r="B798" s="147"/>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c r="AA798" s="50"/>
      <c r="AB798" s="50"/>
    </row>
    <row r="799" spans="1:28" ht="15.75" customHeight="1">
      <c r="A799" s="50"/>
      <c r="B799" s="147"/>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c r="AA799" s="50"/>
      <c r="AB799" s="50"/>
    </row>
    <row r="800" spans="1:28" ht="15.75" customHeight="1">
      <c r="A800" s="50"/>
      <c r="B800" s="147"/>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c r="AA800" s="50"/>
      <c r="AB800" s="50"/>
    </row>
    <row r="801" spans="1:28" ht="15.75" customHeight="1">
      <c r="A801" s="50"/>
      <c r="B801" s="147"/>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c r="AA801" s="50"/>
      <c r="AB801" s="50"/>
    </row>
    <row r="802" spans="1:28" ht="15.75" customHeight="1">
      <c r="A802" s="50"/>
      <c r="B802" s="147"/>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c r="AA802" s="50"/>
      <c r="AB802" s="50"/>
    </row>
    <row r="803" spans="1:28" ht="15.75" customHeight="1">
      <c r="A803" s="50"/>
      <c r="B803" s="147"/>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c r="AA803" s="50"/>
      <c r="AB803" s="50"/>
    </row>
    <row r="804" spans="1:28" ht="15.75" customHeight="1">
      <c r="A804" s="50"/>
      <c r="B804" s="147"/>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c r="AA804" s="50"/>
      <c r="AB804" s="50"/>
    </row>
    <row r="805" spans="1:28" ht="15.75" customHeight="1">
      <c r="A805" s="50"/>
      <c r="B805" s="147"/>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c r="AA805" s="50"/>
      <c r="AB805" s="50"/>
    </row>
    <row r="806" spans="1:28" ht="15.75" customHeight="1">
      <c r="A806" s="50"/>
      <c r="B806" s="147"/>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c r="AA806" s="50"/>
      <c r="AB806" s="50"/>
    </row>
    <row r="807" spans="1:28" ht="15.75" customHeight="1">
      <c r="A807" s="50"/>
      <c r="B807" s="147"/>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c r="AA807" s="50"/>
      <c r="AB807" s="50"/>
    </row>
    <row r="808" spans="1:28" ht="15.75" customHeight="1">
      <c r="A808" s="50"/>
      <c r="B808" s="147"/>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c r="AA808" s="50"/>
      <c r="AB808" s="50"/>
    </row>
    <row r="809" spans="1:28" ht="15.75" customHeight="1">
      <c r="A809" s="50"/>
      <c r="B809" s="147"/>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c r="AA809" s="50"/>
      <c r="AB809" s="50"/>
    </row>
    <row r="810" spans="1:28" ht="15.75" customHeight="1">
      <c r="A810" s="50"/>
      <c r="B810" s="147"/>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c r="AA810" s="50"/>
      <c r="AB810" s="50"/>
    </row>
    <row r="811" spans="1:28" ht="15.75" customHeight="1">
      <c r="A811" s="50"/>
      <c r="B811" s="147"/>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c r="AA811" s="50"/>
      <c r="AB811" s="50"/>
    </row>
    <row r="812" spans="1:28" ht="15.75" customHeight="1">
      <c r="A812" s="50"/>
      <c r="B812" s="147"/>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c r="AA812" s="50"/>
      <c r="AB812" s="50"/>
    </row>
    <row r="813" spans="1:28" ht="15.75" customHeight="1">
      <c r="A813" s="50"/>
      <c r="B813" s="147"/>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c r="AA813" s="50"/>
      <c r="AB813" s="50"/>
    </row>
    <row r="814" spans="1:28" ht="15.75" customHeight="1">
      <c r="A814" s="50"/>
      <c r="B814" s="147"/>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c r="AA814" s="50"/>
      <c r="AB814" s="50"/>
    </row>
    <row r="815" spans="1:28" ht="15.75" customHeight="1">
      <c r="A815" s="50"/>
      <c r="B815" s="147"/>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c r="AA815" s="50"/>
      <c r="AB815" s="50"/>
    </row>
    <row r="816" spans="1:28" ht="15.75" customHeight="1">
      <c r="A816" s="50"/>
      <c r="B816" s="147"/>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c r="AA816" s="50"/>
      <c r="AB816" s="50"/>
    </row>
    <row r="817" spans="1:28" ht="15.75" customHeight="1">
      <c r="A817" s="50"/>
      <c r="B817" s="147"/>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c r="AA817" s="50"/>
      <c r="AB817" s="50"/>
    </row>
    <row r="818" spans="1:28" ht="15.75" customHeight="1">
      <c r="A818" s="50"/>
      <c r="B818" s="147"/>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c r="AA818" s="50"/>
      <c r="AB818" s="50"/>
    </row>
    <row r="819" spans="1:28" ht="15.75" customHeight="1">
      <c r="A819" s="50"/>
      <c r="B819" s="147"/>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c r="AA819" s="50"/>
      <c r="AB819" s="50"/>
    </row>
    <row r="820" spans="1:28" ht="15.75" customHeight="1">
      <c r="A820" s="50"/>
      <c r="B820" s="147"/>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c r="AA820" s="50"/>
      <c r="AB820" s="50"/>
    </row>
    <row r="821" spans="1:28" ht="15.75" customHeight="1">
      <c r="A821" s="50"/>
      <c r="B821" s="147"/>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c r="AA821" s="50"/>
      <c r="AB821" s="50"/>
    </row>
    <row r="822" spans="1:28" ht="15.75" customHeight="1">
      <c r="A822" s="50"/>
      <c r="B822" s="147"/>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row>
    <row r="823" spans="1:28" ht="15.75" customHeight="1">
      <c r="A823" s="50"/>
      <c r="B823" s="147"/>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c r="AA823" s="50"/>
      <c r="AB823" s="50"/>
    </row>
    <row r="824" spans="1:28" ht="15.75" customHeight="1">
      <c r="A824" s="50"/>
      <c r="B824" s="147"/>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c r="AA824" s="50"/>
      <c r="AB824" s="50"/>
    </row>
    <row r="825" spans="1:28" ht="15.75" customHeight="1">
      <c r="A825" s="50"/>
      <c r="B825" s="147"/>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c r="AA825" s="50"/>
      <c r="AB825" s="50"/>
    </row>
    <row r="826" spans="1:28" ht="15.75" customHeight="1">
      <c r="A826" s="50"/>
      <c r="B826" s="147"/>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c r="AA826" s="50"/>
      <c r="AB826" s="50"/>
    </row>
    <row r="827" spans="1:28" ht="15.75" customHeight="1">
      <c r="A827" s="50"/>
      <c r="B827" s="147"/>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c r="AA827" s="50"/>
      <c r="AB827" s="50"/>
    </row>
    <row r="828" spans="1:28" ht="15.75" customHeight="1">
      <c r="A828" s="50"/>
      <c r="B828" s="147"/>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c r="AA828" s="50"/>
      <c r="AB828" s="50"/>
    </row>
    <row r="829" spans="1:28" ht="15.75" customHeight="1">
      <c r="A829" s="50"/>
      <c r="B829" s="147"/>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c r="AA829" s="50"/>
      <c r="AB829" s="50"/>
    </row>
    <row r="830" spans="1:28" ht="15.75" customHeight="1">
      <c r="A830" s="50"/>
      <c r="B830" s="147"/>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c r="AA830" s="50"/>
      <c r="AB830" s="50"/>
    </row>
    <row r="831" spans="1:28" ht="15.75" customHeight="1">
      <c r="A831" s="50"/>
      <c r="B831" s="147"/>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c r="AA831" s="50"/>
      <c r="AB831" s="50"/>
    </row>
    <row r="832" spans="1:28" ht="15.75" customHeight="1">
      <c r="A832" s="50"/>
      <c r="B832" s="147"/>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c r="AA832" s="50"/>
      <c r="AB832" s="50"/>
    </row>
    <row r="833" spans="1:28" ht="15.75" customHeight="1">
      <c r="A833" s="50"/>
      <c r="B833" s="147"/>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c r="AA833" s="50"/>
      <c r="AB833" s="50"/>
    </row>
    <row r="834" spans="1:28" ht="15.75" customHeight="1">
      <c r="A834" s="50"/>
      <c r="B834" s="147"/>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c r="AA834" s="50"/>
      <c r="AB834" s="50"/>
    </row>
    <row r="835" spans="1:28" ht="15.75" customHeight="1">
      <c r="A835" s="50"/>
      <c r="B835" s="147"/>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c r="AA835" s="50"/>
      <c r="AB835" s="50"/>
    </row>
    <row r="836" spans="1:28" ht="15.75" customHeight="1">
      <c r="A836" s="50"/>
      <c r="B836" s="147"/>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c r="AA836" s="50"/>
      <c r="AB836" s="50"/>
    </row>
    <row r="837" spans="1:28" ht="15.75" customHeight="1">
      <c r="A837" s="50"/>
      <c r="B837" s="147"/>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c r="AA837" s="50"/>
      <c r="AB837" s="50"/>
    </row>
    <row r="838" spans="1:28" ht="15.75" customHeight="1">
      <c r="A838" s="50"/>
      <c r="B838" s="147"/>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c r="AA838" s="50"/>
      <c r="AB838" s="50"/>
    </row>
    <row r="839" spans="1:28" ht="15.75" customHeight="1">
      <c r="A839" s="50"/>
      <c r="B839" s="147"/>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c r="AA839" s="50"/>
      <c r="AB839" s="50"/>
    </row>
    <row r="840" spans="1:28" ht="15.75" customHeight="1">
      <c r="A840" s="50"/>
      <c r="B840" s="147"/>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c r="AA840" s="50"/>
      <c r="AB840" s="50"/>
    </row>
    <row r="841" spans="1:28" ht="15.75" customHeight="1">
      <c r="A841" s="50"/>
      <c r="B841" s="147"/>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c r="AA841" s="50"/>
      <c r="AB841" s="50"/>
    </row>
    <row r="842" spans="1:28" ht="15.75" customHeight="1">
      <c r="A842" s="50"/>
      <c r="B842" s="147"/>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c r="AA842" s="50"/>
      <c r="AB842" s="50"/>
    </row>
    <row r="843" spans="1:28" ht="15.75" customHeight="1">
      <c r="A843" s="50"/>
      <c r="B843" s="147"/>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row>
    <row r="844" spans="1:28" ht="15.75" customHeight="1">
      <c r="A844" s="50"/>
      <c r="B844" s="147"/>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c r="AA844" s="50"/>
      <c r="AB844" s="50"/>
    </row>
    <row r="845" spans="1:28" ht="15.75" customHeight="1">
      <c r="A845" s="50"/>
      <c r="B845" s="147"/>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row>
    <row r="846" spans="1:28" ht="15.75" customHeight="1">
      <c r="A846" s="50"/>
      <c r="B846" s="147"/>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c r="AA846" s="50"/>
      <c r="AB846" s="50"/>
    </row>
    <row r="847" spans="1:28" ht="15.75" customHeight="1">
      <c r="A847" s="50"/>
      <c r="B847" s="147"/>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row>
    <row r="848" spans="1:28" ht="15.75" customHeight="1">
      <c r="A848" s="50"/>
      <c r="B848" s="147"/>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c r="AA848" s="50"/>
      <c r="AB848" s="50"/>
    </row>
    <row r="849" spans="1:28" ht="15.75" customHeight="1">
      <c r="A849" s="50"/>
      <c r="B849" s="147"/>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row>
    <row r="850" spans="1:28" ht="15.75" customHeight="1">
      <c r="A850" s="50"/>
      <c r="B850" s="147"/>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c r="AA850" s="50"/>
      <c r="AB850" s="50"/>
    </row>
    <row r="851" spans="1:28" ht="15.75" customHeight="1">
      <c r="A851" s="50"/>
      <c r="B851" s="147"/>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row>
    <row r="852" spans="1:28" ht="15.75" customHeight="1">
      <c r="A852" s="50"/>
      <c r="B852" s="147"/>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c r="AA852" s="50"/>
      <c r="AB852" s="50"/>
    </row>
    <row r="853" spans="1:28" ht="15.75" customHeight="1">
      <c r="A853" s="50"/>
      <c r="B853" s="147"/>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c r="AA853" s="50"/>
      <c r="AB853" s="50"/>
    </row>
    <row r="854" spans="1:28" ht="15.75" customHeight="1">
      <c r="A854" s="50"/>
      <c r="B854" s="147"/>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c r="AA854" s="50"/>
      <c r="AB854" s="50"/>
    </row>
    <row r="855" spans="1:28" ht="15.75" customHeight="1">
      <c r="A855" s="50"/>
      <c r="B855" s="147"/>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c r="AA855" s="50"/>
      <c r="AB855" s="50"/>
    </row>
    <row r="856" spans="1:28" ht="15.75" customHeight="1">
      <c r="A856" s="50"/>
      <c r="B856" s="147"/>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c r="AA856" s="50"/>
      <c r="AB856" s="50"/>
    </row>
    <row r="857" spans="1:28" ht="15.75" customHeight="1">
      <c r="A857" s="50"/>
      <c r="B857" s="147"/>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c r="AA857" s="50"/>
      <c r="AB857" s="50"/>
    </row>
    <row r="858" spans="1:28" ht="15.75" customHeight="1">
      <c r="A858" s="50"/>
      <c r="B858" s="147"/>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c r="AA858" s="50"/>
      <c r="AB858" s="50"/>
    </row>
    <row r="859" spans="1:28" ht="15.75" customHeight="1">
      <c r="A859" s="50"/>
      <c r="B859" s="147"/>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c r="AA859" s="50"/>
      <c r="AB859" s="50"/>
    </row>
    <row r="860" spans="1:28" ht="15.75" customHeight="1">
      <c r="A860" s="50"/>
      <c r="B860" s="147"/>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c r="AA860" s="50"/>
      <c r="AB860" s="50"/>
    </row>
    <row r="861" spans="1:28" ht="15.75" customHeight="1">
      <c r="A861" s="50"/>
      <c r="B861" s="147"/>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c r="AA861" s="50"/>
      <c r="AB861" s="50"/>
    </row>
    <row r="862" spans="1:28" ht="15.75" customHeight="1">
      <c r="A862" s="50"/>
      <c r="B862" s="147"/>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c r="AA862" s="50"/>
      <c r="AB862" s="50"/>
    </row>
    <row r="863" spans="1:28" ht="15.75" customHeight="1">
      <c r="A863" s="50"/>
      <c r="B863" s="147"/>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c r="AA863" s="50"/>
      <c r="AB863" s="50"/>
    </row>
    <row r="864" spans="1:28" ht="15.75" customHeight="1">
      <c r="A864" s="50"/>
      <c r="B864" s="147"/>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c r="AA864" s="50"/>
      <c r="AB864" s="50"/>
    </row>
    <row r="865" spans="1:28" ht="15.75" customHeight="1">
      <c r="A865" s="50"/>
      <c r="B865" s="147"/>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c r="AA865" s="50"/>
      <c r="AB865" s="50"/>
    </row>
    <row r="866" spans="1:28" ht="15.75" customHeight="1">
      <c r="A866" s="50"/>
      <c r="B866" s="147"/>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c r="AA866" s="50"/>
      <c r="AB866" s="50"/>
    </row>
    <row r="867" spans="1:28" ht="15.75" customHeight="1">
      <c r="A867" s="50"/>
      <c r="B867" s="147"/>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c r="AA867" s="50"/>
      <c r="AB867" s="50"/>
    </row>
    <row r="868" spans="1:28" ht="15.75" customHeight="1">
      <c r="A868" s="50"/>
      <c r="B868" s="147"/>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c r="AA868" s="50"/>
      <c r="AB868" s="50"/>
    </row>
    <row r="869" spans="1:28" ht="15.75" customHeight="1">
      <c r="A869" s="50"/>
      <c r="B869" s="147"/>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c r="AA869" s="50"/>
      <c r="AB869" s="50"/>
    </row>
    <row r="870" spans="1:28" ht="15.75" customHeight="1">
      <c r="A870" s="50"/>
      <c r="B870" s="147"/>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c r="AA870" s="50"/>
      <c r="AB870" s="50"/>
    </row>
    <row r="871" spans="1:28" ht="15.75" customHeight="1">
      <c r="A871" s="50"/>
      <c r="B871" s="147"/>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c r="AA871" s="50"/>
      <c r="AB871" s="50"/>
    </row>
    <row r="872" spans="1:28" ht="15.75" customHeight="1">
      <c r="A872" s="50"/>
      <c r="B872" s="147"/>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c r="AA872" s="50"/>
      <c r="AB872" s="50"/>
    </row>
    <row r="873" spans="1:28" ht="15.75" customHeight="1">
      <c r="A873" s="50"/>
      <c r="B873" s="147"/>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c r="AA873" s="50"/>
      <c r="AB873" s="50"/>
    </row>
    <row r="874" spans="1:28" ht="15.75" customHeight="1">
      <c r="A874" s="50"/>
      <c r="B874" s="147"/>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c r="AA874" s="50"/>
      <c r="AB874" s="50"/>
    </row>
    <row r="875" spans="1:28" ht="15.75" customHeight="1">
      <c r="A875" s="50"/>
      <c r="B875" s="147"/>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c r="AA875" s="50"/>
      <c r="AB875" s="50"/>
    </row>
    <row r="876" spans="1:28" ht="15.75" customHeight="1">
      <c r="A876" s="50"/>
      <c r="B876" s="147"/>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c r="AA876" s="50"/>
      <c r="AB876" s="50"/>
    </row>
    <row r="877" spans="1:28" ht="15.75" customHeight="1">
      <c r="A877" s="50"/>
      <c r="B877" s="147"/>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c r="AA877" s="50"/>
      <c r="AB877" s="50"/>
    </row>
    <row r="878" spans="1:28" ht="15.75" customHeight="1">
      <c r="A878" s="50"/>
      <c r="B878" s="147"/>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c r="AA878" s="50"/>
      <c r="AB878" s="50"/>
    </row>
    <row r="879" spans="1:28" ht="15.75" customHeight="1">
      <c r="A879" s="50"/>
      <c r="B879" s="147"/>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c r="AA879" s="50"/>
      <c r="AB879" s="50"/>
    </row>
    <row r="880" spans="1:28" ht="15.75" customHeight="1">
      <c r="A880" s="50"/>
      <c r="B880" s="147"/>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c r="AA880" s="50"/>
      <c r="AB880" s="50"/>
    </row>
    <row r="881" spans="1:28" ht="15.75" customHeight="1">
      <c r="A881" s="50"/>
      <c r="B881" s="147"/>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c r="AA881" s="50"/>
      <c r="AB881" s="50"/>
    </row>
    <row r="882" spans="1:28" ht="15.75" customHeight="1">
      <c r="A882" s="50"/>
      <c r="B882" s="147"/>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c r="AA882" s="50"/>
      <c r="AB882" s="50"/>
    </row>
    <row r="883" spans="1:28" ht="15.75" customHeight="1">
      <c r="A883" s="50"/>
      <c r="B883" s="147"/>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c r="AA883" s="50"/>
      <c r="AB883" s="50"/>
    </row>
    <row r="884" spans="1:28" ht="15.75" customHeight="1">
      <c r="A884" s="50"/>
      <c r="B884" s="147"/>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c r="AA884" s="50"/>
      <c r="AB884" s="50"/>
    </row>
    <row r="885" spans="1:28" ht="15.75" customHeight="1">
      <c r="A885" s="50"/>
      <c r="B885" s="147"/>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row>
    <row r="886" spans="1:28" ht="15.75" customHeight="1">
      <c r="A886" s="50"/>
      <c r="B886" s="147"/>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c r="AA886" s="50"/>
      <c r="AB886" s="50"/>
    </row>
    <row r="887" spans="1:28" ht="15.75" customHeight="1">
      <c r="A887" s="50"/>
      <c r="B887" s="147"/>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c r="AA887" s="50"/>
      <c r="AB887" s="50"/>
    </row>
    <row r="888" spans="1:28" ht="15.75" customHeight="1">
      <c r="A888" s="50"/>
      <c r="B888" s="147"/>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c r="AA888" s="50"/>
      <c r="AB888" s="50"/>
    </row>
    <row r="889" spans="1:28" ht="15.75" customHeight="1">
      <c r="A889" s="50"/>
      <c r="B889" s="147"/>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c r="AA889" s="50"/>
      <c r="AB889" s="50"/>
    </row>
    <row r="890" spans="1:28" ht="15.75" customHeight="1">
      <c r="A890" s="50"/>
      <c r="B890" s="147"/>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c r="AA890" s="50"/>
      <c r="AB890" s="50"/>
    </row>
    <row r="891" spans="1:28" ht="15.75" customHeight="1">
      <c r="A891" s="50"/>
      <c r="B891" s="147"/>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c r="AA891" s="50"/>
      <c r="AB891" s="50"/>
    </row>
    <row r="892" spans="1:28" ht="15.75" customHeight="1">
      <c r="A892" s="50"/>
      <c r="B892" s="147"/>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c r="AA892" s="50"/>
      <c r="AB892" s="50"/>
    </row>
    <row r="893" spans="1:28" ht="15.75" customHeight="1">
      <c r="A893" s="50"/>
      <c r="B893" s="147"/>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c r="AA893" s="50"/>
      <c r="AB893" s="50"/>
    </row>
    <row r="894" spans="1:28" ht="15.75" customHeight="1">
      <c r="A894" s="50"/>
      <c r="B894" s="147"/>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c r="AA894" s="50"/>
      <c r="AB894" s="50"/>
    </row>
    <row r="895" spans="1:28" ht="15.75" customHeight="1">
      <c r="A895" s="50"/>
      <c r="B895" s="147"/>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c r="AA895" s="50"/>
      <c r="AB895" s="50"/>
    </row>
    <row r="896" spans="1:28" ht="15.75" customHeight="1">
      <c r="A896" s="50"/>
      <c r="B896" s="147"/>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c r="AA896" s="50"/>
      <c r="AB896" s="50"/>
    </row>
    <row r="897" spans="1:28" ht="15.75" customHeight="1">
      <c r="A897" s="50"/>
      <c r="B897" s="147"/>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c r="AA897" s="50"/>
      <c r="AB897" s="50"/>
    </row>
    <row r="898" spans="1:28" ht="15.75" customHeight="1">
      <c r="A898" s="50"/>
      <c r="B898" s="147"/>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row>
    <row r="899" spans="1:28" ht="15.75" customHeight="1">
      <c r="A899" s="50"/>
      <c r="B899" s="147"/>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c r="AA899" s="50"/>
      <c r="AB899" s="50"/>
    </row>
    <row r="900" spans="1:28" ht="15.75" customHeight="1">
      <c r="A900" s="50"/>
      <c r="B900" s="147"/>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c r="AA900" s="50"/>
      <c r="AB900" s="50"/>
    </row>
    <row r="901" spans="1:28" ht="15.75" customHeight="1">
      <c r="A901" s="50"/>
      <c r="B901" s="147"/>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c r="AA901" s="50"/>
      <c r="AB901" s="50"/>
    </row>
    <row r="902" spans="1:28" ht="15.75" customHeight="1">
      <c r="A902" s="50"/>
      <c r="B902" s="147"/>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c r="AA902" s="50"/>
      <c r="AB902" s="50"/>
    </row>
    <row r="903" spans="1:28" ht="15.75" customHeight="1">
      <c r="A903" s="50"/>
      <c r="B903" s="147"/>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c r="AA903" s="50"/>
      <c r="AB903" s="50"/>
    </row>
    <row r="904" spans="1:28" ht="15.75" customHeight="1">
      <c r="A904" s="50"/>
      <c r="B904" s="147"/>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c r="AA904" s="50"/>
      <c r="AB904" s="50"/>
    </row>
    <row r="905" spans="1:28" ht="15.75" customHeight="1">
      <c r="A905" s="50"/>
      <c r="B905" s="147"/>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c r="AA905" s="50"/>
      <c r="AB905" s="50"/>
    </row>
    <row r="906" spans="1:28" ht="15.75" customHeight="1">
      <c r="A906" s="50"/>
      <c r="B906" s="147"/>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c r="AA906" s="50"/>
      <c r="AB906" s="50"/>
    </row>
    <row r="907" spans="1:28" ht="15.75" customHeight="1">
      <c r="A907" s="50"/>
      <c r="B907" s="147"/>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c r="AA907" s="50"/>
      <c r="AB907" s="50"/>
    </row>
    <row r="908" spans="1:28" ht="15.75" customHeight="1">
      <c r="A908" s="50"/>
      <c r="B908" s="147"/>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c r="AA908" s="50"/>
      <c r="AB908" s="50"/>
    </row>
    <row r="909" spans="1:28" ht="15.75" customHeight="1">
      <c r="A909" s="50"/>
      <c r="B909" s="147"/>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c r="AA909" s="50"/>
      <c r="AB909" s="50"/>
    </row>
    <row r="910" spans="1:28" ht="15.75" customHeight="1">
      <c r="A910" s="50"/>
      <c r="B910" s="147"/>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c r="AA910" s="50"/>
      <c r="AB910" s="50"/>
    </row>
    <row r="911" spans="1:28" ht="15.75" customHeight="1">
      <c r="A911" s="50"/>
      <c r="B911" s="147"/>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c r="AA911" s="50"/>
      <c r="AB911" s="50"/>
    </row>
    <row r="912" spans="1:28" ht="15.75" customHeight="1">
      <c r="A912" s="50"/>
      <c r="B912" s="147"/>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c r="AA912" s="50"/>
      <c r="AB912" s="50"/>
    </row>
    <row r="913" spans="1:28" ht="15.75" customHeight="1">
      <c r="A913" s="50"/>
      <c r="B913" s="147"/>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c r="AA913" s="50"/>
      <c r="AB913" s="50"/>
    </row>
    <row r="914" spans="1:28" ht="15.75" customHeight="1">
      <c r="A914" s="50"/>
      <c r="B914" s="147"/>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c r="AA914" s="50"/>
      <c r="AB914" s="50"/>
    </row>
    <row r="915" spans="1:28" ht="15.75" customHeight="1">
      <c r="A915" s="50"/>
      <c r="B915" s="147"/>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c r="AA915" s="50"/>
      <c r="AB915" s="50"/>
    </row>
    <row r="916" spans="1:28" ht="15.75" customHeight="1">
      <c r="A916" s="50"/>
      <c r="B916" s="147"/>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c r="AA916" s="50"/>
      <c r="AB916" s="50"/>
    </row>
    <row r="917" spans="1:28" ht="15.75" customHeight="1">
      <c r="A917" s="50"/>
      <c r="B917" s="147"/>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c r="AA917" s="50"/>
      <c r="AB917" s="50"/>
    </row>
    <row r="918" spans="1:28" ht="15.75" customHeight="1">
      <c r="A918" s="50"/>
      <c r="B918" s="147"/>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c r="AA918" s="50"/>
      <c r="AB918" s="50"/>
    </row>
    <row r="919" spans="1:28" ht="15.75" customHeight="1">
      <c r="A919" s="50"/>
      <c r="B919" s="147"/>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c r="AA919" s="50"/>
      <c r="AB919" s="50"/>
    </row>
    <row r="920" spans="1:28" ht="15.75" customHeight="1">
      <c r="A920" s="50"/>
      <c r="B920" s="147"/>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c r="AA920" s="50"/>
      <c r="AB920" s="50"/>
    </row>
    <row r="921" spans="1:28" ht="15.75" customHeight="1">
      <c r="A921" s="50"/>
      <c r="B921" s="147"/>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c r="AA921" s="50"/>
      <c r="AB921" s="50"/>
    </row>
    <row r="922" spans="1:28" ht="15.75" customHeight="1">
      <c r="A922" s="50"/>
      <c r="B922" s="147"/>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c r="AA922" s="50"/>
      <c r="AB922" s="50"/>
    </row>
    <row r="923" spans="1:28" ht="15.75" customHeight="1">
      <c r="A923" s="50"/>
      <c r="B923" s="147"/>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c r="AA923" s="50"/>
      <c r="AB923" s="50"/>
    </row>
    <row r="924" spans="1:28" ht="15.75" customHeight="1">
      <c r="A924" s="50"/>
      <c r="B924" s="147"/>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c r="AA924" s="50"/>
      <c r="AB924" s="50"/>
    </row>
    <row r="925" spans="1:28" ht="15.75" customHeight="1">
      <c r="A925" s="50"/>
      <c r="B925" s="147"/>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c r="AA925" s="50"/>
      <c r="AB925" s="50"/>
    </row>
    <row r="926" spans="1:28" ht="15.75" customHeight="1">
      <c r="A926" s="50"/>
      <c r="B926" s="147"/>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c r="AA926" s="50"/>
      <c r="AB926" s="50"/>
    </row>
    <row r="927" spans="1:28" ht="15.75" customHeight="1">
      <c r="A927" s="50"/>
      <c r="B927" s="147"/>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c r="AA927" s="50"/>
      <c r="AB927" s="50"/>
    </row>
    <row r="928" spans="1:28" ht="15.75" customHeight="1">
      <c r="A928" s="50"/>
      <c r="B928" s="147"/>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c r="AA928" s="50"/>
      <c r="AB928" s="50"/>
    </row>
    <row r="929" spans="1:28" ht="15.75" customHeight="1">
      <c r="A929" s="50"/>
      <c r="B929" s="147"/>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c r="AA929" s="50"/>
      <c r="AB929" s="50"/>
    </row>
    <row r="930" spans="1:28" ht="15.75" customHeight="1">
      <c r="A930" s="50"/>
      <c r="B930" s="147"/>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c r="AA930" s="50"/>
      <c r="AB930" s="50"/>
    </row>
    <row r="931" spans="1:28" ht="15.75" customHeight="1">
      <c r="A931" s="50"/>
      <c r="B931" s="147"/>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c r="AA931" s="50"/>
      <c r="AB931" s="50"/>
    </row>
    <row r="932" spans="1:28" ht="15.75" customHeight="1">
      <c r="A932" s="50"/>
      <c r="B932" s="147"/>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c r="AA932" s="50"/>
      <c r="AB932" s="50"/>
    </row>
    <row r="933" spans="1:28" ht="15.75" customHeight="1">
      <c r="A933" s="50"/>
      <c r="B933" s="147"/>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c r="AA933" s="50"/>
      <c r="AB933" s="50"/>
    </row>
    <row r="934" spans="1:28" ht="15.75" customHeight="1">
      <c r="A934" s="50"/>
      <c r="B934" s="147"/>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c r="AA934" s="50"/>
      <c r="AB934" s="50"/>
    </row>
    <row r="935" spans="1:28" ht="15.75" customHeight="1">
      <c r="A935" s="50"/>
      <c r="B935" s="147"/>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c r="AA935" s="50"/>
      <c r="AB935" s="50"/>
    </row>
    <row r="936" spans="1:28" ht="15.75" customHeight="1">
      <c r="A936" s="50"/>
      <c r="B936" s="147"/>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c r="AA936" s="50"/>
      <c r="AB936" s="50"/>
    </row>
    <row r="937" spans="1:28" ht="15.75" customHeight="1">
      <c r="A937" s="50"/>
      <c r="B937" s="147"/>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c r="AA937" s="50"/>
      <c r="AB937" s="50"/>
    </row>
    <row r="938" spans="1:28" ht="15.75" customHeight="1">
      <c r="A938" s="50"/>
      <c r="B938" s="147"/>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c r="AA938" s="50"/>
      <c r="AB938" s="50"/>
    </row>
    <row r="939" spans="1:28" ht="15.75" customHeight="1">
      <c r="A939" s="50"/>
      <c r="B939" s="147"/>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c r="AA939" s="50"/>
      <c r="AB939" s="50"/>
    </row>
    <row r="940" spans="1:28" ht="15.75" customHeight="1">
      <c r="A940" s="50"/>
      <c r="B940" s="147"/>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c r="AA940" s="50"/>
      <c r="AB940" s="50"/>
    </row>
    <row r="941" spans="1:28" ht="15.75" customHeight="1">
      <c r="A941" s="50"/>
      <c r="B941" s="147"/>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c r="AA941" s="50"/>
      <c r="AB941" s="50"/>
    </row>
    <row r="942" spans="1:28" ht="15.75" customHeight="1">
      <c r="A942" s="50"/>
      <c r="B942" s="147"/>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c r="AA942" s="50"/>
      <c r="AB942" s="50"/>
    </row>
    <row r="943" spans="1:28" ht="15.75" customHeight="1">
      <c r="A943" s="50"/>
      <c r="B943" s="147"/>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c r="AA943" s="50"/>
      <c r="AB943" s="50"/>
    </row>
    <row r="944" spans="1:28" ht="15.75" customHeight="1">
      <c r="A944" s="50"/>
      <c r="B944" s="147"/>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c r="AA944" s="50"/>
      <c r="AB944" s="50"/>
    </row>
    <row r="945" spans="1:28" ht="15.75" customHeight="1">
      <c r="A945" s="50"/>
      <c r="B945" s="147"/>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c r="AA945" s="50"/>
      <c r="AB945" s="50"/>
    </row>
    <row r="946" spans="1:28" ht="15.75" customHeight="1">
      <c r="A946" s="50"/>
      <c r="B946" s="147"/>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c r="AA946" s="50"/>
      <c r="AB946" s="50"/>
    </row>
    <row r="947" spans="1:28" ht="15.75" customHeight="1">
      <c r="A947" s="50"/>
      <c r="B947" s="147"/>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c r="AA947" s="50"/>
      <c r="AB947" s="50"/>
    </row>
    <row r="948" spans="1:28" ht="15.75" customHeight="1">
      <c r="A948" s="50"/>
      <c r="B948" s="147"/>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c r="AA948" s="50"/>
      <c r="AB948" s="50"/>
    </row>
    <row r="949" spans="1:28" ht="15.75" customHeight="1">
      <c r="A949" s="50"/>
      <c r="B949" s="147"/>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c r="AA949" s="50"/>
      <c r="AB949" s="50"/>
    </row>
    <row r="950" spans="1:28" ht="15.75" customHeight="1">
      <c r="A950" s="50"/>
      <c r="B950" s="147"/>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c r="AA950" s="50"/>
      <c r="AB950" s="50"/>
    </row>
    <row r="951" spans="1:28" ht="15.75" customHeight="1">
      <c r="A951" s="50"/>
      <c r="B951" s="147"/>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row>
    <row r="952" spans="1:28" ht="15.75" customHeight="1">
      <c r="A952" s="50"/>
      <c r="B952" s="147"/>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c r="AA952" s="50"/>
      <c r="AB952" s="50"/>
    </row>
    <row r="953" spans="1:28" ht="15.75" customHeight="1">
      <c r="A953" s="50"/>
      <c r="B953" s="147"/>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c r="AA953" s="50"/>
      <c r="AB953" s="50"/>
    </row>
    <row r="954" spans="1:28" ht="15.75" customHeight="1">
      <c r="A954" s="50"/>
      <c r="B954" s="147"/>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c r="AA954" s="50"/>
      <c r="AB954" s="50"/>
    </row>
    <row r="955" spans="1:28" ht="15.75" customHeight="1">
      <c r="A955" s="50"/>
      <c r="B955" s="147"/>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c r="AA955" s="50"/>
      <c r="AB955" s="50"/>
    </row>
    <row r="956" spans="1:28" ht="15.75" customHeight="1">
      <c r="A956" s="50"/>
      <c r="B956" s="147"/>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c r="AA956" s="50"/>
      <c r="AB956" s="50"/>
    </row>
    <row r="957" spans="1:28" ht="15.75" customHeight="1">
      <c r="A957" s="50"/>
      <c r="B957" s="147"/>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c r="AA957" s="50"/>
      <c r="AB957" s="50"/>
    </row>
    <row r="958" spans="1:28" ht="15.75" customHeight="1">
      <c r="A958" s="50"/>
      <c r="B958" s="147"/>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c r="AA958" s="50"/>
      <c r="AB958" s="50"/>
    </row>
    <row r="959" spans="1:28" ht="15.75" customHeight="1">
      <c r="A959" s="50"/>
      <c r="B959" s="147"/>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c r="AA959" s="50"/>
      <c r="AB959" s="50"/>
    </row>
    <row r="960" spans="1:28" ht="15.75" customHeight="1">
      <c r="A960" s="50"/>
      <c r="B960" s="147"/>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row>
    <row r="961" spans="1:28" ht="15.75" customHeight="1">
      <c r="A961" s="50"/>
      <c r="B961" s="147"/>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c r="AA961" s="50"/>
      <c r="AB961" s="50"/>
    </row>
    <row r="962" spans="1:28" ht="15.75" customHeight="1">
      <c r="A962" s="50"/>
      <c r="B962" s="147"/>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c r="AA962" s="50"/>
      <c r="AB962" s="50"/>
    </row>
    <row r="963" spans="1:28" ht="15.75" customHeight="1">
      <c r="A963" s="50"/>
      <c r="B963" s="147"/>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c r="AA963" s="50"/>
      <c r="AB963" s="50"/>
    </row>
    <row r="964" spans="1:28" ht="15.75" customHeight="1">
      <c r="A964" s="50"/>
      <c r="B964" s="147"/>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c r="AA964" s="50"/>
      <c r="AB964" s="50"/>
    </row>
    <row r="965" spans="1:28" ht="15.75" customHeight="1">
      <c r="A965" s="50"/>
      <c r="B965" s="147"/>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c r="AA965" s="50"/>
      <c r="AB965" s="50"/>
    </row>
    <row r="966" spans="1:28" ht="15.75" customHeight="1">
      <c r="A966" s="50"/>
      <c r="B966" s="147"/>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c r="AA966" s="50"/>
      <c r="AB966" s="50"/>
    </row>
    <row r="967" spans="1:28" ht="15.75" customHeight="1">
      <c r="A967" s="50"/>
      <c r="B967" s="147"/>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c r="AA967" s="50"/>
      <c r="AB967" s="50"/>
    </row>
    <row r="968" spans="1:28" ht="15.75" customHeight="1">
      <c r="A968" s="50"/>
      <c r="B968" s="147"/>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c r="AA968" s="50"/>
      <c r="AB968" s="50"/>
    </row>
    <row r="969" spans="1:28" ht="15.75" customHeight="1">
      <c r="A969" s="50"/>
      <c r="B969" s="147"/>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row>
    <row r="970" spans="1:28" ht="15.75" customHeight="1">
      <c r="A970" s="50"/>
      <c r="B970" s="147"/>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c r="AA970" s="50"/>
      <c r="AB970" s="50"/>
    </row>
    <row r="971" spans="1:28" ht="15.75" customHeight="1">
      <c r="A971" s="50"/>
      <c r="B971" s="147"/>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c r="AA971" s="50"/>
      <c r="AB971" s="50"/>
    </row>
    <row r="972" spans="1:28" ht="15.75" customHeight="1">
      <c r="A972" s="50"/>
      <c r="B972" s="147"/>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c r="AA972" s="50"/>
      <c r="AB972" s="50"/>
    </row>
    <row r="973" spans="1:28" ht="15.75" customHeight="1">
      <c r="A973" s="50"/>
      <c r="B973" s="147"/>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c r="AA973" s="50"/>
      <c r="AB973" s="50"/>
    </row>
    <row r="974" spans="1:28" ht="15.75" customHeight="1">
      <c r="A974" s="50"/>
      <c r="B974" s="147"/>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c r="AA974" s="50"/>
      <c r="AB974" s="50"/>
    </row>
    <row r="975" spans="1:28" ht="15.75" customHeight="1">
      <c r="A975" s="50"/>
      <c r="B975" s="147"/>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c r="AA975" s="50"/>
      <c r="AB975" s="50"/>
    </row>
    <row r="976" spans="1:28" ht="15.75" customHeight="1">
      <c r="A976" s="50"/>
      <c r="B976" s="147"/>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c r="AA976" s="50"/>
      <c r="AB976" s="50"/>
    </row>
    <row r="977" spans="1:28" ht="15.75" customHeight="1">
      <c r="A977" s="50"/>
      <c r="B977" s="147"/>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c r="AA977" s="50"/>
      <c r="AB977" s="50"/>
    </row>
    <row r="978" spans="1:28" ht="15.75" customHeight="1">
      <c r="A978" s="50"/>
      <c r="B978" s="147"/>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row>
    <row r="979" spans="1:28" ht="15.75" customHeight="1">
      <c r="A979" s="50"/>
      <c r="B979" s="147"/>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c r="AA979" s="50"/>
      <c r="AB979" s="50"/>
    </row>
    <row r="980" spans="1:28" ht="15.75" customHeight="1">
      <c r="A980" s="50"/>
      <c r="B980" s="147"/>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c r="AA980" s="50"/>
      <c r="AB980" s="50"/>
    </row>
    <row r="981" spans="1:28" ht="15.75" customHeight="1">
      <c r="A981" s="50"/>
      <c r="B981" s="147"/>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c r="AA981" s="50"/>
      <c r="AB981" s="50"/>
    </row>
    <row r="982" spans="1:28" ht="15.75" customHeight="1">
      <c r="A982" s="50"/>
      <c r="B982" s="147"/>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c r="AA982" s="50"/>
      <c r="AB982" s="50"/>
    </row>
    <row r="983" spans="1:28" ht="15.75" customHeight="1">
      <c r="A983" s="50"/>
      <c r="B983" s="147"/>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c r="AA983" s="50"/>
      <c r="AB983" s="50"/>
    </row>
    <row r="984" spans="1:28" ht="15.75" customHeight="1">
      <c r="A984" s="50"/>
      <c r="B984" s="147"/>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c r="AA984" s="50"/>
      <c r="AB984" s="50"/>
    </row>
    <row r="985" spans="1:28" ht="15.75" customHeight="1">
      <c r="A985" s="50"/>
      <c r="B985" s="147"/>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c r="AA985" s="50"/>
      <c r="AB985" s="50"/>
    </row>
    <row r="986" spans="1:28" ht="15.75" customHeight="1">
      <c r="A986" s="50"/>
      <c r="B986" s="147"/>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c r="AA986" s="50"/>
      <c r="AB986" s="50"/>
    </row>
    <row r="987" spans="1:28" ht="15.75" customHeight="1">
      <c r="A987" s="50"/>
      <c r="B987" s="147"/>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row>
    <row r="988" spans="1:28" ht="15.75" customHeight="1">
      <c r="A988" s="50"/>
      <c r="B988" s="147"/>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c r="AA988" s="50"/>
      <c r="AB988" s="50"/>
    </row>
    <row r="989" spans="1:28" ht="15.75" customHeight="1">
      <c r="A989" s="50"/>
      <c r="B989" s="147"/>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c r="AA989" s="50"/>
      <c r="AB989" s="50"/>
    </row>
    <row r="990" spans="1:28" ht="15.75" customHeight="1">
      <c r="A990" s="50"/>
      <c r="B990" s="147"/>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c r="AA990" s="50"/>
      <c r="AB990" s="50"/>
    </row>
    <row r="991" spans="1:28" ht="15.75" customHeight="1">
      <c r="A991" s="50"/>
      <c r="B991" s="147"/>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c r="AA991" s="50"/>
      <c r="AB991" s="50"/>
    </row>
    <row r="992" spans="1:28" ht="15.75" customHeight="1">
      <c r="A992" s="50"/>
      <c r="B992" s="147"/>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c r="AA992" s="50"/>
      <c r="AB992" s="50"/>
    </row>
    <row r="993" spans="1:28" ht="15.75" customHeight="1">
      <c r="A993" s="50"/>
      <c r="B993" s="147"/>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c r="AA993" s="50"/>
      <c r="AB993" s="50"/>
    </row>
    <row r="994" spans="1:28" ht="15.75" customHeight="1">
      <c r="A994" s="50"/>
      <c r="B994" s="147"/>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c r="AA994" s="50"/>
      <c r="AB994" s="50"/>
    </row>
    <row r="995" spans="1:28" ht="15.75" customHeight="1">
      <c r="A995" s="50"/>
      <c r="B995" s="147"/>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c r="AA995" s="50"/>
      <c r="AB995" s="50"/>
    </row>
    <row r="996" spans="1:28" ht="15.75" customHeight="1">
      <c r="A996" s="50"/>
      <c r="B996" s="147"/>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c r="AA996" s="50"/>
      <c r="AB996" s="50"/>
    </row>
    <row r="997" spans="1:28" ht="15.75" customHeight="1">
      <c r="A997" s="50"/>
      <c r="B997" s="147"/>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c r="AA997" s="50"/>
      <c r="AB997" s="50"/>
    </row>
    <row r="998" spans="1:28" ht="15.75" customHeight="1">
      <c r="A998" s="50"/>
      <c r="B998" s="147"/>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c r="AA998" s="50"/>
      <c r="AB998" s="50"/>
    </row>
    <row r="999" spans="1:28" ht="15.75" customHeight="1">
      <c r="A999" s="50"/>
      <c r="B999" s="147"/>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c r="AA999" s="50"/>
      <c r="AB999" s="50"/>
    </row>
    <row r="1000" spans="1:28" ht="15.75" customHeight="1">
      <c r="A1000" s="50"/>
      <c r="B1000" s="147"/>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c r="AA1000" s="50"/>
      <c r="AB1000" s="50"/>
    </row>
  </sheetData>
  <mergeCells count="76">
    <mergeCell ref="A57:A62"/>
    <mergeCell ref="A63:A65"/>
    <mergeCell ref="C65:M65"/>
    <mergeCell ref="C66:M66"/>
    <mergeCell ref="C53:M53"/>
    <mergeCell ref="C59:M59"/>
    <mergeCell ref="C60:M60"/>
    <mergeCell ref="C61:M61"/>
    <mergeCell ref="C62:M62"/>
    <mergeCell ref="C63:M63"/>
    <mergeCell ref="C64:M64"/>
    <mergeCell ref="A20:A56"/>
    <mergeCell ref="B22:B28"/>
    <mergeCell ref="C20:M20"/>
    <mergeCell ref="C21:M21"/>
    <mergeCell ref="F27:M27"/>
    <mergeCell ref="P53:Z53"/>
    <mergeCell ref="C54:M54"/>
    <mergeCell ref="P54:Z54"/>
    <mergeCell ref="C57:M57"/>
    <mergeCell ref="C58:M58"/>
    <mergeCell ref="B1:M1"/>
    <mergeCell ref="A2:A19"/>
    <mergeCell ref="C2:M2"/>
    <mergeCell ref="C3:M3"/>
    <mergeCell ref="I7:M7"/>
    <mergeCell ref="L8:M9"/>
    <mergeCell ref="L10:M10"/>
    <mergeCell ref="C18:M18"/>
    <mergeCell ref="C19:D19"/>
    <mergeCell ref="F19:M19"/>
    <mergeCell ref="F4:G4"/>
    <mergeCell ref="I14:J14"/>
    <mergeCell ref="C7:D7"/>
    <mergeCell ref="C8:D9"/>
    <mergeCell ref="F8:G9"/>
    <mergeCell ref="I8:J9"/>
    <mergeCell ref="B29:B32"/>
    <mergeCell ref="B36:B38"/>
    <mergeCell ref="D41:E41"/>
    <mergeCell ref="F41:G41"/>
    <mergeCell ref="H41:I41"/>
    <mergeCell ref="B39:B48"/>
    <mergeCell ref="D43:E43"/>
    <mergeCell ref="F43:G43"/>
    <mergeCell ref="H43:I43"/>
    <mergeCell ref="B8:B15"/>
    <mergeCell ref="C10:D10"/>
    <mergeCell ref="C12:D13"/>
    <mergeCell ref="C14:D14"/>
    <mergeCell ref="C15:D15"/>
    <mergeCell ref="B49:B52"/>
    <mergeCell ref="J45:K45"/>
    <mergeCell ref="F45:G45"/>
    <mergeCell ref="L45:M45"/>
    <mergeCell ref="D45:E45"/>
    <mergeCell ref="D47:E47"/>
    <mergeCell ref="F47:G47"/>
    <mergeCell ref="H47:I47"/>
    <mergeCell ref="F50:F51"/>
    <mergeCell ref="G50:J51"/>
    <mergeCell ref="L50:M51"/>
    <mergeCell ref="J43:K43"/>
    <mergeCell ref="J41:K41"/>
    <mergeCell ref="L41:M41"/>
    <mergeCell ref="H45:I45"/>
    <mergeCell ref="F10:G10"/>
    <mergeCell ref="I10:J10"/>
    <mergeCell ref="F15:G15"/>
    <mergeCell ref="I15:J15"/>
    <mergeCell ref="C16:M16"/>
    <mergeCell ref="C17:M17"/>
    <mergeCell ref="L43:M43"/>
    <mergeCell ref="F12:G13"/>
    <mergeCell ref="I12:J13"/>
    <mergeCell ref="F14:G14"/>
  </mergeCells>
  <hyperlinks>
    <hyperlink ref="C61" r:id="rId1"/>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46" zoomScale="90" zoomScaleNormal="90" workbookViewId="0">
      <selection activeCell="C11" sqref="C11:M11"/>
    </sheetView>
  </sheetViews>
  <sheetFormatPr baseColWidth="10" defaultColWidth="14.42578125" defaultRowHeight="15" customHeight="1"/>
  <cols>
    <col min="1" max="1" width="13.140625" customWidth="1"/>
    <col min="2" max="2" width="29.42578125" customWidth="1"/>
    <col min="3" max="26" width="10.85546875" customWidth="1"/>
  </cols>
  <sheetData>
    <row r="1" spans="1:26" ht="27" customHeight="1" thickTop="1" thickBot="1">
      <c r="A1" s="217"/>
      <c r="B1" s="1733" t="s">
        <v>963</v>
      </c>
      <c r="C1" s="1247"/>
      <c r="D1" s="1247"/>
      <c r="E1" s="1247"/>
      <c r="F1" s="1247"/>
      <c r="G1" s="1247"/>
      <c r="H1" s="1247"/>
      <c r="I1" s="1247"/>
      <c r="J1" s="1247"/>
      <c r="K1" s="1247"/>
      <c r="L1" s="1247"/>
      <c r="M1" s="1248"/>
      <c r="N1" s="218"/>
      <c r="O1" s="218"/>
      <c r="P1" s="218"/>
      <c r="Q1" s="218"/>
      <c r="R1" s="218"/>
      <c r="S1" s="218"/>
      <c r="T1" s="218"/>
      <c r="U1" s="218"/>
      <c r="V1" s="218"/>
      <c r="W1" s="218"/>
      <c r="X1" s="218"/>
      <c r="Y1" s="218"/>
      <c r="Z1" s="218"/>
    </row>
    <row r="2" spans="1:26" ht="21" customHeight="1" thickTop="1" thickBot="1">
      <c r="A2" s="1734" t="s">
        <v>263</v>
      </c>
      <c r="B2" s="367" t="s">
        <v>264</v>
      </c>
      <c r="C2" s="1815" t="s">
        <v>747</v>
      </c>
      <c r="D2" s="1250"/>
      <c r="E2" s="1250"/>
      <c r="F2" s="1250"/>
      <c r="G2" s="1250"/>
      <c r="H2" s="1250"/>
      <c r="I2" s="1250"/>
      <c r="J2" s="1250"/>
      <c r="K2" s="1250"/>
      <c r="L2" s="1250"/>
      <c r="M2" s="1251"/>
      <c r="N2" s="218"/>
      <c r="O2" s="218"/>
      <c r="P2" s="218"/>
      <c r="Q2" s="218"/>
      <c r="R2" s="218"/>
      <c r="S2" s="218"/>
      <c r="T2" s="218"/>
      <c r="U2" s="218"/>
      <c r="V2" s="218"/>
      <c r="W2" s="218"/>
      <c r="X2" s="218"/>
      <c r="Y2" s="218"/>
      <c r="Z2" s="218"/>
    </row>
    <row r="3" spans="1:26" ht="42.75" customHeight="1" thickBot="1">
      <c r="A3" s="1279"/>
      <c r="B3" s="367" t="s">
        <v>338</v>
      </c>
      <c r="C3" s="1738" t="s">
        <v>748</v>
      </c>
      <c r="D3" s="1739"/>
      <c r="E3" s="1739"/>
      <c r="F3" s="1739"/>
      <c r="G3" s="1739"/>
      <c r="H3" s="1739"/>
      <c r="I3" s="1739"/>
      <c r="J3" s="1739"/>
      <c r="K3" s="1739"/>
      <c r="L3" s="1739"/>
      <c r="M3" s="1244"/>
      <c r="N3" s="218"/>
      <c r="O3" s="218"/>
      <c r="P3" s="218"/>
      <c r="Q3" s="218"/>
      <c r="R3" s="218"/>
      <c r="S3" s="218"/>
      <c r="T3" s="218"/>
      <c r="U3" s="218"/>
      <c r="V3" s="218"/>
      <c r="W3" s="218"/>
      <c r="X3" s="218"/>
      <c r="Y3" s="218"/>
      <c r="Z3" s="218"/>
    </row>
    <row r="4" spans="1:26" ht="26.25" customHeight="1" thickBot="1">
      <c r="A4" s="1279"/>
      <c r="B4" s="367" t="s">
        <v>97</v>
      </c>
      <c r="C4" s="1738" t="s">
        <v>217</v>
      </c>
      <c r="D4" s="1739"/>
      <c r="E4" s="1204"/>
      <c r="F4" s="1254" t="s">
        <v>98</v>
      </c>
      <c r="G4" s="1204"/>
      <c r="H4" s="1740" t="s">
        <v>217</v>
      </c>
      <c r="I4" s="1739"/>
      <c r="J4" s="1739"/>
      <c r="K4" s="1739"/>
      <c r="L4" s="1739"/>
      <c r="M4" s="1244"/>
      <c r="N4" s="218"/>
      <c r="O4" s="218"/>
      <c r="P4" s="218"/>
      <c r="Q4" s="218"/>
      <c r="R4" s="218"/>
      <c r="S4" s="218"/>
      <c r="T4" s="218"/>
      <c r="U4" s="218"/>
      <c r="V4" s="218"/>
      <c r="W4" s="218"/>
      <c r="X4" s="218"/>
      <c r="Y4" s="218"/>
      <c r="Z4" s="218"/>
    </row>
    <row r="5" spans="1:26" ht="16.5" thickBot="1">
      <c r="A5" s="1279"/>
      <c r="B5" s="367" t="s">
        <v>267</v>
      </c>
      <c r="C5" s="1738" t="s">
        <v>217</v>
      </c>
      <c r="D5" s="1739"/>
      <c r="E5" s="1739"/>
      <c r="F5" s="1739"/>
      <c r="G5" s="1739"/>
      <c r="H5" s="1739"/>
      <c r="I5" s="1739"/>
      <c r="J5" s="1739"/>
      <c r="K5" s="1739"/>
      <c r="L5" s="1739"/>
      <c r="M5" s="1244"/>
      <c r="N5" s="218"/>
      <c r="O5" s="218"/>
      <c r="P5" s="218"/>
      <c r="Q5" s="218"/>
      <c r="R5" s="218"/>
      <c r="S5" s="218"/>
      <c r="T5" s="218"/>
      <c r="U5" s="218"/>
      <c r="V5" s="218"/>
      <c r="W5" s="218"/>
      <c r="X5" s="218"/>
      <c r="Y5" s="218"/>
      <c r="Z5" s="218"/>
    </row>
    <row r="6" spans="1:26" ht="16.5" thickBot="1">
      <c r="A6" s="1279"/>
      <c r="B6" s="367" t="s">
        <v>268</v>
      </c>
      <c r="C6" s="1738">
        <v>53</v>
      </c>
      <c r="D6" s="1739"/>
      <c r="E6" s="1739"/>
      <c r="F6" s="1739"/>
      <c r="G6" s="1739"/>
      <c r="H6" s="1739"/>
      <c r="I6" s="1739"/>
      <c r="J6" s="1739"/>
      <c r="K6" s="1739"/>
      <c r="L6" s="1739"/>
      <c r="M6" s="1244"/>
      <c r="N6" s="218"/>
      <c r="O6" s="218"/>
      <c r="P6" s="218"/>
      <c r="Q6" s="218"/>
      <c r="R6" s="218"/>
      <c r="S6" s="218"/>
      <c r="T6" s="218"/>
      <c r="U6" s="218"/>
      <c r="V6" s="218"/>
      <c r="W6" s="218"/>
      <c r="X6" s="218"/>
      <c r="Y6" s="218"/>
      <c r="Z6" s="218"/>
    </row>
    <row r="7" spans="1:26" ht="16.5" thickBot="1">
      <c r="A7" s="1279"/>
      <c r="B7" s="367" t="s">
        <v>269</v>
      </c>
      <c r="C7" s="1738" t="s">
        <v>59</v>
      </c>
      <c r="D7" s="1739"/>
      <c r="E7" s="1739"/>
      <c r="F7" s="1739"/>
      <c r="G7" s="1204"/>
      <c r="H7" s="221" t="s">
        <v>52</v>
      </c>
      <c r="I7" s="1741" t="s">
        <v>60</v>
      </c>
      <c r="J7" s="1739"/>
      <c r="K7" s="1739"/>
      <c r="L7" s="1739"/>
      <c r="M7" s="1244"/>
      <c r="N7" s="218"/>
      <c r="O7" s="218"/>
      <c r="P7" s="218"/>
      <c r="Q7" s="218"/>
      <c r="R7" s="218"/>
      <c r="S7" s="218"/>
      <c r="T7" s="218"/>
      <c r="U7" s="218"/>
      <c r="V7" s="218"/>
      <c r="W7" s="218"/>
      <c r="X7" s="218"/>
      <c r="Y7" s="218"/>
      <c r="Z7" s="218"/>
    </row>
    <row r="8" spans="1:26" ht="63" customHeight="1" thickBot="1">
      <c r="A8" s="1279"/>
      <c r="B8" s="1742" t="s">
        <v>270</v>
      </c>
      <c r="C8" s="1814" t="s">
        <v>655</v>
      </c>
      <c r="D8" s="1758"/>
      <c r="E8" s="1758"/>
      <c r="F8" s="1758"/>
      <c r="G8" s="1758"/>
      <c r="H8" s="1758"/>
      <c r="I8" s="1758"/>
      <c r="J8" s="1758"/>
      <c r="K8" s="1758"/>
      <c r="L8" s="1758"/>
      <c r="M8" s="1261"/>
      <c r="N8" s="218"/>
      <c r="O8" s="218"/>
      <c r="P8" s="218"/>
      <c r="Q8" s="218"/>
      <c r="R8" s="218"/>
      <c r="S8" s="218"/>
      <c r="T8" s="218"/>
      <c r="U8" s="218"/>
      <c r="V8" s="218"/>
      <c r="W8" s="218"/>
      <c r="X8" s="218"/>
      <c r="Y8" s="218"/>
      <c r="Z8" s="218"/>
    </row>
    <row r="9" spans="1:26" ht="15.75" thickBot="1">
      <c r="A9" s="1279"/>
      <c r="B9" s="1279"/>
      <c r="C9" s="1262"/>
      <c r="D9" s="1263"/>
      <c r="E9" s="1263"/>
      <c r="F9" s="1263"/>
      <c r="G9" s="1263"/>
      <c r="H9" s="1263"/>
      <c r="I9" s="1263"/>
      <c r="J9" s="1263"/>
      <c r="K9" s="1263"/>
      <c r="L9" s="1263"/>
      <c r="M9" s="1264"/>
      <c r="N9" s="218"/>
      <c r="O9" s="218"/>
      <c r="P9" s="218"/>
      <c r="Q9" s="218"/>
      <c r="R9" s="218"/>
      <c r="S9" s="218"/>
      <c r="T9" s="218"/>
      <c r="U9" s="218"/>
      <c r="V9" s="218"/>
      <c r="W9" s="218"/>
      <c r="X9" s="218"/>
      <c r="Y9" s="218"/>
      <c r="Z9" s="218"/>
    </row>
    <row r="10" spans="1:26" ht="30" customHeight="1" thickBot="1">
      <c r="A10" s="1279"/>
      <c r="B10" s="1258"/>
      <c r="C10" s="1265"/>
      <c r="D10" s="1760"/>
      <c r="E10" s="1760"/>
      <c r="F10" s="1760"/>
      <c r="G10" s="1760"/>
      <c r="H10" s="1760"/>
      <c r="I10" s="1760"/>
      <c r="J10" s="1760"/>
      <c r="K10" s="1760"/>
      <c r="L10" s="1760"/>
      <c r="M10" s="1277"/>
      <c r="N10" s="218"/>
      <c r="O10" s="218"/>
      <c r="P10" s="218"/>
      <c r="Q10" s="218"/>
      <c r="R10" s="218"/>
      <c r="S10" s="218"/>
      <c r="T10" s="218"/>
      <c r="U10" s="218"/>
      <c r="V10" s="218"/>
      <c r="W10" s="218"/>
      <c r="X10" s="218"/>
      <c r="Y10" s="218"/>
      <c r="Z10" s="218"/>
    </row>
    <row r="11" spans="1:26" ht="63" customHeight="1" thickBot="1">
      <c r="A11" s="1279"/>
      <c r="B11" s="367" t="s">
        <v>273</v>
      </c>
      <c r="C11" s="1813" t="s">
        <v>749</v>
      </c>
      <c r="D11" s="1739"/>
      <c r="E11" s="1739"/>
      <c r="F11" s="1739"/>
      <c r="G11" s="1739"/>
      <c r="H11" s="1739"/>
      <c r="I11" s="1739"/>
      <c r="J11" s="1739"/>
      <c r="K11" s="1739"/>
      <c r="L11" s="1739"/>
      <c r="M11" s="1244"/>
      <c r="N11" s="218"/>
      <c r="O11" s="218"/>
      <c r="P11" s="218"/>
      <c r="Q11" s="218"/>
      <c r="R11" s="218"/>
      <c r="S11" s="218"/>
      <c r="T11" s="218"/>
      <c r="U11" s="218"/>
      <c r="V11" s="218"/>
      <c r="W11" s="218"/>
      <c r="X11" s="218"/>
      <c r="Y11" s="218"/>
      <c r="Z11" s="218"/>
    </row>
    <row r="12" spans="1:26" ht="35.25" customHeight="1" thickBot="1">
      <c r="A12" s="1279"/>
      <c r="B12" s="367" t="s">
        <v>348</v>
      </c>
      <c r="C12" s="1738" t="s">
        <v>750</v>
      </c>
      <c r="D12" s="1739"/>
      <c r="E12" s="1739"/>
      <c r="F12" s="1739"/>
      <c r="G12" s="1739"/>
      <c r="H12" s="1739"/>
      <c r="I12" s="1739"/>
      <c r="J12" s="1739"/>
      <c r="K12" s="1739"/>
      <c r="L12" s="1739"/>
      <c r="M12" s="1244"/>
      <c r="N12" s="218"/>
      <c r="O12" s="218"/>
      <c r="P12" s="218"/>
      <c r="Q12" s="218"/>
      <c r="R12" s="218"/>
      <c r="S12" s="218"/>
      <c r="T12" s="218"/>
      <c r="U12" s="218"/>
      <c r="V12" s="218"/>
      <c r="W12" s="218"/>
      <c r="X12" s="218"/>
      <c r="Y12" s="218"/>
      <c r="Z12" s="218"/>
    </row>
    <row r="13" spans="1:26" ht="48" thickBot="1">
      <c r="A13" s="1279"/>
      <c r="B13" s="367" t="s">
        <v>349</v>
      </c>
      <c r="C13" s="1738" t="s">
        <v>637</v>
      </c>
      <c r="D13" s="1739"/>
      <c r="E13" s="1739"/>
      <c r="F13" s="1739"/>
      <c r="G13" s="1739"/>
      <c r="H13" s="1739"/>
      <c r="I13" s="1739"/>
      <c r="J13" s="1739"/>
      <c r="K13" s="1739"/>
      <c r="L13" s="1739"/>
      <c r="M13" s="1244"/>
      <c r="N13" s="218"/>
      <c r="O13" s="218"/>
      <c r="P13" s="218"/>
      <c r="Q13" s="218"/>
      <c r="R13" s="218"/>
      <c r="S13" s="218"/>
      <c r="T13" s="218"/>
      <c r="U13" s="218"/>
      <c r="V13" s="218"/>
      <c r="W13" s="218"/>
      <c r="X13" s="218"/>
      <c r="Y13" s="218"/>
      <c r="Z13" s="218"/>
    </row>
    <row r="14" spans="1:26" ht="63" customHeight="1" thickBot="1">
      <c r="A14" s="1279"/>
      <c r="B14" s="368" t="s">
        <v>351</v>
      </c>
      <c r="C14" s="1752" t="s">
        <v>653</v>
      </c>
      <c r="D14" s="1244"/>
      <c r="E14" s="223" t="s">
        <v>353</v>
      </c>
      <c r="F14" s="1740" t="s">
        <v>236</v>
      </c>
      <c r="G14" s="1739"/>
      <c r="H14" s="1739"/>
      <c r="I14" s="1739"/>
      <c r="J14" s="1739"/>
      <c r="K14" s="1739"/>
      <c r="L14" s="1739"/>
      <c r="M14" s="1244"/>
      <c r="N14" s="218"/>
      <c r="O14" s="218"/>
      <c r="P14" s="218"/>
      <c r="Q14" s="218"/>
      <c r="R14" s="218"/>
      <c r="S14" s="218"/>
      <c r="T14" s="218"/>
      <c r="U14" s="218"/>
      <c r="V14" s="218"/>
      <c r="W14" s="218"/>
      <c r="X14" s="218"/>
      <c r="Y14" s="218"/>
      <c r="Z14" s="218"/>
    </row>
    <row r="15" spans="1:26" ht="17.25" thickBot="1">
      <c r="A15" s="1734" t="s">
        <v>275</v>
      </c>
      <c r="B15" s="369" t="s">
        <v>91</v>
      </c>
      <c r="C15" s="1741"/>
      <c r="D15" s="1739"/>
      <c r="E15" s="1739"/>
      <c r="F15" s="1739"/>
      <c r="G15" s="1739"/>
      <c r="H15" s="1739"/>
      <c r="I15" s="1739"/>
      <c r="J15" s="1739"/>
      <c r="K15" s="1739"/>
      <c r="L15" s="1739"/>
      <c r="M15" s="1244"/>
      <c r="N15" s="218"/>
      <c r="O15" s="218"/>
      <c r="P15" s="218"/>
      <c r="Q15" s="218"/>
      <c r="R15" s="218"/>
      <c r="S15" s="218"/>
      <c r="T15" s="218"/>
      <c r="U15" s="218"/>
      <c r="V15" s="218"/>
      <c r="W15" s="218"/>
      <c r="X15" s="218"/>
      <c r="Y15" s="218"/>
      <c r="Z15" s="218"/>
    </row>
    <row r="16" spans="1:26" ht="50.25" customHeight="1" thickBot="1">
      <c r="A16" s="1279"/>
      <c r="B16" s="611" t="s">
        <v>356</v>
      </c>
      <c r="C16" s="1752" t="s">
        <v>751</v>
      </c>
      <c r="D16" s="1739"/>
      <c r="E16" s="1739"/>
      <c r="F16" s="1739"/>
      <c r="G16" s="1739"/>
      <c r="H16" s="1739"/>
      <c r="I16" s="1739"/>
      <c r="J16" s="1739"/>
      <c r="K16" s="1739"/>
      <c r="L16" s="1739"/>
      <c r="M16" s="1244"/>
      <c r="N16" s="218"/>
      <c r="O16" s="218"/>
      <c r="P16" s="218"/>
      <c r="Q16" s="218"/>
      <c r="R16" s="218"/>
      <c r="S16" s="218"/>
      <c r="T16" s="218"/>
      <c r="U16" s="218"/>
      <c r="V16" s="218"/>
      <c r="W16" s="218"/>
      <c r="X16" s="218"/>
      <c r="Y16" s="218"/>
      <c r="Z16" s="218"/>
    </row>
    <row r="17" spans="1:26" ht="17.25" thickBot="1">
      <c r="A17" s="1279"/>
      <c r="B17" s="1742" t="s">
        <v>276</v>
      </c>
      <c r="C17" s="370"/>
      <c r="D17" s="370"/>
      <c r="E17" s="370"/>
      <c r="F17" s="370"/>
      <c r="G17" s="370"/>
      <c r="H17" s="370"/>
      <c r="I17" s="370"/>
      <c r="J17" s="370"/>
      <c r="K17" s="370"/>
      <c r="L17" s="370"/>
      <c r="M17" s="371"/>
      <c r="N17" s="218"/>
      <c r="O17" s="218"/>
      <c r="P17" s="218"/>
      <c r="Q17" s="218"/>
      <c r="R17" s="218"/>
      <c r="S17" s="218"/>
      <c r="T17" s="218"/>
      <c r="U17" s="218"/>
      <c r="V17" s="218"/>
      <c r="W17" s="218"/>
      <c r="X17" s="218"/>
      <c r="Y17" s="218"/>
      <c r="Z17" s="218"/>
    </row>
    <row r="18" spans="1:26" ht="17.25" thickBot="1">
      <c r="A18" s="1279"/>
      <c r="B18" s="1279"/>
      <c r="C18" s="370"/>
      <c r="D18" s="372"/>
      <c r="E18" s="370"/>
      <c r="F18" s="372"/>
      <c r="G18" s="370"/>
      <c r="H18" s="372"/>
      <c r="I18" s="370"/>
      <c r="J18" s="372"/>
      <c r="K18" s="370"/>
      <c r="L18" s="370"/>
      <c r="M18" s="371"/>
      <c r="N18" s="218"/>
      <c r="O18" s="218"/>
      <c r="P18" s="218"/>
      <c r="Q18" s="218"/>
      <c r="R18" s="218"/>
      <c r="S18" s="218"/>
      <c r="T18" s="218"/>
      <c r="U18" s="218"/>
      <c r="V18" s="218"/>
      <c r="W18" s="218"/>
      <c r="X18" s="218"/>
      <c r="Y18" s="218"/>
      <c r="Z18" s="218"/>
    </row>
    <row r="19" spans="1:26" ht="17.25" thickBot="1">
      <c r="A19" s="1279"/>
      <c r="B19" s="1279"/>
      <c r="C19" s="256" t="s">
        <v>277</v>
      </c>
      <c r="D19" s="373"/>
      <c r="E19" s="256" t="s">
        <v>278</v>
      </c>
      <c r="F19" s="373"/>
      <c r="G19" s="256" t="s">
        <v>279</v>
      </c>
      <c r="H19" s="373"/>
      <c r="I19" s="256" t="s">
        <v>280</v>
      </c>
      <c r="J19" s="373"/>
      <c r="K19" s="258"/>
      <c r="L19" s="258"/>
      <c r="M19" s="371"/>
      <c r="N19" s="218"/>
      <c r="O19" s="218"/>
      <c r="P19" s="218"/>
      <c r="Q19" s="218"/>
      <c r="R19" s="218"/>
      <c r="S19" s="218"/>
      <c r="T19" s="218"/>
      <c r="U19" s="218"/>
      <c r="V19" s="218"/>
      <c r="W19" s="218"/>
      <c r="X19" s="218"/>
      <c r="Y19" s="218"/>
      <c r="Z19" s="218"/>
    </row>
    <row r="20" spans="1:26" ht="17.25" thickBot="1">
      <c r="A20" s="1279"/>
      <c r="B20" s="1279"/>
      <c r="C20" s="256" t="s">
        <v>281</v>
      </c>
      <c r="D20" s="373"/>
      <c r="E20" s="256" t="s">
        <v>282</v>
      </c>
      <c r="F20" s="373"/>
      <c r="G20" s="256" t="s">
        <v>283</v>
      </c>
      <c r="H20" s="373"/>
      <c r="I20" s="258"/>
      <c r="J20" s="370"/>
      <c r="K20" s="258"/>
      <c r="L20" s="258"/>
      <c r="M20" s="371"/>
      <c r="N20" s="218"/>
      <c r="O20" s="218"/>
      <c r="P20" s="218"/>
      <c r="Q20" s="218"/>
      <c r="R20" s="218"/>
      <c r="S20" s="218"/>
      <c r="T20" s="218"/>
      <c r="U20" s="218"/>
      <c r="V20" s="218"/>
      <c r="W20" s="218"/>
      <c r="X20" s="218"/>
      <c r="Y20" s="218"/>
      <c r="Z20" s="218"/>
    </row>
    <row r="21" spans="1:26" ht="15.75" customHeight="1" thickBot="1">
      <c r="A21" s="1279"/>
      <c r="B21" s="1279"/>
      <c r="C21" s="256" t="s">
        <v>284</v>
      </c>
      <c r="D21" s="373"/>
      <c r="E21" s="256" t="s">
        <v>285</v>
      </c>
      <c r="F21" s="373"/>
      <c r="G21" s="258"/>
      <c r="H21" s="370"/>
      <c r="I21" s="258"/>
      <c r="J21" s="370"/>
      <c r="K21" s="258"/>
      <c r="L21" s="258"/>
      <c r="M21" s="371"/>
      <c r="N21" s="218"/>
      <c r="O21" s="218"/>
      <c r="P21" s="218"/>
      <c r="Q21" s="218"/>
      <c r="R21" s="218"/>
      <c r="S21" s="218"/>
      <c r="T21" s="218"/>
      <c r="U21" s="218"/>
      <c r="V21" s="218"/>
      <c r="W21" s="218"/>
      <c r="X21" s="218"/>
      <c r="Y21" s="218"/>
      <c r="Z21" s="218"/>
    </row>
    <row r="22" spans="1:26" ht="15.75" customHeight="1" thickBot="1">
      <c r="A22" s="1279"/>
      <c r="B22" s="1279"/>
      <c r="C22" s="256" t="s">
        <v>286</v>
      </c>
      <c r="D22" s="612" t="s">
        <v>309</v>
      </c>
      <c r="E22" s="258" t="s">
        <v>288</v>
      </c>
      <c r="F22" s="374" t="s">
        <v>752</v>
      </c>
      <c r="G22" s="374"/>
      <c r="H22" s="374"/>
      <c r="I22" s="374"/>
      <c r="J22" s="374"/>
      <c r="K22" s="374"/>
      <c r="L22" s="374"/>
      <c r="M22" s="375"/>
      <c r="N22" s="218"/>
      <c r="O22" s="218"/>
      <c r="P22" s="218"/>
      <c r="Q22" s="218"/>
      <c r="R22" s="218"/>
      <c r="S22" s="218"/>
      <c r="T22" s="218"/>
      <c r="U22" s="218"/>
      <c r="V22" s="218"/>
      <c r="W22" s="218"/>
      <c r="X22" s="218"/>
      <c r="Y22" s="218"/>
      <c r="Z22" s="218"/>
    </row>
    <row r="23" spans="1:26" ht="15.75" customHeight="1" thickBot="1">
      <c r="A23" s="1279"/>
      <c r="B23" s="1258"/>
      <c r="C23" s="372"/>
      <c r="D23" s="372"/>
      <c r="E23" s="372"/>
      <c r="F23" s="372"/>
      <c r="G23" s="372"/>
      <c r="H23" s="372"/>
      <c r="I23" s="372"/>
      <c r="J23" s="372"/>
      <c r="K23" s="372"/>
      <c r="L23" s="372"/>
      <c r="M23" s="376"/>
      <c r="N23" s="218"/>
      <c r="O23" s="218"/>
      <c r="P23" s="218"/>
      <c r="Q23" s="218"/>
      <c r="R23" s="218"/>
      <c r="S23" s="218"/>
      <c r="T23" s="218"/>
      <c r="U23" s="218"/>
      <c r="V23" s="218"/>
      <c r="W23" s="218"/>
      <c r="X23" s="218"/>
      <c r="Y23" s="218"/>
      <c r="Z23" s="218"/>
    </row>
    <row r="24" spans="1:26" ht="15.75" customHeight="1" thickBot="1">
      <c r="A24" s="1279"/>
      <c r="B24" s="1742" t="s">
        <v>290</v>
      </c>
      <c r="C24" s="370"/>
      <c r="D24" s="372"/>
      <c r="E24" s="370"/>
      <c r="F24" s="370"/>
      <c r="G24" s="372"/>
      <c r="H24" s="370"/>
      <c r="I24" s="370"/>
      <c r="J24" s="372"/>
      <c r="K24" s="370"/>
      <c r="L24" s="377"/>
      <c r="M24" s="378"/>
      <c r="N24" s="218"/>
      <c r="O24" s="218"/>
      <c r="P24" s="218"/>
      <c r="Q24" s="218"/>
      <c r="R24" s="218"/>
      <c r="S24" s="218"/>
      <c r="T24" s="218"/>
      <c r="U24" s="218"/>
      <c r="V24" s="218"/>
      <c r="W24" s="218"/>
      <c r="X24" s="218"/>
      <c r="Y24" s="218"/>
      <c r="Z24" s="218"/>
    </row>
    <row r="25" spans="1:26" ht="15.75" customHeight="1" thickBot="1">
      <c r="A25" s="1279"/>
      <c r="B25" s="1279"/>
      <c r="C25" s="256" t="s">
        <v>291</v>
      </c>
      <c r="D25" s="373"/>
      <c r="E25" s="370"/>
      <c r="F25" s="256" t="s">
        <v>292</v>
      </c>
      <c r="G25" s="373"/>
      <c r="H25" s="370"/>
      <c r="I25" s="256" t="s">
        <v>201</v>
      </c>
      <c r="J25" s="373"/>
      <c r="K25" s="370"/>
      <c r="L25" s="377"/>
      <c r="M25" s="378"/>
      <c r="N25" s="218"/>
      <c r="O25" s="218"/>
      <c r="P25" s="218"/>
      <c r="Q25" s="218"/>
      <c r="R25" s="218"/>
      <c r="S25" s="218"/>
      <c r="T25" s="218"/>
      <c r="U25" s="218"/>
      <c r="V25" s="218"/>
      <c r="W25" s="218"/>
      <c r="X25" s="218"/>
      <c r="Y25" s="218"/>
      <c r="Z25" s="218"/>
    </row>
    <row r="26" spans="1:26" ht="15.75" customHeight="1" thickBot="1">
      <c r="A26" s="1279"/>
      <c r="B26" s="1279"/>
      <c r="C26" s="256" t="s">
        <v>293</v>
      </c>
      <c r="D26" s="613" t="s">
        <v>309</v>
      </c>
      <c r="E26" s="377"/>
      <c r="F26" s="256" t="s">
        <v>193</v>
      </c>
      <c r="G26" s="373"/>
      <c r="H26" s="377"/>
      <c r="I26" s="377"/>
      <c r="J26" s="377"/>
      <c r="K26" s="377"/>
      <c r="L26" s="377"/>
      <c r="M26" s="378"/>
      <c r="N26" s="218"/>
      <c r="O26" s="218"/>
      <c r="P26" s="218"/>
      <c r="Q26" s="218"/>
      <c r="R26" s="218"/>
      <c r="S26" s="218"/>
      <c r="T26" s="218"/>
      <c r="U26" s="218"/>
      <c r="V26" s="218"/>
      <c r="W26" s="218"/>
      <c r="X26" s="218"/>
      <c r="Y26" s="218"/>
      <c r="Z26" s="218"/>
    </row>
    <row r="27" spans="1:26" ht="15.75" customHeight="1" thickBot="1">
      <c r="A27" s="1279"/>
      <c r="B27" s="1258"/>
      <c r="C27" s="372"/>
      <c r="D27" s="372"/>
      <c r="E27" s="372"/>
      <c r="F27" s="372"/>
      <c r="G27" s="372"/>
      <c r="H27" s="372"/>
      <c r="I27" s="372"/>
      <c r="J27" s="372"/>
      <c r="K27" s="372"/>
      <c r="L27" s="374"/>
      <c r="M27" s="375"/>
      <c r="N27" s="218"/>
      <c r="O27" s="218"/>
      <c r="P27" s="218"/>
      <c r="Q27" s="218"/>
      <c r="R27" s="218"/>
      <c r="S27" s="218"/>
      <c r="T27" s="218"/>
      <c r="U27" s="218"/>
      <c r="V27" s="218"/>
      <c r="W27" s="218"/>
      <c r="X27" s="218"/>
      <c r="Y27" s="218"/>
      <c r="Z27" s="218"/>
    </row>
    <row r="28" spans="1:26" ht="16.5" customHeight="1" thickBot="1">
      <c r="A28" s="1279"/>
      <c r="B28" s="1753" t="s">
        <v>294</v>
      </c>
      <c r="C28" s="370"/>
      <c r="D28" s="372"/>
      <c r="E28" s="370"/>
      <c r="F28" s="370"/>
      <c r="G28" s="372"/>
      <c r="H28" s="370"/>
      <c r="I28" s="370"/>
      <c r="J28" s="372"/>
      <c r="K28" s="372"/>
      <c r="L28" s="372"/>
      <c r="M28" s="371"/>
      <c r="N28" s="218"/>
      <c r="O28" s="218"/>
      <c r="P28" s="218"/>
      <c r="Q28" s="218"/>
      <c r="R28" s="218"/>
      <c r="S28" s="218"/>
      <c r="T28" s="218"/>
      <c r="U28" s="218"/>
      <c r="V28" s="218"/>
      <c r="W28" s="218"/>
      <c r="X28" s="218"/>
      <c r="Y28" s="218"/>
      <c r="Z28" s="218"/>
    </row>
    <row r="29" spans="1:26" ht="30" customHeight="1" thickBot="1">
      <c r="A29" s="1279"/>
      <c r="B29" s="1279"/>
      <c r="C29" s="256" t="s">
        <v>295</v>
      </c>
      <c r="D29" s="373" t="s">
        <v>217</v>
      </c>
      <c r="E29" s="370"/>
      <c r="F29" s="256" t="s">
        <v>296</v>
      </c>
      <c r="G29" s="373" t="s">
        <v>217</v>
      </c>
      <c r="H29" s="370"/>
      <c r="I29" s="256" t="s">
        <v>297</v>
      </c>
      <c r="J29" s="372" t="s">
        <v>217</v>
      </c>
      <c r="K29" s="372"/>
      <c r="L29" s="373"/>
      <c r="M29" s="371"/>
      <c r="N29" s="218"/>
      <c r="O29" s="218"/>
      <c r="P29" s="218"/>
      <c r="Q29" s="218"/>
      <c r="R29" s="218"/>
      <c r="S29" s="218"/>
      <c r="T29" s="218"/>
      <c r="U29" s="218"/>
      <c r="V29" s="218"/>
      <c r="W29" s="218"/>
      <c r="X29" s="218"/>
      <c r="Y29" s="218"/>
      <c r="Z29" s="218"/>
    </row>
    <row r="30" spans="1:26" ht="15.75" customHeight="1" thickBot="1">
      <c r="A30" s="1279"/>
      <c r="B30" s="1258"/>
      <c r="C30" s="372"/>
      <c r="D30" s="372"/>
      <c r="E30" s="372"/>
      <c r="F30" s="372"/>
      <c r="G30" s="372"/>
      <c r="H30" s="372"/>
      <c r="I30" s="372"/>
      <c r="J30" s="372"/>
      <c r="K30" s="372"/>
      <c r="L30" s="372"/>
      <c r="M30" s="376"/>
      <c r="N30" s="218"/>
      <c r="O30" s="218"/>
      <c r="P30" s="218"/>
      <c r="Q30" s="218"/>
      <c r="R30" s="218"/>
      <c r="S30" s="218"/>
      <c r="T30" s="218"/>
      <c r="U30" s="218"/>
      <c r="V30" s="218"/>
      <c r="W30" s="218"/>
      <c r="X30" s="218"/>
      <c r="Y30" s="218"/>
      <c r="Z30" s="218"/>
    </row>
    <row r="31" spans="1:26" ht="15.75" customHeight="1" thickBot="1">
      <c r="A31" s="1279"/>
      <c r="B31" s="1742" t="s">
        <v>299</v>
      </c>
      <c r="C31" s="370"/>
      <c r="D31" s="372"/>
      <c r="E31" s="370"/>
      <c r="F31" s="370"/>
      <c r="G31" s="372"/>
      <c r="H31" s="370"/>
      <c r="I31" s="370"/>
      <c r="J31" s="370"/>
      <c r="K31" s="370"/>
      <c r="L31" s="377"/>
      <c r="M31" s="378"/>
      <c r="N31" s="218"/>
      <c r="O31" s="218"/>
      <c r="P31" s="218"/>
      <c r="Q31" s="218"/>
      <c r="R31" s="218"/>
      <c r="S31" s="218"/>
      <c r="T31" s="218"/>
      <c r="U31" s="218"/>
      <c r="V31" s="218"/>
      <c r="W31" s="218"/>
      <c r="X31" s="218"/>
      <c r="Y31" s="218"/>
      <c r="Z31" s="218"/>
    </row>
    <row r="32" spans="1:26" ht="15.75" customHeight="1" thickBot="1">
      <c r="A32" s="1279"/>
      <c r="B32" s="1279"/>
      <c r="C32" s="266" t="s">
        <v>300</v>
      </c>
      <c r="D32" s="373">
        <v>2023</v>
      </c>
      <c r="E32" s="370"/>
      <c r="F32" s="380" t="s">
        <v>301</v>
      </c>
      <c r="G32" s="373" t="s">
        <v>217</v>
      </c>
      <c r="H32" s="370"/>
      <c r="I32" s="258"/>
      <c r="J32" s="370"/>
      <c r="K32" s="370"/>
      <c r="L32" s="377"/>
      <c r="M32" s="378"/>
      <c r="N32" s="218"/>
      <c r="O32" s="218"/>
      <c r="P32" s="218"/>
      <c r="Q32" s="218"/>
      <c r="R32" s="218"/>
      <c r="S32" s="218"/>
      <c r="T32" s="218"/>
      <c r="U32" s="218"/>
      <c r="V32" s="218"/>
      <c r="W32" s="218"/>
      <c r="X32" s="218"/>
      <c r="Y32" s="218"/>
      <c r="Z32" s="218"/>
    </row>
    <row r="33" spans="1:26" ht="15.75" customHeight="1" thickBot="1">
      <c r="A33" s="1279"/>
      <c r="B33" s="1258"/>
      <c r="C33" s="372"/>
      <c r="D33" s="372"/>
      <c r="E33" s="372"/>
      <c r="F33" s="372"/>
      <c r="G33" s="372"/>
      <c r="H33" s="372"/>
      <c r="I33" s="372"/>
      <c r="J33" s="372"/>
      <c r="K33" s="372"/>
      <c r="L33" s="374"/>
      <c r="M33" s="375"/>
      <c r="N33" s="218"/>
      <c r="O33" s="218"/>
      <c r="P33" s="218"/>
      <c r="Q33" s="218"/>
      <c r="R33" s="218"/>
      <c r="S33" s="218"/>
      <c r="T33" s="218"/>
      <c r="U33" s="218"/>
      <c r="V33" s="218"/>
      <c r="W33" s="218"/>
      <c r="X33" s="218"/>
      <c r="Y33" s="218"/>
      <c r="Z33" s="218"/>
    </row>
    <row r="34" spans="1:26" ht="15.75" customHeight="1" thickBot="1">
      <c r="A34" s="1279"/>
      <c r="B34" s="1742" t="s">
        <v>303</v>
      </c>
      <c r="C34" s="370"/>
      <c r="D34" s="370"/>
      <c r="E34" s="370"/>
      <c r="F34" s="370"/>
      <c r="G34" s="370"/>
      <c r="H34" s="370"/>
      <c r="I34" s="370"/>
      <c r="J34" s="370"/>
      <c r="K34" s="370"/>
      <c r="L34" s="370"/>
      <c r="M34" s="371"/>
      <c r="N34" s="218"/>
      <c r="O34" s="218"/>
      <c r="P34" s="218"/>
      <c r="Q34" s="218"/>
      <c r="R34" s="218"/>
      <c r="S34" s="218"/>
      <c r="T34" s="218"/>
      <c r="U34" s="218"/>
      <c r="V34" s="218"/>
      <c r="W34" s="218"/>
      <c r="X34" s="218"/>
      <c r="Y34" s="218"/>
      <c r="Z34" s="218"/>
    </row>
    <row r="35" spans="1:26" ht="15.75" customHeight="1" thickBot="1">
      <c r="A35" s="1279"/>
      <c r="B35" s="1279"/>
      <c r="C35" s="258"/>
      <c r="D35" s="372" t="s">
        <v>461</v>
      </c>
      <c r="E35" s="372"/>
      <c r="F35" s="372" t="s">
        <v>462</v>
      </c>
      <c r="G35" s="372"/>
      <c r="H35" s="374" t="s">
        <v>463</v>
      </c>
      <c r="I35" s="374"/>
      <c r="J35" s="374" t="s">
        <v>464</v>
      </c>
      <c r="K35" s="372"/>
      <c r="L35" s="372" t="s">
        <v>465</v>
      </c>
      <c r="M35" s="376"/>
      <c r="N35" s="218"/>
      <c r="O35" s="218"/>
      <c r="P35" s="218"/>
      <c r="Q35" s="218"/>
      <c r="R35" s="218"/>
      <c r="S35" s="218"/>
      <c r="T35" s="218"/>
      <c r="U35" s="218"/>
      <c r="V35" s="218"/>
      <c r="W35" s="218"/>
      <c r="X35" s="218"/>
      <c r="Y35" s="218"/>
      <c r="Z35" s="218"/>
    </row>
    <row r="36" spans="1:26" ht="15.75" customHeight="1" thickBot="1">
      <c r="A36" s="1279"/>
      <c r="B36" s="1279"/>
      <c r="C36" s="256"/>
      <c r="D36" s="1740">
        <v>1</v>
      </c>
      <c r="E36" s="1204"/>
      <c r="F36" s="1740">
        <v>2</v>
      </c>
      <c r="G36" s="1204"/>
      <c r="H36" s="1740">
        <v>2</v>
      </c>
      <c r="I36" s="1204"/>
      <c r="J36" s="1740">
        <v>2</v>
      </c>
      <c r="K36" s="1204"/>
      <c r="L36" s="1740">
        <v>2</v>
      </c>
      <c r="M36" s="1244"/>
      <c r="N36" s="218"/>
      <c r="O36" s="218"/>
      <c r="P36" s="218"/>
      <c r="Q36" s="218"/>
      <c r="R36" s="218"/>
      <c r="S36" s="218"/>
      <c r="T36" s="218"/>
      <c r="U36" s="218"/>
      <c r="V36" s="218"/>
      <c r="W36" s="218"/>
      <c r="X36" s="218"/>
      <c r="Y36" s="218"/>
      <c r="Z36" s="218"/>
    </row>
    <row r="37" spans="1:26" ht="15.75" customHeight="1" thickBot="1">
      <c r="A37" s="1279"/>
      <c r="B37" s="1279"/>
      <c r="C37" s="258"/>
      <c r="D37" s="372" t="s">
        <v>466</v>
      </c>
      <c r="E37" s="372"/>
      <c r="F37" s="372" t="s">
        <v>467</v>
      </c>
      <c r="G37" s="372"/>
      <c r="H37" s="374" t="s">
        <v>468</v>
      </c>
      <c r="I37" s="374"/>
      <c r="J37" s="374" t="s">
        <v>469</v>
      </c>
      <c r="K37" s="372"/>
      <c r="L37" s="372" t="s">
        <v>470</v>
      </c>
      <c r="M37" s="376"/>
      <c r="N37" s="218"/>
      <c r="O37" s="218"/>
      <c r="P37" s="218"/>
      <c r="Q37" s="218"/>
      <c r="R37" s="218"/>
      <c r="S37" s="218"/>
      <c r="T37" s="218"/>
      <c r="U37" s="218"/>
      <c r="V37" s="218"/>
      <c r="W37" s="218"/>
      <c r="X37" s="218"/>
      <c r="Y37" s="218"/>
      <c r="Z37" s="218"/>
    </row>
    <row r="38" spans="1:26" ht="15.75" customHeight="1" thickBot="1">
      <c r="A38" s="1279"/>
      <c r="B38" s="1279"/>
      <c r="C38" s="256"/>
      <c r="D38" s="1740">
        <v>2</v>
      </c>
      <c r="E38" s="1204"/>
      <c r="F38" s="1740">
        <v>2</v>
      </c>
      <c r="G38" s="1204"/>
      <c r="H38" s="1740">
        <v>2</v>
      </c>
      <c r="I38" s="1204"/>
      <c r="J38" s="1740">
        <v>2</v>
      </c>
      <c r="K38" s="1204"/>
      <c r="L38" s="1740">
        <v>2</v>
      </c>
      <c r="M38" s="1244"/>
      <c r="N38" s="218"/>
      <c r="O38" s="218"/>
      <c r="P38" s="218"/>
      <c r="Q38" s="218"/>
      <c r="R38" s="218"/>
      <c r="S38" s="218"/>
      <c r="T38" s="218"/>
      <c r="U38" s="218"/>
      <c r="V38" s="218"/>
      <c r="W38" s="218"/>
      <c r="X38" s="218"/>
      <c r="Y38" s="218"/>
      <c r="Z38" s="218"/>
    </row>
    <row r="39" spans="1:26" ht="15.75" customHeight="1" thickBot="1">
      <c r="A39" s="1279"/>
      <c r="B39" s="1279"/>
      <c r="C39" s="258"/>
      <c r="D39" s="372" t="s">
        <v>471</v>
      </c>
      <c r="E39" s="372"/>
      <c r="F39" s="372" t="s">
        <v>472</v>
      </c>
      <c r="G39" s="372"/>
      <c r="H39" s="374" t="s">
        <v>473</v>
      </c>
      <c r="I39" s="374"/>
      <c r="J39" s="374" t="s">
        <v>474</v>
      </c>
      <c r="K39" s="372"/>
      <c r="L39" s="372" t="s">
        <v>475</v>
      </c>
      <c r="M39" s="376"/>
      <c r="N39" s="218"/>
      <c r="O39" s="218"/>
      <c r="P39" s="218"/>
      <c r="Q39" s="218"/>
      <c r="R39" s="218"/>
      <c r="S39" s="218"/>
      <c r="T39" s="218"/>
      <c r="U39" s="218"/>
      <c r="V39" s="218"/>
      <c r="W39" s="218"/>
      <c r="X39" s="218"/>
      <c r="Y39" s="218"/>
      <c r="Z39" s="218"/>
    </row>
    <row r="40" spans="1:26" ht="15.75" customHeight="1" thickBot="1">
      <c r="A40" s="1279"/>
      <c r="B40" s="1279"/>
      <c r="C40" s="256"/>
      <c r="D40" s="1740">
        <v>2</v>
      </c>
      <c r="E40" s="1204"/>
      <c r="F40" s="1740">
        <v>2</v>
      </c>
      <c r="G40" s="1204"/>
      <c r="H40" s="1740">
        <v>2</v>
      </c>
      <c r="I40" s="1204"/>
      <c r="J40" s="1740">
        <v>2</v>
      </c>
      <c r="K40" s="1204"/>
      <c r="L40" s="1740">
        <v>2</v>
      </c>
      <c r="M40" s="1244"/>
      <c r="N40" s="218"/>
      <c r="O40" s="218"/>
      <c r="P40" s="218"/>
      <c r="Q40" s="218"/>
      <c r="R40" s="218"/>
      <c r="S40" s="218"/>
      <c r="T40" s="218"/>
      <c r="U40" s="218"/>
      <c r="V40" s="218"/>
      <c r="W40" s="218"/>
      <c r="X40" s="218"/>
      <c r="Y40" s="218"/>
      <c r="Z40" s="218"/>
    </row>
    <row r="41" spans="1:26" ht="15.75" customHeight="1" thickBot="1">
      <c r="A41" s="1279"/>
      <c r="B41" s="1279"/>
      <c r="C41" s="258"/>
      <c r="D41" s="267" t="s">
        <v>476</v>
      </c>
      <c r="E41" s="372"/>
      <c r="F41" s="267" t="s">
        <v>304</v>
      </c>
      <c r="G41" s="372"/>
      <c r="H41" s="370"/>
      <c r="I41" s="370"/>
      <c r="J41" s="370"/>
      <c r="K41" s="370"/>
      <c r="L41" s="370"/>
      <c r="M41" s="371"/>
      <c r="N41" s="218"/>
      <c r="O41" s="218"/>
      <c r="P41" s="218"/>
      <c r="Q41" s="218"/>
      <c r="R41" s="218"/>
      <c r="S41" s="218"/>
      <c r="T41" s="218"/>
      <c r="U41" s="218"/>
      <c r="V41" s="218"/>
      <c r="W41" s="218"/>
      <c r="X41" s="218"/>
      <c r="Y41" s="218"/>
      <c r="Z41" s="218"/>
    </row>
    <row r="42" spans="1:26" ht="15.75" customHeight="1" thickBot="1">
      <c r="A42" s="1279"/>
      <c r="B42" s="1279"/>
      <c r="C42" s="256"/>
      <c r="D42" s="1740">
        <v>1</v>
      </c>
      <c r="E42" s="1204"/>
      <c r="F42" s="1740">
        <v>30</v>
      </c>
      <c r="G42" s="1754"/>
      <c r="H42" s="1755"/>
      <c r="I42" s="1290"/>
      <c r="J42" s="370"/>
      <c r="K42" s="370"/>
      <c r="L42" s="370"/>
      <c r="M42" s="371"/>
      <c r="N42" s="218"/>
      <c r="O42" s="218"/>
      <c r="P42" s="218"/>
      <c r="Q42" s="218"/>
      <c r="R42" s="218"/>
      <c r="S42" s="218"/>
      <c r="T42" s="218"/>
      <c r="U42" s="218"/>
      <c r="V42" s="218"/>
      <c r="W42" s="218"/>
      <c r="X42" s="218"/>
      <c r="Y42" s="218"/>
      <c r="Z42" s="218"/>
    </row>
    <row r="43" spans="1:26" ht="15.75" customHeight="1" thickBot="1">
      <c r="A43" s="1279"/>
      <c r="B43" s="1258"/>
      <c r="C43" s="372"/>
      <c r="D43" s="267"/>
      <c r="E43" s="372"/>
      <c r="F43" s="267"/>
      <c r="G43" s="372"/>
      <c r="H43" s="372"/>
      <c r="I43" s="372"/>
      <c r="J43" s="372"/>
      <c r="K43" s="372"/>
      <c r="L43" s="372"/>
      <c r="M43" s="376"/>
      <c r="N43" s="218"/>
      <c r="O43" s="218"/>
      <c r="P43" s="218"/>
      <c r="Q43" s="218"/>
      <c r="R43" s="218"/>
      <c r="S43" s="218"/>
      <c r="T43" s="218"/>
      <c r="U43" s="218"/>
      <c r="V43" s="218"/>
      <c r="W43" s="218"/>
      <c r="X43" s="218"/>
      <c r="Y43" s="218"/>
      <c r="Z43" s="218"/>
    </row>
    <row r="44" spans="1:26" ht="15.75" customHeight="1" thickBot="1">
      <c r="A44" s="1279"/>
      <c r="B44" s="1742" t="s">
        <v>305</v>
      </c>
      <c r="C44" s="370"/>
      <c r="D44" s="370"/>
      <c r="E44" s="370"/>
      <c r="F44" s="370"/>
      <c r="G44" s="372"/>
      <c r="H44" s="372"/>
      <c r="I44" s="372"/>
      <c r="J44" s="372"/>
      <c r="K44" s="370"/>
      <c r="L44" s="374"/>
      <c r="M44" s="375"/>
      <c r="N44" s="218"/>
      <c r="O44" s="218"/>
      <c r="P44" s="218"/>
      <c r="Q44" s="218"/>
      <c r="R44" s="218"/>
      <c r="S44" s="218"/>
      <c r="T44" s="218"/>
      <c r="U44" s="218"/>
      <c r="V44" s="218"/>
      <c r="W44" s="218"/>
      <c r="X44" s="218"/>
      <c r="Y44" s="218"/>
      <c r="Z44" s="218"/>
    </row>
    <row r="45" spans="1:26" ht="15.75" customHeight="1" thickBot="1">
      <c r="A45" s="1279"/>
      <c r="B45" s="1279"/>
      <c r="C45" s="377"/>
      <c r="D45" s="268" t="s">
        <v>306</v>
      </c>
      <c r="E45" s="268" t="s">
        <v>163</v>
      </c>
      <c r="F45" s="1756" t="s">
        <v>307</v>
      </c>
      <c r="G45" s="1757"/>
      <c r="H45" s="1758"/>
      <c r="I45" s="1758"/>
      <c r="J45" s="1294"/>
      <c r="K45" s="269" t="s">
        <v>308</v>
      </c>
      <c r="L45" s="1762"/>
      <c r="M45" s="1261"/>
      <c r="N45" s="218"/>
      <c r="O45" s="218"/>
      <c r="P45" s="218"/>
      <c r="Q45" s="218"/>
      <c r="R45" s="218"/>
      <c r="S45" s="218"/>
      <c r="T45" s="218"/>
      <c r="U45" s="218"/>
      <c r="V45" s="218"/>
      <c r="W45" s="218"/>
      <c r="X45" s="218"/>
      <c r="Y45" s="218"/>
      <c r="Z45" s="218"/>
    </row>
    <row r="46" spans="1:26" ht="15.75" customHeight="1" thickBot="1">
      <c r="A46" s="1279"/>
      <c r="B46" s="1279"/>
      <c r="C46" s="381"/>
      <c r="D46" s="379"/>
      <c r="E46" s="614" t="s">
        <v>309</v>
      </c>
      <c r="F46" s="1504"/>
      <c r="G46" s="1759"/>
      <c r="H46" s="1760"/>
      <c r="I46" s="1760"/>
      <c r="J46" s="1761"/>
      <c r="K46" s="381"/>
      <c r="L46" s="1759"/>
      <c r="M46" s="1277"/>
      <c r="N46" s="218"/>
      <c r="O46" s="218"/>
      <c r="P46" s="218"/>
      <c r="Q46" s="218"/>
      <c r="R46" s="218"/>
      <c r="S46" s="218"/>
      <c r="T46" s="218"/>
      <c r="U46" s="218"/>
      <c r="V46" s="218"/>
      <c r="W46" s="218"/>
      <c r="X46" s="218"/>
      <c r="Y46" s="218"/>
      <c r="Z46" s="218"/>
    </row>
    <row r="47" spans="1:26" ht="15.75" customHeight="1" thickBot="1">
      <c r="A47" s="1279"/>
      <c r="B47" s="1258"/>
      <c r="C47" s="374"/>
      <c r="D47" s="374"/>
      <c r="E47" s="374"/>
      <c r="F47" s="374"/>
      <c r="G47" s="374"/>
      <c r="H47" s="374"/>
      <c r="I47" s="374"/>
      <c r="J47" s="374"/>
      <c r="K47" s="374"/>
      <c r="L47" s="374"/>
      <c r="M47" s="375"/>
      <c r="N47" s="218"/>
      <c r="O47" s="218"/>
      <c r="P47" s="218"/>
      <c r="Q47" s="218"/>
      <c r="R47" s="218"/>
      <c r="S47" s="218"/>
      <c r="T47" s="218"/>
      <c r="U47" s="218"/>
      <c r="V47" s="218"/>
      <c r="W47" s="218"/>
      <c r="X47" s="218"/>
      <c r="Y47" s="218"/>
      <c r="Z47" s="218"/>
    </row>
    <row r="48" spans="1:26" ht="30.75" customHeight="1" thickBot="1">
      <c r="A48" s="1279"/>
      <c r="B48" s="367" t="s">
        <v>310</v>
      </c>
      <c r="C48" s="1813" t="s">
        <v>753</v>
      </c>
      <c r="D48" s="1739"/>
      <c r="E48" s="1739"/>
      <c r="F48" s="1739"/>
      <c r="G48" s="1739"/>
      <c r="H48" s="1739"/>
      <c r="I48" s="1739"/>
      <c r="J48" s="1739"/>
      <c r="K48" s="1739"/>
      <c r="L48" s="1739"/>
      <c r="M48" s="1244"/>
      <c r="N48" s="218"/>
      <c r="O48" s="218"/>
      <c r="P48" s="218"/>
      <c r="Q48" s="218"/>
      <c r="R48" s="218"/>
      <c r="S48" s="218"/>
      <c r="T48" s="218"/>
      <c r="U48" s="218"/>
      <c r="V48" s="218"/>
      <c r="W48" s="218"/>
      <c r="X48" s="218"/>
      <c r="Y48" s="218"/>
      <c r="Z48" s="218"/>
    </row>
    <row r="49" spans="1:26" ht="34.5" customHeight="1" thickBot="1">
      <c r="A49" s="1279"/>
      <c r="B49" s="367" t="s">
        <v>478</v>
      </c>
      <c r="C49" s="1813" t="s">
        <v>754</v>
      </c>
      <c r="D49" s="1739"/>
      <c r="E49" s="1739"/>
      <c r="F49" s="1739"/>
      <c r="G49" s="1739"/>
      <c r="H49" s="1739"/>
      <c r="I49" s="1739"/>
      <c r="J49" s="1739"/>
      <c r="K49" s="1739"/>
      <c r="L49" s="1739"/>
      <c r="M49" s="1244"/>
      <c r="N49" s="218"/>
      <c r="O49" s="218"/>
      <c r="P49" s="218"/>
      <c r="Q49" s="218"/>
      <c r="R49" s="218"/>
      <c r="S49" s="218"/>
      <c r="T49" s="218"/>
      <c r="U49" s="218"/>
      <c r="V49" s="218"/>
      <c r="W49" s="218"/>
      <c r="X49" s="218"/>
      <c r="Y49" s="218"/>
      <c r="Z49" s="218"/>
    </row>
    <row r="50" spans="1:26" ht="15.75" customHeight="1" thickBot="1">
      <c r="A50" s="1279"/>
      <c r="B50" s="367" t="s">
        <v>314</v>
      </c>
      <c r="C50" s="1738">
        <v>0</v>
      </c>
      <c r="D50" s="1739"/>
      <c r="E50" s="1739"/>
      <c r="F50" s="1739"/>
      <c r="G50" s="1739"/>
      <c r="H50" s="1739"/>
      <c r="I50" s="1739"/>
      <c r="J50" s="1739"/>
      <c r="K50" s="1739"/>
      <c r="L50" s="1739"/>
      <c r="M50" s="1244"/>
      <c r="N50" s="218"/>
      <c r="O50" s="218"/>
      <c r="P50" s="218"/>
      <c r="Q50" s="218"/>
      <c r="R50" s="218"/>
      <c r="S50" s="218"/>
      <c r="T50" s="218"/>
      <c r="U50" s="218"/>
      <c r="V50" s="218"/>
      <c r="W50" s="218"/>
      <c r="X50" s="218"/>
      <c r="Y50" s="218"/>
      <c r="Z50" s="218"/>
    </row>
    <row r="51" spans="1:26" ht="15.75" customHeight="1" thickBot="1">
      <c r="A51" s="1258"/>
      <c r="B51" s="367" t="s">
        <v>316</v>
      </c>
      <c r="C51" s="1738">
        <v>2023</v>
      </c>
      <c r="D51" s="1739"/>
      <c r="E51" s="1739"/>
      <c r="F51" s="1739"/>
      <c r="G51" s="1739"/>
      <c r="H51" s="1739"/>
      <c r="I51" s="1739"/>
      <c r="J51" s="1739"/>
      <c r="K51" s="1739"/>
      <c r="L51" s="1739"/>
      <c r="M51" s="1244"/>
      <c r="N51" s="218"/>
      <c r="O51" s="218"/>
      <c r="P51" s="218"/>
      <c r="Q51" s="218"/>
      <c r="R51" s="218"/>
      <c r="S51" s="218"/>
      <c r="T51" s="218"/>
      <c r="U51" s="218"/>
      <c r="V51" s="218"/>
      <c r="W51" s="218"/>
      <c r="X51" s="218"/>
      <c r="Y51" s="218"/>
      <c r="Z51" s="218"/>
    </row>
    <row r="52" spans="1:26" ht="15.75" customHeight="1" thickBot="1">
      <c r="A52" s="1734" t="s">
        <v>317</v>
      </c>
      <c r="B52" s="382" t="s">
        <v>318</v>
      </c>
      <c r="C52" s="1738" t="s">
        <v>242</v>
      </c>
      <c r="D52" s="1739"/>
      <c r="E52" s="1739"/>
      <c r="F52" s="1739"/>
      <c r="G52" s="1739"/>
      <c r="H52" s="1739"/>
      <c r="I52" s="1739"/>
      <c r="J52" s="1739"/>
      <c r="K52" s="1739"/>
      <c r="L52" s="1739"/>
      <c r="M52" s="1244"/>
      <c r="N52" s="218"/>
      <c r="O52" s="218"/>
      <c r="P52" s="218"/>
      <c r="Q52" s="218"/>
      <c r="R52" s="218"/>
      <c r="S52" s="218"/>
      <c r="T52" s="218"/>
      <c r="U52" s="218"/>
      <c r="V52" s="218"/>
      <c r="W52" s="218"/>
      <c r="X52" s="218"/>
      <c r="Y52" s="218"/>
      <c r="Z52" s="218"/>
    </row>
    <row r="53" spans="1:26" ht="15.75" customHeight="1" thickBot="1">
      <c r="A53" s="1279"/>
      <c r="B53" s="382" t="s">
        <v>320</v>
      </c>
      <c r="C53" s="1738" t="s">
        <v>656</v>
      </c>
      <c r="D53" s="1739"/>
      <c r="E53" s="1739"/>
      <c r="F53" s="1739"/>
      <c r="G53" s="1739"/>
      <c r="H53" s="1739"/>
      <c r="I53" s="1739"/>
      <c r="J53" s="1739"/>
      <c r="K53" s="1739"/>
      <c r="L53" s="1739"/>
      <c r="M53" s="1244"/>
      <c r="N53" s="218"/>
      <c r="O53" s="218"/>
      <c r="P53" s="218"/>
      <c r="Q53" s="218"/>
      <c r="R53" s="218"/>
      <c r="S53" s="218"/>
      <c r="T53" s="218"/>
      <c r="U53" s="218"/>
      <c r="V53" s="218"/>
      <c r="W53" s="218"/>
      <c r="X53" s="218"/>
      <c r="Y53" s="218"/>
      <c r="Z53" s="218"/>
    </row>
    <row r="54" spans="1:26" ht="15.75" customHeight="1" thickBot="1">
      <c r="A54" s="1279"/>
      <c r="B54" s="382" t="s">
        <v>322</v>
      </c>
      <c r="C54" s="1738" t="s">
        <v>60</v>
      </c>
      <c r="D54" s="1739"/>
      <c r="E54" s="1739"/>
      <c r="F54" s="1739"/>
      <c r="G54" s="1739"/>
      <c r="H54" s="1739"/>
      <c r="I54" s="1739"/>
      <c r="J54" s="1739"/>
      <c r="K54" s="1739"/>
      <c r="L54" s="1739"/>
      <c r="M54" s="1244"/>
      <c r="N54" s="218"/>
      <c r="O54" s="218"/>
      <c r="P54" s="218"/>
      <c r="Q54" s="218"/>
      <c r="R54" s="218"/>
      <c r="S54" s="218"/>
      <c r="T54" s="218"/>
      <c r="U54" s="218"/>
      <c r="V54" s="218"/>
      <c r="W54" s="218"/>
      <c r="X54" s="218"/>
      <c r="Y54" s="218"/>
      <c r="Z54" s="218"/>
    </row>
    <row r="55" spans="1:26" ht="15.75" customHeight="1" thickBot="1">
      <c r="A55" s="1279"/>
      <c r="B55" s="382" t="s">
        <v>323</v>
      </c>
      <c r="C55" s="1738" t="s">
        <v>656</v>
      </c>
      <c r="D55" s="1739"/>
      <c r="E55" s="1739"/>
      <c r="F55" s="1739"/>
      <c r="G55" s="1739"/>
      <c r="H55" s="1739"/>
      <c r="I55" s="1739"/>
      <c r="J55" s="1739"/>
      <c r="K55" s="1739"/>
      <c r="L55" s="1739"/>
      <c r="M55" s="1244"/>
      <c r="N55" s="218"/>
      <c r="O55" s="218"/>
      <c r="P55" s="218"/>
      <c r="Q55" s="218"/>
      <c r="R55" s="218"/>
      <c r="S55" s="218"/>
      <c r="T55" s="218"/>
      <c r="U55" s="218"/>
      <c r="V55" s="218"/>
      <c r="W55" s="218"/>
      <c r="X55" s="218"/>
      <c r="Y55" s="218"/>
      <c r="Z55" s="218"/>
    </row>
    <row r="56" spans="1:26" ht="15.75" customHeight="1" thickBot="1">
      <c r="A56" s="1279"/>
      <c r="B56" s="382" t="s">
        <v>324</v>
      </c>
      <c r="C56" s="1816" t="s">
        <v>243</v>
      </c>
      <c r="D56" s="1739"/>
      <c r="E56" s="1739"/>
      <c r="F56" s="1739"/>
      <c r="G56" s="1739"/>
      <c r="H56" s="1739"/>
      <c r="I56" s="1739"/>
      <c r="J56" s="1739"/>
      <c r="K56" s="1739"/>
      <c r="L56" s="1739"/>
      <c r="M56" s="1244"/>
      <c r="N56" s="218"/>
      <c r="O56" s="218"/>
      <c r="P56" s="218"/>
      <c r="Q56" s="218"/>
      <c r="R56" s="218"/>
      <c r="S56" s="218"/>
      <c r="T56" s="218"/>
      <c r="U56" s="218"/>
      <c r="V56" s="218"/>
      <c r="W56" s="218"/>
      <c r="X56" s="218"/>
      <c r="Y56" s="218"/>
      <c r="Z56" s="218"/>
    </row>
    <row r="57" spans="1:26" ht="15.75" customHeight="1" thickBot="1">
      <c r="A57" s="1282"/>
      <c r="B57" s="382" t="s">
        <v>325</v>
      </c>
      <c r="C57" s="1738"/>
      <c r="D57" s="1739"/>
      <c r="E57" s="1739"/>
      <c r="F57" s="1739"/>
      <c r="G57" s="1739"/>
      <c r="H57" s="1739"/>
      <c r="I57" s="1739"/>
      <c r="J57" s="1739"/>
      <c r="K57" s="1739"/>
      <c r="L57" s="1739"/>
      <c r="M57" s="1244"/>
      <c r="N57" s="218"/>
      <c r="O57" s="218"/>
      <c r="P57" s="218"/>
      <c r="Q57" s="218"/>
      <c r="R57" s="218"/>
      <c r="S57" s="218"/>
      <c r="T57" s="218"/>
      <c r="U57" s="218"/>
      <c r="V57" s="218"/>
      <c r="W57" s="218"/>
      <c r="X57" s="218"/>
      <c r="Y57" s="218"/>
      <c r="Z57" s="218"/>
    </row>
    <row r="58" spans="1:26" ht="33.75" customHeight="1" thickTop="1" thickBot="1">
      <c r="A58" s="1283" t="s">
        <v>326</v>
      </c>
      <c r="B58" s="382" t="s">
        <v>327</v>
      </c>
      <c r="C58" s="1127" t="s">
        <v>643</v>
      </c>
      <c r="D58" s="1109"/>
      <c r="E58" s="1109"/>
      <c r="F58" s="1109"/>
      <c r="G58" s="1109"/>
      <c r="H58" s="1109"/>
      <c r="I58" s="1109"/>
      <c r="J58" s="1109"/>
      <c r="K58" s="1109"/>
      <c r="L58" s="1109"/>
      <c r="M58" s="1147"/>
      <c r="N58" s="218"/>
      <c r="O58" s="218"/>
      <c r="P58" s="218"/>
      <c r="Q58" s="218"/>
      <c r="R58" s="218"/>
      <c r="S58" s="218"/>
      <c r="T58" s="218"/>
      <c r="U58" s="218"/>
      <c r="V58" s="218"/>
      <c r="W58" s="218"/>
      <c r="X58" s="218"/>
      <c r="Y58" s="218"/>
      <c r="Z58" s="218"/>
    </row>
    <row r="59" spans="1:26" ht="15" customHeight="1" thickBot="1">
      <c r="A59" s="1279"/>
      <c r="B59" s="382" t="s">
        <v>329</v>
      </c>
      <c r="C59" s="1127" t="s">
        <v>627</v>
      </c>
      <c r="D59" s="1109"/>
      <c r="E59" s="1109"/>
      <c r="F59" s="1109"/>
      <c r="G59" s="1109"/>
      <c r="H59" s="1109"/>
      <c r="I59" s="1109"/>
      <c r="J59" s="1109"/>
      <c r="K59" s="1109"/>
      <c r="L59" s="1109"/>
      <c r="M59" s="1147"/>
      <c r="N59" s="218"/>
      <c r="O59" s="218"/>
      <c r="P59" s="218"/>
      <c r="Q59" s="218"/>
      <c r="R59" s="218"/>
      <c r="S59" s="218"/>
      <c r="T59" s="218"/>
      <c r="U59" s="218"/>
      <c r="V59" s="218"/>
      <c r="W59" s="218"/>
      <c r="X59" s="218"/>
      <c r="Y59" s="218"/>
      <c r="Z59" s="218"/>
    </row>
    <row r="60" spans="1:26" ht="15.75" customHeight="1" thickBot="1">
      <c r="A60" s="1258"/>
      <c r="B60" s="383" t="s">
        <v>52</v>
      </c>
      <c r="C60" s="1127" t="s">
        <v>60</v>
      </c>
      <c r="D60" s="1109"/>
      <c r="E60" s="1109"/>
      <c r="F60" s="1109"/>
      <c r="G60" s="1109"/>
      <c r="H60" s="1109"/>
      <c r="I60" s="1109"/>
      <c r="J60" s="1109"/>
      <c r="K60" s="1109"/>
      <c r="L60" s="1109"/>
      <c r="M60" s="1147"/>
      <c r="N60" s="218"/>
      <c r="O60" s="218"/>
      <c r="P60" s="218"/>
      <c r="Q60" s="218"/>
      <c r="R60" s="218"/>
      <c r="S60" s="218"/>
      <c r="T60" s="218"/>
      <c r="U60" s="218"/>
      <c r="V60" s="218"/>
      <c r="W60" s="218"/>
      <c r="X60" s="218"/>
      <c r="Y60" s="218"/>
      <c r="Z60" s="218"/>
    </row>
    <row r="61" spans="1:26" ht="33.75" customHeight="1" thickBot="1">
      <c r="A61" s="250" t="s">
        <v>331</v>
      </c>
      <c r="B61" s="1766"/>
      <c r="C61" s="1287"/>
      <c r="D61" s="1287"/>
      <c r="E61" s="1287"/>
      <c r="F61" s="1287"/>
      <c r="G61" s="1287"/>
      <c r="H61" s="1287"/>
      <c r="I61" s="1287"/>
      <c r="J61" s="1287"/>
      <c r="K61" s="1287"/>
      <c r="L61" s="1287"/>
      <c r="M61" s="1288"/>
      <c r="N61" s="218"/>
      <c r="O61" s="218"/>
      <c r="P61" s="218"/>
      <c r="Q61" s="218"/>
      <c r="R61" s="218"/>
      <c r="S61" s="218"/>
      <c r="T61" s="218"/>
      <c r="U61" s="218"/>
      <c r="V61" s="218"/>
      <c r="W61" s="218"/>
      <c r="X61" s="218"/>
      <c r="Y61" s="218"/>
      <c r="Z61" s="218"/>
    </row>
    <row r="62" spans="1:26" ht="15.75" customHeight="1" thickTop="1" thickBot="1">
      <c r="A62" s="218"/>
      <c r="B62" s="218"/>
      <c r="C62" s="218"/>
      <c r="D62" s="218"/>
      <c r="E62" s="218"/>
      <c r="F62" s="218"/>
      <c r="G62" s="218"/>
      <c r="H62" s="218"/>
      <c r="I62" s="218"/>
      <c r="J62" s="218"/>
      <c r="K62" s="218"/>
      <c r="L62" s="218"/>
      <c r="M62" s="218"/>
      <c r="N62" s="218"/>
      <c r="O62" s="218"/>
      <c r="P62" s="218"/>
      <c r="Q62" s="218"/>
      <c r="R62" s="218"/>
      <c r="S62" s="218"/>
      <c r="T62" s="218"/>
      <c r="U62" s="218"/>
      <c r="V62" s="218"/>
      <c r="W62" s="218"/>
      <c r="X62" s="218"/>
      <c r="Y62" s="218"/>
      <c r="Z62" s="218"/>
    </row>
    <row r="63" spans="1:26" ht="15.75" customHeight="1" thickBot="1">
      <c r="A63" s="218"/>
      <c r="B63" s="218"/>
      <c r="C63" s="218"/>
      <c r="D63" s="218"/>
      <c r="E63" s="218"/>
      <c r="F63" s="218"/>
      <c r="G63" s="218"/>
      <c r="H63" s="218"/>
      <c r="I63" s="218"/>
      <c r="J63" s="218"/>
      <c r="K63" s="218"/>
      <c r="L63" s="218"/>
      <c r="M63" s="218"/>
      <c r="N63" s="218"/>
      <c r="O63" s="218"/>
      <c r="P63" s="218"/>
      <c r="Q63" s="218"/>
      <c r="R63" s="218"/>
      <c r="S63" s="218"/>
      <c r="T63" s="218"/>
      <c r="U63" s="218"/>
      <c r="V63" s="218"/>
      <c r="W63" s="218"/>
      <c r="X63" s="218"/>
      <c r="Y63" s="218"/>
      <c r="Z63" s="218"/>
    </row>
    <row r="64" spans="1:26" ht="15.75" customHeight="1" thickBot="1">
      <c r="A64" s="218"/>
      <c r="B64" s="218"/>
      <c r="C64" s="218"/>
      <c r="D64" s="218"/>
      <c r="E64" s="218"/>
      <c r="F64" s="218"/>
      <c r="G64" s="218"/>
      <c r="H64" s="218"/>
      <c r="I64" s="218"/>
      <c r="J64" s="218"/>
      <c r="K64" s="218"/>
      <c r="L64" s="218"/>
      <c r="M64" s="218"/>
      <c r="N64" s="218"/>
      <c r="O64" s="218"/>
      <c r="P64" s="218"/>
      <c r="Q64" s="218"/>
      <c r="R64" s="218"/>
      <c r="S64" s="218"/>
      <c r="T64" s="218"/>
      <c r="U64" s="218"/>
      <c r="V64" s="218"/>
      <c r="W64" s="218"/>
      <c r="X64" s="218"/>
      <c r="Y64" s="218"/>
      <c r="Z64" s="218"/>
    </row>
    <row r="65" spans="1:26" ht="15.75" customHeight="1" thickBot="1">
      <c r="A65" s="218"/>
      <c r="B65" s="218"/>
      <c r="C65" s="218"/>
      <c r="D65" s="218"/>
      <c r="E65" s="218"/>
      <c r="F65" s="218"/>
      <c r="G65" s="218"/>
      <c r="H65" s="218"/>
      <c r="I65" s="218"/>
      <c r="J65" s="218"/>
      <c r="K65" s="218"/>
      <c r="L65" s="218"/>
      <c r="M65" s="218"/>
      <c r="N65" s="218"/>
      <c r="O65" s="218"/>
      <c r="P65" s="218"/>
      <c r="Q65" s="218"/>
      <c r="R65" s="218"/>
      <c r="S65" s="218"/>
      <c r="T65" s="218"/>
      <c r="U65" s="218"/>
      <c r="V65" s="218"/>
      <c r="W65" s="218"/>
      <c r="X65" s="218"/>
      <c r="Y65" s="218"/>
      <c r="Z65" s="218"/>
    </row>
    <row r="66" spans="1:26" ht="15.75" customHeight="1" thickBot="1">
      <c r="A66" s="218"/>
      <c r="B66" s="218"/>
      <c r="C66" s="218"/>
      <c r="D66" s="218"/>
      <c r="E66" s="218"/>
      <c r="F66" s="218"/>
      <c r="G66" s="218"/>
      <c r="H66" s="218"/>
      <c r="I66" s="218"/>
      <c r="J66" s="218"/>
      <c r="K66" s="218"/>
      <c r="L66" s="218"/>
      <c r="M66" s="218"/>
      <c r="N66" s="218"/>
      <c r="O66" s="218"/>
      <c r="P66" s="218"/>
      <c r="Q66" s="218"/>
      <c r="R66" s="218"/>
      <c r="S66" s="218"/>
      <c r="T66" s="218"/>
      <c r="U66" s="218"/>
      <c r="V66" s="218"/>
      <c r="W66" s="218"/>
      <c r="X66" s="218"/>
      <c r="Y66" s="218"/>
      <c r="Z66" s="218"/>
    </row>
    <row r="67" spans="1:26" ht="15.75" customHeight="1" thickBot="1">
      <c r="A67" s="218"/>
      <c r="B67" s="218"/>
      <c r="C67" s="218"/>
      <c r="D67" s="218"/>
      <c r="E67" s="218"/>
      <c r="F67" s="218"/>
      <c r="G67" s="218"/>
      <c r="H67" s="218"/>
      <c r="I67" s="218"/>
      <c r="J67" s="218"/>
      <c r="K67" s="218"/>
      <c r="L67" s="218"/>
      <c r="M67" s="218"/>
      <c r="N67" s="218"/>
      <c r="O67" s="218"/>
      <c r="P67" s="218"/>
      <c r="Q67" s="218"/>
      <c r="R67" s="218"/>
      <c r="S67" s="218"/>
      <c r="T67" s="218"/>
      <c r="U67" s="218"/>
      <c r="V67" s="218"/>
      <c r="W67" s="218"/>
      <c r="X67" s="218"/>
      <c r="Y67" s="218"/>
      <c r="Z67" s="218"/>
    </row>
    <row r="68" spans="1:26" ht="15.75" customHeight="1" thickBot="1">
      <c r="A68" s="218"/>
      <c r="B68" s="218"/>
      <c r="C68" s="218"/>
      <c r="D68" s="218"/>
      <c r="E68" s="218"/>
      <c r="F68" s="218"/>
      <c r="G68" s="218"/>
      <c r="H68" s="218"/>
      <c r="I68" s="218"/>
      <c r="J68" s="218"/>
      <c r="K68" s="218"/>
      <c r="L68" s="218"/>
      <c r="M68" s="218"/>
      <c r="N68" s="218"/>
      <c r="O68" s="218"/>
      <c r="P68" s="218"/>
      <c r="Q68" s="218"/>
      <c r="R68" s="218"/>
      <c r="S68" s="218"/>
      <c r="T68" s="218"/>
      <c r="U68" s="218"/>
      <c r="V68" s="218"/>
      <c r="W68" s="218"/>
      <c r="X68" s="218"/>
      <c r="Y68" s="218"/>
      <c r="Z68" s="218"/>
    </row>
    <row r="69" spans="1:26" ht="15.75" customHeight="1" thickBot="1">
      <c r="A69" s="218"/>
      <c r="B69" s="218"/>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row>
    <row r="70" spans="1:26" ht="15.75" customHeight="1" thickBot="1">
      <c r="A70" s="218"/>
      <c r="B70" s="218"/>
      <c r="C70" s="218"/>
      <c r="D70" s="218"/>
      <c r="E70" s="218"/>
      <c r="F70" s="218"/>
      <c r="G70" s="218"/>
      <c r="H70" s="218"/>
      <c r="I70" s="218"/>
      <c r="J70" s="218"/>
      <c r="K70" s="218"/>
      <c r="L70" s="218"/>
      <c r="M70" s="218"/>
      <c r="N70" s="218"/>
      <c r="O70" s="218"/>
      <c r="P70" s="218"/>
      <c r="Q70" s="218"/>
      <c r="R70" s="218"/>
      <c r="S70" s="218"/>
      <c r="T70" s="218"/>
      <c r="U70" s="218"/>
      <c r="V70" s="218"/>
      <c r="W70" s="218"/>
      <c r="X70" s="218"/>
      <c r="Y70" s="218"/>
      <c r="Z70" s="218"/>
    </row>
    <row r="71" spans="1:26" ht="15.75" customHeight="1" thickBot="1">
      <c r="A71" s="218"/>
      <c r="B71" s="218"/>
      <c r="C71" s="218"/>
      <c r="D71" s="218"/>
      <c r="E71" s="218"/>
      <c r="F71" s="218"/>
      <c r="G71" s="218"/>
      <c r="H71" s="218"/>
      <c r="I71" s="218"/>
      <c r="J71" s="218"/>
      <c r="K71" s="218"/>
      <c r="L71" s="218"/>
      <c r="M71" s="218"/>
      <c r="N71" s="218"/>
      <c r="O71" s="218"/>
      <c r="P71" s="218"/>
      <c r="Q71" s="218"/>
      <c r="R71" s="218"/>
      <c r="S71" s="218"/>
      <c r="T71" s="218"/>
      <c r="U71" s="218"/>
      <c r="V71" s="218"/>
      <c r="W71" s="218"/>
      <c r="X71" s="218"/>
      <c r="Y71" s="218"/>
      <c r="Z71" s="218"/>
    </row>
    <row r="72" spans="1:26" ht="15.75" customHeight="1" thickBot="1">
      <c r="A72" s="218"/>
      <c r="B72" s="218"/>
      <c r="C72" s="218"/>
      <c r="D72" s="218"/>
      <c r="E72" s="218"/>
      <c r="F72" s="218"/>
      <c r="G72" s="218"/>
      <c r="H72" s="218"/>
      <c r="I72" s="218"/>
      <c r="J72" s="218"/>
      <c r="K72" s="218"/>
      <c r="L72" s="218"/>
      <c r="M72" s="218"/>
      <c r="N72" s="218"/>
      <c r="O72" s="218"/>
      <c r="P72" s="218"/>
      <c r="Q72" s="218"/>
      <c r="R72" s="218"/>
      <c r="S72" s="218"/>
      <c r="T72" s="218"/>
      <c r="U72" s="218"/>
      <c r="V72" s="218"/>
      <c r="W72" s="218"/>
      <c r="X72" s="218"/>
      <c r="Y72" s="218"/>
      <c r="Z72" s="218"/>
    </row>
    <row r="73" spans="1:26" ht="15.75" customHeight="1" thickBot="1">
      <c r="A73" s="218"/>
      <c r="B73" s="218"/>
      <c r="C73" s="218"/>
      <c r="D73" s="218"/>
      <c r="E73" s="218"/>
      <c r="F73" s="218"/>
      <c r="G73" s="218"/>
      <c r="H73" s="218"/>
      <c r="I73" s="218"/>
      <c r="J73" s="218"/>
      <c r="K73" s="218"/>
      <c r="L73" s="218"/>
      <c r="M73" s="218"/>
      <c r="N73" s="218"/>
      <c r="O73" s="218"/>
      <c r="P73" s="218"/>
      <c r="Q73" s="218"/>
      <c r="R73" s="218"/>
      <c r="S73" s="218"/>
      <c r="T73" s="218"/>
      <c r="U73" s="218"/>
      <c r="V73" s="218"/>
      <c r="W73" s="218"/>
      <c r="X73" s="218"/>
      <c r="Y73" s="218"/>
      <c r="Z73" s="218"/>
    </row>
    <row r="74" spans="1:26" ht="15.75" customHeight="1" thickBot="1">
      <c r="A74" s="218"/>
      <c r="B74" s="218"/>
      <c r="C74" s="218"/>
      <c r="D74" s="218"/>
      <c r="E74" s="218"/>
      <c r="F74" s="218"/>
      <c r="G74" s="218"/>
      <c r="H74" s="218"/>
      <c r="I74" s="218"/>
      <c r="J74" s="218"/>
      <c r="K74" s="218"/>
      <c r="L74" s="218"/>
      <c r="M74" s="218"/>
      <c r="N74" s="218"/>
      <c r="O74" s="218"/>
      <c r="P74" s="218"/>
      <c r="Q74" s="218"/>
      <c r="R74" s="218"/>
      <c r="S74" s="218"/>
      <c r="T74" s="218"/>
      <c r="U74" s="218"/>
      <c r="V74" s="218"/>
      <c r="W74" s="218"/>
      <c r="X74" s="218"/>
      <c r="Y74" s="218"/>
      <c r="Z74" s="218"/>
    </row>
    <row r="75" spans="1:26" ht="15.75" customHeight="1" thickBot="1">
      <c r="A75" s="218"/>
      <c r="B75" s="218"/>
      <c r="C75" s="218"/>
      <c r="D75" s="218"/>
      <c r="E75" s="218"/>
      <c r="F75" s="218"/>
      <c r="G75" s="218"/>
      <c r="H75" s="218"/>
      <c r="I75" s="218"/>
      <c r="J75" s="218"/>
      <c r="K75" s="218"/>
      <c r="L75" s="218"/>
      <c r="M75" s="218"/>
      <c r="N75" s="218"/>
      <c r="O75" s="218"/>
      <c r="P75" s="218"/>
      <c r="Q75" s="218"/>
      <c r="R75" s="218"/>
      <c r="S75" s="218"/>
      <c r="T75" s="218"/>
      <c r="U75" s="218"/>
      <c r="V75" s="218"/>
      <c r="W75" s="218"/>
      <c r="X75" s="218"/>
      <c r="Y75" s="218"/>
      <c r="Z75" s="218"/>
    </row>
    <row r="76" spans="1:26" ht="15.75" customHeight="1" thickBot="1">
      <c r="A76" s="218"/>
      <c r="B76" s="218"/>
      <c r="C76" s="218"/>
      <c r="D76" s="218"/>
      <c r="E76" s="218"/>
      <c r="F76" s="218"/>
      <c r="G76" s="218"/>
      <c r="H76" s="218"/>
      <c r="I76" s="218"/>
      <c r="J76" s="218"/>
      <c r="K76" s="218"/>
      <c r="L76" s="218"/>
      <c r="M76" s="218"/>
      <c r="N76" s="218"/>
      <c r="O76" s="218"/>
      <c r="P76" s="218"/>
      <c r="Q76" s="218"/>
      <c r="R76" s="218"/>
      <c r="S76" s="218"/>
      <c r="T76" s="218"/>
      <c r="U76" s="218"/>
      <c r="V76" s="218"/>
      <c r="W76" s="218"/>
      <c r="X76" s="218"/>
      <c r="Y76" s="218"/>
      <c r="Z76" s="218"/>
    </row>
    <row r="77" spans="1:26" ht="15.75" customHeight="1" thickBot="1">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row>
    <row r="78" spans="1:26" ht="15.75" customHeight="1" thickBot="1">
      <c r="A78" s="218"/>
      <c r="B78" s="218"/>
      <c r="C78" s="218"/>
      <c r="D78" s="218"/>
      <c r="E78" s="218"/>
      <c r="F78" s="218"/>
      <c r="G78" s="218"/>
      <c r="H78" s="218"/>
      <c r="I78" s="218"/>
      <c r="J78" s="218"/>
      <c r="K78" s="218"/>
      <c r="L78" s="218"/>
      <c r="M78" s="218"/>
      <c r="N78" s="218"/>
      <c r="O78" s="218"/>
      <c r="P78" s="218"/>
      <c r="Q78" s="218"/>
      <c r="R78" s="218"/>
      <c r="S78" s="218"/>
      <c r="T78" s="218"/>
      <c r="U78" s="218"/>
      <c r="V78" s="218"/>
      <c r="W78" s="218"/>
      <c r="X78" s="218"/>
      <c r="Y78" s="218"/>
      <c r="Z78" s="218"/>
    </row>
    <row r="79" spans="1:26" ht="15.75" customHeight="1" thickBot="1">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c r="Y79" s="218"/>
      <c r="Z79" s="218"/>
    </row>
    <row r="80" spans="1:26" ht="15.75" customHeight="1" thickBot="1">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row>
    <row r="81" spans="1:26" ht="15.75" customHeight="1" thickBot="1">
      <c r="A81" s="218"/>
      <c r="B81" s="218"/>
      <c r="C81" s="218"/>
      <c r="D81" s="218"/>
      <c r="E81" s="218"/>
      <c r="F81" s="218"/>
      <c r="G81" s="218"/>
      <c r="H81" s="218"/>
      <c r="I81" s="218"/>
      <c r="J81" s="218"/>
      <c r="K81" s="218"/>
      <c r="L81" s="218"/>
      <c r="M81" s="218"/>
      <c r="N81" s="218"/>
      <c r="O81" s="218"/>
      <c r="P81" s="218"/>
      <c r="Q81" s="218"/>
      <c r="R81" s="218"/>
      <c r="S81" s="218"/>
      <c r="T81" s="218"/>
      <c r="U81" s="218"/>
      <c r="V81" s="218"/>
      <c r="W81" s="218"/>
      <c r="X81" s="218"/>
      <c r="Y81" s="218"/>
      <c r="Z81" s="218"/>
    </row>
    <row r="82" spans="1:26" ht="15.75" customHeight="1" thickBot="1">
      <c r="A82" s="218"/>
      <c r="B82" s="218"/>
      <c r="C82" s="218"/>
      <c r="D82" s="218"/>
      <c r="E82" s="218"/>
      <c r="F82" s="218"/>
      <c r="G82" s="218"/>
      <c r="H82" s="218"/>
      <c r="I82" s="218"/>
      <c r="J82" s="218"/>
      <c r="K82" s="218"/>
      <c r="L82" s="218"/>
      <c r="M82" s="218"/>
      <c r="N82" s="218"/>
      <c r="O82" s="218"/>
      <c r="P82" s="218"/>
      <c r="Q82" s="218"/>
      <c r="R82" s="218"/>
      <c r="S82" s="218"/>
      <c r="T82" s="218"/>
      <c r="U82" s="218"/>
      <c r="V82" s="218"/>
      <c r="W82" s="218"/>
      <c r="X82" s="218"/>
      <c r="Y82" s="218"/>
      <c r="Z82" s="218"/>
    </row>
    <row r="83" spans="1:26" ht="15.75" customHeight="1" thickBot="1">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row>
    <row r="84" spans="1:26" ht="15.75" customHeight="1" thickBot="1">
      <c r="A84" s="218"/>
      <c r="B84" s="218"/>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row>
    <row r="85" spans="1:26" ht="15.75" customHeight="1" thickBot="1">
      <c r="A85" s="218"/>
      <c r="B85" s="218"/>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row>
    <row r="86" spans="1:26" ht="15.75" customHeight="1" thickBot="1">
      <c r="A86" s="218"/>
      <c r="B86" s="218"/>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row>
    <row r="87" spans="1:26" ht="15.75" customHeight="1" thickBot="1">
      <c r="A87" s="218"/>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row>
    <row r="88" spans="1:26" ht="15.75" customHeight="1" thickBot="1">
      <c r="A88" s="218"/>
      <c r="B88" s="218"/>
      <c r="C88" s="218"/>
      <c r="D88" s="218"/>
      <c r="E88" s="218"/>
      <c r="F88" s="218"/>
      <c r="G88" s="218"/>
      <c r="H88" s="218"/>
      <c r="I88" s="218"/>
      <c r="J88" s="218"/>
      <c r="K88" s="218"/>
      <c r="L88" s="218"/>
      <c r="M88" s="218"/>
      <c r="N88" s="218"/>
      <c r="O88" s="218"/>
      <c r="P88" s="218"/>
      <c r="Q88" s="218"/>
      <c r="R88" s="218"/>
      <c r="S88" s="218"/>
      <c r="T88" s="218"/>
      <c r="U88" s="218"/>
      <c r="V88" s="218"/>
      <c r="W88" s="218"/>
      <c r="X88" s="218"/>
      <c r="Y88" s="218"/>
      <c r="Z88" s="218"/>
    </row>
    <row r="89" spans="1:26" ht="15.75" customHeight="1" thickBot="1">
      <c r="A89" s="218"/>
      <c r="B89" s="218"/>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row>
    <row r="90" spans="1:26" ht="15.75" customHeight="1" thickBot="1">
      <c r="A90" s="218"/>
      <c r="B90" s="218"/>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row>
    <row r="91" spans="1:26" ht="15.75" customHeight="1" thickBot="1">
      <c r="A91" s="218"/>
      <c r="B91" s="218"/>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row>
    <row r="92" spans="1:26" ht="15.75" customHeight="1" thickBot="1">
      <c r="A92" s="218"/>
      <c r="B92" s="218"/>
      <c r="C92" s="218"/>
      <c r="D92" s="218"/>
      <c r="E92" s="218"/>
      <c r="F92" s="218"/>
      <c r="G92" s="218"/>
      <c r="H92" s="218"/>
      <c r="I92" s="218"/>
      <c r="J92" s="218"/>
      <c r="K92" s="218"/>
      <c r="L92" s="218"/>
      <c r="M92" s="218"/>
      <c r="N92" s="218"/>
      <c r="O92" s="218"/>
      <c r="P92" s="218"/>
      <c r="Q92" s="218"/>
      <c r="R92" s="218"/>
      <c r="S92" s="218"/>
      <c r="T92" s="218"/>
      <c r="U92" s="218"/>
      <c r="V92" s="218"/>
      <c r="W92" s="218"/>
      <c r="X92" s="218"/>
      <c r="Y92" s="218"/>
      <c r="Z92" s="218"/>
    </row>
    <row r="93" spans="1:26" ht="15.75" customHeight="1" thickBot="1">
      <c r="A93" s="218"/>
      <c r="B93" s="218"/>
      <c r="C93" s="218"/>
      <c r="D93" s="218"/>
      <c r="E93" s="218"/>
      <c r="F93" s="218"/>
      <c r="G93" s="218"/>
      <c r="H93" s="218"/>
      <c r="I93" s="218"/>
      <c r="J93" s="218"/>
      <c r="K93" s="218"/>
      <c r="L93" s="218"/>
      <c r="M93" s="218"/>
      <c r="N93" s="218"/>
      <c r="O93" s="218"/>
      <c r="P93" s="218"/>
      <c r="Q93" s="218"/>
      <c r="R93" s="218"/>
      <c r="S93" s="218"/>
      <c r="T93" s="218"/>
      <c r="U93" s="218"/>
      <c r="V93" s="218"/>
      <c r="W93" s="218"/>
      <c r="X93" s="218"/>
      <c r="Y93" s="218"/>
      <c r="Z93" s="218"/>
    </row>
    <row r="94" spans="1:26" ht="15.75" customHeight="1" thickBot="1">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row>
    <row r="95" spans="1:26" ht="15.75" customHeight="1" thickBot="1">
      <c r="A95" s="218"/>
      <c r="B95" s="218"/>
      <c r="C95" s="218"/>
      <c r="D95" s="218"/>
      <c r="E95" s="218"/>
      <c r="F95" s="218"/>
      <c r="G95" s="218"/>
      <c r="H95" s="218"/>
      <c r="I95" s="218"/>
      <c r="J95" s="218"/>
      <c r="K95" s="218"/>
      <c r="L95" s="218"/>
      <c r="M95" s="218"/>
      <c r="N95" s="218"/>
      <c r="O95" s="218"/>
      <c r="P95" s="218"/>
      <c r="Q95" s="218"/>
      <c r="R95" s="218"/>
      <c r="S95" s="218"/>
      <c r="T95" s="218"/>
      <c r="U95" s="218"/>
      <c r="V95" s="218"/>
      <c r="W95" s="218"/>
      <c r="X95" s="218"/>
      <c r="Y95" s="218"/>
      <c r="Z95" s="218"/>
    </row>
    <row r="96" spans="1:26" ht="15.75" customHeight="1" thickBot="1">
      <c r="A96" s="218"/>
      <c r="B96" s="218"/>
      <c r="C96" s="218"/>
      <c r="D96" s="218"/>
      <c r="E96" s="218"/>
      <c r="F96" s="218"/>
      <c r="G96" s="218"/>
      <c r="H96" s="218"/>
      <c r="I96" s="218"/>
      <c r="J96" s="218"/>
      <c r="K96" s="218"/>
      <c r="L96" s="218"/>
      <c r="M96" s="218"/>
      <c r="N96" s="218"/>
      <c r="O96" s="218"/>
      <c r="P96" s="218"/>
      <c r="Q96" s="218"/>
      <c r="R96" s="218"/>
      <c r="S96" s="218"/>
      <c r="T96" s="218"/>
      <c r="U96" s="218"/>
      <c r="V96" s="218"/>
      <c r="W96" s="218"/>
      <c r="X96" s="218"/>
      <c r="Y96" s="218"/>
      <c r="Z96" s="218"/>
    </row>
    <row r="97" spans="1:26" ht="15.75" customHeight="1" thickBot="1">
      <c r="A97" s="218"/>
      <c r="B97" s="218"/>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row>
    <row r="98" spans="1:26" ht="15.75" customHeight="1" thickBot="1">
      <c r="A98" s="218"/>
      <c r="B98" s="218"/>
      <c r="C98" s="218"/>
      <c r="D98" s="218"/>
      <c r="E98" s="218"/>
      <c r="F98" s="218"/>
      <c r="G98" s="218"/>
      <c r="H98" s="218"/>
      <c r="I98" s="218"/>
      <c r="J98" s="218"/>
      <c r="K98" s="218"/>
      <c r="L98" s="218"/>
      <c r="M98" s="218"/>
      <c r="N98" s="218"/>
      <c r="O98" s="218"/>
      <c r="P98" s="218"/>
      <c r="Q98" s="218"/>
      <c r="R98" s="218"/>
      <c r="S98" s="218"/>
      <c r="T98" s="218"/>
      <c r="U98" s="218"/>
      <c r="V98" s="218"/>
      <c r="W98" s="218"/>
      <c r="X98" s="218"/>
      <c r="Y98" s="218"/>
      <c r="Z98" s="218"/>
    </row>
    <row r="99" spans="1:26" ht="15.75" customHeight="1" thickBot="1">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c r="Y99" s="218"/>
      <c r="Z99" s="218"/>
    </row>
    <row r="100" spans="1:26" ht="15.75" customHeight="1" thickBot="1">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ht="15.75" customHeight="1" thickBot="1">
      <c r="A101" s="218"/>
      <c r="B101" s="218"/>
      <c r="C101" s="218"/>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row>
    <row r="102" spans="1:26" ht="15.75" customHeight="1" thickBot="1">
      <c r="A102" s="218"/>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row>
    <row r="103" spans="1:26" ht="15.75" customHeight="1" thickBot="1">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row>
    <row r="104" spans="1:26" ht="15.75" customHeight="1" thickBot="1">
      <c r="A104" s="218"/>
      <c r="B104" s="218"/>
      <c r="C104" s="218"/>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row>
    <row r="105" spans="1:26" ht="15.75" customHeight="1" thickBot="1">
      <c r="A105" s="218"/>
      <c r="B105" s="218"/>
      <c r="C105" s="218"/>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row>
    <row r="106" spans="1:26" ht="15.75" customHeight="1" thickBot="1">
      <c r="A106" s="218"/>
      <c r="B106" s="218"/>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row>
    <row r="107" spans="1:26" ht="15.75" customHeight="1" thickBot="1">
      <c r="A107" s="218"/>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row>
    <row r="108" spans="1:26" ht="15.75" customHeight="1" thickBot="1">
      <c r="A108" s="218"/>
      <c r="B108" s="218"/>
      <c r="C108" s="218"/>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row>
    <row r="109" spans="1:26" ht="15.75" customHeight="1" thickBot="1">
      <c r="A109" s="218"/>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row>
    <row r="110" spans="1:26" ht="15.75" customHeight="1" thickBot="1">
      <c r="A110" s="218"/>
      <c r="B110" s="218"/>
      <c r="C110" s="218"/>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row>
    <row r="111" spans="1:26" ht="15.75" customHeight="1" thickBot="1">
      <c r="A111" s="218"/>
      <c r="B111" s="218"/>
      <c r="C111" s="218"/>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row>
    <row r="112" spans="1:26" ht="15.75" customHeight="1" thickBot="1">
      <c r="A112" s="218"/>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row>
    <row r="113" spans="1:26" ht="15.75" customHeight="1" thickBot="1">
      <c r="A113" s="218"/>
      <c r="B113" s="218"/>
      <c r="C113" s="218"/>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row>
    <row r="114" spans="1:26" ht="15.75" customHeight="1" thickBot="1">
      <c r="A114" s="218"/>
      <c r="B114" s="218"/>
      <c r="C114" s="218"/>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row>
    <row r="115" spans="1:26" ht="15.75" customHeight="1" thickBot="1">
      <c r="A115" s="218"/>
      <c r="B115" s="218"/>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row>
    <row r="116" spans="1:26" ht="15.75" customHeight="1" thickBot="1">
      <c r="A116" s="218"/>
      <c r="B116" s="218"/>
      <c r="C116" s="218"/>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row>
    <row r="117" spans="1:26" ht="15.75" customHeight="1" thickBot="1">
      <c r="A117" s="218"/>
      <c r="B117" s="218"/>
      <c r="C117" s="218"/>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row>
    <row r="118" spans="1:26" ht="15.75" customHeight="1" thickBot="1">
      <c r="A118" s="218"/>
      <c r="B118" s="218"/>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row>
    <row r="119" spans="1:26" ht="15.75" customHeight="1" thickBot="1">
      <c r="A119" s="218"/>
      <c r="B119" s="218"/>
      <c r="C119" s="218"/>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row>
    <row r="120" spans="1:26" ht="15.75" customHeight="1" thickBot="1">
      <c r="A120" s="218"/>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row>
    <row r="121" spans="1:26" ht="15.75" customHeight="1" thickBot="1">
      <c r="A121" s="218"/>
      <c r="B121" s="218"/>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row>
    <row r="122" spans="1:26" ht="15.75" customHeight="1" thickBot="1">
      <c r="A122" s="218"/>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row>
    <row r="123" spans="1:26" ht="15.75" customHeight="1" thickBot="1">
      <c r="A123" s="218"/>
      <c r="B123" s="218"/>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row>
    <row r="124" spans="1:26" ht="15.75" customHeight="1" thickBot="1">
      <c r="A124" s="218"/>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row>
    <row r="125" spans="1:26" ht="15.75" customHeight="1" thickBot="1">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row>
    <row r="126" spans="1:26" ht="15.75" customHeight="1" thickBot="1">
      <c r="A126" s="218"/>
      <c r="B126" s="218"/>
      <c r="C126" s="218"/>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row>
    <row r="127" spans="1:26" ht="15.75" customHeight="1" thickBot="1">
      <c r="A127" s="218"/>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row>
    <row r="128" spans="1:26" ht="15.75" customHeight="1" thickBot="1">
      <c r="A128" s="218"/>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ht="15.75" customHeight="1" thickBot="1">
      <c r="A129" s="218"/>
      <c r="B129" s="218"/>
      <c r="C129" s="218"/>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row>
    <row r="130" spans="1:26" ht="15.75" customHeight="1" thickBot="1">
      <c r="A130" s="218"/>
      <c r="B130" s="218"/>
      <c r="C130" s="218"/>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row>
    <row r="131" spans="1:26" ht="15.75" customHeight="1" thickBot="1">
      <c r="A131" s="218"/>
      <c r="B131" s="218"/>
      <c r="C131" s="218"/>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row>
    <row r="132" spans="1:26" ht="15.75" customHeight="1" thickBot="1">
      <c r="A132" s="218"/>
      <c r="B132" s="218"/>
      <c r="C132" s="218"/>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row>
    <row r="133" spans="1:26" ht="15.75" customHeight="1" thickBot="1">
      <c r="A133" s="218"/>
      <c r="B133" s="218"/>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row>
    <row r="134" spans="1:26" ht="15.75" customHeight="1" thickBot="1">
      <c r="A134" s="218"/>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row>
    <row r="135" spans="1:26" ht="15.75" customHeight="1" thickBot="1">
      <c r="A135" s="218"/>
      <c r="B135" s="218"/>
      <c r="C135" s="218"/>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row>
    <row r="136" spans="1:26" ht="15.75" customHeight="1" thickBot="1">
      <c r="A136" s="218"/>
      <c r="B136" s="218"/>
      <c r="C136" s="218"/>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row>
    <row r="137" spans="1:26" ht="15.75" customHeight="1" thickBot="1">
      <c r="A137" s="218"/>
      <c r="B137" s="218"/>
      <c r="C137" s="218"/>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row>
    <row r="138" spans="1:26" ht="15.75" customHeight="1" thickBot="1">
      <c r="A138" s="218"/>
      <c r="B138" s="218"/>
      <c r="C138" s="218"/>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row>
    <row r="139" spans="1:26" ht="15.75" customHeight="1" thickBot="1">
      <c r="A139" s="218"/>
      <c r="B139" s="218"/>
      <c r="C139" s="218"/>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row>
    <row r="140" spans="1:26" ht="15.75" customHeight="1" thickBot="1">
      <c r="A140" s="218"/>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row>
    <row r="141" spans="1:26" ht="15.75" customHeight="1" thickBot="1">
      <c r="A141" s="218"/>
      <c r="B141" s="218"/>
      <c r="C141" s="218"/>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row>
    <row r="142" spans="1:26" ht="15.75" customHeight="1" thickBot="1">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ht="15.75" customHeight="1" thickBot="1">
      <c r="A143" s="218"/>
      <c r="B143" s="218"/>
      <c r="C143" s="218"/>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row>
    <row r="144" spans="1:26" ht="15.75" customHeight="1" thickBot="1">
      <c r="A144" s="218"/>
      <c r="B144" s="218"/>
      <c r="C144" s="218"/>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row>
    <row r="145" spans="1:26" ht="15.75" customHeight="1" thickBot="1">
      <c r="A145" s="218"/>
      <c r="B145" s="218"/>
      <c r="C145" s="218"/>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ht="15.75" customHeight="1" thickBot="1">
      <c r="A146" s="218"/>
      <c r="B146" s="218"/>
      <c r="C146" s="218"/>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row>
    <row r="147" spans="1:26" ht="15.75" customHeight="1" thickBot="1">
      <c r="A147" s="218"/>
      <c r="B147" s="218"/>
      <c r="C147" s="218"/>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row>
    <row r="148" spans="1:26" ht="15.75" customHeight="1" thickBot="1">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row>
    <row r="149" spans="1:26" ht="15.75" customHeight="1" thickBot="1">
      <c r="A149" s="218"/>
      <c r="B149" s="218"/>
      <c r="C149" s="218"/>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row>
    <row r="150" spans="1:26" ht="15.75" customHeight="1" thickBot="1">
      <c r="A150" s="218"/>
      <c r="B150" s="218"/>
      <c r="C150" s="218"/>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row>
    <row r="151" spans="1:26" ht="15.75" customHeight="1" thickBot="1">
      <c r="A151" s="218"/>
      <c r="B151" s="218"/>
      <c r="C151" s="218"/>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row>
    <row r="152" spans="1:26" ht="15.75" customHeight="1" thickBot="1">
      <c r="A152" s="218"/>
      <c r="B152" s="218"/>
      <c r="C152" s="218"/>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row>
    <row r="153" spans="1:26" ht="15.75" customHeight="1" thickBot="1">
      <c r="A153" s="218"/>
      <c r="B153" s="218"/>
      <c r="C153" s="218"/>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row>
    <row r="154" spans="1:26" ht="15.75" customHeight="1" thickBot="1">
      <c r="A154" s="218"/>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row>
    <row r="155" spans="1:26" ht="15.75" customHeight="1" thickBot="1">
      <c r="A155" s="218"/>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row>
    <row r="156" spans="1:26" ht="15.75" customHeight="1" thickBot="1">
      <c r="A156" s="218"/>
      <c r="B156" s="218"/>
      <c r="C156" s="218"/>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row>
    <row r="157" spans="1:26" ht="15.75" customHeight="1" thickBot="1">
      <c r="A157" s="218"/>
      <c r="B157" s="218"/>
      <c r="C157" s="218"/>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row>
    <row r="158" spans="1:26" ht="15.75" customHeight="1" thickBot="1">
      <c r="A158" s="218"/>
      <c r="B158" s="218"/>
      <c r="C158" s="218"/>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row>
    <row r="159" spans="1:26" ht="15.75" customHeight="1" thickBot="1">
      <c r="A159" s="218"/>
      <c r="B159" s="218"/>
      <c r="C159" s="218"/>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row>
    <row r="160" spans="1:26" ht="15.75" customHeight="1" thickBot="1">
      <c r="A160" s="218"/>
      <c r="B160" s="218"/>
      <c r="C160" s="218"/>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row>
    <row r="161" spans="1:26" ht="15.75" customHeight="1" thickBot="1">
      <c r="A161" s="218"/>
      <c r="B161" s="218"/>
      <c r="C161" s="218"/>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row>
    <row r="162" spans="1:26" ht="15.75" customHeight="1" thickBot="1">
      <c r="A162" s="218"/>
      <c r="B162" s="218"/>
      <c r="C162" s="218"/>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row>
    <row r="163" spans="1:26" ht="15.75" customHeight="1" thickBot="1">
      <c r="A163" s="218"/>
      <c r="B163" s="218"/>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row>
    <row r="164" spans="1:26" ht="15.75" customHeight="1" thickBot="1">
      <c r="A164" s="218"/>
      <c r="B164" s="218"/>
      <c r="C164" s="218"/>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row>
    <row r="165" spans="1:26" ht="15.75" customHeight="1" thickBot="1">
      <c r="A165" s="218"/>
      <c r="B165" s="218"/>
      <c r="C165" s="218"/>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row>
    <row r="166" spans="1:26" ht="15.75" customHeight="1" thickBot="1">
      <c r="A166" s="218"/>
      <c r="B166" s="218"/>
      <c r="C166" s="218"/>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row>
    <row r="167" spans="1:26" ht="15.75" customHeight="1" thickBot="1">
      <c r="A167" s="218"/>
      <c r="B167" s="218"/>
      <c r="C167" s="218"/>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row>
    <row r="168" spans="1:26" ht="15.75" customHeight="1" thickBot="1">
      <c r="A168" s="218"/>
      <c r="B168" s="218"/>
      <c r="C168" s="218"/>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row>
    <row r="169" spans="1:26" ht="15.75" customHeight="1" thickBot="1">
      <c r="A169" s="218"/>
      <c r="B169" s="218"/>
      <c r="C169" s="218"/>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row>
    <row r="170" spans="1:26" ht="15.75" customHeight="1" thickBot="1">
      <c r="A170" s="21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row>
    <row r="171" spans="1:26" ht="15.75" customHeight="1" thickBot="1">
      <c r="A171" s="218"/>
      <c r="B171" s="218"/>
      <c r="C171" s="218"/>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row>
    <row r="172" spans="1:26" ht="15.75" customHeight="1" thickBot="1">
      <c r="A172" s="218"/>
      <c r="B172" s="218"/>
      <c r="C172" s="218"/>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row>
    <row r="173" spans="1:26" ht="15.75" customHeight="1" thickBot="1">
      <c r="A173" s="218"/>
      <c r="B173" s="218"/>
      <c r="C173" s="218"/>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ht="15.75" customHeight="1" thickBot="1">
      <c r="A174" s="218"/>
      <c r="B174" s="218"/>
      <c r="C174" s="218"/>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row>
    <row r="175" spans="1:26" ht="15.75" customHeight="1" thickBot="1">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row>
    <row r="176" spans="1:26" ht="15.75" customHeight="1" thickBot="1">
      <c r="A176" s="218"/>
      <c r="B176" s="218"/>
      <c r="C176" s="218"/>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row>
    <row r="177" spans="1:26" ht="15.75" customHeight="1" thickBot="1">
      <c r="A177" s="218"/>
      <c r="B177" s="218"/>
      <c r="C177" s="218"/>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row>
    <row r="178" spans="1:26" ht="15.75" customHeight="1" thickBot="1">
      <c r="A178" s="218"/>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row>
    <row r="179" spans="1:26" ht="15.75" customHeight="1" thickBot="1">
      <c r="A179" s="218"/>
      <c r="B179" s="218"/>
      <c r="C179" s="218"/>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row>
    <row r="180" spans="1:26" ht="15.75" customHeight="1" thickBot="1">
      <c r="A180" s="218"/>
      <c r="B180" s="218"/>
      <c r="C180" s="218"/>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row>
    <row r="181" spans="1:26" ht="15.75" customHeight="1" thickBot="1">
      <c r="A181" s="218"/>
      <c r="B181" s="218"/>
      <c r="C181" s="218"/>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row>
    <row r="182" spans="1:26" ht="15.75" customHeight="1" thickBot="1">
      <c r="A182" s="218"/>
      <c r="B182" s="218"/>
      <c r="C182" s="218"/>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row>
    <row r="183" spans="1:26" ht="15.75" customHeight="1" thickBot="1">
      <c r="A183" s="218"/>
      <c r="B183" s="218"/>
      <c r="C183" s="218"/>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row>
    <row r="184" spans="1:26" ht="15.75" customHeight="1" thickBot="1">
      <c r="A184" s="218"/>
      <c r="B184" s="218"/>
      <c r="C184" s="218"/>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row>
    <row r="185" spans="1:26" ht="15.75" customHeight="1" thickBot="1">
      <c r="A185" s="218"/>
      <c r="B185" s="218"/>
      <c r="C185" s="218"/>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row>
    <row r="186" spans="1:26" ht="15.75" customHeight="1" thickBot="1">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row>
    <row r="187" spans="1:26" ht="15.75" customHeight="1" thickBot="1">
      <c r="A187" s="218"/>
      <c r="B187" s="218"/>
      <c r="C187" s="218"/>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ht="15.75" customHeight="1" thickBot="1">
      <c r="A188" s="218"/>
      <c r="B188" s="218"/>
      <c r="C188" s="218"/>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row>
    <row r="189" spans="1:26" ht="15.75" customHeight="1" thickBot="1">
      <c r="A189" s="218"/>
      <c r="B189" s="218"/>
      <c r="C189" s="218"/>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row>
    <row r="190" spans="1:26" ht="15.75" customHeight="1" thickBot="1">
      <c r="A190" s="218"/>
      <c r="B190" s="218"/>
      <c r="C190" s="218"/>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ht="15.75" customHeight="1" thickBot="1">
      <c r="A191" s="218"/>
      <c r="B191" s="218"/>
      <c r="C191" s="218"/>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row>
    <row r="192" spans="1:26" ht="15.75" customHeight="1" thickBot="1">
      <c r="A192" s="218"/>
      <c r="B192" s="218"/>
      <c r="C192" s="218"/>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row>
    <row r="193" spans="1:26" ht="15.75" customHeight="1" thickBot="1">
      <c r="A193" s="218"/>
      <c r="B193" s="218"/>
      <c r="C193" s="218"/>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row>
    <row r="194" spans="1:26" ht="15.75" customHeight="1" thickBot="1">
      <c r="A194" s="218"/>
      <c r="B194" s="218"/>
      <c r="C194" s="218"/>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row>
    <row r="195" spans="1:26" ht="15.75" customHeight="1" thickBot="1">
      <c r="A195" s="218"/>
      <c r="B195" s="218"/>
      <c r="C195" s="218"/>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row>
    <row r="196" spans="1:26" ht="15.75" customHeight="1" thickBot="1">
      <c r="A196" s="218"/>
      <c r="B196" s="218"/>
      <c r="C196" s="218"/>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row>
    <row r="197" spans="1:26" ht="15.75" customHeight="1" thickBot="1">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row>
    <row r="198" spans="1:26" ht="15.75" customHeight="1" thickBot="1">
      <c r="A198" s="218"/>
      <c r="B198" s="218"/>
      <c r="C198" s="218"/>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row>
    <row r="199" spans="1:26" ht="15.75" customHeight="1" thickBot="1">
      <c r="A199" s="218"/>
      <c r="B199" s="218"/>
      <c r="C199" s="218"/>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row>
    <row r="200" spans="1:26" ht="15.75" customHeight="1" thickBot="1">
      <c r="A200" s="218"/>
      <c r="B200" s="218"/>
      <c r="C200" s="218"/>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row>
    <row r="201" spans="1:26" ht="15.75" customHeight="1" thickBot="1">
      <c r="A201" s="218"/>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row>
    <row r="202" spans="1:26" ht="15.75" customHeight="1" thickBot="1">
      <c r="A202" s="218"/>
      <c r="B202" s="218"/>
      <c r="C202" s="218"/>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row>
    <row r="203" spans="1:26" ht="15.75" customHeight="1" thickBot="1">
      <c r="A203" s="218"/>
      <c r="B203" s="218"/>
      <c r="C203" s="218"/>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row>
    <row r="204" spans="1:26" ht="15.75" customHeight="1" thickBot="1">
      <c r="A204" s="218"/>
      <c r="B204" s="218"/>
      <c r="C204" s="218"/>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row>
    <row r="205" spans="1:26" ht="15.75" customHeight="1" thickBot="1">
      <c r="A205" s="218"/>
      <c r="B205" s="218"/>
      <c r="C205" s="218"/>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row>
    <row r="206" spans="1:26" ht="15.75" customHeight="1" thickBot="1">
      <c r="A206" s="218"/>
      <c r="B206" s="218"/>
      <c r="C206" s="218"/>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row>
    <row r="207" spans="1:26" ht="15.75" customHeight="1" thickBot="1">
      <c r="A207" s="218"/>
      <c r="B207" s="218"/>
      <c r="C207" s="218"/>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row>
    <row r="208" spans="1:26" ht="15.75" customHeight="1" thickBot="1">
      <c r="A208" s="218"/>
      <c r="B208" s="218"/>
      <c r="C208" s="218"/>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row>
    <row r="209" spans="1:26" ht="15.75" customHeight="1" thickBot="1">
      <c r="A209" s="218"/>
      <c r="B209" s="218"/>
      <c r="C209" s="218"/>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row>
    <row r="210" spans="1:26" ht="15.75" customHeight="1" thickBot="1">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row>
    <row r="211" spans="1:26" ht="15.75" customHeight="1" thickBot="1">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row>
    <row r="212" spans="1:26" ht="15.75" customHeight="1" thickBot="1">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row>
    <row r="213" spans="1:26" ht="15.75" customHeight="1" thickBot="1">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row>
    <row r="214" spans="1:26" ht="15.75" customHeight="1" thickBot="1">
      <c r="A214" s="218"/>
      <c r="B214" s="218"/>
      <c r="C214" s="218"/>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row>
    <row r="215" spans="1:26" ht="15.75" customHeight="1" thickBot="1">
      <c r="A215" s="218"/>
      <c r="B215" s="218"/>
      <c r="C215" s="218"/>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row>
    <row r="216" spans="1:26" ht="15.75" customHeight="1" thickBot="1">
      <c r="A216" s="218"/>
      <c r="B216" s="218"/>
      <c r="C216" s="218"/>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row>
    <row r="217" spans="1:26" ht="15.75" customHeight="1" thickBot="1">
      <c r="A217" s="218"/>
      <c r="B217" s="218"/>
      <c r="C217" s="218"/>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row>
    <row r="218" spans="1:26" ht="15.75" customHeight="1" thickBot="1">
      <c r="A218" s="218"/>
      <c r="B218" s="218"/>
      <c r="C218" s="218"/>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ht="15.75" customHeight="1" thickBot="1">
      <c r="A219" s="218"/>
      <c r="B219" s="218"/>
      <c r="C219" s="218"/>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row>
    <row r="220" spans="1:26" ht="15.75" customHeight="1" thickBot="1">
      <c r="A220" s="218"/>
      <c r="B220" s="218"/>
      <c r="C220" s="218"/>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row>
    <row r="221" spans="1:26" ht="15.75" customHeight="1" thickBot="1">
      <c r="A221" s="218"/>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row>
    <row r="222" spans="1:26" ht="15.75" customHeight="1" thickBot="1">
      <c r="A222" s="218"/>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row>
    <row r="223" spans="1:26" ht="15.75" customHeight="1" thickBot="1">
      <c r="A223" s="218"/>
      <c r="B223" s="218"/>
      <c r="C223" s="218"/>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row>
    <row r="224" spans="1:26" ht="15.75" customHeight="1" thickBot="1">
      <c r="A224" s="218"/>
      <c r="B224" s="218"/>
      <c r="C224" s="218"/>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row>
    <row r="225" spans="1:26" ht="15.75" customHeight="1" thickBot="1">
      <c r="A225" s="218"/>
      <c r="B225" s="218"/>
      <c r="C225" s="218"/>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row>
    <row r="226" spans="1:26" ht="15.75" customHeight="1" thickBot="1">
      <c r="A226" s="218"/>
      <c r="B226" s="218"/>
      <c r="C226" s="218"/>
      <c r="D226" s="218"/>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row>
    <row r="227" spans="1:26" ht="15.75" customHeight="1" thickBot="1">
      <c r="A227" s="218"/>
      <c r="B227" s="218"/>
      <c r="C227" s="218"/>
      <c r="D227" s="218"/>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row>
    <row r="228" spans="1:26" ht="15.75" customHeight="1" thickBot="1">
      <c r="A228" s="218"/>
      <c r="B228" s="218"/>
      <c r="C228" s="218"/>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row>
    <row r="229" spans="1:26" ht="15.75" customHeight="1" thickBot="1">
      <c r="A229" s="218"/>
      <c r="B229" s="218"/>
      <c r="C229" s="218"/>
      <c r="D229" s="218"/>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row>
    <row r="230" spans="1:26" ht="15.75" customHeight="1" thickBot="1">
      <c r="A230" s="218"/>
      <c r="B230" s="218"/>
      <c r="C230" s="218"/>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row>
    <row r="231" spans="1:26" ht="15.75" customHeight="1" thickBot="1">
      <c r="A231" s="218"/>
      <c r="B231" s="218"/>
      <c r="C231" s="218"/>
      <c r="D231" s="218"/>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row>
    <row r="232" spans="1:26" ht="15.75" customHeight="1" thickBot="1">
      <c r="A232" s="218"/>
      <c r="B232" s="218"/>
      <c r="C232" s="218"/>
      <c r="D232" s="218"/>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ht="15.75" customHeight="1" thickBot="1">
      <c r="A233" s="218"/>
      <c r="B233" s="218"/>
      <c r="C233" s="218"/>
      <c r="D233" s="218"/>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row>
    <row r="234" spans="1:26" ht="15.75" customHeight="1" thickBot="1">
      <c r="A234" s="218"/>
      <c r="B234" s="218"/>
      <c r="C234" s="218"/>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row>
    <row r="235" spans="1:26" ht="15.75" customHeight="1" thickBot="1">
      <c r="A235" s="218"/>
      <c r="B235" s="218"/>
      <c r="C235" s="218"/>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ht="15.75" customHeight="1" thickBot="1">
      <c r="A236" s="218"/>
      <c r="B236" s="218"/>
      <c r="C236" s="218"/>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row>
    <row r="237" spans="1:26" ht="15.75" customHeight="1" thickBot="1">
      <c r="A237" s="218"/>
      <c r="B237" s="218"/>
      <c r="C237" s="218"/>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row>
    <row r="238" spans="1:26" ht="15.75" customHeight="1" thickBot="1">
      <c r="A238" s="218"/>
      <c r="B238" s="218"/>
      <c r="C238" s="218"/>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row>
    <row r="239" spans="1:26" ht="15.75" customHeight="1" thickBot="1">
      <c r="A239" s="218"/>
      <c r="B239" s="218"/>
      <c r="C239" s="218"/>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row>
    <row r="240" spans="1:26" ht="15.75" customHeight="1" thickBot="1">
      <c r="A240" s="218"/>
      <c r="B240" s="218"/>
      <c r="C240" s="218"/>
      <c r="D240" s="218"/>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row>
    <row r="241" spans="1:26" ht="15.75" customHeight="1" thickBot="1">
      <c r="A241" s="218"/>
      <c r="B241" s="218"/>
      <c r="C241" s="218"/>
      <c r="D241" s="218"/>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row>
    <row r="242" spans="1:26" ht="15.75" customHeight="1" thickBot="1">
      <c r="A242" s="218"/>
      <c r="B242" s="218"/>
      <c r="C242" s="218"/>
      <c r="D242" s="218"/>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row>
    <row r="243" spans="1:26" ht="15.75" customHeight="1" thickBot="1">
      <c r="A243" s="218"/>
      <c r="B243" s="218"/>
      <c r="C243" s="218"/>
      <c r="D243" s="218"/>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row>
    <row r="244" spans="1:26" ht="15.75" customHeight="1" thickBot="1">
      <c r="A244" s="218"/>
      <c r="B244" s="218"/>
      <c r="C244" s="218"/>
      <c r="D244" s="218"/>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row>
    <row r="245" spans="1:26" ht="15.75" customHeight="1" thickBot="1">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row>
    <row r="246" spans="1:26" ht="15.75" customHeight="1" thickBot="1">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row>
    <row r="247" spans="1:26" ht="15.75" customHeight="1" thickBot="1">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row>
    <row r="248" spans="1:26" ht="15.75" customHeight="1" thickBot="1">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row>
    <row r="249" spans="1:26" ht="15.75" customHeight="1" thickBot="1">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row>
    <row r="250" spans="1:26" ht="15.75" customHeight="1" thickBot="1">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row>
    <row r="251" spans="1:26" ht="15.75" customHeight="1" thickBot="1">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row>
    <row r="252" spans="1:26" ht="15.75" customHeight="1" thickBot="1">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row>
    <row r="253" spans="1:26" ht="15.75" customHeight="1" thickBot="1">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row>
    <row r="254" spans="1:26" ht="15.75" customHeight="1" thickBot="1">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row>
    <row r="255" spans="1:26" ht="15.75" customHeight="1" thickBot="1">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row>
    <row r="256" spans="1:26" ht="15.75" customHeight="1" thickBot="1">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row>
    <row r="257" spans="1:26" ht="15.75" customHeight="1" thickBot="1">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row>
    <row r="258" spans="1:26" ht="15.75" customHeight="1" thickBot="1">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row>
    <row r="259" spans="1:26" ht="15.75" customHeight="1" thickBot="1">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row>
    <row r="260" spans="1:26" ht="15.75" customHeight="1" thickBot="1">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row>
    <row r="261" spans="1:26" ht="15.75" customHeight="1" thickBot="1">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row>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4">
    <mergeCell ref="J40:K40"/>
    <mergeCell ref="L40:M40"/>
    <mergeCell ref="J36:K36"/>
    <mergeCell ref="L36:M36"/>
    <mergeCell ref="D38:E38"/>
    <mergeCell ref="F38:G38"/>
    <mergeCell ref="H38:I38"/>
    <mergeCell ref="J38:K38"/>
    <mergeCell ref="L38:M38"/>
    <mergeCell ref="B61:M61"/>
    <mergeCell ref="C50:M50"/>
    <mergeCell ref="C51:M51"/>
    <mergeCell ref="C52:M52"/>
    <mergeCell ref="C53:M53"/>
    <mergeCell ref="C54:M54"/>
    <mergeCell ref="C55:M55"/>
    <mergeCell ref="C56:M56"/>
    <mergeCell ref="B1:M1"/>
    <mergeCell ref="C2:M2"/>
    <mergeCell ref="C3:M3"/>
    <mergeCell ref="C4:E4"/>
    <mergeCell ref="F4:G4"/>
    <mergeCell ref="C8:M10"/>
    <mergeCell ref="A52:A57"/>
    <mergeCell ref="D42:E42"/>
    <mergeCell ref="A58:A60"/>
    <mergeCell ref="G45:J46"/>
    <mergeCell ref="L45:M46"/>
    <mergeCell ref="C48:M48"/>
    <mergeCell ref="C49:M49"/>
    <mergeCell ref="A15:A51"/>
    <mergeCell ref="C16:M16"/>
    <mergeCell ref="C57:M57"/>
    <mergeCell ref="C58:M58"/>
    <mergeCell ref="C59:M59"/>
    <mergeCell ref="C60:M60"/>
    <mergeCell ref="B31:B33"/>
    <mergeCell ref="B34:B43"/>
    <mergeCell ref="F42:G42"/>
    <mergeCell ref="H42:I42"/>
    <mergeCell ref="B44:B47"/>
    <mergeCell ref="F45:F46"/>
    <mergeCell ref="F36:G36"/>
    <mergeCell ref="H36:I36"/>
    <mergeCell ref="D40:E40"/>
    <mergeCell ref="F40:G40"/>
    <mergeCell ref="H40:I40"/>
    <mergeCell ref="D36:E36"/>
    <mergeCell ref="A2:A14"/>
    <mergeCell ref="B17:B23"/>
    <mergeCell ref="B24:B27"/>
    <mergeCell ref="B28:B30"/>
    <mergeCell ref="H4:M4"/>
    <mergeCell ref="C15:M15"/>
    <mergeCell ref="C11:M11"/>
    <mergeCell ref="C12:M12"/>
    <mergeCell ref="C13:M13"/>
    <mergeCell ref="C14:D14"/>
    <mergeCell ref="F14:M14"/>
    <mergeCell ref="C5:M5"/>
    <mergeCell ref="C6:M6"/>
    <mergeCell ref="C7:G7"/>
    <mergeCell ref="I7:M7"/>
    <mergeCell ref="B8:B10"/>
  </mergeCells>
  <hyperlinks>
    <hyperlink ref="C56" r:id="rId1"/>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40" zoomScale="80" zoomScaleNormal="80" workbookViewId="0">
      <selection activeCell="F14" sqref="F14:M14"/>
    </sheetView>
  </sheetViews>
  <sheetFormatPr baseColWidth="10" defaultColWidth="14.42578125" defaultRowHeight="15" customHeight="1"/>
  <cols>
    <col min="1" max="1" width="25.140625" customWidth="1"/>
    <col min="2" max="2" width="39.140625" customWidth="1"/>
    <col min="3" max="26" width="11.42578125" customWidth="1"/>
  </cols>
  <sheetData>
    <row r="1" spans="1:26" ht="28.5" customHeight="1">
      <c r="A1" s="159"/>
      <c r="B1" s="1202" t="s">
        <v>964</v>
      </c>
      <c r="C1" s="1203"/>
      <c r="D1" s="1203"/>
      <c r="E1" s="1203"/>
      <c r="F1" s="1203"/>
      <c r="G1" s="1203"/>
      <c r="H1" s="1203"/>
      <c r="I1" s="1203"/>
      <c r="J1" s="1203"/>
      <c r="K1" s="1203"/>
      <c r="L1" s="1203"/>
      <c r="M1" s="1204"/>
      <c r="N1" s="50"/>
      <c r="O1" s="50"/>
      <c r="P1" s="50"/>
      <c r="Q1" s="50"/>
      <c r="R1" s="50"/>
      <c r="S1" s="50"/>
      <c r="T1" s="50"/>
      <c r="U1" s="50"/>
      <c r="V1" s="50"/>
      <c r="W1" s="50"/>
      <c r="X1" s="50"/>
      <c r="Y1" s="50"/>
      <c r="Z1" s="50"/>
    </row>
    <row r="2" spans="1:26" ht="34.5" customHeight="1">
      <c r="A2" s="1212" t="s">
        <v>263</v>
      </c>
      <c r="B2" s="51" t="s">
        <v>264</v>
      </c>
      <c r="C2" s="1485" t="s">
        <v>738</v>
      </c>
      <c r="D2" s="1125"/>
      <c r="E2" s="1125"/>
      <c r="F2" s="1125"/>
      <c r="G2" s="1125"/>
      <c r="H2" s="1125"/>
      <c r="I2" s="1125"/>
      <c r="J2" s="1125"/>
      <c r="K2" s="1125"/>
      <c r="L2" s="1125"/>
      <c r="M2" s="1126"/>
      <c r="N2" s="50"/>
      <c r="O2" s="50"/>
      <c r="P2" s="50"/>
      <c r="Q2" s="50"/>
      <c r="R2" s="50"/>
      <c r="S2" s="50"/>
      <c r="T2" s="50"/>
      <c r="U2" s="50"/>
      <c r="V2" s="50"/>
      <c r="W2" s="50"/>
      <c r="X2" s="50"/>
      <c r="Y2" s="50"/>
      <c r="Z2" s="50"/>
    </row>
    <row r="3" spans="1:26" ht="51" customHeight="1">
      <c r="A3" s="1111"/>
      <c r="B3" s="52" t="s">
        <v>338</v>
      </c>
      <c r="C3" s="1098" t="s">
        <v>782</v>
      </c>
      <c r="D3" s="1064"/>
      <c r="E3" s="1064"/>
      <c r="F3" s="1064"/>
      <c r="G3" s="1064"/>
      <c r="H3" s="1064"/>
      <c r="I3" s="1064"/>
      <c r="J3" s="1064"/>
      <c r="K3" s="1064"/>
      <c r="L3" s="1064"/>
      <c r="M3" s="1095"/>
      <c r="N3" s="50"/>
      <c r="O3" s="50"/>
      <c r="P3" s="50"/>
      <c r="Q3" s="50"/>
      <c r="R3" s="50"/>
      <c r="S3" s="50"/>
      <c r="T3" s="50"/>
      <c r="U3" s="50"/>
      <c r="V3" s="50"/>
      <c r="W3" s="50"/>
      <c r="X3" s="50"/>
      <c r="Y3" s="50"/>
      <c r="Z3" s="50"/>
    </row>
    <row r="4" spans="1:26" ht="15.75" customHeight="1">
      <c r="A4" s="1111"/>
      <c r="B4" s="60" t="s">
        <v>97</v>
      </c>
      <c r="C4" s="54" t="s">
        <v>217</v>
      </c>
      <c r="D4" s="55"/>
      <c r="E4" s="148"/>
      <c r="F4" s="1114" t="s">
        <v>98</v>
      </c>
      <c r="G4" s="1069"/>
      <c r="H4" s="57"/>
      <c r="I4" s="58"/>
      <c r="J4" s="58"/>
      <c r="K4" s="58"/>
      <c r="L4" s="58"/>
      <c r="M4" s="59"/>
      <c r="N4" s="50"/>
      <c r="O4" s="50"/>
      <c r="P4" s="50"/>
      <c r="Q4" s="50"/>
      <c r="R4" s="50"/>
      <c r="S4" s="50"/>
      <c r="T4" s="50"/>
      <c r="U4" s="50"/>
      <c r="V4" s="50"/>
      <c r="W4" s="50"/>
      <c r="X4" s="50"/>
      <c r="Y4" s="50"/>
      <c r="Z4" s="50"/>
    </row>
    <row r="5" spans="1:26" ht="15.75" customHeight="1">
      <c r="A5" s="1111"/>
      <c r="B5" s="60" t="s">
        <v>267</v>
      </c>
      <c r="C5" s="54" t="s">
        <v>217</v>
      </c>
      <c r="D5" s="58"/>
      <c r="E5" s="58"/>
      <c r="F5" s="58"/>
      <c r="G5" s="58"/>
      <c r="H5" s="58"/>
      <c r="I5" s="58"/>
      <c r="J5" s="58"/>
      <c r="K5" s="58"/>
      <c r="L5" s="58"/>
      <c r="M5" s="59"/>
      <c r="N5" s="50"/>
      <c r="O5" s="50"/>
      <c r="P5" s="50"/>
      <c r="Q5" s="50"/>
      <c r="R5" s="50"/>
      <c r="S5" s="50"/>
      <c r="T5" s="50"/>
      <c r="U5" s="50"/>
      <c r="V5" s="50"/>
      <c r="W5" s="50"/>
      <c r="X5" s="50"/>
      <c r="Y5" s="50"/>
      <c r="Z5" s="50"/>
    </row>
    <row r="6" spans="1:26" ht="15.75" customHeight="1">
      <c r="A6" s="1111"/>
      <c r="B6" s="60" t="s">
        <v>268</v>
      </c>
      <c r="C6" s="54" t="s">
        <v>217</v>
      </c>
      <c r="D6" s="58"/>
      <c r="E6" s="58"/>
      <c r="F6" s="58"/>
      <c r="G6" s="58"/>
      <c r="H6" s="58"/>
      <c r="I6" s="58"/>
      <c r="J6" s="58"/>
      <c r="K6" s="58"/>
      <c r="L6" s="58"/>
      <c r="M6" s="59"/>
      <c r="N6" s="50"/>
      <c r="O6" s="50"/>
      <c r="P6" s="50"/>
      <c r="Q6" s="50"/>
      <c r="R6" s="50"/>
      <c r="S6" s="50"/>
      <c r="T6" s="50"/>
      <c r="U6" s="50"/>
      <c r="V6" s="50"/>
      <c r="W6" s="50"/>
      <c r="X6" s="50"/>
      <c r="Y6" s="50"/>
      <c r="Z6" s="50"/>
    </row>
    <row r="7" spans="1:26" ht="15.75" customHeight="1">
      <c r="A7" s="1111"/>
      <c r="B7" s="52" t="s">
        <v>269</v>
      </c>
      <c r="C7" s="1108" t="s">
        <v>61</v>
      </c>
      <c r="D7" s="1109"/>
      <c r="E7" s="162"/>
      <c r="F7" s="162"/>
      <c r="G7" s="163"/>
      <c r="H7" s="63" t="s">
        <v>52</v>
      </c>
      <c r="I7" s="1199" t="s">
        <v>62</v>
      </c>
      <c r="J7" s="1064"/>
      <c r="K7" s="1064"/>
      <c r="L7" s="1064"/>
      <c r="M7" s="1095"/>
      <c r="N7" s="50"/>
      <c r="O7" s="50"/>
      <c r="P7" s="50"/>
      <c r="Q7" s="50"/>
      <c r="R7" s="50"/>
      <c r="S7" s="50"/>
      <c r="T7" s="50"/>
      <c r="U7" s="50"/>
      <c r="V7" s="50"/>
      <c r="W7" s="50"/>
      <c r="X7" s="50"/>
      <c r="Y7" s="50"/>
      <c r="Z7" s="50"/>
    </row>
    <row r="8" spans="1:26" ht="15.75" customHeight="1">
      <c r="A8" s="1111"/>
      <c r="B8" s="1213" t="s">
        <v>270</v>
      </c>
      <c r="C8" s="384"/>
      <c r="D8" s="385"/>
      <c r="E8" s="65"/>
      <c r="F8" s="65"/>
      <c r="G8" s="65"/>
      <c r="H8" s="65"/>
      <c r="I8" s="65"/>
      <c r="J8" s="65"/>
      <c r="K8" s="65"/>
      <c r="L8" s="88"/>
      <c r="M8" s="89"/>
      <c r="N8" s="50"/>
      <c r="O8" s="50"/>
      <c r="P8" s="50"/>
      <c r="Q8" s="50"/>
      <c r="R8" s="50"/>
      <c r="S8" s="50"/>
      <c r="T8" s="50"/>
      <c r="U8" s="50"/>
      <c r="V8" s="50"/>
      <c r="W8" s="50"/>
      <c r="X8" s="50"/>
      <c r="Y8" s="50"/>
      <c r="Z8" s="50"/>
    </row>
    <row r="9" spans="1:26" ht="33" customHeight="1">
      <c r="A9" s="1111"/>
      <c r="B9" s="1077"/>
      <c r="C9" s="1781" t="s">
        <v>60</v>
      </c>
      <c r="D9" s="1080"/>
      <c r="E9" s="67"/>
      <c r="F9" s="1081"/>
      <c r="G9" s="1080"/>
      <c r="H9" s="67"/>
      <c r="I9" s="1081"/>
      <c r="J9" s="1080"/>
      <c r="K9" s="67"/>
      <c r="L9" s="90"/>
      <c r="M9" s="91"/>
      <c r="N9" s="50"/>
      <c r="O9" s="50"/>
      <c r="P9" s="50"/>
      <c r="Q9" s="50"/>
      <c r="R9" s="50"/>
      <c r="S9" s="50"/>
      <c r="T9" s="50"/>
      <c r="U9" s="50"/>
      <c r="V9" s="50"/>
      <c r="W9" s="50"/>
      <c r="X9" s="50"/>
      <c r="Y9" s="50"/>
      <c r="Z9" s="50"/>
    </row>
    <row r="10" spans="1:26" ht="15.75" customHeight="1">
      <c r="A10" s="1111"/>
      <c r="B10" s="1078"/>
      <c r="C10" s="1079" t="s">
        <v>272</v>
      </c>
      <c r="D10" s="1080"/>
      <c r="E10" s="68"/>
      <c r="F10" s="1081" t="s">
        <v>272</v>
      </c>
      <c r="G10" s="1080"/>
      <c r="H10" s="68"/>
      <c r="I10" s="1081" t="s">
        <v>272</v>
      </c>
      <c r="J10" s="1080"/>
      <c r="K10" s="68"/>
      <c r="L10" s="95"/>
      <c r="M10" s="96"/>
      <c r="N10" s="50"/>
      <c r="O10" s="50"/>
      <c r="P10" s="50"/>
      <c r="Q10" s="50"/>
      <c r="R10" s="50"/>
      <c r="S10" s="50"/>
      <c r="T10" s="50"/>
      <c r="U10" s="50"/>
      <c r="V10" s="50"/>
      <c r="W10" s="50"/>
      <c r="X10" s="50"/>
      <c r="Y10" s="50"/>
      <c r="Z10" s="50"/>
    </row>
    <row r="11" spans="1:26" ht="27.75" customHeight="1">
      <c r="A11" s="1111"/>
      <c r="B11" s="52" t="s">
        <v>273</v>
      </c>
      <c r="C11" s="1818" t="s">
        <v>657</v>
      </c>
      <c r="D11" s="1064"/>
      <c r="E11" s="1064"/>
      <c r="F11" s="1064"/>
      <c r="G11" s="1064"/>
      <c r="H11" s="1064"/>
      <c r="I11" s="1064"/>
      <c r="J11" s="1064"/>
      <c r="K11" s="1064"/>
      <c r="L11" s="1064"/>
      <c r="M11" s="1095"/>
      <c r="N11" s="50"/>
      <c r="O11" s="50"/>
      <c r="P11" s="50"/>
      <c r="Q11" s="50"/>
      <c r="R11" s="50"/>
      <c r="S11" s="50"/>
      <c r="T11" s="50"/>
      <c r="U11" s="50"/>
      <c r="V11" s="50"/>
      <c r="W11" s="50"/>
      <c r="X11" s="50"/>
      <c r="Y11" s="50"/>
      <c r="Z11" s="50"/>
    </row>
    <row r="12" spans="1:26" ht="81.75" customHeight="1">
      <c r="A12" s="1111"/>
      <c r="B12" s="52" t="s">
        <v>348</v>
      </c>
      <c r="C12" s="1098" t="s">
        <v>781</v>
      </c>
      <c r="D12" s="1064"/>
      <c r="E12" s="1064"/>
      <c r="F12" s="1064"/>
      <c r="G12" s="1064"/>
      <c r="H12" s="1064"/>
      <c r="I12" s="1064"/>
      <c r="J12" s="1064"/>
      <c r="K12" s="1064"/>
      <c r="L12" s="1064"/>
      <c r="M12" s="1095"/>
      <c r="N12" s="50"/>
      <c r="O12" s="50"/>
      <c r="P12" s="50"/>
      <c r="Q12" s="50"/>
      <c r="R12" s="50"/>
      <c r="S12" s="50"/>
      <c r="T12" s="50"/>
      <c r="U12" s="50"/>
      <c r="V12" s="50"/>
      <c r="W12" s="50"/>
      <c r="X12" s="50"/>
      <c r="Y12" s="50"/>
      <c r="Z12" s="50"/>
    </row>
    <row r="13" spans="1:26" ht="15.75" customHeight="1">
      <c r="A13" s="1111"/>
      <c r="B13" s="52" t="s">
        <v>349</v>
      </c>
      <c r="C13" s="1103" t="s">
        <v>637</v>
      </c>
      <c r="D13" s="1064"/>
      <c r="E13" s="1064"/>
      <c r="F13" s="1064"/>
      <c r="G13" s="1064"/>
      <c r="H13" s="1064"/>
      <c r="I13" s="1064"/>
      <c r="J13" s="1064"/>
      <c r="K13" s="1064"/>
      <c r="L13" s="1064"/>
      <c r="M13" s="1095"/>
      <c r="N13" s="50"/>
      <c r="O13" s="50"/>
      <c r="P13" s="50"/>
      <c r="Q13" s="50"/>
      <c r="R13" s="50"/>
      <c r="S13" s="50"/>
      <c r="T13" s="50"/>
      <c r="U13" s="50"/>
      <c r="V13" s="50"/>
      <c r="W13" s="50"/>
      <c r="X13" s="50"/>
      <c r="Y13" s="50"/>
      <c r="Z13" s="50"/>
    </row>
    <row r="14" spans="1:26" ht="15.75" customHeight="1">
      <c r="A14" s="1111"/>
      <c r="B14" s="1213" t="s">
        <v>351</v>
      </c>
      <c r="C14" s="1098" t="s">
        <v>352</v>
      </c>
      <c r="D14" s="1109"/>
      <c r="E14" s="167" t="s">
        <v>353</v>
      </c>
      <c r="F14" s="1192" t="s">
        <v>161</v>
      </c>
      <c r="G14" s="1064"/>
      <c r="H14" s="1064"/>
      <c r="I14" s="1064"/>
      <c r="J14" s="1064"/>
      <c r="K14" s="1064"/>
      <c r="L14" s="1064"/>
      <c r="M14" s="1095"/>
      <c r="N14" s="50"/>
      <c r="O14" s="50"/>
      <c r="P14" s="50"/>
      <c r="Q14" s="50"/>
      <c r="R14" s="50"/>
      <c r="S14" s="50"/>
      <c r="T14" s="50"/>
      <c r="U14" s="50"/>
      <c r="V14" s="50"/>
      <c r="W14" s="50"/>
      <c r="X14" s="50"/>
      <c r="Y14" s="50"/>
      <c r="Z14" s="50"/>
    </row>
    <row r="15" spans="1:26" ht="15.75" customHeight="1">
      <c r="A15" s="1113"/>
      <c r="B15" s="1214"/>
      <c r="C15" s="1098"/>
      <c r="D15" s="1064"/>
      <c r="E15" s="1064"/>
      <c r="F15" s="1064"/>
      <c r="G15" s="1064"/>
      <c r="H15" s="1064"/>
      <c r="I15" s="1064"/>
      <c r="J15" s="1064"/>
      <c r="K15" s="1064"/>
      <c r="L15" s="1064"/>
      <c r="M15" s="1095"/>
      <c r="N15" s="50"/>
      <c r="O15" s="50"/>
      <c r="P15" s="50"/>
      <c r="Q15" s="50"/>
      <c r="R15" s="50"/>
      <c r="S15" s="50"/>
      <c r="T15" s="50"/>
      <c r="U15" s="50"/>
      <c r="V15" s="50"/>
      <c r="W15" s="50"/>
      <c r="X15" s="50"/>
      <c r="Y15" s="50"/>
      <c r="Z15" s="50"/>
    </row>
    <row r="16" spans="1:26" ht="15.75" customHeight="1">
      <c r="A16" s="1211" t="s">
        <v>275</v>
      </c>
      <c r="B16" s="61" t="s">
        <v>91</v>
      </c>
      <c r="C16" s="1098"/>
      <c r="D16" s="1064"/>
      <c r="E16" s="1064"/>
      <c r="F16" s="1064"/>
      <c r="G16" s="1064"/>
      <c r="H16" s="1064"/>
      <c r="I16" s="1064"/>
      <c r="J16" s="1064"/>
      <c r="K16" s="1064"/>
      <c r="L16" s="1064"/>
      <c r="M16" s="1095"/>
      <c r="N16" s="50"/>
      <c r="O16" s="50"/>
      <c r="P16" s="50"/>
      <c r="Q16" s="50"/>
      <c r="R16" s="50"/>
      <c r="S16" s="50"/>
      <c r="T16" s="50"/>
      <c r="U16" s="50"/>
      <c r="V16" s="50"/>
      <c r="W16" s="50"/>
      <c r="X16" s="50"/>
      <c r="Y16" s="50"/>
      <c r="Z16" s="50"/>
    </row>
    <row r="17" spans="1:26" ht="36" customHeight="1">
      <c r="A17" s="1111"/>
      <c r="B17" s="61" t="s">
        <v>356</v>
      </c>
      <c r="C17" s="1098" t="s">
        <v>737</v>
      </c>
      <c r="D17" s="1064"/>
      <c r="E17" s="1064"/>
      <c r="F17" s="1064"/>
      <c r="G17" s="1064"/>
      <c r="H17" s="1064"/>
      <c r="I17" s="1064"/>
      <c r="J17" s="1064"/>
      <c r="K17" s="1064"/>
      <c r="L17" s="1064"/>
      <c r="M17" s="1095"/>
      <c r="N17" s="50"/>
      <c r="O17" s="50"/>
      <c r="P17" s="50"/>
      <c r="Q17" s="50"/>
      <c r="R17" s="50"/>
      <c r="S17" s="50"/>
      <c r="T17" s="50"/>
      <c r="U17" s="50"/>
      <c r="V17" s="50"/>
      <c r="W17" s="50"/>
      <c r="X17" s="50"/>
      <c r="Y17" s="50"/>
      <c r="Z17" s="50"/>
    </row>
    <row r="18" spans="1:26" ht="8.25" customHeight="1">
      <c r="A18" s="1111"/>
      <c r="B18" s="1117" t="s">
        <v>276</v>
      </c>
      <c r="C18" s="71"/>
      <c r="D18" s="72"/>
      <c r="E18" s="72"/>
      <c r="F18" s="72"/>
      <c r="G18" s="72"/>
      <c r="H18" s="72"/>
      <c r="I18" s="72"/>
      <c r="J18" s="72"/>
      <c r="K18" s="72"/>
      <c r="L18" s="72"/>
      <c r="M18" s="73"/>
      <c r="N18" s="50"/>
      <c r="O18" s="50"/>
      <c r="P18" s="50"/>
      <c r="Q18" s="50"/>
      <c r="R18" s="50"/>
      <c r="S18" s="50"/>
      <c r="T18" s="50"/>
      <c r="U18" s="50"/>
      <c r="V18" s="50"/>
      <c r="W18" s="50"/>
      <c r="X18" s="50"/>
      <c r="Y18" s="50"/>
      <c r="Z18" s="50"/>
    </row>
    <row r="19" spans="1:26" ht="9" customHeight="1">
      <c r="A19" s="1111"/>
      <c r="B19" s="1077"/>
      <c r="C19" s="74"/>
      <c r="D19" s="75"/>
      <c r="E19" s="76"/>
      <c r="F19" s="75"/>
      <c r="G19" s="76"/>
      <c r="H19" s="75"/>
      <c r="I19" s="76"/>
      <c r="J19" s="75"/>
      <c r="K19" s="76"/>
      <c r="L19" s="76"/>
      <c r="M19" s="77"/>
      <c r="N19" s="50"/>
      <c r="O19" s="50"/>
      <c r="P19" s="50"/>
      <c r="Q19" s="50"/>
      <c r="R19" s="50"/>
      <c r="S19" s="50"/>
      <c r="T19" s="50"/>
      <c r="U19" s="50"/>
      <c r="V19" s="50"/>
      <c r="W19" s="50"/>
      <c r="X19" s="50"/>
      <c r="Y19" s="50"/>
      <c r="Z19" s="50"/>
    </row>
    <row r="20" spans="1:26" ht="15.75" customHeight="1">
      <c r="A20" s="1111"/>
      <c r="B20" s="1077"/>
      <c r="C20" s="78" t="s">
        <v>277</v>
      </c>
      <c r="D20" s="79"/>
      <c r="E20" s="80" t="s">
        <v>278</v>
      </c>
      <c r="F20" s="79"/>
      <c r="G20" s="80" t="s">
        <v>279</v>
      </c>
      <c r="H20" s="79"/>
      <c r="I20" s="80" t="s">
        <v>280</v>
      </c>
      <c r="J20" s="57"/>
      <c r="K20" s="80"/>
      <c r="L20" s="80"/>
      <c r="M20" s="77"/>
      <c r="N20" s="50"/>
      <c r="O20" s="50"/>
      <c r="P20" s="50"/>
      <c r="Q20" s="50"/>
      <c r="R20" s="50"/>
      <c r="S20" s="50"/>
      <c r="T20" s="50"/>
      <c r="U20" s="50"/>
      <c r="V20" s="50"/>
      <c r="W20" s="50"/>
      <c r="X20" s="50"/>
      <c r="Y20" s="50"/>
      <c r="Z20" s="50"/>
    </row>
    <row r="21" spans="1:26" ht="15.75" customHeight="1">
      <c r="A21" s="1111"/>
      <c r="B21" s="1077"/>
      <c r="C21" s="78" t="s">
        <v>281</v>
      </c>
      <c r="D21" s="81"/>
      <c r="E21" s="80" t="s">
        <v>282</v>
      </c>
      <c r="F21" s="82"/>
      <c r="G21" s="80" t="s">
        <v>283</v>
      </c>
      <c r="H21" s="82"/>
      <c r="I21" s="80"/>
      <c r="J21" s="76"/>
      <c r="K21" s="80"/>
      <c r="L21" s="80"/>
      <c r="M21" s="77"/>
      <c r="N21" s="50"/>
      <c r="O21" s="50"/>
      <c r="P21" s="50"/>
      <c r="Q21" s="50"/>
      <c r="R21" s="50"/>
      <c r="S21" s="50"/>
      <c r="T21" s="50"/>
      <c r="U21" s="50"/>
      <c r="V21" s="50"/>
      <c r="W21" s="50"/>
      <c r="X21" s="50"/>
      <c r="Y21" s="50"/>
      <c r="Z21" s="50"/>
    </row>
    <row r="22" spans="1:26" ht="15.75" customHeight="1">
      <c r="A22" s="1111"/>
      <c r="B22" s="1077"/>
      <c r="C22" s="78" t="s">
        <v>284</v>
      </c>
      <c r="D22" s="81" t="s">
        <v>287</v>
      </c>
      <c r="E22" s="80" t="s">
        <v>285</v>
      </c>
      <c r="F22" s="81"/>
      <c r="G22" s="80"/>
      <c r="H22" s="76"/>
      <c r="I22" s="80"/>
      <c r="J22" s="76"/>
      <c r="K22" s="80"/>
      <c r="L22" s="80"/>
      <c r="M22" s="77"/>
      <c r="N22" s="50"/>
      <c r="O22" s="50"/>
      <c r="P22" s="50"/>
      <c r="Q22" s="50"/>
      <c r="R22" s="50"/>
      <c r="S22" s="50"/>
      <c r="T22" s="50"/>
      <c r="U22" s="50"/>
      <c r="V22" s="50"/>
      <c r="W22" s="50"/>
      <c r="X22" s="50"/>
      <c r="Y22" s="50"/>
      <c r="Z22" s="50"/>
    </row>
    <row r="23" spans="1:26" ht="15.75" customHeight="1">
      <c r="A23" s="1111"/>
      <c r="B23" s="1077"/>
      <c r="C23" s="78" t="s">
        <v>286</v>
      </c>
      <c r="D23" s="81"/>
      <c r="E23" s="80" t="s">
        <v>288</v>
      </c>
      <c r="F23" s="150"/>
      <c r="G23" s="68"/>
      <c r="H23" s="68"/>
      <c r="I23" s="68"/>
      <c r="J23" s="68"/>
      <c r="K23" s="68"/>
      <c r="L23" s="68"/>
      <c r="M23" s="83"/>
      <c r="N23" s="50"/>
      <c r="O23" s="50"/>
      <c r="P23" s="50"/>
      <c r="Q23" s="50"/>
      <c r="R23" s="50"/>
      <c r="S23" s="50"/>
      <c r="T23" s="50"/>
      <c r="U23" s="50"/>
      <c r="V23" s="50"/>
      <c r="W23" s="50"/>
      <c r="X23" s="50"/>
      <c r="Y23" s="50"/>
      <c r="Z23" s="50"/>
    </row>
    <row r="24" spans="1:26" ht="9.75" customHeight="1">
      <c r="A24" s="1111"/>
      <c r="B24" s="1078"/>
      <c r="C24" s="84"/>
      <c r="D24" s="85"/>
      <c r="E24" s="85"/>
      <c r="F24" s="85"/>
      <c r="G24" s="85"/>
      <c r="H24" s="85"/>
      <c r="I24" s="85"/>
      <c r="J24" s="85"/>
      <c r="K24" s="85"/>
      <c r="L24" s="85"/>
      <c r="M24" s="86"/>
      <c r="N24" s="50"/>
      <c r="O24" s="50"/>
      <c r="P24" s="50"/>
      <c r="Q24" s="50"/>
      <c r="R24" s="50"/>
      <c r="S24" s="50"/>
      <c r="T24" s="50"/>
      <c r="U24" s="50"/>
      <c r="V24" s="50"/>
      <c r="W24" s="50"/>
      <c r="X24" s="50"/>
      <c r="Y24" s="50"/>
      <c r="Z24" s="50"/>
    </row>
    <row r="25" spans="1:26" ht="15.75" customHeight="1">
      <c r="A25" s="1111"/>
      <c r="B25" s="1117" t="s">
        <v>290</v>
      </c>
      <c r="C25" s="87"/>
      <c r="D25" s="72"/>
      <c r="E25" s="72"/>
      <c r="F25" s="72"/>
      <c r="G25" s="72"/>
      <c r="H25" s="72"/>
      <c r="I25" s="72"/>
      <c r="J25" s="72"/>
      <c r="K25" s="72"/>
      <c r="L25" s="88"/>
      <c r="M25" s="89"/>
      <c r="N25" s="50"/>
      <c r="O25" s="50"/>
      <c r="P25" s="50"/>
      <c r="Q25" s="50"/>
      <c r="R25" s="50"/>
      <c r="S25" s="50"/>
      <c r="T25" s="50"/>
      <c r="U25" s="50"/>
      <c r="V25" s="50"/>
      <c r="W25" s="50"/>
      <c r="X25" s="50"/>
      <c r="Y25" s="50"/>
      <c r="Z25" s="50"/>
    </row>
    <row r="26" spans="1:26" ht="15.75" customHeight="1">
      <c r="A26" s="1111"/>
      <c r="B26" s="1077"/>
      <c r="C26" s="78" t="s">
        <v>291</v>
      </c>
      <c r="D26" s="82"/>
      <c r="E26" s="10"/>
      <c r="F26" s="80" t="s">
        <v>292</v>
      </c>
      <c r="G26" s="81"/>
      <c r="H26" s="10"/>
      <c r="I26" s="80" t="s">
        <v>201</v>
      </c>
      <c r="J26" s="312" t="s">
        <v>287</v>
      </c>
      <c r="K26" s="10"/>
      <c r="L26" s="90"/>
      <c r="M26" s="91"/>
      <c r="N26" s="50"/>
      <c r="O26" s="50"/>
      <c r="P26" s="50"/>
      <c r="Q26" s="50"/>
      <c r="R26" s="50"/>
      <c r="S26" s="50"/>
      <c r="T26" s="50"/>
      <c r="U26" s="50"/>
      <c r="V26" s="50"/>
      <c r="W26" s="50"/>
      <c r="X26" s="50"/>
      <c r="Y26" s="50"/>
      <c r="Z26" s="50"/>
    </row>
    <row r="27" spans="1:26" ht="15.75" customHeight="1">
      <c r="A27" s="1111"/>
      <c r="B27" s="1077"/>
      <c r="C27" s="78" t="s">
        <v>293</v>
      </c>
      <c r="D27" s="92"/>
      <c r="E27" s="90"/>
      <c r="F27" s="80" t="s">
        <v>193</v>
      </c>
      <c r="G27" s="82"/>
      <c r="H27" s="90"/>
      <c r="I27" s="93"/>
      <c r="J27" s="90"/>
      <c r="K27" s="67"/>
      <c r="L27" s="90"/>
      <c r="M27" s="91"/>
      <c r="N27" s="50"/>
      <c r="O27" s="50"/>
      <c r="P27" s="50"/>
      <c r="Q27" s="50"/>
      <c r="R27" s="50"/>
      <c r="S27" s="50"/>
      <c r="T27" s="50"/>
      <c r="U27" s="50"/>
      <c r="V27" s="50"/>
      <c r="W27" s="50"/>
      <c r="X27" s="50"/>
      <c r="Y27" s="50"/>
      <c r="Z27" s="50"/>
    </row>
    <row r="28" spans="1:26" ht="15.75" customHeight="1">
      <c r="A28" s="1111"/>
      <c r="B28" s="1078"/>
      <c r="C28" s="94"/>
      <c r="D28" s="75"/>
      <c r="E28" s="75"/>
      <c r="F28" s="75"/>
      <c r="G28" s="75"/>
      <c r="H28" s="75"/>
      <c r="I28" s="75"/>
      <c r="J28" s="75"/>
      <c r="K28" s="75"/>
      <c r="L28" s="95"/>
      <c r="M28" s="96"/>
      <c r="N28" s="50"/>
      <c r="O28" s="50"/>
      <c r="P28" s="50"/>
      <c r="Q28" s="50"/>
      <c r="R28" s="50"/>
      <c r="S28" s="50"/>
      <c r="T28" s="50"/>
      <c r="U28" s="50"/>
      <c r="V28" s="50"/>
      <c r="W28" s="50"/>
      <c r="X28" s="50"/>
      <c r="Y28" s="50"/>
      <c r="Z28" s="50"/>
    </row>
    <row r="29" spans="1:26" ht="15.75" customHeight="1">
      <c r="A29" s="1111"/>
      <c r="B29" s="101" t="s">
        <v>294</v>
      </c>
      <c r="C29" s="98"/>
      <c r="D29" s="99"/>
      <c r="E29" s="99"/>
      <c r="F29" s="99"/>
      <c r="G29" s="99"/>
      <c r="H29" s="99"/>
      <c r="I29" s="99"/>
      <c r="J29" s="99"/>
      <c r="K29" s="99"/>
      <c r="L29" s="99"/>
      <c r="M29" s="100"/>
      <c r="N29" s="50"/>
      <c r="O29" s="50"/>
      <c r="P29" s="50"/>
      <c r="Q29" s="50"/>
      <c r="R29" s="50"/>
      <c r="S29" s="50"/>
      <c r="T29" s="50"/>
      <c r="U29" s="50"/>
      <c r="V29" s="50"/>
      <c r="W29" s="50"/>
      <c r="X29" s="50"/>
      <c r="Y29" s="50"/>
      <c r="Z29" s="50"/>
    </row>
    <row r="30" spans="1:26" ht="15.75" customHeight="1">
      <c r="A30" s="1111"/>
      <c r="B30" s="101"/>
      <c r="C30" s="102" t="s">
        <v>295</v>
      </c>
      <c r="D30" s="151" t="s">
        <v>237</v>
      </c>
      <c r="E30" s="10"/>
      <c r="F30" s="104" t="s">
        <v>296</v>
      </c>
      <c r="G30" s="82"/>
      <c r="H30" s="10"/>
      <c r="I30" s="104" t="s">
        <v>297</v>
      </c>
      <c r="J30" s="152"/>
      <c r="K30" s="107"/>
      <c r="L30" s="108"/>
      <c r="M30" s="109"/>
      <c r="N30" s="50"/>
      <c r="O30" s="50"/>
      <c r="P30" s="50"/>
      <c r="Q30" s="50"/>
      <c r="R30" s="50"/>
      <c r="S30" s="50"/>
      <c r="T30" s="50"/>
      <c r="U30" s="50"/>
      <c r="V30" s="50"/>
      <c r="W30" s="50"/>
      <c r="X30" s="50"/>
      <c r="Y30" s="50"/>
      <c r="Z30" s="50"/>
    </row>
    <row r="31" spans="1:26" ht="15.75" customHeight="1">
      <c r="A31" s="1111"/>
      <c r="B31" s="60"/>
      <c r="C31" s="84"/>
      <c r="D31" s="85"/>
      <c r="E31" s="85"/>
      <c r="F31" s="85"/>
      <c r="G31" s="85"/>
      <c r="H31" s="85"/>
      <c r="I31" s="85"/>
      <c r="J31" s="85"/>
      <c r="K31" s="85"/>
      <c r="L31" s="85"/>
      <c r="M31" s="86"/>
      <c r="N31" s="50"/>
      <c r="O31" s="50"/>
      <c r="P31" s="50"/>
      <c r="Q31" s="50"/>
      <c r="R31" s="50"/>
      <c r="S31" s="50"/>
      <c r="T31" s="50"/>
      <c r="U31" s="50"/>
      <c r="V31" s="50"/>
      <c r="W31" s="50"/>
      <c r="X31" s="50"/>
      <c r="Y31" s="50"/>
      <c r="Z31" s="50"/>
    </row>
    <row r="32" spans="1:26" ht="15.75" customHeight="1">
      <c r="A32" s="1111"/>
      <c r="B32" s="1117" t="s">
        <v>299</v>
      </c>
      <c r="C32" s="110"/>
      <c r="D32" s="111"/>
      <c r="E32" s="111"/>
      <c r="F32" s="111"/>
      <c r="G32" s="111"/>
      <c r="H32" s="111"/>
      <c r="I32" s="111"/>
      <c r="J32" s="111"/>
      <c r="K32" s="111"/>
      <c r="L32" s="88"/>
      <c r="M32" s="89"/>
      <c r="N32" s="50"/>
      <c r="O32" s="50"/>
      <c r="P32" s="50"/>
      <c r="Q32" s="50"/>
      <c r="R32" s="50"/>
      <c r="S32" s="50"/>
      <c r="T32" s="50"/>
      <c r="U32" s="50"/>
      <c r="V32" s="50"/>
      <c r="W32" s="50"/>
      <c r="X32" s="50"/>
      <c r="Y32" s="50"/>
      <c r="Z32" s="50"/>
    </row>
    <row r="33" spans="1:26" ht="15.75" customHeight="1">
      <c r="A33" s="1111"/>
      <c r="B33" s="1077"/>
      <c r="C33" s="112" t="s">
        <v>300</v>
      </c>
      <c r="D33" s="307">
        <v>45292</v>
      </c>
      <c r="E33" s="114"/>
      <c r="F33" s="10" t="s">
        <v>301</v>
      </c>
      <c r="G33" s="307">
        <v>50770</v>
      </c>
      <c r="H33" s="114"/>
      <c r="I33" s="104"/>
      <c r="J33" s="114"/>
      <c r="K33" s="114"/>
      <c r="L33" s="90"/>
      <c r="M33" s="91"/>
      <c r="N33" s="50"/>
      <c r="O33" s="50"/>
      <c r="P33" s="50"/>
      <c r="Q33" s="50"/>
      <c r="R33" s="50"/>
      <c r="S33" s="50"/>
      <c r="T33" s="50"/>
      <c r="U33" s="50"/>
      <c r="V33" s="50"/>
      <c r="W33" s="50"/>
      <c r="X33" s="50"/>
      <c r="Y33" s="50"/>
      <c r="Z33" s="50"/>
    </row>
    <row r="34" spans="1:26" ht="15.75" customHeight="1">
      <c r="A34" s="1111"/>
      <c r="B34" s="1078"/>
      <c r="C34" s="84"/>
      <c r="D34" s="173"/>
      <c r="E34" s="174"/>
      <c r="F34" s="85"/>
      <c r="G34" s="174"/>
      <c r="H34" s="174"/>
      <c r="I34" s="175"/>
      <c r="J34" s="174"/>
      <c r="K34" s="174"/>
      <c r="L34" s="95"/>
      <c r="M34" s="96"/>
      <c r="N34" s="50"/>
      <c r="O34" s="50"/>
      <c r="P34" s="50"/>
      <c r="Q34" s="50"/>
      <c r="R34" s="50"/>
      <c r="S34" s="50"/>
      <c r="T34" s="50"/>
      <c r="U34" s="50"/>
      <c r="V34" s="50"/>
      <c r="W34" s="50"/>
      <c r="X34" s="50"/>
      <c r="Y34" s="50"/>
      <c r="Z34" s="50"/>
    </row>
    <row r="35" spans="1:26" ht="15.75" customHeight="1">
      <c r="A35" s="1111"/>
      <c r="B35" s="1117" t="s">
        <v>303</v>
      </c>
      <c r="C35" s="116"/>
      <c r="D35" s="62"/>
      <c r="E35" s="62"/>
      <c r="F35" s="62"/>
      <c r="G35" s="62"/>
      <c r="H35" s="62"/>
      <c r="I35" s="62"/>
      <c r="J35" s="62"/>
      <c r="K35" s="62"/>
      <c r="L35" s="62"/>
      <c r="M35" s="117"/>
      <c r="N35" s="50"/>
      <c r="O35" s="50"/>
      <c r="P35" s="50"/>
      <c r="Q35" s="50"/>
      <c r="R35" s="50"/>
      <c r="S35" s="50"/>
      <c r="T35" s="50"/>
      <c r="U35" s="50"/>
      <c r="V35" s="50"/>
      <c r="W35" s="50"/>
      <c r="X35" s="50"/>
      <c r="Y35" s="50"/>
      <c r="Z35" s="50"/>
    </row>
    <row r="36" spans="1:26" ht="15.75" customHeight="1">
      <c r="A36" s="1111"/>
      <c r="B36" s="1077"/>
      <c r="C36" s="78"/>
      <c r="D36" s="10">
        <v>2023</v>
      </c>
      <c r="E36" s="10"/>
      <c r="F36" s="10">
        <v>2024</v>
      </c>
      <c r="G36" s="10"/>
      <c r="H36" s="67">
        <v>2025</v>
      </c>
      <c r="I36" s="67"/>
      <c r="J36" s="67">
        <v>2026</v>
      </c>
      <c r="K36" s="10"/>
      <c r="L36" s="10">
        <v>2027</v>
      </c>
      <c r="M36" s="118"/>
      <c r="N36" s="50"/>
      <c r="O36" s="50"/>
      <c r="P36" s="50"/>
      <c r="Q36" s="50"/>
      <c r="R36" s="50"/>
      <c r="S36" s="50"/>
      <c r="T36" s="50"/>
      <c r="U36" s="50"/>
      <c r="V36" s="50"/>
      <c r="W36" s="50"/>
      <c r="X36" s="50"/>
      <c r="Y36" s="50"/>
      <c r="Z36" s="50"/>
    </row>
    <row r="37" spans="1:26" ht="15.75" customHeight="1">
      <c r="A37" s="1111"/>
      <c r="B37" s="1077"/>
      <c r="C37" s="78"/>
      <c r="D37" s="1780"/>
      <c r="E37" s="1069"/>
      <c r="F37" s="1817">
        <v>1</v>
      </c>
      <c r="G37" s="1069"/>
      <c r="H37" s="1817">
        <v>1</v>
      </c>
      <c r="I37" s="1069"/>
      <c r="J37" s="1817">
        <v>1</v>
      </c>
      <c r="K37" s="1069"/>
      <c r="L37" s="1817">
        <v>1</v>
      </c>
      <c r="M37" s="1069"/>
      <c r="N37" s="50"/>
      <c r="O37" s="50"/>
      <c r="P37" s="50"/>
      <c r="Q37" s="50"/>
      <c r="R37" s="50"/>
      <c r="S37" s="50"/>
      <c r="T37" s="50"/>
      <c r="U37" s="50"/>
      <c r="V37" s="50"/>
      <c r="W37" s="50"/>
      <c r="X37" s="50"/>
      <c r="Y37" s="50"/>
      <c r="Z37" s="50"/>
    </row>
    <row r="38" spans="1:26" ht="15.75" customHeight="1">
      <c r="A38" s="1111"/>
      <c r="B38" s="1077"/>
      <c r="C38" s="78"/>
      <c r="D38" s="10">
        <v>2028</v>
      </c>
      <c r="E38" s="10"/>
      <c r="F38" s="10">
        <v>2029</v>
      </c>
      <c r="G38" s="10"/>
      <c r="H38" s="67">
        <v>2030</v>
      </c>
      <c r="I38" s="67"/>
      <c r="J38" s="67">
        <v>2031</v>
      </c>
      <c r="K38" s="10"/>
      <c r="L38" s="10">
        <v>2032</v>
      </c>
      <c r="M38" s="77"/>
      <c r="N38" s="50"/>
      <c r="O38" s="50"/>
      <c r="P38" s="50"/>
      <c r="Q38" s="50"/>
      <c r="R38" s="50"/>
      <c r="S38" s="50"/>
      <c r="T38" s="50"/>
      <c r="U38" s="50"/>
      <c r="V38" s="50"/>
      <c r="W38" s="50"/>
      <c r="X38" s="50"/>
      <c r="Y38" s="50"/>
      <c r="Z38" s="50"/>
    </row>
    <row r="39" spans="1:26" ht="15.75" customHeight="1">
      <c r="A39" s="1111"/>
      <c r="B39" s="1077"/>
      <c r="C39" s="78"/>
      <c r="D39" s="1817">
        <v>1</v>
      </c>
      <c r="E39" s="1069"/>
      <c r="F39" s="1817">
        <v>1</v>
      </c>
      <c r="G39" s="1069"/>
      <c r="H39" s="1817">
        <v>1</v>
      </c>
      <c r="I39" s="1069"/>
      <c r="J39" s="1817">
        <v>1</v>
      </c>
      <c r="K39" s="1069"/>
      <c r="L39" s="1817">
        <v>1</v>
      </c>
      <c r="M39" s="1069"/>
      <c r="N39" s="50"/>
      <c r="O39" s="50"/>
      <c r="P39" s="50"/>
      <c r="Q39" s="50"/>
      <c r="R39" s="50"/>
      <c r="S39" s="50"/>
      <c r="T39" s="50"/>
      <c r="U39" s="50"/>
      <c r="V39" s="50"/>
      <c r="W39" s="50"/>
      <c r="X39" s="50"/>
      <c r="Y39" s="50"/>
      <c r="Z39" s="50"/>
    </row>
    <row r="40" spans="1:26" ht="15.75" customHeight="1">
      <c r="A40" s="1111"/>
      <c r="B40" s="1077"/>
      <c r="C40" s="78"/>
      <c r="D40" s="10">
        <v>2033</v>
      </c>
      <c r="E40" s="10"/>
      <c r="F40" s="10">
        <v>2034</v>
      </c>
      <c r="G40" s="10"/>
      <c r="H40" s="67">
        <v>2035</v>
      </c>
      <c r="I40" s="67"/>
      <c r="J40" s="67">
        <v>2036</v>
      </c>
      <c r="K40" s="10"/>
      <c r="L40" s="10">
        <v>2037</v>
      </c>
      <c r="M40" s="77"/>
      <c r="N40" s="50"/>
      <c r="O40" s="50"/>
      <c r="P40" s="50"/>
      <c r="Q40" s="50"/>
      <c r="R40" s="50"/>
      <c r="S40" s="50"/>
      <c r="T40" s="50"/>
      <c r="U40" s="50"/>
      <c r="V40" s="50"/>
      <c r="W40" s="50"/>
      <c r="X40" s="50"/>
      <c r="Y40" s="50"/>
      <c r="Z40" s="50"/>
    </row>
    <row r="41" spans="1:26" ht="15.75" customHeight="1">
      <c r="A41" s="1111"/>
      <c r="B41" s="1077"/>
      <c r="C41" s="78"/>
      <c r="D41" s="1817">
        <v>1</v>
      </c>
      <c r="E41" s="1069"/>
      <c r="F41" s="1817">
        <v>1</v>
      </c>
      <c r="G41" s="1069"/>
      <c r="H41" s="1817">
        <v>1</v>
      </c>
      <c r="I41" s="1069"/>
      <c r="J41" s="1817">
        <v>1</v>
      </c>
      <c r="K41" s="1069"/>
      <c r="L41" s="1817">
        <v>1</v>
      </c>
      <c r="M41" s="1069"/>
      <c r="N41" s="50"/>
      <c r="O41" s="50"/>
      <c r="P41" s="50"/>
      <c r="Q41" s="50"/>
      <c r="R41" s="50"/>
      <c r="S41" s="50"/>
      <c r="T41" s="50"/>
      <c r="U41" s="50"/>
      <c r="V41" s="50"/>
      <c r="W41" s="50"/>
      <c r="X41" s="50"/>
      <c r="Y41" s="50"/>
      <c r="Z41" s="50"/>
    </row>
    <row r="42" spans="1:26" ht="15.75" customHeight="1">
      <c r="A42" s="1111"/>
      <c r="B42" s="1077"/>
      <c r="C42" s="78"/>
      <c r="D42" s="10">
        <v>2038</v>
      </c>
      <c r="E42" s="107"/>
      <c r="F42" s="154" t="s">
        <v>304</v>
      </c>
      <c r="G42" s="107"/>
      <c r="H42" s="155"/>
      <c r="I42" s="99"/>
      <c r="J42" s="155"/>
      <c r="K42" s="99"/>
      <c r="L42" s="155"/>
      <c r="M42" s="100"/>
      <c r="N42" s="50"/>
      <c r="O42" s="50"/>
      <c r="P42" s="50"/>
      <c r="Q42" s="50"/>
      <c r="R42" s="50"/>
      <c r="S42" s="50"/>
      <c r="T42" s="50"/>
      <c r="U42" s="50"/>
      <c r="V42" s="50"/>
      <c r="W42" s="50"/>
      <c r="X42" s="50"/>
      <c r="Y42" s="50"/>
      <c r="Z42" s="50"/>
    </row>
    <row r="43" spans="1:26" ht="15.75" customHeight="1">
      <c r="A43" s="1111"/>
      <c r="B43" s="1077"/>
      <c r="C43" s="78"/>
      <c r="D43" s="1817">
        <v>1</v>
      </c>
      <c r="E43" s="1069"/>
      <c r="F43" s="1817">
        <v>1</v>
      </c>
      <c r="G43" s="1069"/>
      <c r="H43" s="1209"/>
      <c r="I43" s="1210"/>
      <c r="J43" s="156"/>
      <c r="K43" s="10"/>
      <c r="L43" s="156"/>
      <c r="M43" s="109"/>
      <c r="N43" s="50"/>
      <c r="O43" s="50"/>
      <c r="P43" s="50"/>
      <c r="Q43" s="50"/>
      <c r="R43" s="50"/>
      <c r="S43" s="50"/>
      <c r="T43" s="50"/>
      <c r="U43" s="50"/>
      <c r="V43" s="50"/>
      <c r="W43" s="50"/>
      <c r="X43" s="50"/>
      <c r="Y43" s="50"/>
      <c r="Z43" s="50"/>
    </row>
    <row r="44" spans="1:26" ht="15.75" customHeight="1">
      <c r="A44" s="1111"/>
      <c r="B44" s="1077"/>
      <c r="C44" s="130"/>
      <c r="D44" s="154"/>
      <c r="E44" s="107"/>
      <c r="F44" s="154"/>
      <c r="G44" s="107"/>
      <c r="H44" s="131"/>
      <c r="I44" s="85"/>
      <c r="J44" s="131"/>
      <c r="K44" s="85"/>
      <c r="L44" s="131"/>
      <c r="M44" s="86"/>
      <c r="N44" s="50"/>
      <c r="O44" s="50"/>
      <c r="P44" s="50"/>
      <c r="Q44" s="50"/>
      <c r="R44" s="50"/>
      <c r="S44" s="50"/>
      <c r="T44" s="50"/>
      <c r="U44" s="50"/>
      <c r="V44" s="50"/>
      <c r="W44" s="50"/>
      <c r="X44" s="50"/>
      <c r="Y44" s="50"/>
      <c r="Z44" s="50"/>
    </row>
    <row r="45" spans="1:26" ht="18" customHeight="1">
      <c r="A45" s="1111"/>
      <c r="B45" s="1117" t="s">
        <v>305</v>
      </c>
      <c r="C45" s="87"/>
      <c r="D45" s="72"/>
      <c r="E45" s="72"/>
      <c r="F45" s="72"/>
      <c r="G45" s="72"/>
      <c r="H45" s="72"/>
      <c r="I45" s="72"/>
      <c r="J45" s="72"/>
      <c r="K45" s="72"/>
      <c r="L45" s="90"/>
      <c r="M45" s="91"/>
      <c r="N45" s="50"/>
      <c r="O45" s="50"/>
      <c r="P45" s="50"/>
      <c r="Q45" s="50"/>
      <c r="R45" s="50"/>
      <c r="S45" s="50"/>
      <c r="T45" s="50"/>
      <c r="U45" s="50"/>
      <c r="V45" s="50"/>
      <c r="W45" s="50"/>
      <c r="X45" s="50"/>
      <c r="Y45" s="50"/>
      <c r="Z45" s="50"/>
    </row>
    <row r="46" spans="1:26" ht="15.75" customHeight="1">
      <c r="A46" s="1111"/>
      <c r="B46" s="1077"/>
      <c r="C46" s="133"/>
      <c r="D46" s="134" t="s">
        <v>306</v>
      </c>
      <c r="E46" s="135" t="s">
        <v>163</v>
      </c>
      <c r="F46" s="1085" t="s">
        <v>307</v>
      </c>
      <c r="G46" s="1087"/>
      <c r="H46" s="1088"/>
      <c r="I46" s="1088"/>
      <c r="J46" s="1089"/>
      <c r="K46" s="136" t="s">
        <v>308</v>
      </c>
      <c r="L46" s="1091"/>
      <c r="M46" s="1092"/>
      <c r="N46" s="50"/>
      <c r="O46" s="50"/>
      <c r="P46" s="50"/>
      <c r="Q46" s="50"/>
      <c r="R46" s="50"/>
      <c r="S46" s="50"/>
      <c r="T46" s="50"/>
      <c r="U46" s="50"/>
      <c r="V46" s="50"/>
      <c r="W46" s="50"/>
      <c r="X46" s="50"/>
      <c r="Y46" s="50"/>
      <c r="Z46" s="50"/>
    </row>
    <row r="47" spans="1:26" ht="15.75" customHeight="1">
      <c r="A47" s="1111"/>
      <c r="B47" s="1077"/>
      <c r="C47" s="133"/>
      <c r="D47" s="157"/>
      <c r="E47" s="81" t="s">
        <v>287</v>
      </c>
      <c r="F47" s="1086"/>
      <c r="G47" s="1090"/>
      <c r="H47" s="1067"/>
      <c r="I47" s="1067"/>
      <c r="J47" s="1068"/>
      <c r="K47" s="90"/>
      <c r="L47" s="1090"/>
      <c r="M47" s="1093"/>
      <c r="N47" s="50"/>
      <c r="O47" s="50"/>
      <c r="P47" s="50"/>
      <c r="Q47" s="50"/>
      <c r="R47" s="50"/>
      <c r="S47" s="50"/>
      <c r="T47" s="50"/>
      <c r="U47" s="50"/>
      <c r="V47" s="50"/>
      <c r="W47" s="50"/>
      <c r="X47" s="50"/>
      <c r="Y47" s="50"/>
      <c r="Z47" s="50"/>
    </row>
    <row r="48" spans="1:26" ht="15.75" customHeight="1">
      <c r="A48" s="1111"/>
      <c r="B48" s="1078"/>
      <c r="C48" s="138"/>
      <c r="D48" s="95"/>
      <c r="E48" s="95"/>
      <c r="F48" s="95"/>
      <c r="G48" s="95"/>
      <c r="H48" s="95"/>
      <c r="I48" s="95"/>
      <c r="J48" s="95"/>
      <c r="K48" s="95"/>
      <c r="L48" s="90"/>
      <c r="M48" s="91"/>
      <c r="N48" s="50"/>
      <c r="O48" s="50"/>
      <c r="P48" s="50"/>
      <c r="Q48" s="50"/>
      <c r="R48" s="50"/>
      <c r="S48" s="50"/>
      <c r="T48" s="50"/>
      <c r="U48" s="50"/>
      <c r="V48" s="50"/>
      <c r="W48" s="50"/>
      <c r="X48" s="50"/>
      <c r="Y48" s="50"/>
      <c r="Z48" s="50"/>
    </row>
    <row r="49" spans="1:26" ht="15.75" customHeight="1">
      <c r="A49" s="1111"/>
      <c r="B49" s="52" t="s">
        <v>310</v>
      </c>
      <c r="C49" s="1098"/>
      <c r="D49" s="1064"/>
      <c r="E49" s="1064"/>
      <c r="F49" s="1064"/>
      <c r="G49" s="1064"/>
      <c r="H49" s="1064"/>
      <c r="I49" s="1064"/>
      <c r="J49" s="1064"/>
      <c r="K49" s="1064"/>
      <c r="L49" s="1064"/>
      <c r="M49" s="1095"/>
      <c r="N49" s="50"/>
      <c r="O49" s="50"/>
      <c r="P49" s="50"/>
      <c r="Q49" s="50"/>
      <c r="R49" s="50"/>
      <c r="S49" s="50"/>
      <c r="T49" s="50"/>
      <c r="U49" s="50"/>
      <c r="V49" s="50"/>
      <c r="W49" s="50"/>
      <c r="X49" s="50"/>
      <c r="Y49" s="50"/>
      <c r="Z49" s="50"/>
    </row>
    <row r="50" spans="1:26" ht="15.75" customHeight="1">
      <c r="A50" s="1111"/>
      <c r="B50" s="61" t="s">
        <v>312</v>
      </c>
      <c r="C50" s="1098"/>
      <c r="D50" s="1064"/>
      <c r="E50" s="1064"/>
      <c r="F50" s="1064"/>
      <c r="G50" s="1064"/>
      <c r="H50" s="1064"/>
      <c r="I50" s="1064"/>
      <c r="J50" s="1064"/>
      <c r="K50" s="1064"/>
      <c r="L50" s="1064"/>
      <c r="M50" s="1095"/>
      <c r="N50" s="50"/>
      <c r="O50" s="50"/>
      <c r="P50" s="50"/>
      <c r="Q50" s="50"/>
      <c r="R50" s="50"/>
      <c r="S50" s="50"/>
      <c r="T50" s="50"/>
      <c r="U50" s="50"/>
      <c r="V50" s="50"/>
      <c r="W50" s="50"/>
      <c r="X50" s="50"/>
      <c r="Y50" s="50"/>
      <c r="Z50" s="50"/>
    </row>
    <row r="51" spans="1:26" ht="15.75" customHeight="1">
      <c r="A51" s="1111"/>
      <c r="B51" s="61" t="s">
        <v>314</v>
      </c>
      <c r="C51" s="1098" t="s">
        <v>217</v>
      </c>
      <c r="D51" s="1064"/>
      <c r="E51" s="1064"/>
      <c r="F51" s="1064"/>
      <c r="G51" s="1064"/>
      <c r="H51" s="1064"/>
      <c r="I51" s="1064"/>
      <c r="J51" s="1064"/>
      <c r="K51" s="1064"/>
      <c r="L51" s="1064"/>
      <c r="M51" s="1095"/>
      <c r="N51" s="50"/>
      <c r="O51" s="50"/>
      <c r="P51" s="50"/>
      <c r="Q51" s="50"/>
      <c r="R51" s="50"/>
      <c r="S51" s="50"/>
      <c r="T51" s="50"/>
      <c r="U51" s="50"/>
      <c r="V51" s="50"/>
      <c r="W51" s="50"/>
      <c r="X51" s="50"/>
      <c r="Y51" s="50"/>
      <c r="Z51" s="50"/>
    </row>
    <row r="52" spans="1:26" ht="15.75" customHeight="1">
      <c r="A52" s="1113"/>
      <c r="B52" s="61" t="s">
        <v>316</v>
      </c>
      <c r="C52" s="1098" t="s">
        <v>217</v>
      </c>
      <c r="D52" s="1064"/>
      <c r="E52" s="1064"/>
      <c r="F52" s="1064"/>
      <c r="G52" s="1064"/>
      <c r="H52" s="1064"/>
      <c r="I52" s="1064"/>
      <c r="J52" s="1064"/>
      <c r="K52" s="1064"/>
      <c r="L52" s="1064"/>
      <c r="M52" s="1095"/>
      <c r="N52" s="50"/>
      <c r="O52" s="50"/>
      <c r="P52" s="50"/>
      <c r="Q52" s="50"/>
      <c r="R52" s="50"/>
      <c r="S52" s="50"/>
      <c r="T52" s="50"/>
      <c r="U52" s="50"/>
      <c r="V52" s="50"/>
      <c r="W52" s="50"/>
      <c r="X52" s="50"/>
      <c r="Y52" s="50"/>
      <c r="Z52" s="50"/>
    </row>
    <row r="53" spans="1:26" ht="15.75" customHeight="1">
      <c r="A53" s="1212" t="s">
        <v>317</v>
      </c>
      <c r="B53" s="141" t="s">
        <v>318</v>
      </c>
      <c r="C53" s="1098" t="s">
        <v>777</v>
      </c>
      <c r="D53" s="1064"/>
      <c r="E53" s="1064"/>
      <c r="F53" s="1064"/>
      <c r="G53" s="1064"/>
      <c r="H53" s="1064"/>
      <c r="I53" s="1064"/>
      <c r="J53" s="1064"/>
      <c r="K53" s="1064"/>
      <c r="L53" s="1064"/>
      <c r="M53" s="1095"/>
      <c r="N53" s="50"/>
      <c r="O53" s="50"/>
      <c r="P53" s="50"/>
      <c r="Q53" s="50"/>
      <c r="R53" s="50"/>
      <c r="S53" s="50"/>
      <c r="T53" s="50"/>
      <c r="U53" s="50"/>
      <c r="V53" s="50"/>
      <c r="W53" s="50"/>
      <c r="X53" s="50"/>
      <c r="Y53" s="50"/>
      <c r="Z53" s="50"/>
    </row>
    <row r="54" spans="1:26" ht="15.75" customHeight="1">
      <c r="A54" s="1111"/>
      <c r="B54" s="141" t="s">
        <v>320</v>
      </c>
      <c r="C54" s="1098" t="s">
        <v>778</v>
      </c>
      <c r="D54" s="1064"/>
      <c r="E54" s="1064"/>
      <c r="F54" s="1064"/>
      <c r="G54" s="1064"/>
      <c r="H54" s="1064"/>
      <c r="I54" s="1064"/>
      <c r="J54" s="1064"/>
      <c r="K54" s="1064"/>
      <c r="L54" s="1064"/>
      <c r="M54" s="1095"/>
      <c r="N54" s="50"/>
      <c r="O54" s="50"/>
      <c r="P54" s="50"/>
      <c r="Q54" s="50"/>
      <c r="R54" s="50"/>
      <c r="S54" s="50"/>
      <c r="T54" s="50"/>
      <c r="U54" s="50"/>
      <c r="V54" s="50"/>
      <c r="W54" s="50"/>
      <c r="X54" s="50"/>
      <c r="Y54" s="50"/>
      <c r="Z54" s="50"/>
    </row>
    <row r="55" spans="1:26" ht="15" customHeight="1">
      <c r="A55" s="1111"/>
      <c r="B55" s="141" t="s">
        <v>322</v>
      </c>
      <c r="C55" s="1098" t="s">
        <v>62</v>
      </c>
      <c r="D55" s="1064"/>
      <c r="E55" s="1064"/>
      <c r="F55" s="1064"/>
      <c r="G55" s="1064"/>
      <c r="H55" s="1064"/>
      <c r="I55" s="1064"/>
      <c r="J55" s="1064"/>
      <c r="K55" s="1064"/>
      <c r="L55" s="1064"/>
      <c r="M55" s="1095"/>
      <c r="N55" s="50"/>
      <c r="O55" s="50"/>
      <c r="P55" s="50"/>
      <c r="Q55" s="50"/>
      <c r="R55" s="50"/>
      <c r="S55" s="50"/>
      <c r="T55" s="50"/>
      <c r="U55" s="50"/>
      <c r="V55" s="50"/>
      <c r="W55" s="50"/>
      <c r="X55" s="50"/>
      <c r="Y55" s="50"/>
      <c r="Z55" s="50"/>
    </row>
    <row r="56" spans="1:26" ht="15.75" customHeight="1">
      <c r="A56" s="1111"/>
      <c r="B56" s="142" t="s">
        <v>323</v>
      </c>
      <c r="C56" s="1098" t="s">
        <v>779</v>
      </c>
      <c r="D56" s="1064"/>
      <c r="E56" s="1064"/>
      <c r="F56" s="1064"/>
      <c r="G56" s="1064"/>
      <c r="H56" s="1064"/>
      <c r="I56" s="1064"/>
      <c r="J56" s="1064"/>
      <c r="K56" s="1064"/>
      <c r="L56" s="1064"/>
      <c r="M56" s="1095"/>
      <c r="N56" s="50"/>
      <c r="O56" s="50"/>
      <c r="P56" s="50"/>
      <c r="Q56" s="50"/>
      <c r="R56" s="50"/>
      <c r="S56" s="50"/>
      <c r="T56" s="50"/>
      <c r="U56" s="50"/>
      <c r="V56" s="50"/>
      <c r="W56" s="50"/>
      <c r="X56" s="50"/>
      <c r="Y56" s="50"/>
      <c r="Z56" s="50"/>
    </row>
    <row r="57" spans="1:26" ht="15.75" customHeight="1">
      <c r="A57" s="1111"/>
      <c r="B57" s="141" t="s">
        <v>324</v>
      </c>
      <c r="C57" s="1231" t="s">
        <v>780</v>
      </c>
      <c r="D57" s="1064"/>
      <c r="E57" s="1064"/>
      <c r="F57" s="1064"/>
      <c r="G57" s="1064"/>
      <c r="H57" s="1064"/>
      <c r="I57" s="1064"/>
      <c r="J57" s="1064"/>
      <c r="K57" s="1064"/>
      <c r="L57" s="1064"/>
      <c r="M57" s="1095"/>
      <c r="N57" s="50"/>
      <c r="O57" s="50"/>
      <c r="P57" s="50"/>
      <c r="Q57" s="50"/>
      <c r="R57" s="50"/>
      <c r="S57" s="50"/>
      <c r="T57" s="50"/>
      <c r="U57" s="50"/>
      <c r="V57" s="50"/>
      <c r="W57" s="50"/>
      <c r="X57" s="50"/>
      <c r="Y57" s="50"/>
      <c r="Z57" s="50"/>
    </row>
    <row r="58" spans="1:26" ht="15.75" customHeight="1">
      <c r="A58" s="1112"/>
      <c r="B58" s="141" t="s">
        <v>325</v>
      </c>
      <c r="C58" s="1098">
        <v>3187622080</v>
      </c>
      <c r="D58" s="1064"/>
      <c r="E58" s="1064"/>
      <c r="F58" s="1064"/>
      <c r="G58" s="1064"/>
      <c r="H58" s="1064"/>
      <c r="I58" s="1064"/>
      <c r="J58" s="1064"/>
      <c r="K58" s="1064"/>
      <c r="L58" s="1064"/>
      <c r="M58" s="1095"/>
      <c r="N58" s="50"/>
      <c r="O58" s="50"/>
      <c r="P58" s="50"/>
      <c r="Q58" s="50"/>
      <c r="R58" s="50"/>
      <c r="S58" s="50"/>
      <c r="T58" s="50"/>
      <c r="U58" s="50"/>
      <c r="V58" s="50"/>
      <c r="W58" s="50"/>
      <c r="X58" s="50"/>
      <c r="Y58" s="50"/>
      <c r="Z58" s="50"/>
    </row>
    <row r="59" spans="1:26" ht="15.75" customHeight="1">
      <c r="A59" s="1212" t="s">
        <v>326</v>
      </c>
      <c r="B59" s="143" t="s">
        <v>327</v>
      </c>
      <c r="C59" s="1098" t="s">
        <v>739</v>
      </c>
      <c r="D59" s="1064"/>
      <c r="E59" s="1064"/>
      <c r="F59" s="1064"/>
      <c r="G59" s="1064"/>
      <c r="H59" s="1064"/>
      <c r="I59" s="1064"/>
      <c r="J59" s="1064"/>
      <c r="K59" s="1064"/>
      <c r="L59" s="1064"/>
      <c r="M59" s="1095"/>
      <c r="N59" s="50"/>
      <c r="O59" s="50"/>
      <c r="P59" s="50"/>
      <c r="Q59" s="50"/>
      <c r="R59" s="50"/>
      <c r="S59" s="50"/>
      <c r="T59" s="50"/>
      <c r="U59" s="50"/>
      <c r="V59" s="50"/>
      <c r="W59" s="50"/>
      <c r="X59" s="50"/>
      <c r="Y59" s="50"/>
      <c r="Z59" s="50"/>
    </row>
    <row r="60" spans="1:26" ht="30" customHeight="1">
      <c r="A60" s="1111"/>
      <c r="B60" s="143" t="s">
        <v>329</v>
      </c>
      <c r="C60" s="1098" t="s">
        <v>519</v>
      </c>
      <c r="D60" s="1064"/>
      <c r="E60" s="1064"/>
      <c r="F60" s="1064"/>
      <c r="G60" s="1064"/>
      <c r="H60" s="1064"/>
      <c r="I60" s="1064"/>
      <c r="J60" s="1064"/>
      <c r="K60" s="1064"/>
      <c r="L60" s="1064"/>
      <c r="M60" s="1095"/>
      <c r="N60" s="50"/>
      <c r="O60" s="50"/>
      <c r="P60" s="50"/>
      <c r="Q60" s="50"/>
      <c r="R60" s="50"/>
      <c r="S60" s="50"/>
      <c r="T60" s="50"/>
      <c r="U60" s="50"/>
      <c r="V60" s="50"/>
      <c r="W60" s="50"/>
      <c r="X60" s="50"/>
      <c r="Y60" s="50"/>
      <c r="Z60" s="50"/>
    </row>
    <row r="61" spans="1:26" ht="30" customHeight="1">
      <c r="A61" s="1113"/>
      <c r="B61" s="144" t="s">
        <v>52</v>
      </c>
      <c r="C61" s="1098" t="s">
        <v>62</v>
      </c>
      <c r="D61" s="1064"/>
      <c r="E61" s="1064"/>
      <c r="F61" s="1064"/>
      <c r="G61" s="1064"/>
      <c r="H61" s="1064"/>
      <c r="I61" s="1064"/>
      <c r="J61" s="1064"/>
      <c r="K61" s="1064"/>
      <c r="L61" s="1064"/>
      <c r="M61" s="1095"/>
      <c r="N61" s="50"/>
      <c r="O61" s="50"/>
      <c r="P61" s="50"/>
      <c r="Q61" s="50"/>
      <c r="R61" s="50"/>
      <c r="S61" s="50"/>
      <c r="T61" s="50"/>
      <c r="U61" s="50"/>
      <c r="V61" s="50"/>
      <c r="W61" s="50"/>
      <c r="X61" s="50"/>
      <c r="Y61" s="50"/>
      <c r="Z61" s="50"/>
    </row>
    <row r="62" spans="1:26" ht="15.75" customHeight="1">
      <c r="A62" s="184" t="s">
        <v>331</v>
      </c>
      <c r="B62" s="146"/>
      <c r="C62" s="1099"/>
      <c r="D62" s="1100"/>
      <c r="E62" s="1100"/>
      <c r="F62" s="1100"/>
      <c r="G62" s="1100"/>
      <c r="H62" s="1100"/>
      <c r="I62" s="1100"/>
      <c r="J62" s="1100"/>
      <c r="K62" s="1100"/>
      <c r="L62" s="1100"/>
      <c r="M62" s="1101"/>
      <c r="N62" s="50"/>
      <c r="O62" s="50"/>
      <c r="P62" s="50"/>
      <c r="Q62" s="50"/>
      <c r="R62" s="50"/>
      <c r="S62" s="50"/>
      <c r="T62" s="50"/>
      <c r="U62" s="50"/>
      <c r="V62" s="50"/>
      <c r="W62" s="50"/>
      <c r="X62" s="50"/>
      <c r="Y62" s="50"/>
      <c r="Z62" s="50"/>
    </row>
    <row r="63" spans="1:26" ht="15.75" customHeight="1">
      <c r="A63" s="50"/>
      <c r="B63" s="147"/>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5.75" customHeight="1">
      <c r="A64" s="50"/>
      <c r="B64" s="147"/>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5.75" customHeight="1">
      <c r="A65" s="50"/>
      <c r="B65" s="147"/>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5.75" customHeight="1">
      <c r="A66" s="50"/>
      <c r="B66" s="147"/>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5.75" customHeight="1">
      <c r="A67" s="50"/>
      <c r="B67" s="147"/>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c r="A68" s="50"/>
      <c r="B68" s="147"/>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5.75" customHeight="1">
      <c r="A69" s="50"/>
      <c r="B69" s="147"/>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c r="A70" s="50"/>
      <c r="B70" s="147"/>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c r="A71" s="50"/>
      <c r="B71" s="147"/>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c r="A72" s="50"/>
      <c r="B72" s="147"/>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c r="A73" s="50"/>
      <c r="B73" s="147"/>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c r="A74" s="50"/>
      <c r="B74" s="147"/>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c r="A75" s="50"/>
      <c r="B75" s="147"/>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c r="A76" s="50"/>
      <c r="B76" s="147"/>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c r="A77" s="50"/>
      <c r="B77" s="147"/>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c r="A78" s="50"/>
      <c r="B78" s="147"/>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c r="A79" s="50"/>
      <c r="B79" s="147"/>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c r="A80" s="50"/>
      <c r="B80" s="147"/>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c r="A81" s="50"/>
      <c r="B81" s="147"/>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c r="A82" s="50"/>
      <c r="B82" s="147"/>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c r="A83" s="50"/>
      <c r="B83" s="147"/>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c r="A84" s="50"/>
      <c r="B84" s="147"/>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c r="A85" s="50"/>
      <c r="B85" s="147"/>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c r="A86" s="50"/>
      <c r="B86" s="147"/>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c r="A87" s="50"/>
      <c r="B87" s="147"/>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c r="A88" s="50"/>
      <c r="B88" s="147"/>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c r="A89" s="50"/>
      <c r="B89" s="147"/>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c r="A90" s="50"/>
      <c r="B90" s="147"/>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c r="A91" s="50"/>
      <c r="B91" s="147"/>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c r="A92" s="50"/>
      <c r="B92" s="147"/>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c r="A93" s="50"/>
      <c r="B93" s="147"/>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c r="A94" s="50"/>
      <c r="B94" s="147"/>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c r="A95" s="50"/>
      <c r="B95" s="147"/>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c r="A96" s="50"/>
      <c r="B96" s="147"/>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c r="A97" s="50"/>
      <c r="B97" s="147"/>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c r="A98" s="50"/>
      <c r="B98" s="147"/>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c r="A99" s="50"/>
      <c r="B99" s="147"/>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c r="A100" s="50"/>
      <c r="B100" s="14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c r="A101" s="50"/>
      <c r="B101" s="14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c r="A102" s="50"/>
      <c r="B102" s="14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c r="A103" s="50"/>
      <c r="B103" s="14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c r="A104" s="50"/>
      <c r="B104" s="14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c r="A105" s="50"/>
      <c r="B105" s="14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c r="A106" s="50"/>
      <c r="B106" s="14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c r="A107" s="50"/>
      <c r="B107" s="14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c r="A108" s="50"/>
      <c r="B108" s="14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c r="A109" s="50"/>
      <c r="B109" s="14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c r="A110" s="50"/>
      <c r="B110" s="14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c r="A111" s="50"/>
      <c r="B111" s="14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c r="A112" s="50"/>
      <c r="B112" s="14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c r="A113" s="50"/>
      <c r="B113" s="14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c r="A114" s="50"/>
      <c r="B114" s="14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c r="A115" s="50"/>
      <c r="B115" s="14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c r="A116" s="50"/>
      <c r="B116" s="14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c r="A117" s="50"/>
      <c r="B117" s="14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c r="A118" s="50"/>
      <c r="B118" s="14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c r="A119" s="50"/>
      <c r="B119" s="14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c r="A120" s="50"/>
      <c r="B120" s="14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c r="A121" s="50"/>
      <c r="B121" s="14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c r="A122" s="50"/>
      <c r="B122" s="14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c r="A123" s="50"/>
      <c r="B123" s="14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c r="A124" s="50"/>
      <c r="B124" s="14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c r="A125" s="50"/>
      <c r="B125" s="14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c r="A126" s="50"/>
      <c r="B126" s="14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c r="A127" s="50"/>
      <c r="B127" s="14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c r="A128" s="50"/>
      <c r="B128" s="14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c r="A129" s="50"/>
      <c r="B129" s="14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c r="A130" s="50"/>
      <c r="B130" s="14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c r="A131" s="50"/>
      <c r="B131" s="14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c r="A132" s="50"/>
      <c r="B132" s="14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c r="A133" s="50"/>
      <c r="B133" s="14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c r="A134" s="50"/>
      <c r="B134" s="14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c r="A135" s="50"/>
      <c r="B135" s="14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c r="A136" s="50"/>
      <c r="B136" s="14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c r="A137" s="50"/>
      <c r="B137" s="14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c r="A138" s="50"/>
      <c r="B138" s="14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c r="A139" s="50"/>
      <c r="B139" s="14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c r="A140" s="50"/>
      <c r="B140" s="14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c r="A141" s="50"/>
      <c r="B141" s="14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c r="A142" s="50"/>
      <c r="B142" s="14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c r="A143" s="50"/>
      <c r="B143" s="14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c r="A144" s="50"/>
      <c r="B144" s="14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c r="A145" s="50"/>
      <c r="B145" s="14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c r="A146" s="50"/>
      <c r="B146" s="14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c r="A147" s="50"/>
      <c r="B147" s="14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c r="A148" s="50"/>
      <c r="B148" s="14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c r="A149" s="50"/>
      <c r="B149" s="14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c r="A150" s="50"/>
      <c r="B150" s="14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c r="A151" s="50"/>
      <c r="B151" s="14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c r="A152" s="50"/>
      <c r="B152" s="14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c r="A153" s="50"/>
      <c r="B153" s="14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c r="A154" s="50"/>
      <c r="B154" s="14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c r="A155" s="50"/>
      <c r="B155" s="14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c r="A156" s="50"/>
      <c r="B156" s="14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c r="A157" s="50"/>
      <c r="B157" s="14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c r="A158" s="50"/>
      <c r="B158" s="14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c r="A159" s="50"/>
      <c r="B159" s="14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c r="A160" s="50"/>
      <c r="B160" s="14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c r="A161" s="50"/>
      <c r="B161" s="14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c r="A162" s="50"/>
      <c r="B162" s="14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c r="A163" s="50"/>
      <c r="B163" s="14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c r="A164" s="50"/>
      <c r="B164" s="14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c r="A165" s="50"/>
      <c r="B165" s="14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c r="A166" s="50"/>
      <c r="B166" s="14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c r="A167" s="50"/>
      <c r="B167" s="14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c r="A168" s="50"/>
      <c r="B168" s="14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c r="A169" s="50"/>
      <c r="B169" s="14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c r="A170" s="50"/>
      <c r="B170" s="14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c r="A171" s="50"/>
      <c r="B171" s="14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c r="A172" s="50"/>
      <c r="B172" s="14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c r="A173" s="50"/>
      <c r="B173" s="14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c r="A174" s="50"/>
      <c r="B174" s="14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c r="A175" s="50"/>
      <c r="B175" s="14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c r="A176" s="50"/>
      <c r="B176" s="14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c r="A177" s="50"/>
      <c r="B177" s="14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c r="A178" s="50"/>
      <c r="B178" s="14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c r="A179" s="50"/>
      <c r="B179" s="14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c r="A180" s="50"/>
      <c r="B180" s="14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c r="A181" s="50"/>
      <c r="B181" s="14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c r="A182" s="50"/>
      <c r="B182" s="14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c r="A183" s="50"/>
      <c r="B183" s="14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c r="A184" s="50"/>
      <c r="B184" s="14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c r="A185" s="50"/>
      <c r="B185" s="14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c r="A186" s="50"/>
      <c r="B186" s="14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c r="A187" s="50"/>
      <c r="B187" s="14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c r="A188" s="50"/>
      <c r="B188" s="14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c r="A189" s="50"/>
      <c r="B189" s="14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c r="A190" s="50"/>
      <c r="B190" s="14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c r="A191" s="50"/>
      <c r="B191" s="14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c r="A192" s="50"/>
      <c r="B192" s="14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c r="A193" s="50"/>
      <c r="B193" s="14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c r="A194" s="50"/>
      <c r="B194" s="14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c r="A195" s="50"/>
      <c r="B195" s="14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c r="A196" s="50"/>
      <c r="B196" s="14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c r="A197" s="50"/>
      <c r="B197" s="14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c r="A198" s="50"/>
      <c r="B198" s="14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c r="A199" s="50"/>
      <c r="B199" s="14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c r="A200" s="50"/>
      <c r="B200" s="14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c r="A201" s="50"/>
      <c r="B201" s="14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c r="A202" s="50"/>
      <c r="B202" s="14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c r="A203" s="50"/>
      <c r="B203" s="14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c r="A204" s="50"/>
      <c r="B204" s="14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c r="A205" s="50"/>
      <c r="B205" s="14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c r="A206" s="50"/>
      <c r="B206" s="14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c r="A207" s="50"/>
      <c r="B207" s="14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c r="A208" s="50"/>
      <c r="B208" s="14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c r="A209" s="50"/>
      <c r="B209" s="14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c r="A210" s="50"/>
      <c r="B210" s="14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c r="A211" s="50"/>
      <c r="B211" s="14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c r="A212" s="50"/>
      <c r="B212" s="14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c r="A213" s="50"/>
      <c r="B213" s="14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c r="A214" s="50"/>
      <c r="B214" s="14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c r="A215" s="50"/>
      <c r="B215" s="14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c r="A216" s="50"/>
      <c r="B216" s="14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c r="A217" s="50"/>
      <c r="B217" s="14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c r="A218" s="50"/>
      <c r="B218" s="14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c r="A219" s="50"/>
      <c r="B219" s="14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c r="A220" s="50"/>
      <c r="B220" s="14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c r="A221" s="50"/>
      <c r="B221" s="14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c r="A222" s="50"/>
      <c r="B222" s="14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c r="A223" s="50"/>
      <c r="B223" s="14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c r="A224" s="50"/>
      <c r="B224" s="14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c r="A225" s="50"/>
      <c r="B225" s="14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c r="A226" s="50"/>
      <c r="B226" s="14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c r="A227" s="50"/>
      <c r="B227" s="147"/>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c r="A228" s="50"/>
      <c r="B228" s="147"/>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c r="A229" s="50"/>
      <c r="B229" s="147"/>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c r="A230" s="50"/>
      <c r="B230" s="147"/>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c r="A231" s="50"/>
      <c r="B231" s="147"/>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c r="A232" s="50"/>
      <c r="B232" s="147"/>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c r="A233" s="50"/>
      <c r="B233" s="147"/>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c r="A234" s="50"/>
      <c r="B234" s="147"/>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c r="A235" s="50"/>
      <c r="B235" s="147"/>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c r="A236" s="50"/>
      <c r="B236" s="147"/>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c r="A237" s="50"/>
      <c r="B237" s="147"/>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c r="A238" s="50"/>
      <c r="B238" s="147"/>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c r="A239" s="50"/>
      <c r="B239" s="147"/>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c r="A240" s="50"/>
      <c r="B240" s="147"/>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c r="A241" s="50"/>
      <c r="B241" s="147"/>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c r="A242" s="50"/>
      <c r="B242" s="147"/>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c r="A243" s="50"/>
      <c r="B243" s="147"/>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c r="A244" s="50"/>
      <c r="B244" s="147"/>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c r="A245" s="50"/>
      <c r="B245" s="147"/>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c r="A246" s="50"/>
      <c r="B246" s="147"/>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c r="A247" s="50"/>
      <c r="B247" s="147"/>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c r="A248" s="50"/>
      <c r="B248" s="147"/>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c r="A249" s="50"/>
      <c r="B249" s="147"/>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c r="A250" s="50"/>
      <c r="B250" s="147"/>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c r="A251" s="50"/>
      <c r="B251" s="147"/>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c r="A252" s="50"/>
      <c r="B252" s="147"/>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c r="A253" s="50"/>
      <c r="B253" s="147"/>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c r="A254" s="50"/>
      <c r="B254" s="147"/>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c r="A255" s="50"/>
      <c r="B255" s="147"/>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c r="A256" s="50"/>
      <c r="B256" s="147"/>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c r="A257" s="50"/>
      <c r="B257" s="147"/>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c r="A258" s="50"/>
      <c r="B258" s="147"/>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c r="A259" s="50"/>
      <c r="B259" s="147"/>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c r="A260" s="50"/>
      <c r="B260" s="147"/>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c r="A261" s="50"/>
      <c r="B261" s="147"/>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c r="A262" s="50"/>
      <c r="B262" s="147"/>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c r="A263" s="50"/>
      <c r="B263" s="147"/>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c r="A264" s="50"/>
      <c r="B264" s="147"/>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c r="A265" s="50"/>
      <c r="B265" s="147"/>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c r="A266" s="50"/>
      <c r="B266" s="147"/>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c r="A267" s="50"/>
      <c r="B267" s="147"/>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c r="A268" s="50"/>
      <c r="B268" s="147"/>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c r="A269" s="50"/>
      <c r="B269" s="147"/>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c r="A270" s="50"/>
      <c r="B270" s="147"/>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c r="A271" s="50"/>
      <c r="B271" s="147"/>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c r="A272" s="50"/>
      <c r="B272" s="147"/>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c r="A273" s="50"/>
      <c r="B273" s="147"/>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c r="A274" s="50"/>
      <c r="B274" s="147"/>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c r="A275" s="50"/>
      <c r="B275" s="147"/>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c r="A276" s="50"/>
      <c r="B276" s="147"/>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c r="A277" s="50"/>
      <c r="B277" s="147"/>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c r="A278" s="50"/>
      <c r="B278" s="147"/>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c r="A279" s="50"/>
      <c r="B279" s="147"/>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c r="A280" s="50"/>
      <c r="B280" s="147"/>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c r="A281" s="50"/>
      <c r="B281" s="147"/>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c r="A282" s="50"/>
      <c r="B282" s="147"/>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c r="A283" s="50"/>
      <c r="B283" s="147"/>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c r="A284" s="50"/>
      <c r="B284" s="147"/>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c r="A285" s="50"/>
      <c r="B285" s="147"/>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c r="A286" s="50"/>
      <c r="B286" s="147"/>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c r="A287" s="50"/>
      <c r="B287" s="147"/>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c r="A288" s="50"/>
      <c r="B288" s="147"/>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c r="A289" s="50"/>
      <c r="B289" s="147"/>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c r="A290" s="50"/>
      <c r="B290" s="147"/>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c r="A291" s="50"/>
      <c r="B291" s="147"/>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c r="A292" s="50"/>
      <c r="B292" s="147"/>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c r="A293" s="50"/>
      <c r="B293" s="147"/>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c r="A294" s="50"/>
      <c r="B294" s="147"/>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c r="A295" s="50"/>
      <c r="B295" s="147"/>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c r="A296" s="50"/>
      <c r="B296" s="147"/>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c r="A297" s="50"/>
      <c r="B297" s="147"/>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c r="A298" s="50"/>
      <c r="B298" s="147"/>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c r="A299" s="50"/>
      <c r="B299" s="147"/>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c r="A300" s="50"/>
      <c r="B300" s="147"/>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c r="A301" s="50"/>
      <c r="B301" s="147"/>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c r="A302" s="50"/>
      <c r="B302" s="147"/>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c r="A303" s="50"/>
      <c r="B303" s="147"/>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c r="A304" s="50"/>
      <c r="B304" s="147"/>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c r="A305" s="50"/>
      <c r="B305" s="147"/>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c r="A306" s="50"/>
      <c r="B306" s="147"/>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c r="A307" s="50"/>
      <c r="B307" s="147"/>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c r="A308" s="50"/>
      <c r="B308" s="147"/>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c r="A309" s="50"/>
      <c r="B309" s="147"/>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c r="A310" s="50"/>
      <c r="B310" s="147"/>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c r="A311" s="50"/>
      <c r="B311" s="147"/>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5.75" customHeight="1">
      <c r="A312" s="50"/>
      <c r="B312" s="147"/>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5.75" customHeight="1">
      <c r="A313" s="50"/>
      <c r="B313" s="147"/>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5.75" customHeight="1">
      <c r="A314" s="50"/>
      <c r="B314" s="147"/>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5.75" customHeight="1">
      <c r="A315" s="50"/>
      <c r="B315" s="147"/>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5.75" customHeight="1">
      <c r="A316" s="50"/>
      <c r="B316" s="147"/>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5.75" customHeight="1">
      <c r="A317" s="50"/>
      <c r="B317" s="147"/>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5.75" customHeight="1">
      <c r="A318" s="50"/>
      <c r="B318" s="147"/>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5.75" customHeight="1">
      <c r="A319" s="50"/>
      <c r="B319" s="147"/>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5.75" customHeight="1">
      <c r="A320" s="50"/>
      <c r="B320" s="147"/>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5.75" customHeight="1">
      <c r="A321" s="50"/>
      <c r="B321" s="147"/>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5.75" customHeight="1">
      <c r="A322" s="50"/>
      <c r="B322" s="147"/>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5.75" customHeight="1">
      <c r="A323" s="50"/>
      <c r="B323" s="147"/>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5.75" customHeight="1">
      <c r="A324" s="50"/>
      <c r="B324" s="147"/>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5.75" customHeight="1">
      <c r="A325" s="50"/>
      <c r="B325" s="147"/>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5.75" customHeight="1">
      <c r="A326" s="50"/>
      <c r="B326" s="147"/>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5.75" customHeight="1">
      <c r="A327" s="50"/>
      <c r="B327" s="147"/>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5.75" customHeight="1">
      <c r="A328" s="50"/>
      <c r="B328" s="147"/>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5.75" customHeight="1">
      <c r="A329" s="50"/>
      <c r="B329" s="147"/>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5.75" customHeight="1">
      <c r="A330" s="50"/>
      <c r="B330" s="147"/>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5.75" customHeight="1">
      <c r="A331" s="50"/>
      <c r="B331" s="147"/>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5.75" customHeight="1">
      <c r="A332" s="50"/>
      <c r="B332" s="147"/>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5.75" customHeight="1">
      <c r="A333" s="50"/>
      <c r="B333" s="147"/>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5.75" customHeight="1">
      <c r="A334" s="50"/>
      <c r="B334" s="147"/>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5.75" customHeight="1">
      <c r="A335" s="50"/>
      <c r="B335" s="147"/>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5.75" customHeight="1">
      <c r="A336" s="50"/>
      <c r="B336" s="147"/>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5.75" customHeight="1">
      <c r="A337" s="50"/>
      <c r="B337" s="147"/>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5.75" customHeight="1">
      <c r="A338" s="50"/>
      <c r="B338" s="147"/>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5.75" customHeight="1">
      <c r="A339" s="50"/>
      <c r="B339" s="147"/>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5.75" customHeight="1">
      <c r="A340" s="50"/>
      <c r="B340" s="147"/>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5.75" customHeight="1">
      <c r="A341" s="50"/>
      <c r="B341" s="147"/>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5.75" customHeight="1">
      <c r="A342" s="50"/>
      <c r="B342" s="147"/>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5.75" customHeight="1">
      <c r="A343" s="50"/>
      <c r="B343" s="147"/>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5.75" customHeight="1">
      <c r="A344" s="50"/>
      <c r="B344" s="147"/>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5.75" customHeight="1">
      <c r="A345" s="50"/>
      <c r="B345" s="147"/>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5.75" customHeight="1">
      <c r="A346" s="50"/>
      <c r="B346" s="147"/>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5.75" customHeight="1">
      <c r="A347" s="50"/>
      <c r="B347" s="147"/>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5.75" customHeight="1">
      <c r="A348" s="50"/>
      <c r="B348" s="147"/>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5.75" customHeight="1">
      <c r="A349" s="50"/>
      <c r="B349" s="147"/>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5.75" customHeight="1">
      <c r="A350" s="50"/>
      <c r="B350" s="147"/>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5.75" customHeight="1">
      <c r="A351" s="50"/>
      <c r="B351" s="147"/>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5.75" customHeight="1">
      <c r="A352" s="50"/>
      <c r="B352" s="147"/>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5.75" customHeight="1">
      <c r="A353" s="50"/>
      <c r="B353" s="147"/>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5.75" customHeight="1">
      <c r="A354" s="50"/>
      <c r="B354" s="147"/>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5.75" customHeight="1">
      <c r="A355" s="50"/>
      <c r="B355" s="147"/>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5.75" customHeight="1">
      <c r="A356" s="50"/>
      <c r="B356" s="147"/>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5.75" customHeight="1">
      <c r="A357" s="50"/>
      <c r="B357" s="147"/>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5.75" customHeight="1">
      <c r="A358" s="50"/>
      <c r="B358" s="147"/>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5.75" customHeight="1">
      <c r="A359" s="50"/>
      <c r="B359" s="147"/>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5.75" customHeight="1">
      <c r="A360" s="50"/>
      <c r="B360" s="147"/>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5.75" customHeight="1">
      <c r="A361" s="50"/>
      <c r="B361" s="147"/>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5.75" customHeight="1">
      <c r="A362" s="50"/>
      <c r="B362" s="147"/>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5.75" customHeight="1">
      <c r="A363" s="50"/>
      <c r="B363" s="147"/>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5.75" customHeight="1">
      <c r="A364" s="50"/>
      <c r="B364" s="147"/>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5.75" customHeight="1">
      <c r="A365" s="50"/>
      <c r="B365" s="147"/>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5.75" customHeight="1">
      <c r="A366" s="50"/>
      <c r="B366" s="147"/>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5.75" customHeight="1">
      <c r="A367" s="50"/>
      <c r="B367" s="147"/>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5.75" customHeight="1">
      <c r="A368" s="50"/>
      <c r="B368" s="147"/>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5.75" customHeight="1">
      <c r="A369" s="50"/>
      <c r="B369" s="147"/>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5.75" customHeight="1">
      <c r="A370" s="50"/>
      <c r="B370" s="147"/>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5.75" customHeight="1">
      <c r="A371" s="50"/>
      <c r="B371" s="147"/>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5.75" customHeight="1">
      <c r="A372" s="50"/>
      <c r="B372" s="147"/>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5.75" customHeight="1">
      <c r="A373" s="50"/>
      <c r="B373" s="147"/>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5.75" customHeight="1">
      <c r="A374" s="50"/>
      <c r="B374" s="147"/>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5.75" customHeight="1">
      <c r="A375" s="50"/>
      <c r="B375" s="147"/>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5.75" customHeight="1">
      <c r="A376" s="50"/>
      <c r="B376" s="147"/>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5.75" customHeight="1">
      <c r="A377" s="50"/>
      <c r="B377" s="147"/>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5.75" customHeight="1">
      <c r="A378" s="50"/>
      <c r="B378" s="147"/>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5.75" customHeight="1">
      <c r="A379" s="50"/>
      <c r="B379" s="147"/>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5.75" customHeight="1">
      <c r="A380" s="50"/>
      <c r="B380" s="147"/>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5.75" customHeight="1">
      <c r="A381" s="50"/>
      <c r="B381" s="147"/>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5.75" customHeight="1">
      <c r="A382" s="50"/>
      <c r="B382" s="147"/>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5.75" customHeight="1">
      <c r="A383" s="50"/>
      <c r="B383" s="147"/>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5.75" customHeight="1">
      <c r="A384" s="50"/>
      <c r="B384" s="147"/>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5.75" customHeight="1">
      <c r="A385" s="50"/>
      <c r="B385" s="147"/>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5.75" customHeight="1">
      <c r="A386" s="50"/>
      <c r="B386" s="147"/>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5.75" customHeight="1">
      <c r="A387" s="50"/>
      <c r="B387" s="147"/>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5.75" customHeight="1">
      <c r="A388" s="50"/>
      <c r="B388" s="147"/>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5.75" customHeight="1">
      <c r="A389" s="50"/>
      <c r="B389" s="147"/>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5.75" customHeight="1">
      <c r="A390" s="50"/>
      <c r="B390" s="147"/>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5.75" customHeight="1">
      <c r="A391" s="50"/>
      <c r="B391" s="147"/>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5.75" customHeight="1">
      <c r="A392" s="50"/>
      <c r="B392" s="147"/>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5.75" customHeight="1">
      <c r="A393" s="50"/>
      <c r="B393" s="147"/>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5.75" customHeight="1">
      <c r="A394" s="50"/>
      <c r="B394" s="147"/>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5.75" customHeight="1">
      <c r="A395" s="50"/>
      <c r="B395" s="147"/>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5.75" customHeight="1">
      <c r="A396" s="50"/>
      <c r="B396" s="147"/>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5.75" customHeight="1">
      <c r="A397" s="50"/>
      <c r="B397" s="147"/>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5.75" customHeight="1">
      <c r="A398" s="50"/>
      <c r="B398" s="147"/>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5.75" customHeight="1">
      <c r="A399" s="50"/>
      <c r="B399" s="147"/>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5.75" customHeight="1">
      <c r="A400" s="50"/>
      <c r="B400" s="147"/>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5.75" customHeight="1">
      <c r="A401" s="50"/>
      <c r="B401" s="147"/>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5.75" customHeight="1">
      <c r="A402" s="50"/>
      <c r="B402" s="147"/>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5.75" customHeight="1">
      <c r="A403" s="50"/>
      <c r="B403" s="147"/>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5.75" customHeight="1">
      <c r="A404" s="50"/>
      <c r="B404" s="147"/>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5.75" customHeight="1">
      <c r="A405" s="50"/>
      <c r="B405" s="147"/>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5.75" customHeight="1">
      <c r="A406" s="50"/>
      <c r="B406" s="147"/>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5.75" customHeight="1">
      <c r="A407" s="50"/>
      <c r="B407" s="147"/>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5.75" customHeight="1">
      <c r="A408" s="50"/>
      <c r="B408" s="147"/>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5.75" customHeight="1">
      <c r="A409" s="50"/>
      <c r="B409" s="147"/>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5.75" customHeight="1">
      <c r="A410" s="50"/>
      <c r="B410" s="147"/>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5.75" customHeight="1">
      <c r="A411" s="50"/>
      <c r="B411" s="147"/>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5.75" customHeight="1">
      <c r="A412" s="50"/>
      <c r="B412" s="147"/>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5.75" customHeight="1">
      <c r="A413" s="50"/>
      <c r="B413" s="147"/>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5.75" customHeight="1">
      <c r="A414" s="50"/>
      <c r="B414" s="147"/>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5.75" customHeight="1">
      <c r="A415" s="50"/>
      <c r="B415" s="147"/>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5.75" customHeight="1">
      <c r="A416" s="50"/>
      <c r="B416" s="147"/>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5.75" customHeight="1">
      <c r="A417" s="50"/>
      <c r="B417" s="147"/>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5.75" customHeight="1">
      <c r="A418" s="50"/>
      <c r="B418" s="147"/>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5.75" customHeight="1">
      <c r="A419" s="50"/>
      <c r="B419" s="147"/>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5.75" customHeight="1">
      <c r="A420" s="50"/>
      <c r="B420" s="147"/>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5.75" customHeight="1">
      <c r="A421" s="50"/>
      <c r="B421" s="147"/>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5.75" customHeight="1">
      <c r="A422" s="50"/>
      <c r="B422" s="147"/>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5.75" customHeight="1">
      <c r="A423" s="50"/>
      <c r="B423" s="147"/>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5.75" customHeight="1">
      <c r="A424" s="50"/>
      <c r="B424" s="147"/>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5.75" customHeight="1">
      <c r="A425" s="50"/>
      <c r="B425" s="147"/>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5.75" customHeight="1">
      <c r="A426" s="50"/>
      <c r="B426" s="147"/>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5.75" customHeight="1">
      <c r="A427" s="50"/>
      <c r="B427" s="147"/>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5.75" customHeight="1">
      <c r="A428" s="50"/>
      <c r="B428" s="147"/>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5.75" customHeight="1">
      <c r="A429" s="50"/>
      <c r="B429" s="147"/>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5.75" customHeight="1">
      <c r="A430" s="50"/>
      <c r="B430" s="147"/>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5.75" customHeight="1">
      <c r="A431" s="50"/>
      <c r="B431" s="147"/>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5.75" customHeight="1">
      <c r="A432" s="50"/>
      <c r="B432" s="147"/>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5.75" customHeight="1">
      <c r="A433" s="50"/>
      <c r="B433" s="147"/>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5.75" customHeight="1">
      <c r="A434" s="50"/>
      <c r="B434" s="147"/>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5.75" customHeight="1">
      <c r="A435" s="50"/>
      <c r="B435" s="147"/>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5.75" customHeight="1">
      <c r="A436" s="50"/>
      <c r="B436" s="147"/>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5.75" customHeight="1">
      <c r="A437" s="50"/>
      <c r="B437" s="147"/>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5.75" customHeight="1">
      <c r="A438" s="50"/>
      <c r="B438" s="147"/>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5.75" customHeight="1">
      <c r="A439" s="50"/>
      <c r="B439" s="147"/>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5.75" customHeight="1">
      <c r="A440" s="50"/>
      <c r="B440" s="147"/>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5.75" customHeight="1">
      <c r="A441" s="50"/>
      <c r="B441" s="147"/>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5.75" customHeight="1">
      <c r="A442" s="50"/>
      <c r="B442" s="147"/>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5.75" customHeight="1">
      <c r="A443" s="50"/>
      <c r="B443" s="147"/>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5.75" customHeight="1">
      <c r="A444" s="50"/>
      <c r="B444" s="147"/>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5.75" customHeight="1">
      <c r="A445" s="50"/>
      <c r="B445" s="147"/>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5.75" customHeight="1">
      <c r="A446" s="50"/>
      <c r="B446" s="147"/>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5.75" customHeight="1">
      <c r="A447" s="50"/>
      <c r="B447" s="147"/>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5.75" customHeight="1">
      <c r="A448" s="50"/>
      <c r="B448" s="147"/>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5.75" customHeight="1">
      <c r="A449" s="50"/>
      <c r="B449" s="147"/>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5.75" customHeight="1">
      <c r="A450" s="50"/>
      <c r="B450" s="147"/>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5.75" customHeight="1">
      <c r="A451" s="50"/>
      <c r="B451" s="147"/>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5.75" customHeight="1">
      <c r="A452" s="50"/>
      <c r="B452" s="147"/>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5.75" customHeight="1">
      <c r="A453" s="50"/>
      <c r="B453" s="147"/>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5.75" customHeight="1">
      <c r="A454" s="50"/>
      <c r="B454" s="147"/>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5.75" customHeight="1">
      <c r="A455" s="50"/>
      <c r="B455" s="147"/>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5.75" customHeight="1">
      <c r="A456" s="50"/>
      <c r="B456" s="147"/>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5.75" customHeight="1">
      <c r="A457" s="50"/>
      <c r="B457" s="147"/>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5.75" customHeight="1">
      <c r="A458" s="50"/>
      <c r="B458" s="147"/>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5.75" customHeight="1">
      <c r="A459" s="50"/>
      <c r="B459" s="147"/>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5.75" customHeight="1">
      <c r="A460" s="50"/>
      <c r="B460" s="147"/>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5.75" customHeight="1">
      <c r="A461" s="50"/>
      <c r="B461" s="147"/>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5.75" customHeight="1">
      <c r="A462" s="50"/>
      <c r="B462" s="147"/>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5.75" customHeight="1">
      <c r="A463" s="50"/>
      <c r="B463" s="147"/>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5.75" customHeight="1">
      <c r="A464" s="50"/>
      <c r="B464" s="147"/>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5.75" customHeight="1">
      <c r="A465" s="50"/>
      <c r="B465" s="147"/>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5.75" customHeight="1">
      <c r="A466" s="50"/>
      <c r="B466" s="147"/>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5.75" customHeight="1">
      <c r="A467" s="50"/>
      <c r="B467" s="147"/>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5.75" customHeight="1">
      <c r="A468" s="50"/>
      <c r="B468" s="147"/>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5.75" customHeight="1">
      <c r="A469" s="50"/>
      <c r="B469" s="147"/>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5.75" customHeight="1">
      <c r="A470" s="50"/>
      <c r="B470" s="147"/>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5.75" customHeight="1">
      <c r="A471" s="50"/>
      <c r="B471" s="147"/>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5.75" customHeight="1">
      <c r="A472" s="50"/>
      <c r="B472" s="147"/>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5.75" customHeight="1">
      <c r="A473" s="50"/>
      <c r="B473" s="147"/>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5.75" customHeight="1">
      <c r="A474" s="50"/>
      <c r="B474" s="147"/>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5.75" customHeight="1">
      <c r="A475" s="50"/>
      <c r="B475" s="147"/>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5.75" customHeight="1">
      <c r="A476" s="50"/>
      <c r="B476" s="147"/>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5.75" customHeight="1">
      <c r="A477" s="50"/>
      <c r="B477" s="147"/>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5.75" customHeight="1">
      <c r="A478" s="50"/>
      <c r="B478" s="147"/>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5.75" customHeight="1">
      <c r="A479" s="50"/>
      <c r="B479" s="147"/>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5.75" customHeight="1">
      <c r="A480" s="50"/>
      <c r="B480" s="147"/>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5.75" customHeight="1">
      <c r="A481" s="50"/>
      <c r="B481" s="147"/>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5.75" customHeight="1">
      <c r="A482" s="50"/>
      <c r="B482" s="147"/>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5.75" customHeight="1">
      <c r="A483" s="50"/>
      <c r="B483" s="147"/>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5.75" customHeight="1">
      <c r="A484" s="50"/>
      <c r="B484" s="147"/>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5.75" customHeight="1">
      <c r="A485" s="50"/>
      <c r="B485" s="147"/>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5.75" customHeight="1">
      <c r="A486" s="50"/>
      <c r="B486" s="147"/>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5.75" customHeight="1">
      <c r="A487" s="50"/>
      <c r="B487" s="147"/>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5.75" customHeight="1">
      <c r="A488" s="50"/>
      <c r="B488" s="147"/>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5.75" customHeight="1">
      <c r="A489" s="50"/>
      <c r="B489" s="147"/>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5.75" customHeight="1">
      <c r="A490" s="50"/>
      <c r="B490" s="147"/>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5.75" customHeight="1">
      <c r="A491" s="50"/>
      <c r="B491" s="147"/>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5.75" customHeight="1">
      <c r="A492" s="50"/>
      <c r="B492" s="147"/>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5.75" customHeight="1">
      <c r="A493" s="50"/>
      <c r="B493" s="147"/>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5.75" customHeight="1">
      <c r="A494" s="50"/>
      <c r="B494" s="147"/>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5.75" customHeight="1">
      <c r="A495" s="50"/>
      <c r="B495" s="147"/>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5.75" customHeight="1">
      <c r="A496" s="50"/>
      <c r="B496" s="147"/>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5.75" customHeight="1">
      <c r="A497" s="50"/>
      <c r="B497" s="147"/>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5.75" customHeight="1">
      <c r="A498" s="50"/>
      <c r="B498" s="147"/>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5.75" customHeight="1">
      <c r="A499" s="50"/>
      <c r="B499" s="147"/>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5.75" customHeight="1">
      <c r="A500" s="50"/>
      <c r="B500" s="147"/>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5.75" customHeight="1">
      <c r="A501" s="50"/>
      <c r="B501" s="147"/>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5.75" customHeight="1">
      <c r="A502" s="50"/>
      <c r="B502" s="147"/>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5.75" customHeight="1">
      <c r="A503" s="50"/>
      <c r="B503" s="147"/>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5.75" customHeight="1">
      <c r="A504" s="50"/>
      <c r="B504" s="147"/>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5.75" customHeight="1">
      <c r="A505" s="50"/>
      <c r="B505" s="147"/>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5.75" customHeight="1">
      <c r="A506" s="50"/>
      <c r="B506" s="147"/>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5.75" customHeight="1">
      <c r="A507" s="50"/>
      <c r="B507" s="147"/>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5.75" customHeight="1">
      <c r="A508" s="50"/>
      <c r="B508" s="147"/>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5.75" customHeight="1">
      <c r="A509" s="50"/>
      <c r="B509" s="147"/>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5.75" customHeight="1">
      <c r="A510" s="50"/>
      <c r="B510" s="147"/>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5.75" customHeight="1">
      <c r="A511" s="50"/>
      <c r="B511" s="147"/>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5.75" customHeight="1">
      <c r="A512" s="50"/>
      <c r="B512" s="147"/>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5.75" customHeight="1">
      <c r="A513" s="50"/>
      <c r="B513" s="147"/>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5.75" customHeight="1">
      <c r="A514" s="50"/>
      <c r="B514" s="147"/>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5.75" customHeight="1">
      <c r="A515" s="50"/>
      <c r="B515" s="147"/>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5.75" customHeight="1">
      <c r="A516" s="50"/>
      <c r="B516" s="147"/>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5.75" customHeight="1">
      <c r="A517" s="50"/>
      <c r="B517" s="147"/>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5.75" customHeight="1">
      <c r="A518" s="50"/>
      <c r="B518" s="147"/>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5.75" customHeight="1">
      <c r="A519" s="50"/>
      <c r="B519" s="147"/>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5.75" customHeight="1">
      <c r="A520" s="50"/>
      <c r="B520" s="147"/>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5.75" customHeight="1">
      <c r="A521" s="50"/>
      <c r="B521" s="147"/>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5.75" customHeight="1">
      <c r="A522" s="50"/>
      <c r="B522" s="147"/>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5.75" customHeight="1">
      <c r="A523" s="50"/>
      <c r="B523" s="147"/>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5.75" customHeight="1">
      <c r="A524" s="50"/>
      <c r="B524" s="147"/>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5.75" customHeight="1">
      <c r="A525" s="50"/>
      <c r="B525" s="147"/>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5.75" customHeight="1">
      <c r="A526" s="50"/>
      <c r="B526" s="147"/>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5.75" customHeight="1">
      <c r="A527" s="50"/>
      <c r="B527" s="147"/>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5.75" customHeight="1">
      <c r="A528" s="50"/>
      <c r="B528" s="147"/>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5.75" customHeight="1">
      <c r="A529" s="50"/>
      <c r="B529" s="147"/>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5.75" customHeight="1">
      <c r="A530" s="50"/>
      <c r="B530" s="147"/>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5.75" customHeight="1">
      <c r="A531" s="50"/>
      <c r="B531" s="147"/>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5.75" customHeight="1">
      <c r="A532" s="50"/>
      <c r="B532" s="147"/>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5.75" customHeight="1">
      <c r="A533" s="50"/>
      <c r="B533" s="147"/>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5.75" customHeight="1">
      <c r="A534" s="50"/>
      <c r="B534" s="147"/>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5.75" customHeight="1">
      <c r="A535" s="50"/>
      <c r="B535" s="147"/>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5.75" customHeight="1">
      <c r="A536" s="50"/>
      <c r="B536" s="147"/>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5.75" customHeight="1">
      <c r="A537" s="50"/>
      <c r="B537" s="147"/>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5.75" customHeight="1">
      <c r="A538" s="50"/>
      <c r="B538" s="147"/>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5.75" customHeight="1">
      <c r="A539" s="50"/>
      <c r="B539" s="147"/>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5.75" customHeight="1">
      <c r="A540" s="50"/>
      <c r="B540" s="147"/>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5.75" customHeight="1">
      <c r="A541" s="50"/>
      <c r="B541" s="147"/>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5.75" customHeight="1">
      <c r="A542" s="50"/>
      <c r="B542" s="147"/>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5.75" customHeight="1">
      <c r="A543" s="50"/>
      <c r="B543" s="147"/>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5.75" customHeight="1">
      <c r="A544" s="50"/>
      <c r="B544" s="147"/>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5.75" customHeight="1">
      <c r="A545" s="50"/>
      <c r="B545" s="147"/>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5.75" customHeight="1">
      <c r="A546" s="50"/>
      <c r="B546" s="147"/>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5.75" customHeight="1">
      <c r="A547" s="50"/>
      <c r="B547" s="147"/>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5.75" customHeight="1">
      <c r="A548" s="50"/>
      <c r="B548" s="147"/>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5.75" customHeight="1">
      <c r="A549" s="50"/>
      <c r="B549" s="147"/>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5.75" customHeight="1">
      <c r="A550" s="50"/>
      <c r="B550" s="147"/>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5.75" customHeight="1">
      <c r="A551" s="50"/>
      <c r="B551" s="147"/>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5.75" customHeight="1">
      <c r="A552" s="50"/>
      <c r="B552" s="147"/>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5.75" customHeight="1">
      <c r="A553" s="50"/>
      <c r="B553" s="147"/>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5.75" customHeight="1">
      <c r="A554" s="50"/>
      <c r="B554" s="147"/>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5.75" customHeight="1">
      <c r="A555" s="50"/>
      <c r="B555" s="147"/>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5.75" customHeight="1">
      <c r="A556" s="50"/>
      <c r="B556" s="147"/>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5.75" customHeight="1">
      <c r="A557" s="50"/>
      <c r="B557" s="147"/>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5.75" customHeight="1">
      <c r="A558" s="50"/>
      <c r="B558" s="147"/>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5.75" customHeight="1">
      <c r="A559" s="50"/>
      <c r="B559" s="147"/>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5.75" customHeight="1">
      <c r="A560" s="50"/>
      <c r="B560" s="147"/>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5.75" customHeight="1">
      <c r="A561" s="50"/>
      <c r="B561" s="147"/>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5.75" customHeight="1">
      <c r="A562" s="50"/>
      <c r="B562" s="147"/>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5.75" customHeight="1">
      <c r="A563" s="50"/>
      <c r="B563" s="147"/>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5.75" customHeight="1">
      <c r="A564" s="50"/>
      <c r="B564" s="147"/>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5.75" customHeight="1">
      <c r="A565" s="50"/>
      <c r="B565" s="147"/>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5.75" customHeight="1">
      <c r="A566" s="50"/>
      <c r="B566" s="147"/>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5.75" customHeight="1">
      <c r="A567" s="50"/>
      <c r="B567" s="147"/>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5.75" customHeight="1">
      <c r="A568" s="50"/>
      <c r="B568" s="147"/>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5.75" customHeight="1">
      <c r="A569" s="50"/>
      <c r="B569" s="147"/>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5.75" customHeight="1">
      <c r="A570" s="50"/>
      <c r="B570" s="147"/>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5.75" customHeight="1">
      <c r="A571" s="50"/>
      <c r="B571" s="147"/>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5.75" customHeight="1">
      <c r="A572" s="50"/>
      <c r="B572" s="147"/>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5.75" customHeight="1">
      <c r="A573" s="50"/>
      <c r="B573" s="147"/>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5.75" customHeight="1">
      <c r="A574" s="50"/>
      <c r="B574" s="147"/>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5.75" customHeight="1">
      <c r="A575" s="50"/>
      <c r="B575" s="147"/>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5.75" customHeight="1">
      <c r="A576" s="50"/>
      <c r="B576" s="147"/>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5.75" customHeight="1">
      <c r="A577" s="50"/>
      <c r="B577" s="147"/>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5.75" customHeight="1">
      <c r="A578" s="50"/>
      <c r="B578" s="147"/>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5.75" customHeight="1">
      <c r="A579" s="50"/>
      <c r="B579" s="147"/>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5.75" customHeight="1">
      <c r="A580" s="50"/>
      <c r="B580" s="147"/>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5.75" customHeight="1">
      <c r="A581" s="50"/>
      <c r="B581" s="147"/>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5.75" customHeight="1">
      <c r="A582" s="50"/>
      <c r="B582" s="147"/>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5.75" customHeight="1">
      <c r="A583" s="50"/>
      <c r="B583" s="147"/>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5.75" customHeight="1">
      <c r="A584" s="50"/>
      <c r="B584" s="147"/>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5.75" customHeight="1">
      <c r="A585" s="50"/>
      <c r="B585" s="147"/>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5.75" customHeight="1">
      <c r="A586" s="50"/>
      <c r="B586" s="147"/>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5.75" customHeight="1">
      <c r="A587" s="50"/>
      <c r="B587" s="147"/>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5.75" customHeight="1">
      <c r="A588" s="50"/>
      <c r="B588" s="147"/>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5.75" customHeight="1">
      <c r="A589" s="50"/>
      <c r="B589" s="147"/>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5.75" customHeight="1">
      <c r="A590" s="50"/>
      <c r="B590" s="147"/>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5.75" customHeight="1">
      <c r="A591" s="50"/>
      <c r="B591" s="147"/>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5.75" customHeight="1">
      <c r="A592" s="50"/>
      <c r="B592" s="147"/>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5.75" customHeight="1">
      <c r="A593" s="50"/>
      <c r="B593" s="147"/>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5.75" customHeight="1">
      <c r="A594" s="50"/>
      <c r="B594" s="147"/>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5.75" customHeight="1">
      <c r="A595" s="50"/>
      <c r="B595" s="147"/>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5.75" customHeight="1">
      <c r="A596" s="50"/>
      <c r="B596" s="147"/>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5.75" customHeight="1">
      <c r="A597" s="50"/>
      <c r="B597" s="147"/>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5.75" customHeight="1">
      <c r="A598" s="50"/>
      <c r="B598" s="147"/>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5.75" customHeight="1">
      <c r="A599" s="50"/>
      <c r="B599" s="147"/>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5.75" customHeight="1">
      <c r="A600" s="50"/>
      <c r="B600" s="147"/>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5.75" customHeight="1">
      <c r="A601" s="50"/>
      <c r="B601" s="147"/>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5.75" customHeight="1">
      <c r="A602" s="50"/>
      <c r="B602" s="147"/>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5.75" customHeight="1">
      <c r="A603" s="50"/>
      <c r="B603" s="147"/>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5.75" customHeight="1">
      <c r="A604" s="50"/>
      <c r="B604" s="147"/>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5.75" customHeight="1">
      <c r="A605" s="50"/>
      <c r="B605" s="147"/>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5.75" customHeight="1">
      <c r="A606" s="50"/>
      <c r="B606" s="147"/>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5.75" customHeight="1">
      <c r="A607" s="50"/>
      <c r="B607" s="147"/>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5.75" customHeight="1">
      <c r="A608" s="50"/>
      <c r="B608" s="147"/>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5.75" customHeight="1">
      <c r="A609" s="50"/>
      <c r="B609" s="147"/>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5.75" customHeight="1">
      <c r="A610" s="50"/>
      <c r="B610" s="147"/>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5.75" customHeight="1">
      <c r="A611" s="50"/>
      <c r="B611" s="147"/>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5.75" customHeight="1">
      <c r="A612" s="50"/>
      <c r="B612" s="147"/>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5.75" customHeight="1">
      <c r="A613" s="50"/>
      <c r="B613" s="147"/>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5.75" customHeight="1">
      <c r="A614" s="50"/>
      <c r="B614" s="147"/>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5.75" customHeight="1">
      <c r="A615" s="50"/>
      <c r="B615" s="147"/>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5.75" customHeight="1">
      <c r="A616" s="50"/>
      <c r="B616" s="147"/>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5.75" customHeight="1">
      <c r="A617" s="50"/>
      <c r="B617" s="147"/>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5.75" customHeight="1">
      <c r="A618" s="50"/>
      <c r="B618" s="147"/>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5.75" customHeight="1">
      <c r="A619" s="50"/>
      <c r="B619" s="147"/>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5.75" customHeight="1">
      <c r="A620" s="50"/>
      <c r="B620" s="147"/>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5.75" customHeight="1">
      <c r="A621" s="50"/>
      <c r="B621" s="147"/>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5.75" customHeight="1">
      <c r="A622" s="50"/>
      <c r="B622" s="147"/>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5.75" customHeight="1">
      <c r="A623" s="50"/>
      <c r="B623" s="147"/>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5.75" customHeight="1">
      <c r="A624" s="50"/>
      <c r="B624" s="147"/>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5.75" customHeight="1">
      <c r="A625" s="50"/>
      <c r="B625" s="147"/>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5.75" customHeight="1">
      <c r="A626" s="50"/>
      <c r="B626" s="147"/>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5.75" customHeight="1">
      <c r="A627" s="50"/>
      <c r="B627" s="147"/>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5.75" customHeight="1">
      <c r="A628" s="50"/>
      <c r="B628" s="147"/>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5.75" customHeight="1">
      <c r="A629" s="50"/>
      <c r="B629" s="147"/>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5.75" customHeight="1">
      <c r="A630" s="50"/>
      <c r="B630" s="147"/>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5.75" customHeight="1">
      <c r="A631" s="50"/>
      <c r="B631" s="147"/>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5.75" customHeight="1">
      <c r="A632" s="50"/>
      <c r="B632" s="147"/>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5.75" customHeight="1">
      <c r="A633" s="50"/>
      <c r="B633" s="147"/>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5.75" customHeight="1">
      <c r="A634" s="50"/>
      <c r="B634" s="147"/>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5.75" customHeight="1">
      <c r="A635" s="50"/>
      <c r="B635" s="147"/>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5.75" customHeight="1">
      <c r="A636" s="50"/>
      <c r="B636" s="147"/>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5.75" customHeight="1">
      <c r="A637" s="50"/>
      <c r="B637" s="147"/>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5.75" customHeight="1">
      <c r="A638" s="50"/>
      <c r="B638" s="147"/>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5.75" customHeight="1">
      <c r="A639" s="50"/>
      <c r="B639" s="147"/>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5.75" customHeight="1">
      <c r="A640" s="50"/>
      <c r="B640" s="147"/>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5.75" customHeight="1">
      <c r="A641" s="50"/>
      <c r="B641" s="147"/>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5.75" customHeight="1">
      <c r="A642" s="50"/>
      <c r="B642" s="147"/>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5.75" customHeight="1">
      <c r="A643" s="50"/>
      <c r="B643" s="147"/>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5.75" customHeight="1">
      <c r="A644" s="50"/>
      <c r="B644" s="147"/>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5.75" customHeight="1">
      <c r="A645" s="50"/>
      <c r="B645" s="147"/>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5.75" customHeight="1">
      <c r="A646" s="50"/>
      <c r="B646" s="147"/>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5.75" customHeight="1">
      <c r="A647" s="50"/>
      <c r="B647" s="147"/>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5.75" customHeight="1">
      <c r="A648" s="50"/>
      <c r="B648" s="147"/>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5.75" customHeight="1">
      <c r="A649" s="50"/>
      <c r="B649" s="147"/>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5.75" customHeight="1">
      <c r="A650" s="50"/>
      <c r="B650" s="147"/>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5.75" customHeight="1">
      <c r="A651" s="50"/>
      <c r="B651" s="147"/>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5.75" customHeight="1">
      <c r="A652" s="50"/>
      <c r="B652" s="147"/>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5.75" customHeight="1">
      <c r="A653" s="50"/>
      <c r="B653" s="147"/>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5.75" customHeight="1">
      <c r="A654" s="50"/>
      <c r="B654" s="147"/>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5.75" customHeight="1">
      <c r="A655" s="50"/>
      <c r="B655" s="147"/>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5.75" customHeight="1">
      <c r="A656" s="50"/>
      <c r="B656" s="147"/>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5.75" customHeight="1">
      <c r="A657" s="50"/>
      <c r="B657" s="147"/>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5.75" customHeight="1">
      <c r="A658" s="50"/>
      <c r="B658" s="147"/>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5.75" customHeight="1">
      <c r="A659" s="50"/>
      <c r="B659" s="147"/>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5.75" customHeight="1">
      <c r="A660" s="50"/>
      <c r="B660" s="147"/>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5.75" customHeight="1">
      <c r="A661" s="50"/>
      <c r="B661" s="147"/>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5.75" customHeight="1">
      <c r="A662" s="50"/>
      <c r="B662" s="147"/>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5.75" customHeight="1">
      <c r="A663" s="50"/>
      <c r="B663" s="147"/>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5.75" customHeight="1">
      <c r="A664" s="50"/>
      <c r="B664" s="147"/>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5.75" customHeight="1">
      <c r="A665" s="50"/>
      <c r="B665" s="147"/>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5.75" customHeight="1">
      <c r="A666" s="50"/>
      <c r="B666" s="147"/>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5.75" customHeight="1">
      <c r="A667" s="50"/>
      <c r="B667" s="147"/>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5.75" customHeight="1">
      <c r="A668" s="50"/>
      <c r="B668" s="147"/>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5.75" customHeight="1">
      <c r="A669" s="50"/>
      <c r="B669" s="147"/>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5.75" customHeight="1">
      <c r="A670" s="50"/>
      <c r="B670" s="147"/>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5.75" customHeight="1">
      <c r="A671" s="50"/>
      <c r="B671" s="147"/>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5.75" customHeight="1">
      <c r="A672" s="50"/>
      <c r="B672" s="147"/>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5.75" customHeight="1">
      <c r="A673" s="50"/>
      <c r="B673" s="147"/>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5.75" customHeight="1">
      <c r="A674" s="50"/>
      <c r="B674" s="147"/>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5.75" customHeight="1">
      <c r="A675" s="50"/>
      <c r="B675" s="147"/>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5.75" customHeight="1">
      <c r="A676" s="50"/>
      <c r="B676" s="147"/>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5.75" customHeight="1">
      <c r="A677" s="50"/>
      <c r="B677" s="147"/>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5.75" customHeight="1">
      <c r="A678" s="50"/>
      <c r="B678" s="147"/>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5.75" customHeight="1">
      <c r="A679" s="50"/>
      <c r="B679" s="147"/>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5.75" customHeight="1">
      <c r="A680" s="50"/>
      <c r="B680" s="147"/>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5.75" customHeight="1">
      <c r="A681" s="50"/>
      <c r="B681" s="147"/>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5.75" customHeight="1">
      <c r="A682" s="50"/>
      <c r="B682" s="147"/>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5.75" customHeight="1">
      <c r="A683" s="50"/>
      <c r="B683" s="147"/>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5.75" customHeight="1">
      <c r="A684" s="50"/>
      <c r="B684" s="147"/>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5.75" customHeight="1">
      <c r="A685" s="50"/>
      <c r="B685" s="147"/>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5.75" customHeight="1">
      <c r="A686" s="50"/>
      <c r="B686" s="147"/>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5.75" customHeight="1">
      <c r="A687" s="50"/>
      <c r="B687" s="147"/>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5.75" customHeight="1">
      <c r="A688" s="50"/>
      <c r="B688" s="147"/>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5.75" customHeight="1">
      <c r="A689" s="50"/>
      <c r="B689" s="147"/>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5.75" customHeight="1">
      <c r="A690" s="50"/>
      <c r="B690" s="147"/>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5.75" customHeight="1">
      <c r="A691" s="50"/>
      <c r="B691" s="147"/>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5.75" customHeight="1">
      <c r="A692" s="50"/>
      <c r="B692" s="147"/>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5.75" customHeight="1">
      <c r="A693" s="50"/>
      <c r="B693" s="147"/>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5.75" customHeight="1">
      <c r="A694" s="50"/>
      <c r="B694" s="147"/>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5.75" customHeight="1">
      <c r="A695" s="50"/>
      <c r="B695" s="147"/>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5.75" customHeight="1">
      <c r="A696" s="50"/>
      <c r="B696" s="147"/>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5.75" customHeight="1">
      <c r="A697" s="50"/>
      <c r="B697" s="147"/>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5.75" customHeight="1">
      <c r="A698" s="50"/>
      <c r="B698" s="147"/>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5.75" customHeight="1">
      <c r="A699" s="50"/>
      <c r="B699" s="147"/>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5.75" customHeight="1">
      <c r="A700" s="50"/>
      <c r="B700" s="147"/>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5.75" customHeight="1">
      <c r="A701" s="50"/>
      <c r="B701" s="147"/>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5.75" customHeight="1">
      <c r="A702" s="50"/>
      <c r="B702" s="147"/>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5.75" customHeight="1">
      <c r="A703" s="50"/>
      <c r="B703" s="147"/>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5.75" customHeight="1">
      <c r="A704" s="50"/>
      <c r="B704" s="147"/>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5.75" customHeight="1">
      <c r="A705" s="50"/>
      <c r="B705" s="147"/>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5.75" customHeight="1">
      <c r="A706" s="50"/>
      <c r="B706" s="147"/>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5.75" customHeight="1">
      <c r="A707" s="50"/>
      <c r="B707" s="147"/>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5.75" customHeight="1">
      <c r="A708" s="50"/>
      <c r="B708" s="147"/>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5.75" customHeight="1">
      <c r="A709" s="50"/>
      <c r="B709" s="147"/>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5.75" customHeight="1">
      <c r="A710" s="50"/>
      <c r="B710" s="147"/>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5.75" customHeight="1">
      <c r="A711" s="50"/>
      <c r="B711" s="147"/>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5.75" customHeight="1">
      <c r="A712" s="50"/>
      <c r="B712" s="147"/>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5.75" customHeight="1">
      <c r="A713" s="50"/>
      <c r="B713" s="147"/>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5.75" customHeight="1">
      <c r="A714" s="50"/>
      <c r="B714" s="147"/>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5.75" customHeight="1">
      <c r="A715" s="50"/>
      <c r="B715" s="147"/>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5.75" customHeight="1">
      <c r="A716" s="50"/>
      <c r="B716" s="147"/>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5.75" customHeight="1">
      <c r="A717" s="50"/>
      <c r="B717" s="147"/>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5.75" customHeight="1">
      <c r="A718" s="50"/>
      <c r="B718" s="147"/>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5.75" customHeight="1">
      <c r="A719" s="50"/>
      <c r="B719" s="147"/>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5.75" customHeight="1">
      <c r="A720" s="50"/>
      <c r="B720" s="147"/>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5.75" customHeight="1">
      <c r="A721" s="50"/>
      <c r="B721" s="147"/>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5.75" customHeight="1">
      <c r="A722" s="50"/>
      <c r="B722" s="147"/>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5.75" customHeight="1">
      <c r="A723" s="50"/>
      <c r="B723" s="147"/>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5.75" customHeight="1">
      <c r="A724" s="50"/>
      <c r="B724" s="147"/>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5.75" customHeight="1">
      <c r="A725" s="50"/>
      <c r="B725" s="147"/>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5.75" customHeight="1">
      <c r="A726" s="50"/>
      <c r="B726" s="147"/>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5.75" customHeight="1">
      <c r="A727" s="50"/>
      <c r="B727" s="147"/>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5.75" customHeight="1">
      <c r="A728" s="50"/>
      <c r="B728" s="147"/>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5.75" customHeight="1">
      <c r="A729" s="50"/>
      <c r="B729" s="147"/>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5.75" customHeight="1">
      <c r="A730" s="50"/>
      <c r="B730" s="147"/>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5.75" customHeight="1">
      <c r="A731" s="50"/>
      <c r="B731" s="147"/>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5.75" customHeight="1">
      <c r="A732" s="50"/>
      <c r="B732" s="147"/>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5.75" customHeight="1">
      <c r="A733" s="50"/>
      <c r="B733" s="147"/>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5.75" customHeight="1">
      <c r="A734" s="50"/>
      <c r="B734" s="147"/>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5.75" customHeight="1">
      <c r="A735" s="50"/>
      <c r="B735" s="147"/>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5.75" customHeight="1">
      <c r="A736" s="50"/>
      <c r="B736" s="147"/>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5.75" customHeight="1">
      <c r="A737" s="50"/>
      <c r="B737" s="147"/>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5.75" customHeight="1">
      <c r="A738" s="50"/>
      <c r="B738" s="147"/>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5.75" customHeight="1">
      <c r="A739" s="50"/>
      <c r="B739" s="147"/>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5.75" customHeight="1">
      <c r="A740" s="50"/>
      <c r="B740" s="147"/>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5.75" customHeight="1">
      <c r="A741" s="50"/>
      <c r="B741" s="147"/>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5.75" customHeight="1">
      <c r="A742" s="50"/>
      <c r="B742" s="147"/>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5.75" customHeight="1">
      <c r="A743" s="50"/>
      <c r="B743" s="147"/>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5.75" customHeight="1">
      <c r="A744" s="50"/>
      <c r="B744" s="147"/>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5.75" customHeight="1">
      <c r="A745" s="50"/>
      <c r="B745" s="147"/>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5.75" customHeight="1">
      <c r="A746" s="50"/>
      <c r="B746" s="147"/>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5.75" customHeight="1">
      <c r="A747" s="50"/>
      <c r="B747" s="147"/>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5.75" customHeight="1">
      <c r="A748" s="50"/>
      <c r="B748" s="147"/>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5.75" customHeight="1">
      <c r="A749" s="50"/>
      <c r="B749" s="147"/>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5.75" customHeight="1">
      <c r="A750" s="50"/>
      <c r="B750" s="147"/>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5.75" customHeight="1">
      <c r="A751" s="50"/>
      <c r="B751" s="147"/>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5.75" customHeight="1">
      <c r="A752" s="50"/>
      <c r="B752" s="147"/>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5.75" customHeight="1">
      <c r="A753" s="50"/>
      <c r="B753" s="147"/>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5.75" customHeight="1">
      <c r="A754" s="50"/>
      <c r="B754" s="147"/>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5.75" customHeight="1">
      <c r="A755" s="50"/>
      <c r="B755" s="147"/>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5.75" customHeight="1">
      <c r="A756" s="50"/>
      <c r="B756" s="147"/>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5.75" customHeight="1">
      <c r="A757" s="50"/>
      <c r="B757" s="147"/>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5.75" customHeight="1">
      <c r="A758" s="50"/>
      <c r="B758" s="147"/>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5.75" customHeight="1">
      <c r="A759" s="50"/>
      <c r="B759" s="147"/>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5.75" customHeight="1">
      <c r="A760" s="50"/>
      <c r="B760" s="147"/>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5.75" customHeight="1">
      <c r="A761" s="50"/>
      <c r="B761" s="147"/>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5.75" customHeight="1">
      <c r="A762" s="50"/>
      <c r="B762" s="147"/>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5.75" customHeight="1">
      <c r="A763" s="50"/>
      <c r="B763" s="147"/>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5.75" customHeight="1">
      <c r="A764" s="50"/>
      <c r="B764" s="147"/>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5.75" customHeight="1">
      <c r="A765" s="50"/>
      <c r="B765" s="147"/>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5.75" customHeight="1">
      <c r="A766" s="50"/>
      <c r="B766" s="147"/>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5.75" customHeight="1">
      <c r="A767" s="50"/>
      <c r="B767" s="147"/>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5.75" customHeight="1">
      <c r="A768" s="50"/>
      <c r="B768" s="147"/>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5.75" customHeight="1">
      <c r="A769" s="50"/>
      <c r="B769" s="147"/>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5.75" customHeight="1">
      <c r="A770" s="50"/>
      <c r="B770" s="147"/>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5.75" customHeight="1">
      <c r="A771" s="50"/>
      <c r="B771" s="147"/>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5.75" customHeight="1">
      <c r="A772" s="50"/>
      <c r="B772" s="147"/>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5.75" customHeight="1">
      <c r="A773" s="50"/>
      <c r="B773" s="147"/>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5.75" customHeight="1">
      <c r="A774" s="50"/>
      <c r="B774" s="147"/>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5.75" customHeight="1">
      <c r="A775" s="50"/>
      <c r="B775" s="147"/>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5.75" customHeight="1">
      <c r="A776" s="50"/>
      <c r="B776" s="147"/>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5.75" customHeight="1">
      <c r="A777" s="50"/>
      <c r="B777" s="147"/>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5.75" customHeight="1">
      <c r="A778" s="50"/>
      <c r="B778" s="147"/>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5.75" customHeight="1">
      <c r="A779" s="50"/>
      <c r="B779" s="147"/>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5.75" customHeight="1">
      <c r="A780" s="50"/>
      <c r="B780" s="147"/>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5.75" customHeight="1">
      <c r="A781" s="50"/>
      <c r="B781" s="147"/>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5.75" customHeight="1">
      <c r="A782" s="50"/>
      <c r="B782" s="147"/>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5.75" customHeight="1">
      <c r="A783" s="50"/>
      <c r="B783" s="147"/>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5.75" customHeight="1">
      <c r="A784" s="50"/>
      <c r="B784" s="147"/>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5.75" customHeight="1">
      <c r="A785" s="50"/>
      <c r="B785" s="147"/>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5.75" customHeight="1">
      <c r="A786" s="50"/>
      <c r="B786" s="147"/>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5.75" customHeight="1">
      <c r="A787" s="50"/>
      <c r="B787" s="147"/>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5.75" customHeight="1">
      <c r="A788" s="50"/>
      <c r="B788" s="147"/>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5.75" customHeight="1">
      <c r="A789" s="50"/>
      <c r="B789" s="147"/>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5.75" customHeight="1">
      <c r="A790" s="50"/>
      <c r="B790" s="147"/>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5.75" customHeight="1">
      <c r="A791" s="50"/>
      <c r="B791" s="147"/>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5.75" customHeight="1">
      <c r="A792" s="50"/>
      <c r="B792" s="147"/>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5.75" customHeight="1">
      <c r="A793" s="50"/>
      <c r="B793" s="147"/>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5.75" customHeight="1">
      <c r="A794" s="50"/>
      <c r="B794" s="147"/>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5.75" customHeight="1">
      <c r="A795" s="50"/>
      <c r="B795" s="147"/>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5.75" customHeight="1">
      <c r="A796" s="50"/>
      <c r="B796" s="147"/>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5.75" customHeight="1">
      <c r="A797" s="50"/>
      <c r="B797" s="147"/>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5.75" customHeight="1">
      <c r="A798" s="50"/>
      <c r="B798" s="147"/>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5.75" customHeight="1">
      <c r="A799" s="50"/>
      <c r="B799" s="147"/>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5.75" customHeight="1">
      <c r="A800" s="50"/>
      <c r="B800" s="147"/>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5.75" customHeight="1">
      <c r="A801" s="50"/>
      <c r="B801" s="147"/>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5.75" customHeight="1">
      <c r="A802" s="50"/>
      <c r="B802" s="147"/>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5.75" customHeight="1">
      <c r="A803" s="50"/>
      <c r="B803" s="147"/>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5.75" customHeight="1">
      <c r="A804" s="50"/>
      <c r="B804" s="147"/>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5.75" customHeight="1">
      <c r="A805" s="50"/>
      <c r="B805" s="147"/>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5.75" customHeight="1">
      <c r="A806" s="50"/>
      <c r="B806" s="147"/>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5.75" customHeight="1">
      <c r="A807" s="50"/>
      <c r="B807" s="147"/>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5.75" customHeight="1">
      <c r="A808" s="50"/>
      <c r="B808" s="147"/>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5.75" customHeight="1">
      <c r="A809" s="50"/>
      <c r="B809" s="147"/>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5.75" customHeight="1">
      <c r="A810" s="50"/>
      <c r="B810" s="147"/>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5.75" customHeight="1">
      <c r="A811" s="50"/>
      <c r="B811" s="147"/>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5.75" customHeight="1">
      <c r="A812" s="50"/>
      <c r="B812" s="147"/>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5.75" customHeight="1">
      <c r="A813" s="50"/>
      <c r="B813" s="147"/>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5.75" customHeight="1">
      <c r="A814" s="50"/>
      <c r="B814" s="147"/>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5.75" customHeight="1">
      <c r="A815" s="50"/>
      <c r="B815" s="147"/>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5.75" customHeight="1">
      <c r="A816" s="50"/>
      <c r="B816" s="147"/>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5.75" customHeight="1">
      <c r="A817" s="50"/>
      <c r="B817" s="147"/>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5.75" customHeight="1">
      <c r="A818" s="50"/>
      <c r="B818" s="147"/>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5.75" customHeight="1">
      <c r="A819" s="50"/>
      <c r="B819" s="147"/>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5.75" customHeight="1">
      <c r="A820" s="50"/>
      <c r="B820" s="147"/>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5.75" customHeight="1">
      <c r="A821" s="50"/>
      <c r="B821" s="147"/>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5.75" customHeight="1">
      <c r="A822" s="50"/>
      <c r="B822" s="147"/>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5.75" customHeight="1">
      <c r="A823" s="50"/>
      <c r="B823" s="147"/>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5.75" customHeight="1">
      <c r="A824" s="50"/>
      <c r="B824" s="147"/>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5.75" customHeight="1">
      <c r="A825" s="50"/>
      <c r="B825" s="147"/>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5.75" customHeight="1">
      <c r="A826" s="50"/>
      <c r="B826" s="147"/>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5.75" customHeight="1">
      <c r="A827" s="50"/>
      <c r="B827" s="147"/>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5.75" customHeight="1">
      <c r="A828" s="50"/>
      <c r="B828" s="147"/>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5.75" customHeight="1">
      <c r="A829" s="50"/>
      <c r="B829" s="147"/>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5.75" customHeight="1">
      <c r="A830" s="50"/>
      <c r="B830" s="147"/>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5.75" customHeight="1">
      <c r="A831" s="50"/>
      <c r="B831" s="147"/>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5.75" customHeight="1">
      <c r="A832" s="50"/>
      <c r="B832" s="147"/>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5.75" customHeight="1">
      <c r="A833" s="50"/>
      <c r="B833" s="147"/>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5.75" customHeight="1">
      <c r="A834" s="50"/>
      <c r="B834" s="147"/>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5.75" customHeight="1">
      <c r="A835" s="50"/>
      <c r="B835" s="147"/>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5.75" customHeight="1">
      <c r="A836" s="50"/>
      <c r="B836" s="147"/>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5.75" customHeight="1">
      <c r="A837" s="50"/>
      <c r="B837" s="147"/>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5.75" customHeight="1">
      <c r="A838" s="50"/>
      <c r="B838" s="147"/>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5.75" customHeight="1">
      <c r="A839" s="50"/>
      <c r="B839" s="147"/>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5.75" customHeight="1">
      <c r="A840" s="50"/>
      <c r="B840" s="147"/>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5.75" customHeight="1">
      <c r="A841" s="50"/>
      <c r="B841" s="147"/>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5.75" customHeight="1">
      <c r="A842" s="50"/>
      <c r="B842" s="147"/>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5.75" customHeight="1">
      <c r="A843" s="50"/>
      <c r="B843" s="147"/>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5.75" customHeight="1">
      <c r="A844" s="50"/>
      <c r="B844" s="147"/>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5.75" customHeight="1">
      <c r="A845" s="50"/>
      <c r="B845" s="147"/>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5.75" customHeight="1">
      <c r="A846" s="50"/>
      <c r="B846" s="147"/>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5.75" customHeight="1">
      <c r="A847" s="50"/>
      <c r="B847" s="147"/>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5.75" customHeight="1">
      <c r="A848" s="50"/>
      <c r="B848" s="147"/>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5.75" customHeight="1">
      <c r="A849" s="50"/>
      <c r="B849" s="147"/>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5.75" customHeight="1">
      <c r="A850" s="50"/>
      <c r="B850" s="147"/>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5.75" customHeight="1">
      <c r="A851" s="50"/>
      <c r="B851" s="147"/>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5.75" customHeight="1">
      <c r="A852" s="50"/>
      <c r="B852" s="147"/>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5.75" customHeight="1">
      <c r="A853" s="50"/>
      <c r="B853" s="147"/>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5.75" customHeight="1">
      <c r="A854" s="50"/>
      <c r="B854" s="147"/>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5.75" customHeight="1">
      <c r="A855" s="50"/>
      <c r="B855" s="147"/>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5.75" customHeight="1">
      <c r="A856" s="50"/>
      <c r="B856" s="147"/>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5.75" customHeight="1">
      <c r="A857" s="50"/>
      <c r="B857" s="147"/>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5.75" customHeight="1">
      <c r="A858" s="50"/>
      <c r="B858" s="147"/>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5.75" customHeight="1">
      <c r="A859" s="50"/>
      <c r="B859" s="147"/>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5.75" customHeight="1">
      <c r="A860" s="50"/>
      <c r="B860" s="147"/>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5.75" customHeight="1">
      <c r="A861" s="50"/>
      <c r="B861" s="147"/>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5.75" customHeight="1">
      <c r="A862" s="50"/>
      <c r="B862" s="147"/>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5.75" customHeight="1">
      <c r="A863" s="50"/>
      <c r="B863" s="147"/>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5.75" customHeight="1">
      <c r="A864" s="50"/>
      <c r="B864" s="147"/>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5.75" customHeight="1">
      <c r="A865" s="50"/>
      <c r="B865" s="147"/>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5.75" customHeight="1">
      <c r="A866" s="50"/>
      <c r="B866" s="147"/>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5.75" customHeight="1">
      <c r="A867" s="50"/>
      <c r="B867" s="147"/>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5.75" customHeight="1">
      <c r="A868" s="50"/>
      <c r="B868" s="147"/>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5.75" customHeight="1">
      <c r="A869" s="50"/>
      <c r="B869" s="147"/>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5.75" customHeight="1">
      <c r="A870" s="50"/>
      <c r="B870" s="147"/>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5.75" customHeight="1">
      <c r="A871" s="50"/>
      <c r="B871" s="147"/>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5.75" customHeight="1">
      <c r="A872" s="50"/>
      <c r="B872" s="147"/>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5.75" customHeight="1">
      <c r="A873" s="50"/>
      <c r="B873" s="147"/>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5.75" customHeight="1">
      <c r="A874" s="50"/>
      <c r="B874" s="147"/>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5.75" customHeight="1">
      <c r="A875" s="50"/>
      <c r="B875" s="147"/>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5.75" customHeight="1">
      <c r="A876" s="50"/>
      <c r="B876" s="147"/>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5.75" customHeight="1">
      <c r="A877" s="50"/>
      <c r="B877" s="147"/>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5.75" customHeight="1">
      <c r="A878" s="50"/>
      <c r="B878" s="147"/>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5.75" customHeight="1">
      <c r="A879" s="50"/>
      <c r="B879" s="147"/>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5.75" customHeight="1">
      <c r="A880" s="50"/>
      <c r="B880" s="147"/>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5.75" customHeight="1">
      <c r="A881" s="50"/>
      <c r="B881" s="147"/>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5.75" customHeight="1">
      <c r="A882" s="50"/>
      <c r="B882" s="147"/>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5.75" customHeight="1">
      <c r="A883" s="50"/>
      <c r="B883" s="147"/>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5.75" customHeight="1">
      <c r="A884" s="50"/>
      <c r="B884" s="147"/>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5.75" customHeight="1">
      <c r="A885" s="50"/>
      <c r="B885" s="147"/>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5.75" customHeight="1">
      <c r="A886" s="50"/>
      <c r="B886" s="147"/>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5.75" customHeight="1">
      <c r="A887" s="50"/>
      <c r="B887" s="147"/>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5.75" customHeight="1">
      <c r="A888" s="50"/>
      <c r="B888" s="147"/>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5.75" customHeight="1">
      <c r="A889" s="50"/>
      <c r="B889" s="147"/>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5.75" customHeight="1">
      <c r="A890" s="50"/>
      <c r="B890" s="147"/>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5.75" customHeight="1">
      <c r="A891" s="50"/>
      <c r="B891" s="147"/>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5.75" customHeight="1">
      <c r="A892" s="50"/>
      <c r="B892" s="147"/>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5.75" customHeight="1">
      <c r="A893" s="50"/>
      <c r="B893" s="147"/>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5.75" customHeight="1">
      <c r="A894" s="50"/>
      <c r="B894" s="147"/>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5.75" customHeight="1">
      <c r="A895" s="50"/>
      <c r="B895" s="147"/>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5.75" customHeight="1">
      <c r="A896" s="50"/>
      <c r="B896" s="147"/>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5.75" customHeight="1">
      <c r="A897" s="50"/>
      <c r="B897" s="147"/>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5.75" customHeight="1">
      <c r="A898" s="50"/>
      <c r="B898" s="147"/>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5.75" customHeight="1">
      <c r="A899" s="50"/>
      <c r="B899" s="147"/>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5.75" customHeight="1">
      <c r="A900" s="50"/>
      <c r="B900" s="147"/>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5.75" customHeight="1">
      <c r="A901" s="50"/>
      <c r="B901" s="147"/>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5.75" customHeight="1">
      <c r="A902" s="50"/>
      <c r="B902" s="147"/>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5.75" customHeight="1">
      <c r="A903" s="50"/>
      <c r="B903" s="147"/>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5.75" customHeight="1">
      <c r="A904" s="50"/>
      <c r="B904" s="147"/>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5.75" customHeight="1">
      <c r="A905" s="50"/>
      <c r="B905" s="147"/>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5.75" customHeight="1">
      <c r="A906" s="50"/>
      <c r="B906" s="147"/>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5.75" customHeight="1">
      <c r="A907" s="50"/>
      <c r="B907" s="147"/>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5.75" customHeight="1">
      <c r="A908" s="50"/>
      <c r="B908" s="147"/>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5.75" customHeight="1">
      <c r="A909" s="50"/>
      <c r="B909" s="147"/>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5.75" customHeight="1">
      <c r="A910" s="50"/>
      <c r="B910" s="147"/>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5.75" customHeight="1">
      <c r="A911" s="50"/>
      <c r="B911" s="147"/>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5.75" customHeight="1">
      <c r="A912" s="50"/>
      <c r="B912" s="147"/>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5.75" customHeight="1">
      <c r="A913" s="50"/>
      <c r="B913" s="147"/>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5.75" customHeight="1">
      <c r="A914" s="50"/>
      <c r="B914" s="147"/>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5.75" customHeight="1">
      <c r="A915" s="50"/>
      <c r="B915" s="147"/>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5.75" customHeight="1">
      <c r="A916" s="50"/>
      <c r="B916" s="147"/>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5.75" customHeight="1">
      <c r="A917" s="50"/>
      <c r="B917" s="147"/>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5.75" customHeight="1">
      <c r="A918" s="50"/>
      <c r="B918" s="147"/>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5.75" customHeight="1">
      <c r="A919" s="50"/>
      <c r="B919" s="147"/>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5.75" customHeight="1">
      <c r="A920" s="50"/>
      <c r="B920" s="147"/>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5.75" customHeight="1">
      <c r="A921" s="50"/>
      <c r="B921" s="147"/>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5.75" customHeight="1">
      <c r="A922" s="50"/>
      <c r="B922" s="147"/>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5.75" customHeight="1">
      <c r="A923" s="50"/>
      <c r="B923" s="147"/>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5.75" customHeight="1">
      <c r="A924" s="50"/>
      <c r="B924" s="147"/>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5.75" customHeight="1">
      <c r="A925" s="50"/>
      <c r="B925" s="147"/>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5.75" customHeight="1">
      <c r="A926" s="50"/>
      <c r="B926" s="147"/>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5.75" customHeight="1">
      <c r="A927" s="50"/>
      <c r="B927" s="147"/>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5.75" customHeight="1">
      <c r="A928" s="50"/>
      <c r="B928" s="147"/>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5.75" customHeight="1">
      <c r="A929" s="50"/>
      <c r="B929" s="147"/>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5.75" customHeight="1">
      <c r="A930" s="50"/>
      <c r="B930" s="147"/>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5.75" customHeight="1">
      <c r="A931" s="50"/>
      <c r="B931" s="147"/>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5.75" customHeight="1">
      <c r="A932" s="50"/>
      <c r="B932" s="147"/>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5.75" customHeight="1">
      <c r="A933" s="50"/>
      <c r="B933" s="147"/>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5.75" customHeight="1">
      <c r="A934" s="50"/>
      <c r="B934" s="147"/>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5.75" customHeight="1">
      <c r="A935" s="50"/>
      <c r="B935" s="147"/>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5.75" customHeight="1">
      <c r="A936" s="50"/>
      <c r="B936" s="147"/>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5.75" customHeight="1">
      <c r="A937" s="50"/>
      <c r="B937" s="147"/>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5.75" customHeight="1">
      <c r="A938" s="50"/>
      <c r="B938" s="147"/>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5.75" customHeight="1">
      <c r="A939" s="50"/>
      <c r="B939" s="147"/>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5.75" customHeight="1">
      <c r="A940" s="50"/>
      <c r="B940" s="147"/>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5.75" customHeight="1">
      <c r="A941" s="50"/>
      <c r="B941" s="147"/>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5.75" customHeight="1">
      <c r="A942" s="50"/>
      <c r="B942" s="147"/>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5.75" customHeight="1">
      <c r="A943" s="50"/>
      <c r="B943" s="147"/>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5.75" customHeight="1">
      <c r="A944" s="50"/>
      <c r="B944" s="147"/>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5.75" customHeight="1">
      <c r="A945" s="50"/>
      <c r="B945" s="147"/>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5.75" customHeight="1">
      <c r="A946" s="50"/>
      <c r="B946" s="147"/>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5.75" customHeight="1">
      <c r="A947" s="50"/>
      <c r="B947" s="147"/>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5.75" customHeight="1">
      <c r="A948" s="50"/>
      <c r="B948" s="147"/>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5.75" customHeight="1">
      <c r="A949" s="50"/>
      <c r="B949" s="147"/>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5.75" customHeight="1">
      <c r="A950" s="50"/>
      <c r="B950" s="147"/>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5.75" customHeight="1">
      <c r="A951" s="50"/>
      <c r="B951" s="147"/>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5.75" customHeight="1">
      <c r="A952" s="50"/>
      <c r="B952" s="147"/>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5.75" customHeight="1">
      <c r="A953" s="50"/>
      <c r="B953" s="147"/>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5.75" customHeight="1">
      <c r="A954" s="50"/>
      <c r="B954" s="147"/>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5.75" customHeight="1">
      <c r="A955" s="50"/>
      <c r="B955" s="147"/>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5.75" customHeight="1">
      <c r="A956" s="50"/>
      <c r="B956" s="147"/>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5.75" customHeight="1">
      <c r="A957" s="50"/>
      <c r="B957" s="147"/>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5.75" customHeight="1">
      <c r="A958" s="50"/>
      <c r="B958" s="147"/>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5.75" customHeight="1">
      <c r="A959" s="50"/>
      <c r="B959" s="147"/>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5.75" customHeight="1">
      <c r="A960" s="50"/>
      <c r="B960" s="147"/>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5.75" customHeight="1">
      <c r="A961" s="50"/>
      <c r="B961" s="147"/>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5.75" customHeight="1">
      <c r="A962" s="50"/>
      <c r="B962" s="147"/>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5.75" customHeight="1">
      <c r="A963" s="50"/>
      <c r="B963" s="147"/>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5.75" customHeight="1">
      <c r="A964" s="50"/>
      <c r="B964" s="147"/>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5.75" customHeight="1">
      <c r="A965" s="50"/>
      <c r="B965" s="147"/>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5.75" customHeight="1">
      <c r="A966" s="50"/>
      <c r="B966" s="147"/>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5.75" customHeight="1">
      <c r="A967" s="50"/>
      <c r="B967" s="147"/>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5.75" customHeight="1">
      <c r="A968" s="50"/>
      <c r="B968" s="147"/>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5.75" customHeight="1">
      <c r="A969" s="50"/>
      <c r="B969" s="147"/>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5.75" customHeight="1">
      <c r="A970" s="50"/>
      <c r="B970" s="147"/>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5.75" customHeight="1">
      <c r="A971" s="50"/>
      <c r="B971" s="147"/>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5.75" customHeight="1">
      <c r="A972" s="50"/>
      <c r="B972" s="147"/>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5.75" customHeight="1">
      <c r="A973" s="50"/>
      <c r="B973" s="147"/>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5.75" customHeight="1">
      <c r="A974" s="50"/>
      <c r="B974" s="147"/>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5.75" customHeight="1">
      <c r="A975" s="50"/>
      <c r="B975" s="147"/>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5.75" customHeight="1">
      <c r="A976" s="50"/>
      <c r="B976" s="147"/>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5.75" customHeight="1">
      <c r="A977" s="50"/>
      <c r="B977" s="147"/>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5.75" customHeight="1">
      <c r="A978" s="50"/>
      <c r="B978" s="147"/>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5.75" customHeight="1">
      <c r="A979" s="50"/>
      <c r="B979" s="147"/>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5.75" customHeight="1">
      <c r="A980" s="50"/>
      <c r="B980" s="147"/>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5.75" customHeight="1">
      <c r="A981" s="50"/>
      <c r="B981" s="147"/>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5.75" customHeight="1">
      <c r="A982" s="50"/>
      <c r="B982" s="147"/>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5.75" customHeight="1">
      <c r="A983" s="50"/>
      <c r="B983" s="147"/>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5.75" customHeight="1">
      <c r="A984" s="50"/>
      <c r="B984" s="147"/>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5.75" customHeight="1">
      <c r="A985" s="50"/>
      <c r="B985" s="147"/>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5.75" customHeight="1">
      <c r="A986" s="50"/>
      <c r="B986" s="147"/>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5.75" customHeight="1">
      <c r="A987" s="50"/>
      <c r="B987" s="147"/>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5.75" customHeight="1">
      <c r="A988" s="50"/>
      <c r="B988" s="147"/>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5.75" customHeight="1">
      <c r="A989" s="50"/>
      <c r="B989" s="147"/>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5.75" customHeight="1">
      <c r="A990" s="50"/>
      <c r="B990" s="147"/>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5.75" customHeight="1">
      <c r="A991" s="50"/>
      <c r="B991" s="147"/>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5.75" customHeight="1">
      <c r="A992" s="50"/>
      <c r="B992" s="147"/>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5.75" customHeight="1">
      <c r="A993" s="50"/>
      <c r="B993" s="147"/>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5.75" customHeight="1">
      <c r="A994" s="50"/>
      <c r="B994" s="147"/>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5.75" customHeight="1">
      <c r="A995" s="50"/>
      <c r="B995" s="147"/>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5.75" customHeight="1">
      <c r="A996" s="50"/>
      <c r="B996" s="147"/>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5.75" customHeight="1">
      <c r="A997" s="50"/>
      <c r="B997" s="147"/>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5.75" customHeight="1">
      <c r="A998" s="50"/>
      <c r="B998" s="147"/>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5.75" customHeight="1">
      <c r="A999" s="50"/>
      <c r="B999" s="147"/>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5.75" customHeight="1">
      <c r="A1000" s="50"/>
      <c r="B1000" s="147"/>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66">
    <mergeCell ref="C56:M56"/>
    <mergeCell ref="C57:M57"/>
    <mergeCell ref="C51:M51"/>
    <mergeCell ref="C52:M52"/>
    <mergeCell ref="C53:M53"/>
    <mergeCell ref="C54:M54"/>
    <mergeCell ref="C55:M55"/>
    <mergeCell ref="C58:M58"/>
    <mergeCell ref="C59:M59"/>
    <mergeCell ref="C60:M60"/>
    <mergeCell ref="C61:M61"/>
    <mergeCell ref="C62:M62"/>
    <mergeCell ref="C17:M17"/>
    <mergeCell ref="B1:M1"/>
    <mergeCell ref="A2:A15"/>
    <mergeCell ref="C2:M2"/>
    <mergeCell ref="C3:M3"/>
    <mergeCell ref="F4:G4"/>
    <mergeCell ref="I7:M7"/>
    <mergeCell ref="B8:B10"/>
    <mergeCell ref="C12:M12"/>
    <mergeCell ref="C13:M13"/>
    <mergeCell ref="F14:M14"/>
    <mergeCell ref="C15:M15"/>
    <mergeCell ref="C16:M16"/>
    <mergeCell ref="I9:J9"/>
    <mergeCell ref="C10:D10"/>
    <mergeCell ref="F10:G10"/>
    <mergeCell ref="I10:J10"/>
    <mergeCell ref="C11:M11"/>
    <mergeCell ref="F43:G43"/>
    <mergeCell ref="H43:I43"/>
    <mergeCell ref="F46:F47"/>
    <mergeCell ref="G46:J47"/>
    <mergeCell ref="L46:M47"/>
    <mergeCell ref="L37:M37"/>
    <mergeCell ref="F39:G39"/>
    <mergeCell ref="L39:M39"/>
    <mergeCell ref="D39:E39"/>
    <mergeCell ref="D41:E41"/>
    <mergeCell ref="F41:G41"/>
    <mergeCell ref="H41:I41"/>
    <mergeCell ref="J41:K41"/>
    <mergeCell ref="L41:M41"/>
    <mergeCell ref="H39:I39"/>
    <mergeCell ref="J39:K39"/>
    <mergeCell ref="D37:E37"/>
    <mergeCell ref="F37:G37"/>
    <mergeCell ref="H37:I37"/>
    <mergeCell ref="J37:K37"/>
    <mergeCell ref="C7:D7"/>
    <mergeCell ref="C9:D9"/>
    <mergeCell ref="A16:A52"/>
    <mergeCell ref="A53:A58"/>
    <mergeCell ref="A59:A61"/>
    <mergeCell ref="B14:B15"/>
    <mergeCell ref="C14:D14"/>
    <mergeCell ref="B18:B24"/>
    <mergeCell ref="B25:B28"/>
    <mergeCell ref="B32:B34"/>
    <mergeCell ref="B35:B44"/>
    <mergeCell ref="B45:B48"/>
    <mergeCell ref="D43:E43"/>
    <mergeCell ref="C49:M49"/>
    <mergeCell ref="C50:M50"/>
    <mergeCell ref="F9:G9"/>
  </mergeCells>
  <dataValidations count="1">
    <dataValidation type="list" allowBlank="1" showErrorMessage="1" sqref="I7">
      <formula1>INDIRECT($C$7)</formula1>
    </dataValidation>
  </dataValidations>
  <hyperlinks>
    <hyperlink ref="C57" r:id="rId1" display="jthomas@shd.gov.co"/>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49" zoomScale="90" zoomScaleNormal="90" workbookViewId="0">
      <selection activeCell="C11" sqref="C11:M11"/>
    </sheetView>
  </sheetViews>
  <sheetFormatPr baseColWidth="10" defaultColWidth="14.42578125" defaultRowHeight="15" customHeight="1"/>
  <cols>
    <col min="1" max="1" width="25.140625" customWidth="1"/>
    <col min="2" max="2" width="39.140625" customWidth="1"/>
    <col min="3" max="26" width="11.42578125" customWidth="1"/>
  </cols>
  <sheetData>
    <row r="1" spans="1:26" ht="31.5" customHeight="1">
      <c r="A1" s="159"/>
      <c r="B1" s="1202" t="s">
        <v>658</v>
      </c>
      <c r="C1" s="1203"/>
      <c r="D1" s="1203"/>
      <c r="E1" s="1203"/>
      <c r="F1" s="1203"/>
      <c r="G1" s="1203"/>
      <c r="H1" s="1203"/>
      <c r="I1" s="1203"/>
      <c r="J1" s="1203"/>
      <c r="K1" s="1203"/>
      <c r="L1" s="1203"/>
      <c r="M1" s="1204"/>
      <c r="N1" s="50"/>
      <c r="O1" s="50"/>
      <c r="P1" s="50"/>
      <c r="Q1" s="50"/>
      <c r="R1" s="50"/>
      <c r="S1" s="50"/>
      <c r="T1" s="50"/>
      <c r="U1" s="50"/>
      <c r="V1" s="50"/>
      <c r="W1" s="50"/>
      <c r="X1" s="50"/>
      <c r="Y1" s="50"/>
      <c r="Z1" s="50"/>
    </row>
    <row r="2" spans="1:26" ht="15.75" customHeight="1">
      <c r="A2" s="1212" t="s">
        <v>263</v>
      </c>
      <c r="B2" s="51" t="s">
        <v>264</v>
      </c>
      <c r="C2" s="1485" t="s">
        <v>659</v>
      </c>
      <c r="D2" s="1125"/>
      <c r="E2" s="1125"/>
      <c r="F2" s="1125"/>
      <c r="G2" s="1125"/>
      <c r="H2" s="1125"/>
      <c r="I2" s="1125"/>
      <c r="J2" s="1125"/>
      <c r="K2" s="1125"/>
      <c r="L2" s="1125"/>
      <c r="M2" s="1126"/>
      <c r="N2" s="50"/>
      <c r="O2" s="50"/>
      <c r="P2" s="50"/>
      <c r="Q2" s="50"/>
      <c r="R2" s="50"/>
      <c r="S2" s="50"/>
      <c r="T2" s="50"/>
      <c r="U2" s="50"/>
      <c r="V2" s="50"/>
      <c r="W2" s="50"/>
      <c r="X2" s="50"/>
      <c r="Y2" s="50"/>
      <c r="Z2" s="50"/>
    </row>
    <row r="3" spans="1:26" ht="45" customHeight="1">
      <c r="A3" s="1111"/>
      <c r="B3" s="52" t="s">
        <v>338</v>
      </c>
      <c r="C3" s="1216" t="s">
        <v>660</v>
      </c>
      <c r="D3" s="1064"/>
      <c r="E3" s="1064"/>
      <c r="F3" s="1064"/>
      <c r="G3" s="1064"/>
      <c r="H3" s="1064"/>
      <c r="I3" s="1064"/>
      <c r="J3" s="1064"/>
      <c r="K3" s="1064"/>
      <c r="L3" s="1064"/>
      <c r="M3" s="1095"/>
      <c r="N3" s="50"/>
      <c r="O3" s="50"/>
      <c r="P3" s="50"/>
      <c r="Q3" s="50"/>
      <c r="R3" s="50"/>
      <c r="S3" s="50"/>
      <c r="T3" s="50"/>
      <c r="U3" s="50"/>
      <c r="V3" s="50"/>
      <c r="W3" s="50"/>
      <c r="X3" s="50"/>
      <c r="Y3" s="50"/>
      <c r="Z3" s="50"/>
    </row>
    <row r="4" spans="1:26" ht="15.75" customHeight="1">
      <c r="A4" s="1111"/>
      <c r="B4" s="60" t="s">
        <v>97</v>
      </c>
      <c r="C4" s="54"/>
      <c r="D4" s="55"/>
      <c r="E4" s="148"/>
      <c r="F4" s="1114" t="s">
        <v>98</v>
      </c>
      <c r="G4" s="1069"/>
      <c r="H4" s="57"/>
      <c r="I4" s="58"/>
      <c r="J4" s="58"/>
      <c r="K4" s="58"/>
      <c r="L4" s="58"/>
      <c r="M4" s="59"/>
      <c r="N4" s="50"/>
      <c r="O4" s="50"/>
      <c r="P4" s="50"/>
      <c r="Q4" s="50"/>
      <c r="R4" s="50"/>
      <c r="S4" s="50"/>
      <c r="T4" s="50"/>
      <c r="U4" s="50"/>
      <c r="V4" s="50"/>
      <c r="W4" s="50"/>
      <c r="X4" s="50"/>
      <c r="Y4" s="50"/>
      <c r="Z4" s="50"/>
    </row>
    <row r="5" spans="1:26" ht="15.75" customHeight="1">
      <c r="A5" s="1111"/>
      <c r="B5" s="60" t="s">
        <v>267</v>
      </c>
      <c r="C5" s="70" t="s">
        <v>217</v>
      </c>
      <c r="D5" s="58"/>
      <c r="E5" s="58"/>
      <c r="F5" s="58"/>
      <c r="G5" s="58"/>
      <c r="H5" s="58"/>
      <c r="I5" s="58"/>
      <c r="J5" s="58"/>
      <c r="K5" s="58"/>
      <c r="L5" s="58"/>
      <c r="M5" s="59"/>
      <c r="N5" s="50"/>
      <c r="O5" s="50"/>
      <c r="P5" s="50"/>
      <c r="Q5" s="50"/>
      <c r="R5" s="50"/>
      <c r="S5" s="50"/>
      <c r="T5" s="50"/>
      <c r="U5" s="50"/>
      <c r="V5" s="50"/>
      <c r="W5" s="50"/>
      <c r="X5" s="50"/>
      <c r="Y5" s="50"/>
      <c r="Z5" s="50"/>
    </row>
    <row r="6" spans="1:26" ht="15.75" customHeight="1">
      <c r="A6" s="1111"/>
      <c r="B6" s="60" t="s">
        <v>268</v>
      </c>
      <c r="C6" s="70" t="s">
        <v>217</v>
      </c>
      <c r="D6" s="58"/>
      <c r="E6" s="58"/>
      <c r="F6" s="58"/>
      <c r="G6" s="58"/>
      <c r="H6" s="58"/>
      <c r="I6" s="58"/>
      <c r="J6" s="58"/>
      <c r="K6" s="58"/>
      <c r="L6" s="58"/>
      <c r="M6" s="59"/>
      <c r="N6" s="50"/>
      <c r="O6" s="50"/>
      <c r="P6" s="50"/>
      <c r="Q6" s="50"/>
      <c r="R6" s="50"/>
      <c r="S6" s="50"/>
      <c r="T6" s="50"/>
      <c r="U6" s="50"/>
      <c r="V6" s="50"/>
      <c r="W6" s="50"/>
      <c r="X6" s="50"/>
      <c r="Y6" s="50"/>
      <c r="Z6" s="50"/>
    </row>
    <row r="7" spans="1:26" ht="15.75" customHeight="1">
      <c r="A7" s="1111"/>
      <c r="B7" s="52" t="s">
        <v>269</v>
      </c>
      <c r="C7" s="1108" t="s">
        <v>53</v>
      </c>
      <c r="D7" s="1109"/>
      <c r="E7" s="62"/>
      <c r="F7" s="62"/>
      <c r="G7" s="62"/>
      <c r="H7" s="63" t="s">
        <v>52</v>
      </c>
      <c r="I7" s="1107" t="s">
        <v>54</v>
      </c>
      <c r="J7" s="1064"/>
      <c r="K7" s="1064"/>
      <c r="L7" s="1064"/>
      <c r="M7" s="1095"/>
      <c r="N7" s="50"/>
      <c r="O7" s="50"/>
      <c r="P7" s="50"/>
      <c r="Q7" s="50"/>
      <c r="R7" s="50"/>
      <c r="S7" s="50"/>
      <c r="T7" s="50"/>
      <c r="U7" s="50"/>
      <c r="V7" s="50"/>
      <c r="W7" s="50"/>
      <c r="X7" s="50"/>
      <c r="Y7" s="50"/>
      <c r="Z7" s="50"/>
    </row>
    <row r="8" spans="1:26" ht="6" customHeight="1">
      <c r="A8" s="1111"/>
      <c r="B8" s="1213" t="s">
        <v>270</v>
      </c>
      <c r="C8" s="64"/>
      <c r="D8" s="65"/>
      <c r="E8" s="65"/>
      <c r="F8" s="65"/>
      <c r="G8" s="65"/>
      <c r="H8" s="65"/>
      <c r="I8" s="65"/>
      <c r="J8" s="65"/>
      <c r="K8" s="65"/>
      <c r="L8" s="88"/>
      <c r="M8" s="89"/>
      <c r="N8" s="50"/>
      <c r="O8" s="50"/>
      <c r="P8" s="50"/>
      <c r="Q8" s="50"/>
      <c r="R8" s="50"/>
      <c r="S8" s="50"/>
      <c r="T8" s="50"/>
      <c r="U8" s="50"/>
      <c r="V8" s="50"/>
      <c r="W8" s="50"/>
      <c r="X8" s="50"/>
      <c r="Y8" s="50"/>
      <c r="Z8" s="50"/>
    </row>
    <row r="9" spans="1:26" ht="30" customHeight="1">
      <c r="A9" s="1111"/>
      <c r="B9" s="1077"/>
      <c r="C9" s="1781" t="s">
        <v>661</v>
      </c>
      <c r="D9" s="1080"/>
      <c r="E9" s="67"/>
      <c r="F9" s="1819" t="s">
        <v>662</v>
      </c>
      <c r="G9" s="1080"/>
      <c r="H9" s="67"/>
      <c r="I9" s="1081"/>
      <c r="J9" s="1080"/>
      <c r="K9" s="67"/>
      <c r="L9" s="90"/>
      <c r="M9" s="91"/>
      <c r="N9" s="50"/>
      <c r="O9" s="50"/>
      <c r="P9" s="50"/>
      <c r="Q9" s="50"/>
      <c r="R9" s="50"/>
      <c r="S9" s="50"/>
      <c r="T9" s="50"/>
      <c r="U9" s="50"/>
      <c r="V9" s="50"/>
      <c r="W9" s="50"/>
      <c r="X9" s="50"/>
      <c r="Y9" s="50"/>
      <c r="Z9" s="50"/>
    </row>
    <row r="10" spans="1:26" ht="15.75" customHeight="1">
      <c r="A10" s="1111"/>
      <c r="B10" s="1078"/>
      <c r="C10" s="1079" t="s">
        <v>272</v>
      </c>
      <c r="D10" s="1080"/>
      <c r="E10" s="68"/>
      <c r="F10" s="1081" t="s">
        <v>272</v>
      </c>
      <c r="G10" s="1080"/>
      <c r="H10" s="68"/>
      <c r="I10" s="1081" t="s">
        <v>272</v>
      </c>
      <c r="J10" s="1080"/>
      <c r="K10" s="68"/>
      <c r="L10" s="95"/>
      <c r="M10" s="96"/>
      <c r="N10" s="50"/>
      <c r="O10" s="50"/>
      <c r="P10" s="50"/>
      <c r="Q10" s="50"/>
      <c r="R10" s="50"/>
      <c r="S10" s="50"/>
      <c r="T10" s="50"/>
      <c r="U10" s="50"/>
      <c r="V10" s="50"/>
      <c r="W10" s="50"/>
      <c r="X10" s="50"/>
      <c r="Y10" s="50"/>
      <c r="Z10" s="50"/>
    </row>
    <row r="11" spans="1:26" ht="57.75" customHeight="1">
      <c r="A11" s="1111"/>
      <c r="B11" s="52" t="s">
        <v>273</v>
      </c>
      <c r="C11" s="1216" t="s">
        <v>663</v>
      </c>
      <c r="D11" s="1064"/>
      <c r="E11" s="1064"/>
      <c r="F11" s="1064"/>
      <c r="G11" s="1064"/>
      <c r="H11" s="1064"/>
      <c r="I11" s="1064"/>
      <c r="J11" s="1064"/>
      <c r="K11" s="1064"/>
      <c r="L11" s="1064"/>
      <c r="M11" s="1095"/>
      <c r="N11" s="50"/>
      <c r="O11" s="50"/>
      <c r="P11" s="50"/>
      <c r="Q11" s="50"/>
      <c r="R11" s="50"/>
      <c r="S11" s="50"/>
      <c r="T11" s="50"/>
      <c r="U11" s="50"/>
      <c r="V11" s="50"/>
      <c r="W11" s="50"/>
      <c r="X11" s="50"/>
      <c r="Y11" s="50"/>
      <c r="Z11" s="50"/>
    </row>
    <row r="12" spans="1:26" ht="66" customHeight="1">
      <c r="A12" s="1111"/>
      <c r="B12" s="52" t="s">
        <v>348</v>
      </c>
      <c r="C12" s="1216" t="s">
        <v>664</v>
      </c>
      <c r="D12" s="1064"/>
      <c r="E12" s="1064"/>
      <c r="F12" s="1064"/>
      <c r="G12" s="1064"/>
      <c r="H12" s="1064"/>
      <c r="I12" s="1064"/>
      <c r="J12" s="1064"/>
      <c r="K12" s="1064"/>
      <c r="L12" s="1064"/>
      <c r="M12" s="1095"/>
      <c r="N12" s="50"/>
      <c r="O12" s="50"/>
      <c r="P12" s="50"/>
      <c r="Q12" s="50"/>
      <c r="R12" s="50"/>
      <c r="S12" s="50"/>
      <c r="T12" s="50"/>
      <c r="U12" s="50"/>
      <c r="V12" s="50"/>
      <c r="W12" s="50"/>
      <c r="X12" s="50"/>
      <c r="Y12" s="50"/>
      <c r="Z12" s="50"/>
    </row>
    <row r="13" spans="1:26" ht="15.75" customHeight="1">
      <c r="A13" s="1111"/>
      <c r="B13" s="52" t="s">
        <v>349</v>
      </c>
      <c r="C13" s="1216" t="s">
        <v>665</v>
      </c>
      <c r="D13" s="1064"/>
      <c r="E13" s="1064"/>
      <c r="F13" s="1064"/>
      <c r="G13" s="1064"/>
      <c r="H13" s="1064"/>
      <c r="I13" s="1064"/>
      <c r="J13" s="1064"/>
      <c r="K13" s="1064"/>
      <c r="L13" s="1064"/>
      <c r="M13" s="1095"/>
      <c r="N13" s="50"/>
      <c r="O13" s="50"/>
      <c r="P13" s="50"/>
      <c r="Q13" s="50"/>
      <c r="R13" s="50"/>
      <c r="S13" s="50"/>
      <c r="T13" s="50"/>
      <c r="U13" s="50"/>
      <c r="V13" s="50"/>
      <c r="W13" s="50"/>
      <c r="X13" s="50"/>
      <c r="Y13" s="50"/>
      <c r="Z13" s="50"/>
    </row>
    <row r="14" spans="1:26" ht="15.75" customHeight="1">
      <c r="A14" s="1111"/>
      <c r="B14" s="1213" t="s">
        <v>351</v>
      </c>
      <c r="C14" s="1216">
        <v>1</v>
      </c>
      <c r="D14" s="1064"/>
      <c r="E14" s="167" t="s">
        <v>353</v>
      </c>
      <c r="F14" s="1070" t="s">
        <v>666</v>
      </c>
      <c r="G14" s="1064"/>
      <c r="H14" s="1064"/>
      <c r="I14" s="1064"/>
      <c r="J14" s="1064"/>
      <c r="K14" s="1064"/>
      <c r="L14" s="1064"/>
      <c r="M14" s="1095"/>
      <c r="N14" s="50"/>
      <c r="O14" s="50"/>
      <c r="P14" s="50"/>
      <c r="Q14" s="50"/>
      <c r="R14" s="50"/>
      <c r="S14" s="50"/>
      <c r="T14" s="50"/>
      <c r="U14" s="50"/>
      <c r="V14" s="50"/>
      <c r="W14" s="50"/>
      <c r="X14" s="50"/>
      <c r="Y14" s="50"/>
      <c r="Z14" s="50"/>
    </row>
    <row r="15" spans="1:26" ht="15.75" customHeight="1">
      <c r="A15" s="1113"/>
      <c r="B15" s="1214"/>
      <c r="C15" s="1098"/>
      <c r="D15" s="1064"/>
      <c r="E15" s="1064"/>
      <c r="F15" s="1064"/>
      <c r="G15" s="1064"/>
      <c r="H15" s="1064"/>
      <c r="I15" s="1064"/>
      <c r="J15" s="1064"/>
      <c r="K15" s="1064"/>
      <c r="L15" s="1064"/>
      <c r="M15" s="1095"/>
      <c r="N15" s="50"/>
      <c r="O15" s="50"/>
      <c r="P15" s="50"/>
      <c r="Q15" s="50"/>
      <c r="R15" s="50"/>
      <c r="S15" s="50"/>
      <c r="T15" s="50"/>
      <c r="U15" s="50"/>
      <c r="V15" s="50"/>
      <c r="W15" s="50"/>
      <c r="X15" s="50"/>
      <c r="Y15" s="50"/>
      <c r="Z15" s="50"/>
    </row>
    <row r="16" spans="1:26" ht="15.75" customHeight="1">
      <c r="A16" s="1211" t="s">
        <v>275</v>
      </c>
      <c r="B16" s="61" t="s">
        <v>91</v>
      </c>
      <c r="C16" s="1098" t="s">
        <v>247</v>
      </c>
      <c r="D16" s="1064"/>
      <c r="E16" s="1064"/>
      <c r="F16" s="1064"/>
      <c r="G16" s="1064"/>
      <c r="H16" s="1064"/>
      <c r="I16" s="1064"/>
      <c r="J16" s="1064"/>
      <c r="K16" s="1064"/>
      <c r="L16" s="1064"/>
      <c r="M16" s="1095"/>
      <c r="N16" s="50"/>
      <c r="O16" s="50"/>
      <c r="P16" s="50"/>
      <c r="Q16" s="50"/>
      <c r="R16" s="50"/>
      <c r="S16" s="50"/>
      <c r="T16" s="50"/>
      <c r="U16" s="50"/>
      <c r="V16" s="50"/>
      <c r="W16" s="50"/>
      <c r="X16" s="50"/>
      <c r="Y16" s="50"/>
      <c r="Z16" s="50"/>
    </row>
    <row r="17" spans="1:26" ht="15.75" customHeight="1">
      <c r="A17" s="1111"/>
      <c r="B17" s="61" t="s">
        <v>356</v>
      </c>
      <c r="C17" s="1098" t="s">
        <v>667</v>
      </c>
      <c r="D17" s="1064"/>
      <c r="E17" s="1064"/>
      <c r="F17" s="1064"/>
      <c r="G17" s="1064"/>
      <c r="H17" s="1064"/>
      <c r="I17" s="1064"/>
      <c r="J17" s="1064"/>
      <c r="K17" s="1064"/>
      <c r="L17" s="1064"/>
      <c r="M17" s="1095"/>
      <c r="N17" s="50"/>
      <c r="O17" s="50"/>
      <c r="P17" s="50"/>
      <c r="Q17" s="50"/>
      <c r="R17" s="50"/>
      <c r="S17" s="50"/>
      <c r="T17" s="50"/>
      <c r="U17" s="50"/>
      <c r="V17" s="50"/>
      <c r="W17" s="50"/>
      <c r="X17" s="50"/>
      <c r="Y17" s="50"/>
      <c r="Z17" s="50"/>
    </row>
    <row r="18" spans="1:26" ht="8.25" customHeight="1">
      <c r="A18" s="1111"/>
      <c r="B18" s="1117" t="s">
        <v>276</v>
      </c>
      <c r="C18" s="71"/>
      <c r="D18" s="72"/>
      <c r="E18" s="72"/>
      <c r="F18" s="72"/>
      <c r="G18" s="72"/>
      <c r="H18" s="72"/>
      <c r="I18" s="72"/>
      <c r="J18" s="72"/>
      <c r="K18" s="72"/>
      <c r="L18" s="72"/>
      <c r="M18" s="73"/>
      <c r="N18" s="50"/>
      <c r="O18" s="50"/>
      <c r="P18" s="50"/>
      <c r="Q18" s="50"/>
      <c r="R18" s="50"/>
      <c r="S18" s="50"/>
      <c r="T18" s="50"/>
      <c r="U18" s="50"/>
      <c r="V18" s="50"/>
      <c r="W18" s="50"/>
      <c r="X18" s="50"/>
      <c r="Y18" s="50"/>
      <c r="Z18" s="50"/>
    </row>
    <row r="19" spans="1:26" ht="9" customHeight="1">
      <c r="A19" s="1111"/>
      <c r="B19" s="1077"/>
      <c r="C19" s="74"/>
      <c r="D19" s="75"/>
      <c r="E19" s="76"/>
      <c r="F19" s="75"/>
      <c r="G19" s="76"/>
      <c r="H19" s="75"/>
      <c r="I19" s="76"/>
      <c r="J19" s="75"/>
      <c r="K19" s="76"/>
      <c r="L19" s="76"/>
      <c r="M19" s="77"/>
      <c r="N19" s="50"/>
      <c r="O19" s="50"/>
      <c r="P19" s="50"/>
      <c r="Q19" s="50"/>
      <c r="R19" s="50"/>
      <c r="S19" s="50"/>
      <c r="T19" s="50"/>
      <c r="U19" s="50"/>
      <c r="V19" s="50"/>
      <c r="W19" s="50"/>
      <c r="X19" s="50"/>
      <c r="Y19" s="50"/>
      <c r="Z19" s="50"/>
    </row>
    <row r="20" spans="1:26" ht="15.75" customHeight="1">
      <c r="A20" s="1111"/>
      <c r="B20" s="1077"/>
      <c r="C20" s="78" t="s">
        <v>277</v>
      </c>
      <c r="D20" s="79"/>
      <c r="E20" s="80" t="s">
        <v>278</v>
      </c>
      <c r="F20" s="79"/>
      <c r="G20" s="80" t="s">
        <v>279</v>
      </c>
      <c r="H20" s="79"/>
      <c r="I20" s="80" t="s">
        <v>280</v>
      </c>
      <c r="J20" s="57"/>
      <c r="K20" s="80"/>
      <c r="L20" s="80"/>
      <c r="M20" s="77"/>
      <c r="N20" s="50"/>
      <c r="O20" s="50"/>
      <c r="P20" s="50"/>
      <c r="Q20" s="50"/>
      <c r="R20" s="50"/>
      <c r="S20" s="50"/>
      <c r="T20" s="50"/>
      <c r="U20" s="50"/>
      <c r="V20" s="50"/>
      <c r="W20" s="50"/>
      <c r="X20" s="50"/>
      <c r="Y20" s="50"/>
      <c r="Z20" s="50"/>
    </row>
    <row r="21" spans="1:26" ht="15.75" customHeight="1">
      <c r="A21" s="1111"/>
      <c r="B21" s="1077"/>
      <c r="C21" s="78" t="s">
        <v>281</v>
      </c>
      <c r="D21" s="81"/>
      <c r="E21" s="80" t="s">
        <v>282</v>
      </c>
      <c r="F21" s="82"/>
      <c r="G21" s="80" t="s">
        <v>283</v>
      </c>
      <c r="H21" s="82"/>
      <c r="I21" s="80"/>
      <c r="J21" s="76"/>
      <c r="K21" s="80"/>
      <c r="L21" s="80"/>
      <c r="M21" s="77"/>
      <c r="N21" s="50"/>
      <c r="O21" s="50"/>
      <c r="P21" s="50"/>
      <c r="Q21" s="50"/>
      <c r="R21" s="50"/>
      <c r="S21" s="50"/>
      <c r="T21" s="50"/>
      <c r="U21" s="50"/>
      <c r="V21" s="50"/>
      <c r="W21" s="50"/>
      <c r="X21" s="50"/>
      <c r="Y21" s="50"/>
      <c r="Z21" s="50"/>
    </row>
    <row r="22" spans="1:26" ht="15.75" customHeight="1">
      <c r="A22" s="1111"/>
      <c r="B22" s="1077"/>
      <c r="C22" s="78" t="s">
        <v>284</v>
      </c>
      <c r="D22" s="81"/>
      <c r="E22" s="80" t="s">
        <v>285</v>
      </c>
      <c r="F22" s="81"/>
      <c r="G22" s="80"/>
      <c r="H22" s="76"/>
      <c r="I22" s="80"/>
      <c r="J22" s="76"/>
      <c r="K22" s="80"/>
      <c r="L22" s="80"/>
      <c r="M22" s="77"/>
      <c r="N22" s="50"/>
      <c r="O22" s="50"/>
      <c r="P22" s="50"/>
      <c r="Q22" s="50"/>
      <c r="R22" s="50"/>
      <c r="S22" s="50"/>
      <c r="T22" s="50"/>
      <c r="U22" s="50"/>
      <c r="V22" s="50"/>
      <c r="W22" s="50"/>
      <c r="X22" s="50"/>
      <c r="Y22" s="50"/>
      <c r="Z22" s="50"/>
    </row>
    <row r="23" spans="1:26" ht="15.75" customHeight="1">
      <c r="A23" s="1111"/>
      <c r="B23" s="1077"/>
      <c r="C23" s="78" t="s">
        <v>286</v>
      </c>
      <c r="D23" s="82" t="s">
        <v>287</v>
      </c>
      <c r="E23" s="80" t="s">
        <v>288</v>
      </c>
      <c r="F23" s="386" t="s">
        <v>668</v>
      </c>
      <c r="G23" s="68"/>
      <c r="H23" s="68"/>
      <c r="I23" s="68"/>
      <c r="J23" s="68"/>
      <c r="K23" s="68"/>
      <c r="L23" s="68"/>
      <c r="M23" s="83"/>
      <c r="N23" s="50"/>
      <c r="O23" s="50"/>
      <c r="P23" s="50"/>
      <c r="Q23" s="50"/>
      <c r="R23" s="50"/>
      <c r="S23" s="50"/>
      <c r="T23" s="50"/>
      <c r="U23" s="50"/>
      <c r="V23" s="50"/>
      <c r="W23" s="50"/>
      <c r="X23" s="50"/>
      <c r="Y23" s="50"/>
      <c r="Z23" s="50"/>
    </row>
    <row r="24" spans="1:26" ht="9.75" customHeight="1">
      <c r="A24" s="1111"/>
      <c r="B24" s="1078"/>
      <c r="C24" s="84"/>
      <c r="D24" s="85"/>
      <c r="E24" s="85"/>
      <c r="F24" s="85"/>
      <c r="G24" s="85"/>
      <c r="H24" s="85"/>
      <c r="I24" s="85"/>
      <c r="J24" s="85"/>
      <c r="K24" s="85"/>
      <c r="L24" s="85"/>
      <c r="M24" s="86"/>
      <c r="N24" s="50"/>
      <c r="O24" s="50"/>
      <c r="P24" s="50"/>
      <c r="Q24" s="50"/>
      <c r="R24" s="50"/>
      <c r="S24" s="50"/>
      <c r="T24" s="50"/>
      <c r="U24" s="50"/>
      <c r="V24" s="50"/>
      <c r="W24" s="50"/>
      <c r="X24" s="50"/>
      <c r="Y24" s="50"/>
      <c r="Z24" s="50"/>
    </row>
    <row r="25" spans="1:26" ht="15.75" customHeight="1">
      <c r="A25" s="1111"/>
      <c r="B25" s="1117" t="s">
        <v>290</v>
      </c>
      <c r="C25" s="87"/>
      <c r="D25" s="72"/>
      <c r="E25" s="72"/>
      <c r="F25" s="72"/>
      <c r="G25" s="72"/>
      <c r="H25" s="72"/>
      <c r="I25" s="72"/>
      <c r="J25" s="72"/>
      <c r="K25" s="72"/>
      <c r="L25" s="88"/>
      <c r="M25" s="89"/>
      <c r="N25" s="50"/>
      <c r="O25" s="50"/>
      <c r="P25" s="50"/>
      <c r="Q25" s="50"/>
      <c r="R25" s="50"/>
      <c r="S25" s="50"/>
      <c r="T25" s="50"/>
      <c r="U25" s="50"/>
      <c r="V25" s="50"/>
      <c r="W25" s="50"/>
      <c r="X25" s="50"/>
      <c r="Y25" s="50"/>
      <c r="Z25" s="50"/>
    </row>
    <row r="26" spans="1:26" ht="15.75" customHeight="1">
      <c r="A26" s="1111"/>
      <c r="B26" s="1077"/>
      <c r="C26" s="78" t="s">
        <v>291</v>
      </c>
      <c r="D26" s="82"/>
      <c r="E26" s="10"/>
      <c r="F26" s="80" t="s">
        <v>292</v>
      </c>
      <c r="G26" s="81"/>
      <c r="H26" s="10"/>
      <c r="I26" s="80" t="s">
        <v>201</v>
      </c>
      <c r="J26" s="312" t="s">
        <v>287</v>
      </c>
      <c r="K26" s="10"/>
      <c r="L26" s="90"/>
      <c r="M26" s="91"/>
      <c r="N26" s="50"/>
      <c r="O26" s="50"/>
      <c r="P26" s="50"/>
      <c r="Q26" s="50"/>
      <c r="R26" s="50"/>
      <c r="S26" s="50"/>
      <c r="T26" s="50"/>
      <c r="U26" s="50"/>
      <c r="V26" s="50"/>
      <c r="W26" s="50"/>
      <c r="X26" s="50"/>
      <c r="Y26" s="50"/>
      <c r="Z26" s="50"/>
    </row>
    <row r="27" spans="1:26" ht="15.75" customHeight="1">
      <c r="A27" s="1111"/>
      <c r="B27" s="1077"/>
      <c r="C27" s="78" t="s">
        <v>293</v>
      </c>
      <c r="D27" s="92"/>
      <c r="E27" s="90"/>
      <c r="F27" s="80" t="s">
        <v>193</v>
      </c>
      <c r="G27" s="82"/>
      <c r="H27" s="90"/>
      <c r="I27" s="93"/>
      <c r="J27" s="90"/>
      <c r="K27" s="67"/>
      <c r="L27" s="90"/>
      <c r="M27" s="91"/>
      <c r="N27" s="50"/>
      <c r="O27" s="50"/>
      <c r="P27" s="50"/>
      <c r="Q27" s="50"/>
      <c r="R27" s="50"/>
      <c r="S27" s="50"/>
      <c r="T27" s="50"/>
      <c r="U27" s="50"/>
      <c r="V27" s="50"/>
      <c r="W27" s="50"/>
      <c r="X27" s="50"/>
      <c r="Y27" s="50"/>
      <c r="Z27" s="50"/>
    </row>
    <row r="28" spans="1:26" ht="15.75" customHeight="1">
      <c r="A28" s="1111"/>
      <c r="B28" s="1078"/>
      <c r="C28" s="94"/>
      <c r="D28" s="75"/>
      <c r="E28" s="75"/>
      <c r="F28" s="75"/>
      <c r="G28" s="75"/>
      <c r="H28" s="75"/>
      <c r="I28" s="75"/>
      <c r="J28" s="75"/>
      <c r="K28" s="75"/>
      <c r="L28" s="95"/>
      <c r="M28" s="96"/>
      <c r="N28" s="50"/>
      <c r="O28" s="50"/>
      <c r="P28" s="50"/>
      <c r="Q28" s="50"/>
      <c r="R28" s="50"/>
      <c r="S28" s="50"/>
      <c r="T28" s="50"/>
      <c r="U28" s="50"/>
      <c r="V28" s="50"/>
      <c r="W28" s="50"/>
      <c r="X28" s="50"/>
      <c r="Y28" s="50"/>
      <c r="Z28" s="50"/>
    </row>
    <row r="29" spans="1:26" ht="15.75" customHeight="1">
      <c r="A29" s="1111"/>
      <c r="B29" s="101" t="s">
        <v>294</v>
      </c>
      <c r="C29" s="98"/>
      <c r="D29" s="99"/>
      <c r="E29" s="99"/>
      <c r="F29" s="99"/>
      <c r="G29" s="99"/>
      <c r="H29" s="99"/>
      <c r="I29" s="99"/>
      <c r="J29" s="99"/>
      <c r="K29" s="99"/>
      <c r="L29" s="99"/>
      <c r="M29" s="100"/>
      <c r="N29" s="50"/>
      <c r="O29" s="50"/>
      <c r="P29" s="50"/>
      <c r="Q29" s="50"/>
      <c r="R29" s="50"/>
      <c r="S29" s="50"/>
      <c r="T29" s="50"/>
      <c r="U29" s="50"/>
      <c r="V29" s="50"/>
      <c r="W29" s="50"/>
      <c r="X29" s="50"/>
      <c r="Y29" s="50"/>
      <c r="Z29" s="50"/>
    </row>
    <row r="30" spans="1:26" ht="15.75" customHeight="1">
      <c r="A30" s="1111"/>
      <c r="B30" s="101"/>
      <c r="C30" s="102" t="s">
        <v>295</v>
      </c>
      <c r="D30" s="151">
        <v>0</v>
      </c>
      <c r="E30" s="10"/>
      <c r="F30" s="104" t="s">
        <v>296</v>
      </c>
      <c r="G30" s="82">
        <v>2022</v>
      </c>
      <c r="H30" s="10"/>
      <c r="I30" s="104" t="s">
        <v>297</v>
      </c>
      <c r="J30" s="152"/>
      <c r="K30" s="107"/>
      <c r="L30" s="108"/>
      <c r="M30" s="109"/>
      <c r="N30" s="50"/>
      <c r="O30" s="50"/>
      <c r="P30" s="50"/>
      <c r="Q30" s="50"/>
      <c r="R30" s="50"/>
      <c r="S30" s="50"/>
      <c r="T30" s="50"/>
      <c r="U30" s="50"/>
      <c r="V30" s="50"/>
      <c r="W30" s="50"/>
      <c r="X30" s="50"/>
      <c r="Y30" s="50"/>
      <c r="Z30" s="50"/>
    </row>
    <row r="31" spans="1:26" ht="15.75" customHeight="1">
      <c r="A31" s="1111"/>
      <c r="B31" s="60"/>
      <c r="C31" s="84"/>
      <c r="D31" s="85"/>
      <c r="E31" s="85"/>
      <c r="F31" s="85"/>
      <c r="G31" s="85"/>
      <c r="H31" s="85"/>
      <c r="I31" s="85"/>
      <c r="J31" s="85"/>
      <c r="K31" s="85"/>
      <c r="L31" s="85"/>
      <c r="M31" s="86"/>
      <c r="N31" s="50"/>
      <c r="O31" s="50"/>
      <c r="P31" s="50"/>
      <c r="Q31" s="50"/>
      <c r="R31" s="50"/>
      <c r="S31" s="50"/>
      <c r="T31" s="50"/>
      <c r="U31" s="50"/>
      <c r="V31" s="50"/>
      <c r="W31" s="50"/>
      <c r="X31" s="50"/>
      <c r="Y31" s="50"/>
      <c r="Z31" s="50"/>
    </row>
    <row r="32" spans="1:26" ht="15.75" customHeight="1">
      <c r="A32" s="1111"/>
      <c r="B32" s="1117" t="s">
        <v>299</v>
      </c>
      <c r="C32" s="110"/>
      <c r="D32" s="111"/>
      <c r="E32" s="111"/>
      <c r="F32" s="111"/>
      <c r="G32" s="111"/>
      <c r="H32" s="111"/>
      <c r="I32" s="111"/>
      <c r="J32" s="111"/>
      <c r="K32" s="111"/>
      <c r="L32" s="88"/>
      <c r="M32" s="89"/>
      <c r="N32" s="50"/>
      <c r="O32" s="50"/>
      <c r="P32" s="50"/>
      <c r="Q32" s="50"/>
      <c r="R32" s="50"/>
      <c r="S32" s="50"/>
      <c r="T32" s="50"/>
      <c r="U32" s="50"/>
      <c r="V32" s="50"/>
      <c r="W32" s="50"/>
      <c r="X32" s="50"/>
      <c r="Y32" s="50"/>
      <c r="Z32" s="50"/>
    </row>
    <row r="33" spans="1:26" ht="15.75" customHeight="1">
      <c r="A33" s="1111"/>
      <c r="B33" s="1077"/>
      <c r="C33" s="112" t="s">
        <v>300</v>
      </c>
      <c r="D33" s="171">
        <v>2023</v>
      </c>
      <c r="E33" s="114"/>
      <c r="F33" s="10" t="s">
        <v>301</v>
      </c>
      <c r="G33" s="113" t="s">
        <v>302</v>
      </c>
      <c r="H33" s="114"/>
      <c r="I33" s="104"/>
      <c r="J33" s="114"/>
      <c r="K33" s="114"/>
      <c r="L33" s="90"/>
      <c r="M33" s="91"/>
      <c r="N33" s="50"/>
      <c r="O33" s="50"/>
      <c r="P33" s="50"/>
      <c r="Q33" s="50"/>
      <c r="R33" s="50"/>
      <c r="S33" s="50"/>
      <c r="T33" s="50"/>
      <c r="U33" s="50"/>
      <c r="V33" s="50"/>
      <c r="W33" s="50"/>
      <c r="X33" s="50"/>
      <c r="Y33" s="50"/>
      <c r="Z33" s="50"/>
    </row>
    <row r="34" spans="1:26" ht="15.75" customHeight="1">
      <c r="A34" s="1111"/>
      <c r="B34" s="1078"/>
      <c r="C34" s="84"/>
      <c r="D34" s="173"/>
      <c r="E34" s="174"/>
      <c r="F34" s="85"/>
      <c r="G34" s="174"/>
      <c r="H34" s="174"/>
      <c r="I34" s="175"/>
      <c r="J34" s="174"/>
      <c r="K34" s="174"/>
      <c r="L34" s="95"/>
      <c r="M34" s="96"/>
      <c r="N34" s="50"/>
      <c r="O34" s="50"/>
      <c r="P34" s="50"/>
      <c r="Q34" s="50"/>
      <c r="R34" s="50"/>
      <c r="S34" s="50"/>
      <c r="T34" s="50"/>
      <c r="U34" s="50"/>
      <c r="V34" s="50"/>
      <c r="W34" s="50"/>
      <c r="X34" s="50"/>
      <c r="Y34" s="50"/>
      <c r="Z34" s="50"/>
    </row>
    <row r="35" spans="1:26" ht="15.75" customHeight="1">
      <c r="A35" s="1111"/>
      <c r="B35" s="1117" t="s">
        <v>303</v>
      </c>
      <c r="C35" s="116"/>
      <c r="D35" s="62"/>
      <c r="E35" s="62"/>
      <c r="F35" s="62"/>
      <c r="G35" s="62"/>
      <c r="H35" s="62"/>
      <c r="I35" s="62"/>
      <c r="J35" s="62"/>
      <c r="K35" s="62"/>
      <c r="L35" s="62"/>
      <c r="M35" s="117"/>
      <c r="N35" s="50"/>
      <c r="O35" s="50"/>
      <c r="P35" s="50"/>
      <c r="Q35" s="50"/>
      <c r="R35" s="50"/>
      <c r="S35" s="50"/>
      <c r="T35" s="50"/>
      <c r="U35" s="50"/>
      <c r="V35" s="50"/>
      <c r="W35" s="50"/>
      <c r="X35" s="50"/>
      <c r="Y35" s="50"/>
      <c r="Z35" s="50"/>
    </row>
    <row r="36" spans="1:26" ht="15.75" customHeight="1">
      <c r="A36" s="1111"/>
      <c r="B36" s="1077"/>
      <c r="C36" s="78"/>
      <c r="D36" s="10">
        <v>2023</v>
      </c>
      <c r="E36" s="10"/>
      <c r="F36" s="10">
        <v>2024</v>
      </c>
      <c r="G36" s="10"/>
      <c r="H36" s="67">
        <v>2025</v>
      </c>
      <c r="I36" s="67"/>
      <c r="J36" s="67">
        <v>2026</v>
      </c>
      <c r="K36" s="10"/>
      <c r="L36" s="10">
        <v>2027</v>
      </c>
      <c r="M36" s="118"/>
      <c r="N36" s="50"/>
      <c r="O36" s="50"/>
      <c r="P36" s="50"/>
      <c r="Q36" s="50"/>
      <c r="R36" s="50"/>
      <c r="S36" s="50"/>
      <c r="T36" s="50"/>
      <c r="U36" s="50"/>
      <c r="V36" s="50"/>
      <c r="W36" s="50"/>
      <c r="X36" s="50"/>
      <c r="Y36" s="50"/>
      <c r="Z36" s="50"/>
    </row>
    <row r="37" spans="1:26" ht="15.75" customHeight="1">
      <c r="A37" s="1111"/>
      <c r="B37" s="1077"/>
      <c r="C37" s="78"/>
      <c r="D37" s="1208">
        <v>16</v>
      </c>
      <c r="E37" s="1069"/>
      <c r="F37" s="1208">
        <v>16</v>
      </c>
      <c r="G37" s="1069"/>
      <c r="H37" s="1208">
        <v>16</v>
      </c>
      <c r="I37" s="1069"/>
      <c r="J37" s="1208">
        <v>16</v>
      </c>
      <c r="K37" s="1069"/>
      <c r="L37" s="1208">
        <v>16</v>
      </c>
      <c r="M37" s="1069"/>
      <c r="N37" s="50"/>
      <c r="O37" s="50"/>
      <c r="P37" s="50"/>
      <c r="Q37" s="50"/>
      <c r="R37" s="50"/>
      <c r="S37" s="50"/>
      <c r="T37" s="50"/>
      <c r="U37" s="50"/>
      <c r="V37" s="50"/>
      <c r="W37" s="50"/>
      <c r="X37" s="50"/>
      <c r="Y37" s="50"/>
      <c r="Z37" s="50"/>
    </row>
    <row r="38" spans="1:26" ht="15.75" customHeight="1">
      <c r="A38" s="1111"/>
      <c r="B38" s="1077"/>
      <c r="C38" s="78"/>
      <c r="D38" s="10">
        <v>2028</v>
      </c>
      <c r="E38" s="10"/>
      <c r="F38" s="10">
        <v>2029</v>
      </c>
      <c r="G38" s="10"/>
      <c r="H38" s="67">
        <v>2030</v>
      </c>
      <c r="I38" s="67"/>
      <c r="J38" s="67">
        <v>2031</v>
      </c>
      <c r="K38" s="10"/>
      <c r="L38" s="10">
        <v>2032</v>
      </c>
      <c r="M38" s="77"/>
      <c r="N38" s="50"/>
      <c r="O38" s="50"/>
      <c r="P38" s="50"/>
      <c r="Q38" s="50"/>
      <c r="R38" s="50"/>
      <c r="S38" s="50"/>
      <c r="T38" s="50"/>
      <c r="U38" s="50"/>
      <c r="V38" s="50"/>
      <c r="W38" s="50"/>
      <c r="X38" s="50"/>
      <c r="Y38" s="50"/>
      <c r="Z38" s="50"/>
    </row>
    <row r="39" spans="1:26" ht="15.75" customHeight="1">
      <c r="A39" s="1111"/>
      <c r="B39" s="1077"/>
      <c r="C39" s="78"/>
      <c r="D39" s="1208">
        <v>16</v>
      </c>
      <c r="E39" s="1069"/>
      <c r="F39" s="1208">
        <v>16</v>
      </c>
      <c r="G39" s="1069"/>
      <c r="H39" s="1208">
        <v>16</v>
      </c>
      <c r="I39" s="1069"/>
      <c r="J39" s="1208">
        <v>16</v>
      </c>
      <c r="K39" s="1069"/>
      <c r="L39" s="1208">
        <v>16</v>
      </c>
      <c r="M39" s="1069"/>
      <c r="N39" s="50"/>
      <c r="O39" s="50"/>
      <c r="P39" s="50"/>
      <c r="Q39" s="50"/>
      <c r="R39" s="50"/>
      <c r="S39" s="50"/>
      <c r="T39" s="50"/>
      <c r="U39" s="50"/>
      <c r="V39" s="50"/>
      <c r="W39" s="50"/>
      <c r="X39" s="50"/>
      <c r="Y39" s="50"/>
      <c r="Z39" s="50"/>
    </row>
    <row r="40" spans="1:26" ht="15.75" customHeight="1">
      <c r="A40" s="1111"/>
      <c r="B40" s="1077"/>
      <c r="C40" s="78"/>
      <c r="D40" s="10">
        <v>2033</v>
      </c>
      <c r="E40" s="10"/>
      <c r="F40" s="10">
        <v>2034</v>
      </c>
      <c r="G40" s="10"/>
      <c r="H40" s="67">
        <v>2035</v>
      </c>
      <c r="I40" s="67"/>
      <c r="J40" s="67">
        <v>2036</v>
      </c>
      <c r="K40" s="10"/>
      <c r="L40" s="10">
        <v>2037</v>
      </c>
      <c r="M40" s="77"/>
      <c r="N40" s="50"/>
      <c r="O40" s="50"/>
      <c r="P40" s="50"/>
      <c r="Q40" s="50"/>
      <c r="R40" s="50"/>
      <c r="S40" s="50"/>
      <c r="T40" s="50"/>
      <c r="U40" s="50"/>
      <c r="V40" s="50"/>
      <c r="W40" s="50"/>
      <c r="X40" s="50"/>
      <c r="Y40" s="50"/>
      <c r="Z40" s="50"/>
    </row>
    <row r="41" spans="1:26" ht="15.75" customHeight="1">
      <c r="A41" s="1111"/>
      <c r="B41" s="1077"/>
      <c r="C41" s="78"/>
      <c r="D41" s="1208">
        <v>16</v>
      </c>
      <c r="E41" s="1069"/>
      <c r="F41" s="1208">
        <v>16</v>
      </c>
      <c r="G41" s="1069"/>
      <c r="H41" s="1208">
        <v>16</v>
      </c>
      <c r="I41" s="1069"/>
      <c r="J41" s="1208">
        <v>16</v>
      </c>
      <c r="K41" s="1069"/>
      <c r="L41" s="1208">
        <v>16</v>
      </c>
      <c r="M41" s="1069"/>
      <c r="N41" s="50"/>
      <c r="O41" s="50"/>
      <c r="P41" s="50"/>
      <c r="Q41" s="50"/>
      <c r="R41" s="50"/>
      <c r="S41" s="50"/>
      <c r="T41" s="50"/>
      <c r="U41" s="50"/>
      <c r="V41" s="50"/>
      <c r="W41" s="50"/>
      <c r="X41" s="50"/>
      <c r="Y41" s="50"/>
      <c r="Z41" s="50"/>
    </row>
    <row r="42" spans="1:26" ht="15.75" customHeight="1">
      <c r="A42" s="1111"/>
      <c r="B42" s="1077"/>
      <c r="C42" s="78"/>
      <c r="D42" s="10">
        <v>2038</v>
      </c>
      <c r="E42" s="107"/>
      <c r="F42" s="154" t="s">
        <v>304</v>
      </c>
      <c r="G42" s="107"/>
      <c r="H42" s="155"/>
      <c r="I42" s="99"/>
      <c r="J42" s="155"/>
      <c r="K42" s="99"/>
      <c r="L42" s="155"/>
      <c r="M42" s="100"/>
      <c r="N42" s="50"/>
      <c r="O42" s="50"/>
      <c r="P42" s="50"/>
      <c r="Q42" s="50"/>
      <c r="R42" s="50"/>
      <c r="S42" s="50"/>
      <c r="T42" s="50"/>
      <c r="U42" s="50"/>
      <c r="V42" s="50"/>
      <c r="W42" s="50"/>
      <c r="X42" s="50"/>
      <c r="Y42" s="50"/>
      <c r="Z42" s="50"/>
    </row>
    <row r="43" spans="1:26" ht="15.75" customHeight="1">
      <c r="A43" s="1111"/>
      <c r="B43" s="1077"/>
      <c r="C43" s="78"/>
      <c r="D43" s="1208">
        <v>16</v>
      </c>
      <c r="E43" s="1069"/>
      <c r="F43" s="1208">
        <v>16</v>
      </c>
      <c r="G43" s="1069"/>
      <c r="H43" s="1209"/>
      <c r="I43" s="1210"/>
      <c r="J43" s="156"/>
      <c r="K43" s="10"/>
      <c r="L43" s="156"/>
      <c r="M43" s="109"/>
      <c r="N43" s="50"/>
      <c r="O43" s="50"/>
      <c r="P43" s="50"/>
      <c r="Q43" s="50"/>
      <c r="R43" s="50"/>
      <c r="S43" s="50"/>
      <c r="T43" s="50"/>
      <c r="U43" s="50"/>
      <c r="V43" s="50"/>
      <c r="W43" s="50"/>
      <c r="X43" s="50"/>
      <c r="Y43" s="50"/>
      <c r="Z43" s="50"/>
    </row>
    <row r="44" spans="1:26" ht="15.75" customHeight="1">
      <c r="A44" s="1111"/>
      <c r="B44" s="1077"/>
      <c r="C44" s="130"/>
      <c r="D44" s="154"/>
      <c r="E44" s="107"/>
      <c r="F44" s="154"/>
      <c r="G44" s="107"/>
      <c r="H44" s="131"/>
      <c r="I44" s="85"/>
      <c r="J44" s="131"/>
      <c r="K44" s="85"/>
      <c r="L44" s="131"/>
      <c r="M44" s="86"/>
      <c r="N44" s="50"/>
      <c r="O44" s="50"/>
      <c r="P44" s="50"/>
      <c r="Q44" s="50"/>
      <c r="R44" s="50"/>
      <c r="S44" s="50"/>
      <c r="T44" s="50"/>
      <c r="U44" s="50"/>
      <c r="V44" s="50"/>
      <c r="W44" s="50"/>
      <c r="X44" s="50"/>
      <c r="Y44" s="50"/>
      <c r="Z44" s="50"/>
    </row>
    <row r="45" spans="1:26" ht="18" customHeight="1">
      <c r="A45" s="1111"/>
      <c r="B45" s="1117" t="s">
        <v>305</v>
      </c>
      <c r="C45" s="87"/>
      <c r="D45" s="72"/>
      <c r="E45" s="72"/>
      <c r="F45" s="72"/>
      <c r="G45" s="72"/>
      <c r="H45" s="72"/>
      <c r="I45" s="72"/>
      <c r="J45" s="72"/>
      <c r="K45" s="72"/>
      <c r="L45" s="90"/>
      <c r="M45" s="91"/>
      <c r="N45" s="50"/>
      <c r="O45" s="50"/>
      <c r="P45" s="50"/>
      <c r="Q45" s="50"/>
      <c r="R45" s="50"/>
      <c r="S45" s="50"/>
      <c r="T45" s="50"/>
      <c r="U45" s="50"/>
      <c r="V45" s="50"/>
      <c r="W45" s="50"/>
      <c r="X45" s="50"/>
      <c r="Y45" s="50"/>
      <c r="Z45" s="50"/>
    </row>
    <row r="46" spans="1:26" ht="15.75" customHeight="1">
      <c r="A46" s="1111"/>
      <c r="B46" s="1077"/>
      <c r="C46" s="133"/>
      <c r="D46" s="134" t="s">
        <v>306</v>
      </c>
      <c r="E46" s="135" t="s">
        <v>163</v>
      </c>
      <c r="F46" s="1085" t="s">
        <v>307</v>
      </c>
      <c r="G46" s="1087" t="s">
        <v>393</v>
      </c>
      <c r="H46" s="1088"/>
      <c r="I46" s="1088"/>
      <c r="J46" s="1089"/>
      <c r="K46" s="136" t="s">
        <v>308</v>
      </c>
      <c r="L46" s="1091"/>
      <c r="M46" s="1092"/>
      <c r="N46" s="50"/>
      <c r="O46" s="50"/>
      <c r="P46" s="50"/>
      <c r="Q46" s="50"/>
      <c r="R46" s="50"/>
      <c r="S46" s="50"/>
      <c r="T46" s="50"/>
      <c r="U46" s="50"/>
      <c r="V46" s="50"/>
      <c r="W46" s="50"/>
      <c r="X46" s="50"/>
      <c r="Y46" s="50"/>
      <c r="Z46" s="50"/>
    </row>
    <row r="47" spans="1:26" ht="15.75" customHeight="1">
      <c r="A47" s="1111"/>
      <c r="B47" s="1077"/>
      <c r="C47" s="133"/>
      <c r="D47" s="157" t="s">
        <v>287</v>
      </c>
      <c r="E47" s="81"/>
      <c r="F47" s="1086"/>
      <c r="G47" s="1090"/>
      <c r="H47" s="1067"/>
      <c r="I47" s="1067"/>
      <c r="J47" s="1068"/>
      <c r="K47" s="90"/>
      <c r="L47" s="1090"/>
      <c r="M47" s="1093"/>
      <c r="N47" s="50"/>
      <c r="O47" s="50"/>
      <c r="P47" s="50"/>
      <c r="Q47" s="50"/>
      <c r="R47" s="50"/>
      <c r="S47" s="50"/>
      <c r="T47" s="50"/>
      <c r="U47" s="50"/>
      <c r="V47" s="50"/>
      <c r="W47" s="50"/>
      <c r="X47" s="50"/>
      <c r="Y47" s="50"/>
      <c r="Z47" s="50"/>
    </row>
    <row r="48" spans="1:26" ht="15.75" customHeight="1">
      <c r="A48" s="1111"/>
      <c r="B48" s="1078"/>
      <c r="C48" s="138"/>
      <c r="D48" s="95"/>
      <c r="E48" s="95"/>
      <c r="F48" s="95"/>
      <c r="G48" s="95"/>
      <c r="H48" s="95"/>
      <c r="I48" s="95"/>
      <c r="J48" s="95"/>
      <c r="K48" s="95"/>
      <c r="L48" s="90"/>
      <c r="M48" s="91"/>
      <c r="N48" s="50"/>
      <c r="O48" s="50"/>
      <c r="P48" s="50"/>
      <c r="Q48" s="50"/>
      <c r="R48" s="50"/>
      <c r="S48" s="50"/>
      <c r="T48" s="50"/>
      <c r="U48" s="50"/>
      <c r="V48" s="50"/>
      <c r="W48" s="50"/>
      <c r="X48" s="50"/>
      <c r="Y48" s="50"/>
      <c r="Z48" s="50"/>
    </row>
    <row r="49" spans="1:26" ht="34.5" customHeight="1">
      <c r="A49" s="1111"/>
      <c r="B49" s="52" t="s">
        <v>310</v>
      </c>
      <c r="C49" s="1216" t="s">
        <v>669</v>
      </c>
      <c r="D49" s="1064"/>
      <c r="E49" s="1064"/>
      <c r="F49" s="1064"/>
      <c r="G49" s="1064"/>
      <c r="H49" s="1064"/>
      <c r="I49" s="1064"/>
      <c r="J49" s="1064"/>
      <c r="K49" s="1064"/>
      <c r="L49" s="1064"/>
      <c r="M49" s="1095"/>
      <c r="N49" s="50"/>
      <c r="O49" s="50"/>
      <c r="P49" s="50"/>
      <c r="Q49" s="50"/>
      <c r="R49" s="50"/>
      <c r="S49" s="50"/>
      <c r="T49" s="50"/>
      <c r="U49" s="50"/>
      <c r="V49" s="50"/>
      <c r="W49" s="50"/>
      <c r="X49" s="50"/>
      <c r="Y49" s="50"/>
      <c r="Z49" s="50"/>
    </row>
    <row r="50" spans="1:26" ht="15.75" customHeight="1">
      <c r="A50" s="1111"/>
      <c r="B50" s="61" t="s">
        <v>312</v>
      </c>
      <c r="C50" s="1216" t="s">
        <v>670</v>
      </c>
      <c r="D50" s="1064"/>
      <c r="E50" s="1064"/>
      <c r="F50" s="1064"/>
      <c r="G50" s="1064"/>
      <c r="H50" s="1064"/>
      <c r="I50" s="1064"/>
      <c r="J50" s="1064"/>
      <c r="K50" s="1064"/>
      <c r="L50" s="1064"/>
      <c r="M50" s="1095"/>
      <c r="N50" s="50"/>
      <c r="O50" s="50"/>
      <c r="P50" s="50"/>
      <c r="Q50" s="50"/>
      <c r="R50" s="50"/>
      <c r="S50" s="50"/>
      <c r="T50" s="50"/>
      <c r="U50" s="50"/>
      <c r="V50" s="50"/>
      <c r="W50" s="50"/>
      <c r="X50" s="50"/>
      <c r="Y50" s="50"/>
      <c r="Z50" s="50"/>
    </row>
    <row r="51" spans="1:26" ht="15.75" customHeight="1">
      <c r="A51" s="1111"/>
      <c r="B51" s="61" t="s">
        <v>314</v>
      </c>
      <c r="C51" s="70" t="s">
        <v>217</v>
      </c>
      <c r="D51" s="292"/>
      <c r="E51" s="292"/>
      <c r="F51" s="292"/>
      <c r="G51" s="292"/>
      <c r="H51" s="292"/>
      <c r="I51" s="292"/>
      <c r="J51" s="292"/>
      <c r="K51" s="292"/>
      <c r="L51" s="292"/>
      <c r="M51" s="293"/>
      <c r="N51" s="50"/>
      <c r="O51" s="50"/>
      <c r="P51" s="50"/>
      <c r="Q51" s="50"/>
      <c r="R51" s="50"/>
      <c r="S51" s="50"/>
      <c r="T51" s="50"/>
      <c r="U51" s="50"/>
      <c r="V51" s="50"/>
      <c r="W51" s="50"/>
      <c r="X51" s="50"/>
      <c r="Y51" s="50"/>
      <c r="Z51" s="50"/>
    </row>
    <row r="52" spans="1:26" ht="15.75" customHeight="1">
      <c r="A52" s="1113"/>
      <c r="B52" s="61" t="s">
        <v>316</v>
      </c>
      <c r="C52" s="70" t="s">
        <v>217</v>
      </c>
      <c r="D52" s="292"/>
      <c r="E52" s="292"/>
      <c r="F52" s="292"/>
      <c r="G52" s="292"/>
      <c r="H52" s="292"/>
      <c r="I52" s="292"/>
      <c r="J52" s="292"/>
      <c r="K52" s="292"/>
      <c r="L52" s="292"/>
      <c r="M52" s="293"/>
      <c r="N52" s="50"/>
      <c r="O52" s="50"/>
      <c r="P52" s="50"/>
      <c r="Q52" s="50"/>
      <c r="R52" s="50"/>
      <c r="S52" s="50"/>
      <c r="T52" s="50"/>
      <c r="U52" s="50"/>
      <c r="V52" s="50"/>
      <c r="W52" s="50"/>
      <c r="X52" s="50"/>
      <c r="Y52" s="50"/>
      <c r="Z52" s="50"/>
    </row>
    <row r="53" spans="1:26" ht="15.75" customHeight="1">
      <c r="A53" s="1212" t="s">
        <v>317</v>
      </c>
      <c r="B53" s="141" t="s">
        <v>318</v>
      </c>
      <c r="C53" s="1216" t="s">
        <v>379</v>
      </c>
      <c r="D53" s="1064"/>
      <c r="E53" s="1064"/>
      <c r="F53" s="1064"/>
      <c r="G53" s="1064"/>
      <c r="H53" s="1064"/>
      <c r="I53" s="1064"/>
      <c r="J53" s="1064"/>
      <c r="K53" s="1064"/>
      <c r="L53" s="1064"/>
      <c r="M53" s="1095"/>
      <c r="N53" s="50"/>
      <c r="O53" s="50"/>
      <c r="P53" s="50"/>
      <c r="Q53" s="50"/>
      <c r="R53" s="50"/>
      <c r="S53" s="50"/>
      <c r="T53" s="50"/>
      <c r="U53" s="50"/>
      <c r="V53" s="50"/>
      <c r="W53" s="50"/>
      <c r="X53" s="50"/>
      <c r="Y53" s="50"/>
      <c r="Z53" s="50"/>
    </row>
    <row r="54" spans="1:26" ht="15.75" customHeight="1">
      <c r="A54" s="1111"/>
      <c r="B54" s="141" t="s">
        <v>320</v>
      </c>
      <c r="C54" s="1216" t="s">
        <v>380</v>
      </c>
      <c r="D54" s="1064"/>
      <c r="E54" s="1064"/>
      <c r="F54" s="1064"/>
      <c r="G54" s="1064"/>
      <c r="H54" s="1064"/>
      <c r="I54" s="1064"/>
      <c r="J54" s="1064"/>
      <c r="K54" s="1064"/>
      <c r="L54" s="1064"/>
      <c r="M54" s="1095"/>
      <c r="N54" s="50"/>
      <c r="O54" s="50"/>
      <c r="P54" s="50"/>
      <c r="Q54" s="50"/>
      <c r="R54" s="50"/>
      <c r="S54" s="50"/>
      <c r="T54" s="50"/>
      <c r="U54" s="50"/>
      <c r="V54" s="50"/>
      <c r="W54" s="50"/>
      <c r="X54" s="50"/>
      <c r="Y54" s="50"/>
      <c r="Z54" s="50"/>
    </row>
    <row r="55" spans="1:26" ht="15.75" customHeight="1">
      <c r="A55" s="1111"/>
      <c r="B55" s="141" t="s">
        <v>322</v>
      </c>
      <c r="C55" s="1216" t="s">
        <v>344</v>
      </c>
      <c r="D55" s="1064"/>
      <c r="E55" s="1064"/>
      <c r="F55" s="1064"/>
      <c r="G55" s="1064"/>
      <c r="H55" s="1064"/>
      <c r="I55" s="1064"/>
      <c r="J55" s="1064"/>
      <c r="K55" s="1064"/>
      <c r="L55" s="1064"/>
      <c r="M55" s="1095"/>
      <c r="N55" s="50"/>
      <c r="O55" s="50"/>
      <c r="P55" s="50"/>
      <c r="Q55" s="50"/>
      <c r="R55" s="50"/>
      <c r="S55" s="50"/>
      <c r="T55" s="50"/>
      <c r="U55" s="50"/>
      <c r="V55" s="50"/>
      <c r="W55" s="50"/>
      <c r="X55" s="50"/>
      <c r="Y55" s="50"/>
      <c r="Z55" s="50"/>
    </row>
    <row r="56" spans="1:26" ht="15.75" customHeight="1">
      <c r="A56" s="1111"/>
      <c r="B56" s="142" t="s">
        <v>323</v>
      </c>
      <c r="C56" s="1216" t="s">
        <v>381</v>
      </c>
      <c r="D56" s="1064"/>
      <c r="E56" s="1064"/>
      <c r="F56" s="1064"/>
      <c r="G56" s="1064"/>
      <c r="H56" s="1064"/>
      <c r="I56" s="1064"/>
      <c r="J56" s="1064"/>
      <c r="K56" s="1064"/>
      <c r="L56" s="1064"/>
      <c r="M56" s="1095"/>
      <c r="N56" s="50"/>
      <c r="O56" s="50"/>
      <c r="P56" s="50"/>
      <c r="Q56" s="50"/>
      <c r="R56" s="50"/>
      <c r="S56" s="50"/>
      <c r="T56" s="50"/>
      <c r="U56" s="50"/>
      <c r="V56" s="50"/>
      <c r="W56" s="50"/>
      <c r="X56" s="50"/>
      <c r="Y56" s="50"/>
      <c r="Z56" s="50"/>
    </row>
    <row r="57" spans="1:26" ht="15.75" customHeight="1">
      <c r="A57" s="1111"/>
      <c r="B57" s="141" t="s">
        <v>324</v>
      </c>
      <c r="C57" s="1821"/>
      <c r="D57" s="1064"/>
      <c r="E57" s="1064"/>
      <c r="F57" s="1064"/>
      <c r="G57" s="1064"/>
      <c r="H57" s="1064"/>
      <c r="I57" s="1064"/>
      <c r="J57" s="1064"/>
      <c r="K57" s="1064"/>
      <c r="L57" s="1064"/>
      <c r="M57" s="1095"/>
      <c r="N57" s="50"/>
      <c r="O57" s="50"/>
      <c r="P57" s="50"/>
      <c r="Q57" s="50"/>
      <c r="R57" s="50"/>
      <c r="S57" s="50"/>
      <c r="T57" s="50"/>
      <c r="U57" s="50"/>
      <c r="V57" s="50"/>
      <c r="W57" s="50"/>
      <c r="X57" s="50"/>
      <c r="Y57" s="50"/>
      <c r="Z57" s="50"/>
    </row>
    <row r="58" spans="1:26" ht="15.75" customHeight="1">
      <c r="A58" s="1112"/>
      <c r="B58" s="141" t="s">
        <v>325</v>
      </c>
      <c r="C58" s="1216"/>
      <c r="D58" s="1064"/>
      <c r="E58" s="1064"/>
      <c r="F58" s="1064"/>
      <c r="G58" s="1064"/>
      <c r="H58" s="1064"/>
      <c r="I58" s="1064"/>
      <c r="J58" s="1064"/>
      <c r="K58" s="1064"/>
      <c r="L58" s="1064"/>
      <c r="M58" s="1095"/>
      <c r="N58" s="50"/>
      <c r="O58" s="50"/>
      <c r="P58" s="50"/>
      <c r="Q58" s="50"/>
      <c r="R58" s="50"/>
      <c r="S58" s="50"/>
      <c r="T58" s="50"/>
      <c r="U58" s="50"/>
      <c r="V58" s="50"/>
      <c r="W58" s="50"/>
      <c r="X58" s="50"/>
      <c r="Y58" s="50"/>
      <c r="Z58" s="50"/>
    </row>
    <row r="59" spans="1:26" ht="15.75" customHeight="1">
      <c r="A59" s="1212" t="s">
        <v>326</v>
      </c>
      <c r="B59" s="143" t="s">
        <v>327</v>
      </c>
      <c r="C59" s="1216" t="s">
        <v>379</v>
      </c>
      <c r="D59" s="1064"/>
      <c r="E59" s="1064"/>
      <c r="F59" s="1064"/>
      <c r="G59" s="1064"/>
      <c r="H59" s="1064"/>
      <c r="I59" s="1064"/>
      <c r="J59" s="1064"/>
      <c r="K59" s="1064"/>
      <c r="L59" s="1064"/>
      <c r="M59" s="1095"/>
      <c r="N59" s="50"/>
      <c r="O59" s="50"/>
      <c r="P59" s="50"/>
      <c r="Q59" s="50"/>
      <c r="R59" s="50"/>
      <c r="S59" s="50"/>
      <c r="T59" s="50"/>
      <c r="U59" s="50"/>
      <c r="V59" s="50"/>
      <c r="W59" s="50"/>
      <c r="X59" s="50"/>
      <c r="Y59" s="50"/>
      <c r="Z59" s="50"/>
    </row>
    <row r="60" spans="1:26" ht="30" customHeight="1">
      <c r="A60" s="1111"/>
      <c r="B60" s="143" t="s">
        <v>329</v>
      </c>
      <c r="C60" s="1216" t="s">
        <v>380</v>
      </c>
      <c r="D60" s="1064"/>
      <c r="E60" s="1064"/>
      <c r="F60" s="1064"/>
      <c r="G60" s="1064"/>
      <c r="H60" s="1064"/>
      <c r="I60" s="1064"/>
      <c r="J60" s="1064"/>
      <c r="K60" s="1064"/>
      <c r="L60" s="1064"/>
      <c r="M60" s="1095"/>
      <c r="N60" s="50"/>
      <c r="O60" s="50"/>
      <c r="P60" s="50"/>
      <c r="Q60" s="50"/>
      <c r="R60" s="50"/>
      <c r="S60" s="50"/>
      <c r="T60" s="50"/>
      <c r="U60" s="50"/>
      <c r="V60" s="50"/>
      <c r="W60" s="50"/>
      <c r="X60" s="50"/>
      <c r="Y60" s="50"/>
      <c r="Z60" s="50"/>
    </row>
    <row r="61" spans="1:26" ht="30" customHeight="1">
      <c r="A61" s="1113"/>
      <c r="B61" s="144" t="s">
        <v>52</v>
      </c>
      <c r="C61" s="1216" t="s">
        <v>344</v>
      </c>
      <c r="D61" s="1064"/>
      <c r="E61" s="1064"/>
      <c r="F61" s="1064"/>
      <c r="G61" s="1064"/>
      <c r="H61" s="1064"/>
      <c r="I61" s="1064"/>
      <c r="J61" s="1064"/>
      <c r="K61" s="1064"/>
      <c r="L61" s="1064"/>
      <c r="M61" s="1095"/>
      <c r="N61" s="50"/>
      <c r="O61" s="50"/>
      <c r="P61" s="50"/>
      <c r="Q61" s="50"/>
      <c r="R61" s="50"/>
      <c r="S61" s="50"/>
      <c r="T61" s="50"/>
      <c r="U61" s="50"/>
      <c r="V61" s="50"/>
      <c r="W61" s="50"/>
      <c r="X61" s="50"/>
      <c r="Y61" s="50"/>
      <c r="Z61" s="50"/>
    </row>
    <row r="62" spans="1:26" ht="15.75" customHeight="1">
      <c r="A62" s="184" t="s">
        <v>331</v>
      </c>
      <c r="B62" s="146"/>
      <c r="C62" s="1820"/>
      <c r="D62" s="1100"/>
      <c r="E62" s="1100"/>
      <c r="F62" s="1100"/>
      <c r="G62" s="1100"/>
      <c r="H62" s="1100"/>
      <c r="I62" s="1100"/>
      <c r="J62" s="1100"/>
      <c r="K62" s="1100"/>
      <c r="L62" s="1100"/>
      <c r="M62" s="1101"/>
      <c r="N62" s="50"/>
      <c r="O62" s="50"/>
      <c r="P62" s="50"/>
      <c r="Q62" s="50"/>
      <c r="R62" s="50"/>
      <c r="S62" s="50"/>
      <c r="T62" s="50"/>
      <c r="U62" s="50"/>
      <c r="V62" s="50"/>
      <c r="W62" s="50"/>
      <c r="X62" s="50"/>
      <c r="Y62" s="50"/>
      <c r="Z62" s="50"/>
    </row>
    <row r="63" spans="1:26" ht="15.75" customHeight="1">
      <c r="A63" s="50"/>
      <c r="B63" s="147"/>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5.75" customHeight="1">
      <c r="A64" s="50"/>
      <c r="B64" s="147"/>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5.75" customHeight="1">
      <c r="A65" s="50"/>
      <c r="B65" s="147"/>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5.75" customHeight="1">
      <c r="A66" s="50"/>
      <c r="B66" s="147"/>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5.75" customHeight="1">
      <c r="A67" s="50"/>
      <c r="B67" s="147"/>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c r="A68" s="50"/>
      <c r="B68" s="147"/>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5.75" customHeight="1">
      <c r="A69" s="50"/>
      <c r="B69" s="147"/>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c r="A70" s="50"/>
      <c r="B70" s="147"/>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c r="A71" s="50"/>
      <c r="B71" s="147"/>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c r="A72" s="50"/>
      <c r="B72" s="147"/>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c r="A73" s="50"/>
      <c r="B73" s="147"/>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c r="A74" s="50"/>
      <c r="B74" s="147"/>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c r="A75" s="50"/>
      <c r="B75" s="147"/>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c r="A76" s="50"/>
      <c r="B76" s="147"/>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c r="A77" s="50"/>
      <c r="B77" s="147"/>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c r="A78" s="50"/>
      <c r="B78" s="147"/>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c r="A79" s="50"/>
      <c r="B79" s="147"/>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c r="A80" s="50"/>
      <c r="B80" s="147"/>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c r="A81" s="50"/>
      <c r="B81" s="147"/>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c r="A82" s="50"/>
      <c r="B82" s="147"/>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c r="A83" s="50"/>
      <c r="B83" s="147"/>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c r="A84" s="50"/>
      <c r="B84" s="147"/>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c r="A85" s="50"/>
      <c r="B85" s="147"/>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c r="A86" s="50"/>
      <c r="B86" s="147"/>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c r="A87" s="50"/>
      <c r="B87" s="147"/>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c r="A88" s="50"/>
      <c r="B88" s="147"/>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c r="A89" s="50"/>
      <c r="B89" s="147"/>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c r="A90" s="50"/>
      <c r="B90" s="147"/>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c r="A91" s="50"/>
      <c r="B91" s="147"/>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c r="A92" s="50"/>
      <c r="B92" s="147"/>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c r="A93" s="50"/>
      <c r="B93" s="147"/>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c r="A94" s="50"/>
      <c r="B94" s="147"/>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c r="A95" s="50"/>
      <c r="B95" s="147"/>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c r="A96" s="50"/>
      <c r="B96" s="147"/>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c r="A97" s="50"/>
      <c r="B97" s="147"/>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c r="A98" s="50"/>
      <c r="B98" s="147"/>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c r="A99" s="50"/>
      <c r="B99" s="147"/>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c r="A100" s="50"/>
      <c r="B100" s="14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c r="A101" s="50"/>
      <c r="B101" s="14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c r="A102" s="50"/>
      <c r="B102" s="14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c r="A103" s="50"/>
      <c r="B103" s="14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c r="A104" s="50"/>
      <c r="B104" s="14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c r="A105" s="50"/>
      <c r="B105" s="14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c r="A106" s="50"/>
      <c r="B106" s="14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c r="A107" s="50"/>
      <c r="B107" s="14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c r="A108" s="50"/>
      <c r="B108" s="14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c r="A109" s="50"/>
      <c r="B109" s="14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c r="A110" s="50"/>
      <c r="B110" s="14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c r="A111" s="50"/>
      <c r="B111" s="14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c r="A112" s="50"/>
      <c r="B112" s="14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c r="A113" s="50"/>
      <c r="B113" s="14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c r="A114" s="50"/>
      <c r="B114" s="14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c r="A115" s="50"/>
      <c r="B115" s="14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c r="A116" s="50"/>
      <c r="B116" s="14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c r="A117" s="50"/>
      <c r="B117" s="14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c r="A118" s="50"/>
      <c r="B118" s="14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c r="A119" s="50"/>
      <c r="B119" s="14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c r="A120" s="50"/>
      <c r="B120" s="14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c r="A121" s="50"/>
      <c r="B121" s="14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c r="A122" s="50"/>
      <c r="B122" s="14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c r="A123" s="50"/>
      <c r="B123" s="14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c r="A124" s="50"/>
      <c r="B124" s="14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c r="A125" s="50"/>
      <c r="B125" s="14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c r="A126" s="50"/>
      <c r="B126" s="14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c r="A127" s="50"/>
      <c r="B127" s="14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c r="A128" s="50"/>
      <c r="B128" s="14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c r="A129" s="50"/>
      <c r="B129" s="14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c r="A130" s="50"/>
      <c r="B130" s="14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c r="A131" s="50"/>
      <c r="B131" s="14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c r="A132" s="50"/>
      <c r="B132" s="14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c r="A133" s="50"/>
      <c r="B133" s="14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c r="A134" s="50"/>
      <c r="B134" s="14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c r="A135" s="50"/>
      <c r="B135" s="14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c r="A136" s="50"/>
      <c r="B136" s="14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c r="A137" s="50"/>
      <c r="B137" s="14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c r="A138" s="50"/>
      <c r="B138" s="14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c r="A139" s="50"/>
      <c r="B139" s="14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c r="A140" s="50"/>
      <c r="B140" s="14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c r="A141" s="50"/>
      <c r="B141" s="14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c r="A142" s="50"/>
      <c r="B142" s="14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c r="A143" s="50"/>
      <c r="B143" s="14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c r="A144" s="50"/>
      <c r="B144" s="14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c r="A145" s="50"/>
      <c r="B145" s="14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c r="A146" s="50"/>
      <c r="B146" s="14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c r="A147" s="50"/>
      <c r="B147" s="14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c r="A148" s="50"/>
      <c r="B148" s="14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c r="A149" s="50"/>
      <c r="B149" s="14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c r="A150" s="50"/>
      <c r="B150" s="14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c r="A151" s="50"/>
      <c r="B151" s="14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c r="A152" s="50"/>
      <c r="B152" s="14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c r="A153" s="50"/>
      <c r="B153" s="14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c r="A154" s="50"/>
      <c r="B154" s="14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c r="A155" s="50"/>
      <c r="B155" s="14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c r="A156" s="50"/>
      <c r="B156" s="14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c r="A157" s="50"/>
      <c r="B157" s="14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c r="A158" s="50"/>
      <c r="B158" s="14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c r="A159" s="50"/>
      <c r="B159" s="14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c r="A160" s="50"/>
      <c r="B160" s="14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c r="A161" s="50"/>
      <c r="B161" s="14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c r="A162" s="50"/>
      <c r="B162" s="14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c r="A163" s="50"/>
      <c r="B163" s="14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c r="A164" s="50"/>
      <c r="B164" s="14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c r="A165" s="50"/>
      <c r="B165" s="14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c r="A166" s="50"/>
      <c r="B166" s="14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c r="A167" s="50"/>
      <c r="B167" s="14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c r="A168" s="50"/>
      <c r="B168" s="14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c r="A169" s="50"/>
      <c r="B169" s="14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c r="A170" s="50"/>
      <c r="B170" s="14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c r="A171" s="50"/>
      <c r="B171" s="14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c r="A172" s="50"/>
      <c r="B172" s="14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c r="A173" s="50"/>
      <c r="B173" s="14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c r="A174" s="50"/>
      <c r="B174" s="14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c r="A175" s="50"/>
      <c r="B175" s="14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c r="A176" s="50"/>
      <c r="B176" s="14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c r="A177" s="50"/>
      <c r="B177" s="14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c r="A178" s="50"/>
      <c r="B178" s="14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c r="A179" s="50"/>
      <c r="B179" s="14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c r="A180" s="50"/>
      <c r="B180" s="14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c r="A181" s="50"/>
      <c r="B181" s="14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c r="A182" s="50"/>
      <c r="B182" s="14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c r="A183" s="50"/>
      <c r="B183" s="14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c r="A184" s="50"/>
      <c r="B184" s="14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c r="A185" s="50"/>
      <c r="B185" s="14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c r="A186" s="50"/>
      <c r="B186" s="14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c r="A187" s="50"/>
      <c r="B187" s="14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c r="A188" s="50"/>
      <c r="B188" s="14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c r="A189" s="50"/>
      <c r="B189" s="14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c r="A190" s="50"/>
      <c r="B190" s="14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c r="A191" s="50"/>
      <c r="B191" s="14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c r="A192" s="50"/>
      <c r="B192" s="14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c r="A193" s="50"/>
      <c r="B193" s="14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c r="A194" s="50"/>
      <c r="B194" s="14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c r="A195" s="50"/>
      <c r="B195" s="14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c r="A196" s="50"/>
      <c r="B196" s="14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c r="A197" s="50"/>
      <c r="B197" s="14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c r="A198" s="50"/>
      <c r="B198" s="14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c r="A199" s="50"/>
      <c r="B199" s="14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c r="A200" s="50"/>
      <c r="B200" s="14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c r="A201" s="50"/>
      <c r="B201" s="14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c r="A202" s="50"/>
      <c r="B202" s="14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c r="A203" s="50"/>
      <c r="B203" s="14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c r="A204" s="50"/>
      <c r="B204" s="14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c r="A205" s="50"/>
      <c r="B205" s="14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c r="A206" s="50"/>
      <c r="B206" s="14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c r="A207" s="50"/>
      <c r="B207" s="14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c r="A208" s="50"/>
      <c r="B208" s="14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c r="A209" s="50"/>
      <c r="B209" s="14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c r="A210" s="50"/>
      <c r="B210" s="14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c r="A211" s="50"/>
      <c r="B211" s="14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c r="A212" s="50"/>
      <c r="B212" s="14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c r="A213" s="50"/>
      <c r="B213" s="14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c r="A214" s="50"/>
      <c r="B214" s="14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c r="A215" s="50"/>
      <c r="B215" s="14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c r="A216" s="50"/>
      <c r="B216" s="14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c r="A217" s="50"/>
      <c r="B217" s="14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c r="A218" s="50"/>
      <c r="B218" s="14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c r="A219" s="50"/>
      <c r="B219" s="14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c r="A220" s="50"/>
      <c r="B220" s="14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c r="A221" s="50"/>
      <c r="B221" s="14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c r="A222" s="50"/>
      <c r="B222" s="14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c r="A223" s="50"/>
      <c r="B223" s="14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c r="A224" s="50"/>
      <c r="B224" s="14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c r="A225" s="50"/>
      <c r="B225" s="14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c r="A226" s="50"/>
      <c r="B226" s="14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c r="A227" s="50"/>
      <c r="B227" s="147"/>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c r="A228" s="50"/>
      <c r="B228" s="147"/>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c r="A229" s="50"/>
      <c r="B229" s="147"/>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c r="A230" s="50"/>
      <c r="B230" s="147"/>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c r="A231" s="50"/>
      <c r="B231" s="147"/>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c r="A232" s="50"/>
      <c r="B232" s="147"/>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c r="A233" s="50"/>
      <c r="B233" s="147"/>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c r="A234" s="50"/>
      <c r="B234" s="147"/>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c r="A235" s="50"/>
      <c r="B235" s="147"/>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c r="A236" s="50"/>
      <c r="B236" s="147"/>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c r="A237" s="50"/>
      <c r="B237" s="147"/>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c r="A238" s="50"/>
      <c r="B238" s="147"/>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c r="A239" s="50"/>
      <c r="B239" s="147"/>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c r="A240" s="50"/>
      <c r="B240" s="147"/>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c r="A241" s="50"/>
      <c r="B241" s="147"/>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c r="A242" s="50"/>
      <c r="B242" s="147"/>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c r="A243" s="50"/>
      <c r="B243" s="147"/>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c r="A244" s="50"/>
      <c r="B244" s="147"/>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c r="A245" s="50"/>
      <c r="B245" s="147"/>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c r="A246" s="50"/>
      <c r="B246" s="147"/>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c r="A247" s="50"/>
      <c r="B247" s="147"/>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c r="A248" s="50"/>
      <c r="B248" s="147"/>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c r="A249" s="50"/>
      <c r="B249" s="147"/>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c r="A250" s="50"/>
      <c r="B250" s="147"/>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c r="A251" s="50"/>
      <c r="B251" s="147"/>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c r="A252" s="50"/>
      <c r="B252" s="147"/>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c r="A253" s="50"/>
      <c r="B253" s="147"/>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c r="A254" s="50"/>
      <c r="B254" s="147"/>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c r="A255" s="50"/>
      <c r="B255" s="147"/>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c r="A256" s="50"/>
      <c r="B256" s="147"/>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c r="A257" s="50"/>
      <c r="B257" s="147"/>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c r="A258" s="50"/>
      <c r="B258" s="147"/>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c r="A259" s="50"/>
      <c r="B259" s="147"/>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c r="A260" s="50"/>
      <c r="B260" s="147"/>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c r="A261" s="50"/>
      <c r="B261" s="147"/>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c r="A262" s="50"/>
      <c r="B262" s="147"/>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c r="A263" s="50"/>
      <c r="B263" s="147"/>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c r="A264" s="50"/>
      <c r="B264" s="147"/>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c r="A265" s="50"/>
      <c r="B265" s="147"/>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c r="A266" s="50"/>
      <c r="B266" s="147"/>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c r="A267" s="50"/>
      <c r="B267" s="147"/>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c r="A268" s="50"/>
      <c r="B268" s="147"/>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c r="A269" s="50"/>
      <c r="B269" s="147"/>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c r="A270" s="50"/>
      <c r="B270" s="147"/>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c r="A271" s="50"/>
      <c r="B271" s="147"/>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c r="A272" s="50"/>
      <c r="B272" s="147"/>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c r="A273" s="50"/>
      <c r="B273" s="147"/>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c r="A274" s="50"/>
      <c r="B274" s="147"/>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c r="A275" s="50"/>
      <c r="B275" s="147"/>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c r="A276" s="50"/>
      <c r="B276" s="147"/>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c r="A277" s="50"/>
      <c r="B277" s="147"/>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c r="A278" s="50"/>
      <c r="B278" s="147"/>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c r="A279" s="50"/>
      <c r="B279" s="147"/>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c r="A280" s="50"/>
      <c r="B280" s="147"/>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c r="A281" s="50"/>
      <c r="B281" s="147"/>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c r="A282" s="50"/>
      <c r="B282" s="147"/>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c r="A283" s="50"/>
      <c r="B283" s="147"/>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c r="A284" s="50"/>
      <c r="B284" s="147"/>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c r="A285" s="50"/>
      <c r="B285" s="147"/>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c r="A286" s="50"/>
      <c r="B286" s="147"/>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c r="A287" s="50"/>
      <c r="B287" s="147"/>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c r="A288" s="50"/>
      <c r="B288" s="147"/>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c r="A289" s="50"/>
      <c r="B289" s="147"/>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c r="A290" s="50"/>
      <c r="B290" s="147"/>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c r="A291" s="50"/>
      <c r="B291" s="147"/>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c r="A292" s="50"/>
      <c r="B292" s="147"/>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c r="A293" s="50"/>
      <c r="B293" s="147"/>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c r="A294" s="50"/>
      <c r="B294" s="147"/>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c r="A295" s="50"/>
      <c r="B295" s="147"/>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c r="A296" s="50"/>
      <c r="B296" s="147"/>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c r="A297" s="50"/>
      <c r="B297" s="147"/>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c r="A298" s="50"/>
      <c r="B298" s="147"/>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c r="A299" s="50"/>
      <c r="B299" s="147"/>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c r="A300" s="50"/>
      <c r="B300" s="147"/>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c r="A301" s="50"/>
      <c r="B301" s="147"/>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c r="A302" s="50"/>
      <c r="B302" s="147"/>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c r="A303" s="50"/>
      <c r="B303" s="147"/>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c r="A304" s="50"/>
      <c r="B304" s="147"/>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c r="A305" s="50"/>
      <c r="B305" s="147"/>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c r="A306" s="50"/>
      <c r="B306" s="147"/>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c r="A307" s="50"/>
      <c r="B307" s="147"/>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c r="A308" s="50"/>
      <c r="B308" s="147"/>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c r="A309" s="50"/>
      <c r="B309" s="147"/>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c r="A310" s="50"/>
      <c r="B310" s="147"/>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c r="A311" s="50"/>
      <c r="B311" s="147"/>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5.75" customHeight="1">
      <c r="A312" s="50"/>
      <c r="B312" s="147"/>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5.75" customHeight="1">
      <c r="A313" s="50"/>
      <c r="B313" s="147"/>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5.75" customHeight="1">
      <c r="A314" s="50"/>
      <c r="B314" s="147"/>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5.75" customHeight="1">
      <c r="A315" s="50"/>
      <c r="B315" s="147"/>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5.75" customHeight="1">
      <c r="A316" s="50"/>
      <c r="B316" s="147"/>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5.75" customHeight="1">
      <c r="A317" s="50"/>
      <c r="B317" s="147"/>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5.75" customHeight="1">
      <c r="A318" s="50"/>
      <c r="B318" s="147"/>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5.75" customHeight="1">
      <c r="A319" s="50"/>
      <c r="B319" s="147"/>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5.75" customHeight="1">
      <c r="A320" s="50"/>
      <c r="B320" s="147"/>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5.75" customHeight="1">
      <c r="A321" s="50"/>
      <c r="B321" s="147"/>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5.75" customHeight="1">
      <c r="A322" s="50"/>
      <c r="B322" s="147"/>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5.75" customHeight="1">
      <c r="A323" s="50"/>
      <c r="B323" s="147"/>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5.75" customHeight="1">
      <c r="A324" s="50"/>
      <c r="B324" s="147"/>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5.75" customHeight="1">
      <c r="A325" s="50"/>
      <c r="B325" s="147"/>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5.75" customHeight="1">
      <c r="A326" s="50"/>
      <c r="B326" s="147"/>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5.75" customHeight="1">
      <c r="A327" s="50"/>
      <c r="B327" s="147"/>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5.75" customHeight="1">
      <c r="A328" s="50"/>
      <c r="B328" s="147"/>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5.75" customHeight="1">
      <c r="A329" s="50"/>
      <c r="B329" s="147"/>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5.75" customHeight="1">
      <c r="A330" s="50"/>
      <c r="B330" s="147"/>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5.75" customHeight="1">
      <c r="A331" s="50"/>
      <c r="B331" s="147"/>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5.75" customHeight="1">
      <c r="A332" s="50"/>
      <c r="B332" s="147"/>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5.75" customHeight="1">
      <c r="A333" s="50"/>
      <c r="B333" s="147"/>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5.75" customHeight="1">
      <c r="A334" s="50"/>
      <c r="B334" s="147"/>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5.75" customHeight="1">
      <c r="A335" s="50"/>
      <c r="B335" s="147"/>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5.75" customHeight="1">
      <c r="A336" s="50"/>
      <c r="B336" s="147"/>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5.75" customHeight="1">
      <c r="A337" s="50"/>
      <c r="B337" s="147"/>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5.75" customHeight="1">
      <c r="A338" s="50"/>
      <c r="B338" s="147"/>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5.75" customHeight="1">
      <c r="A339" s="50"/>
      <c r="B339" s="147"/>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5.75" customHeight="1">
      <c r="A340" s="50"/>
      <c r="B340" s="147"/>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5.75" customHeight="1">
      <c r="A341" s="50"/>
      <c r="B341" s="147"/>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5.75" customHeight="1">
      <c r="A342" s="50"/>
      <c r="B342" s="147"/>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5.75" customHeight="1">
      <c r="A343" s="50"/>
      <c r="B343" s="147"/>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5.75" customHeight="1">
      <c r="A344" s="50"/>
      <c r="B344" s="147"/>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5.75" customHeight="1">
      <c r="A345" s="50"/>
      <c r="B345" s="147"/>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5.75" customHeight="1">
      <c r="A346" s="50"/>
      <c r="B346" s="147"/>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5.75" customHeight="1">
      <c r="A347" s="50"/>
      <c r="B347" s="147"/>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5.75" customHeight="1">
      <c r="A348" s="50"/>
      <c r="B348" s="147"/>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5.75" customHeight="1">
      <c r="A349" s="50"/>
      <c r="B349" s="147"/>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5.75" customHeight="1">
      <c r="A350" s="50"/>
      <c r="B350" s="147"/>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5.75" customHeight="1">
      <c r="A351" s="50"/>
      <c r="B351" s="147"/>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5.75" customHeight="1">
      <c r="A352" s="50"/>
      <c r="B352" s="147"/>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5.75" customHeight="1">
      <c r="A353" s="50"/>
      <c r="B353" s="147"/>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5.75" customHeight="1">
      <c r="A354" s="50"/>
      <c r="B354" s="147"/>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5.75" customHeight="1">
      <c r="A355" s="50"/>
      <c r="B355" s="147"/>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5.75" customHeight="1">
      <c r="A356" s="50"/>
      <c r="B356" s="147"/>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5.75" customHeight="1">
      <c r="A357" s="50"/>
      <c r="B357" s="147"/>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5.75" customHeight="1">
      <c r="A358" s="50"/>
      <c r="B358" s="147"/>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5.75" customHeight="1">
      <c r="A359" s="50"/>
      <c r="B359" s="147"/>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5.75" customHeight="1">
      <c r="A360" s="50"/>
      <c r="B360" s="147"/>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5.75" customHeight="1">
      <c r="A361" s="50"/>
      <c r="B361" s="147"/>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5.75" customHeight="1">
      <c r="A362" s="50"/>
      <c r="B362" s="147"/>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5.75" customHeight="1">
      <c r="A363" s="50"/>
      <c r="B363" s="147"/>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5.75" customHeight="1">
      <c r="A364" s="50"/>
      <c r="B364" s="147"/>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5.75" customHeight="1">
      <c r="A365" s="50"/>
      <c r="B365" s="147"/>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5.75" customHeight="1">
      <c r="A366" s="50"/>
      <c r="B366" s="147"/>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5.75" customHeight="1">
      <c r="A367" s="50"/>
      <c r="B367" s="147"/>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5.75" customHeight="1">
      <c r="A368" s="50"/>
      <c r="B368" s="147"/>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5.75" customHeight="1">
      <c r="A369" s="50"/>
      <c r="B369" s="147"/>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5.75" customHeight="1">
      <c r="A370" s="50"/>
      <c r="B370" s="147"/>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5.75" customHeight="1">
      <c r="A371" s="50"/>
      <c r="B371" s="147"/>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5.75" customHeight="1">
      <c r="A372" s="50"/>
      <c r="B372" s="147"/>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5.75" customHeight="1">
      <c r="A373" s="50"/>
      <c r="B373" s="147"/>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5.75" customHeight="1">
      <c r="A374" s="50"/>
      <c r="B374" s="147"/>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5.75" customHeight="1">
      <c r="A375" s="50"/>
      <c r="B375" s="147"/>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5.75" customHeight="1">
      <c r="A376" s="50"/>
      <c r="B376" s="147"/>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5.75" customHeight="1">
      <c r="A377" s="50"/>
      <c r="B377" s="147"/>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5.75" customHeight="1">
      <c r="A378" s="50"/>
      <c r="B378" s="147"/>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5.75" customHeight="1">
      <c r="A379" s="50"/>
      <c r="B379" s="147"/>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5.75" customHeight="1">
      <c r="A380" s="50"/>
      <c r="B380" s="147"/>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5.75" customHeight="1">
      <c r="A381" s="50"/>
      <c r="B381" s="147"/>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5.75" customHeight="1">
      <c r="A382" s="50"/>
      <c r="B382" s="147"/>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5.75" customHeight="1">
      <c r="A383" s="50"/>
      <c r="B383" s="147"/>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5.75" customHeight="1">
      <c r="A384" s="50"/>
      <c r="B384" s="147"/>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5.75" customHeight="1">
      <c r="A385" s="50"/>
      <c r="B385" s="147"/>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5.75" customHeight="1">
      <c r="A386" s="50"/>
      <c r="B386" s="147"/>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5.75" customHeight="1">
      <c r="A387" s="50"/>
      <c r="B387" s="147"/>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5.75" customHeight="1">
      <c r="A388" s="50"/>
      <c r="B388" s="147"/>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5.75" customHeight="1">
      <c r="A389" s="50"/>
      <c r="B389" s="147"/>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5.75" customHeight="1">
      <c r="A390" s="50"/>
      <c r="B390" s="147"/>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5.75" customHeight="1">
      <c r="A391" s="50"/>
      <c r="B391" s="147"/>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5.75" customHeight="1">
      <c r="A392" s="50"/>
      <c r="B392" s="147"/>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5.75" customHeight="1">
      <c r="A393" s="50"/>
      <c r="B393" s="147"/>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5.75" customHeight="1">
      <c r="A394" s="50"/>
      <c r="B394" s="147"/>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5.75" customHeight="1">
      <c r="A395" s="50"/>
      <c r="B395" s="147"/>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5.75" customHeight="1">
      <c r="A396" s="50"/>
      <c r="B396" s="147"/>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5.75" customHeight="1">
      <c r="A397" s="50"/>
      <c r="B397" s="147"/>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5.75" customHeight="1">
      <c r="A398" s="50"/>
      <c r="B398" s="147"/>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5.75" customHeight="1">
      <c r="A399" s="50"/>
      <c r="B399" s="147"/>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5.75" customHeight="1">
      <c r="A400" s="50"/>
      <c r="B400" s="147"/>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5.75" customHeight="1">
      <c r="A401" s="50"/>
      <c r="B401" s="147"/>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5.75" customHeight="1">
      <c r="A402" s="50"/>
      <c r="B402" s="147"/>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5.75" customHeight="1">
      <c r="A403" s="50"/>
      <c r="B403" s="147"/>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5.75" customHeight="1">
      <c r="A404" s="50"/>
      <c r="B404" s="147"/>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5.75" customHeight="1">
      <c r="A405" s="50"/>
      <c r="B405" s="147"/>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5.75" customHeight="1">
      <c r="A406" s="50"/>
      <c r="B406" s="147"/>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5.75" customHeight="1">
      <c r="A407" s="50"/>
      <c r="B407" s="147"/>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5.75" customHeight="1">
      <c r="A408" s="50"/>
      <c r="B408" s="147"/>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5.75" customHeight="1">
      <c r="A409" s="50"/>
      <c r="B409" s="147"/>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5.75" customHeight="1">
      <c r="A410" s="50"/>
      <c r="B410" s="147"/>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5.75" customHeight="1">
      <c r="A411" s="50"/>
      <c r="B411" s="147"/>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5.75" customHeight="1">
      <c r="A412" s="50"/>
      <c r="B412" s="147"/>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5.75" customHeight="1">
      <c r="A413" s="50"/>
      <c r="B413" s="147"/>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5.75" customHeight="1">
      <c r="A414" s="50"/>
      <c r="B414" s="147"/>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5.75" customHeight="1">
      <c r="A415" s="50"/>
      <c r="B415" s="147"/>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5.75" customHeight="1">
      <c r="A416" s="50"/>
      <c r="B416" s="147"/>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5.75" customHeight="1">
      <c r="A417" s="50"/>
      <c r="B417" s="147"/>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5.75" customHeight="1">
      <c r="A418" s="50"/>
      <c r="B418" s="147"/>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5.75" customHeight="1">
      <c r="A419" s="50"/>
      <c r="B419" s="147"/>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5.75" customHeight="1">
      <c r="A420" s="50"/>
      <c r="B420" s="147"/>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5.75" customHeight="1">
      <c r="A421" s="50"/>
      <c r="B421" s="147"/>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5.75" customHeight="1">
      <c r="A422" s="50"/>
      <c r="B422" s="147"/>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5.75" customHeight="1">
      <c r="A423" s="50"/>
      <c r="B423" s="147"/>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5.75" customHeight="1">
      <c r="A424" s="50"/>
      <c r="B424" s="147"/>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5.75" customHeight="1">
      <c r="A425" s="50"/>
      <c r="B425" s="147"/>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5.75" customHeight="1">
      <c r="A426" s="50"/>
      <c r="B426" s="147"/>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5.75" customHeight="1">
      <c r="A427" s="50"/>
      <c r="B427" s="147"/>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5.75" customHeight="1">
      <c r="A428" s="50"/>
      <c r="B428" s="147"/>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5.75" customHeight="1">
      <c r="A429" s="50"/>
      <c r="B429" s="147"/>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5.75" customHeight="1">
      <c r="A430" s="50"/>
      <c r="B430" s="147"/>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5.75" customHeight="1">
      <c r="A431" s="50"/>
      <c r="B431" s="147"/>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5.75" customHeight="1">
      <c r="A432" s="50"/>
      <c r="B432" s="147"/>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5.75" customHeight="1">
      <c r="A433" s="50"/>
      <c r="B433" s="147"/>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5.75" customHeight="1">
      <c r="A434" s="50"/>
      <c r="B434" s="147"/>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5.75" customHeight="1">
      <c r="A435" s="50"/>
      <c r="B435" s="147"/>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5.75" customHeight="1">
      <c r="A436" s="50"/>
      <c r="B436" s="147"/>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5.75" customHeight="1">
      <c r="A437" s="50"/>
      <c r="B437" s="147"/>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5.75" customHeight="1">
      <c r="A438" s="50"/>
      <c r="B438" s="147"/>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5.75" customHeight="1">
      <c r="A439" s="50"/>
      <c r="B439" s="147"/>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5.75" customHeight="1">
      <c r="A440" s="50"/>
      <c r="B440" s="147"/>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5.75" customHeight="1">
      <c r="A441" s="50"/>
      <c r="B441" s="147"/>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5.75" customHeight="1">
      <c r="A442" s="50"/>
      <c r="B442" s="147"/>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5.75" customHeight="1">
      <c r="A443" s="50"/>
      <c r="B443" s="147"/>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5.75" customHeight="1">
      <c r="A444" s="50"/>
      <c r="B444" s="147"/>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5.75" customHeight="1">
      <c r="A445" s="50"/>
      <c r="B445" s="147"/>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5.75" customHeight="1">
      <c r="A446" s="50"/>
      <c r="B446" s="147"/>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5.75" customHeight="1">
      <c r="A447" s="50"/>
      <c r="B447" s="147"/>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5.75" customHeight="1">
      <c r="A448" s="50"/>
      <c r="B448" s="147"/>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5.75" customHeight="1">
      <c r="A449" s="50"/>
      <c r="B449" s="147"/>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5.75" customHeight="1">
      <c r="A450" s="50"/>
      <c r="B450" s="147"/>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5.75" customHeight="1">
      <c r="A451" s="50"/>
      <c r="B451" s="147"/>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5.75" customHeight="1">
      <c r="A452" s="50"/>
      <c r="B452" s="147"/>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5.75" customHeight="1">
      <c r="A453" s="50"/>
      <c r="B453" s="147"/>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5.75" customHeight="1">
      <c r="A454" s="50"/>
      <c r="B454" s="147"/>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5.75" customHeight="1">
      <c r="A455" s="50"/>
      <c r="B455" s="147"/>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5.75" customHeight="1">
      <c r="A456" s="50"/>
      <c r="B456" s="147"/>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5.75" customHeight="1">
      <c r="A457" s="50"/>
      <c r="B457" s="147"/>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5.75" customHeight="1">
      <c r="A458" s="50"/>
      <c r="B458" s="147"/>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5.75" customHeight="1">
      <c r="A459" s="50"/>
      <c r="B459" s="147"/>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5.75" customHeight="1">
      <c r="A460" s="50"/>
      <c r="B460" s="147"/>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5.75" customHeight="1">
      <c r="A461" s="50"/>
      <c r="B461" s="147"/>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5.75" customHeight="1">
      <c r="A462" s="50"/>
      <c r="B462" s="147"/>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5.75" customHeight="1">
      <c r="A463" s="50"/>
      <c r="B463" s="147"/>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5.75" customHeight="1">
      <c r="A464" s="50"/>
      <c r="B464" s="147"/>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5.75" customHeight="1">
      <c r="A465" s="50"/>
      <c r="B465" s="147"/>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5.75" customHeight="1">
      <c r="A466" s="50"/>
      <c r="B466" s="147"/>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5.75" customHeight="1">
      <c r="A467" s="50"/>
      <c r="B467" s="147"/>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5.75" customHeight="1">
      <c r="A468" s="50"/>
      <c r="B468" s="147"/>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5.75" customHeight="1">
      <c r="A469" s="50"/>
      <c r="B469" s="147"/>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5.75" customHeight="1">
      <c r="A470" s="50"/>
      <c r="B470" s="147"/>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5.75" customHeight="1">
      <c r="A471" s="50"/>
      <c r="B471" s="147"/>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5.75" customHeight="1">
      <c r="A472" s="50"/>
      <c r="B472" s="147"/>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5.75" customHeight="1">
      <c r="A473" s="50"/>
      <c r="B473" s="147"/>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5.75" customHeight="1">
      <c r="A474" s="50"/>
      <c r="B474" s="147"/>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5.75" customHeight="1">
      <c r="A475" s="50"/>
      <c r="B475" s="147"/>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5.75" customHeight="1">
      <c r="A476" s="50"/>
      <c r="B476" s="147"/>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5.75" customHeight="1">
      <c r="A477" s="50"/>
      <c r="B477" s="147"/>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5.75" customHeight="1">
      <c r="A478" s="50"/>
      <c r="B478" s="147"/>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5.75" customHeight="1">
      <c r="A479" s="50"/>
      <c r="B479" s="147"/>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5.75" customHeight="1">
      <c r="A480" s="50"/>
      <c r="B480" s="147"/>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5.75" customHeight="1">
      <c r="A481" s="50"/>
      <c r="B481" s="147"/>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5.75" customHeight="1">
      <c r="A482" s="50"/>
      <c r="B482" s="147"/>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5.75" customHeight="1">
      <c r="A483" s="50"/>
      <c r="B483" s="147"/>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5.75" customHeight="1">
      <c r="A484" s="50"/>
      <c r="B484" s="147"/>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5.75" customHeight="1">
      <c r="A485" s="50"/>
      <c r="B485" s="147"/>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5.75" customHeight="1">
      <c r="A486" s="50"/>
      <c r="B486" s="147"/>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5.75" customHeight="1">
      <c r="A487" s="50"/>
      <c r="B487" s="147"/>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5.75" customHeight="1">
      <c r="A488" s="50"/>
      <c r="B488" s="147"/>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5.75" customHeight="1">
      <c r="A489" s="50"/>
      <c r="B489" s="147"/>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5.75" customHeight="1">
      <c r="A490" s="50"/>
      <c r="B490" s="147"/>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5.75" customHeight="1">
      <c r="A491" s="50"/>
      <c r="B491" s="147"/>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5.75" customHeight="1">
      <c r="A492" s="50"/>
      <c r="B492" s="147"/>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5.75" customHeight="1">
      <c r="A493" s="50"/>
      <c r="B493" s="147"/>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5.75" customHeight="1">
      <c r="A494" s="50"/>
      <c r="B494" s="147"/>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5.75" customHeight="1">
      <c r="A495" s="50"/>
      <c r="B495" s="147"/>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5.75" customHeight="1">
      <c r="A496" s="50"/>
      <c r="B496" s="147"/>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5.75" customHeight="1">
      <c r="A497" s="50"/>
      <c r="B497" s="147"/>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5.75" customHeight="1">
      <c r="A498" s="50"/>
      <c r="B498" s="147"/>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5.75" customHeight="1">
      <c r="A499" s="50"/>
      <c r="B499" s="147"/>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5.75" customHeight="1">
      <c r="A500" s="50"/>
      <c r="B500" s="147"/>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5.75" customHeight="1">
      <c r="A501" s="50"/>
      <c r="B501" s="147"/>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5.75" customHeight="1">
      <c r="A502" s="50"/>
      <c r="B502" s="147"/>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5.75" customHeight="1">
      <c r="A503" s="50"/>
      <c r="B503" s="147"/>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5.75" customHeight="1">
      <c r="A504" s="50"/>
      <c r="B504" s="147"/>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5.75" customHeight="1">
      <c r="A505" s="50"/>
      <c r="B505" s="147"/>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5.75" customHeight="1">
      <c r="A506" s="50"/>
      <c r="B506" s="147"/>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5.75" customHeight="1">
      <c r="A507" s="50"/>
      <c r="B507" s="147"/>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5.75" customHeight="1">
      <c r="A508" s="50"/>
      <c r="B508" s="147"/>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5.75" customHeight="1">
      <c r="A509" s="50"/>
      <c r="B509" s="147"/>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5.75" customHeight="1">
      <c r="A510" s="50"/>
      <c r="B510" s="147"/>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5.75" customHeight="1">
      <c r="A511" s="50"/>
      <c r="B511" s="147"/>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5.75" customHeight="1">
      <c r="A512" s="50"/>
      <c r="B512" s="147"/>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5.75" customHeight="1">
      <c r="A513" s="50"/>
      <c r="B513" s="147"/>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5.75" customHeight="1">
      <c r="A514" s="50"/>
      <c r="B514" s="147"/>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5.75" customHeight="1">
      <c r="A515" s="50"/>
      <c r="B515" s="147"/>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5.75" customHeight="1">
      <c r="A516" s="50"/>
      <c r="B516" s="147"/>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5.75" customHeight="1">
      <c r="A517" s="50"/>
      <c r="B517" s="147"/>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5.75" customHeight="1">
      <c r="A518" s="50"/>
      <c r="B518" s="147"/>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5.75" customHeight="1">
      <c r="A519" s="50"/>
      <c r="B519" s="147"/>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5.75" customHeight="1">
      <c r="A520" s="50"/>
      <c r="B520" s="147"/>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5.75" customHeight="1">
      <c r="A521" s="50"/>
      <c r="B521" s="147"/>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5.75" customHeight="1">
      <c r="A522" s="50"/>
      <c r="B522" s="147"/>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5.75" customHeight="1">
      <c r="A523" s="50"/>
      <c r="B523" s="147"/>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5.75" customHeight="1">
      <c r="A524" s="50"/>
      <c r="B524" s="147"/>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5.75" customHeight="1">
      <c r="A525" s="50"/>
      <c r="B525" s="147"/>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5.75" customHeight="1">
      <c r="A526" s="50"/>
      <c r="B526" s="147"/>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5.75" customHeight="1">
      <c r="A527" s="50"/>
      <c r="B527" s="147"/>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5.75" customHeight="1">
      <c r="A528" s="50"/>
      <c r="B528" s="147"/>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5.75" customHeight="1">
      <c r="A529" s="50"/>
      <c r="B529" s="147"/>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5.75" customHeight="1">
      <c r="A530" s="50"/>
      <c r="B530" s="147"/>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5.75" customHeight="1">
      <c r="A531" s="50"/>
      <c r="B531" s="147"/>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5.75" customHeight="1">
      <c r="A532" s="50"/>
      <c r="B532" s="147"/>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5.75" customHeight="1">
      <c r="A533" s="50"/>
      <c r="B533" s="147"/>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5.75" customHeight="1">
      <c r="A534" s="50"/>
      <c r="B534" s="147"/>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5.75" customHeight="1">
      <c r="A535" s="50"/>
      <c r="B535" s="147"/>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5.75" customHeight="1">
      <c r="A536" s="50"/>
      <c r="B536" s="147"/>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5.75" customHeight="1">
      <c r="A537" s="50"/>
      <c r="B537" s="147"/>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5.75" customHeight="1">
      <c r="A538" s="50"/>
      <c r="B538" s="147"/>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5.75" customHeight="1">
      <c r="A539" s="50"/>
      <c r="B539" s="147"/>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5.75" customHeight="1">
      <c r="A540" s="50"/>
      <c r="B540" s="147"/>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5.75" customHeight="1">
      <c r="A541" s="50"/>
      <c r="B541" s="147"/>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5.75" customHeight="1">
      <c r="A542" s="50"/>
      <c r="B542" s="147"/>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5.75" customHeight="1">
      <c r="A543" s="50"/>
      <c r="B543" s="147"/>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5.75" customHeight="1">
      <c r="A544" s="50"/>
      <c r="B544" s="147"/>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5.75" customHeight="1">
      <c r="A545" s="50"/>
      <c r="B545" s="147"/>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5.75" customHeight="1">
      <c r="A546" s="50"/>
      <c r="B546" s="147"/>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5.75" customHeight="1">
      <c r="A547" s="50"/>
      <c r="B547" s="147"/>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5.75" customHeight="1">
      <c r="A548" s="50"/>
      <c r="B548" s="147"/>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5.75" customHeight="1">
      <c r="A549" s="50"/>
      <c r="B549" s="147"/>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5.75" customHeight="1">
      <c r="A550" s="50"/>
      <c r="B550" s="147"/>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5.75" customHeight="1">
      <c r="A551" s="50"/>
      <c r="B551" s="147"/>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5.75" customHeight="1">
      <c r="A552" s="50"/>
      <c r="B552" s="147"/>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5.75" customHeight="1">
      <c r="A553" s="50"/>
      <c r="B553" s="147"/>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5.75" customHeight="1">
      <c r="A554" s="50"/>
      <c r="B554" s="147"/>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5.75" customHeight="1">
      <c r="A555" s="50"/>
      <c r="B555" s="147"/>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5.75" customHeight="1">
      <c r="A556" s="50"/>
      <c r="B556" s="147"/>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5.75" customHeight="1">
      <c r="A557" s="50"/>
      <c r="B557" s="147"/>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5.75" customHeight="1">
      <c r="A558" s="50"/>
      <c r="B558" s="147"/>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5.75" customHeight="1">
      <c r="A559" s="50"/>
      <c r="B559" s="147"/>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5.75" customHeight="1">
      <c r="A560" s="50"/>
      <c r="B560" s="147"/>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5.75" customHeight="1">
      <c r="A561" s="50"/>
      <c r="B561" s="147"/>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5.75" customHeight="1">
      <c r="A562" s="50"/>
      <c r="B562" s="147"/>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5.75" customHeight="1">
      <c r="A563" s="50"/>
      <c r="B563" s="147"/>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5.75" customHeight="1">
      <c r="A564" s="50"/>
      <c r="B564" s="147"/>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5.75" customHeight="1">
      <c r="A565" s="50"/>
      <c r="B565" s="147"/>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5.75" customHeight="1">
      <c r="A566" s="50"/>
      <c r="B566" s="147"/>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5.75" customHeight="1">
      <c r="A567" s="50"/>
      <c r="B567" s="147"/>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5.75" customHeight="1">
      <c r="A568" s="50"/>
      <c r="B568" s="147"/>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5.75" customHeight="1">
      <c r="A569" s="50"/>
      <c r="B569" s="147"/>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5.75" customHeight="1">
      <c r="A570" s="50"/>
      <c r="B570" s="147"/>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5.75" customHeight="1">
      <c r="A571" s="50"/>
      <c r="B571" s="147"/>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5.75" customHeight="1">
      <c r="A572" s="50"/>
      <c r="B572" s="147"/>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5.75" customHeight="1">
      <c r="A573" s="50"/>
      <c r="B573" s="147"/>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5.75" customHeight="1">
      <c r="A574" s="50"/>
      <c r="B574" s="147"/>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5.75" customHeight="1">
      <c r="A575" s="50"/>
      <c r="B575" s="147"/>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5.75" customHeight="1">
      <c r="A576" s="50"/>
      <c r="B576" s="147"/>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5.75" customHeight="1">
      <c r="A577" s="50"/>
      <c r="B577" s="147"/>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5.75" customHeight="1">
      <c r="A578" s="50"/>
      <c r="B578" s="147"/>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5.75" customHeight="1">
      <c r="A579" s="50"/>
      <c r="B579" s="147"/>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5.75" customHeight="1">
      <c r="A580" s="50"/>
      <c r="B580" s="147"/>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5.75" customHeight="1">
      <c r="A581" s="50"/>
      <c r="B581" s="147"/>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5.75" customHeight="1">
      <c r="A582" s="50"/>
      <c r="B582" s="147"/>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5.75" customHeight="1">
      <c r="A583" s="50"/>
      <c r="B583" s="147"/>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5.75" customHeight="1">
      <c r="A584" s="50"/>
      <c r="B584" s="147"/>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5.75" customHeight="1">
      <c r="A585" s="50"/>
      <c r="B585" s="147"/>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5.75" customHeight="1">
      <c r="A586" s="50"/>
      <c r="B586" s="147"/>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5.75" customHeight="1">
      <c r="A587" s="50"/>
      <c r="B587" s="147"/>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5.75" customHeight="1">
      <c r="A588" s="50"/>
      <c r="B588" s="147"/>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5.75" customHeight="1">
      <c r="A589" s="50"/>
      <c r="B589" s="147"/>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5.75" customHeight="1">
      <c r="A590" s="50"/>
      <c r="B590" s="147"/>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5.75" customHeight="1">
      <c r="A591" s="50"/>
      <c r="B591" s="147"/>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5.75" customHeight="1">
      <c r="A592" s="50"/>
      <c r="B592" s="147"/>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5.75" customHeight="1">
      <c r="A593" s="50"/>
      <c r="B593" s="147"/>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5.75" customHeight="1">
      <c r="A594" s="50"/>
      <c r="B594" s="147"/>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5.75" customHeight="1">
      <c r="A595" s="50"/>
      <c r="B595" s="147"/>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5.75" customHeight="1">
      <c r="A596" s="50"/>
      <c r="B596" s="147"/>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5.75" customHeight="1">
      <c r="A597" s="50"/>
      <c r="B597" s="147"/>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5.75" customHeight="1">
      <c r="A598" s="50"/>
      <c r="B598" s="147"/>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5.75" customHeight="1">
      <c r="A599" s="50"/>
      <c r="B599" s="147"/>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5.75" customHeight="1">
      <c r="A600" s="50"/>
      <c r="B600" s="147"/>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5.75" customHeight="1">
      <c r="A601" s="50"/>
      <c r="B601" s="147"/>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5.75" customHeight="1">
      <c r="A602" s="50"/>
      <c r="B602" s="147"/>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5.75" customHeight="1">
      <c r="A603" s="50"/>
      <c r="B603" s="147"/>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5.75" customHeight="1">
      <c r="A604" s="50"/>
      <c r="B604" s="147"/>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5.75" customHeight="1">
      <c r="A605" s="50"/>
      <c r="B605" s="147"/>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5.75" customHeight="1">
      <c r="A606" s="50"/>
      <c r="B606" s="147"/>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5.75" customHeight="1">
      <c r="A607" s="50"/>
      <c r="B607" s="147"/>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5.75" customHeight="1">
      <c r="A608" s="50"/>
      <c r="B608" s="147"/>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5.75" customHeight="1">
      <c r="A609" s="50"/>
      <c r="B609" s="147"/>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5.75" customHeight="1">
      <c r="A610" s="50"/>
      <c r="B610" s="147"/>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5.75" customHeight="1">
      <c r="A611" s="50"/>
      <c r="B611" s="147"/>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5.75" customHeight="1">
      <c r="A612" s="50"/>
      <c r="B612" s="147"/>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5.75" customHeight="1">
      <c r="A613" s="50"/>
      <c r="B613" s="147"/>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5.75" customHeight="1">
      <c r="A614" s="50"/>
      <c r="B614" s="147"/>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5.75" customHeight="1">
      <c r="A615" s="50"/>
      <c r="B615" s="147"/>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5.75" customHeight="1">
      <c r="A616" s="50"/>
      <c r="B616" s="147"/>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5.75" customHeight="1">
      <c r="A617" s="50"/>
      <c r="B617" s="147"/>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5.75" customHeight="1">
      <c r="A618" s="50"/>
      <c r="B618" s="147"/>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5.75" customHeight="1">
      <c r="A619" s="50"/>
      <c r="B619" s="147"/>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5.75" customHeight="1">
      <c r="A620" s="50"/>
      <c r="B620" s="147"/>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5.75" customHeight="1">
      <c r="A621" s="50"/>
      <c r="B621" s="147"/>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5.75" customHeight="1">
      <c r="A622" s="50"/>
      <c r="B622" s="147"/>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5.75" customHeight="1">
      <c r="A623" s="50"/>
      <c r="B623" s="147"/>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5.75" customHeight="1">
      <c r="A624" s="50"/>
      <c r="B624" s="147"/>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5.75" customHeight="1">
      <c r="A625" s="50"/>
      <c r="B625" s="147"/>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5.75" customHeight="1">
      <c r="A626" s="50"/>
      <c r="B626" s="147"/>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5.75" customHeight="1">
      <c r="A627" s="50"/>
      <c r="B627" s="147"/>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5.75" customHeight="1">
      <c r="A628" s="50"/>
      <c r="B628" s="147"/>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5.75" customHeight="1">
      <c r="A629" s="50"/>
      <c r="B629" s="147"/>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5.75" customHeight="1">
      <c r="A630" s="50"/>
      <c r="B630" s="147"/>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5.75" customHeight="1">
      <c r="A631" s="50"/>
      <c r="B631" s="147"/>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5.75" customHeight="1">
      <c r="A632" s="50"/>
      <c r="B632" s="147"/>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5.75" customHeight="1">
      <c r="A633" s="50"/>
      <c r="B633" s="147"/>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5.75" customHeight="1">
      <c r="A634" s="50"/>
      <c r="B634" s="147"/>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5.75" customHeight="1">
      <c r="A635" s="50"/>
      <c r="B635" s="147"/>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5.75" customHeight="1">
      <c r="A636" s="50"/>
      <c r="B636" s="147"/>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5.75" customHeight="1">
      <c r="A637" s="50"/>
      <c r="B637" s="147"/>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5.75" customHeight="1">
      <c r="A638" s="50"/>
      <c r="B638" s="147"/>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5.75" customHeight="1">
      <c r="A639" s="50"/>
      <c r="B639" s="147"/>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5.75" customHeight="1">
      <c r="A640" s="50"/>
      <c r="B640" s="147"/>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5.75" customHeight="1">
      <c r="A641" s="50"/>
      <c r="B641" s="147"/>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5.75" customHeight="1">
      <c r="A642" s="50"/>
      <c r="B642" s="147"/>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5.75" customHeight="1">
      <c r="A643" s="50"/>
      <c r="B643" s="147"/>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5.75" customHeight="1">
      <c r="A644" s="50"/>
      <c r="B644" s="147"/>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5.75" customHeight="1">
      <c r="A645" s="50"/>
      <c r="B645" s="147"/>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5.75" customHeight="1">
      <c r="A646" s="50"/>
      <c r="B646" s="147"/>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5.75" customHeight="1">
      <c r="A647" s="50"/>
      <c r="B647" s="147"/>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5.75" customHeight="1">
      <c r="A648" s="50"/>
      <c r="B648" s="147"/>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5.75" customHeight="1">
      <c r="A649" s="50"/>
      <c r="B649" s="147"/>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5.75" customHeight="1">
      <c r="A650" s="50"/>
      <c r="B650" s="147"/>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5.75" customHeight="1">
      <c r="A651" s="50"/>
      <c r="B651" s="147"/>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5.75" customHeight="1">
      <c r="A652" s="50"/>
      <c r="B652" s="147"/>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5.75" customHeight="1">
      <c r="A653" s="50"/>
      <c r="B653" s="147"/>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5.75" customHeight="1">
      <c r="A654" s="50"/>
      <c r="B654" s="147"/>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5.75" customHeight="1">
      <c r="A655" s="50"/>
      <c r="B655" s="147"/>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5.75" customHeight="1">
      <c r="A656" s="50"/>
      <c r="B656" s="147"/>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5.75" customHeight="1">
      <c r="A657" s="50"/>
      <c r="B657" s="147"/>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5.75" customHeight="1">
      <c r="A658" s="50"/>
      <c r="B658" s="147"/>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5.75" customHeight="1">
      <c r="A659" s="50"/>
      <c r="B659" s="147"/>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5.75" customHeight="1">
      <c r="A660" s="50"/>
      <c r="B660" s="147"/>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5.75" customHeight="1">
      <c r="A661" s="50"/>
      <c r="B661" s="147"/>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5.75" customHeight="1">
      <c r="A662" s="50"/>
      <c r="B662" s="147"/>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5.75" customHeight="1">
      <c r="A663" s="50"/>
      <c r="B663" s="147"/>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5.75" customHeight="1">
      <c r="A664" s="50"/>
      <c r="B664" s="147"/>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5.75" customHeight="1">
      <c r="A665" s="50"/>
      <c r="B665" s="147"/>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5.75" customHeight="1">
      <c r="A666" s="50"/>
      <c r="B666" s="147"/>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5.75" customHeight="1">
      <c r="A667" s="50"/>
      <c r="B667" s="147"/>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5.75" customHeight="1">
      <c r="A668" s="50"/>
      <c r="B668" s="147"/>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5.75" customHeight="1">
      <c r="A669" s="50"/>
      <c r="B669" s="147"/>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5.75" customHeight="1">
      <c r="A670" s="50"/>
      <c r="B670" s="147"/>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5.75" customHeight="1">
      <c r="A671" s="50"/>
      <c r="B671" s="147"/>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5.75" customHeight="1">
      <c r="A672" s="50"/>
      <c r="B672" s="147"/>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5.75" customHeight="1">
      <c r="A673" s="50"/>
      <c r="B673" s="147"/>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5.75" customHeight="1">
      <c r="A674" s="50"/>
      <c r="B674" s="147"/>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5.75" customHeight="1">
      <c r="A675" s="50"/>
      <c r="B675" s="147"/>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5.75" customHeight="1">
      <c r="A676" s="50"/>
      <c r="B676" s="147"/>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5.75" customHeight="1">
      <c r="A677" s="50"/>
      <c r="B677" s="147"/>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5.75" customHeight="1">
      <c r="A678" s="50"/>
      <c r="B678" s="147"/>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5.75" customHeight="1">
      <c r="A679" s="50"/>
      <c r="B679" s="147"/>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5.75" customHeight="1">
      <c r="A680" s="50"/>
      <c r="B680" s="147"/>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5.75" customHeight="1">
      <c r="A681" s="50"/>
      <c r="B681" s="147"/>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5.75" customHeight="1">
      <c r="A682" s="50"/>
      <c r="B682" s="147"/>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5.75" customHeight="1">
      <c r="A683" s="50"/>
      <c r="B683" s="147"/>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5.75" customHeight="1">
      <c r="A684" s="50"/>
      <c r="B684" s="147"/>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5.75" customHeight="1">
      <c r="A685" s="50"/>
      <c r="B685" s="147"/>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5.75" customHeight="1">
      <c r="A686" s="50"/>
      <c r="B686" s="147"/>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5.75" customHeight="1">
      <c r="A687" s="50"/>
      <c r="B687" s="147"/>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5.75" customHeight="1">
      <c r="A688" s="50"/>
      <c r="B688" s="147"/>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5.75" customHeight="1">
      <c r="A689" s="50"/>
      <c r="B689" s="147"/>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5.75" customHeight="1">
      <c r="A690" s="50"/>
      <c r="B690" s="147"/>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5.75" customHeight="1">
      <c r="A691" s="50"/>
      <c r="B691" s="147"/>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5.75" customHeight="1">
      <c r="A692" s="50"/>
      <c r="B692" s="147"/>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5.75" customHeight="1">
      <c r="A693" s="50"/>
      <c r="B693" s="147"/>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5.75" customHeight="1">
      <c r="A694" s="50"/>
      <c r="B694" s="147"/>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5.75" customHeight="1">
      <c r="A695" s="50"/>
      <c r="B695" s="147"/>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5.75" customHeight="1">
      <c r="A696" s="50"/>
      <c r="B696" s="147"/>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5.75" customHeight="1">
      <c r="A697" s="50"/>
      <c r="B697" s="147"/>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5.75" customHeight="1">
      <c r="A698" s="50"/>
      <c r="B698" s="147"/>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5.75" customHeight="1">
      <c r="A699" s="50"/>
      <c r="B699" s="147"/>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5.75" customHeight="1">
      <c r="A700" s="50"/>
      <c r="B700" s="147"/>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5.75" customHeight="1">
      <c r="A701" s="50"/>
      <c r="B701" s="147"/>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5.75" customHeight="1">
      <c r="A702" s="50"/>
      <c r="B702" s="147"/>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5.75" customHeight="1">
      <c r="A703" s="50"/>
      <c r="B703" s="147"/>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5.75" customHeight="1">
      <c r="A704" s="50"/>
      <c r="B704" s="147"/>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5.75" customHeight="1">
      <c r="A705" s="50"/>
      <c r="B705" s="147"/>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5.75" customHeight="1">
      <c r="A706" s="50"/>
      <c r="B706" s="147"/>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5.75" customHeight="1">
      <c r="A707" s="50"/>
      <c r="B707" s="147"/>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5.75" customHeight="1">
      <c r="A708" s="50"/>
      <c r="B708" s="147"/>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5.75" customHeight="1">
      <c r="A709" s="50"/>
      <c r="B709" s="147"/>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5.75" customHeight="1">
      <c r="A710" s="50"/>
      <c r="B710" s="147"/>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5.75" customHeight="1">
      <c r="A711" s="50"/>
      <c r="B711" s="147"/>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5.75" customHeight="1">
      <c r="A712" s="50"/>
      <c r="B712" s="147"/>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5.75" customHeight="1">
      <c r="A713" s="50"/>
      <c r="B713" s="147"/>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5.75" customHeight="1">
      <c r="A714" s="50"/>
      <c r="B714" s="147"/>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5.75" customHeight="1">
      <c r="A715" s="50"/>
      <c r="B715" s="147"/>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5.75" customHeight="1">
      <c r="A716" s="50"/>
      <c r="B716" s="147"/>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5.75" customHeight="1">
      <c r="A717" s="50"/>
      <c r="B717" s="147"/>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5.75" customHeight="1">
      <c r="A718" s="50"/>
      <c r="B718" s="147"/>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5.75" customHeight="1">
      <c r="A719" s="50"/>
      <c r="B719" s="147"/>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5.75" customHeight="1">
      <c r="A720" s="50"/>
      <c r="B720" s="147"/>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5.75" customHeight="1">
      <c r="A721" s="50"/>
      <c r="B721" s="147"/>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5.75" customHeight="1">
      <c r="A722" s="50"/>
      <c r="B722" s="147"/>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5.75" customHeight="1">
      <c r="A723" s="50"/>
      <c r="B723" s="147"/>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5.75" customHeight="1">
      <c r="A724" s="50"/>
      <c r="B724" s="147"/>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5.75" customHeight="1">
      <c r="A725" s="50"/>
      <c r="B725" s="147"/>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5.75" customHeight="1">
      <c r="A726" s="50"/>
      <c r="B726" s="147"/>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5.75" customHeight="1">
      <c r="A727" s="50"/>
      <c r="B727" s="147"/>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5.75" customHeight="1">
      <c r="A728" s="50"/>
      <c r="B728" s="147"/>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5.75" customHeight="1">
      <c r="A729" s="50"/>
      <c r="B729" s="147"/>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5.75" customHeight="1">
      <c r="A730" s="50"/>
      <c r="B730" s="147"/>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5.75" customHeight="1">
      <c r="A731" s="50"/>
      <c r="B731" s="147"/>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5.75" customHeight="1">
      <c r="A732" s="50"/>
      <c r="B732" s="147"/>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5.75" customHeight="1">
      <c r="A733" s="50"/>
      <c r="B733" s="147"/>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5.75" customHeight="1">
      <c r="A734" s="50"/>
      <c r="B734" s="147"/>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5.75" customHeight="1">
      <c r="A735" s="50"/>
      <c r="B735" s="147"/>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5.75" customHeight="1">
      <c r="A736" s="50"/>
      <c r="B736" s="147"/>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5.75" customHeight="1">
      <c r="A737" s="50"/>
      <c r="B737" s="147"/>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5.75" customHeight="1">
      <c r="A738" s="50"/>
      <c r="B738" s="147"/>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5.75" customHeight="1">
      <c r="A739" s="50"/>
      <c r="B739" s="147"/>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5.75" customHeight="1">
      <c r="A740" s="50"/>
      <c r="B740" s="147"/>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5.75" customHeight="1">
      <c r="A741" s="50"/>
      <c r="B741" s="147"/>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5.75" customHeight="1">
      <c r="A742" s="50"/>
      <c r="B742" s="147"/>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5.75" customHeight="1">
      <c r="A743" s="50"/>
      <c r="B743" s="147"/>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5.75" customHeight="1">
      <c r="A744" s="50"/>
      <c r="B744" s="147"/>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5.75" customHeight="1">
      <c r="A745" s="50"/>
      <c r="B745" s="147"/>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5.75" customHeight="1">
      <c r="A746" s="50"/>
      <c r="B746" s="147"/>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5.75" customHeight="1">
      <c r="A747" s="50"/>
      <c r="B747" s="147"/>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5.75" customHeight="1">
      <c r="A748" s="50"/>
      <c r="B748" s="147"/>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5.75" customHeight="1">
      <c r="A749" s="50"/>
      <c r="B749" s="147"/>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5.75" customHeight="1">
      <c r="A750" s="50"/>
      <c r="B750" s="147"/>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5.75" customHeight="1">
      <c r="A751" s="50"/>
      <c r="B751" s="147"/>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5.75" customHeight="1">
      <c r="A752" s="50"/>
      <c r="B752" s="147"/>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5.75" customHeight="1">
      <c r="A753" s="50"/>
      <c r="B753" s="147"/>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5.75" customHeight="1">
      <c r="A754" s="50"/>
      <c r="B754" s="147"/>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5.75" customHeight="1">
      <c r="A755" s="50"/>
      <c r="B755" s="147"/>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5.75" customHeight="1">
      <c r="A756" s="50"/>
      <c r="B756" s="147"/>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5.75" customHeight="1">
      <c r="A757" s="50"/>
      <c r="B757" s="147"/>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5.75" customHeight="1">
      <c r="A758" s="50"/>
      <c r="B758" s="147"/>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5.75" customHeight="1">
      <c r="A759" s="50"/>
      <c r="B759" s="147"/>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5.75" customHeight="1">
      <c r="A760" s="50"/>
      <c r="B760" s="147"/>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5.75" customHeight="1">
      <c r="A761" s="50"/>
      <c r="B761" s="147"/>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5.75" customHeight="1">
      <c r="A762" s="50"/>
      <c r="B762" s="147"/>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5.75" customHeight="1">
      <c r="A763" s="50"/>
      <c r="B763" s="147"/>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5.75" customHeight="1">
      <c r="A764" s="50"/>
      <c r="B764" s="147"/>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5.75" customHeight="1">
      <c r="A765" s="50"/>
      <c r="B765" s="147"/>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5.75" customHeight="1">
      <c r="A766" s="50"/>
      <c r="B766" s="147"/>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5.75" customHeight="1">
      <c r="A767" s="50"/>
      <c r="B767" s="147"/>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5.75" customHeight="1">
      <c r="A768" s="50"/>
      <c r="B768" s="147"/>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5.75" customHeight="1">
      <c r="A769" s="50"/>
      <c r="B769" s="147"/>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5.75" customHeight="1">
      <c r="A770" s="50"/>
      <c r="B770" s="147"/>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5.75" customHeight="1">
      <c r="A771" s="50"/>
      <c r="B771" s="147"/>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5.75" customHeight="1">
      <c r="A772" s="50"/>
      <c r="B772" s="147"/>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5.75" customHeight="1">
      <c r="A773" s="50"/>
      <c r="B773" s="147"/>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5.75" customHeight="1">
      <c r="A774" s="50"/>
      <c r="B774" s="147"/>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5.75" customHeight="1">
      <c r="A775" s="50"/>
      <c r="B775" s="147"/>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5.75" customHeight="1">
      <c r="A776" s="50"/>
      <c r="B776" s="147"/>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5.75" customHeight="1">
      <c r="A777" s="50"/>
      <c r="B777" s="147"/>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5.75" customHeight="1">
      <c r="A778" s="50"/>
      <c r="B778" s="147"/>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5.75" customHeight="1">
      <c r="A779" s="50"/>
      <c r="B779" s="147"/>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5.75" customHeight="1">
      <c r="A780" s="50"/>
      <c r="B780" s="147"/>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5.75" customHeight="1">
      <c r="A781" s="50"/>
      <c r="B781" s="147"/>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5.75" customHeight="1">
      <c r="A782" s="50"/>
      <c r="B782" s="147"/>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5.75" customHeight="1">
      <c r="A783" s="50"/>
      <c r="B783" s="147"/>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5.75" customHeight="1">
      <c r="A784" s="50"/>
      <c r="B784" s="147"/>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5.75" customHeight="1">
      <c r="A785" s="50"/>
      <c r="B785" s="147"/>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5.75" customHeight="1">
      <c r="A786" s="50"/>
      <c r="B786" s="147"/>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5.75" customHeight="1">
      <c r="A787" s="50"/>
      <c r="B787" s="147"/>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5.75" customHeight="1">
      <c r="A788" s="50"/>
      <c r="B788" s="147"/>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5.75" customHeight="1">
      <c r="A789" s="50"/>
      <c r="B789" s="147"/>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5.75" customHeight="1">
      <c r="A790" s="50"/>
      <c r="B790" s="147"/>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5.75" customHeight="1">
      <c r="A791" s="50"/>
      <c r="B791" s="147"/>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5.75" customHeight="1">
      <c r="A792" s="50"/>
      <c r="B792" s="147"/>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5.75" customHeight="1">
      <c r="A793" s="50"/>
      <c r="B793" s="147"/>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5.75" customHeight="1">
      <c r="A794" s="50"/>
      <c r="B794" s="147"/>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5.75" customHeight="1">
      <c r="A795" s="50"/>
      <c r="B795" s="147"/>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5.75" customHeight="1">
      <c r="A796" s="50"/>
      <c r="B796" s="147"/>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5.75" customHeight="1">
      <c r="A797" s="50"/>
      <c r="B797" s="147"/>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5.75" customHeight="1">
      <c r="A798" s="50"/>
      <c r="B798" s="147"/>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5.75" customHeight="1">
      <c r="A799" s="50"/>
      <c r="B799" s="147"/>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5.75" customHeight="1">
      <c r="A800" s="50"/>
      <c r="B800" s="147"/>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5.75" customHeight="1">
      <c r="A801" s="50"/>
      <c r="B801" s="147"/>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5.75" customHeight="1">
      <c r="A802" s="50"/>
      <c r="B802" s="147"/>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5.75" customHeight="1">
      <c r="A803" s="50"/>
      <c r="B803" s="147"/>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5.75" customHeight="1">
      <c r="A804" s="50"/>
      <c r="B804" s="147"/>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5.75" customHeight="1">
      <c r="A805" s="50"/>
      <c r="B805" s="147"/>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5.75" customHeight="1">
      <c r="A806" s="50"/>
      <c r="B806" s="147"/>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5.75" customHeight="1">
      <c r="A807" s="50"/>
      <c r="B807" s="147"/>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5.75" customHeight="1">
      <c r="A808" s="50"/>
      <c r="B808" s="147"/>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5.75" customHeight="1">
      <c r="A809" s="50"/>
      <c r="B809" s="147"/>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5.75" customHeight="1">
      <c r="A810" s="50"/>
      <c r="B810" s="147"/>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5.75" customHeight="1">
      <c r="A811" s="50"/>
      <c r="B811" s="147"/>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5.75" customHeight="1">
      <c r="A812" s="50"/>
      <c r="B812" s="147"/>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5.75" customHeight="1">
      <c r="A813" s="50"/>
      <c r="B813" s="147"/>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5.75" customHeight="1">
      <c r="A814" s="50"/>
      <c r="B814" s="147"/>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5.75" customHeight="1">
      <c r="A815" s="50"/>
      <c r="B815" s="147"/>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5.75" customHeight="1">
      <c r="A816" s="50"/>
      <c r="B816" s="147"/>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5.75" customHeight="1">
      <c r="A817" s="50"/>
      <c r="B817" s="147"/>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5.75" customHeight="1">
      <c r="A818" s="50"/>
      <c r="B818" s="147"/>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5.75" customHeight="1">
      <c r="A819" s="50"/>
      <c r="B819" s="147"/>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5.75" customHeight="1">
      <c r="A820" s="50"/>
      <c r="B820" s="147"/>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5.75" customHeight="1">
      <c r="A821" s="50"/>
      <c r="B821" s="147"/>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5.75" customHeight="1">
      <c r="A822" s="50"/>
      <c r="B822" s="147"/>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5.75" customHeight="1">
      <c r="A823" s="50"/>
      <c r="B823" s="147"/>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5.75" customHeight="1">
      <c r="A824" s="50"/>
      <c r="B824" s="147"/>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5.75" customHeight="1">
      <c r="A825" s="50"/>
      <c r="B825" s="147"/>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5.75" customHeight="1">
      <c r="A826" s="50"/>
      <c r="B826" s="147"/>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5.75" customHeight="1">
      <c r="A827" s="50"/>
      <c r="B827" s="147"/>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5.75" customHeight="1">
      <c r="A828" s="50"/>
      <c r="B828" s="147"/>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5.75" customHeight="1">
      <c r="A829" s="50"/>
      <c r="B829" s="147"/>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5.75" customHeight="1">
      <c r="A830" s="50"/>
      <c r="B830" s="147"/>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5.75" customHeight="1">
      <c r="A831" s="50"/>
      <c r="B831" s="147"/>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5.75" customHeight="1">
      <c r="A832" s="50"/>
      <c r="B832" s="147"/>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5.75" customHeight="1">
      <c r="A833" s="50"/>
      <c r="B833" s="147"/>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5.75" customHeight="1">
      <c r="A834" s="50"/>
      <c r="B834" s="147"/>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5.75" customHeight="1">
      <c r="A835" s="50"/>
      <c r="B835" s="147"/>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5.75" customHeight="1">
      <c r="A836" s="50"/>
      <c r="B836" s="147"/>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5.75" customHeight="1">
      <c r="A837" s="50"/>
      <c r="B837" s="147"/>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5.75" customHeight="1">
      <c r="A838" s="50"/>
      <c r="B838" s="147"/>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5.75" customHeight="1">
      <c r="A839" s="50"/>
      <c r="B839" s="147"/>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5.75" customHeight="1">
      <c r="A840" s="50"/>
      <c r="B840" s="147"/>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5.75" customHeight="1">
      <c r="A841" s="50"/>
      <c r="B841" s="147"/>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5.75" customHeight="1">
      <c r="A842" s="50"/>
      <c r="B842" s="147"/>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5.75" customHeight="1">
      <c r="A843" s="50"/>
      <c r="B843" s="147"/>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5.75" customHeight="1">
      <c r="A844" s="50"/>
      <c r="B844" s="147"/>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5.75" customHeight="1">
      <c r="A845" s="50"/>
      <c r="B845" s="147"/>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5.75" customHeight="1">
      <c r="A846" s="50"/>
      <c r="B846" s="147"/>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5.75" customHeight="1">
      <c r="A847" s="50"/>
      <c r="B847" s="147"/>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5.75" customHeight="1">
      <c r="A848" s="50"/>
      <c r="B848" s="147"/>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5.75" customHeight="1">
      <c r="A849" s="50"/>
      <c r="B849" s="147"/>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5.75" customHeight="1">
      <c r="A850" s="50"/>
      <c r="B850" s="147"/>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5.75" customHeight="1">
      <c r="A851" s="50"/>
      <c r="B851" s="147"/>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5.75" customHeight="1">
      <c r="A852" s="50"/>
      <c r="B852" s="147"/>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5.75" customHeight="1">
      <c r="A853" s="50"/>
      <c r="B853" s="147"/>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5.75" customHeight="1">
      <c r="A854" s="50"/>
      <c r="B854" s="147"/>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5.75" customHeight="1">
      <c r="A855" s="50"/>
      <c r="B855" s="147"/>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5.75" customHeight="1">
      <c r="A856" s="50"/>
      <c r="B856" s="147"/>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5.75" customHeight="1">
      <c r="A857" s="50"/>
      <c r="B857" s="147"/>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5.75" customHeight="1">
      <c r="A858" s="50"/>
      <c r="B858" s="147"/>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5.75" customHeight="1">
      <c r="A859" s="50"/>
      <c r="B859" s="147"/>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5.75" customHeight="1">
      <c r="A860" s="50"/>
      <c r="B860" s="147"/>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5.75" customHeight="1">
      <c r="A861" s="50"/>
      <c r="B861" s="147"/>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5.75" customHeight="1">
      <c r="A862" s="50"/>
      <c r="B862" s="147"/>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5.75" customHeight="1">
      <c r="A863" s="50"/>
      <c r="B863" s="147"/>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5.75" customHeight="1">
      <c r="A864" s="50"/>
      <c r="B864" s="147"/>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5.75" customHeight="1">
      <c r="A865" s="50"/>
      <c r="B865" s="147"/>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5.75" customHeight="1">
      <c r="A866" s="50"/>
      <c r="B866" s="147"/>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5.75" customHeight="1">
      <c r="A867" s="50"/>
      <c r="B867" s="147"/>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5.75" customHeight="1">
      <c r="A868" s="50"/>
      <c r="B868" s="147"/>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5.75" customHeight="1">
      <c r="A869" s="50"/>
      <c r="B869" s="147"/>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5.75" customHeight="1">
      <c r="A870" s="50"/>
      <c r="B870" s="147"/>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5.75" customHeight="1">
      <c r="A871" s="50"/>
      <c r="B871" s="147"/>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5.75" customHeight="1">
      <c r="A872" s="50"/>
      <c r="B872" s="147"/>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5.75" customHeight="1">
      <c r="A873" s="50"/>
      <c r="B873" s="147"/>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5.75" customHeight="1">
      <c r="A874" s="50"/>
      <c r="B874" s="147"/>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5.75" customHeight="1">
      <c r="A875" s="50"/>
      <c r="B875" s="147"/>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5.75" customHeight="1">
      <c r="A876" s="50"/>
      <c r="B876" s="147"/>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5.75" customHeight="1">
      <c r="A877" s="50"/>
      <c r="B877" s="147"/>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5.75" customHeight="1">
      <c r="A878" s="50"/>
      <c r="B878" s="147"/>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5.75" customHeight="1">
      <c r="A879" s="50"/>
      <c r="B879" s="147"/>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5.75" customHeight="1">
      <c r="A880" s="50"/>
      <c r="B880" s="147"/>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5.75" customHeight="1">
      <c r="A881" s="50"/>
      <c r="B881" s="147"/>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5.75" customHeight="1">
      <c r="A882" s="50"/>
      <c r="B882" s="147"/>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5.75" customHeight="1">
      <c r="A883" s="50"/>
      <c r="B883" s="147"/>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5.75" customHeight="1">
      <c r="A884" s="50"/>
      <c r="B884" s="147"/>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5.75" customHeight="1">
      <c r="A885" s="50"/>
      <c r="B885" s="147"/>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5.75" customHeight="1">
      <c r="A886" s="50"/>
      <c r="B886" s="147"/>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5.75" customHeight="1">
      <c r="A887" s="50"/>
      <c r="B887" s="147"/>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5.75" customHeight="1">
      <c r="A888" s="50"/>
      <c r="B888" s="147"/>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5.75" customHeight="1">
      <c r="A889" s="50"/>
      <c r="B889" s="147"/>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5.75" customHeight="1">
      <c r="A890" s="50"/>
      <c r="B890" s="147"/>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5.75" customHeight="1">
      <c r="A891" s="50"/>
      <c r="B891" s="147"/>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5.75" customHeight="1">
      <c r="A892" s="50"/>
      <c r="B892" s="147"/>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5.75" customHeight="1">
      <c r="A893" s="50"/>
      <c r="B893" s="147"/>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5.75" customHeight="1">
      <c r="A894" s="50"/>
      <c r="B894" s="147"/>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5.75" customHeight="1">
      <c r="A895" s="50"/>
      <c r="B895" s="147"/>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5.75" customHeight="1">
      <c r="A896" s="50"/>
      <c r="B896" s="147"/>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5.75" customHeight="1">
      <c r="A897" s="50"/>
      <c r="B897" s="147"/>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5.75" customHeight="1">
      <c r="A898" s="50"/>
      <c r="B898" s="147"/>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5.75" customHeight="1">
      <c r="A899" s="50"/>
      <c r="B899" s="147"/>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5.75" customHeight="1">
      <c r="A900" s="50"/>
      <c r="B900" s="147"/>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5.75" customHeight="1">
      <c r="A901" s="50"/>
      <c r="B901" s="147"/>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5.75" customHeight="1">
      <c r="A902" s="50"/>
      <c r="B902" s="147"/>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5.75" customHeight="1">
      <c r="A903" s="50"/>
      <c r="B903" s="147"/>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5.75" customHeight="1">
      <c r="A904" s="50"/>
      <c r="B904" s="147"/>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5.75" customHeight="1">
      <c r="A905" s="50"/>
      <c r="B905" s="147"/>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5.75" customHeight="1">
      <c r="A906" s="50"/>
      <c r="B906" s="147"/>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5.75" customHeight="1">
      <c r="A907" s="50"/>
      <c r="B907" s="147"/>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5.75" customHeight="1">
      <c r="A908" s="50"/>
      <c r="B908" s="147"/>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5.75" customHeight="1">
      <c r="A909" s="50"/>
      <c r="B909" s="147"/>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5.75" customHeight="1">
      <c r="A910" s="50"/>
      <c r="B910" s="147"/>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5.75" customHeight="1">
      <c r="A911" s="50"/>
      <c r="B911" s="147"/>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5.75" customHeight="1">
      <c r="A912" s="50"/>
      <c r="B912" s="147"/>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5.75" customHeight="1">
      <c r="A913" s="50"/>
      <c r="B913" s="147"/>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5.75" customHeight="1">
      <c r="A914" s="50"/>
      <c r="B914" s="147"/>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5.75" customHeight="1">
      <c r="A915" s="50"/>
      <c r="B915" s="147"/>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5.75" customHeight="1">
      <c r="A916" s="50"/>
      <c r="B916" s="147"/>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5.75" customHeight="1">
      <c r="A917" s="50"/>
      <c r="B917" s="147"/>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5.75" customHeight="1">
      <c r="A918" s="50"/>
      <c r="B918" s="147"/>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5.75" customHeight="1">
      <c r="A919" s="50"/>
      <c r="B919" s="147"/>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5.75" customHeight="1">
      <c r="A920" s="50"/>
      <c r="B920" s="147"/>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5.75" customHeight="1">
      <c r="A921" s="50"/>
      <c r="B921" s="147"/>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5.75" customHeight="1">
      <c r="A922" s="50"/>
      <c r="B922" s="147"/>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5.75" customHeight="1">
      <c r="A923" s="50"/>
      <c r="B923" s="147"/>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5.75" customHeight="1">
      <c r="A924" s="50"/>
      <c r="B924" s="147"/>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5.75" customHeight="1">
      <c r="A925" s="50"/>
      <c r="B925" s="147"/>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5.75" customHeight="1">
      <c r="A926" s="50"/>
      <c r="B926" s="147"/>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5.75" customHeight="1">
      <c r="A927" s="50"/>
      <c r="B927" s="147"/>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5.75" customHeight="1">
      <c r="A928" s="50"/>
      <c r="B928" s="147"/>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5.75" customHeight="1">
      <c r="A929" s="50"/>
      <c r="B929" s="147"/>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5.75" customHeight="1">
      <c r="A930" s="50"/>
      <c r="B930" s="147"/>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5.75" customHeight="1">
      <c r="A931" s="50"/>
      <c r="B931" s="147"/>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5.75" customHeight="1">
      <c r="A932" s="50"/>
      <c r="B932" s="147"/>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5.75" customHeight="1">
      <c r="A933" s="50"/>
      <c r="B933" s="147"/>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5.75" customHeight="1">
      <c r="A934" s="50"/>
      <c r="B934" s="147"/>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5.75" customHeight="1">
      <c r="A935" s="50"/>
      <c r="B935" s="147"/>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5.75" customHeight="1">
      <c r="A936" s="50"/>
      <c r="B936" s="147"/>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5.75" customHeight="1">
      <c r="A937" s="50"/>
      <c r="B937" s="147"/>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5.75" customHeight="1">
      <c r="A938" s="50"/>
      <c r="B938" s="147"/>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5.75" customHeight="1">
      <c r="A939" s="50"/>
      <c r="B939" s="147"/>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5.75" customHeight="1">
      <c r="A940" s="50"/>
      <c r="B940" s="147"/>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5.75" customHeight="1">
      <c r="A941" s="50"/>
      <c r="B941" s="147"/>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5.75" customHeight="1">
      <c r="A942" s="50"/>
      <c r="B942" s="147"/>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5.75" customHeight="1">
      <c r="A943" s="50"/>
      <c r="B943" s="147"/>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5.75" customHeight="1">
      <c r="A944" s="50"/>
      <c r="B944" s="147"/>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5.75" customHeight="1">
      <c r="A945" s="50"/>
      <c r="B945" s="147"/>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5.75" customHeight="1">
      <c r="A946" s="50"/>
      <c r="B946" s="147"/>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5.75" customHeight="1">
      <c r="A947" s="50"/>
      <c r="B947" s="147"/>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5.75" customHeight="1">
      <c r="A948" s="50"/>
      <c r="B948" s="147"/>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5.75" customHeight="1">
      <c r="A949" s="50"/>
      <c r="B949" s="147"/>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5.75" customHeight="1">
      <c r="A950" s="50"/>
      <c r="B950" s="147"/>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5.75" customHeight="1">
      <c r="A951" s="50"/>
      <c r="B951" s="147"/>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5.75" customHeight="1">
      <c r="A952" s="50"/>
      <c r="B952" s="147"/>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5.75" customHeight="1">
      <c r="A953" s="50"/>
      <c r="B953" s="147"/>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5.75" customHeight="1">
      <c r="A954" s="50"/>
      <c r="B954" s="147"/>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5.75" customHeight="1">
      <c r="A955" s="50"/>
      <c r="B955" s="147"/>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5.75" customHeight="1">
      <c r="A956" s="50"/>
      <c r="B956" s="147"/>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5.75" customHeight="1">
      <c r="A957" s="50"/>
      <c r="B957" s="147"/>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5.75" customHeight="1">
      <c r="A958" s="50"/>
      <c r="B958" s="147"/>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5.75" customHeight="1">
      <c r="A959" s="50"/>
      <c r="B959" s="147"/>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5.75" customHeight="1">
      <c r="A960" s="50"/>
      <c r="B960" s="147"/>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5.75" customHeight="1">
      <c r="A961" s="50"/>
      <c r="B961" s="147"/>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5.75" customHeight="1">
      <c r="A962" s="50"/>
      <c r="B962" s="147"/>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5.75" customHeight="1">
      <c r="A963" s="50"/>
      <c r="B963" s="147"/>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5.75" customHeight="1">
      <c r="A964" s="50"/>
      <c r="B964" s="147"/>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5.75" customHeight="1">
      <c r="A965" s="50"/>
      <c r="B965" s="147"/>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5.75" customHeight="1">
      <c r="A966" s="50"/>
      <c r="B966" s="147"/>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5.75" customHeight="1">
      <c r="A967" s="50"/>
      <c r="B967" s="147"/>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5.75" customHeight="1">
      <c r="A968" s="50"/>
      <c r="B968" s="147"/>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5.75" customHeight="1">
      <c r="A969" s="50"/>
      <c r="B969" s="147"/>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5.75" customHeight="1">
      <c r="A970" s="50"/>
      <c r="B970" s="147"/>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5.75" customHeight="1">
      <c r="A971" s="50"/>
      <c r="B971" s="147"/>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5.75" customHeight="1">
      <c r="A972" s="50"/>
      <c r="B972" s="147"/>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5.75" customHeight="1">
      <c r="A973" s="50"/>
      <c r="B973" s="147"/>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5.75" customHeight="1">
      <c r="A974" s="50"/>
      <c r="B974" s="147"/>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5.75" customHeight="1">
      <c r="A975" s="50"/>
      <c r="B975" s="147"/>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5.75" customHeight="1">
      <c r="A976" s="50"/>
      <c r="B976" s="147"/>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5.75" customHeight="1">
      <c r="A977" s="50"/>
      <c r="B977" s="147"/>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5.75" customHeight="1">
      <c r="A978" s="50"/>
      <c r="B978" s="147"/>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5.75" customHeight="1">
      <c r="A979" s="50"/>
      <c r="B979" s="147"/>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5.75" customHeight="1">
      <c r="A980" s="50"/>
      <c r="B980" s="147"/>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5.75" customHeight="1">
      <c r="A981" s="50"/>
      <c r="B981" s="147"/>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5.75" customHeight="1">
      <c r="A982" s="50"/>
      <c r="B982" s="147"/>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5.75" customHeight="1">
      <c r="A983" s="50"/>
      <c r="B983" s="147"/>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5.75" customHeight="1">
      <c r="A984" s="50"/>
      <c r="B984" s="147"/>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5.75" customHeight="1">
      <c r="A985" s="50"/>
      <c r="B985" s="147"/>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5.75" customHeight="1">
      <c r="A986" s="50"/>
      <c r="B986" s="147"/>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5.75" customHeight="1">
      <c r="A987" s="50"/>
      <c r="B987" s="147"/>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5.75" customHeight="1">
      <c r="A988" s="50"/>
      <c r="B988" s="147"/>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5.75" customHeight="1">
      <c r="A989" s="50"/>
      <c r="B989" s="147"/>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5.75" customHeight="1">
      <c r="A990" s="50"/>
      <c r="B990" s="147"/>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5.75" customHeight="1">
      <c r="A991" s="50"/>
      <c r="B991" s="147"/>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5.75" customHeight="1">
      <c r="A992" s="50"/>
      <c r="B992" s="147"/>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5.75" customHeight="1">
      <c r="A993" s="50"/>
      <c r="B993" s="147"/>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5.75" customHeight="1">
      <c r="A994" s="50"/>
      <c r="B994" s="147"/>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5.75" customHeight="1">
      <c r="A995" s="50"/>
      <c r="B995" s="147"/>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5.75" customHeight="1">
      <c r="A996" s="50"/>
      <c r="B996" s="147"/>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5.75" customHeight="1">
      <c r="A997" s="50"/>
      <c r="B997" s="147"/>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5.75" customHeight="1">
      <c r="A998" s="50"/>
      <c r="B998" s="147"/>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5.75" customHeight="1">
      <c r="A999" s="50"/>
      <c r="B999" s="147"/>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5.75" customHeight="1">
      <c r="A1000" s="50"/>
      <c r="B1000" s="147"/>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64">
    <mergeCell ref="C60:M60"/>
    <mergeCell ref="C61:M61"/>
    <mergeCell ref="C62:M62"/>
    <mergeCell ref="C53:M53"/>
    <mergeCell ref="C54:M54"/>
    <mergeCell ref="C55:M55"/>
    <mergeCell ref="C56:M56"/>
    <mergeCell ref="C57:M57"/>
    <mergeCell ref="C58:M58"/>
    <mergeCell ref="C59:M59"/>
    <mergeCell ref="C17:M17"/>
    <mergeCell ref="B1:M1"/>
    <mergeCell ref="A2:A15"/>
    <mergeCell ref="C2:M2"/>
    <mergeCell ref="C3:M3"/>
    <mergeCell ref="F4:G4"/>
    <mergeCell ref="I7:M7"/>
    <mergeCell ref="B8:B10"/>
    <mergeCell ref="C12:M12"/>
    <mergeCell ref="C13:M13"/>
    <mergeCell ref="F14:M14"/>
    <mergeCell ref="C15:M15"/>
    <mergeCell ref="C16:M16"/>
    <mergeCell ref="I9:J9"/>
    <mergeCell ref="C10:D10"/>
    <mergeCell ref="F10:G10"/>
    <mergeCell ref="I10:J10"/>
    <mergeCell ref="C11:M11"/>
    <mergeCell ref="F43:G43"/>
    <mergeCell ref="H43:I43"/>
    <mergeCell ref="F46:F47"/>
    <mergeCell ref="G46:J47"/>
    <mergeCell ref="L46:M47"/>
    <mergeCell ref="L37:M37"/>
    <mergeCell ref="F39:G39"/>
    <mergeCell ref="L39:M39"/>
    <mergeCell ref="D39:E39"/>
    <mergeCell ref="D41:E41"/>
    <mergeCell ref="F41:G41"/>
    <mergeCell ref="H41:I41"/>
    <mergeCell ref="J41:K41"/>
    <mergeCell ref="L41:M41"/>
    <mergeCell ref="H39:I39"/>
    <mergeCell ref="J39:K39"/>
    <mergeCell ref="D37:E37"/>
    <mergeCell ref="F37:G37"/>
    <mergeCell ref="H37:I37"/>
    <mergeCell ref="J37:K37"/>
    <mergeCell ref="C7:D7"/>
    <mergeCell ref="C9:D9"/>
    <mergeCell ref="A16:A52"/>
    <mergeCell ref="A53:A58"/>
    <mergeCell ref="A59:A61"/>
    <mergeCell ref="B14:B15"/>
    <mergeCell ref="C14:D14"/>
    <mergeCell ref="B18:B24"/>
    <mergeCell ref="B25:B28"/>
    <mergeCell ref="B32:B34"/>
    <mergeCell ref="B35:B44"/>
    <mergeCell ref="B45:B48"/>
    <mergeCell ref="D43:E43"/>
    <mergeCell ref="C49:M49"/>
    <mergeCell ref="C50:M50"/>
    <mergeCell ref="F9:G9"/>
  </mergeCell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49" workbookViewId="0">
      <selection activeCell="H10" sqref="H10"/>
    </sheetView>
  </sheetViews>
  <sheetFormatPr baseColWidth="10" defaultColWidth="14.42578125" defaultRowHeight="15" customHeight="1"/>
  <cols>
    <col min="1" max="1" width="25.140625" customWidth="1"/>
    <col min="2" max="2" width="39.140625" customWidth="1"/>
    <col min="3" max="26" width="11.42578125" customWidth="1"/>
  </cols>
  <sheetData>
    <row r="1" spans="1:26" ht="26.25" customHeight="1">
      <c r="A1" s="159"/>
      <c r="B1" s="1202" t="s">
        <v>965</v>
      </c>
      <c r="C1" s="1203"/>
      <c r="D1" s="1203"/>
      <c r="E1" s="1203"/>
      <c r="F1" s="1203"/>
      <c r="G1" s="1203"/>
      <c r="H1" s="1203"/>
      <c r="I1" s="1203"/>
      <c r="J1" s="1203"/>
      <c r="K1" s="1203"/>
      <c r="L1" s="1203"/>
      <c r="M1" s="1204"/>
      <c r="N1" s="50"/>
      <c r="O1" s="50"/>
      <c r="P1" s="50"/>
      <c r="Q1" s="50"/>
      <c r="R1" s="50"/>
      <c r="S1" s="50"/>
      <c r="T1" s="50"/>
      <c r="U1" s="50"/>
      <c r="V1" s="50"/>
      <c r="W1" s="50"/>
      <c r="X1" s="50"/>
      <c r="Y1" s="50"/>
      <c r="Z1" s="50"/>
    </row>
    <row r="2" spans="1:26" ht="15.75" customHeight="1">
      <c r="A2" s="1822" t="s">
        <v>263</v>
      </c>
      <c r="B2" s="51" t="s">
        <v>264</v>
      </c>
      <c r="C2" s="1485" t="s">
        <v>786</v>
      </c>
      <c r="D2" s="1125"/>
      <c r="E2" s="1125"/>
      <c r="F2" s="1125"/>
      <c r="G2" s="1125"/>
      <c r="H2" s="1125"/>
      <c r="I2" s="1125"/>
      <c r="J2" s="1125"/>
      <c r="K2" s="1125"/>
      <c r="L2" s="1125"/>
      <c r="M2" s="1126"/>
      <c r="N2" s="50"/>
      <c r="O2" s="50"/>
      <c r="P2" s="50"/>
      <c r="Q2" s="50"/>
      <c r="R2" s="50"/>
      <c r="S2" s="50"/>
      <c r="T2" s="50"/>
      <c r="U2" s="50"/>
      <c r="V2" s="50"/>
      <c r="W2" s="50"/>
      <c r="X2" s="50"/>
      <c r="Y2" s="50"/>
      <c r="Z2" s="50"/>
    </row>
    <row r="3" spans="1:26" ht="39" customHeight="1">
      <c r="A3" s="1077"/>
      <c r="B3" s="52" t="s">
        <v>338</v>
      </c>
      <c r="C3" s="1098" t="s">
        <v>784</v>
      </c>
      <c r="D3" s="1064"/>
      <c r="E3" s="1064"/>
      <c r="F3" s="1064"/>
      <c r="G3" s="1064"/>
      <c r="H3" s="1064"/>
      <c r="I3" s="1064"/>
      <c r="J3" s="1064"/>
      <c r="K3" s="1064"/>
      <c r="L3" s="1064"/>
      <c r="M3" s="1095"/>
      <c r="N3" s="50"/>
      <c r="O3" s="50"/>
      <c r="P3" s="50"/>
      <c r="Q3" s="50"/>
      <c r="R3" s="50"/>
      <c r="S3" s="50"/>
      <c r="T3" s="50"/>
      <c r="U3" s="50"/>
      <c r="V3" s="50"/>
      <c r="W3" s="50"/>
      <c r="X3" s="50"/>
      <c r="Y3" s="50"/>
      <c r="Z3" s="50"/>
    </row>
    <row r="4" spans="1:26" ht="15.75" customHeight="1">
      <c r="A4" s="1077"/>
      <c r="B4" s="60" t="s">
        <v>97</v>
      </c>
      <c r="C4" s="54" t="s">
        <v>217</v>
      </c>
      <c r="D4" s="55"/>
      <c r="E4" s="56"/>
      <c r="F4" s="1114" t="s">
        <v>98</v>
      </c>
      <c r="G4" s="1069"/>
      <c r="H4" s="57"/>
      <c r="I4" s="58"/>
      <c r="J4" s="58"/>
      <c r="K4" s="58"/>
      <c r="L4" s="58"/>
      <c r="M4" s="59"/>
      <c r="N4" s="50"/>
      <c r="O4" s="50"/>
      <c r="P4" s="50"/>
      <c r="Q4" s="50"/>
      <c r="R4" s="50"/>
      <c r="S4" s="50"/>
      <c r="T4" s="50"/>
      <c r="U4" s="50"/>
      <c r="V4" s="50"/>
      <c r="W4" s="50"/>
      <c r="X4" s="50"/>
      <c r="Y4" s="50"/>
      <c r="Z4" s="50"/>
    </row>
    <row r="5" spans="1:26" ht="15.75" customHeight="1">
      <c r="A5" s="1077"/>
      <c r="B5" s="60" t="s">
        <v>267</v>
      </c>
      <c r="C5" s="54"/>
      <c r="D5" s="1823"/>
      <c r="E5" s="1064"/>
      <c r="F5" s="1064"/>
      <c r="G5" s="1064"/>
      <c r="H5" s="1064"/>
      <c r="I5" s="1064"/>
      <c r="J5" s="1064"/>
      <c r="K5" s="1064"/>
      <c r="L5" s="1064"/>
      <c r="M5" s="1095"/>
      <c r="N5" s="50"/>
      <c r="O5" s="50"/>
      <c r="P5" s="50"/>
      <c r="Q5" s="50"/>
      <c r="R5" s="50"/>
      <c r="S5" s="50"/>
      <c r="T5" s="50"/>
      <c r="U5" s="50"/>
      <c r="V5" s="50"/>
      <c r="W5" s="50"/>
      <c r="X5" s="50"/>
      <c r="Y5" s="50"/>
      <c r="Z5" s="50"/>
    </row>
    <row r="6" spans="1:26" ht="15.75" customHeight="1">
      <c r="A6" s="1077"/>
      <c r="B6" s="60" t="s">
        <v>268</v>
      </c>
      <c r="C6" s="54"/>
      <c r="D6" s="1823"/>
      <c r="E6" s="1064"/>
      <c r="F6" s="1064"/>
      <c r="G6" s="1064"/>
      <c r="H6" s="1064"/>
      <c r="I6" s="1064"/>
      <c r="J6" s="1064"/>
      <c r="K6" s="1064"/>
      <c r="L6" s="1064"/>
      <c r="M6" s="1095"/>
      <c r="N6" s="50"/>
      <c r="O6" s="50"/>
      <c r="P6" s="50"/>
      <c r="Q6" s="50"/>
      <c r="R6" s="50"/>
      <c r="S6" s="50"/>
      <c r="T6" s="50"/>
      <c r="U6" s="50"/>
      <c r="V6" s="50"/>
      <c r="W6" s="50"/>
      <c r="X6" s="50"/>
      <c r="Y6" s="50"/>
      <c r="Z6" s="50"/>
    </row>
    <row r="7" spans="1:26" ht="15.75" customHeight="1">
      <c r="A7" s="1077"/>
      <c r="B7" s="52" t="s">
        <v>269</v>
      </c>
      <c r="C7" s="1108" t="s">
        <v>53</v>
      </c>
      <c r="D7" s="1064"/>
      <c r="E7" s="1064"/>
      <c r="F7" s="1064"/>
      <c r="G7" s="1069"/>
      <c r="H7" s="63" t="s">
        <v>52</v>
      </c>
      <c r="I7" s="1199" t="s">
        <v>54</v>
      </c>
      <c r="J7" s="1064"/>
      <c r="K7" s="1064"/>
      <c r="L7" s="1064"/>
      <c r="M7" s="1095"/>
      <c r="N7" s="50"/>
      <c r="O7" s="50"/>
      <c r="P7" s="50"/>
      <c r="Q7" s="50"/>
      <c r="R7" s="50"/>
      <c r="S7" s="50"/>
      <c r="T7" s="50"/>
      <c r="U7" s="50"/>
      <c r="V7" s="50"/>
      <c r="W7" s="50"/>
      <c r="X7" s="50"/>
      <c r="Y7" s="50"/>
      <c r="Z7" s="50"/>
    </row>
    <row r="8" spans="1:26" ht="15.75" customHeight="1">
      <c r="A8" s="1077"/>
      <c r="B8" s="1213" t="s">
        <v>270</v>
      </c>
      <c r="C8" s="1777" t="s">
        <v>54</v>
      </c>
      <c r="D8" s="1779"/>
      <c r="E8" s="65"/>
      <c r="F8" s="1778" t="s">
        <v>60</v>
      </c>
      <c r="G8" s="1779"/>
      <c r="H8" s="65"/>
      <c r="I8" s="1777" t="s">
        <v>62</v>
      </c>
      <c r="J8" s="1779"/>
      <c r="K8" s="65"/>
      <c r="L8" s="88"/>
      <c r="M8" s="89"/>
      <c r="N8" s="50"/>
      <c r="O8" s="50"/>
      <c r="P8" s="50"/>
      <c r="Q8" s="50"/>
      <c r="R8" s="50"/>
      <c r="S8" s="50"/>
      <c r="T8" s="50"/>
      <c r="U8" s="50"/>
      <c r="V8" s="50"/>
      <c r="W8" s="50"/>
      <c r="X8" s="50"/>
      <c r="Y8" s="50"/>
      <c r="Z8" s="50"/>
    </row>
    <row r="9" spans="1:26" ht="15.75" customHeight="1">
      <c r="A9" s="1077"/>
      <c r="B9" s="1077"/>
      <c r="C9" s="1774"/>
      <c r="D9" s="1769"/>
      <c r="E9" s="67"/>
      <c r="F9" s="1580"/>
      <c r="G9" s="1769"/>
      <c r="H9" s="67"/>
      <c r="I9" s="1774"/>
      <c r="J9" s="1769"/>
      <c r="K9" s="67"/>
      <c r="L9" s="90"/>
      <c r="M9" s="91"/>
      <c r="N9" s="50"/>
      <c r="O9" s="50"/>
      <c r="P9" s="50"/>
      <c r="Q9" s="50"/>
      <c r="R9" s="50"/>
      <c r="S9" s="50"/>
      <c r="T9" s="50"/>
      <c r="U9" s="50"/>
      <c r="V9" s="50"/>
      <c r="W9" s="50"/>
      <c r="X9" s="50"/>
      <c r="Y9" s="50"/>
      <c r="Z9" s="50"/>
    </row>
    <row r="10" spans="1:26" ht="15.75" customHeight="1">
      <c r="A10" s="1077"/>
      <c r="B10" s="1077"/>
      <c r="C10" s="1771" t="s">
        <v>272</v>
      </c>
      <c r="D10" s="1772"/>
      <c r="E10" s="67"/>
      <c r="F10" s="1120" t="s">
        <v>272</v>
      </c>
      <c r="G10" s="1772"/>
      <c r="H10" s="67"/>
      <c r="I10" s="1120" t="s">
        <v>272</v>
      </c>
      <c r="J10" s="1772"/>
      <c r="K10" s="67"/>
      <c r="L10" s="90"/>
      <c r="M10" s="91"/>
      <c r="N10" s="50"/>
      <c r="O10" s="50"/>
      <c r="P10" s="50"/>
      <c r="Q10" s="50"/>
      <c r="R10" s="50"/>
      <c r="S10" s="50"/>
      <c r="T10" s="50"/>
      <c r="U10" s="50"/>
      <c r="V10" s="50"/>
      <c r="W10" s="50"/>
      <c r="X10" s="50"/>
      <c r="Y10" s="50"/>
      <c r="Z10" s="50"/>
    </row>
    <row r="11" spans="1:26" ht="15.75" customHeight="1">
      <c r="A11" s="1077"/>
      <c r="B11" s="1077"/>
      <c r="C11" s="365"/>
      <c r="D11" s="67"/>
      <c r="E11" s="67"/>
      <c r="F11" s="67"/>
      <c r="G11" s="67"/>
      <c r="H11" s="67"/>
      <c r="I11" s="67"/>
      <c r="J11" s="67"/>
      <c r="K11" s="67"/>
      <c r="L11" s="90"/>
      <c r="M11" s="91"/>
      <c r="N11" s="50"/>
      <c r="O11" s="50"/>
      <c r="P11" s="50"/>
      <c r="Q11" s="50"/>
      <c r="R11" s="50"/>
      <c r="S11" s="50"/>
      <c r="T11" s="50"/>
      <c r="U11" s="50"/>
      <c r="V11" s="50"/>
      <c r="W11" s="50"/>
      <c r="X11" s="50"/>
      <c r="Y11" s="50"/>
      <c r="Z11" s="50"/>
    </row>
    <row r="12" spans="1:26" ht="15.75" customHeight="1">
      <c r="A12" s="1077"/>
      <c r="B12" s="1077"/>
      <c r="C12" s="1773"/>
      <c r="D12" s="1768"/>
      <c r="E12" s="67"/>
      <c r="F12" s="1773"/>
      <c r="G12" s="1768"/>
      <c r="H12" s="67"/>
      <c r="I12" s="1773"/>
      <c r="J12" s="1768"/>
      <c r="K12" s="67"/>
      <c r="L12" s="90"/>
      <c r="M12" s="91"/>
      <c r="N12" s="50"/>
      <c r="O12" s="50"/>
      <c r="P12" s="50"/>
      <c r="Q12" s="50"/>
      <c r="R12" s="50"/>
      <c r="S12" s="50"/>
      <c r="T12" s="50"/>
      <c r="U12" s="50"/>
      <c r="V12" s="50"/>
      <c r="W12" s="50"/>
      <c r="X12" s="50"/>
      <c r="Y12" s="50"/>
      <c r="Z12" s="50"/>
    </row>
    <row r="13" spans="1:26" ht="15.75" customHeight="1">
      <c r="A13" s="1077"/>
      <c r="B13" s="1077"/>
      <c r="C13" s="1774"/>
      <c r="D13" s="1769"/>
      <c r="E13" s="67"/>
      <c r="F13" s="1774"/>
      <c r="G13" s="1769"/>
      <c r="H13" s="67"/>
      <c r="I13" s="1774"/>
      <c r="J13" s="1769"/>
      <c r="K13" s="67"/>
      <c r="L13" s="90"/>
      <c r="M13" s="91"/>
      <c r="N13" s="50"/>
      <c r="O13" s="50"/>
      <c r="P13" s="50"/>
      <c r="Q13" s="50"/>
      <c r="R13" s="50"/>
      <c r="S13" s="50"/>
      <c r="T13" s="50"/>
      <c r="U13" s="50"/>
      <c r="V13" s="50"/>
      <c r="W13" s="50"/>
      <c r="X13" s="50"/>
      <c r="Y13" s="50"/>
      <c r="Z13" s="50"/>
    </row>
    <row r="14" spans="1:26" ht="15.75" customHeight="1">
      <c r="A14" s="1077"/>
      <c r="B14" s="1078"/>
      <c r="C14" s="1605" t="s">
        <v>272</v>
      </c>
      <c r="D14" s="1109"/>
      <c r="E14" s="68"/>
      <c r="F14" s="1608" t="s">
        <v>272</v>
      </c>
      <c r="G14" s="1109"/>
      <c r="H14" s="68"/>
      <c r="I14" s="1608" t="s">
        <v>272</v>
      </c>
      <c r="J14" s="1109"/>
      <c r="K14" s="68"/>
      <c r="L14" s="95"/>
      <c r="M14" s="96"/>
      <c r="N14" s="50"/>
      <c r="O14" s="50"/>
      <c r="P14" s="50"/>
      <c r="Q14" s="50"/>
      <c r="R14" s="50"/>
      <c r="S14" s="50"/>
      <c r="T14" s="50"/>
      <c r="U14" s="50"/>
      <c r="V14" s="50"/>
      <c r="W14" s="50"/>
      <c r="X14" s="50"/>
      <c r="Y14" s="50"/>
      <c r="Z14" s="50"/>
    </row>
    <row r="15" spans="1:26" ht="45.75" customHeight="1">
      <c r="A15" s="1077"/>
      <c r="B15" s="52" t="s">
        <v>273</v>
      </c>
      <c r="C15" s="1103" t="s">
        <v>671</v>
      </c>
      <c r="D15" s="1064"/>
      <c r="E15" s="1064"/>
      <c r="F15" s="1064"/>
      <c r="G15" s="1064"/>
      <c r="H15" s="1064"/>
      <c r="I15" s="1064"/>
      <c r="J15" s="1064"/>
      <c r="K15" s="1064"/>
      <c r="L15" s="1064"/>
      <c r="M15" s="1095"/>
      <c r="N15" s="50"/>
      <c r="O15" s="50"/>
      <c r="P15" s="50"/>
      <c r="Q15" s="50"/>
      <c r="R15" s="50"/>
      <c r="S15" s="50"/>
      <c r="T15" s="50"/>
      <c r="U15" s="50"/>
      <c r="V15" s="50"/>
      <c r="W15" s="50"/>
      <c r="X15" s="50"/>
      <c r="Y15" s="50"/>
      <c r="Z15" s="50"/>
    </row>
    <row r="16" spans="1:26" ht="62.25" customHeight="1">
      <c r="A16" s="1077"/>
      <c r="B16" s="52" t="s">
        <v>348</v>
      </c>
      <c r="C16" s="1103" t="s">
        <v>672</v>
      </c>
      <c r="D16" s="1064"/>
      <c r="E16" s="1064"/>
      <c r="F16" s="1064"/>
      <c r="G16" s="1064"/>
      <c r="H16" s="1064"/>
      <c r="I16" s="1064"/>
      <c r="J16" s="1064"/>
      <c r="K16" s="1064"/>
      <c r="L16" s="1064"/>
      <c r="M16" s="1095"/>
      <c r="N16" s="50"/>
      <c r="O16" s="50"/>
      <c r="P16" s="50"/>
      <c r="Q16" s="50"/>
      <c r="R16" s="50"/>
      <c r="S16" s="50"/>
      <c r="T16" s="50"/>
      <c r="U16" s="50"/>
      <c r="V16" s="50"/>
      <c r="W16" s="50"/>
      <c r="X16" s="50"/>
      <c r="Y16" s="50"/>
      <c r="Z16" s="50"/>
    </row>
    <row r="17" spans="1:26" ht="35.25" customHeight="1">
      <c r="A17" s="1077"/>
      <c r="B17" s="52" t="s">
        <v>349</v>
      </c>
      <c r="C17" s="1103" t="s">
        <v>665</v>
      </c>
      <c r="D17" s="1064"/>
      <c r="E17" s="1064"/>
      <c r="F17" s="1064"/>
      <c r="G17" s="1064"/>
      <c r="H17" s="1064"/>
      <c r="I17" s="1064"/>
      <c r="J17" s="1064"/>
      <c r="K17" s="1064"/>
      <c r="L17" s="1064"/>
      <c r="M17" s="1095"/>
      <c r="N17" s="50"/>
      <c r="O17" s="50"/>
      <c r="P17" s="50"/>
      <c r="Q17" s="50"/>
      <c r="R17" s="50"/>
      <c r="S17" s="50"/>
      <c r="T17" s="50"/>
      <c r="U17" s="50"/>
      <c r="V17" s="50"/>
      <c r="W17" s="50"/>
      <c r="X17" s="50"/>
      <c r="Y17" s="50"/>
      <c r="Z17" s="50"/>
    </row>
    <row r="18" spans="1:26" ht="31.5" customHeight="1">
      <c r="A18" s="1078"/>
      <c r="B18" s="361" t="s">
        <v>351</v>
      </c>
      <c r="C18" s="1098">
        <v>16</v>
      </c>
      <c r="D18" s="1109"/>
      <c r="E18" s="167" t="s">
        <v>353</v>
      </c>
      <c r="F18" s="1192" t="s">
        <v>250</v>
      </c>
      <c r="G18" s="1064"/>
      <c r="H18" s="1064"/>
      <c r="I18" s="1064"/>
      <c r="J18" s="1064"/>
      <c r="K18" s="1064"/>
      <c r="L18" s="1064"/>
      <c r="M18" s="1095"/>
      <c r="N18" s="50"/>
      <c r="O18" s="50"/>
      <c r="P18" s="50"/>
      <c r="Q18" s="50"/>
      <c r="R18" s="50"/>
      <c r="S18" s="50"/>
      <c r="T18" s="50"/>
      <c r="U18" s="50"/>
      <c r="V18" s="50"/>
      <c r="W18" s="50"/>
      <c r="X18" s="50"/>
      <c r="Y18" s="50"/>
      <c r="Z18" s="50"/>
    </row>
    <row r="19" spans="1:26" ht="15.75" customHeight="1">
      <c r="A19" s="1211" t="s">
        <v>275</v>
      </c>
      <c r="B19" s="61" t="s">
        <v>91</v>
      </c>
      <c r="C19" s="1098"/>
      <c r="D19" s="1064"/>
      <c r="E19" s="1064"/>
      <c r="F19" s="1064"/>
      <c r="G19" s="1064"/>
      <c r="H19" s="1064"/>
      <c r="I19" s="1064"/>
      <c r="J19" s="1064"/>
      <c r="K19" s="1064"/>
      <c r="L19" s="1064"/>
      <c r="M19" s="1095"/>
      <c r="N19" s="50"/>
      <c r="O19" s="50"/>
      <c r="P19" s="50"/>
      <c r="Q19" s="50"/>
      <c r="R19" s="50"/>
      <c r="S19" s="50"/>
      <c r="T19" s="50"/>
      <c r="U19" s="50"/>
      <c r="V19" s="50"/>
      <c r="W19" s="50"/>
      <c r="X19" s="50"/>
      <c r="Y19" s="50"/>
      <c r="Z19" s="50"/>
    </row>
    <row r="20" spans="1:26" ht="15.75" customHeight="1">
      <c r="A20" s="1111"/>
      <c r="B20" s="61" t="s">
        <v>356</v>
      </c>
      <c r="C20" s="1098" t="s">
        <v>785</v>
      </c>
      <c r="D20" s="1064"/>
      <c r="E20" s="1064"/>
      <c r="F20" s="1064"/>
      <c r="G20" s="1064"/>
      <c r="H20" s="1064"/>
      <c r="I20" s="1064"/>
      <c r="J20" s="1064"/>
      <c r="K20" s="1064"/>
      <c r="L20" s="1064"/>
      <c r="M20" s="1095"/>
      <c r="N20" s="50"/>
      <c r="O20" s="50"/>
      <c r="P20" s="50"/>
      <c r="Q20" s="50"/>
      <c r="R20" s="50"/>
      <c r="S20" s="50"/>
      <c r="T20" s="50"/>
      <c r="U20" s="50"/>
      <c r="V20" s="50"/>
      <c r="W20" s="50"/>
      <c r="X20" s="50"/>
      <c r="Y20" s="50"/>
      <c r="Z20" s="50"/>
    </row>
    <row r="21" spans="1:26" ht="8.25" customHeight="1">
      <c r="A21" s="1111"/>
      <c r="B21" s="1117" t="s">
        <v>276</v>
      </c>
      <c r="C21" s="71"/>
      <c r="D21" s="72"/>
      <c r="E21" s="72"/>
      <c r="F21" s="72"/>
      <c r="G21" s="72"/>
      <c r="H21" s="72"/>
      <c r="I21" s="72"/>
      <c r="J21" s="72"/>
      <c r="K21" s="72"/>
      <c r="L21" s="72"/>
      <c r="M21" s="73"/>
      <c r="N21" s="50"/>
      <c r="O21" s="50"/>
      <c r="P21" s="50"/>
      <c r="Q21" s="50"/>
      <c r="R21" s="50"/>
      <c r="S21" s="50"/>
      <c r="T21" s="50"/>
      <c r="U21" s="50"/>
      <c r="V21" s="50"/>
      <c r="W21" s="50"/>
      <c r="X21" s="50"/>
      <c r="Y21" s="50"/>
      <c r="Z21" s="50"/>
    </row>
    <row r="22" spans="1:26" ht="9" customHeight="1">
      <c r="A22" s="1111"/>
      <c r="B22" s="1077"/>
      <c r="C22" s="74"/>
      <c r="D22" s="75"/>
      <c r="E22" s="76"/>
      <c r="F22" s="75"/>
      <c r="G22" s="76"/>
      <c r="H22" s="75"/>
      <c r="I22" s="76"/>
      <c r="J22" s="75"/>
      <c r="K22" s="76"/>
      <c r="L22" s="76"/>
      <c r="M22" s="77"/>
      <c r="N22" s="50"/>
      <c r="O22" s="50"/>
      <c r="P22" s="50"/>
      <c r="Q22" s="50"/>
      <c r="R22" s="50"/>
      <c r="S22" s="50"/>
      <c r="T22" s="50"/>
      <c r="U22" s="50"/>
      <c r="V22" s="50"/>
      <c r="W22" s="50"/>
      <c r="X22" s="50"/>
      <c r="Y22" s="50"/>
      <c r="Z22" s="50"/>
    </row>
    <row r="23" spans="1:26" ht="15.75" customHeight="1">
      <c r="A23" s="1111"/>
      <c r="B23" s="1077"/>
      <c r="C23" s="78" t="s">
        <v>277</v>
      </c>
      <c r="D23" s="79"/>
      <c r="E23" s="80" t="s">
        <v>278</v>
      </c>
      <c r="F23" s="79"/>
      <c r="G23" s="80" t="s">
        <v>279</v>
      </c>
      <c r="H23" s="79"/>
      <c r="I23" s="80" t="s">
        <v>280</v>
      </c>
      <c r="J23" s="57"/>
      <c r="K23" s="80"/>
      <c r="L23" s="80"/>
      <c r="M23" s="77"/>
      <c r="N23" s="50"/>
      <c r="O23" s="50"/>
      <c r="P23" s="50"/>
      <c r="Q23" s="50"/>
      <c r="R23" s="50"/>
      <c r="S23" s="50"/>
      <c r="T23" s="50"/>
      <c r="U23" s="50"/>
      <c r="V23" s="50"/>
      <c r="W23" s="50"/>
      <c r="X23" s="50"/>
      <c r="Y23" s="50"/>
      <c r="Z23" s="50"/>
    </row>
    <row r="24" spans="1:26" ht="15.75" customHeight="1">
      <c r="A24" s="1111"/>
      <c r="B24" s="1077"/>
      <c r="C24" s="78" t="s">
        <v>281</v>
      </c>
      <c r="D24" s="81"/>
      <c r="E24" s="80" t="s">
        <v>282</v>
      </c>
      <c r="F24" s="82"/>
      <c r="G24" s="80" t="s">
        <v>283</v>
      </c>
      <c r="H24" s="82"/>
      <c r="I24" s="80"/>
      <c r="J24" s="76"/>
      <c r="K24" s="80"/>
      <c r="L24" s="80"/>
      <c r="M24" s="77"/>
      <c r="N24" s="50"/>
      <c r="O24" s="50"/>
      <c r="P24" s="50"/>
      <c r="Q24" s="50"/>
      <c r="R24" s="50"/>
      <c r="S24" s="50"/>
      <c r="T24" s="50"/>
      <c r="U24" s="50"/>
      <c r="V24" s="50"/>
      <c r="W24" s="50"/>
      <c r="X24" s="50"/>
      <c r="Y24" s="50"/>
      <c r="Z24" s="50"/>
    </row>
    <row r="25" spans="1:26" ht="15.75" customHeight="1">
      <c r="A25" s="1111"/>
      <c r="B25" s="1077"/>
      <c r="C25" s="78" t="s">
        <v>284</v>
      </c>
      <c r="D25" s="81"/>
      <c r="E25" s="80" t="s">
        <v>285</v>
      </c>
      <c r="F25" s="81"/>
      <c r="G25" s="80"/>
      <c r="H25" s="76"/>
      <c r="I25" s="80"/>
      <c r="J25" s="76"/>
      <c r="K25" s="80"/>
      <c r="L25" s="80"/>
      <c r="M25" s="77"/>
      <c r="N25" s="50"/>
      <c r="O25" s="50"/>
      <c r="P25" s="50"/>
      <c r="Q25" s="50"/>
      <c r="R25" s="50"/>
      <c r="S25" s="50"/>
      <c r="T25" s="50"/>
      <c r="U25" s="50"/>
      <c r="V25" s="50"/>
      <c r="W25" s="50"/>
      <c r="X25" s="50"/>
      <c r="Y25" s="50"/>
      <c r="Z25" s="50"/>
    </row>
    <row r="26" spans="1:26" ht="15.75" customHeight="1">
      <c r="A26" s="1111"/>
      <c r="B26" s="1077"/>
      <c r="C26" s="78" t="s">
        <v>286</v>
      </c>
      <c r="D26" s="82" t="s">
        <v>309</v>
      </c>
      <c r="E26" s="80" t="s">
        <v>288</v>
      </c>
      <c r="F26" s="1081" t="s">
        <v>673</v>
      </c>
      <c r="G26" s="1221"/>
      <c r="H26" s="1221"/>
      <c r="I26" s="1221"/>
      <c r="J26" s="1080"/>
      <c r="K26" s="68"/>
      <c r="L26" s="68"/>
      <c r="M26" s="83"/>
      <c r="N26" s="50"/>
      <c r="O26" s="50"/>
      <c r="P26" s="50"/>
      <c r="Q26" s="50"/>
      <c r="R26" s="50"/>
      <c r="S26" s="50"/>
      <c r="T26" s="50"/>
      <c r="U26" s="50"/>
      <c r="V26" s="50"/>
      <c r="W26" s="50"/>
      <c r="X26" s="50"/>
      <c r="Y26" s="50"/>
      <c r="Z26" s="50"/>
    </row>
    <row r="27" spans="1:26" ht="9.75" customHeight="1">
      <c r="A27" s="1111"/>
      <c r="B27" s="1078"/>
      <c r="C27" s="84"/>
      <c r="D27" s="85"/>
      <c r="E27" s="85"/>
      <c r="F27" s="85"/>
      <c r="G27" s="85"/>
      <c r="H27" s="85"/>
      <c r="I27" s="85"/>
      <c r="J27" s="85"/>
      <c r="K27" s="85"/>
      <c r="L27" s="85"/>
      <c r="M27" s="86"/>
      <c r="N27" s="50"/>
      <c r="O27" s="50"/>
      <c r="P27" s="50"/>
      <c r="Q27" s="50"/>
      <c r="R27" s="50"/>
      <c r="S27" s="50"/>
      <c r="T27" s="50"/>
      <c r="U27" s="50"/>
      <c r="V27" s="50"/>
      <c r="W27" s="50"/>
      <c r="X27" s="50"/>
      <c r="Y27" s="50"/>
      <c r="Z27" s="50"/>
    </row>
    <row r="28" spans="1:26" ht="15.75" customHeight="1">
      <c r="A28" s="1111"/>
      <c r="B28" s="1117" t="s">
        <v>290</v>
      </c>
      <c r="C28" s="87"/>
      <c r="D28" s="72"/>
      <c r="E28" s="72"/>
      <c r="F28" s="72"/>
      <c r="G28" s="72"/>
      <c r="H28" s="72"/>
      <c r="I28" s="72"/>
      <c r="J28" s="72"/>
      <c r="K28" s="72"/>
      <c r="L28" s="88"/>
      <c r="M28" s="89"/>
      <c r="N28" s="50"/>
      <c r="O28" s="50"/>
      <c r="P28" s="50"/>
      <c r="Q28" s="50"/>
      <c r="R28" s="50"/>
      <c r="S28" s="50"/>
      <c r="T28" s="50"/>
      <c r="U28" s="50"/>
      <c r="V28" s="50"/>
      <c r="W28" s="50"/>
      <c r="X28" s="50"/>
      <c r="Y28" s="50"/>
      <c r="Z28" s="50"/>
    </row>
    <row r="29" spans="1:26" ht="15.75" customHeight="1">
      <c r="A29" s="1111"/>
      <c r="B29" s="1077"/>
      <c r="C29" s="78" t="s">
        <v>291</v>
      </c>
      <c r="D29" s="82"/>
      <c r="E29" s="10"/>
      <c r="F29" s="80" t="s">
        <v>292</v>
      </c>
      <c r="G29" s="81"/>
      <c r="H29" s="10"/>
      <c r="I29" s="80" t="s">
        <v>201</v>
      </c>
      <c r="J29" s="81" t="s">
        <v>287</v>
      </c>
      <c r="K29" s="10"/>
      <c r="L29" s="90"/>
      <c r="M29" s="91"/>
      <c r="N29" s="50"/>
      <c r="O29" s="50"/>
      <c r="P29" s="50"/>
      <c r="Q29" s="50"/>
      <c r="R29" s="50"/>
      <c r="S29" s="50"/>
      <c r="T29" s="50"/>
      <c r="U29" s="50"/>
      <c r="V29" s="50"/>
      <c r="W29" s="50"/>
      <c r="X29" s="50"/>
      <c r="Y29" s="50"/>
      <c r="Z29" s="50"/>
    </row>
    <row r="30" spans="1:26" ht="15.75" customHeight="1">
      <c r="A30" s="1111"/>
      <c r="B30" s="1077"/>
      <c r="C30" s="78" t="s">
        <v>293</v>
      </c>
      <c r="D30" s="92"/>
      <c r="E30" s="90"/>
      <c r="F30" s="80" t="s">
        <v>193</v>
      </c>
      <c r="G30" s="82"/>
      <c r="H30" s="90"/>
      <c r="I30" s="93"/>
      <c r="J30" s="90"/>
      <c r="K30" s="67"/>
      <c r="L30" s="90"/>
      <c r="M30" s="91"/>
      <c r="N30" s="50"/>
      <c r="O30" s="50"/>
      <c r="P30" s="50"/>
      <c r="Q30" s="50"/>
      <c r="R30" s="50"/>
      <c r="S30" s="50"/>
      <c r="T30" s="50"/>
      <c r="U30" s="50"/>
      <c r="V30" s="50"/>
      <c r="W30" s="50"/>
      <c r="X30" s="50"/>
      <c r="Y30" s="50"/>
      <c r="Z30" s="50"/>
    </row>
    <row r="31" spans="1:26" ht="15.75" customHeight="1">
      <c r="A31" s="1111"/>
      <c r="B31" s="1078"/>
      <c r="C31" s="94"/>
      <c r="D31" s="75"/>
      <c r="E31" s="75"/>
      <c r="F31" s="75"/>
      <c r="G31" s="75"/>
      <c r="H31" s="75"/>
      <c r="I31" s="75"/>
      <c r="J31" s="75"/>
      <c r="K31" s="75"/>
      <c r="L31" s="95"/>
      <c r="M31" s="96"/>
      <c r="N31" s="50"/>
      <c r="O31" s="50"/>
      <c r="P31" s="50"/>
      <c r="Q31" s="50"/>
      <c r="R31" s="50"/>
      <c r="S31" s="50"/>
      <c r="T31" s="50"/>
      <c r="U31" s="50"/>
      <c r="V31" s="50"/>
      <c r="W31" s="50"/>
      <c r="X31" s="50"/>
      <c r="Y31" s="50"/>
      <c r="Z31" s="50"/>
    </row>
    <row r="32" spans="1:26" ht="15.75" customHeight="1">
      <c r="A32" s="1111"/>
      <c r="B32" s="101" t="s">
        <v>294</v>
      </c>
      <c r="C32" s="98"/>
      <c r="D32" s="99"/>
      <c r="E32" s="99"/>
      <c r="F32" s="99"/>
      <c r="G32" s="99"/>
      <c r="H32" s="99"/>
      <c r="I32" s="99"/>
      <c r="J32" s="99"/>
      <c r="K32" s="99"/>
      <c r="L32" s="99"/>
      <c r="M32" s="100"/>
      <c r="N32" s="50"/>
      <c r="O32" s="50"/>
      <c r="P32" s="50"/>
      <c r="Q32" s="50"/>
      <c r="R32" s="50"/>
      <c r="S32" s="50"/>
      <c r="T32" s="50"/>
      <c r="U32" s="50"/>
      <c r="V32" s="50"/>
      <c r="W32" s="50"/>
      <c r="X32" s="50"/>
      <c r="Y32" s="50"/>
      <c r="Z32" s="50"/>
    </row>
    <row r="33" spans="1:26" ht="33" customHeight="1">
      <c r="A33" s="1111"/>
      <c r="B33" s="101"/>
      <c r="C33" s="102" t="s">
        <v>295</v>
      </c>
      <c r="D33" s="151"/>
      <c r="E33" s="10"/>
      <c r="F33" s="104" t="s">
        <v>296</v>
      </c>
      <c r="G33" s="387"/>
      <c r="H33" s="10"/>
      <c r="I33" s="104" t="s">
        <v>297</v>
      </c>
      <c r="J33" s="1192"/>
      <c r="K33" s="1064"/>
      <c r="L33" s="1069"/>
      <c r="M33" s="109"/>
      <c r="N33" s="50"/>
      <c r="O33" s="50"/>
      <c r="P33" s="50"/>
      <c r="Q33" s="50"/>
      <c r="R33" s="50"/>
      <c r="S33" s="50"/>
      <c r="T33" s="50"/>
      <c r="U33" s="50"/>
      <c r="V33" s="50"/>
      <c r="W33" s="50"/>
      <c r="X33" s="50"/>
      <c r="Y33" s="50"/>
      <c r="Z33" s="50"/>
    </row>
    <row r="34" spans="1:26" ht="15.75" customHeight="1">
      <c r="A34" s="1111"/>
      <c r="B34" s="60"/>
      <c r="C34" s="84"/>
      <c r="D34" s="85"/>
      <c r="E34" s="85"/>
      <c r="F34" s="85"/>
      <c r="G34" s="85"/>
      <c r="H34" s="85"/>
      <c r="I34" s="85"/>
      <c r="J34" s="85"/>
      <c r="K34" s="85"/>
      <c r="L34" s="85"/>
      <c r="M34" s="86"/>
      <c r="N34" s="50"/>
      <c r="O34" s="50"/>
      <c r="P34" s="50"/>
      <c r="Q34" s="50"/>
      <c r="R34" s="50"/>
      <c r="S34" s="50"/>
      <c r="T34" s="50"/>
      <c r="U34" s="50"/>
      <c r="V34" s="50"/>
      <c r="W34" s="50"/>
      <c r="X34" s="50"/>
      <c r="Y34" s="50"/>
      <c r="Z34" s="50"/>
    </row>
    <row r="35" spans="1:26" ht="15.75" customHeight="1">
      <c r="A35" s="1111"/>
      <c r="B35" s="1117" t="s">
        <v>299</v>
      </c>
      <c r="C35" s="110"/>
      <c r="D35" s="111"/>
      <c r="E35" s="111"/>
      <c r="F35" s="111"/>
      <c r="G35" s="111"/>
      <c r="H35" s="111"/>
      <c r="I35" s="111"/>
      <c r="J35" s="111"/>
      <c r="K35" s="111"/>
      <c r="L35" s="88"/>
      <c r="M35" s="89"/>
      <c r="N35" s="50"/>
      <c r="O35" s="50"/>
      <c r="P35" s="50"/>
      <c r="Q35" s="50"/>
      <c r="R35" s="50"/>
      <c r="S35" s="50"/>
      <c r="T35" s="50"/>
      <c r="U35" s="50"/>
      <c r="V35" s="50"/>
      <c r="W35" s="50"/>
      <c r="X35" s="50"/>
      <c r="Y35" s="50"/>
      <c r="Z35" s="50"/>
    </row>
    <row r="36" spans="1:26" ht="15.75" customHeight="1">
      <c r="A36" s="1111"/>
      <c r="B36" s="1077"/>
      <c r="C36" s="112" t="s">
        <v>300</v>
      </c>
      <c r="D36" s="171">
        <v>2023</v>
      </c>
      <c r="E36" s="114"/>
      <c r="F36" s="10" t="s">
        <v>301</v>
      </c>
      <c r="G36" s="113" t="s">
        <v>302</v>
      </c>
      <c r="H36" s="114"/>
      <c r="I36" s="104"/>
      <c r="J36" s="114"/>
      <c r="K36" s="114"/>
      <c r="L36" s="90"/>
      <c r="M36" s="91"/>
      <c r="N36" s="50"/>
      <c r="O36" s="50"/>
      <c r="P36" s="50"/>
      <c r="Q36" s="50"/>
      <c r="R36" s="50"/>
      <c r="S36" s="50"/>
      <c r="T36" s="50"/>
      <c r="U36" s="50"/>
      <c r="V36" s="50"/>
      <c r="W36" s="50"/>
      <c r="X36" s="50"/>
      <c r="Y36" s="50"/>
      <c r="Z36" s="50"/>
    </row>
    <row r="37" spans="1:26" ht="15.75" customHeight="1">
      <c r="A37" s="1111"/>
      <c r="B37" s="1078"/>
      <c r="C37" s="84"/>
      <c r="D37" s="173"/>
      <c r="E37" s="174"/>
      <c r="F37" s="85"/>
      <c r="G37" s="174"/>
      <c r="H37" s="174"/>
      <c r="I37" s="175"/>
      <c r="J37" s="174"/>
      <c r="K37" s="174"/>
      <c r="L37" s="95"/>
      <c r="M37" s="96"/>
      <c r="N37" s="50"/>
      <c r="O37" s="50"/>
      <c r="P37" s="50"/>
      <c r="Q37" s="50"/>
      <c r="R37" s="50"/>
      <c r="S37" s="50"/>
      <c r="T37" s="50"/>
      <c r="U37" s="50"/>
      <c r="V37" s="50"/>
      <c r="W37" s="50"/>
      <c r="X37" s="50"/>
      <c r="Y37" s="50"/>
      <c r="Z37" s="50"/>
    </row>
    <row r="38" spans="1:26" ht="15.75" customHeight="1">
      <c r="A38" s="1111"/>
      <c r="B38" s="1117" t="s">
        <v>303</v>
      </c>
      <c r="C38" s="116"/>
      <c r="D38" s="62"/>
      <c r="E38" s="62"/>
      <c r="F38" s="62"/>
      <c r="G38" s="62"/>
      <c r="H38" s="62"/>
      <c r="I38" s="62"/>
      <c r="J38" s="62"/>
      <c r="K38" s="62"/>
      <c r="L38" s="62"/>
      <c r="M38" s="117"/>
      <c r="N38" s="50"/>
      <c r="O38" s="50"/>
      <c r="P38" s="50"/>
      <c r="Q38" s="50"/>
      <c r="R38" s="50"/>
      <c r="S38" s="50"/>
      <c r="T38" s="50"/>
      <c r="U38" s="50"/>
      <c r="V38" s="50"/>
      <c r="W38" s="50"/>
      <c r="X38" s="50"/>
      <c r="Y38" s="50"/>
      <c r="Z38" s="50"/>
    </row>
    <row r="39" spans="1:26" ht="15.75" customHeight="1">
      <c r="A39" s="1111"/>
      <c r="B39" s="1077"/>
      <c r="C39" s="78"/>
      <c r="D39" s="10">
        <v>2023</v>
      </c>
      <c r="E39" s="10"/>
      <c r="F39" s="10">
        <v>2024</v>
      </c>
      <c r="G39" s="10"/>
      <c r="H39" s="67">
        <v>2025</v>
      </c>
      <c r="I39" s="67"/>
      <c r="J39" s="67">
        <v>2026</v>
      </c>
      <c r="K39" s="10"/>
      <c r="L39" s="10">
        <v>2027</v>
      </c>
      <c r="M39" s="118"/>
      <c r="N39" s="50"/>
      <c r="O39" s="50"/>
      <c r="P39" s="50"/>
      <c r="Q39" s="50"/>
      <c r="R39" s="50"/>
      <c r="S39" s="50"/>
      <c r="T39" s="50"/>
      <c r="U39" s="50"/>
      <c r="V39" s="50"/>
      <c r="W39" s="50"/>
      <c r="X39" s="50"/>
      <c r="Y39" s="50"/>
      <c r="Z39" s="50"/>
    </row>
    <row r="40" spans="1:26" ht="15.75" customHeight="1">
      <c r="A40" s="1111"/>
      <c r="B40" s="1077"/>
      <c r="C40" s="78"/>
      <c r="D40" s="1780">
        <v>1</v>
      </c>
      <c r="E40" s="1069"/>
      <c r="F40" s="1780">
        <v>1</v>
      </c>
      <c r="G40" s="1069"/>
      <c r="H40" s="1780">
        <v>1</v>
      </c>
      <c r="I40" s="1069"/>
      <c r="J40" s="1780">
        <v>1</v>
      </c>
      <c r="K40" s="1069"/>
      <c r="L40" s="1780">
        <v>1</v>
      </c>
      <c r="M40" s="1069"/>
      <c r="N40" s="50"/>
      <c r="O40" s="50"/>
      <c r="P40" s="50"/>
      <c r="Q40" s="50"/>
      <c r="R40" s="50"/>
      <c r="S40" s="50"/>
      <c r="T40" s="50"/>
      <c r="U40" s="50"/>
      <c r="V40" s="50"/>
      <c r="W40" s="50"/>
      <c r="X40" s="50"/>
      <c r="Y40" s="50"/>
      <c r="Z40" s="50"/>
    </row>
    <row r="41" spans="1:26" ht="15.75" customHeight="1">
      <c r="A41" s="1111"/>
      <c r="B41" s="1077"/>
      <c r="C41" s="78"/>
      <c r="D41" s="10">
        <v>2028</v>
      </c>
      <c r="E41" s="10"/>
      <c r="F41" s="10">
        <v>2029</v>
      </c>
      <c r="G41" s="10"/>
      <c r="H41" s="67">
        <v>2030</v>
      </c>
      <c r="I41" s="67"/>
      <c r="J41" s="67">
        <v>2031</v>
      </c>
      <c r="K41" s="10"/>
      <c r="L41" s="10">
        <v>2032</v>
      </c>
      <c r="M41" s="77"/>
      <c r="N41" s="50"/>
      <c r="O41" s="50"/>
      <c r="P41" s="50"/>
      <c r="Q41" s="50"/>
      <c r="R41" s="50"/>
      <c r="S41" s="50"/>
      <c r="T41" s="50"/>
      <c r="U41" s="50"/>
      <c r="V41" s="50"/>
      <c r="W41" s="50"/>
      <c r="X41" s="50"/>
      <c r="Y41" s="50"/>
      <c r="Z41" s="50"/>
    </row>
    <row r="42" spans="1:26" ht="15.75" customHeight="1">
      <c r="A42" s="1111"/>
      <c r="B42" s="1077"/>
      <c r="C42" s="78"/>
      <c r="D42" s="1780">
        <v>1</v>
      </c>
      <c r="E42" s="1069"/>
      <c r="F42" s="1780">
        <v>1</v>
      </c>
      <c r="G42" s="1069"/>
      <c r="H42" s="1780">
        <v>1</v>
      </c>
      <c r="I42" s="1069"/>
      <c r="J42" s="1780">
        <v>1</v>
      </c>
      <c r="K42" s="1069"/>
      <c r="L42" s="1780">
        <v>1</v>
      </c>
      <c r="M42" s="1069"/>
      <c r="N42" s="50"/>
      <c r="O42" s="50"/>
      <c r="P42" s="50"/>
      <c r="Q42" s="50"/>
      <c r="R42" s="50"/>
      <c r="S42" s="50"/>
      <c r="T42" s="50"/>
      <c r="U42" s="50"/>
      <c r="V42" s="50"/>
      <c r="W42" s="50"/>
      <c r="X42" s="50"/>
      <c r="Y42" s="50"/>
      <c r="Z42" s="50"/>
    </row>
    <row r="43" spans="1:26" ht="15.75" customHeight="1">
      <c r="A43" s="1111"/>
      <c r="B43" s="1077"/>
      <c r="C43" s="78"/>
      <c r="D43" s="10">
        <v>2033</v>
      </c>
      <c r="E43" s="10"/>
      <c r="F43" s="10">
        <v>2034</v>
      </c>
      <c r="G43" s="10"/>
      <c r="H43" s="67">
        <v>2035</v>
      </c>
      <c r="I43" s="67"/>
      <c r="J43" s="67">
        <v>2036</v>
      </c>
      <c r="K43" s="10"/>
      <c r="L43" s="10">
        <v>2037</v>
      </c>
      <c r="M43" s="77"/>
      <c r="N43" s="50"/>
      <c r="O43" s="50"/>
      <c r="P43" s="50"/>
      <c r="Q43" s="50"/>
      <c r="R43" s="50"/>
      <c r="S43" s="50"/>
      <c r="T43" s="50"/>
      <c r="U43" s="50"/>
      <c r="V43" s="50"/>
      <c r="W43" s="50"/>
      <c r="X43" s="50"/>
      <c r="Y43" s="50"/>
      <c r="Z43" s="50"/>
    </row>
    <row r="44" spans="1:26" ht="15.75" customHeight="1">
      <c r="A44" s="1111"/>
      <c r="B44" s="1077"/>
      <c r="C44" s="78"/>
      <c r="D44" s="1780">
        <v>1</v>
      </c>
      <c r="E44" s="1069"/>
      <c r="F44" s="1780">
        <v>1</v>
      </c>
      <c r="G44" s="1069"/>
      <c r="H44" s="1780">
        <v>1</v>
      </c>
      <c r="I44" s="1069"/>
      <c r="J44" s="1780">
        <v>1</v>
      </c>
      <c r="K44" s="1069"/>
      <c r="L44" s="1780">
        <v>1</v>
      </c>
      <c r="M44" s="1069"/>
      <c r="N44" s="50"/>
      <c r="O44" s="50"/>
      <c r="P44" s="50"/>
      <c r="Q44" s="50"/>
      <c r="R44" s="50"/>
      <c r="S44" s="50"/>
      <c r="T44" s="50"/>
      <c r="U44" s="50"/>
      <c r="V44" s="50"/>
      <c r="W44" s="50"/>
      <c r="X44" s="50"/>
      <c r="Y44" s="50"/>
      <c r="Z44" s="50"/>
    </row>
    <row r="45" spans="1:26" ht="15.75" customHeight="1">
      <c r="A45" s="1111"/>
      <c r="B45" s="1077"/>
      <c r="C45" s="78"/>
      <c r="D45" s="10">
        <v>2038</v>
      </c>
      <c r="E45" s="107"/>
      <c r="F45" s="154" t="s">
        <v>304</v>
      </c>
      <c r="G45" s="107"/>
      <c r="H45" s="155"/>
      <c r="I45" s="99"/>
      <c r="J45" s="155"/>
      <c r="K45" s="99"/>
      <c r="L45" s="155"/>
      <c r="M45" s="100"/>
      <c r="N45" s="50"/>
      <c r="O45" s="50"/>
      <c r="P45" s="50"/>
      <c r="Q45" s="50"/>
      <c r="R45" s="50"/>
      <c r="S45" s="50"/>
      <c r="T45" s="50"/>
      <c r="U45" s="50"/>
      <c r="V45" s="50"/>
      <c r="W45" s="50"/>
      <c r="X45" s="50"/>
      <c r="Y45" s="50"/>
      <c r="Z45" s="50"/>
    </row>
    <row r="46" spans="1:26" ht="15.75" customHeight="1">
      <c r="A46" s="1111"/>
      <c r="B46" s="1077"/>
      <c r="C46" s="78"/>
      <c r="D46" s="1780">
        <v>1</v>
      </c>
      <c r="E46" s="1069"/>
      <c r="F46" s="1780">
        <v>1</v>
      </c>
      <c r="G46" s="1069"/>
      <c r="H46" s="1209"/>
      <c r="I46" s="1210"/>
      <c r="J46" s="156"/>
      <c r="K46" s="10"/>
      <c r="L46" s="156"/>
      <c r="M46" s="109"/>
      <c r="N46" s="50"/>
      <c r="O46" s="50"/>
      <c r="P46" s="50"/>
      <c r="Q46" s="50"/>
      <c r="R46" s="50"/>
      <c r="S46" s="50"/>
      <c r="T46" s="50"/>
      <c r="U46" s="50"/>
      <c r="V46" s="50"/>
      <c r="W46" s="50"/>
      <c r="X46" s="50"/>
      <c r="Y46" s="50"/>
      <c r="Z46" s="50"/>
    </row>
    <row r="47" spans="1:26" ht="15.75" customHeight="1">
      <c r="A47" s="1111"/>
      <c r="B47" s="1077"/>
      <c r="C47" s="130"/>
      <c r="D47" s="154"/>
      <c r="E47" s="107"/>
      <c r="F47" s="154"/>
      <c r="G47" s="107"/>
      <c r="H47" s="131"/>
      <c r="I47" s="85"/>
      <c r="J47" s="131"/>
      <c r="K47" s="85"/>
      <c r="L47" s="131"/>
      <c r="M47" s="86"/>
      <c r="N47" s="50"/>
      <c r="O47" s="50"/>
      <c r="P47" s="50"/>
      <c r="Q47" s="50"/>
      <c r="R47" s="50"/>
      <c r="S47" s="50"/>
      <c r="T47" s="50"/>
      <c r="U47" s="50"/>
      <c r="V47" s="50"/>
      <c r="W47" s="50"/>
      <c r="X47" s="50"/>
      <c r="Y47" s="50"/>
      <c r="Z47" s="50"/>
    </row>
    <row r="48" spans="1:26" ht="18" customHeight="1">
      <c r="A48" s="1111"/>
      <c r="B48" s="1117" t="s">
        <v>305</v>
      </c>
      <c r="C48" s="87"/>
      <c r="D48" s="72"/>
      <c r="E48" s="72"/>
      <c r="F48" s="72"/>
      <c r="G48" s="72"/>
      <c r="H48" s="72"/>
      <c r="I48" s="72"/>
      <c r="J48" s="72"/>
      <c r="K48" s="72"/>
      <c r="L48" s="90"/>
      <c r="M48" s="91"/>
      <c r="N48" s="50"/>
      <c r="O48" s="50"/>
      <c r="P48" s="50"/>
      <c r="Q48" s="50"/>
      <c r="R48" s="50"/>
      <c r="S48" s="50"/>
      <c r="T48" s="50"/>
      <c r="U48" s="50"/>
      <c r="V48" s="50"/>
      <c r="W48" s="50"/>
      <c r="X48" s="50"/>
      <c r="Y48" s="50"/>
      <c r="Z48" s="50"/>
    </row>
    <row r="49" spans="1:26" ht="15.75" customHeight="1">
      <c r="A49" s="1111"/>
      <c r="B49" s="1077"/>
      <c r="C49" s="133"/>
      <c r="D49" s="134" t="s">
        <v>306</v>
      </c>
      <c r="E49" s="135" t="s">
        <v>163</v>
      </c>
      <c r="F49" s="1085" t="s">
        <v>307</v>
      </c>
      <c r="G49" s="1087" t="s">
        <v>674</v>
      </c>
      <c r="H49" s="1088"/>
      <c r="I49" s="1088"/>
      <c r="J49" s="1089"/>
      <c r="K49" s="136" t="s">
        <v>308</v>
      </c>
      <c r="L49" s="1091"/>
      <c r="M49" s="1092"/>
      <c r="N49" s="50"/>
      <c r="O49" s="50"/>
      <c r="P49" s="50"/>
      <c r="Q49" s="50"/>
      <c r="R49" s="50"/>
      <c r="S49" s="50"/>
      <c r="T49" s="50"/>
      <c r="U49" s="50"/>
      <c r="V49" s="50"/>
      <c r="W49" s="50"/>
      <c r="X49" s="50"/>
      <c r="Y49" s="50"/>
      <c r="Z49" s="50"/>
    </row>
    <row r="50" spans="1:26" ht="15.75" customHeight="1">
      <c r="A50" s="1111"/>
      <c r="B50" s="1077"/>
      <c r="C50" s="133"/>
      <c r="D50" s="157" t="s">
        <v>309</v>
      </c>
      <c r="E50" s="81"/>
      <c r="F50" s="1086"/>
      <c r="G50" s="1090"/>
      <c r="H50" s="1067"/>
      <c r="I50" s="1067"/>
      <c r="J50" s="1068"/>
      <c r="K50" s="90"/>
      <c r="L50" s="1090"/>
      <c r="M50" s="1093"/>
      <c r="N50" s="50"/>
      <c r="O50" s="50"/>
      <c r="P50" s="50"/>
      <c r="Q50" s="50"/>
      <c r="R50" s="50"/>
      <c r="S50" s="50"/>
      <c r="T50" s="50"/>
      <c r="U50" s="50"/>
      <c r="V50" s="50"/>
      <c r="W50" s="50"/>
      <c r="X50" s="50"/>
      <c r="Y50" s="50"/>
      <c r="Z50" s="50"/>
    </row>
    <row r="51" spans="1:26" ht="15.75" customHeight="1">
      <c r="A51" s="1111"/>
      <c r="B51" s="1078"/>
      <c r="C51" s="138"/>
      <c r="D51" s="95"/>
      <c r="E51" s="95"/>
      <c r="F51" s="95"/>
      <c r="G51" s="95"/>
      <c r="H51" s="95"/>
      <c r="I51" s="95"/>
      <c r="J51" s="95"/>
      <c r="K51" s="95"/>
      <c r="L51" s="90"/>
      <c r="M51" s="91"/>
      <c r="N51" s="50"/>
      <c r="O51" s="50"/>
      <c r="P51" s="50"/>
      <c r="Q51" s="50"/>
      <c r="R51" s="50"/>
      <c r="S51" s="50"/>
      <c r="T51" s="50"/>
      <c r="U51" s="50"/>
      <c r="V51" s="50"/>
      <c r="W51" s="50"/>
      <c r="X51" s="50"/>
      <c r="Y51" s="50"/>
      <c r="Z51" s="50"/>
    </row>
    <row r="52" spans="1:26" ht="15.75" customHeight="1">
      <c r="A52" s="1111"/>
      <c r="B52" s="52" t="s">
        <v>310</v>
      </c>
      <c r="C52" s="1103" t="s">
        <v>675</v>
      </c>
      <c r="D52" s="1064"/>
      <c r="E52" s="1064"/>
      <c r="F52" s="1064"/>
      <c r="G52" s="1064"/>
      <c r="H52" s="1064"/>
      <c r="I52" s="1064"/>
      <c r="J52" s="1064"/>
      <c r="K52" s="1064"/>
      <c r="L52" s="1064"/>
      <c r="M52" s="1095"/>
      <c r="N52" s="50"/>
      <c r="O52" s="50"/>
      <c r="P52" s="50"/>
      <c r="Q52" s="50"/>
      <c r="R52" s="50"/>
      <c r="S52" s="50"/>
      <c r="T52" s="50"/>
      <c r="U52" s="50"/>
      <c r="V52" s="50"/>
      <c r="W52" s="50"/>
      <c r="X52" s="50"/>
      <c r="Y52" s="50"/>
      <c r="Z52" s="50"/>
    </row>
    <row r="53" spans="1:26" ht="15.75" customHeight="1">
      <c r="A53" s="1111"/>
      <c r="B53" s="61" t="s">
        <v>312</v>
      </c>
      <c r="C53" s="1103" t="s">
        <v>676</v>
      </c>
      <c r="D53" s="1064"/>
      <c r="E53" s="1064"/>
      <c r="F53" s="1064"/>
      <c r="G53" s="1064"/>
      <c r="H53" s="1064"/>
      <c r="I53" s="1064"/>
      <c r="J53" s="1064"/>
      <c r="K53" s="1064"/>
      <c r="L53" s="1064"/>
      <c r="M53" s="1095"/>
      <c r="N53" s="50"/>
      <c r="O53" s="50"/>
      <c r="P53" s="50"/>
      <c r="Q53" s="50"/>
      <c r="R53" s="50"/>
      <c r="S53" s="50"/>
      <c r="T53" s="50"/>
      <c r="U53" s="50"/>
      <c r="V53" s="50"/>
      <c r="W53" s="50"/>
      <c r="X53" s="50"/>
      <c r="Y53" s="50"/>
      <c r="Z53" s="50"/>
    </row>
    <row r="54" spans="1:26" ht="15.75" customHeight="1">
      <c r="A54" s="1111"/>
      <c r="B54" s="61" t="s">
        <v>314</v>
      </c>
      <c r="C54" s="1103" t="s">
        <v>677</v>
      </c>
      <c r="D54" s="1064"/>
      <c r="E54" s="1064"/>
      <c r="F54" s="1064"/>
      <c r="G54" s="1064"/>
      <c r="H54" s="1064"/>
      <c r="I54" s="1064"/>
      <c r="J54" s="1064"/>
      <c r="K54" s="1064"/>
      <c r="L54" s="1064"/>
      <c r="M54" s="1095"/>
      <c r="N54" s="50"/>
      <c r="O54" s="50"/>
      <c r="P54" s="50"/>
      <c r="Q54" s="50"/>
      <c r="R54" s="50"/>
      <c r="S54" s="50"/>
      <c r="T54" s="50"/>
      <c r="U54" s="50"/>
      <c r="V54" s="50"/>
      <c r="W54" s="50"/>
      <c r="X54" s="50"/>
      <c r="Y54" s="50"/>
      <c r="Z54" s="50"/>
    </row>
    <row r="55" spans="1:26" ht="15.75" customHeight="1">
      <c r="A55" s="1113"/>
      <c r="B55" s="61" t="s">
        <v>316</v>
      </c>
      <c r="C55" s="1103" t="s">
        <v>678</v>
      </c>
      <c r="D55" s="1064"/>
      <c r="E55" s="1064"/>
      <c r="F55" s="1064"/>
      <c r="G55" s="1064"/>
      <c r="H55" s="1064"/>
      <c r="I55" s="1064"/>
      <c r="J55" s="1064"/>
      <c r="K55" s="1064"/>
      <c r="L55" s="1064"/>
      <c r="M55" s="1095"/>
      <c r="N55" s="50"/>
      <c r="O55" s="50"/>
      <c r="P55" s="50"/>
      <c r="Q55" s="50"/>
      <c r="R55" s="50"/>
      <c r="S55" s="50"/>
      <c r="T55" s="50"/>
      <c r="U55" s="50"/>
      <c r="V55" s="50"/>
      <c r="W55" s="50"/>
      <c r="X55" s="50"/>
      <c r="Y55" s="50"/>
      <c r="Z55" s="50"/>
    </row>
    <row r="56" spans="1:26" ht="15.75" customHeight="1">
      <c r="A56" s="1212" t="s">
        <v>317</v>
      </c>
      <c r="B56" s="141" t="s">
        <v>318</v>
      </c>
      <c r="C56" s="1098" t="s">
        <v>379</v>
      </c>
      <c r="D56" s="1064"/>
      <c r="E56" s="1064"/>
      <c r="F56" s="1064"/>
      <c r="G56" s="1064"/>
      <c r="H56" s="1064"/>
      <c r="I56" s="1064"/>
      <c r="J56" s="1064"/>
      <c r="K56" s="1064"/>
      <c r="L56" s="1064"/>
      <c r="M56" s="1095"/>
      <c r="N56" s="50"/>
      <c r="O56" s="50"/>
      <c r="P56" s="50"/>
      <c r="Q56" s="50"/>
      <c r="R56" s="50"/>
      <c r="S56" s="50"/>
      <c r="T56" s="50"/>
      <c r="U56" s="50"/>
      <c r="V56" s="50"/>
      <c r="W56" s="50"/>
      <c r="X56" s="50"/>
      <c r="Y56" s="50"/>
      <c r="Z56" s="50"/>
    </row>
    <row r="57" spans="1:26" ht="15.75" customHeight="1">
      <c r="A57" s="1111"/>
      <c r="B57" s="141" t="s">
        <v>320</v>
      </c>
      <c r="C57" s="1098" t="s">
        <v>380</v>
      </c>
      <c r="D57" s="1064"/>
      <c r="E57" s="1064"/>
      <c r="F57" s="1064"/>
      <c r="G57" s="1064"/>
      <c r="H57" s="1064"/>
      <c r="I57" s="1064"/>
      <c r="J57" s="1064"/>
      <c r="K57" s="1064"/>
      <c r="L57" s="1064"/>
      <c r="M57" s="1095"/>
      <c r="N57" s="50"/>
      <c r="O57" s="50"/>
      <c r="P57" s="50"/>
      <c r="Q57" s="50"/>
      <c r="R57" s="50"/>
      <c r="S57" s="50"/>
      <c r="T57" s="50"/>
      <c r="U57" s="50"/>
      <c r="V57" s="50"/>
      <c r="W57" s="50"/>
      <c r="X57" s="50"/>
      <c r="Y57" s="50"/>
      <c r="Z57" s="50"/>
    </row>
    <row r="58" spans="1:26" ht="15.75" customHeight="1">
      <c r="A58" s="1111"/>
      <c r="B58" s="141" t="s">
        <v>322</v>
      </c>
      <c r="C58" s="1098" t="s">
        <v>344</v>
      </c>
      <c r="D58" s="1064"/>
      <c r="E58" s="1064"/>
      <c r="F58" s="1064"/>
      <c r="G58" s="1064"/>
      <c r="H58" s="1064"/>
      <c r="I58" s="1064"/>
      <c r="J58" s="1064"/>
      <c r="K58" s="1064"/>
      <c r="L58" s="1064"/>
      <c r="M58" s="1095"/>
      <c r="N58" s="50"/>
      <c r="O58" s="50"/>
      <c r="P58" s="50"/>
      <c r="Q58" s="50"/>
      <c r="R58" s="50"/>
      <c r="S58" s="50"/>
      <c r="T58" s="50"/>
      <c r="U58" s="50"/>
      <c r="V58" s="50"/>
      <c r="W58" s="50"/>
      <c r="X58" s="50"/>
      <c r="Y58" s="50"/>
      <c r="Z58" s="50"/>
    </row>
    <row r="59" spans="1:26" ht="15.75" customHeight="1">
      <c r="A59" s="1111"/>
      <c r="B59" s="142" t="s">
        <v>323</v>
      </c>
      <c r="C59" s="1098" t="s">
        <v>381</v>
      </c>
      <c r="D59" s="1064"/>
      <c r="E59" s="1064"/>
      <c r="F59" s="1064"/>
      <c r="G59" s="1064"/>
      <c r="H59" s="1064"/>
      <c r="I59" s="1064"/>
      <c r="J59" s="1064"/>
      <c r="K59" s="1064"/>
      <c r="L59" s="1064"/>
      <c r="M59" s="1095"/>
      <c r="N59" s="50"/>
      <c r="O59" s="50"/>
      <c r="P59" s="50"/>
      <c r="Q59" s="50"/>
      <c r="R59" s="50"/>
      <c r="S59" s="50"/>
      <c r="T59" s="50"/>
      <c r="U59" s="50"/>
      <c r="V59" s="50"/>
      <c r="W59" s="50"/>
      <c r="X59" s="50"/>
      <c r="Y59" s="50"/>
      <c r="Z59" s="50"/>
    </row>
    <row r="60" spans="1:26" ht="15.75" customHeight="1">
      <c r="A60" s="1111"/>
      <c r="B60" s="141" t="s">
        <v>324</v>
      </c>
      <c r="C60" s="1218"/>
      <c r="D60" s="1064"/>
      <c r="E60" s="1064"/>
      <c r="F60" s="1064"/>
      <c r="G60" s="1064"/>
      <c r="H60" s="1064"/>
      <c r="I60" s="1064"/>
      <c r="J60" s="1064"/>
      <c r="K60" s="1064"/>
      <c r="L60" s="1064"/>
      <c r="M60" s="1095"/>
      <c r="N60" s="50"/>
      <c r="O60" s="50"/>
      <c r="P60" s="50"/>
      <c r="Q60" s="50"/>
      <c r="R60" s="50"/>
      <c r="S60" s="50"/>
      <c r="T60" s="50"/>
      <c r="U60" s="50"/>
      <c r="V60" s="50"/>
      <c r="W60" s="50"/>
      <c r="X60" s="50"/>
      <c r="Y60" s="50"/>
      <c r="Z60" s="50"/>
    </row>
    <row r="61" spans="1:26" ht="15.75" customHeight="1">
      <c r="A61" s="1112"/>
      <c r="B61" s="141" t="s">
        <v>325</v>
      </c>
      <c r="C61" s="1098"/>
      <c r="D61" s="1064"/>
      <c r="E61" s="1064"/>
      <c r="F61" s="1064"/>
      <c r="G61" s="1064"/>
      <c r="H61" s="1064"/>
      <c r="I61" s="1064"/>
      <c r="J61" s="1064"/>
      <c r="K61" s="1064"/>
      <c r="L61" s="1064"/>
      <c r="M61" s="1095"/>
      <c r="N61" s="50"/>
      <c r="O61" s="50"/>
      <c r="P61" s="50"/>
      <c r="Q61" s="50"/>
      <c r="R61" s="50"/>
      <c r="S61" s="50"/>
      <c r="T61" s="50"/>
      <c r="U61" s="50"/>
      <c r="V61" s="50"/>
      <c r="W61" s="50"/>
      <c r="X61" s="50"/>
      <c r="Y61" s="50"/>
      <c r="Z61" s="50"/>
    </row>
    <row r="62" spans="1:26" ht="15.75" customHeight="1">
      <c r="A62" s="1212" t="s">
        <v>326</v>
      </c>
      <c r="B62" s="143" t="s">
        <v>327</v>
      </c>
      <c r="C62" s="1098" t="s">
        <v>379</v>
      </c>
      <c r="D62" s="1064"/>
      <c r="E62" s="1064"/>
      <c r="F62" s="1064"/>
      <c r="G62" s="1064"/>
      <c r="H62" s="1064"/>
      <c r="I62" s="1064"/>
      <c r="J62" s="1064"/>
      <c r="K62" s="1064"/>
      <c r="L62" s="1064"/>
      <c r="M62" s="1095"/>
      <c r="N62" s="50"/>
      <c r="O62" s="50"/>
      <c r="P62" s="50"/>
      <c r="Q62" s="50"/>
      <c r="R62" s="50"/>
      <c r="S62" s="50"/>
      <c r="T62" s="50"/>
      <c r="U62" s="50"/>
      <c r="V62" s="50"/>
      <c r="W62" s="50"/>
      <c r="X62" s="50"/>
      <c r="Y62" s="50"/>
      <c r="Z62" s="50"/>
    </row>
    <row r="63" spans="1:26" ht="30" customHeight="1">
      <c r="A63" s="1111"/>
      <c r="B63" s="143" t="s">
        <v>329</v>
      </c>
      <c r="C63" s="1098" t="s">
        <v>380</v>
      </c>
      <c r="D63" s="1064"/>
      <c r="E63" s="1064"/>
      <c r="F63" s="1064"/>
      <c r="G63" s="1064"/>
      <c r="H63" s="1064"/>
      <c r="I63" s="1064"/>
      <c r="J63" s="1064"/>
      <c r="K63" s="1064"/>
      <c r="L63" s="1064"/>
      <c r="M63" s="1095"/>
      <c r="N63" s="50"/>
      <c r="O63" s="50"/>
      <c r="P63" s="50"/>
      <c r="Q63" s="50"/>
      <c r="R63" s="50"/>
      <c r="S63" s="50"/>
      <c r="T63" s="50"/>
      <c r="U63" s="50"/>
      <c r="V63" s="50"/>
      <c r="W63" s="50"/>
      <c r="X63" s="50"/>
      <c r="Y63" s="50"/>
      <c r="Z63" s="50"/>
    </row>
    <row r="64" spans="1:26" ht="30" customHeight="1">
      <c r="A64" s="1113"/>
      <c r="B64" s="144" t="s">
        <v>52</v>
      </c>
      <c r="C64" s="1098" t="s">
        <v>344</v>
      </c>
      <c r="D64" s="1064"/>
      <c r="E64" s="1064"/>
      <c r="F64" s="1064"/>
      <c r="G64" s="1064"/>
      <c r="H64" s="1064"/>
      <c r="I64" s="1064"/>
      <c r="J64" s="1064"/>
      <c r="K64" s="1064"/>
      <c r="L64" s="1064"/>
      <c r="M64" s="1095"/>
      <c r="N64" s="50"/>
      <c r="O64" s="50"/>
      <c r="P64" s="50"/>
      <c r="Q64" s="50"/>
      <c r="R64" s="50"/>
      <c r="S64" s="50"/>
      <c r="T64" s="50"/>
      <c r="U64" s="50"/>
      <c r="V64" s="50"/>
      <c r="W64" s="50"/>
      <c r="X64" s="50"/>
      <c r="Y64" s="50"/>
      <c r="Z64" s="50"/>
    </row>
    <row r="65" spans="1:26" ht="15.75" customHeight="1">
      <c r="A65" s="184" t="s">
        <v>331</v>
      </c>
      <c r="B65" s="146"/>
      <c r="C65" s="1099"/>
      <c r="D65" s="1100"/>
      <c r="E65" s="1100"/>
      <c r="F65" s="1100"/>
      <c r="G65" s="1100"/>
      <c r="H65" s="1100"/>
      <c r="I65" s="1100"/>
      <c r="J65" s="1100"/>
      <c r="K65" s="1100"/>
      <c r="L65" s="1100"/>
      <c r="M65" s="1101"/>
      <c r="N65" s="50"/>
      <c r="O65" s="50"/>
      <c r="P65" s="50"/>
      <c r="Q65" s="50"/>
      <c r="R65" s="50"/>
      <c r="S65" s="50"/>
      <c r="T65" s="50"/>
      <c r="U65" s="50"/>
      <c r="V65" s="50"/>
      <c r="W65" s="50"/>
      <c r="X65" s="50"/>
      <c r="Y65" s="50"/>
      <c r="Z65" s="50"/>
    </row>
    <row r="66" spans="1:26" ht="15.75" customHeight="1">
      <c r="A66" s="50"/>
      <c r="B66" s="147"/>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5.75" customHeight="1">
      <c r="A67" s="50"/>
      <c r="B67" s="147"/>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c r="A68" s="50"/>
      <c r="B68" s="147"/>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5.75" customHeight="1">
      <c r="A69" s="50"/>
      <c r="B69" s="147"/>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c r="A70" s="50"/>
      <c r="B70" s="147"/>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c r="A71" s="50"/>
      <c r="B71" s="147"/>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c r="A72" s="50"/>
      <c r="B72" s="147"/>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c r="A73" s="50"/>
      <c r="B73" s="147"/>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c r="A74" s="50"/>
      <c r="B74" s="147"/>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c r="A75" s="50"/>
      <c r="B75" s="147"/>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c r="A76" s="50"/>
      <c r="B76" s="147"/>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c r="A77" s="50"/>
      <c r="B77" s="147"/>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c r="A78" s="50"/>
      <c r="B78" s="147"/>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c r="A79" s="50"/>
      <c r="B79" s="147"/>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c r="A80" s="50"/>
      <c r="B80" s="147"/>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c r="A81" s="50"/>
      <c r="B81" s="147"/>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c r="A82" s="50"/>
      <c r="B82" s="147"/>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c r="A83" s="50"/>
      <c r="B83" s="147"/>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c r="A84" s="50"/>
      <c r="B84" s="147"/>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c r="A85" s="50"/>
      <c r="B85" s="147"/>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c r="A86" s="50"/>
      <c r="B86" s="147"/>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c r="A87" s="50"/>
      <c r="B87" s="147"/>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c r="A88" s="50"/>
      <c r="B88" s="147"/>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c r="A89" s="50"/>
      <c r="B89" s="147"/>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c r="A90" s="50"/>
      <c r="B90" s="147"/>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c r="A91" s="50"/>
      <c r="B91" s="147"/>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c r="A92" s="50"/>
      <c r="B92" s="147"/>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c r="A93" s="50"/>
      <c r="B93" s="147"/>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c r="A94" s="50"/>
      <c r="B94" s="147"/>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c r="A95" s="50"/>
      <c r="B95" s="147"/>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c r="A96" s="50"/>
      <c r="B96" s="147"/>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c r="A97" s="50"/>
      <c r="B97" s="147"/>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c r="A98" s="50"/>
      <c r="B98" s="147"/>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c r="A99" s="50"/>
      <c r="B99" s="147"/>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c r="A100" s="50"/>
      <c r="B100" s="14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c r="A101" s="50"/>
      <c r="B101" s="14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c r="A102" s="50"/>
      <c r="B102" s="14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c r="A103" s="50"/>
      <c r="B103" s="14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c r="A104" s="50"/>
      <c r="B104" s="14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c r="A105" s="50"/>
      <c r="B105" s="14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c r="A106" s="50"/>
      <c r="B106" s="14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c r="A107" s="50"/>
      <c r="B107" s="14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c r="A108" s="50"/>
      <c r="B108" s="14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c r="A109" s="50"/>
      <c r="B109" s="14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c r="A110" s="50"/>
      <c r="B110" s="14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c r="A111" s="50"/>
      <c r="B111" s="14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c r="A112" s="50"/>
      <c r="B112" s="14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c r="A113" s="50"/>
      <c r="B113" s="14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c r="A114" s="50"/>
      <c r="B114" s="14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c r="A115" s="50"/>
      <c r="B115" s="14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c r="A116" s="50"/>
      <c r="B116" s="14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c r="A117" s="50"/>
      <c r="B117" s="14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c r="A118" s="50"/>
      <c r="B118" s="14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c r="A119" s="50"/>
      <c r="B119" s="14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c r="A120" s="50"/>
      <c r="B120" s="14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c r="A121" s="50"/>
      <c r="B121" s="14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c r="A122" s="50"/>
      <c r="B122" s="14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c r="A123" s="50"/>
      <c r="B123" s="14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c r="A124" s="50"/>
      <c r="B124" s="14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c r="A125" s="50"/>
      <c r="B125" s="14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c r="A126" s="50"/>
      <c r="B126" s="14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c r="A127" s="50"/>
      <c r="B127" s="14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c r="A128" s="50"/>
      <c r="B128" s="14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c r="A129" s="50"/>
      <c r="B129" s="14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c r="A130" s="50"/>
      <c r="B130" s="14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c r="A131" s="50"/>
      <c r="B131" s="14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c r="A132" s="50"/>
      <c r="B132" s="14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c r="A133" s="50"/>
      <c r="B133" s="14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c r="A134" s="50"/>
      <c r="B134" s="14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c r="A135" s="50"/>
      <c r="B135" s="14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c r="A136" s="50"/>
      <c r="B136" s="14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c r="A137" s="50"/>
      <c r="B137" s="14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c r="A138" s="50"/>
      <c r="B138" s="14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c r="A139" s="50"/>
      <c r="B139" s="14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c r="A140" s="50"/>
      <c r="B140" s="14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c r="A141" s="50"/>
      <c r="B141" s="14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c r="A142" s="50"/>
      <c r="B142" s="14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c r="A143" s="50"/>
      <c r="B143" s="14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c r="A144" s="50"/>
      <c r="B144" s="14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c r="A145" s="50"/>
      <c r="B145" s="14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c r="A146" s="50"/>
      <c r="B146" s="14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c r="A147" s="50"/>
      <c r="B147" s="14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c r="A148" s="50"/>
      <c r="B148" s="14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c r="A149" s="50"/>
      <c r="B149" s="14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c r="A150" s="50"/>
      <c r="B150" s="14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c r="A151" s="50"/>
      <c r="B151" s="14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c r="A152" s="50"/>
      <c r="B152" s="14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c r="A153" s="50"/>
      <c r="B153" s="14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c r="A154" s="50"/>
      <c r="B154" s="14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c r="A155" s="50"/>
      <c r="B155" s="14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c r="A156" s="50"/>
      <c r="B156" s="14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c r="A157" s="50"/>
      <c r="B157" s="14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c r="A158" s="50"/>
      <c r="B158" s="14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c r="A159" s="50"/>
      <c r="B159" s="14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c r="A160" s="50"/>
      <c r="B160" s="14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c r="A161" s="50"/>
      <c r="B161" s="14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c r="A162" s="50"/>
      <c r="B162" s="14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c r="A163" s="50"/>
      <c r="B163" s="14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c r="A164" s="50"/>
      <c r="B164" s="14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c r="A165" s="50"/>
      <c r="B165" s="14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c r="A166" s="50"/>
      <c r="B166" s="14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c r="A167" s="50"/>
      <c r="B167" s="14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c r="A168" s="50"/>
      <c r="B168" s="14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c r="A169" s="50"/>
      <c r="B169" s="14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c r="A170" s="50"/>
      <c r="B170" s="14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c r="A171" s="50"/>
      <c r="B171" s="14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c r="A172" s="50"/>
      <c r="B172" s="14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c r="A173" s="50"/>
      <c r="B173" s="14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c r="A174" s="50"/>
      <c r="B174" s="14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c r="A175" s="50"/>
      <c r="B175" s="14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c r="A176" s="50"/>
      <c r="B176" s="14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c r="A177" s="50"/>
      <c r="B177" s="14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c r="A178" s="50"/>
      <c r="B178" s="14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c r="A179" s="50"/>
      <c r="B179" s="14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c r="A180" s="50"/>
      <c r="B180" s="14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c r="A181" s="50"/>
      <c r="B181" s="14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c r="A182" s="50"/>
      <c r="B182" s="14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c r="A183" s="50"/>
      <c r="B183" s="14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c r="A184" s="50"/>
      <c r="B184" s="14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c r="A185" s="50"/>
      <c r="B185" s="14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c r="A186" s="50"/>
      <c r="B186" s="14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c r="A187" s="50"/>
      <c r="B187" s="14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c r="A188" s="50"/>
      <c r="B188" s="14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c r="A189" s="50"/>
      <c r="B189" s="14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c r="A190" s="50"/>
      <c r="B190" s="14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c r="A191" s="50"/>
      <c r="B191" s="14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c r="A192" s="50"/>
      <c r="B192" s="14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c r="A193" s="50"/>
      <c r="B193" s="14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c r="A194" s="50"/>
      <c r="B194" s="14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c r="A195" s="50"/>
      <c r="B195" s="14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c r="A196" s="50"/>
      <c r="B196" s="14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c r="A197" s="50"/>
      <c r="B197" s="14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c r="A198" s="50"/>
      <c r="B198" s="14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c r="A199" s="50"/>
      <c r="B199" s="14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c r="A200" s="50"/>
      <c r="B200" s="14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c r="A201" s="50"/>
      <c r="B201" s="14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c r="A202" s="50"/>
      <c r="B202" s="14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c r="A203" s="50"/>
      <c r="B203" s="14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c r="A204" s="50"/>
      <c r="B204" s="14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c r="A205" s="50"/>
      <c r="B205" s="14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c r="A206" s="50"/>
      <c r="B206" s="14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c r="A207" s="50"/>
      <c r="B207" s="14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c r="A208" s="50"/>
      <c r="B208" s="14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c r="A209" s="50"/>
      <c r="B209" s="14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c r="A210" s="50"/>
      <c r="B210" s="14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c r="A211" s="50"/>
      <c r="B211" s="14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c r="A212" s="50"/>
      <c r="B212" s="14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c r="A213" s="50"/>
      <c r="B213" s="14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c r="A214" s="50"/>
      <c r="B214" s="14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c r="A215" s="50"/>
      <c r="B215" s="14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c r="A216" s="50"/>
      <c r="B216" s="14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c r="A217" s="50"/>
      <c r="B217" s="14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c r="A218" s="50"/>
      <c r="B218" s="14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c r="A219" s="50"/>
      <c r="B219" s="14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c r="A220" s="50"/>
      <c r="B220" s="14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c r="A221" s="50"/>
      <c r="B221" s="14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c r="A222" s="50"/>
      <c r="B222" s="14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c r="A223" s="50"/>
      <c r="B223" s="14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c r="A224" s="50"/>
      <c r="B224" s="14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c r="A225" s="50"/>
      <c r="B225" s="14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c r="A226" s="50"/>
      <c r="B226" s="14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c r="A227" s="50"/>
      <c r="B227" s="147"/>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c r="A228" s="50"/>
      <c r="B228" s="147"/>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c r="A229" s="50"/>
      <c r="B229" s="147"/>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c r="A230" s="50"/>
      <c r="B230" s="147"/>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c r="A231" s="50"/>
      <c r="B231" s="147"/>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c r="A232" s="50"/>
      <c r="B232" s="147"/>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c r="A233" s="50"/>
      <c r="B233" s="147"/>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c r="A234" s="50"/>
      <c r="B234" s="147"/>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c r="A235" s="50"/>
      <c r="B235" s="147"/>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c r="A236" s="50"/>
      <c r="B236" s="147"/>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c r="A237" s="50"/>
      <c r="B237" s="147"/>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c r="A238" s="50"/>
      <c r="B238" s="147"/>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c r="A239" s="50"/>
      <c r="B239" s="147"/>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c r="A240" s="50"/>
      <c r="B240" s="147"/>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c r="A241" s="50"/>
      <c r="B241" s="147"/>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c r="A242" s="50"/>
      <c r="B242" s="147"/>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c r="A243" s="50"/>
      <c r="B243" s="147"/>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c r="A244" s="50"/>
      <c r="B244" s="147"/>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c r="A245" s="50"/>
      <c r="B245" s="147"/>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c r="A246" s="50"/>
      <c r="B246" s="147"/>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c r="A247" s="50"/>
      <c r="B247" s="147"/>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c r="A248" s="50"/>
      <c r="B248" s="147"/>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c r="A249" s="50"/>
      <c r="B249" s="147"/>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c r="A250" s="50"/>
      <c r="B250" s="147"/>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c r="A251" s="50"/>
      <c r="B251" s="147"/>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c r="A252" s="50"/>
      <c r="B252" s="147"/>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c r="A253" s="50"/>
      <c r="B253" s="147"/>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c r="A254" s="50"/>
      <c r="B254" s="147"/>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c r="A255" s="50"/>
      <c r="B255" s="147"/>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c r="A256" s="50"/>
      <c r="B256" s="147"/>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c r="A257" s="50"/>
      <c r="B257" s="147"/>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c r="A258" s="50"/>
      <c r="B258" s="147"/>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c r="A259" s="50"/>
      <c r="B259" s="147"/>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c r="A260" s="50"/>
      <c r="B260" s="147"/>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c r="A261" s="50"/>
      <c r="B261" s="147"/>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c r="A262" s="50"/>
      <c r="B262" s="147"/>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c r="A263" s="50"/>
      <c r="B263" s="147"/>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c r="A264" s="50"/>
      <c r="B264" s="147"/>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c r="A265" s="50"/>
      <c r="B265" s="147"/>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c r="A266" s="50"/>
      <c r="B266" s="147"/>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c r="A267" s="50"/>
      <c r="B267" s="147"/>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c r="A268" s="50"/>
      <c r="B268" s="147"/>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c r="A269" s="50"/>
      <c r="B269" s="147"/>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c r="A270" s="50"/>
      <c r="B270" s="147"/>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c r="A271" s="50"/>
      <c r="B271" s="147"/>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c r="A272" s="50"/>
      <c r="B272" s="147"/>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c r="A273" s="50"/>
      <c r="B273" s="147"/>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c r="A274" s="50"/>
      <c r="B274" s="147"/>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c r="A275" s="50"/>
      <c r="B275" s="147"/>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c r="A276" s="50"/>
      <c r="B276" s="147"/>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c r="A277" s="50"/>
      <c r="B277" s="147"/>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c r="A278" s="50"/>
      <c r="B278" s="147"/>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c r="A279" s="50"/>
      <c r="B279" s="147"/>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c r="A280" s="50"/>
      <c r="B280" s="147"/>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c r="A281" s="50"/>
      <c r="B281" s="147"/>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c r="A282" s="50"/>
      <c r="B282" s="147"/>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c r="A283" s="50"/>
      <c r="B283" s="147"/>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c r="A284" s="50"/>
      <c r="B284" s="147"/>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c r="A285" s="50"/>
      <c r="B285" s="147"/>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c r="A286" s="50"/>
      <c r="B286" s="147"/>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c r="A287" s="50"/>
      <c r="B287" s="147"/>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c r="A288" s="50"/>
      <c r="B288" s="147"/>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c r="A289" s="50"/>
      <c r="B289" s="147"/>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c r="A290" s="50"/>
      <c r="B290" s="147"/>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c r="A291" s="50"/>
      <c r="B291" s="147"/>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c r="A292" s="50"/>
      <c r="B292" s="147"/>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c r="A293" s="50"/>
      <c r="B293" s="147"/>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c r="A294" s="50"/>
      <c r="B294" s="147"/>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c r="A295" s="50"/>
      <c r="B295" s="147"/>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c r="A296" s="50"/>
      <c r="B296" s="147"/>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c r="A297" s="50"/>
      <c r="B297" s="147"/>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c r="A298" s="50"/>
      <c r="B298" s="147"/>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c r="A299" s="50"/>
      <c r="B299" s="147"/>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c r="A300" s="50"/>
      <c r="B300" s="147"/>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c r="A301" s="50"/>
      <c r="B301" s="147"/>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c r="A302" s="50"/>
      <c r="B302" s="147"/>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c r="A303" s="50"/>
      <c r="B303" s="147"/>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c r="A304" s="50"/>
      <c r="B304" s="147"/>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c r="A305" s="50"/>
      <c r="B305" s="147"/>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c r="A306" s="50"/>
      <c r="B306" s="147"/>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c r="A307" s="50"/>
      <c r="B307" s="147"/>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c r="A308" s="50"/>
      <c r="B308" s="147"/>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c r="A309" s="50"/>
      <c r="B309" s="147"/>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c r="A310" s="50"/>
      <c r="B310" s="147"/>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c r="A311" s="50"/>
      <c r="B311" s="147"/>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5.75" customHeight="1">
      <c r="A312" s="50"/>
      <c r="B312" s="147"/>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5.75" customHeight="1">
      <c r="A313" s="50"/>
      <c r="B313" s="147"/>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5.75" customHeight="1">
      <c r="A314" s="50"/>
      <c r="B314" s="147"/>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5.75" customHeight="1">
      <c r="A315" s="50"/>
      <c r="B315" s="147"/>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5.75" customHeight="1">
      <c r="A316" s="50"/>
      <c r="B316" s="147"/>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5.75" customHeight="1">
      <c r="A317" s="50"/>
      <c r="B317" s="147"/>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5.75" customHeight="1">
      <c r="A318" s="50"/>
      <c r="B318" s="147"/>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5.75" customHeight="1">
      <c r="A319" s="50"/>
      <c r="B319" s="147"/>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5.75" customHeight="1">
      <c r="A320" s="50"/>
      <c r="B320" s="147"/>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5.75" customHeight="1">
      <c r="A321" s="50"/>
      <c r="B321" s="147"/>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5.75" customHeight="1">
      <c r="A322" s="50"/>
      <c r="B322" s="147"/>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5.75" customHeight="1">
      <c r="A323" s="50"/>
      <c r="B323" s="147"/>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5.75" customHeight="1">
      <c r="A324" s="50"/>
      <c r="B324" s="147"/>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5.75" customHeight="1">
      <c r="A325" s="50"/>
      <c r="B325" s="147"/>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5.75" customHeight="1">
      <c r="A326" s="50"/>
      <c r="B326" s="147"/>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5.75" customHeight="1">
      <c r="A327" s="50"/>
      <c r="B327" s="147"/>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5.75" customHeight="1">
      <c r="A328" s="50"/>
      <c r="B328" s="147"/>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5.75" customHeight="1">
      <c r="A329" s="50"/>
      <c r="B329" s="147"/>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5.75" customHeight="1">
      <c r="A330" s="50"/>
      <c r="B330" s="147"/>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5.75" customHeight="1">
      <c r="A331" s="50"/>
      <c r="B331" s="147"/>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5.75" customHeight="1">
      <c r="A332" s="50"/>
      <c r="B332" s="147"/>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5.75" customHeight="1">
      <c r="A333" s="50"/>
      <c r="B333" s="147"/>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5.75" customHeight="1">
      <c r="A334" s="50"/>
      <c r="B334" s="147"/>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5.75" customHeight="1">
      <c r="A335" s="50"/>
      <c r="B335" s="147"/>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5.75" customHeight="1">
      <c r="A336" s="50"/>
      <c r="B336" s="147"/>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5.75" customHeight="1">
      <c r="A337" s="50"/>
      <c r="B337" s="147"/>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5.75" customHeight="1">
      <c r="A338" s="50"/>
      <c r="B338" s="147"/>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5.75" customHeight="1">
      <c r="A339" s="50"/>
      <c r="B339" s="147"/>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5.75" customHeight="1">
      <c r="A340" s="50"/>
      <c r="B340" s="147"/>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5.75" customHeight="1">
      <c r="A341" s="50"/>
      <c r="B341" s="147"/>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5.75" customHeight="1">
      <c r="A342" s="50"/>
      <c r="B342" s="147"/>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5.75" customHeight="1">
      <c r="A343" s="50"/>
      <c r="B343" s="147"/>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5.75" customHeight="1">
      <c r="A344" s="50"/>
      <c r="B344" s="147"/>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5.75" customHeight="1">
      <c r="A345" s="50"/>
      <c r="B345" s="147"/>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5.75" customHeight="1">
      <c r="A346" s="50"/>
      <c r="B346" s="147"/>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5.75" customHeight="1">
      <c r="A347" s="50"/>
      <c r="B347" s="147"/>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5.75" customHeight="1">
      <c r="A348" s="50"/>
      <c r="B348" s="147"/>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5.75" customHeight="1">
      <c r="A349" s="50"/>
      <c r="B349" s="147"/>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5.75" customHeight="1">
      <c r="A350" s="50"/>
      <c r="B350" s="147"/>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5.75" customHeight="1">
      <c r="A351" s="50"/>
      <c r="B351" s="147"/>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5.75" customHeight="1">
      <c r="A352" s="50"/>
      <c r="B352" s="147"/>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5.75" customHeight="1">
      <c r="A353" s="50"/>
      <c r="B353" s="147"/>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5.75" customHeight="1">
      <c r="A354" s="50"/>
      <c r="B354" s="147"/>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5.75" customHeight="1">
      <c r="A355" s="50"/>
      <c r="B355" s="147"/>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5.75" customHeight="1">
      <c r="A356" s="50"/>
      <c r="B356" s="147"/>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5.75" customHeight="1">
      <c r="A357" s="50"/>
      <c r="B357" s="147"/>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5.75" customHeight="1">
      <c r="A358" s="50"/>
      <c r="B358" s="147"/>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5.75" customHeight="1">
      <c r="A359" s="50"/>
      <c r="B359" s="147"/>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5.75" customHeight="1">
      <c r="A360" s="50"/>
      <c r="B360" s="147"/>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5.75" customHeight="1">
      <c r="A361" s="50"/>
      <c r="B361" s="147"/>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5.75" customHeight="1">
      <c r="A362" s="50"/>
      <c r="B362" s="147"/>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5.75" customHeight="1">
      <c r="A363" s="50"/>
      <c r="B363" s="147"/>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5.75" customHeight="1">
      <c r="A364" s="50"/>
      <c r="B364" s="147"/>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5.75" customHeight="1">
      <c r="A365" s="50"/>
      <c r="B365" s="147"/>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5.75" customHeight="1">
      <c r="A366" s="50"/>
      <c r="B366" s="147"/>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5.75" customHeight="1">
      <c r="A367" s="50"/>
      <c r="B367" s="147"/>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5.75" customHeight="1">
      <c r="A368" s="50"/>
      <c r="B368" s="147"/>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5.75" customHeight="1">
      <c r="A369" s="50"/>
      <c r="B369" s="147"/>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5.75" customHeight="1">
      <c r="A370" s="50"/>
      <c r="B370" s="147"/>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5.75" customHeight="1">
      <c r="A371" s="50"/>
      <c r="B371" s="147"/>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5.75" customHeight="1">
      <c r="A372" s="50"/>
      <c r="B372" s="147"/>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5.75" customHeight="1">
      <c r="A373" s="50"/>
      <c r="B373" s="147"/>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5.75" customHeight="1">
      <c r="A374" s="50"/>
      <c r="B374" s="147"/>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5.75" customHeight="1">
      <c r="A375" s="50"/>
      <c r="B375" s="147"/>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5.75" customHeight="1">
      <c r="A376" s="50"/>
      <c r="B376" s="147"/>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5.75" customHeight="1">
      <c r="A377" s="50"/>
      <c r="B377" s="147"/>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5.75" customHeight="1">
      <c r="A378" s="50"/>
      <c r="B378" s="147"/>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5.75" customHeight="1">
      <c r="A379" s="50"/>
      <c r="B379" s="147"/>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5.75" customHeight="1">
      <c r="A380" s="50"/>
      <c r="B380" s="147"/>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5.75" customHeight="1">
      <c r="A381" s="50"/>
      <c r="B381" s="147"/>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5.75" customHeight="1">
      <c r="A382" s="50"/>
      <c r="B382" s="147"/>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5.75" customHeight="1">
      <c r="A383" s="50"/>
      <c r="B383" s="147"/>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5.75" customHeight="1">
      <c r="A384" s="50"/>
      <c r="B384" s="147"/>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5.75" customHeight="1">
      <c r="A385" s="50"/>
      <c r="B385" s="147"/>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5.75" customHeight="1">
      <c r="A386" s="50"/>
      <c r="B386" s="147"/>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5.75" customHeight="1">
      <c r="A387" s="50"/>
      <c r="B387" s="147"/>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5.75" customHeight="1">
      <c r="A388" s="50"/>
      <c r="B388" s="147"/>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5.75" customHeight="1">
      <c r="A389" s="50"/>
      <c r="B389" s="147"/>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5.75" customHeight="1">
      <c r="A390" s="50"/>
      <c r="B390" s="147"/>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5.75" customHeight="1">
      <c r="A391" s="50"/>
      <c r="B391" s="147"/>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5.75" customHeight="1">
      <c r="A392" s="50"/>
      <c r="B392" s="147"/>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5.75" customHeight="1">
      <c r="A393" s="50"/>
      <c r="B393" s="147"/>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5.75" customHeight="1">
      <c r="A394" s="50"/>
      <c r="B394" s="147"/>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5.75" customHeight="1">
      <c r="A395" s="50"/>
      <c r="B395" s="147"/>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5.75" customHeight="1">
      <c r="A396" s="50"/>
      <c r="B396" s="147"/>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5.75" customHeight="1">
      <c r="A397" s="50"/>
      <c r="B397" s="147"/>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5.75" customHeight="1">
      <c r="A398" s="50"/>
      <c r="B398" s="147"/>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5.75" customHeight="1">
      <c r="A399" s="50"/>
      <c r="B399" s="147"/>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5.75" customHeight="1">
      <c r="A400" s="50"/>
      <c r="B400" s="147"/>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5.75" customHeight="1">
      <c r="A401" s="50"/>
      <c r="B401" s="147"/>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5.75" customHeight="1">
      <c r="A402" s="50"/>
      <c r="B402" s="147"/>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5.75" customHeight="1">
      <c r="A403" s="50"/>
      <c r="B403" s="147"/>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5.75" customHeight="1">
      <c r="A404" s="50"/>
      <c r="B404" s="147"/>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5.75" customHeight="1">
      <c r="A405" s="50"/>
      <c r="B405" s="147"/>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5.75" customHeight="1">
      <c r="A406" s="50"/>
      <c r="B406" s="147"/>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5.75" customHeight="1">
      <c r="A407" s="50"/>
      <c r="B407" s="147"/>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5.75" customHeight="1">
      <c r="A408" s="50"/>
      <c r="B408" s="147"/>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5.75" customHeight="1">
      <c r="A409" s="50"/>
      <c r="B409" s="147"/>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5.75" customHeight="1">
      <c r="A410" s="50"/>
      <c r="B410" s="147"/>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5.75" customHeight="1">
      <c r="A411" s="50"/>
      <c r="B411" s="147"/>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5.75" customHeight="1">
      <c r="A412" s="50"/>
      <c r="B412" s="147"/>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5.75" customHeight="1">
      <c r="A413" s="50"/>
      <c r="B413" s="147"/>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5.75" customHeight="1">
      <c r="A414" s="50"/>
      <c r="B414" s="147"/>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5.75" customHeight="1">
      <c r="A415" s="50"/>
      <c r="B415" s="147"/>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5.75" customHeight="1">
      <c r="A416" s="50"/>
      <c r="B416" s="147"/>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5.75" customHeight="1">
      <c r="A417" s="50"/>
      <c r="B417" s="147"/>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5.75" customHeight="1">
      <c r="A418" s="50"/>
      <c r="B418" s="147"/>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5.75" customHeight="1">
      <c r="A419" s="50"/>
      <c r="B419" s="147"/>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5.75" customHeight="1">
      <c r="A420" s="50"/>
      <c r="B420" s="147"/>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5.75" customHeight="1">
      <c r="A421" s="50"/>
      <c r="B421" s="147"/>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5.75" customHeight="1">
      <c r="A422" s="50"/>
      <c r="B422" s="147"/>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5.75" customHeight="1">
      <c r="A423" s="50"/>
      <c r="B423" s="147"/>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5.75" customHeight="1">
      <c r="A424" s="50"/>
      <c r="B424" s="147"/>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5.75" customHeight="1">
      <c r="A425" s="50"/>
      <c r="B425" s="147"/>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5.75" customHeight="1">
      <c r="A426" s="50"/>
      <c r="B426" s="147"/>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5.75" customHeight="1">
      <c r="A427" s="50"/>
      <c r="B427" s="147"/>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5.75" customHeight="1">
      <c r="A428" s="50"/>
      <c r="B428" s="147"/>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5.75" customHeight="1">
      <c r="A429" s="50"/>
      <c r="B429" s="147"/>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5.75" customHeight="1">
      <c r="A430" s="50"/>
      <c r="B430" s="147"/>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5.75" customHeight="1">
      <c r="A431" s="50"/>
      <c r="B431" s="147"/>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5.75" customHeight="1">
      <c r="A432" s="50"/>
      <c r="B432" s="147"/>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5.75" customHeight="1">
      <c r="A433" s="50"/>
      <c r="B433" s="147"/>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5.75" customHeight="1">
      <c r="A434" s="50"/>
      <c r="B434" s="147"/>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5.75" customHeight="1">
      <c r="A435" s="50"/>
      <c r="B435" s="147"/>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5.75" customHeight="1">
      <c r="A436" s="50"/>
      <c r="B436" s="147"/>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5.75" customHeight="1">
      <c r="A437" s="50"/>
      <c r="B437" s="147"/>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5.75" customHeight="1">
      <c r="A438" s="50"/>
      <c r="B438" s="147"/>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5.75" customHeight="1">
      <c r="A439" s="50"/>
      <c r="B439" s="147"/>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5.75" customHeight="1">
      <c r="A440" s="50"/>
      <c r="B440" s="147"/>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5.75" customHeight="1">
      <c r="A441" s="50"/>
      <c r="B441" s="147"/>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5.75" customHeight="1">
      <c r="A442" s="50"/>
      <c r="B442" s="147"/>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5.75" customHeight="1">
      <c r="A443" s="50"/>
      <c r="B443" s="147"/>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5.75" customHeight="1">
      <c r="A444" s="50"/>
      <c r="B444" s="147"/>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5.75" customHeight="1">
      <c r="A445" s="50"/>
      <c r="B445" s="147"/>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5.75" customHeight="1">
      <c r="A446" s="50"/>
      <c r="B446" s="147"/>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5.75" customHeight="1">
      <c r="A447" s="50"/>
      <c r="B447" s="147"/>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5.75" customHeight="1">
      <c r="A448" s="50"/>
      <c r="B448" s="147"/>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5.75" customHeight="1">
      <c r="A449" s="50"/>
      <c r="B449" s="147"/>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5.75" customHeight="1">
      <c r="A450" s="50"/>
      <c r="B450" s="147"/>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5.75" customHeight="1">
      <c r="A451" s="50"/>
      <c r="B451" s="147"/>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5.75" customHeight="1">
      <c r="A452" s="50"/>
      <c r="B452" s="147"/>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5.75" customHeight="1">
      <c r="A453" s="50"/>
      <c r="B453" s="147"/>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5.75" customHeight="1">
      <c r="A454" s="50"/>
      <c r="B454" s="147"/>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5.75" customHeight="1">
      <c r="A455" s="50"/>
      <c r="B455" s="147"/>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5.75" customHeight="1">
      <c r="A456" s="50"/>
      <c r="B456" s="147"/>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5.75" customHeight="1">
      <c r="A457" s="50"/>
      <c r="B457" s="147"/>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5.75" customHeight="1">
      <c r="A458" s="50"/>
      <c r="B458" s="147"/>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5.75" customHeight="1">
      <c r="A459" s="50"/>
      <c r="B459" s="147"/>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5.75" customHeight="1">
      <c r="A460" s="50"/>
      <c r="B460" s="147"/>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5.75" customHeight="1">
      <c r="A461" s="50"/>
      <c r="B461" s="147"/>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5.75" customHeight="1">
      <c r="A462" s="50"/>
      <c r="B462" s="147"/>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5.75" customHeight="1">
      <c r="A463" s="50"/>
      <c r="B463" s="147"/>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5.75" customHeight="1">
      <c r="A464" s="50"/>
      <c r="B464" s="147"/>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5.75" customHeight="1">
      <c r="A465" s="50"/>
      <c r="B465" s="147"/>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5.75" customHeight="1">
      <c r="A466" s="50"/>
      <c r="B466" s="147"/>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5.75" customHeight="1">
      <c r="A467" s="50"/>
      <c r="B467" s="147"/>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5.75" customHeight="1">
      <c r="A468" s="50"/>
      <c r="B468" s="147"/>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5.75" customHeight="1">
      <c r="A469" s="50"/>
      <c r="B469" s="147"/>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5.75" customHeight="1">
      <c r="A470" s="50"/>
      <c r="B470" s="147"/>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5.75" customHeight="1">
      <c r="A471" s="50"/>
      <c r="B471" s="147"/>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5.75" customHeight="1">
      <c r="A472" s="50"/>
      <c r="B472" s="147"/>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5.75" customHeight="1">
      <c r="A473" s="50"/>
      <c r="B473" s="147"/>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5.75" customHeight="1">
      <c r="A474" s="50"/>
      <c r="B474" s="147"/>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5.75" customHeight="1">
      <c r="A475" s="50"/>
      <c r="B475" s="147"/>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5.75" customHeight="1">
      <c r="A476" s="50"/>
      <c r="B476" s="147"/>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5.75" customHeight="1">
      <c r="A477" s="50"/>
      <c r="B477" s="147"/>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5.75" customHeight="1">
      <c r="A478" s="50"/>
      <c r="B478" s="147"/>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5.75" customHeight="1">
      <c r="A479" s="50"/>
      <c r="B479" s="147"/>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5.75" customHeight="1">
      <c r="A480" s="50"/>
      <c r="B480" s="147"/>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5.75" customHeight="1">
      <c r="A481" s="50"/>
      <c r="B481" s="147"/>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5.75" customHeight="1">
      <c r="A482" s="50"/>
      <c r="B482" s="147"/>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5.75" customHeight="1">
      <c r="A483" s="50"/>
      <c r="B483" s="147"/>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5.75" customHeight="1">
      <c r="A484" s="50"/>
      <c r="B484" s="147"/>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5.75" customHeight="1">
      <c r="A485" s="50"/>
      <c r="B485" s="147"/>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5.75" customHeight="1">
      <c r="A486" s="50"/>
      <c r="B486" s="147"/>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5.75" customHeight="1">
      <c r="A487" s="50"/>
      <c r="B487" s="147"/>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5.75" customHeight="1">
      <c r="A488" s="50"/>
      <c r="B488" s="147"/>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5.75" customHeight="1">
      <c r="A489" s="50"/>
      <c r="B489" s="147"/>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5.75" customHeight="1">
      <c r="A490" s="50"/>
      <c r="B490" s="147"/>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5.75" customHeight="1">
      <c r="A491" s="50"/>
      <c r="B491" s="147"/>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5.75" customHeight="1">
      <c r="A492" s="50"/>
      <c r="B492" s="147"/>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5.75" customHeight="1">
      <c r="A493" s="50"/>
      <c r="B493" s="147"/>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5.75" customHeight="1">
      <c r="A494" s="50"/>
      <c r="B494" s="147"/>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5.75" customHeight="1">
      <c r="A495" s="50"/>
      <c r="B495" s="147"/>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5.75" customHeight="1">
      <c r="A496" s="50"/>
      <c r="B496" s="147"/>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5.75" customHeight="1">
      <c r="A497" s="50"/>
      <c r="B497" s="147"/>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5.75" customHeight="1">
      <c r="A498" s="50"/>
      <c r="B498" s="147"/>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5.75" customHeight="1">
      <c r="A499" s="50"/>
      <c r="B499" s="147"/>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5.75" customHeight="1">
      <c r="A500" s="50"/>
      <c r="B500" s="147"/>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5.75" customHeight="1">
      <c r="A501" s="50"/>
      <c r="B501" s="147"/>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5.75" customHeight="1">
      <c r="A502" s="50"/>
      <c r="B502" s="147"/>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5.75" customHeight="1">
      <c r="A503" s="50"/>
      <c r="B503" s="147"/>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5.75" customHeight="1">
      <c r="A504" s="50"/>
      <c r="B504" s="147"/>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5.75" customHeight="1">
      <c r="A505" s="50"/>
      <c r="B505" s="147"/>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5.75" customHeight="1">
      <c r="A506" s="50"/>
      <c r="B506" s="147"/>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5.75" customHeight="1">
      <c r="A507" s="50"/>
      <c r="B507" s="147"/>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5.75" customHeight="1">
      <c r="A508" s="50"/>
      <c r="B508" s="147"/>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5.75" customHeight="1">
      <c r="A509" s="50"/>
      <c r="B509" s="147"/>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5.75" customHeight="1">
      <c r="A510" s="50"/>
      <c r="B510" s="147"/>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5.75" customHeight="1">
      <c r="A511" s="50"/>
      <c r="B511" s="147"/>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5.75" customHeight="1">
      <c r="A512" s="50"/>
      <c r="B512" s="147"/>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5.75" customHeight="1">
      <c r="A513" s="50"/>
      <c r="B513" s="147"/>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5.75" customHeight="1">
      <c r="A514" s="50"/>
      <c r="B514" s="147"/>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5.75" customHeight="1">
      <c r="A515" s="50"/>
      <c r="B515" s="147"/>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5.75" customHeight="1">
      <c r="A516" s="50"/>
      <c r="B516" s="147"/>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5.75" customHeight="1">
      <c r="A517" s="50"/>
      <c r="B517" s="147"/>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5.75" customHeight="1">
      <c r="A518" s="50"/>
      <c r="B518" s="147"/>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5.75" customHeight="1">
      <c r="A519" s="50"/>
      <c r="B519" s="147"/>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5.75" customHeight="1">
      <c r="A520" s="50"/>
      <c r="B520" s="147"/>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5.75" customHeight="1">
      <c r="A521" s="50"/>
      <c r="B521" s="147"/>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5.75" customHeight="1">
      <c r="A522" s="50"/>
      <c r="B522" s="147"/>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5.75" customHeight="1">
      <c r="A523" s="50"/>
      <c r="B523" s="147"/>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5.75" customHeight="1">
      <c r="A524" s="50"/>
      <c r="B524" s="147"/>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5.75" customHeight="1">
      <c r="A525" s="50"/>
      <c r="B525" s="147"/>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5.75" customHeight="1">
      <c r="A526" s="50"/>
      <c r="B526" s="147"/>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5.75" customHeight="1">
      <c r="A527" s="50"/>
      <c r="B527" s="147"/>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5.75" customHeight="1">
      <c r="A528" s="50"/>
      <c r="B528" s="147"/>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5.75" customHeight="1">
      <c r="A529" s="50"/>
      <c r="B529" s="147"/>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5.75" customHeight="1">
      <c r="A530" s="50"/>
      <c r="B530" s="147"/>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5.75" customHeight="1">
      <c r="A531" s="50"/>
      <c r="B531" s="147"/>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5.75" customHeight="1">
      <c r="A532" s="50"/>
      <c r="B532" s="147"/>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5.75" customHeight="1">
      <c r="A533" s="50"/>
      <c r="B533" s="147"/>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5.75" customHeight="1">
      <c r="A534" s="50"/>
      <c r="B534" s="147"/>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5.75" customHeight="1">
      <c r="A535" s="50"/>
      <c r="B535" s="147"/>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5.75" customHeight="1">
      <c r="A536" s="50"/>
      <c r="B536" s="147"/>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5.75" customHeight="1">
      <c r="A537" s="50"/>
      <c r="B537" s="147"/>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5.75" customHeight="1">
      <c r="A538" s="50"/>
      <c r="B538" s="147"/>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5.75" customHeight="1">
      <c r="A539" s="50"/>
      <c r="B539" s="147"/>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5.75" customHeight="1">
      <c r="A540" s="50"/>
      <c r="B540" s="147"/>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5.75" customHeight="1">
      <c r="A541" s="50"/>
      <c r="B541" s="147"/>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5.75" customHeight="1">
      <c r="A542" s="50"/>
      <c r="B542" s="147"/>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5.75" customHeight="1">
      <c r="A543" s="50"/>
      <c r="B543" s="147"/>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5.75" customHeight="1">
      <c r="A544" s="50"/>
      <c r="B544" s="147"/>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5.75" customHeight="1">
      <c r="A545" s="50"/>
      <c r="B545" s="147"/>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5.75" customHeight="1">
      <c r="A546" s="50"/>
      <c r="B546" s="147"/>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5.75" customHeight="1">
      <c r="A547" s="50"/>
      <c r="B547" s="147"/>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5.75" customHeight="1">
      <c r="A548" s="50"/>
      <c r="B548" s="147"/>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5.75" customHeight="1">
      <c r="A549" s="50"/>
      <c r="B549" s="147"/>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5.75" customHeight="1">
      <c r="A550" s="50"/>
      <c r="B550" s="147"/>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5.75" customHeight="1">
      <c r="A551" s="50"/>
      <c r="B551" s="147"/>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5.75" customHeight="1">
      <c r="A552" s="50"/>
      <c r="B552" s="147"/>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5.75" customHeight="1">
      <c r="A553" s="50"/>
      <c r="B553" s="147"/>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5.75" customHeight="1">
      <c r="A554" s="50"/>
      <c r="B554" s="147"/>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5.75" customHeight="1">
      <c r="A555" s="50"/>
      <c r="B555" s="147"/>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5.75" customHeight="1">
      <c r="A556" s="50"/>
      <c r="B556" s="147"/>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5.75" customHeight="1">
      <c r="A557" s="50"/>
      <c r="B557" s="147"/>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5.75" customHeight="1">
      <c r="A558" s="50"/>
      <c r="B558" s="147"/>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5.75" customHeight="1">
      <c r="A559" s="50"/>
      <c r="B559" s="147"/>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5.75" customHeight="1">
      <c r="A560" s="50"/>
      <c r="B560" s="147"/>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5.75" customHeight="1">
      <c r="A561" s="50"/>
      <c r="B561" s="147"/>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5.75" customHeight="1">
      <c r="A562" s="50"/>
      <c r="B562" s="147"/>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5.75" customHeight="1">
      <c r="A563" s="50"/>
      <c r="B563" s="147"/>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5.75" customHeight="1">
      <c r="A564" s="50"/>
      <c r="B564" s="147"/>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5.75" customHeight="1">
      <c r="A565" s="50"/>
      <c r="B565" s="147"/>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5.75" customHeight="1">
      <c r="A566" s="50"/>
      <c r="B566" s="147"/>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5.75" customHeight="1">
      <c r="A567" s="50"/>
      <c r="B567" s="147"/>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5.75" customHeight="1">
      <c r="A568" s="50"/>
      <c r="B568" s="147"/>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5.75" customHeight="1">
      <c r="A569" s="50"/>
      <c r="B569" s="147"/>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5.75" customHeight="1">
      <c r="A570" s="50"/>
      <c r="B570" s="147"/>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5.75" customHeight="1">
      <c r="A571" s="50"/>
      <c r="B571" s="147"/>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5.75" customHeight="1">
      <c r="A572" s="50"/>
      <c r="B572" s="147"/>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5.75" customHeight="1">
      <c r="A573" s="50"/>
      <c r="B573" s="147"/>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5.75" customHeight="1">
      <c r="A574" s="50"/>
      <c r="B574" s="147"/>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5.75" customHeight="1">
      <c r="A575" s="50"/>
      <c r="B575" s="147"/>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5.75" customHeight="1">
      <c r="A576" s="50"/>
      <c r="B576" s="147"/>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5.75" customHeight="1">
      <c r="A577" s="50"/>
      <c r="B577" s="147"/>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5.75" customHeight="1">
      <c r="A578" s="50"/>
      <c r="B578" s="147"/>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5.75" customHeight="1">
      <c r="A579" s="50"/>
      <c r="B579" s="147"/>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5.75" customHeight="1">
      <c r="A580" s="50"/>
      <c r="B580" s="147"/>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5.75" customHeight="1">
      <c r="A581" s="50"/>
      <c r="B581" s="147"/>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5.75" customHeight="1">
      <c r="A582" s="50"/>
      <c r="B582" s="147"/>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5.75" customHeight="1">
      <c r="A583" s="50"/>
      <c r="B583" s="147"/>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5.75" customHeight="1">
      <c r="A584" s="50"/>
      <c r="B584" s="147"/>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5.75" customHeight="1">
      <c r="A585" s="50"/>
      <c r="B585" s="147"/>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5.75" customHeight="1">
      <c r="A586" s="50"/>
      <c r="B586" s="147"/>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5.75" customHeight="1">
      <c r="A587" s="50"/>
      <c r="B587" s="147"/>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5.75" customHeight="1">
      <c r="A588" s="50"/>
      <c r="B588" s="147"/>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5.75" customHeight="1">
      <c r="A589" s="50"/>
      <c r="B589" s="147"/>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5.75" customHeight="1">
      <c r="A590" s="50"/>
      <c r="B590" s="147"/>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5.75" customHeight="1">
      <c r="A591" s="50"/>
      <c r="B591" s="147"/>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5.75" customHeight="1">
      <c r="A592" s="50"/>
      <c r="B592" s="147"/>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5.75" customHeight="1">
      <c r="A593" s="50"/>
      <c r="B593" s="147"/>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5.75" customHeight="1">
      <c r="A594" s="50"/>
      <c r="B594" s="147"/>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5.75" customHeight="1">
      <c r="A595" s="50"/>
      <c r="B595" s="147"/>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5.75" customHeight="1">
      <c r="A596" s="50"/>
      <c r="B596" s="147"/>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5.75" customHeight="1">
      <c r="A597" s="50"/>
      <c r="B597" s="147"/>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5.75" customHeight="1">
      <c r="A598" s="50"/>
      <c r="B598" s="147"/>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5.75" customHeight="1">
      <c r="A599" s="50"/>
      <c r="B599" s="147"/>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5.75" customHeight="1">
      <c r="A600" s="50"/>
      <c r="B600" s="147"/>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5.75" customHeight="1">
      <c r="A601" s="50"/>
      <c r="B601" s="147"/>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5.75" customHeight="1">
      <c r="A602" s="50"/>
      <c r="B602" s="147"/>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5.75" customHeight="1">
      <c r="A603" s="50"/>
      <c r="B603" s="147"/>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5.75" customHeight="1">
      <c r="A604" s="50"/>
      <c r="B604" s="147"/>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5.75" customHeight="1">
      <c r="A605" s="50"/>
      <c r="B605" s="147"/>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5.75" customHeight="1">
      <c r="A606" s="50"/>
      <c r="B606" s="147"/>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5.75" customHeight="1">
      <c r="A607" s="50"/>
      <c r="B607" s="147"/>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5.75" customHeight="1">
      <c r="A608" s="50"/>
      <c r="B608" s="147"/>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5.75" customHeight="1">
      <c r="A609" s="50"/>
      <c r="B609" s="147"/>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5.75" customHeight="1">
      <c r="A610" s="50"/>
      <c r="B610" s="147"/>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5.75" customHeight="1">
      <c r="A611" s="50"/>
      <c r="B611" s="147"/>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5.75" customHeight="1">
      <c r="A612" s="50"/>
      <c r="B612" s="147"/>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5.75" customHeight="1">
      <c r="A613" s="50"/>
      <c r="B613" s="147"/>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5.75" customHeight="1">
      <c r="A614" s="50"/>
      <c r="B614" s="147"/>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5.75" customHeight="1">
      <c r="A615" s="50"/>
      <c r="B615" s="147"/>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5.75" customHeight="1">
      <c r="A616" s="50"/>
      <c r="B616" s="147"/>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5.75" customHeight="1">
      <c r="A617" s="50"/>
      <c r="B617" s="147"/>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5.75" customHeight="1">
      <c r="A618" s="50"/>
      <c r="B618" s="147"/>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5.75" customHeight="1">
      <c r="A619" s="50"/>
      <c r="B619" s="147"/>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5.75" customHeight="1">
      <c r="A620" s="50"/>
      <c r="B620" s="147"/>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5.75" customHeight="1">
      <c r="A621" s="50"/>
      <c r="B621" s="147"/>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5.75" customHeight="1">
      <c r="A622" s="50"/>
      <c r="B622" s="147"/>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5.75" customHeight="1">
      <c r="A623" s="50"/>
      <c r="B623" s="147"/>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5.75" customHeight="1">
      <c r="A624" s="50"/>
      <c r="B624" s="147"/>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5.75" customHeight="1">
      <c r="A625" s="50"/>
      <c r="B625" s="147"/>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5.75" customHeight="1">
      <c r="A626" s="50"/>
      <c r="B626" s="147"/>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5.75" customHeight="1">
      <c r="A627" s="50"/>
      <c r="B627" s="147"/>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5.75" customHeight="1">
      <c r="A628" s="50"/>
      <c r="B628" s="147"/>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5.75" customHeight="1">
      <c r="A629" s="50"/>
      <c r="B629" s="147"/>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5.75" customHeight="1">
      <c r="A630" s="50"/>
      <c r="B630" s="147"/>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5.75" customHeight="1">
      <c r="A631" s="50"/>
      <c r="B631" s="147"/>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5.75" customHeight="1">
      <c r="A632" s="50"/>
      <c r="B632" s="147"/>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5.75" customHeight="1">
      <c r="A633" s="50"/>
      <c r="B633" s="147"/>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5.75" customHeight="1">
      <c r="A634" s="50"/>
      <c r="B634" s="147"/>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5.75" customHeight="1">
      <c r="A635" s="50"/>
      <c r="B635" s="147"/>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5.75" customHeight="1">
      <c r="A636" s="50"/>
      <c r="B636" s="147"/>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5.75" customHeight="1">
      <c r="A637" s="50"/>
      <c r="B637" s="147"/>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5.75" customHeight="1">
      <c r="A638" s="50"/>
      <c r="B638" s="147"/>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5.75" customHeight="1">
      <c r="A639" s="50"/>
      <c r="B639" s="147"/>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5.75" customHeight="1">
      <c r="A640" s="50"/>
      <c r="B640" s="147"/>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5.75" customHeight="1">
      <c r="A641" s="50"/>
      <c r="B641" s="147"/>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5.75" customHeight="1">
      <c r="A642" s="50"/>
      <c r="B642" s="147"/>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5.75" customHeight="1">
      <c r="A643" s="50"/>
      <c r="B643" s="147"/>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5.75" customHeight="1">
      <c r="A644" s="50"/>
      <c r="B644" s="147"/>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5.75" customHeight="1">
      <c r="A645" s="50"/>
      <c r="B645" s="147"/>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5.75" customHeight="1">
      <c r="A646" s="50"/>
      <c r="B646" s="147"/>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5.75" customHeight="1">
      <c r="A647" s="50"/>
      <c r="B647" s="147"/>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5.75" customHeight="1">
      <c r="A648" s="50"/>
      <c r="B648" s="147"/>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5.75" customHeight="1">
      <c r="A649" s="50"/>
      <c r="B649" s="147"/>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5.75" customHeight="1">
      <c r="A650" s="50"/>
      <c r="B650" s="147"/>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5.75" customHeight="1">
      <c r="A651" s="50"/>
      <c r="B651" s="147"/>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5.75" customHeight="1">
      <c r="A652" s="50"/>
      <c r="B652" s="147"/>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5.75" customHeight="1">
      <c r="A653" s="50"/>
      <c r="B653" s="147"/>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5.75" customHeight="1">
      <c r="A654" s="50"/>
      <c r="B654" s="147"/>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5.75" customHeight="1">
      <c r="A655" s="50"/>
      <c r="B655" s="147"/>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5.75" customHeight="1">
      <c r="A656" s="50"/>
      <c r="B656" s="147"/>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5.75" customHeight="1">
      <c r="A657" s="50"/>
      <c r="B657" s="147"/>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5.75" customHeight="1">
      <c r="A658" s="50"/>
      <c r="B658" s="147"/>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5.75" customHeight="1">
      <c r="A659" s="50"/>
      <c r="B659" s="147"/>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5.75" customHeight="1">
      <c r="A660" s="50"/>
      <c r="B660" s="147"/>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5.75" customHeight="1">
      <c r="A661" s="50"/>
      <c r="B661" s="147"/>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5.75" customHeight="1">
      <c r="A662" s="50"/>
      <c r="B662" s="147"/>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5.75" customHeight="1">
      <c r="A663" s="50"/>
      <c r="B663" s="147"/>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5.75" customHeight="1">
      <c r="A664" s="50"/>
      <c r="B664" s="147"/>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5.75" customHeight="1">
      <c r="A665" s="50"/>
      <c r="B665" s="147"/>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5.75" customHeight="1">
      <c r="A666" s="50"/>
      <c r="B666" s="147"/>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5.75" customHeight="1">
      <c r="A667" s="50"/>
      <c r="B667" s="147"/>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5.75" customHeight="1">
      <c r="A668" s="50"/>
      <c r="B668" s="147"/>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5.75" customHeight="1">
      <c r="A669" s="50"/>
      <c r="B669" s="147"/>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5.75" customHeight="1">
      <c r="A670" s="50"/>
      <c r="B670" s="147"/>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5.75" customHeight="1">
      <c r="A671" s="50"/>
      <c r="B671" s="147"/>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5.75" customHeight="1">
      <c r="A672" s="50"/>
      <c r="B672" s="147"/>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5.75" customHeight="1">
      <c r="A673" s="50"/>
      <c r="B673" s="147"/>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5.75" customHeight="1">
      <c r="A674" s="50"/>
      <c r="B674" s="147"/>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5.75" customHeight="1">
      <c r="A675" s="50"/>
      <c r="B675" s="147"/>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5.75" customHeight="1">
      <c r="A676" s="50"/>
      <c r="B676" s="147"/>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5.75" customHeight="1">
      <c r="A677" s="50"/>
      <c r="B677" s="147"/>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5.75" customHeight="1">
      <c r="A678" s="50"/>
      <c r="B678" s="147"/>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5.75" customHeight="1">
      <c r="A679" s="50"/>
      <c r="B679" s="147"/>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5.75" customHeight="1">
      <c r="A680" s="50"/>
      <c r="B680" s="147"/>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5.75" customHeight="1">
      <c r="A681" s="50"/>
      <c r="B681" s="147"/>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5.75" customHeight="1">
      <c r="A682" s="50"/>
      <c r="B682" s="147"/>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5.75" customHeight="1">
      <c r="A683" s="50"/>
      <c r="B683" s="147"/>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5.75" customHeight="1">
      <c r="A684" s="50"/>
      <c r="B684" s="147"/>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5.75" customHeight="1">
      <c r="A685" s="50"/>
      <c r="B685" s="147"/>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5.75" customHeight="1">
      <c r="A686" s="50"/>
      <c r="B686" s="147"/>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5.75" customHeight="1">
      <c r="A687" s="50"/>
      <c r="B687" s="147"/>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5.75" customHeight="1">
      <c r="A688" s="50"/>
      <c r="B688" s="147"/>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5.75" customHeight="1">
      <c r="A689" s="50"/>
      <c r="B689" s="147"/>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5.75" customHeight="1">
      <c r="A690" s="50"/>
      <c r="B690" s="147"/>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5.75" customHeight="1">
      <c r="A691" s="50"/>
      <c r="B691" s="147"/>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5.75" customHeight="1">
      <c r="A692" s="50"/>
      <c r="B692" s="147"/>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5.75" customHeight="1">
      <c r="A693" s="50"/>
      <c r="B693" s="147"/>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5.75" customHeight="1">
      <c r="A694" s="50"/>
      <c r="B694" s="147"/>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5.75" customHeight="1">
      <c r="A695" s="50"/>
      <c r="B695" s="147"/>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5.75" customHeight="1">
      <c r="A696" s="50"/>
      <c r="B696" s="147"/>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5.75" customHeight="1">
      <c r="A697" s="50"/>
      <c r="B697" s="147"/>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5.75" customHeight="1">
      <c r="A698" s="50"/>
      <c r="B698" s="147"/>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5.75" customHeight="1">
      <c r="A699" s="50"/>
      <c r="B699" s="147"/>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5.75" customHeight="1">
      <c r="A700" s="50"/>
      <c r="B700" s="147"/>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5.75" customHeight="1">
      <c r="A701" s="50"/>
      <c r="B701" s="147"/>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5.75" customHeight="1">
      <c r="A702" s="50"/>
      <c r="B702" s="147"/>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5.75" customHeight="1">
      <c r="A703" s="50"/>
      <c r="B703" s="147"/>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5.75" customHeight="1">
      <c r="A704" s="50"/>
      <c r="B704" s="147"/>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5.75" customHeight="1">
      <c r="A705" s="50"/>
      <c r="B705" s="147"/>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5.75" customHeight="1">
      <c r="A706" s="50"/>
      <c r="B706" s="147"/>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5.75" customHeight="1">
      <c r="A707" s="50"/>
      <c r="B707" s="147"/>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5.75" customHeight="1">
      <c r="A708" s="50"/>
      <c r="B708" s="147"/>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5.75" customHeight="1">
      <c r="A709" s="50"/>
      <c r="B709" s="147"/>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5.75" customHeight="1">
      <c r="A710" s="50"/>
      <c r="B710" s="147"/>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5.75" customHeight="1">
      <c r="A711" s="50"/>
      <c r="B711" s="147"/>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5.75" customHeight="1">
      <c r="A712" s="50"/>
      <c r="B712" s="147"/>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5.75" customHeight="1">
      <c r="A713" s="50"/>
      <c r="B713" s="147"/>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5.75" customHeight="1">
      <c r="A714" s="50"/>
      <c r="B714" s="147"/>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5.75" customHeight="1">
      <c r="A715" s="50"/>
      <c r="B715" s="147"/>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5.75" customHeight="1">
      <c r="A716" s="50"/>
      <c r="B716" s="147"/>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5.75" customHeight="1">
      <c r="A717" s="50"/>
      <c r="B717" s="147"/>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5.75" customHeight="1">
      <c r="A718" s="50"/>
      <c r="B718" s="147"/>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5.75" customHeight="1">
      <c r="A719" s="50"/>
      <c r="B719" s="147"/>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5.75" customHeight="1">
      <c r="A720" s="50"/>
      <c r="B720" s="147"/>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5.75" customHeight="1">
      <c r="A721" s="50"/>
      <c r="B721" s="147"/>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5.75" customHeight="1">
      <c r="A722" s="50"/>
      <c r="B722" s="147"/>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5.75" customHeight="1">
      <c r="A723" s="50"/>
      <c r="B723" s="147"/>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5.75" customHeight="1">
      <c r="A724" s="50"/>
      <c r="B724" s="147"/>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5.75" customHeight="1">
      <c r="A725" s="50"/>
      <c r="B725" s="147"/>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5.75" customHeight="1">
      <c r="A726" s="50"/>
      <c r="B726" s="147"/>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5.75" customHeight="1">
      <c r="A727" s="50"/>
      <c r="B727" s="147"/>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5.75" customHeight="1">
      <c r="A728" s="50"/>
      <c r="B728" s="147"/>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5.75" customHeight="1">
      <c r="A729" s="50"/>
      <c r="B729" s="147"/>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5.75" customHeight="1">
      <c r="A730" s="50"/>
      <c r="B730" s="147"/>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5.75" customHeight="1">
      <c r="A731" s="50"/>
      <c r="B731" s="147"/>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5.75" customHeight="1">
      <c r="A732" s="50"/>
      <c r="B732" s="147"/>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5.75" customHeight="1">
      <c r="A733" s="50"/>
      <c r="B733" s="147"/>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5.75" customHeight="1">
      <c r="A734" s="50"/>
      <c r="B734" s="147"/>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5.75" customHeight="1">
      <c r="A735" s="50"/>
      <c r="B735" s="147"/>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5.75" customHeight="1">
      <c r="A736" s="50"/>
      <c r="B736" s="147"/>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5.75" customHeight="1">
      <c r="A737" s="50"/>
      <c r="B737" s="147"/>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5.75" customHeight="1">
      <c r="A738" s="50"/>
      <c r="B738" s="147"/>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5.75" customHeight="1">
      <c r="A739" s="50"/>
      <c r="B739" s="147"/>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5.75" customHeight="1">
      <c r="A740" s="50"/>
      <c r="B740" s="147"/>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5.75" customHeight="1">
      <c r="A741" s="50"/>
      <c r="B741" s="147"/>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5.75" customHeight="1">
      <c r="A742" s="50"/>
      <c r="B742" s="147"/>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5.75" customHeight="1">
      <c r="A743" s="50"/>
      <c r="B743" s="147"/>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5.75" customHeight="1">
      <c r="A744" s="50"/>
      <c r="B744" s="147"/>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5.75" customHeight="1">
      <c r="A745" s="50"/>
      <c r="B745" s="147"/>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5.75" customHeight="1">
      <c r="A746" s="50"/>
      <c r="B746" s="147"/>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5.75" customHeight="1">
      <c r="A747" s="50"/>
      <c r="B747" s="147"/>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5.75" customHeight="1">
      <c r="A748" s="50"/>
      <c r="B748" s="147"/>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5.75" customHeight="1">
      <c r="A749" s="50"/>
      <c r="B749" s="147"/>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5.75" customHeight="1">
      <c r="A750" s="50"/>
      <c r="B750" s="147"/>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5.75" customHeight="1">
      <c r="A751" s="50"/>
      <c r="B751" s="147"/>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5.75" customHeight="1">
      <c r="A752" s="50"/>
      <c r="B752" s="147"/>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5.75" customHeight="1">
      <c r="A753" s="50"/>
      <c r="B753" s="147"/>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5.75" customHeight="1">
      <c r="A754" s="50"/>
      <c r="B754" s="147"/>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5.75" customHeight="1">
      <c r="A755" s="50"/>
      <c r="B755" s="147"/>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5.75" customHeight="1">
      <c r="A756" s="50"/>
      <c r="B756" s="147"/>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5.75" customHeight="1">
      <c r="A757" s="50"/>
      <c r="B757" s="147"/>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5.75" customHeight="1">
      <c r="A758" s="50"/>
      <c r="B758" s="147"/>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5.75" customHeight="1">
      <c r="A759" s="50"/>
      <c r="B759" s="147"/>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5.75" customHeight="1">
      <c r="A760" s="50"/>
      <c r="B760" s="147"/>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5.75" customHeight="1">
      <c r="A761" s="50"/>
      <c r="B761" s="147"/>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5.75" customHeight="1">
      <c r="A762" s="50"/>
      <c r="B762" s="147"/>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5.75" customHeight="1">
      <c r="A763" s="50"/>
      <c r="B763" s="147"/>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5.75" customHeight="1">
      <c r="A764" s="50"/>
      <c r="B764" s="147"/>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5.75" customHeight="1">
      <c r="A765" s="50"/>
      <c r="B765" s="147"/>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5.75" customHeight="1">
      <c r="A766" s="50"/>
      <c r="B766" s="147"/>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5.75" customHeight="1">
      <c r="A767" s="50"/>
      <c r="B767" s="147"/>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5.75" customHeight="1">
      <c r="A768" s="50"/>
      <c r="B768" s="147"/>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5.75" customHeight="1">
      <c r="A769" s="50"/>
      <c r="B769" s="147"/>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5.75" customHeight="1">
      <c r="A770" s="50"/>
      <c r="B770" s="147"/>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5.75" customHeight="1">
      <c r="A771" s="50"/>
      <c r="B771" s="147"/>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5.75" customHeight="1">
      <c r="A772" s="50"/>
      <c r="B772" s="147"/>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5.75" customHeight="1">
      <c r="A773" s="50"/>
      <c r="B773" s="147"/>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5.75" customHeight="1">
      <c r="A774" s="50"/>
      <c r="B774" s="147"/>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5.75" customHeight="1">
      <c r="A775" s="50"/>
      <c r="B775" s="147"/>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5.75" customHeight="1">
      <c r="A776" s="50"/>
      <c r="B776" s="147"/>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5.75" customHeight="1">
      <c r="A777" s="50"/>
      <c r="B777" s="147"/>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5.75" customHeight="1">
      <c r="A778" s="50"/>
      <c r="B778" s="147"/>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5.75" customHeight="1">
      <c r="A779" s="50"/>
      <c r="B779" s="147"/>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5.75" customHeight="1">
      <c r="A780" s="50"/>
      <c r="B780" s="147"/>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5.75" customHeight="1">
      <c r="A781" s="50"/>
      <c r="B781" s="147"/>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5.75" customHeight="1">
      <c r="A782" s="50"/>
      <c r="B782" s="147"/>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5.75" customHeight="1">
      <c r="A783" s="50"/>
      <c r="B783" s="147"/>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5.75" customHeight="1">
      <c r="A784" s="50"/>
      <c r="B784" s="147"/>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5.75" customHeight="1">
      <c r="A785" s="50"/>
      <c r="B785" s="147"/>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5.75" customHeight="1">
      <c r="A786" s="50"/>
      <c r="B786" s="147"/>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5.75" customHeight="1">
      <c r="A787" s="50"/>
      <c r="B787" s="147"/>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5.75" customHeight="1">
      <c r="A788" s="50"/>
      <c r="B788" s="147"/>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5.75" customHeight="1">
      <c r="A789" s="50"/>
      <c r="B789" s="147"/>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5.75" customHeight="1">
      <c r="A790" s="50"/>
      <c r="B790" s="147"/>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5.75" customHeight="1">
      <c r="A791" s="50"/>
      <c r="B791" s="147"/>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5.75" customHeight="1">
      <c r="A792" s="50"/>
      <c r="B792" s="147"/>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5.75" customHeight="1">
      <c r="A793" s="50"/>
      <c r="B793" s="147"/>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5.75" customHeight="1">
      <c r="A794" s="50"/>
      <c r="B794" s="147"/>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5.75" customHeight="1">
      <c r="A795" s="50"/>
      <c r="B795" s="147"/>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5.75" customHeight="1">
      <c r="A796" s="50"/>
      <c r="B796" s="147"/>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5.75" customHeight="1">
      <c r="A797" s="50"/>
      <c r="B797" s="147"/>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5.75" customHeight="1">
      <c r="A798" s="50"/>
      <c r="B798" s="147"/>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5.75" customHeight="1">
      <c r="A799" s="50"/>
      <c r="B799" s="147"/>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5.75" customHeight="1">
      <c r="A800" s="50"/>
      <c r="B800" s="147"/>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5.75" customHeight="1">
      <c r="A801" s="50"/>
      <c r="B801" s="147"/>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5.75" customHeight="1">
      <c r="A802" s="50"/>
      <c r="B802" s="147"/>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5.75" customHeight="1">
      <c r="A803" s="50"/>
      <c r="B803" s="147"/>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5.75" customHeight="1">
      <c r="A804" s="50"/>
      <c r="B804" s="147"/>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5.75" customHeight="1">
      <c r="A805" s="50"/>
      <c r="B805" s="147"/>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5.75" customHeight="1">
      <c r="A806" s="50"/>
      <c r="B806" s="147"/>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5.75" customHeight="1">
      <c r="A807" s="50"/>
      <c r="B807" s="147"/>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5.75" customHeight="1">
      <c r="A808" s="50"/>
      <c r="B808" s="147"/>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5.75" customHeight="1">
      <c r="A809" s="50"/>
      <c r="B809" s="147"/>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5.75" customHeight="1">
      <c r="A810" s="50"/>
      <c r="B810" s="147"/>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5.75" customHeight="1">
      <c r="A811" s="50"/>
      <c r="B811" s="147"/>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5.75" customHeight="1">
      <c r="A812" s="50"/>
      <c r="B812" s="147"/>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5.75" customHeight="1">
      <c r="A813" s="50"/>
      <c r="B813" s="147"/>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5.75" customHeight="1">
      <c r="A814" s="50"/>
      <c r="B814" s="147"/>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5.75" customHeight="1">
      <c r="A815" s="50"/>
      <c r="B815" s="147"/>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5.75" customHeight="1">
      <c r="A816" s="50"/>
      <c r="B816" s="147"/>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5.75" customHeight="1">
      <c r="A817" s="50"/>
      <c r="B817" s="147"/>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5.75" customHeight="1">
      <c r="A818" s="50"/>
      <c r="B818" s="147"/>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5.75" customHeight="1">
      <c r="A819" s="50"/>
      <c r="B819" s="147"/>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5.75" customHeight="1">
      <c r="A820" s="50"/>
      <c r="B820" s="147"/>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5.75" customHeight="1">
      <c r="A821" s="50"/>
      <c r="B821" s="147"/>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5.75" customHeight="1">
      <c r="A822" s="50"/>
      <c r="B822" s="147"/>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5.75" customHeight="1">
      <c r="A823" s="50"/>
      <c r="B823" s="147"/>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5.75" customHeight="1">
      <c r="A824" s="50"/>
      <c r="B824" s="147"/>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5.75" customHeight="1">
      <c r="A825" s="50"/>
      <c r="B825" s="147"/>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5.75" customHeight="1">
      <c r="A826" s="50"/>
      <c r="B826" s="147"/>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5.75" customHeight="1">
      <c r="A827" s="50"/>
      <c r="B827" s="147"/>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5.75" customHeight="1">
      <c r="A828" s="50"/>
      <c r="B828" s="147"/>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5.75" customHeight="1">
      <c r="A829" s="50"/>
      <c r="B829" s="147"/>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5.75" customHeight="1">
      <c r="A830" s="50"/>
      <c r="B830" s="147"/>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5.75" customHeight="1">
      <c r="A831" s="50"/>
      <c r="B831" s="147"/>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5.75" customHeight="1">
      <c r="A832" s="50"/>
      <c r="B832" s="147"/>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5.75" customHeight="1">
      <c r="A833" s="50"/>
      <c r="B833" s="147"/>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5.75" customHeight="1">
      <c r="A834" s="50"/>
      <c r="B834" s="147"/>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5.75" customHeight="1">
      <c r="A835" s="50"/>
      <c r="B835" s="147"/>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5.75" customHeight="1">
      <c r="A836" s="50"/>
      <c r="B836" s="147"/>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5.75" customHeight="1">
      <c r="A837" s="50"/>
      <c r="B837" s="147"/>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5.75" customHeight="1">
      <c r="A838" s="50"/>
      <c r="B838" s="147"/>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5.75" customHeight="1">
      <c r="A839" s="50"/>
      <c r="B839" s="147"/>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5.75" customHeight="1">
      <c r="A840" s="50"/>
      <c r="B840" s="147"/>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5.75" customHeight="1">
      <c r="A841" s="50"/>
      <c r="B841" s="147"/>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5.75" customHeight="1">
      <c r="A842" s="50"/>
      <c r="B842" s="147"/>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5.75" customHeight="1">
      <c r="A843" s="50"/>
      <c r="B843" s="147"/>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5.75" customHeight="1">
      <c r="A844" s="50"/>
      <c r="B844" s="147"/>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5.75" customHeight="1">
      <c r="A845" s="50"/>
      <c r="B845" s="147"/>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5.75" customHeight="1">
      <c r="A846" s="50"/>
      <c r="B846" s="147"/>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5.75" customHeight="1">
      <c r="A847" s="50"/>
      <c r="B847" s="147"/>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5.75" customHeight="1">
      <c r="A848" s="50"/>
      <c r="B848" s="147"/>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5.75" customHeight="1">
      <c r="A849" s="50"/>
      <c r="B849" s="147"/>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5.75" customHeight="1">
      <c r="A850" s="50"/>
      <c r="B850" s="147"/>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5.75" customHeight="1">
      <c r="A851" s="50"/>
      <c r="B851" s="147"/>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5.75" customHeight="1">
      <c r="A852" s="50"/>
      <c r="B852" s="147"/>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5.75" customHeight="1">
      <c r="A853" s="50"/>
      <c r="B853" s="147"/>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5.75" customHeight="1">
      <c r="A854" s="50"/>
      <c r="B854" s="147"/>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5.75" customHeight="1">
      <c r="A855" s="50"/>
      <c r="B855" s="147"/>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5.75" customHeight="1">
      <c r="A856" s="50"/>
      <c r="B856" s="147"/>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5.75" customHeight="1">
      <c r="A857" s="50"/>
      <c r="B857" s="147"/>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5.75" customHeight="1">
      <c r="A858" s="50"/>
      <c r="B858" s="147"/>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5.75" customHeight="1">
      <c r="A859" s="50"/>
      <c r="B859" s="147"/>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5.75" customHeight="1">
      <c r="A860" s="50"/>
      <c r="B860" s="147"/>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5.75" customHeight="1">
      <c r="A861" s="50"/>
      <c r="B861" s="147"/>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5.75" customHeight="1">
      <c r="A862" s="50"/>
      <c r="B862" s="147"/>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5.75" customHeight="1">
      <c r="A863" s="50"/>
      <c r="B863" s="147"/>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5.75" customHeight="1">
      <c r="A864" s="50"/>
      <c r="B864" s="147"/>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5.75" customHeight="1">
      <c r="A865" s="50"/>
      <c r="B865" s="147"/>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5.75" customHeight="1">
      <c r="A866" s="50"/>
      <c r="B866" s="147"/>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5.75" customHeight="1">
      <c r="A867" s="50"/>
      <c r="B867" s="147"/>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5.75" customHeight="1">
      <c r="A868" s="50"/>
      <c r="B868" s="147"/>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5.75" customHeight="1">
      <c r="A869" s="50"/>
      <c r="B869" s="147"/>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5.75" customHeight="1">
      <c r="A870" s="50"/>
      <c r="B870" s="147"/>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5.75" customHeight="1">
      <c r="A871" s="50"/>
      <c r="B871" s="147"/>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5.75" customHeight="1">
      <c r="A872" s="50"/>
      <c r="B872" s="147"/>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5.75" customHeight="1">
      <c r="A873" s="50"/>
      <c r="B873" s="147"/>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5.75" customHeight="1">
      <c r="A874" s="50"/>
      <c r="B874" s="147"/>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5.75" customHeight="1">
      <c r="A875" s="50"/>
      <c r="B875" s="147"/>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5.75" customHeight="1">
      <c r="A876" s="50"/>
      <c r="B876" s="147"/>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5.75" customHeight="1">
      <c r="A877" s="50"/>
      <c r="B877" s="147"/>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5.75" customHeight="1">
      <c r="A878" s="50"/>
      <c r="B878" s="147"/>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5.75" customHeight="1">
      <c r="A879" s="50"/>
      <c r="B879" s="147"/>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5.75" customHeight="1">
      <c r="A880" s="50"/>
      <c r="B880" s="147"/>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5.75" customHeight="1">
      <c r="A881" s="50"/>
      <c r="B881" s="147"/>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5.75" customHeight="1">
      <c r="A882" s="50"/>
      <c r="B882" s="147"/>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5.75" customHeight="1">
      <c r="A883" s="50"/>
      <c r="B883" s="147"/>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5.75" customHeight="1">
      <c r="A884" s="50"/>
      <c r="B884" s="147"/>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5.75" customHeight="1">
      <c r="A885" s="50"/>
      <c r="B885" s="147"/>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5.75" customHeight="1">
      <c r="A886" s="50"/>
      <c r="B886" s="147"/>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5.75" customHeight="1">
      <c r="A887" s="50"/>
      <c r="B887" s="147"/>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5.75" customHeight="1">
      <c r="A888" s="50"/>
      <c r="B888" s="147"/>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5.75" customHeight="1">
      <c r="A889" s="50"/>
      <c r="B889" s="147"/>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5.75" customHeight="1">
      <c r="A890" s="50"/>
      <c r="B890" s="147"/>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5.75" customHeight="1">
      <c r="A891" s="50"/>
      <c r="B891" s="147"/>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5.75" customHeight="1">
      <c r="A892" s="50"/>
      <c r="B892" s="147"/>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5.75" customHeight="1">
      <c r="A893" s="50"/>
      <c r="B893" s="147"/>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5.75" customHeight="1">
      <c r="A894" s="50"/>
      <c r="B894" s="147"/>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5.75" customHeight="1">
      <c r="A895" s="50"/>
      <c r="B895" s="147"/>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5.75" customHeight="1">
      <c r="A896" s="50"/>
      <c r="B896" s="147"/>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5.75" customHeight="1">
      <c r="A897" s="50"/>
      <c r="B897" s="147"/>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5.75" customHeight="1">
      <c r="A898" s="50"/>
      <c r="B898" s="147"/>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5.75" customHeight="1">
      <c r="A899" s="50"/>
      <c r="B899" s="147"/>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5.75" customHeight="1">
      <c r="A900" s="50"/>
      <c r="B900" s="147"/>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5.75" customHeight="1">
      <c r="A901" s="50"/>
      <c r="B901" s="147"/>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5.75" customHeight="1">
      <c r="A902" s="50"/>
      <c r="B902" s="147"/>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5.75" customHeight="1">
      <c r="A903" s="50"/>
      <c r="B903" s="147"/>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5.75" customHeight="1">
      <c r="A904" s="50"/>
      <c r="B904" s="147"/>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5.75" customHeight="1">
      <c r="A905" s="50"/>
      <c r="B905" s="147"/>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5.75" customHeight="1">
      <c r="A906" s="50"/>
      <c r="B906" s="147"/>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5.75" customHeight="1">
      <c r="A907" s="50"/>
      <c r="B907" s="147"/>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5.75" customHeight="1">
      <c r="A908" s="50"/>
      <c r="B908" s="147"/>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5.75" customHeight="1">
      <c r="A909" s="50"/>
      <c r="B909" s="147"/>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5.75" customHeight="1">
      <c r="A910" s="50"/>
      <c r="B910" s="147"/>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5.75" customHeight="1">
      <c r="A911" s="50"/>
      <c r="B911" s="147"/>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5.75" customHeight="1">
      <c r="A912" s="50"/>
      <c r="B912" s="147"/>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5.75" customHeight="1">
      <c r="A913" s="50"/>
      <c r="B913" s="147"/>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5.75" customHeight="1">
      <c r="A914" s="50"/>
      <c r="B914" s="147"/>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5.75" customHeight="1">
      <c r="A915" s="50"/>
      <c r="B915" s="147"/>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5.75" customHeight="1">
      <c r="A916" s="50"/>
      <c r="B916" s="147"/>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5.75" customHeight="1">
      <c r="A917" s="50"/>
      <c r="B917" s="147"/>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5.75" customHeight="1">
      <c r="A918" s="50"/>
      <c r="B918" s="147"/>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5.75" customHeight="1">
      <c r="A919" s="50"/>
      <c r="B919" s="147"/>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5.75" customHeight="1">
      <c r="A920" s="50"/>
      <c r="B920" s="147"/>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5.75" customHeight="1">
      <c r="A921" s="50"/>
      <c r="B921" s="147"/>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5.75" customHeight="1">
      <c r="A922" s="50"/>
      <c r="B922" s="147"/>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5.75" customHeight="1">
      <c r="A923" s="50"/>
      <c r="B923" s="147"/>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5.75" customHeight="1">
      <c r="A924" s="50"/>
      <c r="B924" s="147"/>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5.75" customHeight="1">
      <c r="A925" s="50"/>
      <c r="B925" s="147"/>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5.75" customHeight="1">
      <c r="A926" s="50"/>
      <c r="B926" s="147"/>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5.75" customHeight="1">
      <c r="A927" s="50"/>
      <c r="B927" s="147"/>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5.75" customHeight="1">
      <c r="A928" s="50"/>
      <c r="B928" s="147"/>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5.75" customHeight="1">
      <c r="A929" s="50"/>
      <c r="B929" s="147"/>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5.75" customHeight="1">
      <c r="A930" s="50"/>
      <c r="B930" s="147"/>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5.75" customHeight="1">
      <c r="A931" s="50"/>
      <c r="B931" s="147"/>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5.75" customHeight="1">
      <c r="A932" s="50"/>
      <c r="B932" s="147"/>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5.75" customHeight="1">
      <c r="A933" s="50"/>
      <c r="B933" s="147"/>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5.75" customHeight="1">
      <c r="A934" s="50"/>
      <c r="B934" s="147"/>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5.75" customHeight="1">
      <c r="A935" s="50"/>
      <c r="B935" s="147"/>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5.75" customHeight="1">
      <c r="A936" s="50"/>
      <c r="B936" s="147"/>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5.75" customHeight="1">
      <c r="A937" s="50"/>
      <c r="B937" s="147"/>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5.75" customHeight="1">
      <c r="A938" s="50"/>
      <c r="B938" s="147"/>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5.75" customHeight="1">
      <c r="A939" s="50"/>
      <c r="B939" s="147"/>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5.75" customHeight="1">
      <c r="A940" s="50"/>
      <c r="B940" s="147"/>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5.75" customHeight="1">
      <c r="A941" s="50"/>
      <c r="B941" s="147"/>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5.75" customHeight="1">
      <c r="A942" s="50"/>
      <c r="B942" s="147"/>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5.75" customHeight="1">
      <c r="A943" s="50"/>
      <c r="B943" s="147"/>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5.75" customHeight="1">
      <c r="A944" s="50"/>
      <c r="B944" s="147"/>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5.75" customHeight="1">
      <c r="A945" s="50"/>
      <c r="B945" s="147"/>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5.75" customHeight="1">
      <c r="A946" s="50"/>
      <c r="B946" s="147"/>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5.75" customHeight="1">
      <c r="A947" s="50"/>
      <c r="B947" s="147"/>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5.75" customHeight="1">
      <c r="A948" s="50"/>
      <c r="B948" s="147"/>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5.75" customHeight="1">
      <c r="A949" s="50"/>
      <c r="B949" s="147"/>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5.75" customHeight="1">
      <c r="A950" s="50"/>
      <c r="B950" s="147"/>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5.75" customHeight="1">
      <c r="A951" s="50"/>
      <c r="B951" s="147"/>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5.75" customHeight="1">
      <c r="A952" s="50"/>
      <c r="B952" s="147"/>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5.75" customHeight="1">
      <c r="A953" s="50"/>
      <c r="B953" s="147"/>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5.75" customHeight="1">
      <c r="A954" s="50"/>
      <c r="B954" s="147"/>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5.75" customHeight="1">
      <c r="A955" s="50"/>
      <c r="B955" s="147"/>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5.75" customHeight="1">
      <c r="A956" s="50"/>
      <c r="B956" s="147"/>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5.75" customHeight="1">
      <c r="A957" s="50"/>
      <c r="B957" s="147"/>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5.75" customHeight="1">
      <c r="A958" s="50"/>
      <c r="B958" s="147"/>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5.75" customHeight="1">
      <c r="A959" s="50"/>
      <c r="B959" s="147"/>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5.75" customHeight="1">
      <c r="A960" s="50"/>
      <c r="B960" s="147"/>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5.75" customHeight="1">
      <c r="A961" s="50"/>
      <c r="B961" s="147"/>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5.75" customHeight="1">
      <c r="A962" s="50"/>
      <c r="B962" s="147"/>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5.75" customHeight="1">
      <c r="A963" s="50"/>
      <c r="B963" s="147"/>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5.75" customHeight="1">
      <c r="A964" s="50"/>
      <c r="B964" s="147"/>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5.75" customHeight="1">
      <c r="A965" s="50"/>
      <c r="B965" s="147"/>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5.75" customHeight="1">
      <c r="A966" s="50"/>
      <c r="B966" s="147"/>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5.75" customHeight="1">
      <c r="A967" s="50"/>
      <c r="B967" s="147"/>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5.75" customHeight="1">
      <c r="A968" s="50"/>
      <c r="B968" s="147"/>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5.75" customHeight="1">
      <c r="A969" s="50"/>
      <c r="B969" s="147"/>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5.75" customHeight="1">
      <c r="A970" s="50"/>
      <c r="B970" s="147"/>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5.75" customHeight="1">
      <c r="A971" s="50"/>
      <c r="B971" s="147"/>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5.75" customHeight="1">
      <c r="A972" s="50"/>
      <c r="B972" s="147"/>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5.75" customHeight="1">
      <c r="A973" s="50"/>
      <c r="B973" s="147"/>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5.75" customHeight="1">
      <c r="A974" s="50"/>
      <c r="B974" s="147"/>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5.75" customHeight="1">
      <c r="A975" s="50"/>
      <c r="B975" s="147"/>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5.75" customHeight="1">
      <c r="A976" s="50"/>
      <c r="B976" s="147"/>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5.75" customHeight="1">
      <c r="A977" s="50"/>
      <c r="B977" s="147"/>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5.75" customHeight="1">
      <c r="A978" s="50"/>
      <c r="B978" s="147"/>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5.75" customHeight="1">
      <c r="A979" s="50"/>
      <c r="B979" s="147"/>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5.75" customHeight="1">
      <c r="A980" s="50"/>
      <c r="B980" s="147"/>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5.75" customHeight="1">
      <c r="A981" s="50"/>
      <c r="B981" s="147"/>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5.75" customHeight="1">
      <c r="A982" s="50"/>
      <c r="B982" s="147"/>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5.75" customHeight="1">
      <c r="A983" s="50"/>
      <c r="B983" s="147"/>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5.75" customHeight="1">
      <c r="A984" s="50"/>
      <c r="B984" s="147"/>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5.75" customHeight="1">
      <c r="A985" s="50"/>
      <c r="B985" s="147"/>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5.75" customHeight="1">
      <c r="A986" s="50"/>
      <c r="B986" s="147"/>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5.75" customHeight="1">
      <c r="A987" s="50"/>
      <c r="B987" s="147"/>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5.75" customHeight="1">
      <c r="A988" s="50"/>
      <c r="B988" s="147"/>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5.75" customHeight="1">
      <c r="A989" s="50"/>
      <c r="B989" s="147"/>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5.75" customHeight="1">
      <c r="A990" s="50"/>
      <c r="B990" s="147"/>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5.75" customHeight="1">
      <c r="A991" s="50"/>
      <c r="B991" s="147"/>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5.75" customHeight="1">
      <c r="A992" s="50"/>
      <c r="B992" s="147"/>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5.75" customHeight="1">
      <c r="A993" s="50"/>
      <c r="B993" s="147"/>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5.75" customHeight="1">
      <c r="A994" s="50"/>
      <c r="B994" s="147"/>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5.75" customHeight="1">
      <c r="A995" s="50"/>
      <c r="B995" s="147"/>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5.75" customHeight="1">
      <c r="A996" s="50"/>
      <c r="B996" s="147"/>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5.75" customHeight="1">
      <c r="A997" s="50"/>
      <c r="B997" s="147"/>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5.75" customHeight="1">
      <c r="A998" s="50"/>
      <c r="B998" s="147"/>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5.75" customHeight="1">
      <c r="A999" s="50"/>
      <c r="B999" s="147"/>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5.75" customHeight="1">
      <c r="A1000" s="50"/>
      <c r="B1000" s="147"/>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74">
    <mergeCell ref="C65:M65"/>
    <mergeCell ref="D46:E46"/>
    <mergeCell ref="F46:G46"/>
    <mergeCell ref="H46:I46"/>
    <mergeCell ref="F49:F50"/>
    <mergeCell ref="G49:J50"/>
    <mergeCell ref="L49:M50"/>
    <mergeCell ref="C52:M52"/>
    <mergeCell ref="A56:A61"/>
    <mergeCell ref="A62:A64"/>
    <mergeCell ref="B1:M1"/>
    <mergeCell ref="C2:M2"/>
    <mergeCell ref="C3:M3"/>
    <mergeCell ref="F4:G4"/>
    <mergeCell ref="D5:M5"/>
    <mergeCell ref="C20:M20"/>
    <mergeCell ref="F26:J26"/>
    <mergeCell ref="J42:K42"/>
    <mergeCell ref="L42:M42"/>
    <mergeCell ref="C62:M62"/>
    <mergeCell ref="C63:M63"/>
    <mergeCell ref="C64:M64"/>
    <mergeCell ref="D6:M6"/>
    <mergeCell ref="C19:M19"/>
    <mergeCell ref="A2:A18"/>
    <mergeCell ref="B21:B27"/>
    <mergeCell ref="A19:A55"/>
    <mergeCell ref="B28:B31"/>
    <mergeCell ref="B35:B37"/>
    <mergeCell ref="B38:B47"/>
    <mergeCell ref="B48:B51"/>
    <mergeCell ref="J44:K44"/>
    <mergeCell ref="L44:M44"/>
    <mergeCell ref="C60:M60"/>
    <mergeCell ref="C61:M61"/>
    <mergeCell ref="C53:M53"/>
    <mergeCell ref="C54:M54"/>
    <mergeCell ref="C55:M55"/>
    <mergeCell ref="C56:M56"/>
    <mergeCell ref="C57:M57"/>
    <mergeCell ref="C58:M58"/>
    <mergeCell ref="C59:M59"/>
    <mergeCell ref="D42:E42"/>
    <mergeCell ref="F42:G42"/>
    <mergeCell ref="H42:I42"/>
    <mergeCell ref="D44:E44"/>
    <mergeCell ref="F44:G44"/>
    <mergeCell ref="H44:I44"/>
    <mergeCell ref="C15:M15"/>
    <mergeCell ref="C16:M16"/>
    <mergeCell ref="J33:L33"/>
    <mergeCell ref="D40:E40"/>
    <mergeCell ref="F40:G40"/>
    <mergeCell ref="H40:I40"/>
    <mergeCell ref="J40:K40"/>
    <mergeCell ref="L40:M40"/>
    <mergeCell ref="C17:M17"/>
    <mergeCell ref="C18:D18"/>
    <mergeCell ref="F18:M18"/>
    <mergeCell ref="C7:G7"/>
    <mergeCell ref="I7:M7"/>
    <mergeCell ref="B8:B14"/>
    <mergeCell ref="C8:D9"/>
    <mergeCell ref="C10:D10"/>
    <mergeCell ref="C12:D13"/>
    <mergeCell ref="C14:D14"/>
    <mergeCell ref="F8:G9"/>
    <mergeCell ref="I8:J9"/>
    <mergeCell ref="F10:G10"/>
    <mergeCell ref="I10:J10"/>
    <mergeCell ref="F12:G13"/>
    <mergeCell ref="I12:J13"/>
    <mergeCell ref="F14:G14"/>
    <mergeCell ref="I14:J14"/>
  </mergeCells>
  <hyperlinks>
    <hyperlink ref="C60" r:id="rId1" display="mailto:liliana.pamplona@scrd.gov.co"/>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49" workbookViewId="0">
      <selection activeCell="C56" sqref="C56:M61"/>
    </sheetView>
  </sheetViews>
  <sheetFormatPr baseColWidth="10" defaultColWidth="14.42578125" defaultRowHeight="15" customHeight="1"/>
  <cols>
    <col min="1" max="1" width="25.140625" customWidth="1"/>
    <col min="2" max="2" width="39.140625" customWidth="1"/>
    <col min="3" max="26" width="11.42578125" customWidth="1"/>
  </cols>
  <sheetData>
    <row r="1" spans="1:26" ht="24.75" customHeight="1">
      <c r="A1" s="159"/>
      <c r="B1" s="1202" t="s">
        <v>966</v>
      </c>
      <c r="C1" s="1203"/>
      <c r="D1" s="1203"/>
      <c r="E1" s="1203"/>
      <c r="F1" s="1203"/>
      <c r="G1" s="1203"/>
      <c r="H1" s="1203"/>
      <c r="I1" s="1203"/>
      <c r="J1" s="1203"/>
      <c r="K1" s="1203"/>
      <c r="L1" s="1203"/>
      <c r="M1" s="1204"/>
      <c r="N1" s="50"/>
      <c r="O1" s="50"/>
      <c r="P1" s="50"/>
      <c r="Q1" s="50"/>
      <c r="R1" s="50"/>
      <c r="S1" s="50"/>
      <c r="T1" s="50"/>
      <c r="U1" s="50"/>
      <c r="V1" s="50"/>
      <c r="W1" s="50"/>
      <c r="X1" s="50"/>
      <c r="Y1" s="50"/>
      <c r="Z1" s="50"/>
    </row>
    <row r="2" spans="1:26" ht="20.25" customHeight="1">
      <c r="A2" s="1212" t="s">
        <v>263</v>
      </c>
      <c r="B2" s="51" t="s">
        <v>264</v>
      </c>
      <c r="C2" s="1485" t="s">
        <v>679</v>
      </c>
      <c r="D2" s="1125"/>
      <c r="E2" s="1125"/>
      <c r="F2" s="1125"/>
      <c r="G2" s="1125"/>
      <c r="H2" s="1125"/>
      <c r="I2" s="1125"/>
      <c r="J2" s="1125"/>
      <c r="K2" s="1125"/>
      <c r="L2" s="1125"/>
      <c r="M2" s="1126"/>
      <c r="N2" s="50"/>
      <c r="O2" s="50"/>
      <c r="P2" s="50"/>
      <c r="Q2" s="50"/>
      <c r="R2" s="50"/>
      <c r="S2" s="50"/>
      <c r="T2" s="50"/>
      <c r="U2" s="50"/>
      <c r="V2" s="50"/>
      <c r="W2" s="50"/>
      <c r="X2" s="50"/>
      <c r="Y2" s="50"/>
      <c r="Z2" s="50"/>
    </row>
    <row r="3" spans="1:26" ht="45.75" customHeight="1">
      <c r="A3" s="1111"/>
      <c r="B3" s="52" t="s">
        <v>338</v>
      </c>
      <c r="C3" s="1098" t="s">
        <v>680</v>
      </c>
      <c r="D3" s="1064"/>
      <c r="E3" s="1064"/>
      <c r="F3" s="1064"/>
      <c r="G3" s="1064"/>
      <c r="H3" s="1064"/>
      <c r="I3" s="1064"/>
      <c r="J3" s="1064"/>
      <c r="K3" s="1064"/>
      <c r="L3" s="1064"/>
      <c r="M3" s="1095"/>
      <c r="N3" s="50"/>
      <c r="O3" s="50"/>
      <c r="P3" s="50"/>
      <c r="Q3" s="50"/>
      <c r="R3" s="50"/>
      <c r="S3" s="50"/>
      <c r="T3" s="50"/>
      <c r="U3" s="50"/>
      <c r="V3" s="50"/>
      <c r="W3" s="50"/>
      <c r="X3" s="50"/>
      <c r="Y3" s="50"/>
      <c r="Z3" s="50"/>
    </row>
    <row r="4" spans="1:26" ht="15.75" customHeight="1">
      <c r="A4" s="1111"/>
      <c r="B4" s="60" t="s">
        <v>97</v>
      </c>
      <c r="C4" s="54" t="s">
        <v>217</v>
      </c>
      <c r="D4" s="55"/>
      <c r="E4" s="148"/>
      <c r="F4" s="1114" t="s">
        <v>98</v>
      </c>
      <c r="G4" s="1069"/>
      <c r="H4" s="57"/>
      <c r="I4" s="58"/>
      <c r="J4" s="58"/>
      <c r="K4" s="58"/>
      <c r="L4" s="58"/>
      <c r="M4" s="59"/>
      <c r="N4" s="50"/>
      <c r="O4" s="50"/>
      <c r="P4" s="50"/>
      <c r="Q4" s="50"/>
      <c r="R4" s="50"/>
      <c r="S4" s="50"/>
      <c r="T4" s="50"/>
      <c r="U4" s="50"/>
      <c r="V4" s="50"/>
      <c r="W4" s="50"/>
      <c r="X4" s="50"/>
      <c r="Y4" s="50"/>
      <c r="Z4" s="50"/>
    </row>
    <row r="5" spans="1:26" ht="15.75" customHeight="1">
      <c r="A5" s="1111"/>
      <c r="B5" s="60" t="s">
        <v>267</v>
      </c>
      <c r="C5" s="54" t="s">
        <v>217</v>
      </c>
      <c r="D5" s="58"/>
      <c r="E5" s="58"/>
      <c r="F5" s="58"/>
      <c r="G5" s="58"/>
      <c r="H5" s="58"/>
      <c r="I5" s="58"/>
      <c r="J5" s="58"/>
      <c r="K5" s="58"/>
      <c r="L5" s="58"/>
      <c r="M5" s="59"/>
      <c r="N5" s="50"/>
      <c r="O5" s="50"/>
      <c r="P5" s="50"/>
      <c r="Q5" s="50"/>
      <c r="R5" s="50"/>
      <c r="S5" s="50"/>
      <c r="T5" s="50"/>
      <c r="U5" s="50"/>
      <c r="V5" s="50"/>
      <c r="W5" s="50"/>
      <c r="X5" s="50"/>
      <c r="Y5" s="50"/>
      <c r="Z5" s="50"/>
    </row>
    <row r="6" spans="1:26" ht="15.75" customHeight="1">
      <c r="A6" s="1111"/>
      <c r="B6" s="60" t="s">
        <v>268</v>
      </c>
      <c r="C6" s="54" t="s">
        <v>640</v>
      </c>
      <c r="D6" s="58"/>
      <c r="E6" s="58"/>
      <c r="F6" s="58"/>
      <c r="G6" s="58"/>
      <c r="H6" s="58"/>
      <c r="I6" s="58"/>
      <c r="J6" s="58"/>
      <c r="K6" s="58"/>
      <c r="L6" s="58"/>
      <c r="M6" s="59"/>
      <c r="N6" s="50"/>
      <c r="O6" s="50"/>
      <c r="P6" s="50"/>
      <c r="Q6" s="50"/>
      <c r="R6" s="50"/>
      <c r="S6" s="50"/>
      <c r="T6" s="50"/>
      <c r="U6" s="50"/>
      <c r="V6" s="50"/>
      <c r="W6" s="50"/>
      <c r="X6" s="50"/>
      <c r="Y6" s="50"/>
      <c r="Z6" s="50"/>
    </row>
    <row r="7" spans="1:26" ht="15.75" customHeight="1">
      <c r="A7" s="1111"/>
      <c r="B7" s="52" t="s">
        <v>269</v>
      </c>
      <c r="C7" s="1108" t="s">
        <v>681</v>
      </c>
      <c r="D7" s="1109"/>
      <c r="E7" s="162"/>
      <c r="F7" s="162"/>
      <c r="G7" s="163"/>
      <c r="H7" s="63" t="s">
        <v>52</v>
      </c>
      <c r="I7" s="1199" t="s">
        <v>60</v>
      </c>
      <c r="J7" s="1064"/>
      <c r="K7" s="1064"/>
      <c r="L7" s="1064"/>
      <c r="M7" s="1095"/>
      <c r="N7" s="50"/>
      <c r="O7" s="50"/>
      <c r="P7" s="50"/>
      <c r="Q7" s="50"/>
      <c r="R7" s="50"/>
      <c r="S7" s="50"/>
      <c r="T7" s="50"/>
      <c r="U7" s="50"/>
      <c r="V7" s="50"/>
      <c r="W7" s="50"/>
      <c r="X7" s="50"/>
      <c r="Y7" s="50"/>
      <c r="Z7" s="50"/>
    </row>
    <row r="8" spans="1:26" ht="15.75" customHeight="1">
      <c r="A8" s="1111"/>
      <c r="B8" s="1213" t="s">
        <v>270</v>
      </c>
      <c r="C8" s="1778" t="s">
        <v>54</v>
      </c>
      <c r="D8" s="1779"/>
      <c r="E8" s="65"/>
      <c r="F8" s="1777" t="s">
        <v>682</v>
      </c>
      <c r="G8" s="1779"/>
      <c r="H8" s="65"/>
      <c r="I8" s="1777" t="s">
        <v>683</v>
      </c>
      <c r="J8" s="1779"/>
      <c r="K8" s="65"/>
      <c r="L8" s="1777" t="s">
        <v>684</v>
      </c>
      <c r="M8" s="1092"/>
      <c r="N8" s="50"/>
      <c r="O8" s="50"/>
      <c r="P8" s="50"/>
      <c r="Q8" s="50"/>
      <c r="R8" s="50"/>
      <c r="S8" s="50"/>
      <c r="T8" s="50"/>
      <c r="U8" s="50"/>
      <c r="V8" s="50"/>
      <c r="W8" s="50"/>
      <c r="X8" s="50"/>
      <c r="Y8" s="50"/>
      <c r="Z8" s="50"/>
    </row>
    <row r="9" spans="1:26" ht="15.75" customHeight="1">
      <c r="A9" s="1111"/>
      <c r="B9" s="1077"/>
      <c r="C9" s="1580"/>
      <c r="D9" s="1769"/>
      <c r="E9" s="67"/>
      <c r="F9" s="1774"/>
      <c r="G9" s="1769"/>
      <c r="H9" s="67"/>
      <c r="I9" s="1774"/>
      <c r="J9" s="1769"/>
      <c r="K9" s="67"/>
      <c r="L9" s="1774"/>
      <c r="M9" s="1093"/>
      <c r="N9" s="50"/>
      <c r="O9" s="50"/>
      <c r="P9" s="50"/>
      <c r="Q9" s="50"/>
      <c r="R9" s="50"/>
      <c r="S9" s="50"/>
      <c r="T9" s="50"/>
      <c r="U9" s="50"/>
      <c r="V9" s="50"/>
      <c r="W9" s="50"/>
      <c r="X9" s="50"/>
      <c r="Y9" s="50"/>
      <c r="Z9" s="50"/>
    </row>
    <row r="10" spans="1:26" ht="15.75" customHeight="1">
      <c r="A10" s="1111"/>
      <c r="B10" s="1077"/>
      <c r="C10" s="1771" t="s">
        <v>272</v>
      </c>
      <c r="D10" s="1772"/>
      <c r="E10" s="67"/>
      <c r="F10" s="1120" t="s">
        <v>272</v>
      </c>
      <c r="G10" s="1772"/>
      <c r="H10" s="67"/>
      <c r="I10" s="1120" t="s">
        <v>272</v>
      </c>
      <c r="J10" s="1772"/>
      <c r="K10" s="67"/>
      <c r="L10" s="1120" t="s">
        <v>272</v>
      </c>
      <c r="M10" s="1226"/>
      <c r="N10" s="50"/>
      <c r="O10" s="50"/>
      <c r="P10" s="50"/>
      <c r="Q10" s="50"/>
      <c r="R10" s="50"/>
      <c r="S10" s="50"/>
      <c r="T10" s="50"/>
      <c r="U10" s="50"/>
      <c r="V10" s="50"/>
      <c r="W10" s="50"/>
      <c r="X10" s="50"/>
      <c r="Y10" s="50"/>
      <c r="Z10" s="50"/>
    </row>
    <row r="11" spans="1:26" ht="15.75" customHeight="1">
      <c r="A11" s="1111"/>
      <c r="B11" s="1077"/>
      <c r="C11" s="365"/>
      <c r="D11" s="67"/>
      <c r="E11" s="67"/>
      <c r="F11" s="67"/>
      <c r="G11" s="67"/>
      <c r="H11" s="67"/>
      <c r="I11" s="67"/>
      <c r="J11" s="67"/>
      <c r="K11" s="67"/>
      <c r="L11" s="90"/>
      <c r="M11" s="91"/>
      <c r="N11" s="50"/>
      <c r="O11" s="50"/>
      <c r="P11" s="50"/>
      <c r="Q11" s="50"/>
      <c r="R11" s="50"/>
      <c r="S11" s="50"/>
      <c r="T11" s="50"/>
      <c r="U11" s="50"/>
      <c r="V11" s="50"/>
      <c r="W11" s="50"/>
      <c r="X11" s="50"/>
      <c r="Y11" s="50"/>
      <c r="Z11" s="50"/>
    </row>
    <row r="12" spans="1:26" ht="15.75" customHeight="1">
      <c r="A12" s="1111"/>
      <c r="B12" s="1077"/>
      <c r="C12" s="1767" t="s">
        <v>67</v>
      </c>
      <c r="D12" s="1768"/>
      <c r="E12" s="67"/>
      <c r="F12" s="1773" t="s">
        <v>510</v>
      </c>
      <c r="G12" s="1768"/>
      <c r="H12" s="67"/>
      <c r="I12" s="1773" t="s">
        <v>64</v>
      </c>
      <c r="J12" s="1768"/>
      <c r="K12" s="67"/>
      <c r="L12" s="90"/>
      <c r="M12" s="91"/>
      <c r="N12" s="50"/>
      <c r="O12" s="50"/>
      <c r="P12" s="50"/>
      <c r="Q12" s="50"/>
      <c r="R12" s="50"/>
      <c r="S12" s="50"/>
      <c r="T12" s="50"/>
      <c r="U12" s="50"/>
      <c r="V12" s="50"/>
      <c r="W12" s="50"/>
      <c r="X12" s="50"/>
      <c r="Y12" s="50"/>
      <c r="Z12" s="50"/>
    </row>
    <row r="13" spans="1:26" ht="15.75" customHeight="1">
      <c r="A13" s="1111"/>
      <c r="B13" s="1077"/>
      <c r="C13" s="1580"/>
      <c r="D13" s="1769"/>
      <c r="E13" s="67"/>
      <c r="F13" s="1774"/>
      <c r="G13" s="1769"/>
      <c r="H13" s="67"/>
      <c r="I13" s="1774"/>
      <c r="J13" s="1769"/>
      <c r="K13" s="67"/>
      <c r="L13" s="90"/>
      <c r="M13" s="91"/>
      <c r="N13" s="50"/>
      <c r="O13" s="50"/>
      <c r="P13" s="50"/>
      <c r="Q13" s="50"/>
      <c r="R13" s="50"/>
      <c r="S13" s="50"/>
      <c r="T13" s="50"/>
      <c r="U13" s="50"/>
      <c r="V13" s="50"/>
      <c r="W13" s="50"/>
      <c r="X13" s="50"/>
      <c r="Y13" s="50"/>
      <c r="Z13" s="50"/>
    </row>
    <row r="14" spans="1:26" ht="15.75" customHeight="1">
      <c r="A14" s="1111"/>
      <c r="B14" s="1078"/>
      <c r="C14" s="1605" t="s">
        <v>272</v>
      </c>
      <c r="D14" s="1109"/>
      <c r="E14" s="68"/>
      <c r="F14" s="1608" t="s">
        <v>272</v>
      </c>
      <c r="G14" s="1109"/>
      <c r="H14" s="68"/>
      <c r="I14" s="1608" t="s">
        <v>272</v>
      </c>
      <c r="J14" s="1109"/>
      <c r="K14" s="68"/>
      <c r="L14" s="95"/>
      <c r="M14" s="96"/>
      <c r="N14" s="50"/>
      <c r="O14" s="50"/>
      <c r="P14" s="50"/>
      <c r="Q14" s="50"/>
      <c r="R14" s="50"/>
      <c r="S14" s="50"/>
      <c r="T14" s="50"/>
      <c r="U14" s="50"/>
      <c r="V14" s="50"/>
      <c r="W14" s="50"/>
      <c r="X14" s="50"/>
      <c r="Y14" s="50"/>
      <c r="Z14" s="50"/>
    </row>
    <row r="15" spans="1:26" ht="49.5" customHeight="1">
      <c r="A15" s="1111"/>
      <c r="B15" s="52" t="s">
        <v>273</v>
      </c>
      <c r="C15" s="1098" t="s">
        <v>685</v>
      </c>
      <c r="D15" s="1064"/>
      <c r="E15" s="1064"/>
      <c r="F15" s="1064"/>
      <c r="G15" s="1064"/>
      <c r="H15" s="1064"/>
      <c r="I15" s="1064"/>
      <c r="J15" s="1064"/>
      <c r="K15" s="1064"/>
      <c r="L15" s="1064"/>
      <c r="M15" s="1095"/>
      <c r="N15" s="50"/>
      <c r="O15" s="50"/>
      <c r="P15" s="50"/>
      <c r="Q15" s="50"/>
      <c r="R15" s="50"/>
      <c r="S15" s="50"/>
      <c r="T15" s="50"/>
      <c r="U15" s="50"/>
      <c r="V15" s="50"/>
      <c r="W15" s="50"/>
      <c r="X15" s="50"/>
      <c r="Y15" s="50"/>
      <c r="Z15" s="50"/>
    </row>
    <row r="16" spans="1:26" ht="186" customHeight="1">
      <c r="A16" s="1111"/>
      <c r="B16" s="52" t="s">
        <v>348</v>
      </c>
      <c r="C16" s="1098" t="s">
        <v>686</v>
      </c>
      <c r="D16" s="1064"/>
      <c r="E16" s="1064"/>
      <c r="F16" s="1064"/>
      <c r="G16" s="1064"/>
      <c r="H16" s="1064"/>
      <c r="I16" s="1064"/>
      <c r="J16" s="1064"/>
      <c r="K16" s="1064"/>
      <c r="L16" s="1064"/>
      <c r="M16" s="1095"/>
      <c r="N16" s="50"/>
      <c r="O16" s="50"/>
      <c r="P16" s="50"/>
      <c r="Q16" s="50"/>
      <c r="R16" s="50"/>
      <c r="S16" s="50"/>
      <c r="T16" s="50"/>
      <c r="U16" s="50"/>
      <c r="V16" s="50"/>
      <c r="W16" s="50"/>
      <c r="X16" s="50"/>
      <c r="Y16" s="50"/>
      <c r="Z16" s="50"/>
    </row>
    <row r="17" spans="1:26" ht="15.75" customHeight="1">
      <c r="A17" s="1111"/>
      <c r="B17" s="52" t="s">
        <v>349</v>
      </c>
      <c r="C17" s="1098" t="s">
        <v>665</v>
      </c>
      <c r="D17" s="1064"/>
      <c r="E17" s="1064"/>
      <c r="F17" s="1064"/>
      <c r="G17" s="1064"/>
      <c r="H17" s="1064"/>
      <c r="I17" s="1064"/>
      <c r="J17" s="1064"/>
      <c r="K17" s="1064"/>
      <c r="L17" s="1064"/>
      <c r="M17" s="1095"/>
      <c r="N17" s="50"/>
      <c r="O17" s="50"/>
      <c r="P17" s="50"/>
      <c r="Q17" s="50"/>
      <c r="R17" s="50"/>
      <c r="S17" s="50"/>
      <c r="T17" s="50"/>
      <c r="U17" s="50"/>
      <c r="V17" s="50"/>
      <c r="W17" s="50"/>
      <c r="X17" s="50"/>
      <c r="Y17" s="50"/>
      <c r="Z17" s="50"/>
    </row>
    <row r="18" spans="1:26" ht="31.5" customHeight="1">
      <c r="A18" s="1113"/>
      <c r="B18" s="361" t="s">
        <v>351</v>
      </c>
      <c r="C18" s="1098" t="s">
        <v>352</v>
      </c>
      <c r="D18" s="1109"/>
      <c r="E18" s="167" t="s">
        <v>353</v>
      </c>
      <c r="F18" s="1192" t="s">
        <v>161</v>
      </c>
      <c r="G18" s="1064"/>
      <c r="H18" s="1064"/>
      <c r="I18" s="1064"/>
      <c r="J18" s="1064"/>
      <c r="K18" s="1064"/>
      <c r="L18" s="1064"/>
      <c r="M18" s="1095"/>
      <c r="N18" s="50"/>
      <c r="O18" s="50"/>
      <c r="P18" s="50"/>
      <c r="Q18" s="50"/>
      <c r="R18" s="50"/>
      <c r="S18" s="50"/>
      <c r="T18" s="50"/>
      <c r="U18" s="50"/>
      <c r="V18" s="50"/>
      <c r="W18" s="50"/>
      <c r="X18" s="50"/>
      <c r="Y18" s="50"/>
      <c r="Z18" s="50"/>
    </row>
    <row r="19" spans="1:26" ht="15.75" customHeight="1">
      <c r="A19" s="1211" t="s">
        <v>275</v>
      </c>
      <c r="B19" s="61" t="s">
        <v>91</v>
      </c>
      <c r="C19" s="1098" t="s">
        <v>112</v>
      </c>
      <c r="D19" s="1064"/>
      <c r="E19" s="1064"/>
      <c r="F19" s="1064"/>
      <c r="G19" s="1064"/>
      <c r="H19" s="1064"/>
      <c r="I19" s="1064"/>
      <c r="J19" s="1064"/>
      <c r="K19" s="1064"/>
      <c r="L19" s="1064"/>
      <c r="M19" s="1095"/>
      <c r="N19" s="50"/>
      <c r="O19" s="50"/>
      <c r="P19" s="50"/>
      <c r="Q19" s="50"/>
      <c r="R19" s="50"/>
      <c r="S19" s="50"/>
      <c r="T19" s="50"/>
      <c r="U19" s="50"/>
      <c r="V19" s="50"/>
      <c r="W19" s="50"/>
      <c r="X19" s="50"/>
      <c r="Y19" s="50"/>
      <c r="Z19" s="50"/>
    </row>
    <row r="20" spans="1:26" ht="15.75" customHeight="1">
      <c r="A20" s="1111"/>
      <c r="B20" s="61" t="s">
        <v>356</v>
      </c>
      <c r="C20" s="1824" t="s">
        <v>687</v>
      </c>
      <c r="D20" s="1064"/>
      <c r="E20" s="1064"/>
      <c r="F20" s="1064"/>
      <c r="G20" s="1064"/>
      <c r="H20" s="1064"/>
      <c r="I20" s="1064"/>
      <c r="J20" s="1064"/>
      <c r="K20" s="1064"/>
      <c r="L20" s="1064"/>
      <c r="M20" s="1095"/>
      <c r="N20" s="50"/>
      <c r="O20" s="50"/>
      <c r="P20" s="50"/>
      <c r="Q20" s="50"/>
      <c r="R20" s="50"/>
      <c r="S20" s="50"/>
      <c r="T20" s="50"/>
      <c r="U20" s="50"/>
      <c r="V20" s="50"/>
      <c r="W20" s="50"/>
      <c r="X20" s="50"/>
      <c r="Y20" s="50"/>
      <c r="Z20" s="50"/>
    </row>
    <row r="21" spans="1:26" ht="8.25" customHeight="1">
      <c r="A21" s="1111"/>
      <c r="B21" s="1117" t="s">
        <v>276</v>
      </c>
      <c r="C21" s="71"/>
      <c r="D21" s="72"/>
      <c r="E21" s="72"/>
      <c r="F21" s="72"/>
      <c r="G21" s="72"/>
      <c r="H21" s="72"/>
      <c r="I21" s="72"/>
      <c r="J21" s="72"/>
      <c r="K21" s="72"/>
      <c r="L21" s="72"/>
      <c r="M21" s="73"/>
      <c r="N21" s="50"/>
      <c r="O21" s="50"/>
      <c r="P21" s="50"/>
      <c r="Q21" s="50"/>
      <c r="R21" s="50"/>
      <c r="S21" s="50"/>
      <c r="T21" s="50"/>
      <c r="U21" s="50"/>
      <c r="V21" s="50"/>
      <c r="W21" s="50"/>
      <c r="X21" s="50"/>
      <c r="Y21" s="50"/>
      <c r="Z21" s="50"/>
    </row>
    <row r="22" spans="1:26" ht="9" customHeight="1">
      <c r="A22" s="1111"/>
      <c r="B22" s="1077"/>
      <c r="C22" s="74"/>
      <c r="D22" s="75"/>
      <c r="E22" s="76"/>
      <c r="F22" s="75"/>
      <c r="G22" s="76"/>
      <c r="H22" s="75"/>
      <c r="I22" s="76"/>
      <c r="J22" s="75"/>
      <c r="K22" s="76"/>
      <c r="L22" s="76"/>
      <c r="M22" s="77"/>
      <c r="N22" s="50"/>
      <c r="O22" s="50"/>
      <c r="P22" s="50"/>
      <c r="Q22" s="50"/>
      <c r="R22" s="50"/>
      <c r="S22" s="50"/>
      <c r="T22" s="50"/>
      <c r="U22" s="50"/>
      <c r="V22" s="50"/>
      <c r="W22" s="50"/>
      <c r="X22" s="50"/>
      <c r="Y22" s="50"/>
      <c r="Z22" s="50"/>
    </row>
    <row r="23" spans="1:26" ht="15.75" customHeight="1">
      <c r="A23" s="1111"/>
      <c r="B23" s="1077"/>
      <c r="C23" s="78" t="s">
        <v>277</v>
      </c>
      <c r="D23" s="79"/>
      <c r="E23" s="80" t="s">
        <v>278</v>
      </c>
      <c r="F23" s="79"/>
      <c r="G23" s="80" t="s">
        <v>279</v>
      </c>
      <c r="H23" s="79"/>
      <c r="I23" s="80" t="s">
        <v>280</v>
      </c>
      <c r="J23" s="57"/>
      <c r="K23" s="80"/>
      <c r="L23" s="80"/>
      <c r="M23" s="77"/>
      <c r="N23" s="50"/>
      <c r="O23" s="50"/>
      <c r="P23" s="50"/>
      <c r="Q23" s="50"/>
      <c r="R23" s="50"/>
      <c r="S23" s="50"/>
      <c r="T23" s="50"/>
      <c r="U23" s="50"/>
      <c r="V23" s="50"/>
      <c r="W23" s="50"/>
      <c r="X23" s="50"/>
      <c r="Y23" s="50"/>
      <c r="Z23" s="50"/>
    </row>
    <row r="24" spans="1:26" ht="15.75" customHeight="1">
      <c r="A24" s="1111"/>
      <c r="B24" s="1077"/>
      <c r="C24" s="78" t="s">
        <v>281</v>
      </c>
      <c r="D24" s="81"/>
      <c r="E24" s="80" t="s">
        <v>282</v>
      </c>
      <c r="F24" s="82"/>
      <c r="G24" s="80" t="s">
        <v>283</v>
      </c>
      <c r="H24" s="82"/>
      <c r="I24" s="80"/>
      <c r="J24" s="76"/>
      <c r="K24" s="80"/>
      <c r="L24" s="80"/>
      <c r="M24" s="77"/>
      <c r="N24" s="50"/>
      <c r="O24" s="50"/>
      <c r="P24" s="50"/>
      <c r="Q24" s="50"/>
      <c r="R24" s="50"/>
      <c r="S24" s="50"/>
      <c r="T24" s="50"/>
      <c r="U24" s="50"/>
      <c r="V24" s="50"/>
      <c r="W24" s="50"/>
      <c r="X24" s="50"/>
      <c r="Y24" s="50"/>
      <c r="Z24" s="50"/>
    </row>
    <row r="25" spans="1:26" ht="15.75" customHeight="1">
      <c r="A25" s="1111"/>
      <c r="B25" s="1077"/>
      <c r="C25" s="78" t="s">
        <v>284</v>
      </c>
      <c r="D25" s="81"/>
      <c r="E25" s="80" t="s">
        <v>285</v>
      </c>
      <c r="F25" s="81"/>
      <c r="G25" s="80"/>
      <c r="H25" s="76"/>
      <c r="I25" s="80"/>
      <c r="J25" s="76"/>
      <c r="K25" s="80"/>
      <c r="L25" s="80"/>
      <c r="M25" s="77"/>
      <c r="N25" s="50"/>
      <c r="O25" s="50"/>
      <c r="P25" s="50"/>
      <c r="Q25" s="50"/>
      <c r="R25" s="50"/>
      <c r="S25" s="50"/>
      <c r="T25" s="50"/>
      <c r="U25" s="50"/>
      <c r="V25" s="50"/>
      <c r="W25" s="50"/>
      <c r="X25" s="50"/>
      <c r="Y25" s="50"/>
      <c r="Z25" s="50"/>
    </row>
    <row r="26" spans="1:26" ht="15.75" customHeight="1">
      <c r="A26" s="1111"/>
      <c r="B26" s="1077"/>
      <c r="C26" s="78" t="s">
        <v>286</v>
      </c>
      <c r="D26" s="82" t="s">
        <v>309</v>
      </c>
      <c r="E26" s="80" t="s">
        <v>288</v>
      </c>
      <c r="F26" s="1081" t="s">
        <v>688</v>
      </c>
      <c r="G26" s="1221"/>
      <c r="H26" s="1221"/>
      <c r="I26" s="1221"/>
      <c r="J26" s="1080"/>
      <c r="K26" s="68"/>
      <c r="L26" s="68"/>
      <c r="M26" s="83"/>
      <c r="N26" s="50"/>
      <c r="O26" s="50"/>
      <c r="P26" s="50"/>
      <c r="Q26" s="50"/>
      <c r="R26" s="50"/>
      <c r="S26" s="50"/>
      <c r="T26" s="50"/>
      <c r="U26" s="50"/>
      <c r="V26" s="50"/>
      <c r="W26" s="50"/>
      <c r="X26" s="50"/>
      <c r="Y26" s="50"/>
      <c r="Z26" s="50"/>
    </row>
    <row r="27" spans="1:26" ht="9.75" customHeight="1">
      <c r="A27" s="1111"/>
      <c r="B27" s="1078"/>
      <c r="C27" s="84"/>
      <c r="D27" s="85"/>
      <c r="E27" s="85"/>
      <c r="F27" s="85"/>
      <c r="G27" s="85"/>
      <c r="H27" s="85"/>
      <c r="I27" s="85"/>
      <c r="J27" s="85"/>
      <c r="K27" s="85"/>
      <c r="L27" s="85"/>
      <c r="M27" s="86"/>
      <c r="N27" s="50"/>
      <c r="O27" s="50"/>
      <c r="P27" s="50"/>
      <c r="Q27" s="50"/>
      <c r="R27" s="50"/>
      <c r="S27" s="50"/>
      <c r="T27" s="50"/>
      <c r="U27" s="50"/>
      <c r="V27" s="50"/>
      <c r="W27" s="50"/>
      <c r="X27" s="50"/>
      <c r="Y27" s="50"/>
      <c r="Z27" s="50"/>
    </row>
    <row r="28" spans="1:26" ht="15.75" customHeight="1">
      <c r="A28" s="1111"/>
      <c r="B28" s="1117" t="s">
        <v>290</v>
      </c>
      <c r="C28" s="87"/>
      <c r="D28" s="72"/>
      <c r="E28" s="72"/>
      <c r="F28" s="72"/>
      <c r="G28" s="72"/>
      <c r="H28" s="72"/>
      <c r="I28" s="72"/>
      <c r="J28" s="72"/>
      <c r="K28" s="72"/>
      <c r="L28" s="88"/>
      <c r="M28" s="89"/>
      <c r="N28" s="50"/>
      <c r="O28" s="50"/>
      <c r="P28" s="50"/>
      <c r="Q28" s="50"/>
      <c r="R28" s="50"/>
      <c r="S28" s="50"/>
      <c r="T28" s="50"/>
      <c r="U28" s="50"/>
      <c r="V28" s="50"/>
      <c r="W28" s="50"/>
      <c r="X28" s="50"/>
      <c r="Y28" s="50"/>
      <c r="Z28" s="50"/>
    </row>
    <row r="29" spans="1:26" ht="15.75" customHeight="1">
      <c r="A29" s="1111"/>
      <c r="B29" s="1077"/>
      <c r="C29" s="78" t="s">
        <v>291</v>
      </c>
      <c r="D29" s="82"/>
      <c r="E29" s="10"/>
      <c r="F29" s="80" t="s">
        <v>292</v>
      </c>
      <c r="G29" s="81"/>
      <c r="H29" s="10"/>
      <c r="I29" s="80" t="s">
        <v>201</v>
      </c>
      <c r="J29" s="81" t="s">
        <v>309</v>
      </c>
      <c r="K29" s="10"/>
      <c r="L29" s="90"/>
      <c r="M29" s="91"/>
      <c r="N29" s="50"/>
      <c r="O29" s="50"/>
      <c r="P29" s="50"/>
      <c r="Q29" s="50"/>
      <c r="R29" s="50"/>
      <c r="S29" s="50"/>
      <c r="T29" s="50"/>
      <c r="U29" s="50"/>
      <c r="V29" s="50"/>
      <c r="W29" s="50"/>
      <c r="X29" s="50"/>
      <c r="Y29" s="50"/>
      <c r="Z29" s="50"/>
    </row>
    <row r="30" spans="1:26" ht="15.75" customHeight="1">
      <c r="A30" s="1111"/>
      <c r="B30" s="1077"/>
      <c r="C30" s="78" t="s">
        <v>293</v>
      </c>
      <c r="D30" s="92"/>
      <c r="E30" s="90"/>
      <c r="F30" s="80" t="s">
        <v>193</v>
      </c>
      <c r="G30" s="82"/>
      <c r="H30" s="90"/>
      <c r="I30" s="93"/>
      <c r="J30" s="90"/>
      <c r="K30" s="67"/>
      <c r="L30" s="90"/>
      <c r="M30" s="91"/>
      <c r="N30" s="50"/>
      <c r="O30" s="50"/>
      <c r="P30" s="50"/>
      <c r="Q30" s="50"/>
      <c r="R30" s="50"/>
      <c r="S30" s="50"/>
      <c r="T30" s="50"/>
      <c r="U30" s="50"/>
      <c r="V30" s="50"/>
      <c r="W30" s="50"/>
      <c r="X30" s="50"/>
      <c r="Y30" s="50"/>
      <c r="Z30" s="50"/>
    </row>
    <row r="31" spans="1:26" ht="15.75" customHeight="1">
      <c r="A31" s="1111"/>
      <c r="B31" s="1078"/>
      <c r="C31" s="94"/>
      <c r="D31" s="75"/>
      <c r="E31" s="75"/>
      <c r="F31" s="75"/>
      <c r="G31" s="75"/>
      <c r="H31" s="75"/>
      <c r="I31" s="75"/>
      <c r="J31" s="75"/>
      <c r="K31" s="75"/>
      <c r="L31" s="95"/>
      <c r="M31" s="96"/>
      <c r="N31" s="50"/>
      <c r="O31" s="50"/>
      <c r="P31" s="50"/>
      <c r="Q31" s="50"/>
      <c r="R31" s="50"/>
      <c r="S31" s="50"/>
      <c r="T31" s="50"/>
      <c r="U31" s="50"/>
      <c r="V31" s="50"/>
      <c r="W31" s="50"/>
      <c r="X31" s="50"/>
      <c r="Y31" s="50"/>
      <c r="Z31" s="50"/>
    </row>
    <row r="32" spans="1:26" ht="15.75" customHeight="1">
      <c r="A32" s="1111"/>
      <c r="B32" s="101" t="s">
        <v>294</v>
      </c>
      <c r="C32" s="98"/>
      <c r="D32" s="99"/>
      <c r="E32" s="99"/>
      <c r="F32" s="99"/>
      <c r="G32" s="99"/>
      <c r="H32" s="99"/>
      <c r="I32" s="99"/>
      <c r="J32" s="99"/>
      <c r="K32" s="99"/>
      <c r="L32" s="99"/>
      <c r="M32" s="100"/>
      <c r="N32" s="50"/>
      <c r="O32" s="50"/>
      <c r="P32" s="50"/>
      <c r="Q32" s="50"/>
      <c r="R32" s="50"/>
      <c r="S32" s="50"/>
      <c r="T32" s="50"/>
      <c r="U32" s="50"/>
      <c r="V32" s="50"/>
      <c r="W32" s="50"/>
      <c r="X32" s="50"/>
      <c r="Y32" s="50"/>
      <c r="Z32" s="50"/>
    </row>
    <row r="33" spans="1:26" ht="15.75" customHeight="1">
      <c r="A33" s="1111"/>
      <c r="B33" s="101"/>
      <c r="C33" s="102" t="s">
        <v>295</v>
      </c>
      <c r="D33" s="151" t="s">
        <v>237</v>
      </c>
      <c r="E33" s="10"/>
      <c r="F33" s="104" t="s">
        <v>296</v>
      </c>
      <c r="G33" s="82"/>
      <c r="H33" s="10"/>
      <c r="I33" s="104" t="s">
        <v>297</v>
      </c>
      <c r="J33" s="152"/>
      <c r="K33" s="107"/>
      <c r="L33" s="108"/>
      <c r="M33" s="109"/>
      <c r="N33" s="50"/>
      <c r="O33" s="50"/>
      <c r="P33" s="50"/>
      <c r="Q33" s="50"/>
      <c r="R33" s="50"/>
      <c r="S33" s="50"/>
      <c r="T33" s="50"/>
      <c r="U33" s="50"/>
      <c r="V33" s="50"/>
      <c r="W33" s="50"/>
      <c r="X33" s="50"/>
      <c r="Y33" s="50"/>
      <c r="Z33" s="50"/>
    </row>
    <row r="34" spans="1:26" ht="15.75" customHeight="1">
      <c r="A34" s="1111"/>
      <c r="B34" s="60"/>
      <c r="C34" s="84"/>
      <c r="D34" s="85"/>
      <c r="E34" s="85"/>
      <c r="F34" s="85"/>
      <c r="G34" s="85"/>
      <c r="H34" s="85"/>
      <c r="I34" s="85"/>
      <c r="J34" s="85"/>
      <c r="K34" s="85"/>
      <c r="L34" s="85"/>
      <c r="M34" s="86"/>
      <c r="N34" s="50"/>
      <c r="O34" s="50"/>
      <c r="P34" s="50"/>
      <c r="Q34" s="50"/>
      <c r="R34" s="50"/>
      <c r="S34" s="50"/>
      <c r="T34" s="50"/>
      <c r="U34" s="50"/>
      <c r="V34" s="50"/>
      <c r="W34" s="50"/>
      <c r="X34" s="50"/>
      <c r="Y34" s="50"/>
      <c r="Z34" s="50"/>
    </row>
    <row r="35" spans="1:26" ht="15.75" customHeight="1">
      <c r="A35" s="1111"/>
      <c r="B35" s="1117" t="s">
        <v>299</v>
      </c>
      <c r="C35" s="110"/>
      <c r="D35" s="111"/>
      <c r="E35" s="111"/>
      <c r="F35" s="111"/>
      <c r="G35" s="111"/>
      <c r="H35" s="111"/>
      <c r="I35" s="111"/>
      <c r="J35" s="111"/>
      <c r="K35" s="111"/>
      <c r="L35" s="88"/>
      <c r="M35" s="89"/>
      <c r="N35" s="50"/>
      <c r="O35" s="50"/>
      <c r="P35" s="50"/>
      <c r="Q35" s="50"/>
      <c r="R35" s="50"/>
      <c r="S35" s="50"/>
      <c r="T35" s="50"/>
      <c r="U35" s="50"/>
      <c r="V35" s="50"/>
      <c r="W35" s="50"/>
      <c r="X35" s="50"/>
      <c r="Y35" s="50"/>
      <c r="Z35" s="50"/>
    </row>
    <row r="36" spans="1:26" ht="15.75" customHeight="1">
      <c r="A36" s="1111"/>
      <c r="B36" s="1077"/>
      <c r="C36" s="112" t="s">
        <v>300</v>
      </c>
      <c r="D36" s="171">
        <v>2023</v>
      </c>
      <c r="E36" s="114"/>
      <c r="F36" s="10" t="s">
        <v>301</v>
      </c>
      <c r="G36" s="113" t="s">
        <v>302</v>
      </c>
      <c r="H36" s="114"/>
      <c r="I36" s="104"/>
      <c r="J36" s="114"/>
      <c r="K36" s="114"/>
      <c r="L36" s="90"/>
      <c r="M36" s="91"/>
      <c r="N36" s="50"/>
      <c r="O36" s="50"/>
      <c r="P36" s="50"/>
      <c r="Q36" s="50"/>
      <c r="R36" s="50"/>
      <c r="S36" s="50"/>
      <c r="T36" s="50"/>
      <c r="U36" s="50"/>
      <c r="V36" s="50"/>
      <c r="W36" s="50"/>
      <c r="X36" s="50"/>
      <c r="Y36" s="50"/>
      <c r="Z36" s="50"/>
    </row>
    <row r="37" spans="1:26" ht="15.75" customHeight="1">
      <c r="A37" s="1111"/>
      <c r="B37" s="1078"/>
      <c r="C37" s="84"/>
      <c r="D37" s="173"/>
      <c r="E37" s="174"/>
      <c r="F37" s="85"/>
      <c r="G37" s="174"/>
      <c r="H37" s="174"/>
      <c r="I37" s="175"/>
      <c r="J37" s="174"/>
      <c r="K37" s="174"/>
      <c r="L37" s="95"/>
      <c r="M37" s="96"/>
      <c r="N37" s="50"/>
      <c r="O37" s="50"/>
      <c r="P37" s="50"/>
      <c r="Q37" s="50"/>
      <c r="R37" s="50"/>
      <c r="S37" s="50"/>
      <c r="T37" s="50"/>
      <c r="U37" s="50"/>
      <c r="V37" s="50"/>
      <c r="W37" s="50"/>
      <c r="X37" s="50"/>
      <c r="Y37" s="50"/>
      <c r="Z37" s="50"/>
    </row>
    <row r="38" spans="1:26" ht="15.75" customHeight="1">
      <c r="A38" s="1111"/>
      <c r="B38" s="1117" t="s">
        <v>303</v>
      </c>
      <c r="C38" s="116"/>
      <c r="D38" s="62"/>
      <c r="E38" s="62"/>
      <c r="F38" s="62"/>
      <c r="G38" s="62"/>
      <c r="H38" s="62"/>
      <c r="I38" s="62"/>
      <c r="J38" s="62"/>
      <c r="K38" s="62"/>
      <c r="L38" s="62"/>
      <c r="M38" s="117"/>
      <c r="N38" s="50"/>
      <c r="O38" s="50"/>
      <c r="P38" s="50"/>
      <c r="Q38" s="50"/>
      <c r="R38" s="50"/>
      <c r="S38" s="50"/>
      <c r="T38" s="50"/>
      <c r="U38" s="50"/>
      <c r="V38" s="50"/>
      <c r="W38" s="50"/>
      <c r="X38" s="50"/>
      <c r="Y38" s="50"/>
      <c r="Z38" s="50"/>
    </row>
    <row r="39" spans="1:26" ht="15.75" customHeight="1">
      <c r="A39" s="1111"/>
      <c r="B39" s="1077"/>
      <c r="C39" s="78"/>
      <c r="D39" s="10">
        <v>2023</v>
      </c>
      <c r="E39" s="10"/>
      <c r="F39" s="10">
        <v>2024</v>
      </c>
      <c r="G39" s="10"/>
      <c r="H39" s="67">
        <v>2025</v>
      </c>
      <c r="I39" s="67"/>
      <c r="J39" s="67">
        <v>2026</v>
      </c>
      <c r="K39" s="10"/>
      <c r="L39" s="10">
        <v>2027</v>
      </c>
      <c r="M39" s="118"/>
      <c r="N39" s="50"/>
      <c r="O39" s="50"/>
      <c r="P39" s="50"/>
      <c r="Q39" s="50"/>
      <c r="R39" s="50"/>
      <c r="S39" s="50"/>
      <c r="T39" s="50"/>
      <c r="U39" s="50"/>
      <c r="V39" s="50"/>
      <c r="W39" s="50"/>
      <c r="X39" s="50"/>
      <c r="Y39" s="50"/>
      <c r="Z39" s="50"/>
    </row>
    <row r="40" spans="1:26" ht="15.75" customHeight="1">
      <c r="A40" s="1111"/>
      <c r="B40" s="1077"/>
      <c r="C40" s="78"/>
      <c r="D40" s="1780">
        <v>1</v>
      </c>
      <c r="E40" s="1069"/>
      <c r="F40" s="1780">
        <v>1</v>
      </c>
      <c r="G40" s="1069"/>
      <c r="H40" s="1780">
        <v>1</v>
      </c>
      <c r="I40" s="1069"/>
      <c r="J40" s="1780">
        <v>1</v>
      </c>
      <c r="K40" s="1069"/>
      <c r="L40" s="1780">
        <v>1</v>
      </c>
      <c r="M40" s="1095"/>
      <c r="N40" s="50"/>
      <c r="O40" s="50"/>
      <c r="P40" s="50"/>
      <c r="Q40" s="50"/>
      <c r="R40" s="50"/>
      <c r="S40" s="50"/>
      <c r="T40" s="50"/>
      <c r="U40" s="50"/>
      <c r="V40" s="50"/>
      <c r="W40" s="50"/>
      <c r="X40" s="50"/>
      <c r="Y40" s="50"/>
      <c r="Z40" s="50"/>
    </row>
    <row r="41" spans="1:26" ht="15.75" customHeight="1">
      <c r="A41" s="1111"/>
      <c r="B41" s="1077"/>
      <c r="C41" s="78"/>
      <c r="D41" s="10">
        <v>2028</v>
      </c>
      <c r="E41" s="10"/>
      <c r="F41" s="10">
        <v>2029</v>
      </c>
      <c r="G41" s="10"/>
      <c r="H41" s="67">
        <v>2030</v>
      </c>
      <c r="I41" s="67"/>
      <c r="J41" s="67">
        <v>2031</v>
      </c>
      <c r="K41" s="10"/>
      <c r="L41" s="10">
        <v>2032</v>
      </c>
      <c r="M41" s="77"/>
      <c r="N41" s="50"/>
      <c r="O41" s="50"/>
      <c r="P41" s="50"/>
      <c r="Q41" s="50"/>
      <c r="R41" s="50"/>
      <c r="S41" s="50"/>
      <c r="T41" s="50"/>
      <c r="U41" s="50"/>
      <c r="V41" s="50"/>
      <c r="W41" s="50"/>
      <c r="X41" s="50"/>
      <c r="Y41" s="50"/>
      <c r="Z41" s="50"/>
    </row>
    <row r="42" spans="1:26" ht="15.75" customHeight="1">
      <c r="A42" s="1111"/>
      <c r="B42" s="1077"/>
      <c r="C42" s="78"/>
      <c r="D42" s="1780">
        <v>1</v>
      </c>
      <c r="E42" s="1069"/>
      <c r="F42" s="1780">
        <v>1</v>
      </c>
      <c r="G42" s="1069"/>
      <c r="H42" s="1780">
        <v>1</v>
      </c>
      <c r="I42" s="1069"/>
      <c r="J42" s="1780">
        <v>1</v>
      </c>
      <c r="K42" s="1069"/>
      <c r="L42" s="1780">
        <v>1</v>
      </c>
      <c r="M42" s="1095"/>
      <c r="N42" s="50"/>
      <c r="O42" s="50"/>
      <c r="P42" s="50"/>
      <c r="Q42" s="50"/>
      <c r="R42" s="50"/>
      <c r="S42" s="50"/>
      <c r="T42" s="50"/>
      <c r="U42" s="50"/>
      <c r="V42" s="50"/>
      <c r="W42" s="50"/>
      <c r="X42" s="50"/>
      <c r="Y42" s="50"/>
      <c r="Z42" s="50"/>
    </row>
    <row r="43" spans="1:26" ht="15.75" customHeight="1">
      <c r="A43" s="1111"/>
      <c r="B43" s="1077"/>
      <c r="C43" s="78"/>
      <c r="D43" s="10">
        <v>2033</v>
      </c>
      <c r="E43" s="10"/>
      <c r="F43" s="10">
        <v>2034</v>
      </c>
      <c r="G43" s="10"/>
      <c r="H43" s="67">
        <v>2035</v>
      </c>
      <c r="I43" s="67"/>
      <c r="J43" s="67">
        <v>2036</v>
      </c>
      <c r="K43" s="10"/>
      <c r="L43" s="10">
        <v>2037</v>
      </c>
      <c r="M43" s="77"/>
      <c r="N43" s="50"/>
      <c r="O43" s="50"/>
      <c r="P43" s="50"/>
      <c r="Q43" s="50"/>
      <c r="R43" s="50"/>
      <c r="S43" s="50"/>
      <c r="T43" s="50"/>
      <c r="U43" s="50"/>
      <c r="V43" s="50"/>
      <c r="W43" s="50"/>
      <c r="X43" s="50"/>
      <c r="Y43" s="50"/>
      <c r="Z43" s="50"/>
    </row>
    <row r="44" spans="1:26" ht="15.75" customHeight="1">
      <c r="A44" s="1111"/>
      <c r="B44" s="1077"/>
      <c r="C44" s="78"/>
      <c r="D44" s="1780">
        <v>1</v>
      </c>
      <c r="E44" s="1069"/>
      <c r="F44" s="1780">
        <v>1</v>
      </c>
      <c r="G44" s="1069"/>
      <c r="H44" s="1780">
        <v>1</v>
      </c>
      <c r="I44" s="1069"/>
      <c r="J44" s="1780">
        <v>1</v>
      </c>
      <c r="K44" s="1069"/>
      <c r="L44" s="1780">
        <v>1</v>
      </c>
      <c r="M44" s="1095"/>
      <c r="N44" s="50"/>
      <c r="O44" s="50"/>
      <c r="P44" s="50"/>
      <c r="Q44" s="50"/>
      <c r="R44" s="50"/>
      <c r="S44" s="50"/>
      <c r="T44" s="50"/>
      <c r="U44" s="50"/>
      <c r="V44" s="50"/>
      <c r="W44" s="50"/>
      <c r="X44" s="50"/>
      <c r="Y44" s="50"/>
      <c r="Z44" s="50"/>
    </row>
    <row r="45" spans="1:26" ht="15.75" customHeight="1">
      <c r="A45" s="1111"/>
      <c r="B45" s="1077"/>
      <c r="C45" s="78"/>
      <c r="D45" s="10">
        <v>2038</v>
      </c>
      <c r="E45" s="107"/>
      <c r="F45" s="154" t="s">
        <v>304</v>
      </c>
      <c r="G45" s="107"/>
      <c r="H45" s="155"/>
      <c r="I45" s="99"/>
      <c r="J45" s="155"/>
      <c r="K45" s="99"/>
      <c r="L45" s="155"/>
      <c r="M45" s="100"/>
      <c r="N45" s="50"/>
      <c r="O45" s="50"/>
      <c r="P45" s="50"/>
      <c r="Q45" s="50"/>
      <c r="R45" s="50"/>
      <c r="S45" s="50"/>
      <c r="T45" s="50"/>
      <c r="U45" s="50"/>
      <c r="V45" s="50"/>
      <c r="W45" s="50"/>
      <c r="X45" s="50"/>
      <c r="Y45" s="50"/>
      <c r="Z45" s="50"/>
    </row>
    <row r="46" spans="1:26" ht="15.75" customHeight="1">
      <c r="A46" s="1111"/>
      <c r="B46" s="1077"/>
      <c r="C46" s="78"/>
      <c r="D46" s="1780">
        <v>1</v>
      </c>
      <c r="E46" s="1069"/>
      <c r="F46" s="1780">
        <v>16</v>
      </c>
      <c r="G46" s="1069"/>
      <c r="H46" s="1209"/>
      <c r="I46" s="1210"/>
      <c r="J46" s="156"/>
      <c r="K46" s="10"/>
      <c r="L46" s="156"/>
      <c r="M46" s="109"/>
      <c r="N46" s="50"/>
      <c r="O46" s="50"/>
      <c r="P46" s="50"/>
      <c r="Q46" s="50"/>
      <c r="R46" s="50"/>
      <c r="S46" s="50"/>
      <c r="T46" s="50"/>
      <c r="U46" s="50"/>
      <c r="V46" s="50"/>
      <c r="W46" s="50"/>
      <c r="X46" s="50"/>
      <c r="Y46" s="50"/>
      <c r="Z46" s="50"/>
    </row>
    <row r="47" spans="1:26" ht="15.75" customHeight="1">
      <c r="A47" s="1111"/>
      <c r="B47" s="1077"/>
      <c r="C47" s="130"/>
      <c r="D47" s="154"/>
      <c r="E47" s="107"/>
      <c r="F47" s="154"/>
      <c r="G47" s="107"/>
      <c r="H47" s="131"/>
      <c r="I47" s="85"/>
      <c r="J47" s="131"/>
      <c r="K47" s="85"/>
      <c r="L47" s="131"/>
      <c r="M47" s="86"/>
      <c r="N47" s="50"/>
      <c r="O47" s="50"/>
      <c r="P47" s="50"/>
      <c r="Q47" s="50"/>
      <c r="R47" s="50"/>
      <c r="S47" s="50"/>
      <c r="T47" s="50"/>
      <c r="U47" s="50"/>
      <c r="V47" s="50"/>
      <c r="W47" s="50"/>
      <c r="X47" s="50"/>
      <c r="Y47" s="50"/>
      <c r="Z47" s="50"/>
    </row>
    <row r="48" spans="1:26" ht="18" customHeight="1">
      <c r="A48" s="1111"/>
      <c r="B48" s="1117" t="s">
        <v>305</v>
      </c>
      <c r="C48" s="87"/>
      <c r="D48" s="72"/>
      <c r="E48" s="72"/>
      <c r="F48" s="72"/>
      <c r="G48" s="72"/>
      <c r="H48" s="72"/>
      <c r="I48" s="72"/>
      <c r="J48" s="72"/>
      <c r="K48" s="72"/>
      <c r="L48" s="90"/>
      <c r="M48" s="91"/>
      <c r="N48" s="50"/>
      <c r="O48" s="50"/>
      <c r="P48" s="50"/>
      <c r="Q48" s="50"/>
      <c r="R48" s="50"/>
      <c r="S48" s="50"/>
      <c r="T48" s="50"/>
      <c r="U48" s="50"/>
      <c r="V48" s="50"/>
      <c r="W48" s="50"/>
      <c r="X48" s="50"/>
      <c r="Y48" s="50"/>
      <c r="Z48" s="50"/>
    </row>
    <row r="49" spans="1:26" ht="15.75" customHeight="1">
      <c r="A49" s="1111"/>
      <c r="B49" s="1077"/>
      <c r="C49" s="133"/>
      <c r="D49" s="134" t="s">
        <v>306</v>
      </c>
      <c r="E49" s="135" t="s">
        <v>163</v>
      </c>
      <c r="F49" s="1085" t="s">
        <v>307</v>
      </c>
      <c r="G49" s="1087"/>
      <c r="H49" s="1088"/>
      <c r="I49" s="1088"/>
      <c r="J49" s="1089"/>
      <c r="K49" s="136" t="s">
        <v>308</v>
      </c>
      <c r="L49" s="1091"/>
      <c r="M49" s="1092"/>
      <c r="N49" s="50"/>
      <c r="O49" s="50"/>
      <c r="P49" s="50"/>
      <c r="Q49" s="50"/>
      <c r="R49" s="50"/>
      <c r="S49" s="50"/>
      <c r="T49" s="50"/>
      <c r="U49" s="50"/>
      <c r="V49" s="50"/>
      <c r="W49" s="50"/>
      <c r="X49" s="50"/>
      <c r="Y49" s="50"/>
      <c r="Z49" s="50"/>
    </row>
    <row r="50" spans="1:26" ht="15.75" customHeight="1">
      <c r="A50" s="1111"/>
      <c r="B50" s="1077"/>
      <c r="C50" s="133"/>
      <c r="D50" s="157"/>
      <c r="E50" s="81" t="s">
        <v>309</v>
      </c>
      <c r="F50" s="1086"/>
      <c r="G50" s="1090"/>
      <c r="H50" s="1067"/>
      <c r="I50" s="1067"/>
      <c r="J50" s="1068"/>
      <c r="K50" s="90"/>
      <c r="L50" s="1090"/>
      <c r="M50" s="1093"/>
      <c r="N50" s="50"/>
      <c r="O50" s="50"/>
      <c r="P50" s="50"/>
      <c r="Q50" s="50"/>
      <c r="R50" s="50"/>
      <c r="S50" s="50"/>
      <c r="T50" s="50"/>
      <c r="U50" s="50"/>
      <c r="V50" s="50"/>
      <c r="W50" s="50"/>
      <c r="X50" s="50"/>
      <c r="Y50" s="50"/>
      <c r="Z50" s="50"/>
    </row>
    <row r="51" spans="1:26" ht="15.75" customHeight="1">
      <c r="A51" s="1111"/>
      <c r="B51" s="1078"/>
      <c r="C51" s="138"/>
      <c r="D51" s="95"/>
      <c r="E51" s="95"/>
      <c r="F51" s="95"/>
      <c r="G51" s="95"/>
      <c r="H51" s="95"/>
      <c r="I51" s="95"/>
      <c r="J51" s="95"/>
      <c r="K51" s="95"/>
      <c r="L51" s="90"/>
      <c r="M51" s="91"/>
      <c r="N51" s="50"/>
      <c r="O51" s="50"/>
      <c r="P51" s="50"/>
      <c r="Q51" s="50"/>
      <c r="R51" s="50"/>
      <c r="S51" s="50"/>
      <c r="T51" s="50"/>
      <c r="U51" s="50"/>
      <c r="V51" s="50"/>
      <c r="W51" s="50"/>
      <c r="X51" s="50"/>
      <c r="Y51" s="50"/>
      <c r="Z51" s="50"/>
    </row>
    <row r="52" spans="1:26" ht="15.75" customHeight="1">
      <c r="A52" s="1111"/>
      <c r="B52" s="52" t="s">
        <v>310</v>
      </c>
      <c r="C52" s="1098" t="s">
        <v>689</v>
      </c>
      <c r="D52" s="1064"/>
      <c r="E52" s="1064"/>
      <c r="F52" s="1064"/>
      <c r="G52" s="1064"/>
      <c r="H52" s="1064"/>
      <c r="I52" s="1064"/>
      <c r="J52" s="1064"/>
      <c r="K52" s="1064"/>
      <c r="L52" s="1064"/>
      <c r="M52" s="1095"/>
      <c r="N52" s="50"/>
      <c r="O52" s="50"/>
      <c r="P52" s="50"/>
      <c r="Q52" s="50"/>
      <c r="R52" s="50"/>
      <c r="S52" s="50"/>
      <c r="T52" s="50"/>
      <c r="U52" s="50"/>
      <c r="V52" s="50"/>
      <c r="W52" s="50"/>
      <c r="X52" s="50"/>
      <c r="Y52" s="50"/>
      <c r="Z52" s="50"/>
    </row>
    <row r="53" spans="1:26" ht="15.75" customHeight="1">
      <c r="A53" s="1111"/>
      <c r="B53" s="61" t="s">
        <v>312</v>
      </c>
      <c r="C53" s="1098" t="s">
        <v>60</v>
      </c>
      <c r="D53" s="1064"/>
      <c r="E53" s="1064"/>
      <c r="F53" s="1064"/>
      <c r="G53" s="1064"/>
      <c r="H53" s="1064"/>
      <c r="I53" s="1064"/>
      <c r="J53" s="1064"/>
      <c r="K53" s="1064"/>
      <c r="L53" s="1064"/>
      <c r="M53" s="1095"/>
      <c r="N53" s="50"/>
      <c r="O53" s="50"/>
      <c r="P53" s="50"/>
      <c r="Q53" s="50"/>
      <c r="R53" s="50"/>
      <c r="S53" s="50"/>
      <c r="T53" s="50"/>
      <c r="U53" s="50"/>
      <c r="V53" s="50"/>
      <c r="W53" s="50"/>
      <c r="X53" s="50"/>
      <c r="Y53" s="50"/>
      <c r="Z53" s="50"/>
    </row>
    <row r="54" spans="1:26" ht="15.75" customHeight="1">
      <c r="A54" s="1111"/>
      <c r="B54" s="61" t="s">
        <v>314</v>
      </c>
      <c r="C54" s="1098"/>
      <c r="D54" s="1064"/>
      <c r="E54" s="1064"/>
      <c r="F54" s="1064"/>
      <c r="G54" s="1064"/>
      <c r="H54" s="1064"/>
      <c r="I54" s="1064"/>
      <c r="J54" s="1064"/>
      <c r="K54" s="1064"/>
      <c r="L54" s="1064"/>
      <c r="M54" s="1095"/>
      <c r="N54" s="50"/>
      <c r="O54" s="50"/>
      <c r="P54" s="50"/>
      <c r="Q54" s="50"/>
      <c r="R54" s="50"/>
      <c r="S54" s="50"/>
      <c r="T54" s="50"/>
      <c r="U54" s="50"/>
      <c r="V54" s="50"/>
      <c r="W54" s="50"/>
      <c r="X54" s="50"/>
      <c r="Y54" s="50"/>
      <c r="Z54" s="50"/>
    </row>
    <row r="55" spans="1:26" ht="15.75" customHeight="1">
      <c r="A55" s="1113"/>
      <c r="B55" s="61" t="s">
        <v>316</v>
      </c>
      <c r="C55" s="1098"/>
      <c r="D55" s="1064"/>
      <c r="E55" s="1064"/>
      <c r="F55" s="1064"/>
      <c r="G55" s="1064"/>
      <c r="H55" s="1064"/>
      <c r="I55" s="1064"/>
      <c r="J55" s="1064"/>
      <c r="K55" s="1064"/>
      <c r="L55" s="1064"/>
      <c r="M55" s="1095"/>
      <c r="N55" s="50"/>
      <c r="O55" s="50"/>
      <c r="P55" s="50"/>
      <c r="Q55" s="50"/>
      <c r="R55" s="50"/>
      <c r="S55" s="50"/>
      <c r="T55" s="50"/>
      <c r="U55" s="50"/>
      <c r="V55" s="50"/>
      <c r="W55" s="50"/>
      <c r="X55" s="50"/>
      <c r="Y55" s="50"/>
      <c r="Z55" s="50"/>
    </row>
    <row r="56" spans="1:26" ht="15.75" customHeight="1">
      <c r="A56" s="1212" t="s">
        <v>317</v>
      </c>
      <c r="B56" s="141" t="s">
        <v>318</v>
      </c>
      <c r="C56" s="1098" t="s">
        <v>980</v>
      </c>
      <c r="D56" s="1064"/>
      <c r="E56" s="1064"/>
      <c r="F56" s="1064"/>
      <c r="G56" s="1064"/>
      <c r="H56" s="1064"/>
      <c r="I56" s="1064"/>
      <c r="J56" s="1064"/>
      <c r="K56" s="1064"/>
      <c r="L56" s="1064"/>
      <c r="M56" s="1095"/>
      <c r="N56" s="50"/>
      <c r="O56" s="50"/>
      <c r="P56" s="50"/>
      <c r="Q56" s="50"/>
      <c r="R56" s="50"/>
      <c r="S56" s="50"/>
      <c r="T56" s="50"/>
      <c r="U56" s="50"/>
      <c r="V56" s="50"/>
      <c r="W56" s="50"/>
      <c r="X56" s="50"/>
      <c r="Y56" s="50"/>
      <c r="Z56" s="50"/>
    </row>
    <row r="57" spans="1:26" ht="15.75" customHeight="1">
      <c r="A57" s="1111"/>
      <c r="B57" s="141" t="s">
        <v>320</v>
      </c>
      <c r="C57" s="1098" t="s">
        <v>981</v>
      </c>
      <c r="D57" s="1064"/>
      <c r="E57" s="1064"/>
      <c r="F57" s="1064"/>
      <c r="G57" s="1064"/>
      <c r="H57" s="1064"/>
      <c r="I57" s="1064"/>
      <c r="J57" s="1064"/>
      <c r="K57" s="1064"/>
      <c r="L57" s="1064"/>
      <c r="M57" s="1095"/>
      <c r="N57" s="50"/>
      <c r="O57" s="50"/>
      <c r="P57" s="50"/>
      <c r="Q57" s="50"/>
      <c r="R57" s="50"/>
      <c r="S57" s="50"/>
      <c r="T57" s="50"/>
      <c r="U57" s="50"/>
      <c r="V57" s="50"/>
      <c r="W57" s="50"/>
      <c r="X57" s="50"/>
      <c r="Y57" s="50"/>
      <c r="Z57" s="50"/>
    </row>
    <row r="58" spans="1:26" ht="15.75" customHeight="1">
      <c r="A58" s="1111"/>
      <c r="B58" s="141" t="s">
        <v>322</v>
      </c>
      <c r="C58" s="1098" t="s">
        <v>60</v>
      </c>
      <c r="D58" s="1064"/>
      <c r="E58" s="1064"/>
      <c r="F58" s="1064"/>
      <c r="G58" s="1064"/>
      <c r="H58" s="1064"/>
      <c r="I58" s="1064"/>
      <c r="J58" s="1064"/>
      <c r="K58" s="1064"/>
      <c r="L58" s="1064"/>
      <c r="M58" s="1095"/>
      <c r="N58" s="50"/>
      <c r="O58" s="50"/>
      <c r="P58" s="50"/>
      <c r="Q58" s="50"/>
      <c r="R58" s="50"/>
      <c r="S58" s="50"/>
      <c r="T58" s="50"/>
      <c r="U58" s="50"/>
      <c r="V58" s="50"/>
      <c r="W58" s="50"/>
      <c r="X58" s="50"/>
      <c r="Y58" s="50"/>
      <c r="Z58" s="50"/>
    </row>
    <row r="59" spans="1:26" ht="15.75" customHeight="1">
      <c r="A59" s="1111"/>
      <c r="B59" s="142" t="s">
        <v>323</v>
      </c>
      <c r="C59" s="1098" t="s">
        <v>642</v>
      </c>
      <c r="D59" s="1064"/>
      <c r="E59" s="1064"/>
      <c r="F59" s="1064"/>
      <c r="G59" s="1064"/>
      <c r="H59" s="1064"/>
      <c r="I59" s="1064"/>
      <c r="J59" s="1064"/>
      <c r="K59" s="1064"/>
      <c r="L59" s="1064"/>
      <c r="M59" s="1095"/>
      <c r="N59" s="50"/>
      <c r="O59" s="50"/>
      <c r="P59" s="50"/>
      <c r="Q59" s="50"/>
      <c r="R59" s="50"/>
      <c r="S59" s="50"/>
      <c r="T59" s="50"/>
      <c r="U59" s="50"/>
      <c r="V59" s="50"/>
      <c r="W59" s="50"/>
      <c r="X59" s="50"/>
      <c r="Y59" s="50"/>
      <c r="Z59" s="50"/>
    </row>
    <row r="60" spans="1:26" ht="15.75" customHeight="1">
      <c r="A60" s="1111"/>
      <c r="B60" s="141" t="s">
        <v>324</v>
      </c>
      <c r="C60" s="1231" t="s">
        <v>982</v>
      </c>
      <c r="D60" s="1064"/>
      <c r="E60" s="1064"/>
      <c r="F60" s="1064"/>
      <c r="G60" s="1064"/>
      <c r="H60" s="1064"/>
      <c r="I60" s="1064"/>
      <c r="J60" s="1064"/>
      <c r="K60" s="1064"/>
      <c r="L60" s="1064"/>
      <c r="M60" s="1095"/>
      <c r="N60" s="50"/>
      <c r="O60" s="50"/>
      <c r="P60" s="50"/>
      <c r="Q60" s="50"/>
      <c r="R60" s="50"/>
      <c r="S60" s="50"/>
      <c r="T60" s="50"/>
      <c r="U60" s="50"/>
      <c r="V60" s="50"/>
      <c r="W60" s="50"/>
      <c r="X60" s="50"/>
      <c r="Y60" s="50"/>
      <c r="Z60" s="50"/>
    </row>
    <row r="61" spans="1:26" ht="15.75" customHeight="1">
      <c r="A61" s="1112"/>
      <c r="B61" s="141" t="s">
        <v>325</v>
      </c>
      <c r="C61" s="1098" t="s">
        <v>222</v>
      </c>
      <c r="D61" s="1064"/>
      <c r="E61" s="1064"/>
      <c r="F61" s="1064"/>
      <c r="G61" s="1064"/>
      <c r="H61" s="1064"/>
      <c r="I61" s="1064"/>
      <c r="J61" s="1064"/>
      <c r="K61" s="1064"/>
      <c r="L61" s="1064"/>
      <c r="M61" s="1095"/>
      <c r="N61" s="50"/>
      <c r="O61" s="50"/>
      <c r="P61" s="50"/>
      <c r="Q61" s="50"/>
      <c r="R61" s="50"/>
      <c r="S61" s="50"/>
      <c r="T61" s="50"/>
      <c r="U61" s="50"/>
      <c r="V61" s="50"/>
      <c r="W61" s="50"/>
      <c r="X61" s="50"/>
      <c r="Y61" s="50"/>
      <c r="Z61" s="50"/>
    </row>
    <row r="62" spans="1:26" ht="15.75" customHeight="1">
      <c r="A62" s="1212" t="s">
        <v>326</v>
      </c>
      <c r="B62" s="143" t="s">
        <v>327</v>
      </c>
      <c r="C62" s="1098" t="s">
        <v>643</v>
      </c>
      <c r="D62" s="1064"/>
      <c r="E62" s="1064"/>
      <c r="F62" s="1064"/>
      <c r="G62" s="1064"/>
      <c r="H62" s="1064"/>
      <c r="I62" s="1064"/>
      <c r="J62" s="1064"/>
      <c r="K62" s="1064"/>
      <c r="L62" s="1064"/>
      <c r="M62" s="1095"/>
      <c r="N62" s="50"/>
      <c r="O62" s="50"/>
      <c r="P62" s="50"/>
      <c r="Q62" s="50"/>
      <c r="R62" s="50"/>
      <c r="S62" s="50"/>
      <c r="T62" s="50"/>
      <c r="U62" s="50"/>
      <c r="V62" s="50"/>
      <c r="W62" s="50"/>
      <c r="X62" s="50"/>
      <c r="Y62" s="50"/>
      <c r="Z62" s="50"/>
    </row>
    <row r="63" spans="1:26" ht="30" customHeight="1">
      <c r="A63" s="1111"/>
      <c r="B63" s="143" t="s">
        <v>329</v>
      </c>
      <c r="C63" s="1098" t="s">
        <v>627</v>
      </c>
      <c r="D63" s="1064"/>
      <c r="E63" s="1064"/>
      <c r="F63" s="1064"/>
      <c r="G63" s="1064"/>
      <c r="H63" s="1064"/>
      <c r="I63" s="1064"/>
      <c r="J63" s="1064"/>
      <c r="K63" s="1064"/>
      <c r="L63" s="1064"/>
      <c r="M63" s="1095"/>
      <c r="N63" s="50"/>
      <c r="O63" s="50"/>
      <c r="P63" s="50"/>
      <c r="Q63" s="50"/>
      <c r="R63" s="50"/>
      <c r="S63" s="50"/>
      <c r="T63" s="50"/>
      <c r="U63" s="50"/>
      <c r="V63" s="50"/>
      <c r="W63" s="50"/>
      <c r="X63" s="50"/>
      <c r="Y63" s="50"/>
      <c r="Z63" s="50"/>
    </row>
    <row r="64" spans="1:26" ht="30" customHeight="1">
      <c r="A64" s="1113"/>
      <c r="B64" s="144" t="s">
        <v>52</v>
      </c>
      <c r="C64" s="1098" t="s">
        <v>60</v>
      </c>
      <c r="D64" s="1064"/>
      <c r="E64" s="1064"/>
      <c r="F64" s="1064"/>
      <c r="G64" s="1064"/>
      <c r="H64" s="1064"/>
      <c r="I64" s="1064"/>
      <c r="J64" s="1064"/>
      <c r="K64" s="1064"/>
      <c r="L64" s="1064"/>
      <c r="M64" s="1095"/>
      <c r="N64" s="50"/>
      <c r="O64" s="50"/>
      <c r="P64" s="50"/>
      <c r="Q64" s="50"/>
      <c r="R64" s="50"/>
      <c r="S64" s="50"/>
      <c r="T64" s="50"/>
      <c r="U64" s="50"/>
      <c r="V64" s="50"/>
      <c r="W64" s="50"/>
      <c r="X64" s="50"/>
      <c r="Y64" s="50"/>
      <c r="Z64" s="50"/>
    </row>
    <row r="65" spans="1:26" ht="15.75" customHeight="1">
      <c r="A65" s="184" t="s">
        <v>331</v>
      </c>
      <c r="B65" s="146"/>
      <c r="C65" s="1099"/>
      <c r="D65" s="1100"/>
      <c r="E65" s="1100"/>
      <c r="F65" s="1100"/>
      <c r="G65" s="1100"/>
      <c r="H65" s="1100"/>
      <c r="I65" s="1100"/>
      <c r="J65" s="1100"/>
      <c r="K65" s="1100"/>
      <c r="L65" s="1100"/>
      <c r="M65" s="1101"/>
      <c r="N65" s="50"/>
      <c r="O65" s="50"/>
      <c r="P65" s="50"/>
      <c r="Q65" s="50"/>
      <c r="R65" s="50"/>
      <c r="S65" s="50"/>
      <c r="T65" s="50"/>
      <c r="U65" s="50"/>
      <c r="V65" s="50"/>
      <c r="W65" s="50"/>
      <c r="X65" s="50"/>
      <c r="Y65" s="50"/>
      <c r="Z65" s="50"/>
    </row>
    <row r="66" spans="1:26" ht="15.75" customHeight="1">
      <c r="A66" s="50"/>
      <c r="B66" s="147"/>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5.75" customHeight="1">
      <c r="A67" s="50"/>
      <c r="B67" s="147"/>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c r="A68" s="50"/>
      <c r="B68" s="147"/>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5.75" customHeight="1">
      <c r="A69" s="50"/>
      <c r="B69" s="147"/>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c r="A70" s="50"/>
      <c r="B70" s="147"/>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c r="A71" s="50"/>
      <c r="B71" s="147"/>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c r="A72" s="50"/>
      <c r="B72" s="147"/>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c r="A73" s="50"/>
      <c r="B73" s="147"/>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c r="A74" s="50"/>
      <c r="B74" s="147"/>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c r="A75" s="50"/>
      <c r="B75" s="147"/>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c r="A76" s="50"/>
      <c r="B76" s="147"/>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c r="A77" s="50"/>
      <c r="B77" s="147"/>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c r="A78" s="50"/>
      <c r="B78" s="147"/>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c r="A79" s="50"/>
      <c r="B79" s="147"/>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c r="A80" s="50"/>
      <c r="B80" s="147"/>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c r="A81" s="50"/>
      <c r="B81" s="147"/>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c r="A82" s="50"/>
      <c r="B82" s="147"/>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c r="A83" s="50"/>
      <c r="B83" s="147"/>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c r="A84" s="50"/>
      <c r="B84" s="147"/>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c r="A85" s="50"/>
      <c r="B85" s="147"/>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c r="A86" s="50"/>
      <c r="B86" s="147"/>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c r="A87" s="50"/>
      <c r="B87" s="147"/>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c r="A88" s="50"/>
      <c r="B88" s="147"/>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c r="A89" s="50"/>
      <c r="B89" s="147"/>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c r="A90" s="50"/>
      <c r="B90" s="147"/>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c r="A91" s="50"/>
      <c r="B91" s="147"/>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c r="A92" s="50"/>
      <c r="B92" s="147"/>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c r="A93" s="50"/>
      <c r="B93" s="147"/>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c r="A94" s="50"/>
      <c r="B94" s="147"/>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c r="A95" s="50"/>
      <c r="B95" s="147"/>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c r="A96" s="50"/>
      <c r="B96" s="147"/>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c r="A97" s="50"/>
      <c r="B97" s="147"/>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c r="A98" s="50"/>
      <c r="B98" s="147"/>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c r="A99" s="50"/>
      <c r="B99" s="147"/>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c r="A100" s="50"/>
      <c r="B100" s="14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c r="A101" s="50"/>
      <c r="B101" s="14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c r="A102" s="50"/>
      <c r="B102" s="14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c r="A103" s="50"/>
      <c r="B103" s="14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c r="A104" s="50"/>
      <c r="B104" s="14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c r="A105" s="50"/>
      <c r="B105" s="14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c r="A106" s="50"/>
      <c r="B106" s="14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c r="A107" s="50"/>
      <c r="B107" s="14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c r="A108" s="50"/>
      <c r="B108" s="14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c r="A109" s="50"/>
      <c r="B109" s="14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c r="A110" s="50"/>
      <c r="B110" s="14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c r="A111" s="50"/>
      <c r="B111" s="14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c r="A112" s="50"/>
      <c r="B112" s="14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c r="A113" s="50"/>
      <c r="B113" s="14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c r="A114" s="50"/>
      <c r="B114" s="14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c r="A115" s="50"/>
      <c r="B115" s="14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c r="A116" s="50"/>
      <c r="B116" s="14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c r="A117" s="50"/>
      <c r="B117" s="14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c r="A118" s="50"/>
      <c r="B118" s="14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c r="A119" s="50"/>
      <c r="B119" s="14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c r="A120" s="50"/>
      <c r="B120" s="14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c r="A121" s="50"/>
      <c r="B121" s="14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c r="A122" s="50"/>
      <c r="B122" s="14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c r="A123" s="50"/>
      <c r="B123" s="14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c r="A124" s="50"/>
      <c r="B124" s="14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c r="A125" s="50"/>
      <c r="B125" s="14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c r="A126" s="50"/>
      <c r="B126" s="14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c r="A127" s="50"/>
      <c r="B127" s="14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c r="A128" s="50"/>
      <c r="B128" s="14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c r="A129" s="50"/>
      <c r="B129" s="14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c r="A130" s="50"/>
      <c r="B130" s="14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c r="A131" s="50"/>
      <c r="B131" s="14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c r="A132" s="50"/>
      <c r="B132" s="14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c r="A133" s="50"/>
      <c r="B133" s="14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c r="A134" s="50"/>
      <c r="B134" s="14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c r="A135" s="50"/>
      <c r="B135" s="14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c r="A136" s="50"/>
      <c r="B136" s="14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c r="A137" s="50"/>
      <c r="B137" s="14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c r="A138" s="50"/>
      <c r="B138" s="14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c r="A139" s="50"/>
      <c r="B139" s="14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c r="A140" s="50"/>
      <c r="B140" s="14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c r="A141" s="50"/>
      <c r="B141" s="14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c r="A142" s="50"/>
      <c r="B142" s="14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c r="A143" s="50"/>
      <c r="B143" s="14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c r="A144" s="50"/>
      <c r="B144" s="14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c r="A145" s="50"/>
      <c r="B145" s="14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c r="A146" s="50"/>
      <c r="B146" s="14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c r="A147" s="50"/>
      <c r="B147" s="14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c r="A148" s="50"/>
      <c r="B148" s="14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c r="A149" s="50"/>
      <c r="B149" s="14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c r="A150" s="50"/>
      <c r="B150" s="14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c r="A151" s="50"/>
      <c r="B151" s="14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c r="A152" s="50"/>
      <c r="B152" s="14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c r="A153" s="50"/>
      <c r="B153" s="14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c r="A154" s="50"/>
      <c r="B154" s="14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c r="A155" s="50"/>
      <c r="B155" s="14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c r="A156" s="50"/>
      <c r="B156" s="14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c r="A157" s="50"/>
      <c r="B157" s="14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c r="A158" s="50"/>
      <c r="B158" s="14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c r="A159" s="50"/>
      <c r="B159" s="14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c r="A160" s="50"/>
      <c r="B160" s="14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c r="A161" s="50"/>
      <c r="B161" s="14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c r="A162" s="50"/>
      <c r="B162" s="14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c r="A163" s="50"/>
      <c r="B163" s="14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c r="A164" s="50"/>
      <c r="B164" s="14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c r="A165" s="50"/>
      <c r="B165" s="14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c r="A166" s="50"/>
      <c r="B166" s="14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c r="A167" s="50"/>
      <c r="B167" s="14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c r="A168" s="50"/>
      <c r="B168" s="14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c r="A169" s="50"/>
      <c r="B169" s="14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c r="A170" s="50"/>
      <c r="B170" s="14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c r="A171" s="50"/>
      <c r="B171" s="14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c r="A172" s="50"/>
      <c r="B172" s="14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c r="A173" s="50"/>
      <c r="B173" s="14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c r="A174" s="50"/>
      <c r="B174" s="14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c r="A175" s="50"/>
      <c r="B175" s="14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c r="A176" s="50"/>
      <c r="B176" s="14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c r="A177" s="50"/>
      <c r="B177" s="14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c r="A178" s="50"/>
      <c r="B178" s="14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c r="A179" s="50"/>
      <c r="B179" s="14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c r="A180" s="50"/>
      <c r="B180" s="14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c r="A181" s="50"/>
      <c r="B181" s="14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c r="A182" s="50"/>
      <c r="B182" s="14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c r="A183" s="50"/>
      <c r="B183" s="14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c r="A184" s="50"/>
      <c r="B184" s="14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c r="A185" s="50"/>
      <c r="B185" s="14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c r="A186" s="50"/>
      <c r="B186" s="14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c r="A187" s="50"/>
      <c r="B187" s="14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c r="A188" s="50"/>
      <c r="B188" s="14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c r="A189" s="50"/>
      <c r="B189" s="14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c r="A190" s="50"/>
      <c r="B190" s="14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c r="A191" s="50"/>
      <c r="B191" s="14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c r="A192" s="50"/>
      <c r="B192" s="14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c r="A193" s="50"/>
      <c r="B193" s="14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c r="A194" s="50"/>
      <c r="B194" s="14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c r="A195" s="50"/>
      <c r="B195" s="14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c r="A196" s="50"/>
      <c r="B196" s="14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c r="A197" s="50"/>
      <c r="B197" s="14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c r="A198" s="50"/>
      <c r="B198" s="14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c r="A199" s="50"/>
      <c r="B199" s="14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c r="A200" s="50"/>
      <c r="B200" s="14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c r="A201" s="50"/>
      <c r="B201" s="14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c r="A202" s="50"/>
      <c r="B202" s="14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c r="A203" s="50"/>
      <c r="B203" s="14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c r="A204" s="50"/>
      <c r="B204" s="14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c r="A205" s="50"/>
      <c r="B205" s="14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c r="A206" s="50"/>
      <c r="B206" s="14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c r="A207" s="50"/>
      <c r="B207" s="14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c r="A208" s="50"/>
      <c r="B208" s="14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c r="A209" s="50"/>
      <c r="B209" s="14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c r="A210" s="50"/>
      <c r="B210" s="14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c r="A211" s="50"/>
      <c r="B211" s="14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c r="A212" s="50"/>
      <c r="B212" s="14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c r="A213" s="50"/>
      <c r="B213" s="14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c r="A214" s="50"/>
      <c r="B214" s="14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c r="A215" s="50"/>
      <c r="B215" s="14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c r="A216" s="50"/>
      <c r="B216" s="14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c r="A217" s="50"/>
      <c r="B217" s="14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c r="A218" s="50"/>
      <c r="B218" s="14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c r="A219" s="50"/>
      <c r="B219" s="14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c r="A220" s="50"/>
      <c r="B220" s="14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c r="A221" s="50"/>
      <c r="B221" s="14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c r="A222" s="50"/>
      <c r="B222" s="14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c r="A223" s="50"/>
      <c r="B223" s="14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c r="A224" s="50"/>
      <c r="B224" s="14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c r="A225" s="50"/>
      <c r="B225" s="14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c r="A226" s="50"/>
      <c r="B226" s="14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c r="A227" s="50"/>
      <c r="B227" s="147"/>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c r="A228" s="50"/>
      <c r="B228" s="147"/>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c r="A229" s="50"/>
      <c r="B229" s="147"/>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c r="A230" s="50"/>
      <c r="B230" s="147"/>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c r="A231" s="50"/>
      <c r="B231" s="147"/>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c r="A232" s="50"/>
      <c r="B232" s="147"/>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c r="A233" s="50"/>
      <c r="B233" s="147"/>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c r="A234" s="50"/>
      <c r="B234" s="147"/>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c r="A235" s="50"/>
      <c r="B235" s="147"/>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c r="A236" s="50"/>
      <c r="B236" s="147"/>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c r="A237" s="50"/>
      <c r="B237" s="147"/>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c r="A238" s="50"/>
      <c r="B238" s="147"/>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c r="A239" s="50"/>
      <c r="B239" s="147"/>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c r="A240" s="50"/>
      <c r="B240" s="147"/>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c r="A241" s="50"/>
      <c r="B241" s="147"/>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c r="A242" s="50"/>
      <c r="B242" s="147"/>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c r="A243" s="50"/>
      <c r="B243" s="147"/>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c r="A244" s="50"/>
      <c r="B244" s="147"/>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c r="A245" s="50"/>
      <c r="B245" s="147"/>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c r="A246" s="50"/>
      <c r="B246" s="147"/>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c r="A247" s="50"/>
      <c r="B247" s="147"/>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c r="A248" s="50"/>
      <c r="B248" s="147"/>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c r="A249" s="50"/>
      <c r="B249" s="147"/>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c r="A250" s="50"/>
      <c r="B250" s="147"/>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c r="A251" s="50"/>
      <c r="B251" s="147"/>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c r="A252" s="50"/>
      <c r="B252" s="147"/>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c r="A253" s="50"/>
      <c r="B253" s="147"/>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c r="A254" s="50"/>
      <c r="B254" s="147"/>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c r="A255" s="50"/>
      <c r="B255" s="147"/>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c r="A256" s="50"/>
      <c r="B256" s="147"/>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c r="A257" s="50"/>
      <c r="B257" s="147"/>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c r="A258" s="50"/>
      <c r="B258" s="147"/>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c r="A259" s="50"/>
      <c r="B259" s="147"/>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c r="A260" s="50"/>
      <c r="B260" s="147"/>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c r="A261" s="50"/>
      <c r="B261" s="147"/>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c r="A262" s="50"/>
      <c r="B262" s="147"/>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c r="A263" s="50"/>
      <c r="B263" s="147"/>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c r="A264" s="50"/>
      <c r="B264" s="147"/>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c r="A265" s="50"/>
      <c r="B265" s="147"/>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c r="A266" s="50"/>
      <c r="B266" s="147"/>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c r="A267" s="50"/>
      <c r="B267" s="147"/>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c r="A268" s="50"/>
      <c r="B268" s="147"/>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c r="A269" s="50"/>
      <c r="B269" s="147"/>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c r="A270" s="50"/>
      <c r="B270" s="147"/>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c r="A271" s="50"/>
      <c r="B271" s="147"/>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c r="A272" s="50"/>
      <c r="B272" s="147"/>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c r="A273" s="50"/>
      <c r="B273" s="147"/>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c r="A274" s="50"/>
      <c r="B274" s="147"/>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c r="A275" s="50"/>
      <c r="B275" s="147"/>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c r="A276" s="50"/>
      <c r="B276" s="147"/>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c r="A277" s="50"/>
      <c r="B277" s="147"/>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c r="A278" s="50"/>
      <c r="B278" s="147"/>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c r="A279" s="50"/>
      <c r="B279" s="147"/>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c r="A280" s="50"/>
      <c r="B280" s="147"/>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c r="A281" s="50"/>
      <c r="B281" s="147"/>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c r="A282" s="50"/>
      <c r="B282" s="147"/>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c r="A283" s="50"/>
      <c r="B283" s="147"/>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c r="A284" s="50"/>
      <c r="B284" s="147"/>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c r="A285" s="50"/>
      <c r="B285" s="147"/>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c r="A286" s="50"/>
      <c r="B286" s="147"/>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c r="A287" s="50"/>
      <c r="B287" s="147"/>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c r="A288" s="50"/>
      <c r="B288" s="147"/>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c r="A289" s="50"/>
      <c r="B289" s="147"/>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c r="A290" s="50"/>
      <c r="B290" s="147"/>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c r="A291" s="50"/>
      <c r="B291" s="147"/>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c r="A292" s="50"/>
      <c r="B292" s="147"/>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c r="A293" s="50"/>
      <c r="B293" s="147"/>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c r="A294" s="50"/>
      <c r="B294" s="147"/>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c r="A295" s="50"/>
      <c r="B295" s="147"/>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c r="A296" s="50"/>
      <c r="B296" s="147"/>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c r="A297" s="50"/>
      <c r="B297" s="147"/>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c r="A298" s="50"/>
      <c r="B298" s="147"/>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c r="A299" s="50"/>
      <c r="B299" s="147"/>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c r="A300" s="50"/>
      <c r="B300" s="147"/>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c r="A301" s="50"/>
      <c r="B301" s="147"/>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c r="A302" s="50"/>
      <c r="B302" s="147"/>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c r="A303" s="50"/>
      <c r="B303" s="147"/>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c r="A304" s="50"/>
      <c r="B304" s="147"/>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c r="A305" s="50"/>
      <c r="B305" s="147"/>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c r="A306" s="50"/>
      <c r="B306" s="147"/>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c r="A307" s="50"/>
      <c r="B307" s="147"/>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c r="A308" s="50"/>
      <c r="B308" s="147"/>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c r="A309" s="50"/>
      <c r="B309" s="147"/>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c r="A310" s="50"/>
      <c r="B310" s="147"/>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c r="A311" s="50"/>
      <c r="B311" s="147"/>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5.75" customHeight="1">
      <c r="A312" s="50"/>
      <c r="B312" s="147"/>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5.75" customHeight="1">
      <c r="A313" s="50"/>
      <c r="B313" s="147"/>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5.75" customHeight="1">
      <c r="A314" s="50"/>
      <c r="B314" s="147"/>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5.75" customHeight="1">
      <c r="A315" s="50"/>
      <c r="B315" s="147"/>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5.75" customHeight="1">
      <c r="A316" s="50"/>
      <c r="B316" s="147"/>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5.75" customHeight="1">
      <c r="A317" s="50"/>
      <c r="B317" s="147"/>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5.75" customHeight="1">
      <c r="A318" s="50"/>
      <c r="B318" s="147"/>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5.75" customHeight="1">
      <c r="A319" s="50"/>
      <c r="B319" s="147"/>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5.75" customHeight="1">
      <c r="A320" s="50"/>
      <c r="B320" s="147"/>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5.75" customHeight="1">
      <c r="A321" s="50"/>
      <c r="B321" s="147"/>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5.75" customHeight="1">
      <c r="A322" s="50"/>
      <c r="B322" s="147"/>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5.75" customHeight="1">
      <c r="A323" s="50"/>
      <c r="B323" s="147"/>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5.75" customHeight="1">
      <c r="A324" s="50"/>
      <c r="B324" s="147"/>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5.75" customHeight="1">
      <c r="A325" s="50"/>
      <c r="B325" s="147"/>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5.75" customHeight="1">
      <c r="A326" s="50"/>
      <c r="B326" s="147"/>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5.75" customHeight="1">
      <c r="A327" s="50"/>
      <c r="B327" s="147"/>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5.75" customHeight="1">
      <c r="A328" s="50"/>
      <c r="B328" s="147"/>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5.75" customHeight="1">
      <c r="A329" s="50"/>
      <c r="B329" s="147"/>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5.75" customHeight="1">
      <c r="A330" s="50"/>
      <c r="B330" s="147"/>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5.75" customHeight="1">
      <c r="A331" s="50"/>
      <c r="B331" s="147"/>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5.75" customHeight="1">
      <c r="A332" s="50"/>
      <c r="B332" s="147"/>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5.75" customHeight="1">
      <c r="A333" s="50"/>
      <c r="B333" s="147"/>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5.75" customHeight="1">
      <c r="A334" s="50"/>
      <c r="B334" s="147"/>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5.75" customHeight="1">
      <c r="A335" s="50"/>
      <c r="B335" s="147"/>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5.75" customHeight="1">
      <c r="A336" s="50"/>
      <c r="B336" s="147"/>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5.75" customHeight="1">
      <c r="A337" s="50"/>
      <c r="B337" s="147"/>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5.75" customHeight="1">
      <c r="A338" s="50"/>
      <c r="B338" s="147"/>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5.75" customHeight="1">
      <c r="A339" s="50"/>
      <c r="B339" s="147"/>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5.75" customHeight="1">
      <c r="A340" s="50"/>
      <c r="B340" s="147"/>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5.75" customHeight="1">
      <c r="A341" s="50"/>
      <c r="B341" s="147"/>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5.75" customHeight="1">
      <c r="A342" s="50"/>
      <c r="B342" s="147"/>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5.75" customHeight="1">
      <c r="A343" s="50"/>
      <c r="B343" s="147"/>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5.75" customHeight="1">
      <c r="A344" s="50"/>
      <c r="B344" s="147"/>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5.75" customHeight="1">
      <c r="A345" s="50"/>
      <c r="B345" s="147"/>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5.75" customHeight="1">
      <c r="A346" s="50"/>
      <c r="B346" s="147"/>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5.75" customHeight="1">
      <c r="A347" s="50"/>
      <c r="B347" s="147"/>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5.75" customHeight="1">
      <c r="A348" s="50"/>
      <c r="B348" s="147"/>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5.75" customHeight="1">
      <c r="A349" s="50"/>
      <c r="B349" s="147"/>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5.75" customHeight="1">
      <c r="A350" s="50"/>
      <c r="B350" s="147"/>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5.75" customHeight="1">
      <c r="A351" s="50"/>
      <c r="B351" s="147"/>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5.75" customHeight="1">
      <c r="A352" s="50"/>
      <c r="B352" s="147"/>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5.75" customHeight="1">
      <c r="A353" s="50"/>
      <c r="B353" s="147"/>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5.75" customHeight="1">
      <c r="A354" s="50"/>
      <c r="B354" s="147"/>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5.75" customHeight="1">
      <c r="A355" s="50"/>
      <c r="B355" s="147"/>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5.75" customHeight="1">
      <c r="A356" s="50"/>
      <c r="B356" s="147"/>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5.75" customHeight="1">
      <c r="A357" s="50"/>
      <c r="B357" s="147"/>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5.75" customHeight="1">
      <c r="A358" s="50"/>
      <c r="B358" s="147"/>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5.75" customHeight="1">
      <c r="A359" s="50"/>
      <c r="B359" s="147"/>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5.75" customHeight="1">
      <c r="A360" s="50"/>
      <c r="B360" s="147"/>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5.75" customHeight="1">
      <c r="A361" s="50"/>
      <c r="B361" s="147"/>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5.75" customHeight="1">
      <c r="A362" s="50"/>
      <c r="B362" s="147"/>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5.75" customHeight="1">
      <c r="A363" s="50"/>
      <c r="B363" s="147"/>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5.75" customHeight="1">
      <c r="A364" s="50"/>
      <c r="B364" s="147"/>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5.75" customHeight="1">
      <c r="A365" s="50"/>
      <c r="B365" s="147"/>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5.75" customHeight="1">
      <c r="A366" s="50"/>
      <c r="B366" s="147"/>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5.75" customHeight="1">
      <c r="A367" s="50"/>
      <c r="B367" s="147"/>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5.75" customHeight="1">
      <c r="A368" s="50"/>
      <c r="B368" s="147"/>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5.75" customHeight="1">
      <c r="A369" s="50"/>
      <c r="B369" s="147"/>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5.75" customHeight="1">
      <c r="A370" s="50"/>
      <c r="B370" s="147"/>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5.75" customHeight="1">
      <c r="A371" s="50"/>
      <c r="B371" s="147"/>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5.75" customHeight="1">
      <c r="A372" s="50"/>
      <c r="B372" s="147"/>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5.75" customHeight="1">
      <c r="A373" s="50"/>
      <c r="B373" s="147"/>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5.75" customHeight="1">
      <c r="A374" s="50"/>
      <c r="B374" s="147"/>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5.75" customHeight="1">
      <c r="A375" s="50"/>
      <c r="B375" s="147"/>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5.75" customHeight="1">
      <c r="A376" s="50"/>
      <c r="B376" s="147"/>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5.75" customHeight="1">
      <c r="A377" s="50"/>
      <c r="B377" s="147"/>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5.75" customHeight="1">
      <c r="A378" s="50"/>
      <c r="B378" s="147"/>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5.75" customHeight="1">
      <c r="A379" s="50"/>
      <c r="B379" s="147"/>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5.75" customHeight="1">
      <c r="A380" s="50"/>
      <c r="B380" s="147"/>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5.75" customHeight="1">
      <c r="A381" s="50"/>
      <c r="B381" s="147"/>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5.75" customHeight="1">
      <c r="A382" s="50"/>
      <c r="B382" s="147"/>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5.75" customHeight="1">
      <c r="A383" s="50"/>
      <c r="B383" s="147"/>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5.75" customHeight="1">
      <c r="A384" s="50"/>
      <c r="B384" s="147"/>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5.75" customHeight="1">
      <c r="A385" s="50"/>
      <c r="B385" s="147"/>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5.75" customHeight="1">
      <c r="A386" s="50"/>
      <c r="B386" s="147"/>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5.75" customHeight="1">
      <c r="A387" s="50"/>
      <c r="B387" s="147"/>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5.75" customHeight="1">
      <c r="A388" s="50"/>
      <c r="B388" s="147"/>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5.75" customHeight="1">
      <c r="A389" s="50"/>
      <c r="B389" s="147"/>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5.75" customHeight="1">
      <c r="A390" s="50"/>
      <c r="B390" s="147"/>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5.75" customHeight="1">
      <c r="A391" s="50"/>
      <c r="B391" s="147"/>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5.75" customHeight="1">
      <c r="A392" s="50"/>
      <c r="B392" s="147"/>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5.75" customHeight="1">
      <c r="A393" s="50"/>
      <c r="B393" s="147"/>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5.75" customHeight="1">
      <c r="A394" s="50"/>
      <c r="B394" s="147"/>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5.75" customHeight="1">
      <c r="A395" s="50"/>
      <c r="B395" s="147"/>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5.75" customHeight="1">
      <c r="A396" s="50"/>
      <c r="B396" s="147"/>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5.75" customHeight="1">
      <c r="A397" s="50"/>
      <c r="B397" s="147"/>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5.75" customHeight="1">
      <c r="A398" s="50"/>
      <c r="B398" s="147"/>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5.75" customHeight="1">
      <c r="A399" s="50"/>
      <c r="B399" s="147"/>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5.75" customHeight="1">
      <c r="A400" s="50"/>
      <c r="B400" s="147"/>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5.75" customHeight="1">
      <c r="A401" s="50"/>
      <c r="B401" s="147"/>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5.75" customHeight="1">
      <c r="A402" s="50"/>
      <c r="B402" s="147"/>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5.75" customHeight="1">
      <c r="A403" s="50"/>
      <c r="B403" s="147"/>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5.75" customHeight="1">
      <c r="A404" s="50"/>
      <c r="B404" s="147"/>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5.75" customHeight="1">
      <c r="A405" s="50"/>
      <c r="B405" s="147"/>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5.75" customHeight="1">
      <c r="A406" s="50"/>
      <c r="B406" s="147"/>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5.75" customHeight="1">
      <c r="A407" s="50"/>
      <c r="B407" s="147"/>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5.75" customHeight="1">
      <c r="A408" s="50"/>
      <c r="B408" s="147"/>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5.75" customHeight="1">
      <c r="A409" s="50"/>
      <c r="B409" s="147"/>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5.75" customHeight="1">
      <c r="A410" s="50"/>
      <c r="B410" s="147"/>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5.75" customHeight="1">
      <c r="A411" s="50"/>
      <c r="B411" s="147"/>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5.75" customHeight="1">
      <c r="A412" s="50"/>
      <c r="B412" s="147"/>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5.75" customHeight="1">
      <c r="A413" s="50"/>
      <c r="B413" s="147"/>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5.75" customHeight="1">
      <c r="A414" s="50"/>
      <c r="B414" s="147"/>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5.75" customHeight="1">
      <c r="A415" s="50"/>
      <c r="B415" s="147"/>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5.75" customHeight="1">
      <c r="A416" s="50"/>
      <c r="B416" s="147"/>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5.75" customHeight="1">
      <c r="A417" s="50"/>
      <c r="B417" s="147"/>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5.75" customHeight="1">
      <c r="A418" s="50"/>
      <c r="B418" s="147"/>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5.75" customHeight="1">
      <c r="A419" s="50"/>
      <c r="B419" s="147"/>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5.75" customHeight="1">
      <c r="A420" s="50"/>
      <c r="B420" s="147"/>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5.75" customHeight="1">
      <c r="A421" s="50"/>
      <c r="B421" s="147"/>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5.75" customHeight="1">
      <c r="A422" s="50"/>
      <c r="B422" s="147"/>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5.75" customHeight="1">
      <c r="A423" s="50"/>
      <c r="B423" s="147"/>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5.75" customHeight="1">
      <c r="A424" s="50"/>
      <c r="B424" s="147"/>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5.75" customHeight="1">
      <c r="A425" s="50"/>
      <c r="B425" s="147"/>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5.75" customHeight="1">
      <c r="A426" s="50"/>
      <c r="B426" s="147"/>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5.75" customHeight="1">
      <c r="A427" s="50"/>
      <c r="B427" s="147"/>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5.75" customHeight="1">
      <c r="A428" s="50"/>
      <c r="B428" s="147"/>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5.75" customHeight="1">
      <c r="A429" s="50"/>
      <c r="B429" s="147"/>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5.75" customHeight="1">
      <c r="A430" s="50"/>
      <c r="B430" s="147"/>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5.75" customHeight="1">
      <c r="A431" s="50"/>
      <c r="B431" s="147"/>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5.75" customHeight="1">
      <c r="A432" s="50"/>
      <c r="B432" s="147"/>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5.75" customHeight="1">
      <c r="A433" s="50"/>
      <c r="B433" s="147"/>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5.75" customHeight="1">
      <c r="A434" s="50"/>
      <c r="B434" s="147"/>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5.75" customHeight="1">
      <c r="A435" s="50"/>
      <c r="B435" s="147"/>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5.75" customHeight="1">
      <c r="A436" s="50"/>
      <c r="B436" s="147"/>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5.75" customHeight="1">
      <c r="A437" s="50"/>
      <c r="B437" s="147"/>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5.75" customHeight="1">
      <c r="A438" s="50"/>
      <c r="B438" s="147"/>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5.75" customHeight="1">
      <c r="A439" s="50"/>
      <c r="B439" s="147"/>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5.75" customHeight="1">
      <c r="A440" s="50"/>
      <c r="B440" s="147"/>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5.75" customHeight="1">
      <c r="A441" s="50"/>
      <c r="B441" s="147"/>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5.75" customHeight="1">
      <c r="A442" s="50"/>
      <c r="B442" s="147"/>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5.75" customHeight="1">
      <c r="A443" s="50"/>
      <c r="B443" s="147"/>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5.75" customHeight="1">
      <c r="A444" s="50"/>
      <c r="B444" s="147"/>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5.75" customHeight="1">
      <c r="A445" s="50"/>
      <c r="B445" s="147"/>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5.75" customHeight="1">
      <c r="A446" s="50"/>
      <c r="B446" s="147"/>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5.75" customHeight="1">
      <c r="A447" s="50"/>
      <c r="B447" s="147"/>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5.75" customHeight="1">
      <c r="A448" s="50"/>
      <c r="B448" s="147"/>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5.75" customHeight="1">
      <c r="A449" s="50"/>
      <c r="B449" s="147"/>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5.75" customHeight="1">
      <c r="A450" s="50"/>
      <c r="B450" s="147"/>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5.75" customHeight="1">
      <c r="A451" s="50"/>
      <c r="B451" s="147"/>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5.75" customHeight="1">
      <c r="A452" s="50"/>
      <c r="B452" s="147"/>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5.75" customHeight="1">
      <c r="A453" s="50"/>
      <c r="B453" s="147"/>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5.75" customHeight="1">
      <c r="A454" s="50"/>
      <c r="B454" s="147"/>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5.75" customHeight="1">
      <c r="A455" s="50"/>
      <c r="B455" s="147"/>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5.75" customHeight="1">
      <c r="A456" s="50"/>
      <c r="B456" s="147"/>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5.75" customHeight="1">
      <c r="A457" s="50"/>
      <c r="B457" s="147"/>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5.75" customHeight="1">
      <c r="A458" s="50"/>
      <c r="B458" s="147"/>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5.75" customHeight="1">
      <c r="A459" s="50"/>
      <c r="B459" s="147"/>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5.75" customHeight="1">
      <c r="A460" s="50"/>
      <c r="B460" s="147"/>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5.75" customHeight="1">
      <c r="A461" s="50"/>
      <c r="B461" s="147"/>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5.75" customHeight="1">
      <c r="A462" s="50"/>
      <c r="B462" s="147"/>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5.75" customHeight="1">
      <c r="A463" s="50"/>
      <c r="B463" s="147"/>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5.75" customHeight="1">
      <c r="A464" s="50"/>
      <c r="B464" s="147"/>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5.75" customHeight="1">
      <c r="A465" s="50"/>
      <c r="B465" s="147"/>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5.75" customHeight="1">
      <c r="A466" s="50"/>
      <c r="B466" s="147"/>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5.75" customHeight="1">
      <c r="A467" s="50"/>
      <c r="B467" s="147"/>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5.75" customHeight="1">
      <c r="A468" s="50"/>
      <c r="B468" s="147"/>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5.75" customHeight="1">
      <c r="A469" s="50"/>
      <c r="B469" s="147"/>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5.75" customHeight="1">
      <c r="A470" s="50"/>
      <c r="B470" s="147"/>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5.75" customHeight="1">
      <c r="A471" s="50"/>
      <c r="B471" s="147"/>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5.75" customHeight="1">
      <c r="A472" s="50"/>
      <c r="B472" s="147"/>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5.75" customHeight="1">
      <c r="A473" s="50"/>
      <c r="B473" s="147"/>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5.75" customHeight="1">
      <c r="A474" s="50"/>
      <c r="B474" s="147"/>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5.75" customHeight="1">
      <c r="A475" s="50"/>
      <c r="B475" s="147"/>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5.75" customHeight="1">
      <c r="A476" s="50"/>
      <c r="B476" s="147"/>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5.75" customHeight="1">
      <c r="A477" s="50"/>
      <c r="B477" s="147"/>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5.75" customHeight="1">
      <c r="A478" s="50"/>
      <c r="B478" s="147"/>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5.75" customHeight="1">
      <c r="A479" s="50"/>
      <c r="B479" s="147"/>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5.75" customHeight="1">
      <c r="A480" s="50"/>
      <c r="B480" s="147"/>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5.75" customHeight="1">
      <c r="A481" s="50"/>
      <c r="B481" s="147"/>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5.75" customHeight="1">
      <c r="A482" s="50"/>
      <c r="B482" s="147"/>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5.75" customHeight="1">
      <c r="A483" s="50"/>
      <c r="B483" s="147"/>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5.75" customHeight="1">
      <c r="A484" s="50"/>
      <c r="B484" s="147"/>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5.75" customHeight="1">
      <c r="A485" s="50"/>
      <c r="B485" s="147"/>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5.75" customHeight="1">
      <c r="A486" s="50"/>
      <c r="B486" s="147"/>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5.75" customHeight="1">
      <c r="A487" s="50"/>
      <c r="B487" s="147"/>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5.75" customHeight="1">
      <c r="A488" s="50"/>
      <c r="B488" s="147"/>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5.75" customHeight="1">
      <c r="A489" s="50"/>
      <c r="B489" s="147"/>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5.75" customHeight="1">
      <c r="A490" s="50"/>
      <c r="B490" s="147"/>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5.75" customHeight="1">
      <c r="A491" s="50"/>
      <c r="B491" s="147"/>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5.75" customHeight="1">
      <c r="A492" s="50"/>
      <c r="B492" s="147"/>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5.75" customHeight="1">
      <c r="A493" s="50"/>
      <c r="B493" s="147"/>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5.75" customHeight="1">
      <c r="A494" s="50"/>
      <c r="B494" s="147"/>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5.75" customHeight="1">
      <c r="A495" s="50"/>
      <c r="B495" s="147"/>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5.75" customHeight="1">
      <c r="A496" s="50"/>
      <c r="B496" s="147"/>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5.75" customHeight="1">
      <c r="A497" s="50"/>
      <c r="B497" s="147"/>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5.75" customHeight="1">
      <c r="A498" s="50"/>
      <c r="B498" s="147"/>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5.75" customHeight="1">
      <c r="A499" s="50"/>
      <c r="B499" s="147"/>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5.75" customHeight="1">
      <c r="A500" s="50"/>
      <c r="B500" s="147"/>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5.75" customHeight="1">
      <c r="A501" s="50"/>
      <c r="B501" s="147"/>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5.75" customHeight="1">
      <c r="A502" s="50"/>
      <c r="B502" s="147"/>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5.75" customHeight="1">
      <c r="A503" s="50"/>
      <c r="B503" s="147"/>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5.75" customHeight="1">
      <c r="A504" s="50"/>
      <c r="B504" s="147"/>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5.75" customHeight="1">
      <c r="A505" s="50"/>
      <c r="B505" s="147"/>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5.75" customHeight="1">
      <c r="A506" s="50"/>
      <c r="B506" s="147"/>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5.75" customHeight="1">
      <c r="A507" s="50"/>
      <c r="B507" s="147"/>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5.75" customHeight="1">
      <c r="A508" s="50"/>
      <c r="B508" s="147"/>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5.75" customHeight="1">
      <c r="A509" s="50"/>
      <c r="B509" s="147"/>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5.75" customHeight="1">
      <c r="A510" s="50"/>
      <c r="B510" s="147"/>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5.75" customHeight="1">
      <c r="A511" s="50"/>
      <c r="B511" s="147"/>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5.75" customHeight="1">
      <c r="A512" s="50"/>
      <c r="B512" s="147"/>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5.75" customHeight="1">
      <c r="A513" s="50"/>
      <c r="B513" s="147"/>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5.75" customHeight="1">
      <c r="A514" s="50"/>
      <c r="B514" s="147"/>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5.75" customHeight="1">
      <c r="A515" s="50"/>
      <c r="B515" s="147"/>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5.75" customHeight="1">
      <c r="A516" s="50"/>
      <c r="B516" s="147"/>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5.75" customHeight="1">
      <c r="A517" s="50"/>
      <c r="B517" s="147"/>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5.75" customHeight="1">
      <c r="A518" s="50"/>
      <c r="B518" s="147"/>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5.75" customHeight="1">
      <c r="A519" s="50"/>
      <c r="B519" s="147"/>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5.75" customHeight="1">
      <c r="A520" s="50"/>
      <c r="B520" s="147"/>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5.75" customHeight="1">
      <c r="A521" s="50"/>
      <c r="B521" s="147"/>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5.75" customHeight="1">
      <c r="A522" s="50"/>
      <c r="B522" s="147"/>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5.75" customHeight="1">
      <c r="A523" s="50"/>
      <c r="B523" s="147"/>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5.75" customHeight="1">
      <c r="A524" s="50"/>
      <c r="B524" s="147"/>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5.75" customHeight="1">
      <c r="A525" s="50"/>
      <c r="B525" s="147"/>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5.75" customHeight="1">
      <c r="A526" s="50"/>
      <c r="B526" s="147"/>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5.75" customHeight="1">
      <c r="A527" s="50"/>
      <c r="B527" s="147"/>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5.75" customHeight="1">
      <c r="A528" s="50"/>
      <c r="B528" s="147"/>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5.75" customHeight="1">
      <c r="A529" s="50"/>
      <c r="B529" s="147"/>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5.75" customHeight="1">
      <c r="A530" s="50"/>
      <c r="B530" s="147"/>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5.75" customHeight="1">
      <c r="A531" s="50"/>
      <c r="B531" s="147"/>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5.75" customHeight="1">
      <c r="A532" s="50"/>
      <c r="B532" s="147"/>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5.75" customHeight="1">
      <c r="A533" s="50"/>
      <c r="B533" s="147"/>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5.75" customHeight="1">
      <c r="A534" s="50"/>
      <c r="B534" s="147"/>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5.75" customHeight="1">
      <c r="A535" s="50"/>
      <c r="B535" s="147"/>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5.75" customHeight="1">
      <c r="A536" s="50"/>
      <c r="B536" s="147"/>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5.75" customHeight="1">
      <c r="A537" s="50"/>
      <c r="B537" s="147"/>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5.75" customHeight="1">
      <c r="A538" s="50"/>
      <c r="B538" s="147"/>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5.75" customHeight="1">
      <c r="A539" s="50"/>
      <c r="B539" s="147"/>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5.75" customHeight="1">
      <c r="A540" s="50"/>
      <c r="B540" s="147"/>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5.75" customHeight="1">
      <c r="A541" s="50"/>
      <c r="B541" s="147"/>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5.75" customHeight="1">
      <c r="A542" s="50"/>
      <c r="B542" s="147"/>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5.75" customHeight="1">
      <c r="A543" s="50"/>
      <c r="B543" s="147"/>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5.75" customHeight="1">
      <c r="A544" s="50"/>
      <c r="B544" s="147"/>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5.75" customHeight="1">
      <c r="A545" s="50"/>
      <c r="B545" s="147"/>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5.75" customHeight="1">
      <c r="A546" s="50"/>
      <c r="B546" s="147"/>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5.75" customHeight="1">
      <c r="A547" s="50"/>
      <c r="B547" s="147"/>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5.75" customHeight="1">
      <c r="A548" s="50"/>
      <c r="B548" s="147"/>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5.75" customHeight="1">
      <c r="A549" s="50"/>
      <c r="B549" s="147"/>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5.75" customHeight="1">
      <c r="A550" s="50"/>
      <c r="B550" s="147"/>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5.75" customHeight="1">
      <c r="A551" s="50"/>
      <c r="B551" s="147"/>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5.75" customHeight="1">
      <c r="A552" s="50"/>
      <c r="B552" s="147"/>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5.75" customHeight="1">
      <c r="A553" s="50"/>
      <c r="B553" s="147"/>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5.75" customHeight="1">
      <c r="A554" s="50"/>
      <c r="B554" s="147"/>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5.75" customHeight="1">
      <c r="A555" s="50"/>
      <c r="B555" s="147"/>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5.75" customHeight="1">
      <c r="A556" s="50"/>
      <c r="B556" s="147"/>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5.75" customHeight="1">
      <c r="A557" s="50"/>
      <c r="B557" s="147"/>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5.75" customHeight="1">
      <c r="A558" s="50"/>
      <c r="B558" s="147"/>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5.75" customHeight="1">
      <c r="A559" s="50"/>
      <c r="B559" s="147"/>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5.75" customHeight="1">
      <c r="A560" s="50"/>
      <c r="B560" s="147"/>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5.75" customHeight="1">
      <c r="A561" s="50"/>
      <c r="B561" s="147"/>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5.75" customHeight="1">
      <c r="A562" s="50"/>
      <c r="B562" s="147"/>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5.75" customHeight="1">
      <c r="A563" s="50"/>
      <c r="B563" s="147"/>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5.75" customHeight="1">
      <c r="A564" s="50"/>
      <c r="B564" s="147"/>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5.75" customHeight="1">
      <c r="A565" s="50"/>
      <c r="B565" s="147"/>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5.75" customHeight="1">
      <c r="A566" s="50"/>
      <c r="B566" s="147"/>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5.75" customHeight="1">
      <c r="A567" s="50"/>
      <c r="B567" s="147"/>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5.75" customHeight="1">
      <c r="A568" s="50"/>
      <c r="B568" s="147"/>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5.75" customHeight="1">
      <c r="A569" s="50"/>
      <c r="B569" s="147"/>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5.75" customHeight="1">
      <c r="A570" s="50"/>
      <c r="B570" s="147"/>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5.75" customHeight="1">
      <c r="A571" s="50"/>
      <c r="B571" s="147"/>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5.75" customHeight="1">
      <c r="A572" s="50"/>
      <c r="B572" s="147"/>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5.75" customHeight="1">
      <c r="A573" s="50"/>
      <c r="B573" s="147"/>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5.75" customHeight="1">
      <c r="A574" s="50"/>
      <c r="B574" s="147"/>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5.75" customHeight="1">
      <c r="A575" s="50"/>
      <c r="B575" s="147"/>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5.75" customHeight="1">
      <c r="A576" s="50"/>
      <c r="B576" s="147"/>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5.75" customHeight="1">
      <c r="A577" s="50"/>
      <c r="B577" s="147"/>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5.75" customHeight="1">
      <c r="A578" s="50"/>
      <c r="B578" s="147"/>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5.75" customHeight="1">
      <c r="A579" s="50"/>
      <c r="B579" s="147"/>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5.75" customHeight="1">
      <c r="A580" s="50"/>
      <c r="B580" s="147"/>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5.75" customHeight="1">
      <c r="A581" s="50"/>
      <c r="B581" s="147"/>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5.75" customHeight="1">
      <c r="A582" s="50"/>
      <c r="B582" s="147"/>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5.75" customHeight="1">
      <c r="A583" s="50"/>
      <c r="B583" s="147"/>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5.75" customHeight="1">
      <c r="A584" s="50"/>
      <c r="B584" s="147"/>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5.75" customHeight="1">
      <c r="A585" s="50"/>
      <c r="B585" s="147"/>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5.75" customHeight="1">
      <c r="A586" s="50"/>
      <c r="B586" s="147"/>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5.75" customHeight="1">
      <c r="A587" s="50"/>
      <c r="B587" s="147"/>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5.75" customHeight="1">
      <c r="A588" s="50"/>
      <c r="B588" s="147"/>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5.75" customHeight="1">
      <c r="A589" s="50"/>
      <c r="B589" s="147"/>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5.75" customHeight="1">
      <c r="A590" s="50"/>
      <c r="B590" s="147"/>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5.75" customHeight="1">
      <c r="A591" s="50"/>
      <c r="B591" s="147"/>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5.75" customHeight="1">
      <c r="A592" s="50"/>
      <c r="B592" s="147"/>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5.75" customHeight="1">
      <c r="A593" s="50"/>
      <c r="B593" s="147"/>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5.75" customHeight="1">
      <c r="A594" s="50"/>
      <c r="B594" s="147"/>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5.75" customHeight="1">
      <c r="A595" s="50"/>
      <c r="B595" s="147"/>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5.75" customHeight="1">
      <c r="A596" s="50"/>
      <c r="B596" s="147"/>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5.75" customHeight="1">
      <c r="A597" s="50"/>
      <c r="B597" s="147"/>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5.75" customHeight="1">
      <c r="A598" s="50"/>
      <c r="B598" s="147"/>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5.75" customHeight="1">
      <c r="A599" s="50"/>
      <c r="B599" s="147"/>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5.75" customHeight="1">
      <c r="A600" s="50"/>
      <c r="B600" s="147"/>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5.75" customHeight="1">
      <c r="A601" s="50"/>
      <c r="B601" s="147"/>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5.75" customHeight="1">
      <c r="A602" s="50"/>
      <c r="B602" s="147"/>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5.75" customHeight="1">
      <c r="A603" s="50"/>
      <c r="B603" s="147"/>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5.75" customHeight="1">
      <c r="A604" s="50"/>
      <c r="B604" s="147"/>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5.75" customHeight="1">
      <c r="A605" s="50"/>
      <c r="B605" s="147"/>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5.75" customHeight="1">
      <c r="A606" s="50"/>
      <c r="B606" s="147"/>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5.75" customHeight="1">
      <c r="A607" s="50"/>
      <c r="B607" s="147"/>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5.75" customHeight="1">
      <c r="A608" s="50"/>
      <c r="B608" s="147"/>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5.75" customHeight="1">
      <c r="A609" s="50"/>
      <c r="B609" s="147"/>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5.75" customHeight="1">
      <c r="A610" s="50"/>
      <c r="B610" s="147"/>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5.75" customHeight="1">
      <c r="A611" s="50"/>
      <c r="B611" s="147"/>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5.75" customHeight="1">
      <c r="A612" s="50"/>
      <c r="B612" s="147"/>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5.75" customHeight="1">
      <c r="A613" s="50"/>
      <c r="B613" s="147"/>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5.75" customHeight="1">
      <c r="A614" s="50"/>
      <c r="B614" s="147"/>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5.75" customHeight="1">
      <c r="A615" s="50"/>
      <c r="B615" s="147"/>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5.75" customHeight="1">
      <c r="A616" s="50"/>
      <c r="B616" s="147"/>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5.75" customHeight="1">
      <c r="A617" s="50"/>
      <c r="B617" s="147"/>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5.75" customHeight="1">
      <c r="A618" s="50"/>
      <c r="B618" s="147"/>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5.75" customHeight="1">
      <c r="A619" s="50"/>
      <c r="B619" s="147"/>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5.75" customHeight="1">
      <c r="A620" s="50"/>
      <c r="B620" s="147"/>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5.75" customHeight="1">
      <c r="A621" s="50"/>
      <c r="B621" s="147"/>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5.75" customHeight="1">
      <c r="A622" s="50"/>
      <c r="B622" s="147"/>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5.75" customHeight="1">
      <c r="A623" s="50"/>
      <c r="B623" s="147"/>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5.75" customHeight="1">
      <c r="A624" s="50"/>
      <c r="B624" s="147"/>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5.75" customHeight="1">
      <c r="A625" s="50"/>
      <c r="B625" s="147"/>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5.75" customHeight="1">
      <c r="A626" s="50"/>
      <c r="B626" s="147"/>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5.75" customHeight="1">
      <c r="A627" s="50"/>
      <c r="B627" s="147"/>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5.75" customHeight="1">
      <c r="A628" s="50"/>
      <c r="B628" s="147"/>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5.75" customHeight="1">
      <c r="A629" s="50"/>
      <c r="B629" s="147"/>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5.75" customHeight="1">
      <c r="A630" s="50"/>
      <c r="B630" s="147"/>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5.75" customHeight="1">
      <c r="A631" s="50"/>
      <c r="B631" s="147"/>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5.75" customHeight="1">
      <c r="A632" s="50"/>
      <c r="B632" s="147"/>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5.75" customHeight="1">
      <c r="A633" s="50"/>
      <c r="B633" s="147"/>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5.75" customHeight="1">
      <c r="A634" s="50"/>
      <c r="B634" s="147"/>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5.75" customHeight="1">
      <c r="A635" s="50"/>
      <c r="B635" s="147"/>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5.75" customHeight="1">
      <c r="A636" s="50"/>
      <c r="B636" s="147"/>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5.75" customHeight="1">
      <c r="A637" s="50"/>
      <c r="B637" s="147"/>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5.75" customHeight="1">
      <c r="A638" s="50"/>
      <c r="B638" s="147"/>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5.75" customHeight="1">
      <c r="A639" s="50"/>
      <c r="B639" s="147"/>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5.75" customHeight="1">
      <c r="A640" s="50"/>
      <c r="B640" s="147"/>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5.75" customHeight="1">
      <c r="A641" s="50"/>
      <c r="B641" s="147"/>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5.75" customHeight="1">
      <c r="A642" s="50"/>
      <c r="B642" s="147"/>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5.75" customHeight="1">
      <c r="A643" s="50"/>
      <c r="B643" s="147"/>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5.75" customHeight="1">
      <c r="A644" s="50"/>
      <c r="B644" s="147"/>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5.75" customHeight="1">
      <c r="A645" s="50"/>
      <c r="B645" s="147"/>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5.75" customHeight="1">
      <c r="A646" s="50"/>
      <c r="B646" s="147"/>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5.75" customHeight="1">
      <c r="A647" s="50"/>
      <c r="B647" s="147"/>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5.75" customHeight="1">
      <c r="A648" s="50"/>
      <c r="B648" s="147"/>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5.75" customHeight="1">
      <c r="A649" s="50"/>
      <c r="B649" s="147"/>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5.75" customHeight="1">
      <c r="A650" s="50"/>
      <c r="B650" s="147"/>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5.75" customHeight="1">
      <c r="A651" s="50"/>
      <c r="B651" s="147"/>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5.75" customHeight="1">
      <c r="A652" s="50"/>
      <c r="B652" s="147"/>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5.75" customHeight="1">
      <c r="A653" s="50"/>
      <c r="B653" s="147"/>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5.75" customHeight="1">
      <c r="A654" s="50"/>
      <c r="B654" s="147"/>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5.75" customHeight="1">
      <c r="A655" s="50"/>
      <c r="B655" s="147"/>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5.75" customHeight="1">
      <c r="A656" s="50"/>
      <c r="B656" s="147"/>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5.75" customHeight="1">
      <c r="A657" s="50"/>
      <c r="B657" s="147"/>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5.75" customHeight="1">
      <c r="A658" s="50"/>
      <c r="B658" s="147"/>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5.75" customHeight="1">
      <c r="A659" s="50"/>
      <c r="B659" s="147"/>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5.75" customHeight="1">
      <c r="A660" s="50"/>
      <c r="B660" s="147"/>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5.75" customHeight="1">
      <c r="A661" s="50"/>
      <c r="B661" s="147"/>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5.75" customHeight="1">
      <c r="A662" s="50"/>
      <c r="B662" s="147"/>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5.75" customHeight="1">
      <c r="A663" s="50"/>
      <c r="B663" s="147"/>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5.75" customHeight="1">
      <c r="A664" s="50"/>
      <c r="B664" s="147"/>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5.75" customHeight="1">
      <c r="A665" s="50"/>
      <c r="B665" s="147"/>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5.75" customHeight="1">
      <c r="A666" s="50"/>
      <c r="B666" s="147"/>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5.75" customHeight="1">
      <c r="A667" s="50"/>
      <c r="B667" s="147"/>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5.75" customHeight="1">
      <c r="A668" s="50"/>
      <c r="B668" s="147"/>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5.75" customHeight="1">
      <c r="A669" s="50"/>
      <c r="B669" s="147"/>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5.75" customHeight="1">
      <c r="A670" s="50"/>
      <c r="B670" s="147"/>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5.75" customHeight="1">
      <c r="A671" s="50"/>
      <c r="B671" s="147"/>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5.75" customHeight="1">
      <c r="A672" s="50"/>
      <c r="B672" s="147"/>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5.75" customHeight="1">
      <c r="A673" s="50"/>
      <c r="B673" s="147"/>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5.75" customHeight="1">
      <c r="A674" s="50"/>
      <c r="B674" s="147"/>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5.75" customHeight="1">
      <c r="A675" s="50"/>
      <c r="B675" s="147"/>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5.75" customHeight="1">
      <c r="A676" s="50"/>
      <c r="B676" s="147"/>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5.75" customHeight="1">
      <c r="A677" s="50"/>
      <c r="B677" s="147"/>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5.75" customHeight="1">
      <c r="A678" s="50"/>
      <c r="B678" s="147"/>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5.75" customHeight="1">
      <c r="A679" s="50"/>
      <c r="B679" s="147"/>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5.75" customHeight="1">
      <c r="A680" s="50"/>
      <c r="B680" s="147"/>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5.75" customHeight="1">
      <c r="A681" s="50"/>
      <c r="B681" s="147"/>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5.75" customHeight="1">
      <c r="A682" s="50"/>
      <c r="B682" s="147"/>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5.75" customHeight="1">
      <c r="A683" s="50"/>
      <c r="B683" s="147"/>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5.75" customHeight="1">
      <c r="A684" s="50"/>
      <c r="B684" s="147"/>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5.75" customHeight="1">
      <c r="A685" s="50"/>
      <c r="B685" s="147"/>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5.75" customHeight="1">
      <c r="A686" s="50"/>
      <c r="B686" s="147"/>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5.75" customHeight="1">
      <c r="A687" s="50"/>
      <c r="B687" s="147"/>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5.75" customHeight="1">
      <c r="A688" s="50"/>
      <c r="B688" s="147"/>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5.75" customHeight="1">
      <c r="A689" s="50"/>
      <c r="B689" s="147"/>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5.75" customHeight="1">
      <c r="A690" s="50"/>
      <c r="B690" s="147"/>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5.75" customHeight="1">
      <c r="A691" s="50"/>
      <c r="B691" s="147"/>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5.75" customHeight="1">
      <c r="A692" s="50"/>
      <c r="B692" s="147"/>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5.75" customHeight="1">
      <c r="A693" s="50"/>
      <c r="B693" s="147"/>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5.75" customHeight="1">
      <c r="A694" s="50"/>
      <c r="B694" s="147"/>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5.75" customHeight="1">
      <c r="A695" s="50"/>
      <c r="B695" s="147"/>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5.75" customHeight="1">
      <c r="A696" s="50"/>
      <c r="B696" s="147"/>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5.75" customHeight="1">
      <c r="A697" s="50"/>
      <c r="B697" s="147"/>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5.75" customHeight="1">
      <c r="A698" s="50"/>
      <c r="B698" s="147"/>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5.75" customHeight="1">
      <c r="A699" s="50"/>
      <c r="B699" s="147"/>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5.75" customHeight="1">
      <c r="A700" s="50"/>
      <c r="B700" s="147"/>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5.75" customHeight="1">
      <c r="A701" s="50"/>
      <c r="B701" s="147"/>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5.75" customHeight="1">
      <c r="A702" s="50"/>
      <c r="B702" s="147"/>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5.75" customHeight="1">
      <c r="A703" s="50"/>
      <c r="B703" s="147"/>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5.75" customHeight="1">
      <c r="A704" s="50"/>
      <c r="B704" s="147"/>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5.75" customHeight="1">
      <c r="A705" s="50"/>
      <c r="B705" s="147"/>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5.75" customHeight="1">
      <c r="A706" s="50"/>
      <c r="B706" s="147"/>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5.75" customHeight="1">
      <c r="A707" s="50"/>
      <c r="B707" s="147"/>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5.75" customHeight="1">
      <c r="A708" s="50"/>
      <c r="B708" s="147"/>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5.75" customHeight="1">
      <c r="A709" s="50"/>
      <c r="B709" s="147"/>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5.75" customHeight="1">
      <c r="A710" s="50"/>
      <c r="B710" s="147"/>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5.75" customHeight="1">
      <c r="A711" s="50"/>
      <c r="B711" s="147"/>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5.75" customHeight="1">
      <c r="A712" s="50"/>
      <c r="B712" s="147"/>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5.75" customHeight="1">
      <c r="A713" s="50"/>
      <c r="B713" s="147"/>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5.75" customHeight="1">
      <c r="A714" s="50"/>
      <c r="B714" s="147"/>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5.75" customHeight="1">
      <c r="A715" s="50"/>
      <c r="B715" s="147"/>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5.75" customHeight="1">
      <c r="A716" s="50"/>
      <c r="B716" s="147"/>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5.75" customHeight="1">
      <c r="A717" s="50"/>
      <c r="B717" s="147"/>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5.75" customHeight="1">
      <c r="A718" s="50"/>
      <c r="B718" s="147"/>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5.75" customHeight="1">
      <c r="A719" s="50"/>
      <c r="B719" s="147"/>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5.75" customHeight="1">
      <c r="A720" s="50"/>
      <c r="B720" s="147"/>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5.75" customHeight="1">
      <c r="A721" s="50"/>
      <c r="B721" s="147"/>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5.75" customHeight="1">
      <c r="A722" s="50"/>
      <c r="B722" s="147"/>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5.75" customHeight="1">
      <c r="A723" s="50"/>
      <c r="B723" s="147"/>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5.75" customHeight="1">
      <c r="A724" s="50"/>
      <c r="B724" s="147"/>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5.75" customHeight="1">
      <c r="A725" s="50"/>
      <c r="B725" s="147"/>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5.75" customHeight="1">
      <c r="A726" s="50"/>
      <c r="B726" s="147"/>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5.75" customHeight="1">
      <c r="A727" s="50"/>
      <c r="B727" s="147"/>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5.75" customHeight="1">
      <c r="A728" s="50"/>
      <c r="B728" s="147"/>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5.75" customHeight="1">
      <c r="A729" s="50"/>
      <c r="B729" s="147"/>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5.75" customHeight="1">
      <c r="A730" s="50"/>
      <c r="B730" s="147"/>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5.75" customHeight="1">
      <c r="A731" s="50"/>
      <c r="B731" s="147"/>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5.75" customHeight="1">
      <c r="A732" s="50"/>
      <c r="B732" s="147"/>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5.75" customHeight="1">
      <c r="A733" s="50"/>
      <c r="B733" s="147"/>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5.75" customHeight="1">
      <c r="A734" s="50"/>
      <c r="B734" s="147"/>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5.75" customHeight="1">
      <c r="A735" s="50"/>
      <c r="B735" s="147"/>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5.75" customHeight="1">
      <c r="A736" s="50"/>
      <c r="B736" s="147"/>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5.75" customHeight="1">
      <c r="A737" s="50"/>
      <c r="B737" s="147"/>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5.75" customHeight="1">
      <c r="A738" s="50"/>
      <c r="B738" s="147"/>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5.75" customHeight="1">
      <c r="A739" s="50"/>
      <c r="B739" s="147"/>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5.75" customHeight="1">
      <c r="A740" s="50"/>
      <c r="B740" s="147"/>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5.75" customHeight="1">
      <c r="A741" s="50"/>
      <c r="B741" s="147"/>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5.75" customHeight="1">
      <c r="A742" s="50"/>
      <c r="B742" s="147"/>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5.75" customHeight="1">
      <c r="A743" s="50"/>
      <c r="B743" s="147"/>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5.75" customHeight="1">
      <c r="A744" s="50"/>
      <c r="B744" s="147"/>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5.75" customHeight="1">
      <c r="A745" s="50"/>
      <c r="B745" s="147"/>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5.75" customHeight="1">
      <c r="A746" s="50"/>
      <c r="B746" s="147"/>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5.75" customHeight="1">
      <c r="A747" s="50"/>
      <c r="B747" s="147"/>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5.75" customHeight="1">
      <c r="A748" s="50"/>
      <c r="B748" s="147"/>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5.75" customHeight="1">
      <c r="A749" s="50"/>
      <c r="B749" s="147"/>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5.75" customHeight="1">
      <c r="A750" s="50"/>
      <c r="B750" s="147"/>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5.75" customHeight="1">
      <c r="A751" s="50"/>
      <c r="B751" s="147"/>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5.75" customHeight="1">
      <c r="A752" s="50"/>
      <c r="B752" s="147"/>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5.75" customHeight="1">
      <c r="A753" s="50"/>
      <c r="B753" s="147"/>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5.75" customHeight="1">
      <c r="A754" s="50"/>
      <c r="B754" s="147"/>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5.75" customHeight="1">
      <c r="A755" s="50"/>
      <c r="B755" s="147"/>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5.75" customHeight="1">
      <c r="A756" s="50"/>
      <c r="B756" s="147"/>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5.75" customHeight="1">
      <c r="A757" s="50"/>
      <c r="B757" s="147"/>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5.75" customHeight="1">
      <c r="A758" s="50"/>
      <c r="B758" s="147"/>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5.75" customHeight="1">
      <c r="A759" s="50"/>
      <c r="B759" s="147"/>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5.75" customHeight="1">
      <c r="A760" s="50"/>
      <c r="B760" s="147"/>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5.75" customHeight="1">
      <c r="A761" s="50"/>
      <c r="B761" s="147"/>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5.75" customHeight="1">
      <c r="A762" s="50"/>
      <c r="B762" s="147"/>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5.75" customHeight="1">
      <c r="A763" s="50"/>
      <c r="B763" s="147"/>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5.75" customHeight="1">
      <c r="A764" s="50"/>
      <c r="B764" s="147"/>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5.75" customHeight="1">
      <c r="A765" s="50"/>
      <c r="B765" s="147"/>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5.75" customHeight="1">
      <c r="A766" s="50"/>
      <c r="B766" s="147"/>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5.75" customHeight="1">
      <c r="A767" s="50"/>
      <c r="B767" s="147"/>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5.75" customHeight="1">
      <c r="A768" s="50"/>
      <c r="B768" s="147"/>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5.75" customHeight="1">
      <c r="A769" s="50"/>
      <c r="B769" s="147"/>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5.75" customHeight="1">
      <c r="A770" s="50"/>
      <c r="B770" s="147"/>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5.75" customHeight="1">
      <c r="A771" s="50"/>
      <c r="B771" s="147"/>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5.75" customHeight="1">
      <c r="A772" s="50"/>
      <c r="B772" s="147"/>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5.75" customHeight="1">
      <c r="A773" s="50"/>
      <c r="B773" s="147"/>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5.75" customHeight="1">
      <c r="A774" s="50"/>
      <c r="B774" s="147"/>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5.75" customHeight="1">
      <c r="A775" s="50"/>
      <c r="B775" s="147"/>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5.75" customHeight="1">
      <c r="A776" s="50"/>
      <c r="B776" s="147"/>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5.75" customHeight="1">
      <c r="A777" s="50"/>
      <c r="B777" s="147"/>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5.75" customHeight="1">
      <c r="A778" s="50"/>
      <c r="B778" s="147"/>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5.75" customHeight="1">
      <c r="A779" s="50"/>
      <c r="B779" s="147"/>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5.75" customHeight="1">
      <c r="A780" s="50"/>
      <c r="B780" s="147"/>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5.75" customHeight="1">
      <c r="A781" s="50"/>
      <c r="B781" s="147"/>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5.75" customHeight="1">
      <c r="A782" s="50"/>
      <c r="B782" s="147"/>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5.75" customHeight="1">
      <c r="A783" s="50"/>
      <c r="B783" s="147"/>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5.75" customHeight="1">
      <c r="A784" s="50"/>
      <c r="B784" s="147"/>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5.75" customHeight="1">
      <c r="A785" s="50"/>
      <c r="B785" s="147"/>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5.75" customHeight="1">
      <c r="A786" s="50"/>
      <c r="B786" s="147"/>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5.75" customHeight="1">
      <c r="A787" s="50"/>
      <c r="B787" s="147"/>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5.75" customHeight="1">
      <c r="A788" s="50"/>
      <c r="B788" s="147"/>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5.75" customHeight="1">
      <c r="A789" s="50"/>
      <c r="B789" s="147"/>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5.75" customHeight="1">
      <c r="A790" s="50"/>
      <c r="B790" s="147"/>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5.75" customHeight="1">
      <c r="A791" s="50"/>
      <c r="B791" s="147"/>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5.75" customHeight="1">
      <c r="A792" s="50"/>
      <c r="B792" s="147"/>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5.75" customHeight="1">
      <c r="A793" s="50"/>
      <c r="B793" s="147"/>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5.75" customHeight="1">
      <c r="A794" s="50"/>
      <c r="B794" s="147"/>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5.75" customHeight="1">
      <c r="A795" s="50"/>
      <c r="B795" s="147"/>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5.75" customHeight="1">
      <c r="A796" s="50"/>
      <c r="B796" s="147"/>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5.75" customHeight="1">
      <c r="A797" s="50"/>
      <c r="B797" s="147"/>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5.75" customHeight="1">
      <c r="A798" s="50"/>
      <c r="B798" s="147"/>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5.75" customHeight="1">
      <c r="A799" s="50"/>
      <c r="B799" s="147"/>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5.75" customHeight="1">
      <c r="A800" s="50"/>
      <c r="B800" s="147"/>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5.75" customHeight="1">
      <c r="A801" s="50"/>
      <c r="B801" s="147"/>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5.75" customHeight="1">
      <c r="A802" s="50"/>
      <c r="B802" s="147"/>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5.75" customHeight="1">
      <c r="A803" s="50"/>
      <c r="B803" s="147"/>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5.75" customHeight="1">
      <c r="A804" s="50"/>
      <c r="B804" s="147"/>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5.75" customHeight="1">
      <c r="A805" s="50"/>
      <c r="B805" s="147"/>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5.75" customHeight="1">
      <c r="A806" s="50"/>
      <c r="B806" s="147"/>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5.75" customHeight="1">
      <c r="A807" s="50"/>
      <c r="B807" s="147"/>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5.75" customHeight="1">
      <c r="A808" s="50"/>
      <c r="B808" s="147"/>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5.75" customHeight="1">
      <c r="A809" s="50"/>
      <c r="B809" s="147"/>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5.75" customHeight="1">
      <c r="A810" s="50"/>
      <c r="B810" s="147"/>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5.75" customHeight="1">
      <c r="A811" s="50"/>
      <c r="B811" s="147"/>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5.75" customHeight="1">
      <c r="A812" s="50"/>
      <c r="B812" s="147"/>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5.75" customHeight="1">
      <c r="A813" s="50"/>
      <c r="B813" s="147"/>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5.75" customHeight="1">
      <c r="A814" s="50"/>
      <c r="B814" s="147"/>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5.75" customHeight="1">
      <c r="A815" s="50"/>
      <c r="B815" s="147"/>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5.75" customHeight="1">
      <c r="A816" s="50"/>
      <c r="B816" s="147"/>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5.75" customHeight="1">
      <c r="A817" s="50"/>
      <c r="B817" s="147"/>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5.75" customHeight="1">
      <c r="A818" s="50"/>
      <c r="B818" s="147"/>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5.75" customHeight="1">
      <c r="A819" s="50"/>
      <c r="B819" s="147"/>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5.75" customHeight="1">
      <c r="A820" s="50"/>
      <c r="B820" s="147"/>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5.75" customHeight="1">
      <c r="A821" s="50"/>
      <c r="B821" s="147"/>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5.75" customHeight="1">
      <c r="A822" s="50"/>
      <c r="B822" s="147"/>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5.75" customHeight="1">
      <c r="A823" s="50"/>
      <c r="B823" s="147"/>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5.75" customHeight="1">
      <c r="A824" s="50"/>
      <c r="B824" s="147"/>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5.75" customHeight="1">
      <c r="A825" s="50"/>
      <c r="B825" s="147"/>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5.75" customHeight="1">
      <c r="A826" s="50"/>
      <c r="B826" s="147"/>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5.75" customHeight="1">
      <c r="A827" s="50"/>
      <c r="B827" s="147"/>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5.75" customHeight="1">
      <c r="A828" s="50"/>
      <c r="B828" s="147"/>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5.75" customHeight="1">
      <c r="A829" s="50"/>
      <c r="B829" s="147"/>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5.75" customHeight="1">
      <c r="A830" s="50"/>
      <c r="B830" s="147"/>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5.75" customHeight="1">
      <c r="A831" s="50"/>
      <c r="B831" s="147"/>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5.75" customHeight="1">
      <c r="A832" s="50"/>
      <c r="B832" s="147"/>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5.75" customHeight="1">
      <c r="A833" s="50"/>
      <c r="B833" s="147"/>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5.75" customHeight="1">
      <c r="A834" s="50"/>
      <c r="B834" s="147"/>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5.75" customHeight="1">
      <c r="A835" s="50"/>
      <c r="B835" s="147"/>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5.75" customHeight="1">
      <c r="A836" s="50"/>
      <c r="B836" s="147"/>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5.75" customHeight="1">
      <c r="A837" s="50"/>
      <c r="B837" s="147"/>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5.75" customHeight="1">
      <c r="A838" s="50"/>
      <c r="B838" s="147"/>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5.75" customHeight="1">
      <c r="A839" s="50"/>
      <c r="B839" s="147"/>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5.75" customHeight="1">
      <c r="A840" s="50"/>
      <c r="B840" s="147"/>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5.75" customHeight="1">
      <c r="A841" s="50"/>
      <c r="B841" s="147"/>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5.75" customHeight="1">
      <c r="A842" s="50"/>
      <c r="B842" s="147"/>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5.75" customHeight="1">
      <c r="A843" s="50"/>
      <c r="B843" s="147"/>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5.75" customHeight="1">
      <c r="A844" s="50"/>
      <c r="B844" s="147"/>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5.75" customHeight="1">
      <c r="A845" s="50"/>
      <c r="B845" s="147"/>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5.75" customHeight="1">
      <c r="A846" s="50"/>
      <c r="B846" s="147"/>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5.75" customHeight="1">
      <c r="A847" s="50"/>
      <c r="B847" s="147"/>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5.75" customHeight="1">
      <c r="A848" s="50"/>
      <c r="B848" s="147"/>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5.75" customHeight="1">
      <c r="A849" s="50"/>
      <c r="B849" s="147"/>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5.75" customHeight="1">
      <c r="A850" s="50"/>
      <c r="B850" s="147"/>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5.75" customHeight="1">
      <c r="A851" s="50"/>
      <c r="B851" s="147"/>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5.75" customHeight="1">
      <c r="A852" s="50"/>
      <c r="B852" s="147"/>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5.75" customHeight="1">
      <c r="A853" s="50"/>
      <c r="B853" s="147"/>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5.75" customHeight="1">
      <c r="A854" s="50"/>
      <c r="B854" s="147"/>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5.75" customHeight="1">
      <c r="A855" s="50"/>
      <c r="B855" s="147"/>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5.75" customHeight="1">
      <c r="A856" s="50"/>
      <c r="B856" s="147"/>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5.75" customHeight="1">
      <c r="A857" s="50"/>
      <c r="B857" s="147"/>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5.75" customHeight="1">
      <c r="A858" s="50"/>
      <c r="B858" s="147"/>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5.75" customHeight="1">
      <c r="A859" s="50"/>
      <c r="B859" s="147"/>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5.75" customHeight="1">
      <c r="A860" s="50"/>
      <c r="B860" s="147"/>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5.75" customHeight="1">
      <c r="A861" s="50"/>
      <c r="B861" s="147"/>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5.75" customHeight="1">
      <c r="A862" s="50"/>
      <c r="B862" s="147"/>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5.75" customHeight="1">
      <c r="A863" s="50"/>
      <c r="B863" s="147"/>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5.75" customHeight="1">
      <c r="A864" s="50"/>
      <c r="B864" s="147"/>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5.75" customHeight="1">
      <c r="A865" s="50"/>
      <c r="B865" s="147"/>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5.75" customHeight="1">
      <c r="A866" s="50"/>
      <c r="B866" s="147"/>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5.75" customHeight="1">
      <c r="A867" s="50"/>
      <c r="B867" s="147"/>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5.75" customHeight="1">
      <c r="A868" s="50"/>
      <c r="B868" s="147"/>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5.75" customHeight="1">
      <c r="A869" s="50"/>
      <c r="B869" s="147"/>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5.75" customHeight="1">
      <c r="A870" s="50"/>
      <c r="B870" s="147"/>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5.75" customHeight="1">
      <c r="A871" s="50"/>
      <c r="B871" s="147"/>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5.75" customHeight="1">
      <c r="A872" s="50"/>
      <c r="B872" s="147"/>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5.75" customHeight="1">
      <c r="A873" s="50"/>
      <c r="B873" s="147"/>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5.75" customHeight="1">
      <c r="A874" s="50"/>
      <c r="B874" s="147"/>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5.75" customHeight="1">
      <c r="A875" s="50"/>
      <c r="B875" s="147"/>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5.75" customHeight="1">
      <c r="A876" s="50"/>
      <c r="B876" s="147"/>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5.75" customHeight="1">
      <c r="A877" s="50"/>
      <c r="B877" s="147"/>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5.75" customHeight="1">
      <c r="A878" s="50"/>
      <c r="B878" s="147"/>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5.75" customHeight="1">
      <c r="A879" s="50"/>
      <c r="B879" s="147"/>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5.75" customHeight="1">
      <c r="A880" s="50"/>
      <c r="B880" s="147"/>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5.75" customHeight="1">
      <c r="A881" s="50"/>
      <c r="B881" s="147"/>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5.75" customHeight="1">
      <c r="A882" s="50"/>
      <c r="B882" s="147"/>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5.75" customHeight="1">
      <c r="A883" s="50"/>
      <c r="B883" s="147"/>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5.75" customHeight="1">
      <c r="A884" s="50"/>
      <c r="B884" s="147"/>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5.75" customHeight="1">
      <c r="A885" s="50"/>
      <c r="B885" s="147"/>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5.75" customHeight="1">
      <c r="A886" s="50"/>
      <c r="B886" s="147"/>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5.75" customHeight="1">
      <c r="A887" s="50"/>
      <c r="B887" s="147"/>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5.75" customHeight="1">
      <c r="A888" s="50"/>
      <c r="B888" s="147"/>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5.75" customHeight="1">
      <c r="A889" s="50"/>
      <c r="B889" s="147"/>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5.75" customHeight="1">
      <c r="A890" s="50"/>
      <c r="B890" s="147"/>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5.75" customHeight="1">
      <c r="A891" s="50"/>
      <c r="B891" s="147"/>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5.75" customHeight="1">
      <c r="A892" s="50"/>
      <c r="B892" s="147"/>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5.75" customHeight="1">
      <c r="A893" s="50"/>
      <c r="B893" s="147"/>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5.75" customHeight="1">
      <c r="A894" s="50"/>
      <c r="B894" s="147"/>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5.75" customHeight="1">
      <c r="A895" s="50"/>
      <c r="B895" s="147"/>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5.75" customHeight="1">
      <c r="A896" s="50"/>
      <c r="B896" s="147"/>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5.75" customHeight="1">
      <c r="A897" s="50"/>
      <c r="B897" s="147"/>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5.75" customHeight="1">
      <c r="A898" s="50"/>
      <c r="B898" s="147"/>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5.75" customHeight="1">
      <c r="A899" s="50"/>
      <c r="B899" s="147"/>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5.75" customHeight="1">
      <c r="A900" s="50"/>
      <c r="B900" s="147"/>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5.75" customHeight="1">
      <c r="A901" s="50"/>
      <c r="B901" s="147"/>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5.75" customHeight="1">
      <c r="A902" s="50"/>
      <c r="B902" s="147"/>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5.75" customHeight="1">
      <c r="A903" s="50"/>
      <c r="B903" s="147"/>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5.75" customHeight="1">
      <c r="A904" s="50"/>
      <c r="B904" s="147"/>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5.75" customHeight="1">
      <c r="A905" s="50"/>
      <c r="B905" s="147"/>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5.75" customHeight="1">
      <c r="A906" s="50"/>
      <c r="B906" s="147"/>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5.75" customHeight="1">
      <c r="A907" s="50"/>
      <c r="B907" s="147"/>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5.75" customHeight="1">
      <c r="A908" s="50"/>
      <c r="B908" s="147"/>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5.75" customHeight="1">
      <c r="A909" s="50"/>
      <c r="B909" s="147"/>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5.75" customHeight="1">
      <c r="A910" s="50"/>
      <c r="B910" s="147"/>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5.75" customHeight="1">
      <c r="A911" s="50"/>
      <c r="B911" s="147"/>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5.75" customHeight="1">
      <c r="A912" s="50"/>
      <c r="B912" s="147"/>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5.75" customHeight="1">
      <c r="A913" s="50"/>
      <c r="B913" s="147"/>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5.75" customHeight="1">
      <c r="A914" s="50"/>
      <c r="B914" s="147"/>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5.75" customHeight="1">
      <c r="A915" s="50"/>
      <c r="B915" s="147"/>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5.75" customHeight="1">
      <c r="A916" s="50"/>
      <c r="B916" s="147"/>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5.75" customHeight="1">
      <c r="A917" s="50"/>
      <c r="B917" s="147"/>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5.75" customHeight="1">
      <c r="A918" s="50"/>
      <c r="B918" s="147"/>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5.75" customHeight="1">
      <c r="A919" s="50"/>
      <c r="B919" s="147"/>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5.75" customHeight="1">
      <c r="A920" s="50"/>
      <c r="B920" s="147"/>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5.75" customHeight="1">
      <c r="A921" s="50"/>
      <c r="B921" s="147"/>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5.75" customHeight="1">
      <c r="A922" s="50"/>
      <c r="B922" s="147"/>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5.75" customHeight="1">
      <c r="A923" s="50"/>
      <c r="B923" s="147"/>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5.75" customHeight="1">
      <c r="A924" s="50"/>
      <c r="B924" s="147"/>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5.75" customHeight="1">
      <c r="A925" s="50"/>
      <c r="B925" s="147"/>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5.75" customHeight="1">
      <c r="A926" s="50"/>
      <c r="B926" s="147"/>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5.75" customHeight="1">
      <c r="A927" s="50"/>
      <c r="B927" s="147"/>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5.75" customHeight="1">
      <c r="A928" s="50"/>
      <c r="B928" s="147"/>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5.75" customHeight="1">
      <c r="A929" s="50"/>
      <c r="B929" s="147"/>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5.75" customHeight="1">
      <c r="A930" s="50"/>
      <c r="B930" s="147"/>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5.75" customHeight="1">
      <c r="A931" s="50"/>
      <c r="B931" s="147"/>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5.75" customHeight="1">
      <c r="A932" s="50"/>
      <c r="B932" s="147"/>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5.75" customHeight="1">
      <c r="A933" s="50"/>
      <c r="B933" s="147"/>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5.75" customHeight="1">
      <c r="A934" s="50"/>
      <c r="B934" s="147"/>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5.75" customHeight="1">
      <c r="A935" s="50"/>
      <c r="B935" s="147"/>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5.75" customHeight="1">
      <c r="A936" s="50"/>
      <c r="B936" s="147"/>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5.75" customHeight="1">
      <c r="A937" s="50"/>
      <c r="B937" s="147"/>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5.75" customHeight="1">
      <c r="A938" s="50"/>
      <c r="B938" s="147"/>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5.75" customHeight="1">
      <c r="A939" s="50"/>
      <c r="B939" s="147"/>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5.75" customHeight="1">
      <c r="A940" s="50"/>
      <c r="B940" s="147"/>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5.75" customHeight="1">
      <c r="A941" s="50"/>
      <c r="B941" s="147"/>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5.75" customHeight="1">
      <c r="A942" s="50"/>
      <c r="B942" s="147"/>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5.75" customHeight="1">
      <c r="A943" s="50"/>
      <c r="B943" s="147"/>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5.75" customHeight="1">
      <c r="A944" s="50"/>
      <c r="B944" s="147"/>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5.75" customHeight="1">
      <c r="A945" s="50"/>
      <c r="B945" s="147"/>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5.75" customHeight="1">
      <c r="A946" s="50"/>
      <c r="B946" s="147"/>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5.75" customHeight="1">
      <c r="A947" s="50"/>
      <c r="B947" s="147"/>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5.75" customHeight="1">
      <c r="A948" s="50"/>
      <c r="B948" s="147"/>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5.75" customHeight="1">
      <c r="A949" s="50"/>
      <c r="B949" s="147"/>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5.75" customHeight="1">
      <c r="A950" s="50"/>
      <c r="B950" s="147"/>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5.75" customHeight="1">
      <c r="A951" s="50"/>
      <c r="B951" s="147"/>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5.75" customHeight="1">
      <c r="A952" s="50"/>
      <c r="B952" s="147"/>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5.75" customHeight="1">
      <c r="A953" s="50"/>
      <c r="B953" s="147"/>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5.75" customHeight="1">
      <c r="A954" s="50"/>
      <c r="B954" s="147"/>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5.75" customHeight="1">
      <c r="A955" s="50"/>
      <c r="B955" s="147"/>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5.75" customHeight="1">
      <c r="A956" s="50"/>
      <c r="B956" s="147"/>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5.75" customHeight="1">
      <c r="A957" s="50"/>
      <c r="B957" s="147"/>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5.75" customHeight="1">
      <c r="A958" s="50"/>
      <c r="B958" s="147"/>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5.75" customHeight="1">
      <c r="A959" s="50"/>
      <c r="B959" s="147"/>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5.75" customHeight="1">
      <c r="A960" s="50"/>
      <c r="B960" s="147"/>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5.75" customHeight="1">
      <c r="A961" s="50"/>
      <c r="B961" s="147"/>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5.75" customHeight="1">
      <c r="A962" s="50"/>
      <c r="B962" s="147"/>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5.75" customHeight="1">
      <c r="A963" s="50"/>
      <c r="B963" s="147"/>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5.75" customHeight="1">
      <c r="A964" s="50"/>
      <c r="B964" s="147"/>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5.75" customHeight="1">
      <c r="A965" s="50"/>
      <c r="B965" s="147"/>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5.75" customHeight="1">
      <c r="A966" s="50"/>
      <c r="B966" s="147"/>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5.75" customHeight="1">
      <c r="A967" s="50"/>
      <c r="B967" s="147"/>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5.75" customHeight="1">
      <c r="A968" s="50"/>
      <c r="B968" s="147"/>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5.75" customHeight="1">
      <c r="A969" s="50"/>
      <c r="B969" s="147"/>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5.75" customHeight="1">
      <c r="A970" s="50"/>
      <c r="B970" s="147"/>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5.75" customHeight="1">
      <c r="A971" s="50"/>
      <c r="B971" s="147"/>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5.75" customHeight="1">
      <c r="A972" s="50"/>
      <c r="B972" s="147"/>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5.75" customHeight="1">
      <c r="A973" s="50"/>
      <c r="B973" s="147"/>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5.75" customHeight="1">
      <c r="A974" s="50"/>
      <c r="B974" s="147"/>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5.75" customHeight="1">
      <c r="A975" s="50"/>
      <c r="B975" s="147"/>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5.75" customHeight="1">
      <c r="A976" s="50"/>
      <c r="B976" s="147"/>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5.75" customHeight="1">
      <c r="A977" s="50"/>
      <c r="B977" s="147"/>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5.75" customHeight="1">
      <c r="A978" s="50"/>
      <c r="B978" s="147"/>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5.75" customHeight="1">
      <c r="A979" s="50"/>
      <c r="B979" s="147"/>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5.75" customHeight="1">
      <c r="A980" s="50"/>
      <c r="B980" s="147"/>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5.75" customHeight="1">
      <c r="A981" s="50"/>
      <c r="B981" s="147"/>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5.75" customHeight="1">
      <c r="A982" s="50"/>
      <c r="B982" s="147"/>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5.75" customHeight="1">
      <c r="A983" s="50"/>
      <c r="B983" s="147"/>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5.75" customHeight="1">
      <c r="A984" s="50"/>
      <c r="B984" s="147"/>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5.75" customHeight="1">
      <c r="A985" s="50"/>
      <c r="B985" s="147"/>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5.75" customHeight="1">
      <c r="A986" s="50"/>
      <c r="B986" s="147"/>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5.75" customHeight="1">
      <c r="A987" s="50"/>
      <c r="B987" s="147"/>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5.75" customHeight="1">
      <c r="A988" s="50"/>
      <c r="B988" s="147"/>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5.75" customHeight="1">
      <c r="A989" s="50"/>
      <c r="B989" s="147"/>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5.75" customHeight="1">
      <c r="A990" s="50"/>
      <c r="B990" s="147"/>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5.75" customHeight="1">
      <c r="A991" s="50"/>
      <c r="B991" s="147"/>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5.75" customHeight="1">
      <c r="A992" s="50"/>
      <c r="B992" s="147"/>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5.75" customHeight="1">
      <c r="A993" s="50"/>
      <c r="B993" s="147"/>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5.75" customHeight="1">
      <c r="A994" s="50"/>
      <c r="B994" s="147"/>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5.75" customHeight="1">
      <c r="A995" s="50"/>
      <c r="B995" s="147"/>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5.75" customHeight="1">
      <c r="A996" s="50"/>
      <c r="B996" s="147"/>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5.75" customHeight="1">
      <c r="A997" s="50"/>
      <c r="B997" s="147"/>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5.75" customHeight="1">
      <c r="A998" s="50"/>
      <c r="B998" s="147"/>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5.75" customHeight="1">
      <c r="A999" s="50"/>
      <c r="B999" s="147"/>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5.75" customHeight="1">
      <c r="A1000" s="50"/>
      <c r="B1000" s="147"/>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73">
    <mergeCell ref="C19:M19"/>
    <mergeCell ref="A2:A18"/>
    <mergeCell ref="B21:B27"/>
    <mergeCell ref="C20:M20"/>
    <mergeCell ref="F26:J26"/>
    <mergeCell ref="C15:M15"/>
    <mergeCell ref="C16:M16"/>
    <mergeCell ref="F12:G13"/>
    <mergeCell ref="I12:J13"/>
    <mergeCell ref="F10:G10"/>
    <mergeCell ref="F14:G14"/>
    <mergeCell ref="C17:M17"/>
    <mergeCell ref="C18:D18"/>
    <mergeCell ref="F18:M18"/>
    <mergeCell ref="L10:M10"/>
    <mergeCell ref="B1:M1"/>
    <mergeCell ref="C2:M2"/>
    <mergeCell ref="C3:M3"/>
    <mergeCell ref="I7:M7"/>
    <mergeCell ref="L8:M9"/>
    <mergeCell ref="F4:G4"/>
    <mergeCell ref="B8:B14"/>
    <mergeCell ref="I14:J14"/>
    <mergeCell ref="C7:D7"/>
    <mergeCell ref="C8:D9"/>
    <mergeCell ref="F8:G9"/>
    <mergeCell ref="I8:J9"/>
    <mergeCell ref="I10:J10"/>
    <mergeCell ref="C10:D10"/>
    <mergeCell ref="C12:D13"/>
    <mergeCell ref="C14:D14"/>
    <mergeCell ref="C65:M65"/>
    <mergeCell ref="C55:M55"/>
    <mergeCell ref="C56:M56"/>
    <mergeCell ref="C57:M57"/>
    <mergeCell ref="C58:M58"/>
    <mergeCell ref="C59:M59"/>
    <mergeCell ref="C60:M60"/>
    <mergeCell ref="C61:M61"/>
    <mergeCell ref="C62:M62"/>
    <mergeCell ref="C63:M63"/>
    <mergeCell ref="C64:M64"/>
    <mergeCell ref="A56:A61"/>
    <mergeCell ref="A62:A64"/>
    <mergeCell ref="A19:A55"/>
    <mergeCell ref="B28:B31"/>
    <mergeCell ref="B35:B37"/>
    <mergeCell ref="B38:B47"/>
    <mergeCell ref="B48:B51"/>
    <mergeCell ref="C53:M53"/>
    <mergeCell ref="C54:M54"/>
    <mergeCell ref="L49:M50"/>
    <mergeCell ref="D42:E42"/>
    <mergeCell ref="F42:G42"/>
    <mergeCell ref="J42:K42"/>
    <mergeCell ref="L42:M42"/>
    <mergeCell ref="D44:E44"/>
    <mergeCell ref="D46:E46"/>
    <mergeCell ref="F46:G46"/>
    <mergeCell ref="H42:I42"/>
    <mergeCell ref="H46:I46"/>
    <mergeCell ref="F44:G44"/>
    <mergeCell ref="H44:I44"/>
    <mergeCell ref="J44:K44"/>
    <mergeCell ref="L44:M44"/>
    <mergeCell ref="J40:K40"/>
    <mergeCell ref="L40:M40"/>
    <mergeCell ref="F40:G40"/>
    <mergeCell ref="H40:I40"/>
    <mergeCell ref="C52:M52"/>
    <mergeCell ref="G49:J50"/>
    <mergeCell ref="F49:F50"/>
    <mergeCell ref="D40:E40"/>
  </mergeCells>
  <hyperlinks>
    <hyperlink ref="C60" r:id="rId1"/>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37" zoomScale="90" zoomScaleNormal="90" workbookViewId="0">
      <selection activeCell="I11" sqref="I11"/>
    </sheetView>
  </sheetViews>
  <sheetFormatPr baseColWidth="10" defaultColWidth="14.42578125" defaultRowHeight="15" customHeight="1"/>
  <cols>
    <col min="1" max="1" width="25.140625" customWidth="1"/>
    <col min="2" max="2" width="39.140625" customWidth="1"/>
    <col min="3" max="26" width="11.42578125" customWidth="1"/>
  </cols>
  <sheetData>
    <row r="1" spans="1:26" ht="25.5" customHeight="1">
      <c r="A1" s="159"/>
      <c r="B1" s="1202" t="s">
        <v>967</v>
      </c>
      <c r="C1" s="1203"/>
      <c r="D1" s="1203"/>
      <c r="E1" s="1203"/>
      <c r="F1" s="1203"/>
      <c r="G1" s="1203"/>
      <c r="H1" s="1203"/>
      <c r="I1" s="1203"/>
      <c r="J1" s="1203"/>
      <c r="K1" s="1203"/>
      <c r="L1" s="1203"/>
      <c r="M1" s="1204"/>
      <c r="N1" s="50"/>
      <c r="O1" s="50"/>
      <c r="P1" s="50"/>
      <c r="Q1" s="50"/>
      <c r="R1" s="50"/>
      <c r="S1" s="50"/>
      <c r="T1" s="50"/>
      <c r="U1" s="50"/>
      <c r="V1" s="50"/>
      <c r="W1" s="50"/>
      <c r="X1" s="50"/>
      <c r="Y1" s="50"/>
      <c r="Z1" s="50"/>
    </row>
    <row r="2" spans="1:26" ht="15.75" customHeight="1">
      <c r="A2" s="1822" t="s">
        <v>263</v>
      </c>
      <c r="B2" s="51" t="s">
        <v>264</v>
      </c>
      <c r="C2" s="1485" t="s">
        <v>255</v>
      </c>
      <c r="D2" s="1125"/>
      <c r="E2" s="1125"/>
      <c r="F2" s="1125"/>
      <c r="G2" s="1125"/>
      <c r="H2" s="1125"/>
      <c r="I2" s="1125"/>
      <c r="J2" s="1125"/>
      <c r="K2" s="1125"/>
      <c r="L2" s="1125"/>
      <c r="M2" s="1126"/>
      <c r="N2" s="50"/>
      <c r="O2" s="50"/>
      <c r="P2" s="50"/>
      <c r="Q2" s="50"/>
      <c r="R2" s="50"/>
      <c r="S2" s="50"/>
      <c r="T2" s="50"/>
      <c r="U2" s="50"/>
      <c r="V2" s="50"/>
      <c r="W2" s="50"/>
      <c r="X2" s="50"/>
      <c r="Y2" s="50"/>
      <c r="Z2" s="50"/>
    </row>
    <row r="3" spans="1:26" ht="61.5" customHeight="1">
      <c r="A3" s="1077"/>
      <c r="B3" s="52" t="s">
        <v>338</v>
      </c>
      <c r="C3" s="1098" t="s">
        <v>690</v>
      </c>
      <c r="D3" s="1064"/>
      <c r="E3" s="1064"/>
      <c r="F3" s="1064"/>
      <c r="G3" s="1064"/>
      <c r="H3" s="1064"/>
      <c r="I3" s="1064"/>
      <c r="J3" s="1064"/>
      <c r="K3" s="1064"/>
      <c r="L3" s="1064"/>
      <c r="M3" s="1095"/>
      <c r="N3" s="50"/>
      <c r="O3" s="50"/>
      <c r="P3" s="50"/>
      <c r="Q3" s="50"/>
      <c r="R3" s="50"/>
      <c r="S3" s="50"/>
      <c r="T3" s="50"/>
      <c r="U3" s="50"/>
      <c r="V3" s="50"/>
      <c r="W3" s="50"/>
      <c r="X3" s="50"/>
      <c r="Y3" s="50"/>
      <c r="Z3" s="50"/>
    </row>
    <row r="4" spans="1:26" ht="15.75" customHeight="1">
      <c r="A4" s="1077"/>
      <c r="B4" s="60" t="s">
        <v>97</v>
      </c>
      <c r="C4" s="54">
        <v>171</v>
      </c>
      <c r="D4" s="55"/>
      <c r="E4" s="56"/>
      <c r="F4" s="1114" t="s">
        <v>98</v>
      </c>
      <c r="G4" s="1069"/>
      <c r="H4" s="57">
        <v>158</v>
      </c>
      <c r="I4" s="58"/>
      <c r="J4" s="58"/>
      <c r="K4" s="58"/>
      <c r="L4" s="58"/>
      <c r="M4" s="59"/>
      <c r="N4" s="50"/>
      <c r="O4" s="50"/>
      <c r="P4" s="50"/>
      <c r="Q4" s="50"/>
      <c r="R4" s="50"/>
      <c r="S4" s="50"/>
      <c r="T4" s="50"/>
      <c r="U4" s="50"/>
      <c r="V4" s="50"/>
      <c r="W4" s="50"/>
      <c r="X4" s="50"/>
      <c r="Y4" s="50"/>
      <c r="Z4" s="50"/>
    </row>
    <row r="5" spans="1:26" ht="15.75" customHeight="1">
      <c r="A5" s="1077"/>
      <c r="B5" s="60" t="s">
        <v>267</v>
      </c>
      <c r="C5" s="54">
        <v>1</v>
      </c>
      <c r="D5" s="1823" t="s">
        <v>691</v>
      </c>
      <c r="E5" s="1064"/>
      <c r="F5" s="1064"/>
      <c r="G5" s="1064"/>
      <c r="H5" s="1064"/>
      <c r="I5" s="1064"/>
      <c r="J5" s="1064"/>
      <c r="K5" s="1064"/>
      <c r="L5" s="1064"/>
      <c r="M5" s="1095"/>
      <c r="N5" s="50"/>
      <c r="O5" s="50"/>
      <c r="P5" s="50"/>
      <c r="Q5" s="50"/>
      <c r="R5" s="50"/>
      <c r="S5" s="50"/>
      <c r="T5" s="50"/>
      <c r="U5" s="50"/>
      <c r="V5" s="50"/>
      <c r="W5" s="50"/>
      <c r="X5" s="50"/>
      <c r="Y5" s="50"/>
      <c r="Z5" s="50"/>
    </row>
    <row r="6" spans="1:26" ht="15.75" customHeight="1">
      <c r="A6" s="1077"/>
      <c r="B6" s="60" t="s">
        <v>268</v>
      </c>
      <c r="C6" s="54">
        <v>21</v>
      </c>
      <c r="D6" s="1823" t="s">
        <v>692</v>
      </c>
      <c r="E6" s="1064"/>
      <c r="F6" s="1064"/>
      <c r="G6" s="1064"/>
      <c r="H6" s="1064"/>
      <c r="I6" s="1064"/>
      <c r="J6" s="1064"/>
      <c r="K6" s="1064"/>
      <c r="L6" s="1064"/>
      <c r="M6" s="1095"/>
      <c r="N6" s="50"/>
      <c r="O6" s="50"/>
      <c r="P6" s="50"/>
      <c r="Q6" s="50"/>
      <c r="R6" s="50"/>
      <c r="S6" s="50"/>
      <c r="T6" s="50"/>
      <c r="U6" s="50"/>
      <c r="V6" s="50"/>
      <c r="W6" s="50"/>
      <c r="X6" s="50"/>
      <c r="Y6" s="50"/>
      <c r="Z6" s="50"/>
    </row>
    <row r="7" spans="1:26" ht="15.75" customHeight="1">
      <c r="A7" s="1077"/>
      <c r="B7" s="52" t="s">
        <v>269</v>
      </c>
      <c r="C7" s="1108" t="s">
        <v>65</v>
      </c>
      <c r="D7" s="1064"/>
      <c r="E7" s="1064"/>
      <c r="F7" s="1064"/>
      <c r="G7" s="1069"/>
      <c r="H7" s="63" t="s">
        <v>52</v>
      </c>
      <c r="I7" s="1199" t="s">
        <v>66</v>
      </c>
      <c r="J7" s="1064"/>
      <c r="K7" s="1064"/>
      <c r="L7" s="1064"/>
      <c r="M7" s="1095"/>
      <c r="N7" s="50"/>
      <c r="O7" s="50"/>
      <c r="P7" s="50"/>
      <c r="Q7" s="50"/>
      <c r="R7" s="50"/>
      <c r="S7" s="50"/>
      <c r="T7" s="50"/>
      <c r="U7" s="50"/>
      <c r="V7" s="50"/>
      <c r="W7" s="50"/>
      <c r="X7" s="50"/>
      <c r="Y7" s="50"/>
      <c r="Z7" s="50"/>
    </row>
    <row r="8" spans="1:26" ht="15.75" customHeight="1">
      <c r="A8" s="1077"/>
      <c r="B8" s="1213" t="s">
        <v>270</v>
      </c>
      <c r="C8" s="1778"/>
      <c r="D8" s="1779"/>
      <c r="E8" s="65"/>
      <c r="F8" s="1777"/>
      <c r="G8" s="1779"/>
      <c r="H8" s="65"/>
      <c r="I8" s="1777"/>
      <c r="J8" s="1779"/>
      <c r="K8" s="65"/>
      <c r="L8" s="88"/>
      <c r="M8" s="89"/>
      <c r="N8" s="50"/>
      <c r="O8" s="50"/>
      <c r="P8" s="50"/>
      <c r="Q8" s="50"/>
      <c r="R8" s="50"/>
      <c r="S8" s="50"/>
      <c r="T8" s="50"/>
      <c r="U8" s="50"/>
      <c r="V8" s="50"/>
      <c r="W8" s="50"/>
      <c r="X8" s="50"/>
      <c r="Y8" s="50"/>
      <c r="Z8" s="50"/>
    </row>
    <row r="9" spans="1:26" ht="15.75" customHeight="1">
      <c r="A9" s="1077"/>
      <c r="B9" s="1077"/>
      <c r="C9" s="1580"/>
      <c r="D9" s="1769"/>
      <c r="E9" s="67"/>
      <c r="F9" s="1774"/>
      <c r="G9" s="1769"/>
      <c r="H9" s="67"/>
      <c r="I9" s="1774"/>
      <c r="J9" s="1769"/>
      <c r="K9" s="67"/>
      <c r="L9" s="90"/>
      <c r="M9" s="91"/>
      <c r="N9" s="50"/>
      <c r="O9" s="50"/>
      <c r="P9" s="50"/>
      <c r="Q9" s="50"/>
      <c r="R9" s="50"/>
      <c r="S9" s="50"/>
      <c r="T9" s="50"/>
      <c r="U9" s="50"/>
      <c r="V9" s="50"/>
      <c r="W9" s="50"/>
      <c r="X9" s="50"/>
      <c r="Y9" s="50"/>
      <c r="Z9" s="50"/>
    </row>
    <row r="10" spans="1:26" ht="15.75" customHeight="1">
      <c r="A10" s="1077"/>
      <c r="B10" s="1077"/>
      <c r="C10" s="1771" t="s">
        <v>272</v>
      </c>
      <c r="D10" s="1772"/>
      <c r="E10" s="67"/>
      <c r="F10" s="1120" t="s">
        <v>272</v>
      </c>
      <c r="G10" s="1772"/>
      <c r="H10" s="67"/>
      <c r="I10" s="1120" t="s">
        <v>272</v>
      </c>
      <c r="J10" s="1772"/>
      <c r="K10" s="67"/>
      <c r="L10" s="90"/>
      <c r="M10" s="91"/>
      <c r="N10" s="50"/>
      <c r="O10" s="50"/>
      <c r="P10" s="50"/>
      <c r="Q10" s="50"/>
      <c r="R10" s="50"/>
      <c r="S10" s="50"/>
      <c r="T10" s="50"/>
      <c r="U10" s="50"/>
      <c r="V10" s="50"/>
      <c r="W10" s="50"/>
      <c r="X10" s="50"/>
      <c r="Y10" s="50"/>
      <c r="Z10" s="50"/>
    </row>
    <row r="11" spans="1:26" ht="15.75" customHeight="1">
      <c r="A11" s="1077"/>
      <c r="B11" s="1077"/>
      <c r="C11" s="365"/>
      <c r="D11" s="67"/>
      <c r="E11" s="67"/>
      <c r="F11" s="67"/>
      <c r="G11" s="67"/>
      <c r="H11" s="67"/>
      <c r="I11" s="67"/>
      <c r="J11" s="67"/>
      <c r="K11" s="67"/>
      <c r="L11" s="90"/>
      <c r="M11" s="91"/>
      <c r="N11" s="50"/>
      <c r="O11" s="50"/>
      <c r="P11" s="50"/>
      <c r="Q11" s="50"/>
      <c r="R11" s="50"/>
      <c r="S11" s="50"/>
      <c r="T11" s="50"/>
      <c r="U11" s="50"/>
      <c r="V11" s="50"/>
      <c r="W11" s="50"/>
      <c r="X11" s="50"/>
      <c r="Y11" s="50"/>
      <c r="Z11" s="50"/>
    </row>
    <row r="12" spans="1:26" ht="15.75" customHeight="1">
      <c r="A12" s="1077"/>
      <c r="B12" s="1077"/>
      <c r="C12" s="1767"/>
      <c r="D12" s="1768"/>
      <c r="E12" s="67"/>
      <c r="F12" s="1773"/>
      <c r="G12" s="1768"/>
      <c r="H12" s="67"/>
      <c r="I12" s="1773"/>
      <c r="J12" s="1768"/>
      <c r="K12" s="67"/>
      <c r="L12" s="90"/>
      <c r="M12" s="91"/>
      <c r="N12" s="50"/>
      <c r="O12" s="50"/>
      <c r="P12" s="50"/>
      <c r="Q12" s="50"/>
      <c r="R12" s="50"/>
      <c r="S12" s="50"/>
      <c r="T12" s="50"/>
      <c r="U12" s="50"/>
      <c r="V12" s="50"/>
      <c r="W12" s="50"/>
      <c r="X12" s="50"/>
      <c r="Y12" s="50"/>
      <c r="Z12" s="50"/>
    </row>
    <row r="13" spans="1:26" ht="15.75" customHeight="1">
      <c r="A13" s="1077"/>
      <c r="B13" s="1077"/>
      <c r="C13" s="1580"/>
      <c r="D13" s="1769"/>
      <c r="E13" s="67"/>
      <c r="F13" s="1774"/>
      <c r="G13" s="1769"/>
      <c r="H13" s="67"/>
      <c r="I13" s="1774"/>
      <c r="J13" s="1769"/>
      <c r="K13" s="67"/>
      <c r="L13" s="90"/>
      <c r="M13" s="91"/>
      <c r="N13" s="50"/>
      <c r="O13" s="50"/>
      <c r="P13" s="50"/>
      <c r="Q13" s="50"/>
      <c r="R13" s="50"/>
      <c r="S13" s="50"/>
      <c r="T13" s="50"/>
      <c r="U13" s="50"/>
      <c r="V13" s="50"/>
      <c r="W13" s="50"/>
      <c r="X13" s="50"/>
      <c r="Y13" s="50"/>
      <c r="Z13" s="50"/>
    </row>
    <row r="14" spans="1:26" ht="15.75" customHeight="1">
      <c r="A14" s="1077"/>
      <c r="B14" s="1078"/>
      <c r="C14" s="1605" t="s">
        <v>272</v>
      </c>
      <c r="D14" s="1109"/>
      <c r="E14" s="68"/>
      <c r="F14" s="1608" t="s">
        <v>272</v>
      </c>
      <c r="G14" s="1109"/>
      <c r="H14" s="68"/>
      <c r="I14" s="1608" t="s">
        <v>272</v>
      </c>
      <c r="J14" s="1109"/>
      <c r="K14" s="68"/>
      <c r="L14" s="95"/>
      <c r="M14" s="96"/>
      <c r="N14" s="50"/>
      <c r="O14" s="50"/>
      <c r="P14" s="50"/>
      <c r="Q14" s="50"/>
      <c r="R14" s="50"/>
      <c r="S14" s="50"/>
      <c r="T14" s="50"/>
      <c r="U14" s="50"/>
      <c r="V14" s="50"/>
      <c r="W14" s="50"/>
      <c r="X14" s="50"/>
      <c r="Y14" s="50"/>
      <c r="Z14" s="50"/>
    </row>
    <row r="15" spans="1:26" ht="45.75" customHeight="1">
      <c r="A15" s="1077"/>
      <c r="B15" s="52" t="s">
        <v>273</v>
      </c>
      <c r="C15" s="1825" t="s">
        <v>693</v>
      </c>
      <c r="D15" s="1064"/>
      <c r="E15" s="1064"/>
      <c r="F15" s="1064"/>
      <c r="G15" s="1064"/>
      <c r="H15" s="1064"/>
      <c r="I15" s="1064"/>
      <c r="J15" s="1064"/>
      <c r="K15" s="1064"/>
      <c r="L15" s="1064"/>
      <c r="M15" s="1095"/>
      <c r="N15" s="50"/>
      <c r="O15" s="50"/>
      <c r="P15" s="50"/>
      <c r="Q15" s="50"/>
      <c r="R15" s="50"/>
      <c r="S15" s="50"/>
      <c r="T15" s="50"/>
      <c r="U15" s="50"/>
      <c r="V15" s="50"/>
      <c r="W15" s="50"/>
      <c r="X15" s="50"/>
      <c r="Y15" s="50"/>
      <c r="Z15" s="50"/>
    </row>
    <row r="16" spans="1:26" ht="62.25" customHeight="1">
      <c r="A16" s="1077"/>
      <c r="B16" s="52" t="s">
        <v>348</v>
      </c>
      <c r="C16" s="1825" t="s">
        <v>767</v>
      </c>
      <c r="D16" s="1064"/>
      <c r="E16" s="1064"/>
      <c r="F16" s="1064"/>
      <c r="G16" s="1064"/>
      <c r="H16" s="1064"/>
      <c r="I16" s="1064"/>
      <c r="J16" s="1064"/>
      <c r="K16" s="1064"/>
      <c r="L16" s="1064"/>
      <c r="M16" s="1095"/>
      <c r="N16" s="50"/>
      <c r="O16" s="50"/>
      <c r="P16" s="50"/>
      <c r="Q16" s="50"/>
      <c r="R16" s="50"/>
      <c r="S16" s="50"/>
      <c r="T16" s="50"/>
      <c r="U16" s="50"/>
      <c r="V16" s="50"/>
      <c r="W16" s="50"/>
      <c r="X16" s="50"/>
      <c r="Y16" s="50"/>
      <c r="Z16" s="50"/>
    </row>
    <row r="17" spans="1:26" ht="35.25" customHeight="1">
      <c r="A17" s="1077"/>
      <c r="B17" s="52" t="s">
        <v>349</v>
      </c>
      <c r="C17" s="1103" t="s">
        <v>665</v>
      </c>
      <c r="D17" s="1064"/>
      <c r="E17" s="1064"/>
      <c r="F17" s="1064"/>
      <c r="G17" s="1064"/>
      <c r="H17" s="1064"/>
      <c r="I17" s="1064"/>
      <c r="J17" s="1064"/>
      <c r="K17" s="1064"/>
      <c r="L17" s="1064"/>
      <c r="M17" s="1095"/>
      <c r="N17" s="50"/>
      <c r="O17" s="50"/>
      <c r="P17" s="50"/>
      <c r="Q17" s="50"/>
      <c r="R17" s="50"/>
      <c r="S17" s="50"/>
      <c r="T17" s="50"/>
      <c r="U17" s="50"/>
      <c r="V17" s="50"/>
      <c r="W17" s="50"/>
      <c r="X17" s="50"/>
      <c r="Y17" s="50"/>
      <c r="Z17" s="50"/>
    </row>
    <row r="18" spans="1:26" ht="31.5" customHeight="1">
      <c r="A18" s="1078"/>
      <c r="B18" s="361" t="s">
        <v>351</v>
      </c>
      <c r="C18" s="1098">
        <v>10</v>
      </c>
      <c r="D18" s="1109"/>
      <c r="E18" s="167" t="s">
        <v>353</v>
      </c>
      <c r="F18" s="1192" t="s">
        <v>257</v>
      </c>
      <c r="G18" s="1064"/>
      <c r="H18" s="1064"/>
      <c r="I18" s="1064"/>
      <c r="J18" s="1064"/>
      <c r="K18" s="1064"/>
      <c r="L18" s="1064"/>
      <c r="M18" s="1095"/>
      <c r="N18" s="50"/>
      <c r="O18" s="50"/>
      <c r="P18" s="50"/>
      <c r="Q18" s="50"/>
      <c r="R18" s="50"/>
      <c r="S18" s="50"/>
      <c r="T18" s="50"/>
      <c r="U18" s="50"/>
      <c r="V18" s="50"/>
      <c r="W18" s="50"/>
      <c r="X18" s="50"/>
      <c r="Y18" s="50"/>
      <c r="Z18" s="50"/>
    </row>
    <row r="19" spans="1:26" ht="15.75" customHeight="1">
      <c r="A19" s="1211" t="s">
        <v>275</v>
      </c>
      <c r="B19" s="61" t="s">
        <v>91</v>
      </c>
      <c r="C19" s="1098" t="s">
        <v>112</v>
      </c>
      <c r="D19" s="1064"/>
      <c r="E19" s="1064"/>
      <c r="F19" s="1064"/>
      <c r="G19" s="1064"/>
      <c r="H19" s="1064"/>
      <c r="I19" s="1064"/>
      <c r="J19" s="1064"/>
      <c r="K19" s="1064"/>
      <c r="L19" s="1064"/>
      <c r="M19" s="1095"/>
      <c r="N19" s="50"/>
      <c r="O19" s="50"/>
      <c r="P19" s="50"/>
      <c r="Q19" s="50"/>
      <c r="R19" s="50"/>
      <c r="S19" s="50"/>
      <c r="T19" s="50"/>
      <c r="U19" s="50"/>
      <c r="V19" s="50"/>
      <c r="W19" s="50"/>
      <c r="X19" s="50"/>
      <c r="Y19" s="50"/>
      <c r="Z19" s="50"/>
    </row>
    <row r="20" spans="1:26" ht="15.75" customHeight="1">
      <c r="A20" s="1111"/>
      <c r="B20" s="61" t="s">
        <v>356</v>
      </c>
      <c r="C20" s="1098" t="s">
        <v>694</v>
      </c>
      <c r="D20" s="1064"/>
      <c r="E20" s="1064"/>
      <c r="F20" s="1064"/>
      <c r="G20" s="1064"/>
      <c r="H20" s="1064"/>
      <c r="I20" s="1064"/>
      <c r="J20" s="1064"/>
      <c r="K20" s="1064"/>
      <c r="L20" s="1064"/>
      <c r="M20" s="1095"/>
      <c r="N20" s="50"/>
      <c r="O20" s="50"/>
      <c r="P20" s="50"/>
      <c r="Q20" s="50"/>
      <c r="R20" s="50"/>
      <c r="S20" s="50"/>
      <c r="T20" s="50"/>
      <c r="U20" s="50"/>
      <c r="V20" s="50"/>
      <c r="W20" s="50"/>
      <c r="X20" s="50"/>
      <c r="Y20" s="50"/>
      <c r="Z20" s="50"/>
    </row>
    <row r="21" spans="1:26" ht="8.25" customHeight="1">
      <c r="A21" s="1111"/>
      <c r="B21" s="1117" t="s">
        <v>276</v>
      </c>
      <c r="C21" s="71"/>
      <c r="D21" s="72"/>
      <c r="E21" s="72"/>
      <c r="F21" s="72"/>
      <c r="G21" s="72"/>
      <c r="H21" s="72"/>
      <c r="I21" s="72"/>
      <c r="J21" s="72"/>
      <c r="K21" s="72"/>
      <c r="L21" s="72"/>
      <c r="M21" s="73"/>
      <c r="N21" s="50"/>
      <c r="O21" s="50"/>
      <c r="P21" s="50"/>
      <c r="Q21" s="50"/>
      <c r="R21" s="50"/>
      <c r="S21" s="50"/>
      <c r="T21" s="50"/>
      <c r="U21" s="50"/>
      <c r="V21" s="50"/>
      <c r="W21" s="50"/>
      <c r="X21" s="50"/>
      <c r="Y21" s="50"/>
      <c r="Z21" s="50"/>
    </row>
    <row r="22" spans="1:26" ht="9" customHeight="1">
      <c r="A22" s="1111"/>
      <c r="B22" s="1077"/>
      <c r="C22" s="74"/>
      <c r="D22" s="75"/>
      <c r="E22" s="76"/>
      <c r="F22" s="75"/>
      <c r="G22" s="76"/>
      <c r="H22" s="75"/>
      <c r="I22" s="76"/>
      <c r="J22" s="75"/>
      <c r="K22" s="76"/>
      <c r="L22" s="76"/>
      <c r="M22" s="77"/>
      <c r="N22" s="50"/>
      <c r="O22" s="50"/>
      <c r="P22" s="50"/>
      <c r="Q22" s="50"/>
      <c r="R22" s="50"/>
      <c r="S22" s="50"/>
      <c r="T22" s="50"/>
      <c r="U22" s="50"/>
      <c r="V22" s="50"/>
      <c r="W22" s="50"/>
      <c r="X22" s="50"/>
      <c r="Y22" s="50"/>
      <c r="Z22" s="50"/>
    </row>
    <row r="23" spans="1:26" ht="15.75" customHeight="1">
      <c r="A23" s="1111"/>
      <c r="B23" s="1077"/>
      <c r="C23" s="78" t="s">
        <v>277</v>
      </c>
      <c r="D23" s="79"/>
      <c r="E23" s="80" t="s">
        <v>278</v>
      </c>
      <c r="F23" s="79"/>
      <c r="G23" s="80" t="s">
        <v>279</v>
      </c>
      <c r="H23" s="79"/>
      <c r="I23" s="80" t="s">
        <v>280</v>
      </c>
      <c r="J23" s="57"/>
      <c r="K23" s="80"/>
      <c r="L23" s="80"/>
      <c r="M23" s="77"/>
      <c r="N23" s="50"/>
      <c r="O23" s="50"/>
      <c r="P23" s="50"/>
      <c r="Q23" s="50"/>
      <c r="R23" s="50"/>
      <c r="S23" s="50"/>
      <c r="T23" s="50"/>
      <c r="U23" s="50"/>
      <c r="V23" s="50"/>
      <c r="W23" s="50"/>
      <c r="X23" s="50"/>
      <c r="Y23" s="50"/>
      <c r="Z23" s="50"/>
    </row>
    <row r="24" spans="1:26" ht="15.75" customHeight="1">
      <c r="A24" s="1111"/>
      <c r="B24" s="1077"/>
      <c r="C24" s="78" t="s">
        <v>281</v>
      </c>
      <c r="D24" s="81"/>
      <c r="E24" s="80" t="s">
        <v>282</v>
      </c>
      <c r="F24" s="82"/>
      <c r="G24" s="80" t="s">
        <v>283</v>
      </c>
      <c r="H24" s="82"/>
      <c r="I24" s="80"/>
      <c r="J24" s="76"/>
      <c r="K24" s="80"/>
      <c r="L24" s="80"/>
      <c r="M24" s="77"/>
      <c r="N24" s="50"/>
      <c r="O24" s="50"/>
      <c r="P24" s="50"/>
      <c r="Q24" s="50"/>
      <c r="R24" s="50"/>
      <c r="S24" s="50"/>
      <c r="T24" s="50"/>
      <c r="U24" s="50"/>
      <c r="V24" s="50"/>
      <c r="W24" s="50"/>
      <c r="X24" s="50"/>
      <c r="Y24" s="50"/>
      <c r="Z24" s="50"/>
    </row>
    <row r="25" spans="1:26" ht="15.75" customHeight="1">
      <c r="A25" s="1111"/>
      <c r="B25" s="1077"/>
      <c r="C25" s="78" t="s">
        <v>284</v>
      </c>
      <c r="D25" s="81"/>
      <c r="E25" s="80" t="s">
        <v>285</v>
      </c>
      <c r="F25" s="81"/>
      <c r="G25" s="80"/>
      <c r="H25" s="76"/>
      <c r="I25" s="80"/>
      <c r="J25" s="76"/>
      <c r="K25" s="80"/>
      <c r="L25" s="80"/>
      <c r="M25" s="77"/>
      <c r="N25" s="50"/>
      <c r="O25" s="50"/>
      <c r="P25" s="50"/>
      <c r="Q25" s="50"/>
      <c r="R25" s="50"/>
      <c r="S25" s="50"/>
      <c r="T25" s="50"/>
      <c r="U25" s="50"/>
      <c r="V25" s="50"/>
      <c r="W25" s="50"/>
      <c r="X25" s="50"/>
      <c r="Y25" s="50"/>
      <c r="Z25" s="50"/>
    </row>
    <row r="26" spans="1:26" ht="15.75" customHeight="1">
      <c r="A26" s="1111"/>
      <c r="B26" s="1077"/>
      <c r="C26" s="78" t="s">
        <v>286</v>
      </c>
      <c r="D26" s="82" t="s">
        <v>309</v>
      </c>
      <c r="E26" s="80" t="s">
        <v>288</v>
      </c>
      <c r="F26" s="1081" t="s">
        <v>695</v>
      </c>
      <c r="G26" s="1221"/>
      <c r="H26" s="1221"/>
      <c r="I26" s="1221"/>
      <c r="J26" s="1080"/>
      <c r="K26" s="68"/>
      <c r="L26" s="68"/>
      <c r="M26" s="83"/>
      <c r="N26" s="50"/>
      <c r="O26" s="50"/>
      <c r="P26" s="50"/>
      <c r="Q26" s="50"/>
      <c r="R26" s="50"/>
      <c r="S26" s="50"/>
      <c r="T26" s="50"/>
      <c r="U26" s="50"/>
      <c r="V26" s="50"/>
      <c r="W26" s="50"/>
      <c r="X26" s="50"/>
      <c r="Y26" s="50"/>
      <c r="Z26" s="50"/>
    </row>
    <row r="27" spans="1:26" ht="9.75" customHeight="1">
      <c r="A27" s="1111"/>
      <c r="B27" s="1078"/>
      <c r="C27" s="84"/>
      <c r="D27" s="85"/>
      <c r="E27" s="85"/>
      <c r="F27" s="85"/>
      <c r="G27" s="85"/>
      <c r="H27" s="85"/>
      <c r="I27" s="85"/>
      <c r="J27" s="85"/>
      <c r="K27" s="85"/>
      <c r="L27" s="85"/>
      <c r="M27" s="86"/>
      <c r="N27" s="50"/>
      <c r="O27" s="50"/>
      <c r="P27" s="50"/>
      <c r="Q27" s="50"/>
      <c r="R27" s="50"/>
      <c r="S27" s="50"/>
      <c r="T27" s="50"/>
      <c r="U27" s="50"/>
      <c r="V27" s="50"/>
      <c r="W27" s="50"/>
      <c r="X27" s="50"/>
      <c r="Y27" s="50"/>
      <c r="Z27" s="50"/>
    </row>
    <row r="28" spans="1:26" ht="15.75" customHeight="1">
      <c r="A28" s="1111"/>
      <c r="B28" s="1117" t="s">
        <v>290</v>
      </c>
      <c r="C28" s="87"/>
      <c r="D28" s="72"/>
      <c r="E28" s="72"/>
      <c r="F28" s="72"/>
      <c r="G28" s="72"/>
      <c r="H28" s="72"/>
      <c r="I28" s="72"/>
      <c r="J28" s="72"/>
      <c r="K28" s="72"/>
      <c r="L28" s="88"/>
      <c r="M28" s="89"/>
      <c r="N28" s="50"/>
      <c r="O28" s="50"/>
      <c r="P28" s="50"/>
      <c r="Q28" s="50"/>
      <c r="R28" s="50"/>
      <c r="S28" s="50"/>
      <c r="T28" s="50"/>
      <c r="U28" s="50"/>
      <c r="V28" s="50"/>
      <c r="W28" s="50"/>
      <c r="X28" s="50"/>
      <c r="Y28" s="50"/>
      <c r="Z28" s="50"/>
    </row>
    <row r="29" spans="1:26" ht="15.75" customHeight="1">
      <c r="A29" s="1111"/>
      <c r="B29" s="1077"/>
      <c r="C29" s="78" t="s">
        <v>291</v>
      </c>
      <c r="D29" s="82"/>
      <c r="E29" s="10"/>
      <c r="F29" s="80" t="s">
        <v>292</v>
      </c>
      <c r="G29" s="81"/>
      <c r="H29" s="10"/>
      <c r="I29" s="80" t="s">
        <v>201</v>
      </c>
      <c r="J29" s="81"/>
      <c r="K29" s="10"/>
      <c r="L29" s="90"/>
      <c r="M29" s="91"/>
      <c r="N29" s="50"/>
      <c r="O29" s="50"/>
      <c r="P29" s="50"/>
      <c r="Q29" s="50"/>
      <c r="R29" s="50"/>
      <c r="S29" s="50"/>
      <c r="T29" s="50"/>
      <c r="U29" s="50"/>
      <c r="V29" s="50"/>
      <c r="W29" s="50"/>
      <c r="X29" s="50"/>
      <c r="Y29" s="50"/>
      <c r="Z29" s="50"/>
    </row>
    <row r="30" spans="1:26" ht="15.75" customHeight="1">
      <c r="A30" s="1111"/>
      <c r="B30" s="1077"/>
      <c r="C30" s="78" t="s">
        <v>293</v>
      </c>
      <c r="D30" s="92"/>
      <c r="E30" s="90"/>
      <c r="F30" s="80" t="s">
        <v>193</v>
      </c>
      <c r="G30" s="82" t="s">
        <v>309</v>
      </c>
      <c r="H30" s="90"/>
      <c r="I30" s="93"/>
      <c r="J30" s="90"/>
      <c r="K30" s="67"/>
      <c r="L30" s="90"/>
      <c r="M30" s="91"/>
      <c r="N30" s="50"/>
      <c r="O30" s="50"/>
      <c r="P30" s="50"/>
      <c r="Q30" s="50"/>
      <c r="R30" s="50"/>
      <c r="S30" s="50"/>
      <c r="T30" s="50"/>
      <c r="U30" s="50"/>
      <c r="V30" s="50"/>
      <c r="W30" s="50"/>
      <c r="X30" s="50"/>
      <c r="Y30" s="50"/>
      <c r="Z30" s="50"/>
    </row>
    <row r="31" spans="1:26" ht="15.75" customHeight="1">
      <c r="A31" s="1111"/>
      <c r="B31" s="1078"/>
      <c r="C31" s="94"/>
      <c r="D31" s="75"/>
      <c r="E31" s="75"/>
      <c r="F31" s="75"/>
      <c r="G31" s="75"/>
      <c r="H31" s="75"/>
      <c r="I31" s="75"/>
      <c r="J31" s="75"/>
      <c r="K31" s="75"/>
      <c r="L31" s="95"/>
      <c r="M31" s="96"/>
      <c r="N31" s="50"/>
      <c r="O31" s="50"/>
      <c r="P31" s="50"/>
      <c r="Q31" s="50"/>
      <c r="R31" s="50"/>
      <c r="S31" s="50"/>
      <c r="T31" s="50"/>
      <c r="U31" s="50"/>
      <c r="V31" s="50"/>
      <c r="W31" s="50"/>
      <c r="X31" s="50"/>
      <c r="Y31" s="50"/>
      <c r="Z31" s="50"/>
    </row>
    <row r="32" spans="1:26" ht="15.75" customHeight="1">
      <c r="A32" s="1111"/>
      <c r="B32" s="101" t="s">
        <v>294</v>
      </c>
      <c r="C32" s="98"/>
      <c r="D32" s="99"/>
      <c r="E32" s="99"/>
      <c r="F32" s="99"/>
      <c r="G32" s="99"/>
      <c r="H32" s="99"/>
      <c r="I32" s="99"/>
      <c r="J32" s="99"/>
      <c r="K32" s="99"/>
      <c r="L32" s="99"/>
      <c r="M32" s="100"/>
      <c r="N32" s="50"/>
      <c r="O32" s="50"/>
      <c r="P32" s="50"/>
      <c r="Q32" s="50"/>
      <c r="R32" s="50"/>
      <c r="S32" s="50"/>
      <c r="T32" s="50"/>
      <c r="U32" s="50"/>
      <c r="V32" s="50"/>
      <c r="W32" s="50"/>
      <c r="X32" s="50"/>
      <c r="Y32" s="50"/>
      <c r="Z32" s="50"/>
    </row>
    <row r="33" spans="1:26" ht="33" customHeight="1">
      <c r="A33" s="1111"/>
      <c r="B33" s="101"/>
      <c r="C33" s="102" t="s">
        <v>295</v>
      </c>
      <c r="D33" s="151">
        <v>1</v>
      </c>
      <c r="E33" s="10"/>
      <c r="F33" s="104" t="s">
        <v>296</v>
      </c>
      <c r="G33" s="387">
        <v>44926</v>
      </c>
      <c r="H33" s="10"/>
      <c r="I33" s="104" t="s">
        <v>297</v>
      </c>
      <c r="J33" s="1192" t="s">
        <v>696</v>
      </c>
      <c r="K33" s="1064"/>
      <c r="L33" s="1069"/>
      <c r="M33" s="109"/>
      <c r="N33" s="50"/>
      <c r="O33" s="50"/>
      <c r="P33" s="50"/>
      <c r="Q33" s="50"/>
      <c r="R33" s="50"/>
      <c r="S33" s="50"/>
      <c r="T33" s="50"/>
      <c r="U33" s="50"/>
      <c r="V33" s="50"/>
      <c r="W33" s="50"/>
      <c r="X33" s="50"/>
      <c r="Y33" s="50"/>
      <c r="Z33" s="50"/>
    </row>
    <row r="34" spans="1:26" ht="15.75" customHeight="1">
      <c r="A34" s="1111"/>
      <c r="B34" s="60"/>
      <c r="C34" s="84"/>
      <c r="D34" s="85"/>
      <c r="E34" s="85"/>
      <c r="F34" s="85"/>
      <c r="G34" s="85"/>
      <c r="H34" s="85"/>
      <c r="I34" s="85"/>
      <c r="J34" s="85"/>
      <c r="K34" s="85"/>
      <c r="L34" s="85"/>
      <c r="M34" s="86"/>
      <c r="N34" s="50"/>
      <c r="O34" s="50"/>
      <c r="P34" s="50"/>
      <c r="Q34" s="50"/>
      <c r="R34" s="50"/>
      <c r="S34" s="50"/>
      <c r="T34" s="50"/>
      <c r="U34" s="50"/>
      <c r="V34" s="50"/>
      <c r="W34" s="50"/>
      <c r="X34" s="50"/>
      <c r="Y34" s="50"/>
      <c r="Z34" s="50"/>
    </row>
    <row r="35" spans="1:26" ht="15.75" customHeight="1">
      <c r="A35" s="1111"/>
      <c r="B35" s="1117" t="s">
        <v>299</v>
      </c>
      <c r="C35" s="110"/>
      <c r="D35" s="111"/>
      <c r="E35" s="111"/>
      <c r="F35" s="111"/>
      <c r="G35" s="111"/>
      <c r="H35" s="111"/>
      <c r="I35" s="111"/>
      <c r="J35" s="111"/>
      <c r="K35" s="111"/>
      <c r="L35" s="88"/>
      <c r="M35" s="89"/>
      <c r="N35" s="50"/>
      <c r="O35" s="50"/>
      <c r="P35" s="50"/>
      <c r="Q35" s="50"/>
      <c r="R35" s="50"/>
      <c r="S35" s="50"/>
      <c r="T35" s="50"/>
      <c r="U35" s="50"/>
      <c r="V35" s="50"/>
      <c r="W35" s="50"/>
      <c r="X35" s="50"/>
      <c r="Y35" s="50"/>
      <c r="Z35" s="50"/>
    </row>
    <row r="36" spans="1:26" ht="15.75" customHeight="1">
      <c r="A36" s="1111"/>
      <c r="B36" s="1077"/>
      <c r="C36" s="112" t="s">
        <v>300</v>
      </c>
      <c r="D36" s="171">
        <v>2023</v>
      </c>
      <c r="E36" s="114"/>
      <c r="F36" s="10" t="s">
        <v>301</v>
      </c>
      <c r="G36" s="113" t="s">
        <v>302</v>
      </c>
      <c r="H36" s="114"/>
      <c r="I36" s="104"/>
      <c r="J36" s="114"/>
      <c r="K36" s="114"/>
      <c r="L36" s="90"/>
      <c r="M36" s="91"/>
      <c r="N36" s="50"/>
      <c r="O36" s="50"/>
      <c r="P36" s="50"/>
      <c r="Q36" s="50"/>
      <c r="R36" s="50"/>
      <c r="S36" s="50"/>
      <c r="T36" s="50"/>
      <c r="U36" s="50"/>
      <c r="V36" s="50"/>
      <c r="W36" s="50"/>
      <c r="X36" s="50"/>
      <c r="Y36" s="50"/>
      <c r="Z36" s="50"/>
    </row>
    <row r="37" spans="1:26" ht="15.75" customHeight="1">
      <c r="A37" s="1111"/>
      <c r="B37" s="1078"/>
      <c r="C37" s="84"/>
      <c r="D37" s="173"/>
      <c r="E37" s="174"/>
      <c r="F37" s="85"/>
      <c r="G37" s="174"/>
      <c r="H37" s="174"/>
      <c r="I37" s="175"/>
      <c r="J37" s="174"/>
      <c r="K37" s="174"/>
      <c r="L37" s="95"/>
      <c r="M37" s="96"/>
      <c r="N37" s="50"/>
      <c r="O37" s="50"/>
      <c r="P37" s="50"/>
      <c r="Q37" s="50"/>
      <c r="R37" s="50"/>
      <c r="S37" s="50"/>
      <c r="T37" s="50"/>
      <c r="U37" s="50"/>
      <c r="V37" s="50"/>
      <c r="W37" s="50"/>
      <c r="X37" s="50"/>
      <c r="Y37" s="50"/>
      <c r="Z37" s="50"/>
    </row>
    <row r="38" spans="1:26" ht="15.75" customHeight="1">
      <c r="A38" s="1111"/>
      <c r="B38" s="1117" t="s">
        <v>303</v>
      </c>
      <c r="C38" s="116"/>
      <c r="D38" s="62"/>
      <c r="E38" s="62"/>
      <c r="F38" s="62"/>
      <c r="G38" s="62"/>
      <c r="H38" s="62"/>
      <c r="I38" s="62"/>
      <c r="J38" s="62"/>
      <c r="K38" s="62"/>
      <c r="L38" s="62"/>
      <c r="M38" s="117"/>
      <c r="N38" s="50"/>
      <c r="O38" s="50"/>
      <c r="P38" s="50"/>
      <c r="Q38" s="50"/>
      <c r="R38" s="50"/>
      <c r="S38" s="50"/>
      <c r="T38" s="50"/>
      <c r="U38" s="50"/>
      <c r="V38" s="50"/>
      <c r="W38" s="50"/>
      <c r="X38" s="50"/>
      <c r="Y38" s="50"/>
      <c r="Z38" s="50"/>
    </row>
    <row r="39" spans="1:26" ht="15.75" customHeight="1">
      <c r="A39" s="1111"/>
      <c r="B39" s="1077"/>
      <c r="C39" s="78"/>
      <c r="D39" s="10">
        <v>2023</v>
      </c>
      <c r="E39" s="10"/>
      <c r="F39" s="10">
        <v>2024</v>
      </c>
      <c r="G39" s="10"/>
      <c r="H39" s="67">
        <v>2025</v>
      </c>
      <c r="I39" s="67"/>
      <c r="J39" s="67">
        <v>2026</v>
      </c>
      <c r="K39" s="10"/>
      <c r="L39" s="10">
        <v>2027</v>
      </c>
      <c r="M39" s="118"/>
      <c r="N39" s="50"/>
      <c r="O39" s="50"/>
      <c r="P39" s="50"/>
      <c r="Q39" s="50"/>
      <c r="R39" s="50"/>
      <c r="S39" s="50"/>
      <c r="T39" s="50"/>
      <c r="U39" s="50"/>
      <c r="V39" s="50"/>
      <c r="W39" s="50"/>
      <c r="X39" s="50"/>
      <c r="Y39" s="50"/>
      <c r="Z39" s="50"/>
    </row>
    <row r="40" spans="1:26" ht="15.75" customHeight="1">
      <c r="A40" s="1111"/>
      <c r="B40" s="1077"/>
      <c r="C40" s="78"/>
      <c r="D40" s="1780">
        <v>2</v>
      </c>
      <c r="E40" s="1069"/>
      <c r="F40" s="1780">
        <v>2</v>
      </c>
      <c r="G40" s="1069"/>
      <c r="H40" s="1780">
        <v>2</v>
      </c>
      <c r="I40" s="1069"/>
      <c r="J40" s="1780">
        <v>2</v>
      </c>
      <c r="K40" s="1069"/>
      <c r="L40" s="1780">
        <v>2</v>
      </c>
      <c r="M40" s="1069"/>
      <c r="N40" s="50"/>
      <c r="O40" s="50"/>
      <c r="P40" s="50"/>
      <c r="Q40" s="50"/>
      <c r="R40" s="50"/>
      <c r="S40" s="50"/>
      <c r="T40" s="50"/>
      <c r="U40" s="50"/>
      <c r="V40" s="50"/>
      <c r="W40" s="50"/>
      <c r="X40" s="50"/>
      <c r="Y40" s="50"/>
      <c r="Z40" s="50"/>
    </row>
    <row r="41" spans="1:26" ht="15.75" customHeight="1">
      <c r="A41" s="1111"/>
      <c r="B41" s="1077"/>
      <c r="C41" s="78"/>
      <c r="D41" s="10">
        <v>2028</v>
      </c>
      <c r="E41" s="10"/>
      <c r="F41" s="10">
        <v>2029</v>
      </c>
      <c r="G41" s="10"/>
      <c r="H41" s="67">
        <v>2030</v>
      </c>
      <c r="I41" s="67"/>
      <c r="J41" s="67">
        <v>2031</v>
      </c>
      <c r="K41" s="10"/>
      <c r="L41" s="10">
        <v>2032</v>
      </c>
      <c r="M41" s="77"/>
      <c r="N41" s="50"/>
      <c r="O41" s="50"/>
      <c r="P41" s="50"/>
      <c r="Q41" s="50"/>
      <c r="R41" s="50"/>
      <c r="S41" s="50"/>
      <c r="T41" s="50"/>
      <c r="U41" s="50"/>
      <c r="V41" s="50"/>
      <c r="W41" s="50"/>
      <c r="X41" s="50"/>
      <c r="Y41" s="50"/>
      <c r="Z41" s="50"/>
    </row>
    <row r="42" spans="1:26" ht="15.75" customHeight="1">
      <c r="A42" s="1111"/>
      <c r="B42" s="1077"/>
      <c r="C42" s="78"/>
      <c r="D42" s="1780">
        <v>2</v>
      </c>
      <c r="E42" s="1069"/>
      <c r="F42" s="1780">
        <v>2</v>
      </c>
      <c r="G42" s="1069"/>
      <c r="H42" s="1780">
        <v>2</v>
      </c>
      <c r="I42" s="1069"/>
      <c r="J42" s="1780">
        <v>2</v>
      </c>
      <c r="K42" s="1069"/>
      <c r="L42" s="1780">
        <v>2</v>
      </c>
      <c r="M42" s="1069"/>
      <c r="N42" s="50"/>
      <c r="O42" s="50"/>
      <c r="P42" s="50"/>
      <c r="Q42" s="50"/>
      <c r="R42" s="50"/>
      <c r="S42" s="50"/>
      <c r="T42" s="50"/>
      <c r="U42" s="50"/>
      <c r="V42" s="50"/>
      <c r="W42" s="50"/>
      <c r="X42" s="50"/>
      <c r="Y42" s="50"/>
      <c r="Z42" s="50"/>
    </row>
    <row r="43" spans="1:26" ht="15.75" customHeight="1">
      <c r="A43" s="1111"/>
      <c r="B43" s="1077"/>
      <c r="C43" s="78"/>
      <c r="D43" s="10">
        <v>2033</v>
      </c>
      <c r="E43" s="10"/>
      <c r="F43" s="10">
        <v>2034</v>
      </c>
      <c r="G43" s="10"/>
      <c r="H43" s="67">
        <v>2035</v>
      </c>
      <c r="I43" s="67"/>
      <c r="J43" s="67">
        <v>2036</v>
      </c>
      <c r="K43" s="10"/>
      <c r="L43" s="10">
        <v>2037</v>
      </c>
      <c r="M43" s="77"/>
      <c r="N43" s="50"/>
      <c r="O43" s="50"/>
      <c r="P43" s="50"/>
      <c r="Q43" s="50"/>
      <c r="R43" s="50"/>
      <c r="S43" s="50"/>
      <c r="T43" s="50"/>
      <c r="U43" s="50"/>
      <c r="V43" s="50"/>
      <c r="W43" s="50"/>
      <c r="X43" s="50"/>
      <c r="Y43" s="50"/>
      <c r="Z43" s="50"/>
    </row>
    <row r="44" spans="1:26" ht="15.75" customHeight="1">
      <c r="A44" s="1111"/>
      <c r="B44" s="1077"/>
      <c r="C44" s="78"/>
      <c r="D44" s="1780">
        <v>2</v>
      </c>
      <c r="E44" s="1069"/>
      <c r="F44" s="1780">
        <v>2</v>
      </c>
      <c r="G44" s="1069"/>
      <c r="H44" s="1780">
        <v>2</v>
      </c>
      <c r="I44" s="1069"/>
      <c r="J44" s="1780">
        <v>2</v>
      </c>
      <c r="K44" s="1069"/>
      <c r="L44" s="1780">
        <v>2</v>
      </c>
      <c r="M44" s="1069"/>
      <c r="N44" s="50"/>
      <c r="O44" s="50"/>
      <c r="P44" s="50"/>
      <c r="Q44" s="50"/>
      <c r="R44" s="50"/>
      <c r="S44" s="50"/>
      <c r="T44" s="50"/>
      <c r="U44" s="50"/>
      <c r="V44" s="50"/>
      <c r="W44" s="50"/>
      <c r="X44" s="50"/>
      <c r="Y44" s="50"/>
      <c r="Z44" s="50"/>
    </row>
    <row r="45" spans="1:26" ht="15.75" customHeight="1">
      <c r="A45" s="1111"/>
      <c r="B45" s="1077"/>
      <c r="C45" s="78"/>
      <c r="D45" s="10">
        <v>2038</v>
      </c>
      <c r="E45" s="107"/>
      <c r="F45" s="154" t="s">
        <v>304</v>
      </c>
      <c r="G45" s="107"/>
      <c r="H45" s="155"/>
      <c r="I45" s="99"/>
      <c r="J45" s="155"/>
      <c r="K45" s="99"/>
      <c r="L45" s="155"/>
      <c r="M45" s="100"/>
      <c r="N45" s="50"/>
      <c r="O45" s="50"/>
      <c r="P45" s="50"/>
      <c r="Q45" s="50"/>
      <c r="R45" s="50"/>
      <c r="S45" s="50"/>
      <c r="T45" s="50"/>
      <c r="U45" s="50"/>
      <c r="V45" s="50"/>
      <c r="W45" s="50"/>
      <c r="X45" s="50"/>
      <c r="Y45" s="50"/>
      <c r="Z45" s="50"/>
    </row>
    <row r="46" spans="1:26" ht="15.75" customHeight="1">
      <c r="A46" s="1111"/>
      <c r="B46" s="1077"/>
      <c r="C46" s="78"/>
      <c r="D46" s="1780">
        <v>2</v>
      </c>
      <c r="E46" s="1069"/>
      <c r="F46" s="1780">
        <v>32</v>
      </c>
      <c r="G46" s="1069"/>
      <c r="H46" s="1209"/>
      <c r="I46" s="1210"/>
      <c r="J46" s="156"/>
      <c r="K46" s="10"/>
      <c r="L46" s="156"/>
      <c r="M46" s="109"/>
      <c r="N46" s="50"/>
      <c r="O46" s="50"/>
      <c r="P46" s="50"/>
      <c r="Q46" s="50"/>
      <c r="R46" s="50"/>
      <c r="S46" s="50"/>
      <c r="T46" s="50"/>
      <c r="U46" s="50"/>
      <c r="V46" s="50"/>
      <c r="W46" s="50"/>
      <c r="X46" s="50"/>
      <c r="Y46" s="50"/>
      <c r="Z46" s="50"/>
    </row>
    <row r="47" spans="1:26" ht="15.75" customHeight="1">
      <c r="A47" s="1111"/>
      <c r="B47" s="1077"/>
      <c r="C47" s="130"/>
      <c r="D47" s="154"/>
      <c r="E47" s="107"/>
      <c r="F47" s="154"/>
      <c r="G47" s="107"/>
      <c r="H47" s="131"/>
      <c r="I47" s="85"/>
      <c r="J47" s="131"/>
      <c r="K47" s="85"/>
      <c r="L47" s="131"/>
      <c r="M47" s="86"/>
      <c r="N47" s="50"/>
      <c r="O47" s="50"/>
      <c r="P47" s="50"/>
      <c r="Q47" s="50"/>
      <c r="R47" s="50"/>
      <c r="S47" s="50"/>
      <c r="T47" s="50"/>
      <c r="U47" s="50"/>
      <c r="V47" s="50"/>
      <c r="W47" s="50"/>
      <c r="X47" s="50"/>
      <c r="Y47" s="50"/>
      <c r="Z47" s="50"/>
    </row>
    <row r="48" spans="1:26" ht="18" customHeight="1">
      <c r="A48" s="1111"/>
      <c r="B48" s="1117" t="s">
        <v>305</v>
      </c>
      <c r="C48" s="87"/>
      <c r="D48" s="72"/>
      <c r="E48" s="72"/>
      <c r="F48" s="72"/>
      <c r="G48" s="72"/>
      <c r="H48" s="72"/>
      <c r="I48" s="72"/>
      <c r="J48" s="72"/>
      <c r="K48" s="72"/>
      <c r="L48" s="90"/>
      <c r="M48" s="91"/>
      <c r="N48" s="50"/>
      <c r="O48" s="50"/>
      <c r="P48" s="50"/>
      <c r="Q48" s="50"/>
      <c r="R48" s="50"/>
      <c r="S48" s="50"/>
      <c r="T48" s="50"/>
      <c r="U48" s="50"/>
      <c r="V48" s="50"/>
      <c r="W48" s="50"/>
      <c r="X48" s="50"/>
      <c r="Y48" s="50"/>
      <c r="Z48" s="50"/>
    </row>
    <row r="49" spans="1:26" ht="15.75" customHeight="1">
      <c r="A49" s="1111"/>
      <c r="B49" s="1077"/>
      <c r="C49" s="133"/>
      <c r="D49" s="134" t="s">
        <v>306</v>
      </c>
      <c r="E49" s="135" t="s">
        <v>163</v>
      </c>
      <c r="F49" s="1085" t="s">
        <v>307</v>
      </c>
      <c r="G49" s="1087" t="s">
        <v>674</v>
      </c>
      <c r="H49" s="1088"/>
      <c r="I49" s="1088"/>
      <c r="J49" s="1089"/>
      <c r="K49" s="136" t="s">
        <v>308</v>
      </c>
      <c r="L49" s="1091"/>
      <c r="M49" s="1092"/>
      <c r="N49" s="50"/>
      <c r="O49" s="50"/>
      <c r="P49" s="50"/>
      <c r="Q49" s="50"/>
      <c r="R49" s="50"/>
      <c r="S49" s="50"/>
      <c r="T49" s="50"/>
      <c r="U49" s="50"/>
      <c r="V49" s="50"/>
      <c r="W49" s="50"/>
      <c r="X49" s="50"/>
      <c r="Y49" s="50"/>
      <c r="Z49" s="50"/>
    </row>
    <row r="50" spans="1:26" ht="15.75" customHeight="1">
      <c r="A50" s="1111"/>
      <c r="B50" s="1077"/>
      <c r="C50" s="133"/>
      <c r="D50" s="157" t="s">
        <v>309</v>
      </c>
      <c r="E50" s="81"/>
      <c r="F50" s="1086"/>
      <c r="G50" s="1090"/>
      <c r="H50" s="1067"/>
      <c r="I50" s="1067"/>
      <c r="J50" s="1068"/>
      <c r="K50" s="90"/>
      <c r="L50" s="1090"/>
      <c r="M50" s="1093"/>
      <c r="N50" s="50"/>
      <c r="O50" s="50"/>
      <c r="P50" s="50"/>
      <c r="Q50" s="50"/>
      <c r="R50" s="50"/>
      <c r="S50" s="50"/>
      <c r="T50" s="50"/>
      <c r="U50" s="50"/>
      <c r="V50" s="50"/>
      <c r="W50" s="50"/>
      <c r="X50" s="50"/>
      <c r="Y50" s="50"/>
      <c r="Z50" s="50"/>
    </row>
    <row r="51" spans="1:26" ht="15.75" customHeight="1">
      <c r="A51" s="1111"/>
      <c r="B51" s="1078"/>
      <c r="C51" s="138"/>
      <c r="D51" s="95"/>
      <c r="E51" s="95"/>
      <c r="F51" s="95"/>
      <c r="G51" s="95"/>
      <c r="H51" s="95"/>
      <c r="I51" s="95"/>
      <c r="J51" s="95"/>
      <c r="K51" s="95"/>
      <c r="L51" s="90"/>
      <c r="M51" s="91"/>
      <c r="N51" s="50"/>
      <c r="O51" s="50"/>
      <c r="P51" s="50"/>
      <c r="Q51" s="50"/>
      <c r="R51" s="50"/>
      <c r="S51" s="50"/>
      <c r="T51" s="50"/>
      <c r="U51" s="50"/>
      <c r="V51" s="50"/>
      <c r="W51" s="50"/>
      <c r="X51" s="50"/>
      <c r="Y51" s="50"/>
      <c r="Z51" s="50"/>
    </row>
    <row r="52" spans="1:26" ht="15.75" customHeight="1">
      <c r="A52" s="1111"/>
      <c r="B52" s="52" t="s">
        <v>310</v>
      </c>
      <c r="C52" s="1103" t="s">
        <v>697</v>
      </c>
      <c r="D52" s="1064"/>
      <c r="E52" s="1064"/>
      <c r="F52" s="1064"/>
      <c r="G52" s="1064"/>
      <c r="H52" s="1064"/>
      <c r="I52" s="1064"/>
      <c r="J52" s="1064"/>
      <c r="K52" s="1064"/>
      <c r="L52" s="1064"/>
      <c r="M52" s="1095"/>
      <c r="N52" s="50"/>
      <c r="O52" s="50"/>
      <c r="P52" s="50"/>
      <c r="Q52" s="50"/>
      <c r="R52" s="50"/>
      <c r="S52" s="50"/>
      <c r="T52" s="50"/>
      <c r="U52" s="50"/>
      <c r="V52" s="50"/>
      <c r="W52" s="50"/>
      <c r="X52" s="50"/>
      <c r="Y52" s="50"/>
      <c r="Z52" s="50"/>
    </row>
    <row r="53" spans="1:26" ht="15.75" customHeight="1">
      <c r="A53" s="1111"/>
      <c r="B53" s="61" t="s">
        <v>312</v>
      </c>
      <c r="C53" s="1103" t="s">
        <v>676</v>
      </c>
      <c r="D53" s="1064"/>
      <c r="E53" s="1064"/>
      <c r="F53" s="1064"/>
      <c r="G53" s="1064"/>
      <c r="H53" s="1064"/>
      <c r="I53" s="1064"/>
      <c r="J53" s="1064"/>
      <c r="K53" s="1064"/>
      <c r="L53" s="1064"/>
      <c r="M53" s="1095"/>
      <c r="N53" s="50"/>
      <c r="O53" s="50"/>
      <c r="P53" s="50"/>
      <c r="Q53" s="50"/>
      <c r="R53" s="50"/>
      <c r="S53" s="50"/>
      <c r="T53" s="50"/>
      <c r="U53" s="50"/>
      <c r="V53" s="50"/>
      <c r="W53" s="50"/>
      <c r="X53" s="50"/>
      <c r="Y53" s="50"/>
      <c r="Z53" s="50"/>
    </row>
    <row r="54" spans="1:26" ht="15.75" customHeight="1">
      <c r="A54" s="1111"/>
      <c r="B54" s="61" t="s">
        <v>314</v>
      </c>
      <c r="C54" s="1103" t="s">
        <v>677</v>
      </c>
      <c r="D54" s="1064"/>
      <c r="E54" s="1064"/>
      <c r="F54" s="1064"/>
      <c r="G54" s="1064"/>
      <c r="H54" s="1064"/>
      <c r="I54" s="1064"/>
      <c r="J54" s="1064"/>
      <c r="K54" s="1064"/>
      <c r="L54" s="1064"/>
      <c r="M54" s="1095"/>
      <c r="N54" s="50"/>
      <c r="O54" s="50"/>
      <c r="P54" s="50"/>
      <c r="Q54" s="50"/>
      <c r="R54" s="50"/>
      <c r="S54" s="50"/>
      <c r="T54" s="50"/>
      <c r="U54" s="50"/>
      <c r="V54" s="50"/>
      <c r="W54" s="50"/>
      <c r="X54" s="50"/>
      <c r="Y54" s="50"/>
      <c r="Z54" s="50"/>
    </row>
    <row r="55" spans="1:26" ht="15.75" customHeight="1">
      <c r="A55" s="1113"/>
      <c r="B55" s="61" t="s">
        <v>316</v>
      </c>
      <c r="C55" s="1103" t="s">
        <v>678</v>
      </c>
      <c r="D55" s="1064"/>
      <c r="E55" s="1064"/>
      <c r="F55" s="1064"/>
      <c r="G55" s="1064"/>
      <c r="H55" s="1064"/>
      <c r="I55" s="1064"/>
      <c r="J55" s="1064"/>
      <c r="K55" s="1064"/>
      <c r="L55" s="1064"/>
      <c r="M55" s="1095"/>
      <c r="N55" s="50"/>
      <c r="O55" s="50"/>
      <c r="P55" s="50"/>
      <c r="Q55" s="50"/>
      <c r="R55" s="50"/>
      <c r="S55" s="50"/>
      <c r="T55" s="50"/>
      <c r="U55" s="50"/>
      <c r="V55" s="50"/>
      <c r="W55" s="50"/>
      <c r="X55" s="50"/>
      <c r="Y55" s="50"/>
      <c r="Z55" s="50"/>
    </row>
    <row r="56" spans="1:26" ht="15.75" customHeight="1">
      <c r="A56" s="1212" t="s">
        <v>317</v>
      </c>
      <c r="B56" s="141" t="s">
        <v>318</v>
      </c>
      <c r="C56" s="1103" t="s">
        <v>259</v>
      </c>
      <c r="D56" s="1064"/>
      <c r="E56" s="1064"/>
      <c r="F56" s="1064"/>
      <c r="G56" s="1064"/>
      <c r="H56" s="1064"/>
      <c r="I56" s="1064"/>
      <c r="J56" s="1064"/>
      <c r="K56" s="1064"/>
      <c r="L56" s="1064"/>
      <c r="M56" s="1095"/>
      <c r="N56" s="50"/>
      <c r="O56" s="50"/>
      <c r="P56" s="50"/>
      <c r="Q56" s="50"/>
      <c r="R56" s="50"/>
      <c r="S56" s="50"/>
      <c r="T56" s="50"/>
      <c r="U56" s="50"/>
      <c r="V56" s="50"/>
      <c r="W56" s="50"/>
      <c r="X56" s="50"/>
      <c r="Y56" s="50"/>
      <c r="Z56" s="50"/>
    </row>
    <row r="57" spans="1:26" ht="15.75" customHeight="1">
      <c r="A57" s="1111"/>
      <c r="B57" s="141" t="s">
        <v>320</v>
      </c>
      <c r="C57" s="1098" t="s">
        <v>698</v>
      </c>
      <c r="D57" s="1064"/>
      <c r="E57" s="1064"/>
      <c r="F57" s="1064"/>
      <c r="G57" s="1064"/>
      <c r="H57" s="1064"/>
      <c r="I57" s="1064"/>
      <c r="J57" s="1064"/>
      <c r="K57" s="1064"/>
      <c r="L57" s="1064"/>
      <c r="M57" s="1095"/>
      <c r="N57" s="50"/>
      <c r="O57" s="50"/>
      <c r="P57" s="50"/>
      <c r="Q57" s="50"/>
      <c r="R57" s="50"/>
      <c r="S57" s="50"/>
      <c r="T57" s="50"/>
      <c r="U57" s="50"/>
      <c r="V57" s="50"/>
      <c r="W57" s="50"/>
      <c r="X57" s="50"/>
      <c r="Y57" s="50"/>
      <c r="Z57" s="50"/>
    </row>
    <row r="58" spans="1:26" ht="15.75" customHeight="1">
      <c r="A58" s="1111"/>
      <c r="B58" s="141" t="s">
        <v>322</v>
      </c>
      <c r="C58" s="1098" t="s">
        <v>66</v>
      </c>
      <c r="D58" s="1064"/>
      <c r="E58" s="1064"/>
      <c r="F58" s="1064"/>
      <c r="G58" s="1064"/>
      <c r="H58" s="1064"/>
      <c r="I58" s="1064"/>
      <c r="J58" s="1064"/>
      <c r="K58" s="1064"/>
      <c r="L58" s="1064"/>
      <c r="M58" s="1095"/>
      <c r="N58" s="50"/>
      <c r="O58" s="50"/>
      <c r="P58" s="50"/>
      <c r="Q58" s="50"/>
      <c r="R58" s="50"/>
      <c r="S58" s="50"/>
      <c r="T58" s="50"/>
      <c r="U58" s="50"/>
      <c r="V58" s="50"/>
      <c r="W58" s="50"/>
      <c r="X58" s="50"/>
      <c r="Y58" s="50"/>
      <c r="Z58" s="50"/>
    </row>
    <row r="59" spans="1:26" ht="15.75" customHeight="1">
      <c r="A59" s="1111"/>
      <c r="B59" s="142" t="s">
        <v>323</v>
      </c>
      <c r="C59" s="1098" t="s">
        <v>258</v>
      </c>
      <c r="D59" s="1064"/>
      <c r="E59" s="1064"/>
      <c r="F59" s="1064"/>
      <c r="G59" s="1064"/>
      <c r="H59" s="1064"/>
      <c r="I59" s="1064"/>
      <c r="J59" s="1064"/>
      <c r="K59" s="1064"/>
      <c r="L59" s="1064"/>
      <c r="M59" s="1095"/>
      <c r="N59" s="50"/>
      <c r="O59" s="50"/>
      <c r="P59" s="50"/>
      <c r="Q59" s="50"/>
      <c r="R59" s="50"/>
      <c r="S59" s="50"/>
      <c r="T59" s="50"/>
      <c r="U59" s="50"/>
      <c r="V59" s="50"/>
      <c r="W59" s="50"/>
      <c r="X59" s="50"/>
      <c r="Y59" s="50"/>
      <c r="Z59" s="50"/>
    </row>
    <row r="60" spans="1:26" ht="15.75" customHeight="1">
      <c r="A60" s="1111"/>
      <c r="B60" s="141" t="s">
        <v>324</v>
      </c>
      <c r="C60" s="1102" t="s">
        <v>260</v>
      </c>
      <c r="D60" s="1064"/>
      <c r="E60" s="1064"/>
      <c r="F60" s="1064"/>
      <c r="G60" s="1064"/>
      <c r="H60" s="1064"/>
      <c r="I60" s="1064"/>
      <c r="J60" s="1064"/>
      <c r="K60" s="1064"/>
      <c r="L60" s="1064"/>
      <c r="M60" s="1095"/>
      <c r="N60" s="50"/>
      <c r="O60" s="50"/>
      <c r="P60" s="50"/>
      <c r="Q60" s="50"/>
      <c r="R60" s="50"/>
      <c r="S60" s="50"/>
      <c r="T60" s="50"/>
      <c r="U60" s="50"/>
      <c r="V60" s="50"/>
      <c r="W60" s="50"/>
      <c r="X60" s="50"/>
      <c r="Y60" s="50"/>
      <c r="Z60" s="50"/>
    </row>
    <row r="61" spans="1:26" ht="15.75" customHeight="1">
      <c r="A61" s="1112"/>
      <c r="B61" s="141" t="s">
        <v>325</v>
      </c>
      <c r="C61" s="1098">
        <v>3274856</v>
      </c>
      <c r="D61" s="1064"/>
      <c r="E61" s="1064"/>
      <c r="F61" s="1064"/>
      <c r="G61" s="1064"/>
      <c r="H61" s="1064"/>
      <c r="I61" s="1064"/>
      <c r="J61" s="1064"/>
      <c r="K61" s="1064"/>
      <c r="L61" s="1064"/>
      <c r="M61" s="1095"/>
      <c r="N61" s="50"/>
      <c r="O61" s="50"/>
      <c r="P61" s="50"/>
      <c r="Q61" s="50"/>
      <c r="R61" s="50"/>
      <c r="S61" s="50"/>
      <c r="T61" s="50"/>
      <c r="U61" s="50"/>
      <c r="V61" s="50"/>
      <c r="W61" s="50"/>
      <c r="X61" s="50"/>
      <c r="Y61" s="50"/>
      <c r="Z61" s="50"/>
    </row>
    <row r="62" spans="1:26" ht="15.75" customHeight="1">
      <c r="A62" s="1212" t="s">
        <v>326</v>
      </c>
      <c r="B62" s="143" t="s">
        <v>327</v>
      </c>
      <c r="C62" s="1098" t="s">
        <v>699</v>
      </c>
      <c r="D62" s="1064"/>
      <c r="E62" s="1064"/>
      <c r="F62" s="1064"/>
      <c r="G62" s="1064"/>
      <c r="H62" s="1064"/>
      <c r="I62" s="1064"/>
      <c r="J62" s="1064"/>
      <c r="K62" s="1064"/>
      <c r="L62" s="1064"/>
      <c r="M62" s="1095"/>
      <c r="N62" s="50"/>
      <c r="O62" s="50"/>
      <c r="P62" s="50"/>
      <c r="Q62" s="50"/>
      <c r="R62" s="50"/>
      <c r="S62" s="50"/>
      <c r="T62" s="50"/>
      <c r="U62" s="50"/>
      <c r="V62" s="50"/>
      <c r="W62" s="50"/>
      <c r="X62" s="50"/>
      <c r="Y62" s="50"/>
      <c r="Z62" s="50"/>
    </row>
    <row r="63" spans="1:26" ht="30" customHeight="1">
      <c r="A63" s="1111"/>
      <c r="B63" s="143" t="s">
        <v>329</v>
      </c>
      <c r="C63" s="1098" t="s">
        <v>700</v>
      </c>
      <c r="D63" s="1064"/>
      <c r="E63" s="1064"/>
      <c r="F63" s="1064"/>
      <c r="G63" s="1064"/>
      <c r="H63" s="1064"/>
      <c r="I63" s="1064"/>
      <c r="J63" s="1064"/>
      <c r="K63" s="1064"/>
      <c r="L63" s="1064"/>
      <c r="M63" s="1095"/>
      <c r="N63" s="50"/>
      <c r="O63" s="50"/>
      <c r="P63" s="50"/>
      <c r="Q63" s="50"/>
      <c r="R63" s="50"/>
      <c r="S63" s="50"/>
      <c r="T63" s="50"/>
      <c r="U63" s="50"/>
      <c r="V63" s="50"/>
      <c r="W63" s="50"/>
      <c r="X63" s="50"/>
      <c r="Y63" s="50"/>
      <c r="Z63" s="50"/>
    </row>
    <row r="64" spans="1:26" ht="30" customHeight="1">
      <c r="A64" s="1113"/>
      <c r="B64" s="144" t="s">
        <v>52</v>
      </c>
      <c r="C64" s="1098" t="s">
        <v>66</v>
      </c>
      <c r="D64" s="1064"/>
      <c r="E64" s="1064"/>
      <c r="F64" s="1064"/>
      <c r="G64" s="1064"/>
      <c r="H64" s="1064"/>
      <c r="I64" s="1064"/>
      <c r="J64" s="1064"/>
      <c r="K64" s="1064"/>
      <c r="L64" s="1064"/>
      <c r="M64" s="1095"/>
      <c r="N64" s="50"/>
      <c r="O64" s="50"/>
      <c r="P64" s="50"/>
      <c r="Q64" s="50"/>
      <c r="R64" s="50"/>
      <c r="S64" s="50"/>
      <c r="T64" s="50"/>
      <c r="U64" s="50"/>
      <c r="V64" s="50"/>
      <c r="W64" s="50"/>
      <c r="X64" s="50"/>
      <c r="Y64" s="50"/>
      <c r="Z64" s="50"/>
    </row>
    <row r="65" spans="1:26" ht="15.75" customHeight="1">
      <c r="A65" s="184" t="s">
        <v>331</v>
      </c>
      <c r="B65" s="146"/>
      <c r="C65" s="1099"/>
      <c r="D65" s="1100"/>
      <c r="E65" s="1100"/>
      <c r="F65" s="1100"/>
      <c r="G65" s="1100"/>
      <c r="H65" s="1100"/>
      <c r="I65" s="1100"/>
      <c r="J65" s="1100"/>
      <c r="K65" s="1100"/>
      <c r="L65" s="1100"/>
      <c r="M65" s="1101"/>
      <c r="N65" s="50"/>
      <c r="O65" s="50"/>
      <c r="P65" s="50"/>
      <c r="Q65" s="50"/>
      <c r="R65" s="50"/>
      <c r="S65" s="50"/>
      <c r="T65" s="50"/>
      <c r="U65" s="50"/>
      <c r="V65" s="50"/>
      <c r="W65" s="50"/>
      <c r="X65" s="50"/>
      <c r="Y65" s="50"/>
      <c r="Z65" s="50"/>
    </row>
    <row r="66" spans="1:26" ht="15.75" customHeight="1">
      <c r="A66" s="50"/>
      <c r="B66" s="147"/>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5.75" customHeight="1">
      <c r="A67" s="50"/>
      <c r="B67" s="147"/>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c r="A68" s="50"/>
      <c r="B68" s="147"/>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5.75" customHeight="1">
      <c r="A69" s="50"/>
      <c r="B69" s="147"/>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c r="A70" s="50"/>
      <c r="B70" s="147"/>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c r="A71" s="50"/>
      <c r="B71" s="147"/>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c r="A72" s="50"/>
      <c r="B72" s="147"/>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c r="A73" s="50"/>
      <c r="B73" s="147"/>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c r="A74" s="50"/>
      <c r="B74" s="147"/>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c r="A75" s="50"/>
      <c r="B75" s="147"/>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c r="A76" s="50"/>
      <c r="B76" s="147"/>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c r="A77" s="50"/>
      <c r="B77" s="147"/>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c r="A78" s="50"/>
      <c r="B78" s="147"/>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c r="A79" s="50"/>
      <c r="B79" s="147"/>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c r="A80" s="50"/>
      <c r="B80" s="147"/>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c r="A81" s="50"/>
      <c r="B81" s="147"/>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c r="A82" s="50"/>
      <c r="B82" s="147"/>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c r="A83" s="50"/>
      <c r="B83" s="147"/>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c r="A84" s="50"/>
      <c r="B84" s="147"/>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c r="A85" s="50"/>
      <c r="B85" s="147"/>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c r="A86" s="50"/>
      <c r="B86" s="147"/>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c r="A87" s="50"/>
      <c r="B87" s="147"/>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c r="A88" s="50"/>
      <c r="B88" s="147"/>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c r="A89" s="50"/>
      <c r="B89" s="147"/>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c r="A90" s="50"/>
      <c r="B90" s="147"/>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c r="A91" s="50"/>
      <c r="B91" s="147"/>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c r="A92" s="50"/>
      <c r="B92" s="147"/>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c r="A93" s="50"/>
      <c r="B93" s="147"/>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c r="A94" s="50"/>
      <c r="B94" s="147"/>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c r="A95" s="50"/>
      <c r="B95" s="147"/>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c r="A96" s="50"/>
      <c r="B96" s="147"/>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c r="A97" s="50"/>
      <c r="B97" s="147"/>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c r="A98" s="50"/>
      <c r="B98" s="147"/>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c r="A99" s="50"/>
      <c r="B99" s="147"/>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c r="A100" s="50"/>
      <c r="B100" s="14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c r="A101" s="50"/>
      <c r="B101" s="14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c r="A102" s="50"/>
      <c r="B102" s="14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c r="A103" s="50"/>
      <c r="B103" s="14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c r="A104" s="50"/>
      <c r="B104" s="14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c r="A105" s="50"/>
      <c r="B105" s="14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c r="A106" s="50"/>
      <c r="B106" s="14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c r="A107" s="50"/>
      <c r="B107" s="14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c r="A108" s="50"/>
      <c r="B108" s="14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c r="A109" s="50"/>
      <c r="B109" s="14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c r="A110" s="50"/>
      <c r="B110" s="14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c r="A111" s="50"/>
      <c r="B111" s="14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c r="A112" s="50"/>
      <c r="B112" s="14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c r="A113" s="50"/>
      <c r="B113" s="14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c r="A114" s="50"/>
      <c r="B114" s="14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c r="A115" s="50"/>
      <c r="B115" s="14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c r="A116" s="50"/>
      <c r="B116" s="14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c r="A117" s="50"/>
      <c r="B117" s="14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c r="A118" s="50"/>
      <c r="B118" s="14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c r="A119" s="50"/>
      <c r="B119" s="14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c r="A120" s="50"/>
      <c r="B120" s="14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c r="A121" s="50"/>
      <c r="B121" s="14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c r="A122" s="50"/>
      <c r="B122" s="14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c r="A123" s="50"/>
      <c r="B123" s="14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c r="A124" s="50"/>
      <c r="B124" s="14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c r="A125" s="50"/>
      <c r="B125" s="14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c r="A126" s="50"/>
      <c r="B126" s="14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c r="A127" s="50"/>
      <c r="B127" s="14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c r="A128" s="50"/>
      <c r="B128" s="14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c r="A129" s="50"/>
      <c r="B129" s="14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c r="A130" s="50"/>
      <c r="B130" s="14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c r="A131" s="50"/>
      <c r="B131" s="14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c r="A132" s="50"/>
      <c r="B132" s="14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c r="A133" s="50"/>
      <c r="B133" s="14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c r="A134" s="50"/>
      <c r="B134" s="14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c r="A135" s="50"/>
      <c r="B135" s="14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c r="A136" s="50"/>
      <c r="B136" s="14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c r="A137" s="50"/>
      <c r="B137" s="14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c r="A138" s="50"/>
      <c r="B138" s="14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c r="A139" s="50"/>
      <c r="B139" s="14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c r="A140" s="50"/>
      <c r="B140" s="14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c r="A141" s="50"/>
      <c r="B141" s="14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c r="A142" s="50"/>
      <c r="B142" s="14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c r="A143" s="50"/>
      <c r="B143" s="14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c r="A144" s="50"/>
      <c r="B144" s="14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c r="A145" s="50"/>
      <c r="B145" s="14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c r="A146" s="50"/>
      <c r="B146" s="14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c r="A147" s="50"/>
      <c r="B147" s="14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c r="A148" s="50"/>
      <c r="B148" s="14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c r="A149" s="50"/>
      <c r="B149" s="14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c r="A150" s="50"/>
      <c r="B150" s="14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c r="A151" s="50"/>
      <c r="B151" s="14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c r="A152" s="50"/>
      <c r="B152" s="14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c r="A153" s="50"/>
      <c r="B153" s="14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c r="A154" s="50"/>
      <c r="B154" s="14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c r="A155" s="50"/>
      <c r="B155" s="14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c r="A156" s="50"/>
      <c r="B156" s="14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c r="A157" s="50"/>
      <c r="B157" s="14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c r="A158" s="50"/>
      <c r="B158" s="14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c r="A159" s="50"/>
      <c r="B159" s="14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c r="A160" s="50"/>
      <c r="B160" s="14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c r="A161" s="50"/>
      <c r="B161" s="14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c r="A162" s="50"/>
      <c r="B162" s="14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c r="A163" s="50"/>
      <c r="B163" s="14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c r="A164" s="50"/>
      <c r="B164" s="14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c r="A165" s="50"/>
      <c r="B165" s="14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c r="A166" s="50"/>
      <c r="B166" s="14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c r="A167" s="50"/>
      <c r="B167" s="14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c r="A168" s="50"/>
      <c r="B168" s="14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c r="A169" s="50"/>
      <c r="B169" s="14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c r="A170" s="50"/>
      <c r="B170" s="14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c r="A171" s="50"/>
      <c r="B171" s="14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c r="A172" s="50"/>
      <c r="B172" s="14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c r="A173" s="50"/>
      <c r="B173" s="14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c r="A174" s="50"/>
      <c r="B174" s="14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c r="A175" s="50"/>
      <c r="B175" s="14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c r="A176" s="50"/>
      <c r="B176" s="14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c r="A177" s="50"/>
      <c r="B177" s="14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c r="A178" s="50"/>
      <c r="B178" s="14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c r="A179" s="50"/>
      <c r="B179" s="14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c r="A180" s="50"/>
      <c r="B180" s="14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c r="A181" s="50"/>
      <c r="B181" s="14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c r="A182" s="50"/>
      <c r="B182" s="14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c r="A183" s="50"/>
      <c r="B183" s="14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c r="A184" s="50"/>
      <c r="B184" s="14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c r="A185" s="50"/>
      <c r="B185" s="14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c r="A186" s="50"/>
      <c r="B186" s="14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c r="A187" s="50"/>
      <c r="B187" s="14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c r="A188" s="50"/>
      <c r="B188" s="14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c r="A189" s="50"/>
      <c r="B189" s="14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c r="A190" s="50"/>
      <c r="B190" s="14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c r="A191" s="50"/>
      <c r="B191" s="14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c r="A192" s="50"/>
      <c r="B192" s="14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c r="A193" s="50"/>
      <c r="B193" s="14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c r="A194" s="50"/>
      <c r="B194" s="14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c r="A195" s="50"/>
      <c r="B195" s="14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c r="A196" s="50"/>
      <c r="B196" s="14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c r="A197" s="50"/>
      <c r="B197" s="14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c r="A198" s="50"/>
      <c r="B198" s="14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c r="A199" s="50"/>
      <c r="B199" s="14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c r="A200" s="50"/>
      <c r="B200" s="14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c r="A201" s="50"/>
      <c r="B201" s="14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c r="A202" s="50"/>
      <c r="B202" s="14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c r="A203" s="50"/>
      <c r="B203" s="14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c r="A204" s="50"/>
      <c r="B204" s="14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c r="A205" s="50"/>
      <c r="B205" s="14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c r="A206" s="50"/>
      <c r="B206" s="14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c r="A207" s="50"/>
      <c r="B207" s="14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c r="A208" s="50"/>
      <c r="B208" s="14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c r="A209" s="50"/>
      <c r="B209" s="14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c r="A210" s="50"/>
      <c r="B210" s="14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c r="A211" s="50"/>
      <c r="B211" s="14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c r="A212" s="50"/>
      <c r="B212" s="14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c r="A213" s="50"/>
      <c r="B213" s="14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c r="A214" s="50"/>
      <c r="B214" s="14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c r="A215" s="50"/>
      <c r="B215" s="14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c r="A216" s="50"/>
      <c r="B216" s="14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c r="A217" s="50"/>
      <c r="B217" s="14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c r="A218" s="50"/>
      <c r="B218" s="14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c r="A219" s="50"/>
      <c r="B219" s="14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c r="A220" s="50"/>
      <c r="B220" s="14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c r="A221" s="50"/>
      <c r="B221" s="14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c r="A222" s="50"/>
      <c r="B222" s="14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c r="A223" s="50"/>
      <c r="B223" s="14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c r="A224" s="50"/>
      <c r="B224" s="14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c r="A225" s="50"/>
      <c r="B225" s="14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c r="A226" s="50"/>
      <c r="B226" s="14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c r="A227" s="50"/>
      <c r="B227" s="147"/>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c r="A228" s="50"/>
      <c r="B228" s="147"/>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c r="A229" s="50"/>
      <c r="B229" s="147"/>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c r="A230" s="50"/>
      <c r="B230" s="147"/>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c r="A231" s="50"/>
      <c r="B231" s="147"/>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c r="A232" s="50"/>
      <c r="B232" s="147"/>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c r="A233" s="50"/>
      <c r="B233" s="147"/>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c r="A234" s="50"/>
      <c r="B234" s="147"/>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c r="A235" s="50"/>
      <c r="B235" s="147"/>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c r="A236" s="50"/>
      <c r="B236" s="147"/>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c r="A237" s="50"/>
      <c r="B237" s="147"/>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c r="A238" s="50"/>
      <c r="B238" s="147"/>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c r="A239" s="50"/>
      <c r="B239" s="147"/>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c r="A240" s="50"/>
      <c r="B240" s="147"/>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c r="A241" s="50"/>
      <c r="B241" s="147"/>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c r="A242" s="50"/>
      <c r="B242" s="147"/>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c r="A243" s="50"/>
      <c r="B243" s="147"/>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c r="A244" s="50"/>
      <c r="B244" s="147"/>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c r="A245" s="50"/>
      <c r="B245" s="147"/>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c r="A246" s="50"/>
      <c r="B246" s="147"/>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c r="A247" s="50"/>
      <c r="B247" s="147"/>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c r="A248" s="50"/>
      <c r="B248" s="147"/>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c r="A249" s="50"/>
      <c r="B249" s="147"/>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c r="A250" s="50"/>
      <c r="B250" s="147"/>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c r="A251" s="50"/>
      <c r="B251" s="147"/>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c r="A252" s="50"/>
      <c r="B252" s="147"/>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c r="A253" s="50"/>
      <c r="B253" s="147"/>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c r="A254" s="50"/>
      <c r="B254" s="147"/>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c r="A255" s="50"/>
      <c r="B255" s="147"/>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c r="A256" s="50"/>
      <c r="B256" s="147"/>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c r="A257" s="50"/>
      <c r="B257" s="147"/>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c r="A258" s="50"/>
      <c r="B258" s="147"/>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c r="A259" s="50"/>
      <c r="B259" s="147"/>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c r="A260" s="50"/>
      <c r="B260" s="147"/>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c r="A261" s="50"/>
      <c r="B261" s="147"/>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c r="A262" s="50"/>
      <c r="B262" s="147"/>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c r="A263" s="50"/>
      <c r="B263" s="147"/>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c r="A264" s="50"/>
      <c r="B264" s="147"/>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c r="A265" s="50"/>
      <c r="B265" s="147"/>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c r="A266" s="50"/>
      <c r="B266" s="147"/>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c r="A267" s="50"/>
      <c r="B267" s="147"/>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c r="A268" s="50"/>
      <c r="B268" s="147"/>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c r="A269" s="50"/>
      <c r="B269" s="147"/>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c r="A270" s="50"/>
      <c r="B270" s="147"/>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c r="A271" s="50"/>
      <c r="B271" s="147"/>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c r="A272" s="50"/>
      <c r="B272" s="147"/>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c r="A273" s="50"/>
      <c r="B273" s="147"/>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c r="A274" s="50"/>
      <c r="B274" s="147"/>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c r="A275" s="50"/>
      <c r="B275" s="147"/>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c r="A276" s="50"/>
      <c r="B276" s="147"/>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c r="A277" s="50"/>
      <c r="B277" s="147"/>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c r="A278" s="50"/>
      <c r="B278" s="147"/>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c r="A279" s="50"/>
      <c r="B279" s="147"/>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c r="A280" s="50"/>
      <c r="B280" s="147"/>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c r="A281" s="50"/>
      <c r="B281" s="147"/>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c r="A282" s="50"/>
      <c r="B282" s="147"/>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c r="A283" s="50"/>
      <c r="B283" s="147"/>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c r="A284" s="50"/>
      <c r="B284" s="147"/>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c r="A285" s="50"/>
      <c r="B285" s="147"/>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c r="A286" s="50"/>
      <c r="B286" s="147"/>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c r="A287" s="50"/>
      <c r="B287" s="147"/>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c r="A288" s="50"/>
      <c r="B288" s="147"/>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c r="A289" s="50"/>
      <c r="B289" s="147"/>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c r="A290" s="50"/>
      <c r="B290" s="147"/>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c r="A291" s="50"/>
      <c r="B291" s="147"/>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c r="A292" s="50"/>
      <c r="B292" s="147"/>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c r="A293" s="50"/>
      <c r="B293" s="147"/>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c r="A294" s="50"/>
      <c r="B294" s="147"/>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c r="A295" s="50"/>
      <c r="B295" s="147"/>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c r="A296" s="50"/>
      <c r="B296" s="147"/>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c r="A297" s="50"/>
      <c r="B297" s="147"/>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c r="A298" s="50"/>
      <c r="B298" s="147"/>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c r="A299" s="50"/>
      <c r="B299" s="147"/>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c r="A300" s="50"/>
      <c r="B300" s="147"/>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c r="A301" s="50"/>
      <c r="B301" s="147"/>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c r="A302" s="50"/>
      <c r="B302" s="147"/>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c r="A303" s="50"/>
      <c r="B303" s="147"/>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c r="A304" s="50"/>
      <c r="B304" s="147"/>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c r="A305" s="50"/>
      <c r="B305" s="147"/>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c r="A306" s="50"/>
      <c r="B306" s="147"/>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c r="A307" s="50"/>
      <c r="B307" s="147"/>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c r="A308" s="50"/>
      <c r="B308" s="147"/>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c r="A309" s="50"/>
      <c r="B309" s="147"/>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c r="A310" s="50"/>
      <c r="B310" s="147"/>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c r="A311" s="50"/>
      <c r="B311" s="147"/>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5.75" customHeight="1">
      <c r="A312" s="50"/>
      <c r="B312" s="147"/>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5.75" customHeight="1">
      <c r="A313" s="50"/>
      <c r="B313" s="147"/>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5.75" customHeight="1">
      <c r="A314" s="50"/>
      <c r="B314" s="147"/>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5.75" customHeight="1">
      <c r="A315" s="50"/>
      <c r="B315" s="147"/>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5.75" customHeight="1">
      <c r="A316" s="50"/>
      <c r="B316" s="147"/>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5.75" customHeight="1">
      <c r="A317" s="50"/>
      <c r="B317" s="147"/>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5.75" customHeight="1">
      <c r="A318" s="50"/>
      <c r="B318" s="147"/>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5.75" customHeight="1">
      <c r="A319" s="50"/>
      <c r="B319" s="147"/>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5.75" customHeight="1">
      <c r="A320" s="50"/>
      <c r="B320" s="147"/>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5.75" customHeight="1">
      <c r="A321" s="50"/>
      <c r="B321" s="147"/>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5.75" customHeight="1">
      <c r="A322" s="50"/>
      <c r="B322" s="147"/>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5.75" customHeight="1">
      <c r="A323" s="50"/>
      <c r="B323" s="147"/>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5.75" customHeight="1">
      <c r="A324" s="50"/>
      <c r="B324" s="147"/>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5.75" customHeight="1">
      <c r="A325" s="50"/>
      <c r="B325" s="147"/>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5.75" customHeight="1">
      <c r="A326" s="50"/>
      <c r="B326" s="147"/>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5.75" customHeight="1">
      <c r="A327" s="50"/>
      <c r="B327" s="147"/>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5.75" customHeight="1">
      <c r="A328" s="50"/>
      <c r="B328" s="147"/>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5.75" customHeight="1">
      <c r="A329" s="50"/>
      <c r="B329" s="147"/>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5.75" customHeight="1">
      <c r="A330" s="50"/>
      <c r="B330" s="147"/>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5.75" customHeight="1">
      <c r="A331" s="50"/>
      <c r="B331" s="147"/>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5.75" customHeight="1">
      <c r="A332" s="50"/>
      <c r="B332" s="147"/>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5.75" customHeight="1">
      <c r="A333" s="50"/>
      <c r="B333" s="147"/>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5.75" customHeight="1">
      <c r="A334" s="50"/>
      <c r="B334" s="147"/>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5.75" customHeight="1">
      <c r="A335" s="50"/>
      <c r="B335" s="147"/>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5.75" customHeight="1">
      <c r="A336" s="50"/>
      <c r="B336" s="147"/>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5.75" customHeight="1">
      <c r="A337" s="50"/>
      <c r="B337" s="147"/>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5.75" customHeight="1">
      <c r="A338" s="50"/>
      <c r="B338" s="147"/>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5.75" customHeight="1">
      <c r="A339" s="50"/>
      <c r="B339" s="147"/>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5.75" customHeight="1">
      <c r="A340" s="50"/>
      <c r="B340" s="147"/>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5.75" customHeight="1">
      <c r="A341" s="50"/>
      <c r="B341" s="147"/>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5.75" customHeight="1">
      <c r="A342" s="50"/>
      <c r="B342" s="147"/>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5.75" customHeight="1">
      <c r="A343" s="50"/>
      <c r="B343" s="147"/>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5.75" customHeight="1">
      <c r="A344" s="50"/>
      <c r="B344" s="147"/>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5.75" customHeight="1">
      <c r="A345" s="50"/>
      <c r="B345" s="147"/>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5.75" customHeight="1">
      <c r="A346" s="50"/>
      <c r="B346" s="147"/>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5.75" customHeight="1">
      <c r="A347" s="50"/>
      <c r="B347" s="147"/>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5.75" customHeight="1">
      <c r="A348" s="50"/>
      <c r="B348" s="147"/>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5.75" customHeight="1">
      <c r="A349" s="50"/>
      <c r="B349" s="147"/>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5.75" customHeight="1">
      <c r="A350" s="50"/>
      <c r="B350" s="147"/>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5.75" customHeight="1">
      <c r="A351" s="50"/>
      <c r="B351" s="147"/>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5.75" customHeight="1">
      <c r="A352" s="50"/>
      <c r="B352" s="147"/>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5.75" customHeight="1">
      <c r="A353" s="50"/>
      <c r="B353" s="147"/>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5.75" customHeight="1">
      <c r="A354" s="50"/>
      <c r="B354" s="147"/>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5.75" customHeight="1">
      <c r="A355" s="50"/>
      <c r="B355" s="147"/>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5.75" customHeight="1">
      <c r="A356" s="50"/>
      <c r="B356" s="147"/>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5.75" customHeight="1">
      <c r="A357" s="50"/>
      <c r="B357" s="147"/>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5.75" customHeight="1">
      <c r="A358" s="50"/>
      <c r="B358" s="147"/>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5.75" customHeight="1">
      <c r="A359" s="50"/>
      <c r="B359" s="147"/>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5.75" customHeight="1">
      <c r="A360" s="50"/>
      <c r="B360" s="147"/>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5.75" customHeight="1">
      <c r="A361" s="50"/>
      <c r="B361" s="147"/>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5.75" customHeight="1">
      <c r="A362" s="50"/>
      <c r="B362" s="147"/>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5.75" customHeight="1">
      <c r="A363" s="50"/>
      <c r="B363" s="147"/>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5.75" customHeight="1">
      <c r="A364" s="50"/>
      <c r="B364" s="147"/>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5.75" customHeight="1">
      <c r="A365" s="50"/>
      <c r="B365" s="147"/>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5.75" customHeight="1">
      <c r="A366" s="50"/>
      <c r="B366" s="147"/>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5.75" customHeight="1">
      <c r="A367" s="50"/>
      <c r="B367" s="147"/>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5.75" customHeight="1">
      <c r="A368" s="50"/>
      <c r="B368" s="147"/>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5.75" customHeight="1">
      <c r="A369" s="50"/>
      <c r="B369" s="147"/>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5.75" customHeight="1">
      <c r="A370" s="50"/>
      <c r="B370" s="147"/>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5.75" customHeight="1">
      <c r="A371" s="50"/>
      <c r="B371" s="147"/>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5.75" customHeight="1">
      <c r="A372" s="50"/>
      <c r="B372" s="147"/>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5.75" customHeight="1">
      <c r="A373" s="50"/>
      <c r="B373" s="147"/>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5.75" customHeight="1">
      <c r="A374" s="50"/>
      <c r="B374" s="147"/>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5.75" customHeight="1">
      <c r="A375" s="50"/>
      <c r="B375" s="147"/>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5.75" customHeight="1">
      <c r="A376" s="50"/>
      <c r="B376" s="147"/>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5.75" customHeight="1">
      <c r="A377" s="50"/>
      <c r="B377" s="147"/>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5.75" customHeight="1">
      <c r="A378" s="50"/>
      <c r="B378" s="147"/>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5.75" customHeight="1">
      <c r="A379" s="50"/>
      <c r="B379" s="147"/>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5.75" customHeight="1">
      <c r="A380" s="50"/>
      <c r="B380" s="147"/>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5.75" customHeight="1">
      <c r="A381" s="50"/>
      <c r="B381" s="147"/>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5.75" customHeight="1">
      <c r="A382" s="50"/>
      <c r="B382" s="147"/>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5.75" customHeight="1">
      <c r="A383" s="50"/>
      <c r="B383" s="147"/>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5.75" customHeight="1">
      <c r="A384" s="50"/>
      <c r="B384" s="147"/>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5.75" customHeight="1">
      <c r="A385" s="50"/>
      <c r="B385" s="147"/>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5.75" customHeight="1">
      <c r="A386" s="50"/>
      <c r="B386" s="147"/>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5.75" customHeight="1">
      <c r="A387" s="50"/>
      <c r="B387" s="147"/>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5.75" customHeight="1">
      <c r="A388" s="50"/>
      <c r="B388" s="147"/>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5.75" customHeight="1">
      <c r="A389" s="50"/>
      <c r="B389" s="147"/>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5.75" customHeight="1">
      <c r="A390" s="50"/>
      <c r="B390" s="147"/>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5.75" customHeight="1">
      <c r="A391" s="50"/>
      <c r="B391" s="147"/>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5.75" customHeight="1">
      <c r="A392" s="50"/>
      <c r="B392" s="147"/>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5.75" customHeight="1">
      <c r="A393" s="50"/>
      <c r="B393" s="147"/>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5.75" customHeight="1">
      <c r="A394" s="50"/>
      <c r="B394" s="147"/>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5.75" customHeight="1">
      <c r="A395" s="50"/>
      <c r="B395" s="147"/>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5.75" customHeight="1">
      <c r="A396" s="50"/>
      <c r="B396" s="147"/>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5.75" customHeight="1">
      <c r="A397" s="50"/>
      <c r="B397" s="147"/>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5.75" customHeight="1">
      <c r="A398" s="50"/>
      <c r="B398" s="147"/>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5.75" customHeight="1">
      <c r="A399" s="50"/>
      <c r="B399" s="147"/>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5.75" customHeight="1">
      <c r="A400" s="50"/>
      <c r="B400" s="147"/>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5.75" customHeight="1">
      <c r="A401" s="50"/>
      <c r="B401" s="147"/>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5.75" customHeight="1">
      <c r="A402" s="50"/>
      <c r="B402" s="147"/>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5.75" customHeight="1">
      <c r="A403" s="50"/>
      <c r="B403" s="147"/>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5.75" customHeight="1">
      <c r="A404" s="50"/>
      <c r="B404" s="147"/>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5.75" customHeight="1">
      <c r="A405" s="50"/>
      <c r="B405" s="147"/>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5.75" customHeight="1">
      <c r="A406" s="50"/>
      <c r="B406" s="147"/>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5.75" customHeight="1">
      <c r="A407" s="50"/>
      <c r="B407" s="147"/>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5.75" customHeight="1">
      <c r="A408" s="50"/>
      <c r="B408" s="147"/>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5.75" customHeight="1">
      <c r="A409" s="50"/>
      <c r="B409" s="147"/>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5.75" customHeight="1">
      <c r="A410" s="50"/>
      <c r="B410" s="147"/>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5.75" customHeight="1">
      <c r="A411" s="50"/>
      <c r="B411" s="147"/>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5.75" customHeight="1">
      <c r="A412" s="50"/>
      <c r="B412" s="147"/>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5.75" customHeight="1">
      <c r="A413" s="50"/>
      <c r="B413" s="147"/>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5.75" customHeight="1">
      <c r="A414" s="50"/>
      <c r="B414" s="147"/>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5.75" customHeight="1">
      <c r="A415" s="50"/>
      <c r="B415" s="147"/>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5.75" customHeight="1">
      <c r="A416" s="50"/>
      <c r="B416" s="147"/>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5.75" customHeight="1">
      <c r="A417" s="50"/>
      <c r="B417" s="147"/>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5.75" customHeight="1">
      <c r="A418" s="50"/>
      <c r="B418" s="147"/>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5.75" customHeight="1">
      <c r="A419" s="50"/>
      <c r="B419" s="147"/>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5.75" customHeight="1">
      <c r="A420" s="50"/>
      <c r="B420" s="147"/>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5.75" customHeight="1">
      <c r="A421" s="50"/>
      <c r="B421" s="147"/>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5.75" customHeight="1">
      <c r="A422" s="50"/>
      <c r="B422" s="147"/>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5.75" customHeight="1">
      <c r="A423" s="50"/>
      <c r="B423" s="147"/>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5.75" customHeight="1">
      <c r="A424" s="50"/>
      <c r="B424" s="147"/>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5.75" customHeight="1">
      <c r="A425" s="50"/>
      <c r="B425" s="147"/>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5.75" customHeight="1">
      <c r="A426" s="50"/>
      <c r="B426" s="147"/>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5.75" customHeight="1">
      <c r="A427" s="50"/>
      <c r="B427" s="147"/>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5.75" customHeight="1">
      <c r="A428" s="50"/>
      <c r="B428" s="147"/>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5.75" customHeight="1">
      <c r="A429" s="50"/>
      <c r="B429" s="147"/>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5.75" customHeight="1">
      <c r="A430" s="50"/>
      <c r="B430" s="147"/>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5.75" customHeight="1">
      <c r="A431" s="50"/>
      <c r="B431" s="147"/>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5.75" customHeight="1">
      <c r="A432" s="50"/>
      <c r="B432" s="147"/>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5.75" customHeight="1">
      <c r="A433" s="50"/>
      <c r="B433" s="147"/>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5.75" customHeight="1">
      <c r="A434" s="50"/>
      <c r="B434" s="147"/>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5.75" customHeight="1">
      <c r="A435" s="50"/>
      <c r="B435" s="147"/>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5.75" customHeight="1">
      <c r="A436" s="50"/>
      <c r="B436" s="147"/>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5.75" customHeight="1">
      <c r="A437" s="50"/>
      <c r="B437" s="147"/>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5.75" customHeight="1">
      <c r="A438" s="50"/>
      <c r="B438" s="147"/>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5.75" customHeight="1">
      <c r="A439" s="50"/>
      <c r="B439" s="147"/>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5.75" customHeight="1">
      <c r="A440" s="50"/>
      <c r="B440" s="147"/>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5.75" customHeight="1">
      <c r="A441" s="50"/>
      <c r="B441" s="147"/>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5.75" customHeight="1">
      <c r="A442" s="50"/>
      <c r="B442" s="147"/>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5.75" customHeight="1">
      <c r="A443" s="50"/>
      <c r="B443" s="147"/>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5.75" customHeight="1">
      <c r="A444" s="50"/>
      <c r="B444" s="147"/>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5.75" customHeight="1">
      <c r="A445" s="50"/>
      <c r="B445" s="147"/>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5.75" customHeight="1">
      <c r="A446" s="50"/>
      <c r="B446" s="147"/>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5.75" customHeight="1">
      <c r="A447" s="50"/>
      <c r="B447" s="147"/>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5.75" customHeight="1">
      <c r="A448" s="50"/>
      <c r="B448" s="147"/>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5.75" customHeight="1">
      <c r="A449" s="50"/>
      <c r="B449" s="147"/>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5.75" customHeight="1">
      <c r="A450" s="50"/>
      <c r="B450" s="147"/>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5.75" customHeight="1">
      <c r="A451" s="50"/>
      <c r="B451" s="147"/>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5.75" customHeight="1">
      <c r="A452" s="50"/>
      <c r="B452" s="147"/>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5.75" customHeight="1">
      <c r="A453" s="50"/>
      <c r="B453" s="147"/>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5.75" customHeight="1">
      <c r="A454" s="50"/>
      <c r="B454" s="147"/>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5.75" customHeight="1">
      <c r="A455" s="50"/>
      <c r="B455" s="147"/>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5.75" customHeight="1">
      <c r="A456" s="50"/>
      <c r="B456" s="147"/>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5.75" customHeight="1">
      <c r="A457" s="50"/>
      <c r="B457" s="147"/>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5.75" customHeight="1">
      <c r="A458" s="50"/>
      <c r="B458" s="147"/>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5.75" customHeight="1">
      <c r="A459" s="50"/>
      <c r="B459" s="147"/>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5.75" customHeight="1">
      <c r="A460" s="50"/>
      <c r="B460" s="147"/>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5.75" customHeight="1">
      <c r="A461" s="50"/>
      <c r="B461" s="147"/>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5.75" customHeight="1">
      <c r="A462" s="50"/>
      <c r="B462" s="147"/>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5.75" customHeight="1">
      <c r="A463" s="50"/>
      <c r="B463" s="147"/>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5.75" customHeight="1">
      <c r="A464" s="50"/>
      <c r="B464" s="147"/>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5.75" customHeight="1">
      <c r="A465" s="50"/>
      <c r="B465" s="147"/>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5.75" customHeight="1">
      <c r="A466" s="50"/>
      <c r="B466" s="147"/>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5.75" customHeight="1">
      <c r="A467" s="50"/>
      <c r="B467" s="147"/>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5.75" customHeight="1">
      <c r="A468" s="50"/>
      <c r="B468" s="147"/>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5.75" customHeight="1">
      <c r="A469" s="50"/>
      <c r="B469" s="147"/>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5.75" customHeight="1">
      <c r="A470" s="50"/>
      <c r="B470" s="147"/>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5.75" customHeight="1">
      <c r="A471" s="50"/>
      <c r="B471" s="147"/>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5.75" customHeight="1">
      <c r="A472" s="50"/>
      <c r="B472" s="147"/>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5.75" customHeight="1">
      <c r="A473" s="50"/>
      <c r="B473" s="147"/>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5.75" customHeight="1">
      <c r="A474" s="50"/>
      <c r="B474" s="147"/>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5.75" customHeight="1">
      <c r="A475" s="50"/>
      <c r="B475" s="147"/>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5.75" customHeight="1">
      <c r="A476" s="50"/>
      <c r="B476" s="147"/>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5.75" customHeight="1">
      <c r="A477" s="50"/>
      <c r="B477" s="147"/>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5.75" customHeight="1">
      <c r="A478" s="50"/>
      <c r="B478" s="147"/>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5.75" customHeight="1">
      <c r="A479" s="50"/>
      <c r="B479" s="147"/>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5.75" customHeight="1">
      <c r="A480" s="50"/>
      <c r="B480" s="147"/>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5.75" customHeight="1">
      <c r="A481" s="50"/>
      <c r="B481" s="147"/>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5.75" customHeight="1">
      <c r="A482" s="50"/>
      <c r="B482" s="147"/>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5.75" customHeight="1">
      <c r="A483" s="50"/>
      <c r="B483" s="147"/>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5.75" customHeight="1">
      <c r="A484" s="50"/>
      <c r="B484" s="147"/>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5.75" customHeight="1">
      <c r="A485" s="50"/>
      <c r="B485" s="147"/>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5.75" customHeight="1">
      <c r="A486" s="50"/>
      <c r="B486" s="147"/>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5.75" customHeight="1">
      <c r="A487" s="50"/>
      <c r="B487" s="147"/>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5.75" customHeight="1">
      <c r="A488" s="50"/>
      <c r="B488" s="147"/>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5.75" customHeight="1">
      <c r="A489" s="50"/>
      <c r="B489" s="147"/>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5.75" customHeight="1">
      <c r="A490" s="50"/>
      <c r="B490" s="147"/>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5.75" customHeight="1">
      <c r="A491" s="50"/>
      <c r="B491" s="147"/>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5.75" customHeight="1">
      <c r="A492" s="50"/>
      <c r="B492" s="147"/>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5.75" customHeight="1">
      <c r="A493" s="50"/>
      <c r="B493" s="147"/>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5.75" customHeight="1">
      <c r="A494" s="50"/>
      <c r="B494" s="147"/>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5.75" customHeight="1">
      <c r="A495" s="50"/>
      <c r="B495" s="147"/>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5.75" customHeight="1">
      <c r="A496" s="50"/>
      <c r="B496" s="147"/>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5.75" customHeight="1">
      <c r="A497" s="50"/>
      <c r="B497" s="147"/>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5.75" customHeight="1">
      <c r="A498" s="50"/>
      <c r="B498" s="147"/>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5.75" customHeight="1">
      <c r="A499" s="50"/>
      <c r="B499" s="147"/>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5.75" customHeight="1">
      <c r="A500" s="50"/>
      <c r="B500" s="147"/>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5.75" customHeight="1">
      <c r="A501" s="50"/>
      <c r="B501" s="147"/>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5.75" customHeight="1">
      <c r="A502" s="50"/>
      <c r="B502" s="147"/>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5.75" customHeight="1">
      <c r="A503" s="50"/>
      <c r="B503" s="147"/>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5.75" customHeight="1">
      <c r="A504" s="50"/>
      <c r="B504" s="147"/>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5.75" customHeight="1">
      <c r="A505" s="50"/>
      <c r="B505" s="147"/>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5.75" customHeight="1">
      <c r="A506" s="50"/>
      <c r="B506" s="147"/>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5.75" customHeight="1">
      <c r="A507" s="50"/>
      <c r="B507" s="147"/>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5.75" customHeight="1">
      <c r="A508" s="50"/>
      <c r="B508" s="147"/>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5.75" customHeight="1">
      <c r="A509" s="50"/>
      <c r="B509" s="147"/>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5.75" customHeight="1">
      <c r="A510" s="50"/>
      <c r="B510" s="147"/>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5.75" customHeight="1">
      <c r="A511" s="50"/>
      <c r="B511" s="147"/>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5.75" customHeight="1">
      <c r="A512" s="50"/>
      <c r="B512" s="147"/>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5.75" customHeight="1">
      <c r="A513" s="50"/>
      <c r="B513" s="147"/>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5.75" customHeight="1">
      <c r="A514" s="50"/>
      <c r="B514" s="147"/>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5.75" customHeight="1">
      <c r="A515" s="50"/>
      <c r="B515" s="147"/>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5.75" customHeight="1">
      <c r="A516" s="50"/>
      <c r="B516" s="147"/>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5.75" customHeight="1">
      <c r="A517" s="50"/>
      <c r="B517" s="147"/>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5.75" customHeight="1">
      <c r="A518" s="50"/>
      <c r="B518" s="147"/>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5.75" customHeight="1">
      <c r="A519" s="50"/>
      <c r="B519" s="147"/>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5.75" customHeight="1">
      <c r="A520" s="50"/>
      <c r="B520" s="147"/>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5.75" customHeight="1">
      <c r="A521" s="50"/>
      <c r="B521" s="147"/>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5.75" customHeight="1">
      <c r="A522" s="50"/>
      <c r="B522" s="147"/>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5.75" customHeight="1">
      <c r="A523" s="50"/>
      <c r="B523" s="147"/>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5.75" customHeight="1">
      <c r="A524" s="50"/>
      <c r="B524" s="147"/>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5.75" customHeight="1">
      <c r="A525" s="50"/>
      <c r="B525" s="147"/>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5.75" customHeight="1">
      <c r="A526" s="50"/>
      <c r="B526" s="147"/>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5.75" customHeight="1">
      <c r="A527" s="50"/>
      <c r="B527" s="147"/>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5.75" customHeight="1">
      <c r="A528" s="50"/>
      <c r="B528" s="147"/>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5.75" customHeight="1">
      <c r="A529" s="50"/>
      <c r="B529" s="147"/>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5.75" customHeight="1">
      <c r="A530" s="50"/>
      <c r="B530" s="147"/>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5.75" customHeight="1">
      <c r="A531" s="50"/>
      <c r="B531" s="147"/>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5.75" customHeight="1">
      <c r="A532" s="50"/>
      <c r="B532" s="147"/>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5.75" customHeight="1">
      <c r="A533" s="50"/>
      <c r="B533" s="147"/>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5.75" customHeight="1">
      <c r="A534" s="50"/>
      <c r="B534" s="147"/>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5.75" customHeight="1">
      <c r="A535" s="50"/>
      <c r="B535" s="147"/>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5.75" customHeight="1">
      <c r="A536" s="50"/>
      <c r="B536" s="147"/>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5.75" customHeight="1">
      <c r="A537" s="50"/>
      <c r="B537" s="147"/>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5.75" customHeight="1">
      <c r="A538" s="50"/>
      <c r="B538" s="147"/>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5.75" customHeight="1">
      <c r="A539" s="50"/>
      <c r="B539" s="147"/>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5.75" customHeight="1">
      <c r="A540" s="50"/>
      <c r="B540" s="147"/>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5.75" customHeight="1">
      <c r="A541" s="50"/>
      <c r="B541" s="147"/>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5.75" customHeight="1">
      <c r="A542" s="50"/>
      <c r="B542" s="147"/>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5.75" customHeight="1">
      <c r="A543" s="50"/>
      <c r="B543" s="147"/>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5.75" customHeight="1">
      <c r="A544" s="50"/>
      <c r="B544" s="147"/>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5.75" customHeight="1">
      <c r="A545" s="50"/>
      <c r="B545" s="147"/>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5.75" customHeight="1">
      <c r="A546" s="50"/>
      <c r="B546" s="147"/>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5.75" customHeight="1">
      <c r="A547" s="50"/>
      <c r="B547" s="147"/>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5.75" customHeight="1">
      <c r="A548" s="50"/>
      <c r="B548" s="147"/>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5.75" customHeight="1">
      <c r="A549" s="50"/>
      <c r="B549" s="147"/>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5.75" customHeight="1">
      <c r="A550" s="50"/>
      <c r="B550" s="147"/>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5.75" customHeight="1">
      <c r="A551" s="50"/>
      <c r="B551" s="147"/>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5.75" customHeight="1">
      <c r="A552" s="50"/>
      <c r="B552" s="147"/>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5.75" customHeight="1">
      <c r="A553" s="50"/>
      <c r="B553" s="147"/>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5.75" customHeight="1">
      <c r="A554" s="50"/>
      <c r="B554" s="147"/>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5.75" customHeight="1">
      <c r="A555" s="50"/>
      <c r="B555" s="147"/>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5.75" customHeight="1">
      <c r="A556" s="50"/>
      <c r="B556" s="147"/>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5.75" customHeight="1">
      <c r="A557" s="50"/>
      <c r="B557" s="147"/>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5.75" customHeight="1">
      <c r="A558" s="50"/>
      <c r="B558" s="147"/>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5.75" customHeight="1">
      <c r="A559" s="50"/>
      <c r="B559" s="147"/>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5.75" customHeight="1">
      <c r="A560" s="50"/>
      <c r="B560" s="147"/>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5.75" customHeight="1">
      <c r="A561" s="50"/>
      <c r="B561" s="147"/>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5.75" customHeight="1">
      <c r="A562" s="50"/>
      <c r="B562" s="147"/>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5.75" customHeight="1">
      <c r="A563" s="50"/>
      <c r="B563" s="147"/>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5.75" customHeight="1">
      <c r="A564" s="50"/>
      <c r="B564" s="147"/>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5.75" customHeight="1">
      <c r="A565" s="50"/>
      <c r="B565" s="147"/>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5.75" customHeight="1">
      <c r="A566" s="50"/>
      <c r="B566" s="147"/>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5.75" customHeight="1">
      <c r="A567" s="50"/>
      <c r="B567" s="147"/>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5.75" customHeight="1">
      <c r="A568" s="50"/>
      <c r="B568" s="147"/>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5.75" customHeight="1">
      <c r="A569" s="50"/>
      <c r="B569" s="147"/>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5.75" customHeight="1">
      <c r="A570" s="50"/>
      <c r="B570" s="147"/>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5.75" customHeight="1">
      <c r="A571" s="50"/>
      <c r="B571" s="147"/>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5.75" customHeight="1">
      <c r="A572" s="50"/>
      <c r="B572" s="147"/>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5.75" customHeight="1">
      <c r="A573" s="50"/>
      <c r="B573" s="147"/>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5.75" customHeight="1">
      <c r="A574" s="50"/>
      <c r="B574" s="147"/>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5.75" customHeight="1">
      <c r="A575" s="50"/>
      <c r="B575" s="147"/>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5.75" customHeight="1">
      <c r="A576" s="50"/>
      <c r="B576" s="147"/>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5.75" customHeight="1">
      <c r="A577" s="50"/>
      <c r="B577" s="147"/>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5.75" customHeight="1">
      <c r="A578" s="50"/>
      <c r="B578" s="147"/>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5.75" customHeight="1">
      <c r="A579" s="50"/>
      <c r="B579" s="147"/>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5.75" customHeight="1">
      <c r="A580" s="50"/>
      <c r="B580" s="147"/>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5.75" customHeight="1">
      <c r="A581" s="50"/>
      <c r="B581" s="147"/>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5.75" customHeight="1">
      <c r="A582" s="50"/>
      <c r="B582" s="147"/>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5.75" customHeight="1">
      <c r="A583" s="50"/>
      <c r="B583" s="147"/>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5.75" customHeight="1">
      <c r="A584" s="50"/>
      <c r="B584" s="147"/>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5.75" customHeight="1">
      <c r="A585" s="50"/>
      <c r="B585" s="147"/>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5.75" customHeight="1">
      <c r="A586" s="50"/>
      <c r="B586" s="147"/>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5.75" customHeight="1">
      <c r="A587" s="50"/>
      <c r="B587" s="147"/>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5.75" customHeight="1">
      <c r="A588" s="50"/>
      <c r="B588" s="147"/>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5.75" customHeight="1">
      <c r="A589" s="50"/>
      <c r="B589" s="147"/>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5.75" customHeight="1">
      <c r="A590" s="50"/>
      <c r="B590" s="147"/>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5.75" customHeight="1">
      <c r="A591" s="50"/>
      <c r="B591" s="147"/>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5.75" customHeight="1">
      <c r="A592" s="50"/>
      <c r="B592" s="147"/>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5.75" customHeight="1">
      <c r="A593" s="50"/>
      <c r="B593" s="147"/>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5.75" customHeight="1">
      <c r="A594" s="50"/>
      <c r="B594" s="147"/>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5.75" customHeight="1">
      <c r="A595" s="50"/>
      <c r="B595" s="147"/>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5.75" customHeight="1">
      <c r="A596" s="50"/>
      <c r="B596" s="147"/>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5.75" customHeight="1">
      <c r="A597" s="50"/>
      <c r="B597" s="147"/>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5.75" customHeight="1">
      <c r="A598" s="50"/>
      <c r="B598" s="147"/>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5.75" customHeight="1">
      <c r="A599" s="50"/>
      <c r="B599" s="147"/>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5.75" customHeight="1">
      <c r="A600" s="50"/>
      <c r="B600" s="147"/>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5.75" customHeight="1">
      <c r="A601" s="50"/>
      <c r="B601" s="147"/>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5.75" customHeight="1">
      <c r="A602" s="50"/>
      <c r="B602" s="147"/>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5.75" customHeight="1">
      <c r="A603" s="50"/>
      <c r="B603" s="147"/>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5.75" customHeight="1">
      <c r="A604" s="50"/>
      <c r="B604" s="147"/>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5.75" customHeight="1">
      <c r="A605" s="50"/>
      <c r="B605" s="147"/>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5.75" customHeight="1">
      <c r="A606" s="50"/>
      <c r="B606" s="147"/>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5.75" customHeight="1">
      <c r="A607" s="50"/>
      <c r="B607" s="147"/>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5.75" customHeight="1">
      <c r="A608" s="50"/>
      <c r="B608" s="147"/>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5.75" customHeight="1">
      <c r="A609" s="50"/>
      <c r="B609" s="147"/>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5.75" customHeight="1">
      <c r="A610" s="50"/>
      <c r="B610" s="147"/>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5.75" customHeight="1">
      <c r="A611" s="50"/>
      <c r="B611" s="147"/>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5.75" customHeight="1">
      <c r="A612" s="50"/>
      <c r="B612" s="147"/>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5.75" customHeight="1">
      <c r="A613" s="50"/>
      <c r="B613" s="147"/>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5.75" customHeight="1">
      <c r="A614" s="50"/>
      <c r="B614" s="147"/>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5.75" customHeight="1">
      <c r="A615" s="50"/>
      <c r="B615" s="147"/>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5.75" customHeight="1">
      <c r="A616" s="50"/>
      <c r="B616" s="147"/>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5.75" customHeight="1">
      <c r="A617" s="50"/>
      <c r="B617" s="147"/>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5.75" customHeight="1">
      <c r="A618" s="50"/>
      <c r="B618" s="147"/>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5.75" customHeight="1">
      <c r="A619" s="50"/>
      <c r="B619" s="147"/>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5.75" customHeight="1">
      <c r="A620" s="50"/>
      <c r="B620" s="147"/>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5.75" customHeight="1">
      <c r="A621" s="50"/>
      <c r="B621" s="147"/>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5.75" customHeight="1">
      <c r="A622" s="50"/>
      <c r="B622" s="147"/>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5.75" customHeight="1">
      <c r="A623" s="50"/>
      <c r="B623" s="147"/>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5.75" customHeight="1">
      <c r="A624" s="50"/>
      <c r="B624" s="147"/>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5.75" customHeight="1">
      <c r="A625" s="50"/>
      <c r="B625" s="147"/>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5.75" customHeight="1">
      <c r="A626" s="50"/>
      <c r="B626" s="147"/>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5.75" customHeight="1">
      <c r="A627" s="50"/>
      <c r="B627" s="147"/>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5.75" customHeight="1">
      <c r="A628" s="50"/>
      <c r="B628" s="147"/>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5.75" customHeight="1">
      <c r="A629" s="50"/>
      <c r="B629" s="147"/>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5.75" customHeight="1">
      <c r="A630" s="50"/>
      <c r="B630" s="147"/>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5.75" customHeight="1">
      <c r="A631" s="50"/>
      <c r="B631" s="147"/>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5.75" customHeight="1">
      <c r="A632" s="50"/>
      <c r="B632" s="147"/>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5.75" customHeight="1">
      <c r="A633" s="50"/>
      <c r="B633" s="147"/>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5.75" customHeight="1">
      <c r="A634" s="50"/>
      <c r="B634" s="147"/>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5.75" customHeight="1">
      <c r="A635" s="50"/>
      <c r="B635" s="147"/>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5.75" customHeight="1">
      <c r="A636" s="50"/>
      <c r="B636" s="147"/>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5.75" customHeight="1">
      <c r="A637" s="50"/>
      <c r="B637" s="147"/>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5.75" customHeight="1">
      <c r="A638" s="50"/>
      <c r="B638" s="147"/>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5.75" customHeight="1">
      <c r="A639" s="50"/>
      <c r="B639" s="147"/>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5.75" customHeight="1">
      <c r="A640" s="50"/>
      <c r="B640" s="147"/>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5.75" customHeight="1">
      <c r="A641" s="50"/>
      <c r="B641" s="147"/>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5.75" customHeight="1">
      <c r="A642" s="50"/>
      <c r="B642" s="147"/>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5.75" customHeight="1">
      <c r="A643" s="50"/>
      <c r="B643" s="147"/>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5.75" customHeight="1">
      <c r="A644" s="50"/>
      <c r="B644" s="147"/>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5.75" customHeight="1">
      <c r="A645" s="50"/>
      <c r="B645" s="147"/>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5.75" customHeight="1">
      <c r="A646" s="50"/>
      <c r="B646" s="147"/>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5.75" customHeight="1">
      <c r="A647" s="50"/>
      <c r="B647" s="147"/>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5.75" customHeight="1">
      <c r="A648" s="50"/>
      <c r="B648" s="147"/>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5.75" customHeight="1">
      <c r="A649" s="50"/>
      <c r="B649" s="147"/>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5.75" customHeight="1">
      <c r="A650" s="50"/>
      <c r="B650" s="147"/>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5.75" customHeight="1">
      <c r="A651" s="50"/>
      <c r="B651" s="147"/>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5.75" customHeight="1">
      <c r="A652" s="50"/>
      <c r="B652" s="147"/>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5.75" customHeight="1">
      <c r="A653" s="50"/>
      <c r="B653" s="147"/>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5.75" customHeight="1">
      <c r="A654" s="50"/>
      <c r="B654" s="147"/>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5.75" customHeight="1">
      <c r="A655" s="50"/>
      <c r="B655" s="147"/>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5.75" customHeight="1">
      <c r="A656" s="50"/>
      <c r="B656" s="147"/>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5.75" customHeight="1">
      <c r="A657" s="50"/>
      <c r="B657" s="147"/>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5.75" customHeight="1">
      <c r="A658" s="50"/>
      <c r="B658" s="147"/>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5.75" customHeight="1">
      <c r="A659" s="50"/>
      <c r="B659" s="147"/>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5.75" customHeight="1">
      <c r="A660" s="50"/>
      <c r="B660" s="147"/>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5.75" customHeight="1">
      <c r="A661" s="50"/>
      <c r="B661" s="147"/>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5.75" customHeight="1">
      <c r="A662" s="50"/>
      <c r="B662" s="147"/>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5.75" customHeight="1">
      <c r="A663" s="50"/>
      <c r="B663" s="147"/>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5.75" customHeight="1">
      <c r="A664" s="50"/>
      <c r="B664" s="147"/>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5.75" customHeight="1">
      <c r="A665" s="50"/>
      <c r="B665" s="147"/>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5.75" customHeight="1">
      <c r="A666" s="50"/>
      <c r="B666" s="147"/>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5.75" customHeight="1">
      <c r="A667" s="50"/>
      <c r="B667" s="147"/>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5.75" customHeight="1">
      <c r="A668" s="50"/>
      <c r="B668" s="147"/>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5.75" customHeight="1">
      <c r="A669" s="50"/>
      <c r="B669" s="147"/>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5.75" customHeight="1">
      <c r="A670" s="50"/>
      <c r="B670" s="147"/>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5.75" customHeight="1">
      <c r="A671" s="50"/>
      <c r="B671" s="147"/>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5.75" customHeight="1">
      <c r="A672" s="50"/>
      <c r="B672" s="147"/>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5.75" customHeight="1">
      <c r="A673" s="50"/>
      <c r="B673" s="147"/>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5.75" customHeight="1">
      <c r="A674" s="50"/>
      <c r="B674" s="147"/>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5.75" customHeight="1">
      <c r="A675" s="50"/>
      <c r="B675" s="147"/>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5.75" customHeight="1">
      <c r="A676" s="50"/>
      <c r="B676" s="147"/>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5.75" customHeight="1">
      <c r="A677" s="50"/>
      <c r="B677" s="147"/>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5.75" customHeight="1">
      <c r="A678" s="50"/>
      <c r="B678" s="147"/>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5.75" customHeight="1">
      <c r="A679" s="50"/>
      <c r="B679" s="147"/>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5.75" customHeight="1">
      <c r="A680" s="50"/>
      <c r="B680" s="147"/>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5.75" customHeight="1">
      <c r="A681" s="50"/>
      <c r="B681" s="147"/>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5.75" customHeight="1">
      <c r="A682" s="50"/>
      <c r="B682" s="147"/>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5.75" customHeight="1">
      <c r="A683" s="50"/>
      <c r="B683" s="147"/>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5.75" customHeight="1">
      <c r="A684" s="50"/>
      <c r="B684" s="147"/>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5.75" customHeight="1">
      <c r="A685" s="50"/>
      <c r="B685" s="147"/>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5.75" customHeight="1">
      <c r="A686" s="50"/>
      <c r="B686" s="147"/>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5.75" customHeight="1">
      <c r="A687" s="50"/>
      <c r="B687" s="147"/>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5.75" customHeight="1">
      <c r="A688" s="50"/>
      <c r="B688" s="147"/>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5.75" customHeight="1">
      <c r="A689" s="50"/>
      <c r="B689" s="147"/>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5.75" customHeight="1">
      <c r="A690" s="50"/>
      <c r="B690" s="147"/>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5.75" customHeight="1">
      <c r="A691" s="50"/>
      <c r="B691" s="147"/>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5.75" customHeight="1">
      <c r="A692" s="50"/>
      <c r="B692" s="147"/>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5.75" customHeight="1">
      <c r="A693" s="50"/>
      <c r="B693" s="147"/>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5.75" customHeight="1">
      <c r="A694" s="50"/>
      <c r="B694" s="147"/>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5.75" customHeight="1">
      <c r="A695" s="50"/>
      <c r="B695" s="147"/>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5.75" customHeight="1">
      <c r="A696" s="50"/>
      <c r="B696" s="147"/>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5.75" customHeight="1">
      <c r="A697" s="50"/>
      <c r="B697" s="147"/>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5.75" customHeight="1">
      <c r="A698" s="50"/>
      <c r="B698" s="147"/>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5.75" customHeight="1">
      <c r="A699" s="50"/>
      <c r="B699" s="147"/>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5.75" customHeight="1">
      <c r="A700" s="50"/>
      <c r="B700" s="147"/>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5.75" customHeight="1">
      <c r="A701" s="50"/>
      <c r="B701" s="147"/>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5.75" customHeight="1">
      <c r="A702" s="50"/>
      <c r="B702" s="147"/>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5.75" customHeight="1">
      <c r="A703" s="50"/>
      <c r="B703" s="147"/>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5.75" customHeight="1">
      <c r="A704" s="50"/>
      <c r="B704" s="147"/>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5.75" customHeight="1">
      <c r="A705" s="50"/>
      <c r="B705" s="147"/>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5.75" customHeight="1">
      <c r="A706" s="50"/>
      <c r="B706" s="147"/>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5.75" customHeight="1">
      <c r="A707" s="50"/>
      <c r="B707" s="147"/>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5.75" customHeight="1">
      <c r="A708" s="50"/>
      <c r="B708" s="147"/>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5.75" customHeight="1">
      <c r="A709" s="50"/>
      <c r="B709" s="147"/>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5.75" customHeight="1">
      <c r="A710" s="50"/>
      <c r="B710" s="147"/>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5.75" customHeight="1">
      <c r="A711" s="50"/>
      <c r="B711" s="147"/>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5.75" customHeight="1">
      <c r="A712" s="50"/>
      <c r="B712" s="147"/>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5.75" customHeight="1">
      <c r="A713" s="50"/>
      <c r="B713" s="147"/>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5.75" customHeight="1">
      <c r="A714" s="50"/>
      <c r="B714" s="147"/>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5.75" customHeight="1">
      <c r="A715" s="50"/>
      <c r="B715" s="147"/>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5.75" customHeight="1">
      <c r="A716" s="50"/>
      <c r="B716" s="147"/>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5.75" customHeight="1">
      <c r="A717" s="50"/>
      <c r="B717" s="147"/>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5.75" customHeight="1">
      <c r="A718" s="50"/>
      <c r="B718" s="147"/>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5.75" customHeight="1">
      <c r="A719" s="50"/>
      <c r="B719" s="147"/>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5.75" customHeight="1">
      <c r="A720" s="50"/>
      <c r="B720" s="147"/>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5.75" customHeight="1">
      <c r="A721" s="50"/>
      <c r="B721" s="147"/>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5.75" customHeight="1">
      <c r="A722" s="50"/>
      <c r="B722" s="147"/>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5.75" customHeight="1">
      <c r="A723" s="50"/>
      <c r="B723" s="147"/>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5.75" customHeight="1">
      <c r="A724" s="50"/>
      <c r="B724" s="147"/>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5.75" customHeight="1">
      <c r="A725" s="50"/>
      <c r="B725" s="147"/>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5.75" customHeight="1">
      <c r="A726" s="50"/>
      <c r="B726" s="147"/>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5.75" customHeight="1">
      <c r="A727" s="50"/>
      <c r="B727" s="147"/>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5.75" customHeight="1">
      <c r="A728" s="50"/>
      <c r="B728" s="147"/>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5.75" customHeight="1">
      <c r="A729" s="50"/>
      <c r="B729" s="147"/>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5.75" customHeight="1">
      <c r="A730" s="50"/>
      <c r="B730" s="147"/>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5.75" customHeight="1">
      <c r="A731" s="50"/>
      <c r="B731" s="147"/>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5.75" customHeight="1">
      <c r="A732" s="50"/>
      <c r="B732" s="147"/>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5.75" customHeight="1">
      <c r="A733" s="50"/>
      <c r="B733" s="147"/>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5.75" customHeight="1">
      <c r="A734" s="50"/>
      <c r="B734" s="147"/>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5.75" customHeight="1">
      <c r="A735" s="50"/>
      <c r="B735" s="147"/>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5.75" customHeight="1">
      <c r="A736" s="50"/>
      <c r="B736" s="147"/>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5.75" customHeight="1">
      <c r="A737" s="50"/>
      <c r="B737" s="147"/>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5.75" customHeight="1">
      <c r="A738" s="50"/>
      <c r="B738" s="147"/>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5.75" customHeight="1">
      <c r="A739" s="50"/>
      <c r="B739" s="147"/>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5.75" customHeight="1">
      <c r="A740" s="50"/>
      <c r="B740" s="147"/>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5.75" customHeight="1">
      <c r="A741" s="50"/>
      <c r="B741" s="147"/>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5.75" customHeight="1">
      <c r="A742" s="50"/>
      <c r="B742" s="147"/>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5.75" customHeight="1">
      <c r="A743" s="50"/>
      <c r="B743" s="147"/>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5.75" customHeight="1">
      <c r="A744" s="50"/>
      <c r="B744" s="147"/>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5.75" customHeight="1">
      <c r="A745" s="50"/>
      <c r="B745" s="147"/>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5.75" customHeight="1">
      <c r="A746" s="50"/>
      <c r="B746" s="147"/>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5.75" customHeight="1">
      <c r="A747" s="50"/>
      <c r="B747" s="147"/>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5.75" customHeight="1">
      <c r="A748" s="50"/>
      <c r="B748" s="147"/>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5.75" customHeight="1">
      <c r="A749" s="50"/>
      <c r="B749" s="147"/>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5.75" customHeight="1">
      <c r="A750" s="50"/>
      <c r="B750" s="147"/>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5.75" customHeight="1">
      <c r="A751" s="50"/>
      <c r="B751" s="147"/>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5.75" customHeight="1">
      <c r="A752" s="50"/>
      <c r="B752" s="147"/>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5.75" customHeight="1">
      <c r="A753" s="50"/>
      <c r="B753" s="147"/>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5.75" customHeight="1">
      <c r="A754" s="50"/>
      <c r="B754" s="147"/>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5.75" customHeight="1">
      <c r="A755" s="50"/>
      <c r="B755" s="147"/>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5.75" customHeight="1">
      <c r="A756" s="50"/>
      <c r="B756" s="147"/>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5.75" customHeight="1">
      <c r="A757" s="50"/>
      <c r="B757" s="147"/>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5.75" customHeight="1">
      <c r="A758" s="50"/>
      <c r="B758" s="147"/>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5.75" customHeight="1">
      <c r="A759" s="50"/>
      <c r="B759" s="147"/>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5.75" customHeight="1">
      <c r="A760" s="50"/>
      <c r="B760" s="147"/>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5.75" customHeight="1">
      <c r="A761" s="50"/>
      <c r="B761" s="147"/>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5.75" customHeight="1">
      <c r="A762" s="50"/>
      <c r="B762" s="147"/>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5.75" customHeight="1">
      <c r="A763" s="50"/>
      <c r="B763" s="147"/>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5.75" customHeight="1">
      <c r="A764" s="50"/>
      <c r="B764" s="147"/>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5.75" customHeight="1">
      <c r="A765" s="50"/>
      <c r="B765" s="147"/>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5.75" customHeight="1">
      <c r="A766" s="50"/>
      <c r="B766" s="147"/>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5.75" customHeight="1">
      <c r="A767" s="50"/>
      <c r="B767" s="147"/>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5.75" customHeight="1">
      <c r="A768" s="50"/>
      <c r="B768" s="147"/>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5.75" customHeight="1">
      <c r="A769" s="50"/>
      <c r="B769" s="147"/>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5.75" customHeight="1">
      <c r="A770" s="50"/>
      <c r="B770" s="147"/>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5.75" customHeight="1">
      <c r="A771" s="50"/>
      <c r="B771" s="147"/>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5.75" customHeight="1">
      <c r="A772" s="50"/>
      <c r="B772" s="147"/>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5.75" customHeight="1">
      <c r="A773" s="50"/>
      <c r="B773" s="147"/>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5.75" customHeight="1">
      <c r="A774" s="50"/>
      <c r="B774" s="147"/>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5.75" customHeight="1">
      <c r="A775" s="50"/>
      <c r="B775" s="147"/>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5.75" customHeight="1">
      <c r="A776" s="50"/>
      <c r="B776" s="147"/>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5.75" customHeight="1">
      <c r="A777" s="50"/>
      <c r="B777" s="147"/>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5.75" customHeight="1">
      <c r="A778" s="50"/>
      <c r="B778" s="147"/>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5.75" customHeight="1">
      <c r="A779" s="50"/>
      <c r="B779" s="147"/>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5.75" customHeight="1">
      <c r="A780" s="50"/>
      <c r="B780" s="147"/>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5.75" customHeight="1">
      <c r="A781" s="50"/>
      <c r="B781" s="147"/>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5.75" customHeight="1">
      <c r="A782" s="50"/>
      <c r="B782" s="147"/>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5.75" customHeight="1">
      <c r="A783" s="50"/>
      <c r="B783" s="147"/>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5.75" customHeight="1">
      <c r="A784" s="50"/>
      <c r="B784" s="147"/>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5.75" customHeight="1">
      <c r="A785" s="50"/>
      <c r="B785" s="147"/>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5.75" customHeight="1">
      <c r="A786" s="50"/>
      <c r="B786" s="147"/>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5.75" customHeight="1">
      <c r="A787" s="50"/>
      <c r="B787" s="147"/>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5.75" customHeight="1">
      <c r="A788" s="50"/>
      <c r="B788" s="147"/>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5.75" customHeight="1">
      <c r="A789" s="50"/>
      <c r="B789" s="147"/>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5.75" customHeight="1">
      <c r="A790" s="50"/>
      <c r="B790" s="147"/>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5.75" customHeight="1">
      <c r="A791" s="50"/>
      <c r="B791" s="147"/>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5.75" customHeight="1">
      <c r="A792" s="50"/>
      <c r="B792" s="147"/>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5.75" customHeight="1">
      <c r="A793" s="50"/>
      <c r="B793" s="147"/>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5.75" customHeight="1">
      <c r="A794" s="50"/>
      <c r="B794" s="147"/>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5.75" customHeight="1">
      <c r="A795" s="50"/>
      <c r="B795" s="147"/>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5.75" customHeight="1">
      <c r="A796" s="50"/>
      <c r="B796" s="147"/>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5.75" customHeight="1">
      <c r="A797" s="50"/>
      <c r="B797" s="147"/>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5.75" customHeight="1">
      <c r="A798" s="50"/>
      <c r="B798" s="147"/>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5.75" customHeight="1">
      <c r="A799" s="50"/>
      <c r="B799" s="147"/>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5.75" customHeight="1">
      <c r="A800" s="50"/>
      <c r="B800" s="147"/>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5.75" customHeight="1">
      <c r="A801" s="50"/>
      <c r="B801" s="147"/>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5.75" customHeight="1">
      <c r="A802" s="50"/>
      <c r="B802" s="147"/>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5.75" customHeight="1">
      <c r="A803" s="50"/>
      <c r="B803" s="147"/>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5.75" customHeight="1">
      <c r="A804" s="50"/>
      <c r="B804" s="147"/>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5.75" customHeight="1">
      <c r="A805" s="50"/>
      <c r="B805" s="147"/>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5.75" customHeight="1">
      <c r="A806" s="50"/>
      <c r="B806" s="147"/>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5.75" customHeight="1">
      <c r="A807" s="50"/>
      <c r="B807" s="147"/>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5.75" customHeight="1">
      <c r="A808" s="50"/>
      <c r="B808" s="147"/>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5.75" customHeight="1">
      <c r="A809" s="50"/>
      <c r="B809" s="147"/>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5.75" customHeight="1">
      <c r="A810" s="50"/>
      <c r="B810" s="147"/>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5.75" customHeight="1">
      <c r="A811" s="50"/>
      <c r="B811" s="147"/>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5.75" customHeight="1">
      <c r="A812" s="50"/>
      <c r="B812" s="147"/>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5.75" customHeight="1">
      <c r="A813" s="50"/>
      <c r="B813" s="147"/>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5.75" customHeight="1">
      <c r="A814" s="50"/>
      <c r="B814" s="147"/>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5.75" customHeight="1">
      <c r="A815" s="50"/>
      <c r="B815" s="147"/>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5.75" customHeight="1">
      <c r="A816" s="50"/>
      <c r="B816" s="147"/>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5.75" customHeight="1">
      <c r="A817" s="50"/>
      <c r="B817" s="147"/>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5.75" customHeight="1">
      <c r="A818" s="50"/>
      <c r="B818" s="147"/>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5.75" customHeight="1">
      <c r="A819" s="50"/>
      <c r="B819" s="147"/>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5.75" customHeight="1">
      <c r="A820" s="50"/>
      <c r="B820" s="147"/>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5.75" customHeight="1">
      <c r="A821" s="50"/>
      <c r="B821" s="147"/>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5.75" customHeight="1">
      <c r="A822" s="50"/>
      <c r="B822" s="147"/>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5.75" customHeight="1">
      <c r="A823" s="50"/>
      <c r="B823" s="147"/>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5.75" customHeight="1">
      <c r="A824" s="50"/>
      <c r="B824" s="147"/>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5.75" customHeight="1">
      <c r="A825" s="50"/>
      <c r="B825" s="147"/>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5.75" customHeight="1">
      <c r="A826" s="50"/>
      <c r="B826" s="147"/>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5.75" customHeight="1">
      <c r="A827" s="50"/>
      <c r="B827" s="147"/>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5.75" customHeight="1">
      <c r="A828" s="50"/>
      <c r="B828" s="147"/>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5.75" customHeight="1">
      <c r="A829" s="50"/>
      <c r="B829" s="147"/>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5.75" customHeight="1">
      <c r="A830" s="50"/>
      <c r="B830" s="147"/>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5.75" customHeight="1">
      <c r="A831" s="50"/>
      <c r="B831" s="147"/>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5.75" customHeight="1">
      <c r="A832" s="50"/>
      <c r="B832" s="147"/>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5.75" customHeight="1">
      <c r="A833" s="50"/>
      <c r="B833" s="147"/>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5.75" customHeight="1">
      <c r="A834" s="50"/>
      <c r="B834" s="147"/>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5.75" customHeight="1">
      <c r="A835" s="50"/>
      <c r="B835" s="147"/>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5.75" customHeight="1">
      <c r="A836" s="50"/>
      <c r="B836" s="147"/>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5.75" customHeight="1">
      <c r="A837" s="50"/>
      <c r="B837" s="147"/>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5.75" customHeight="1">
      <c r="A838" s="50"/>
      <c r="B838" s="147"/>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5.75" customHeight="1">
      <c r="A839" s="50"/>
      <c r="B839" s="147"/>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5.75" customHeight="1">
      <c r="A840" s="50"/>
      <c r="B840" s="147"/>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5.75" customHeight="1">
      <c r="A841" s="50"/>
      <c r="B841" s="147"/>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5.75" customHeight="1">
      <c r="A842" s="50"/>
      <c r="B842" s="147"/>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5.75" customHeight="1">
      <c r="A843" s="50"/>
      <c r="B843" s="147"/>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5.75" customHeight="1">
      <c r="A844" s="50"/>
      <c r="B844" s="147"/>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5.75" customHeight="1">
      <c r="A845" s="50"/>
      <c r="B845" s="147"/>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5.75" customHeight="1">
      <c r="A846" s="50"/>
      <c r="B846" s="147"/>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5.75" customHeight="1">
      <c r="A847" s="50"/>
      <c r="B847" s="147"/>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5.75" customHeight="1">
      <c r="A848" s="50"/>
      <c r="B848" s="147"/>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5.75" customHeight="1">
      <c r="A849" s="50"/>
      <c r="B849" s="147"/>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5.75" customHeight="1">
      <c r="A850" s="50"/>
      <c r="B850" s="147"/>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5.75" customHeight="1">
      <c r="A851" s="50"/>
      <c r="B851" s="147"/>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5.75" customHeight="1">
      <c r="A852" s="50"/>
      <c r="B852" s="147"/>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5.75" customHeight="1">
      <c r="A853" s="50"/>
      <c r="B853" s="147"/>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5.75" customHeight="1">
      <c r="A854" s="50"/>
      <c r="B854" s="147"/>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5.75" customHeight="1">
      <c r="A855" s="50"/>
      <c r="B855" s="147"/>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5.75" customHeight="1">
      <c r="A856" s="50"/>
      <c r="B856" s="147"/>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5.75" customHeight="1">
      <c r="A857" s="50"/>
      <c r="B857" s="147"/>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5.75" customHeight="1">
      <c r="A858" s="50"/>
      <c r="B858" s="147"/>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5.75" customHeight="1">
      <c r="A859" s="50"/>
      <c r="B859" s="147"/>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5.75" customHeight="1">
      <c r="A860" s="50"/>
      <c r="B860" s="147"/>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5.75" customHeight="1">
      <c r="A861" s="50"/>
      <c r="B861" s="147"/>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5.75" customHeight="1">
      <c r="A862" s="50"/>
      <c r="B862" s="147"/>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5.75" customHeight="1">
      <c r="A863" s="50"/>
      <c r="B863" s="147"/>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5.75" customHeight="1">
      <c r="A864" s="50"/>
      <c r="B864" s="147"/>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5.75" customHeight="1">
      <c r="A865" s="50"/>
      <c r="B865" s="147"/>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5.75" customHeight="1">
      <c r="A866" s="50"/>
      <c r="B866" s="147"/>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5.75" customHeight="1">
      <c r="A867" s="50"/>
      <c r="B867" s="147"/>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5.75" customHeight="1">
      <c r="A868" s="50"/>
      <c r="B868" s="147"/>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5.75" customHeight="1">
      <c r="A869" s="50"/>
      <c r="B869" s="147"/>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5.75" customHeight="1">
      <c r="A870" s="50"/>
      <c r="B870" s="147"/>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5.75" customHeight="1">
      <c r="A871" s="50"/>
      <c r="B871" s="147"/>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5.75" customHeight="1">
      <c r="A872" s="50"/>
      <c r="B872" s="147"/>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5.75" customHeight="1">
      <c r="A873" s="50"/>
      <c r="B873" s="147"/>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5.75" customHeight="1">
      <c r="A874" s="50"/>
      <c r="B874" s="147"/>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5.75" customHeight="1">
      <c r="A875" s="50"/>
      <c r="B875" s="147"/>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5.75" customHeight="1">
      <c r="A876" s="50"/>
      <c r="B876" s="147"/>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5.75" customHeight="1">
      <c r="A877" s="50"/>
      <c r="B877" s="147"/>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5.75" customHeight="1">
      <c r="A878" s="50"/>
      <c r="B878" s="147"/>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5.75" customHeight="1">
      <c r="A879" s="50"/>
      <c r="B879" s="147"/>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5.75" customHeight="1">
      <c r="A880" s="50"/>
      <c r="B880" s="147"/>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5.75" customHeight="1">
      <c r="A881" s="50"/>
      <c r="B881" s="147"/>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5.75" customHeight="1">
      <c r="A882" s="50"/>
      <c r="B882" s="147"/>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5.75" customHeight="1">
      <c r="A883" s="50"/>
      <c r="B883" s="147"/>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5.75" customHeight="1">
      <c r="A884" s="50"/>
      <c r="B884" s="147"/>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5.75" customHeight="1">
      <c r="A885" s="50"/>
      <c r="B885" s="147"/>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5.75" customHeight="1">
      <c r="A886" s="50"/>
      <c r="B886" s="147"/>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5.75" customHeight="1">
      <c r="A887" s="50"/>
      <c r="B887" s="147"/>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5.75" customHeight="1">
      <c r="A888" s="50"/>
      <c r="B888" s="147"/>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5.75" customHeight="1">
      <c r="A889" s="50"/>
      <c r="B889" s="147"/>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5.75" customHeight="1">
      <c r="A890" s="50"/>
      <c r="B890" s="147"/>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5.75" customHeight="1">
      <c r="A891" s="50"/>
      <c r="B891" s="147"/>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5.75" customHeight="1">
      <c r="A892" s="50"/>
      <c r="B892" s="147"/>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5.75" customHeight="1">
      <c r="A893" s="50"/>
      <c r="B893" s="147"/>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5.75" customHeight="1">
      <c r="A894" s="50"/>
      <c r="B894" s="147"/>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5.75" customHeight="1">
      <c r="A895" s="50"/>
      <c r="B895" s="147"/>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5.75" customHeight="1">
      <c r="A896" s="50"/>
      <c r="B896" s="147"/>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5.75" customHeight="1">
      <c r="A897" s="50"/>
      <c r="B897" s="147"/>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5.75" customHeight="1">
      <c r="A898" s="50"/>
      <c r="B898" s="147"/>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5.75" customHeight="1">
      <c r="A899" s="50"/>
      <c r="B899" s="147"/>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5.75" customHeight="1">
      <c r="A900" s="50"/>
      <c r="B900" s="147"/>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5.75" customHeight="1">
      <c r="A901" s="50"/>
      <c r="B901" s="147"/>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5.75" customHeight="1">
      <c r="A902" s="50"/>
      <c r="B902" s="147"/>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5.75" customHeight="1">
      <c r="A903" s="50"/>
      <c r="B903" s="147"/>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5.75" customHeight="1">
      <c r="A904" s="50"/>
      <c r="B904" s="147"/>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5.75" customHeight="1">
      <c r="A905" s="50"/>
      <c r="B905" s="147"/>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5.75" customHeight="1">
      <c r="A906" s="50"/>
      <c r="B906" s="147"/>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5.75" customHeight="1">
      <c r="A907" s="50"/>
      <c r="B907" s="147"/>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5.75" customHeight="1">
      <c r="A908" s="50"/>
      <c r="B908" s="147"/>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5.75" customHeight="1">
      <c r="A909" s="50"/>
      <c r="B909" s="147"/>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5.75" customHeight="1">
      <c r="A910" s="50"/>
      <c r="B910" s="147"/>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5.75" customHeight="1">
      <c r="A911" s="50"/>
      <c r="B911" s="147"/>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5.75" customHeight="1">
      <c r="A912" s="50"/>
      <c r="B912" s="147"/>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5.75" customHeight="1">
      <c r="A913" s="50"/>
      <c r="B913" s="147"/>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5.75" customHeight="1">
      <c r="A914" s="50"/>
      <c r="B914" s="147"/>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5.75" customHeight="1">
      <c r="A915" s="50"/>
      <c r="B915" s="147"/>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5.75" customHeight="1">
      <c r="A916" s="50"/>
      <c r="B916" s="147"/>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5.75" customHeight="1">
      <c r="A917" s="50"/>
      <c r="B917" s="147"/>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5.75" customHeight="1">
      <c r="A918" s="50"/>
      <c r="B918" s="147"/>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5.75" customHeight="1">
      <c r="A919" s="50"/>
      <c r="B919" s="147"/>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5.75" customHeight="1">
      <c r="A920" s="50"/>
      <c r="B920" s="147"/>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5.75" customHeight="1">
      <c r="A921" s="50"/>
      <c r="B921" s="147"/>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5.75" customHeight="1">
      <c r="A922" s="50"/>
      <c r="B922" s="147"/>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5.75" customHeight="1">
      <c r="A923" s="50"/>
      <c r="B923" s="147"/>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5.75" customHeight="1">
      <c r="A924" s="50"/>
      <c r="B924" s="147"/>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5.75" customHeight="1">
      <c r="A925" s="50"/>
      <c r="B925" s="147"/>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5.75" customHeight="1">
      <c r="A926" s="50"/>
      <c r="B926" s="147"/>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5.75" customHeight="1">
      <c r="A927" s="50"/>
      <c r="B927" s="147"/>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5.75" customHeight="1">
      <c r="A928" s="50"/>
      <c r="B928" s="147"/>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5.75" customHeight="1">
      <c r="A929" s="50"/>
      <c r="B929" s="147"/>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5.75" customHeight="1">
      <c r="A930" s="50"/>
      <c r="B930" s="147"/>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5.75" customHeight="1">
      <c r="A931" s="50"/>
      <c r="B931" s="147"/>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5.75" customHeight="1">
      <c r="A932" s="50"/>
      <c r="B932" s="147"/>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5.75" customHeight="1">
      <c r="A933" s="50"/>
      <c r="B933" s="147"/>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5.75" customHeight="1">
      <c r="A934" s="50"/>
      <c r="B934" s="147"/>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5.75" customHeight="1">
      <c r="A935" s="50"/>
      <c r="B935" s="147"/>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5.75" customHeight="1">
      <c r="A936" s="50"/>
      <c r="B936" s="147"/>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5.75" customHeight="1">
      <c r="A937" s="50"/>
      <c r="B937" s="147"/>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5.75" customHeight="1">
      <c r="A938" s="50"/>
      <c r="B938" s="147"/>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5.75" customHeight="1">
      <c r="A939" s="50"/>
      <c r="B939" s="147"/>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5.75" customHeight="1">
      <c r="A940" s="50"/>
      <c r="B940" s="147"/>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5.75" customHeight="1">
      <c r="A941" s="50"/>
      <c r="B941" s="147"/>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5.75" customHeight="1">
      <c r="A942" s="50"/>
      <c r="B942" s="147"/>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5.75" customHeight="1">
      <c r="A943" s="50"/>
      <c r="B943" s="147"/>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5.75" customHeight="1">
      <c r="A944" s="50"/>
      <c r="B944" s="147"/>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5.75" customHeight="1">
      <c r="A945" s="50"/>
      <c r="B945" s="147"/>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5.75" customHeight="1">
      <c r="A946" s="50"/>
      <c r="B946" s="147"/>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5.75" customHeight="1">
      <c r="A947" s="50"/>
      <c r="B947" s="147"/>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5.75" customHeight="1">
      <c r="A948" s="50"/>
      <c r="B948" s="147"/>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5.75" customHeight="1">
      <c r="A949" s="50"/>
      <c r="B949" s="147"/>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5.75" customHeight="1">
      <c r="A950" s="50"/>
      <c r="B950" s="147"/>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5.75" customHeight="1">
      <c r="A951" s="50"/>
      <c r="B951" s="147"/>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5.75" customHeight="1">
      <c r="A952" s="50"/>
      <c r="B952" s="147"/>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5.75" customHeight="1">
      <c r="A953" s="50"/>
      <c r="B953" s="147"/>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5.75" customHeight="1">
      <c r="A954" s="50"/>
      <c r="B954" s="147"/>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5.75" customHeight="1">
      <c r="A955" s="50"/>
      <c r="B955" s="147"/>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5.75" customHeight="1">
      <c r="A956" s="50"/>
      <c r="B956" s="147"/>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5.75" customHeight="1">
      <c r="A957" s="50"/>
      <c r="B957" s="147"/>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5.75" customHeight="1">
      <c r="A958" s="50"/>
      <c r="B958" s="147"/>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5.75" customHeight="1">
      <c r="A959" s="50"/>
      <c r="B959" s="147"/>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5.75" customHeight="1">
      <c r="A960" s="50"/>
      <c r="B960" s="147"/>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5.75" customHeight="1">
      <c r="A961" s="50"/>
      <c r="B961" s="147"/>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5.75" customHeight="1">
      <c r="A962" s="50"/>
      <c r="B962" s="147"/>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5.75" customHeight="1">
      <c r="A963" s="50"/>
      <c r="B963" s="147"/>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5.75" customHeight="1">
      <c r="A964" s="50"/>
      <c r="B964" s="147"/>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5.75" customHeight="1">
      <c r="A965" s="50"/>
      <c r="B965" s="147"/>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5.75" customHeight="1">
      <c r="A966" s="50"/>
      <c r="B966" s="147"/>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5.75" customHeight="1">
      <c r="A967" s="50"/>
      <c r="B967" s="147"/>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5.75" customHeight="1">
      <c r="A968" s="50"/>
      <c r="B968" s="147"/>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5.75" customHeight="1">
      <c r="A969" s="50"/>
      <c r="B969" s="147"/>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5.75" customHeight="1">
      <c r="A970" s="50"/>
      <c r="B970" s="147"/>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5.75" customHeight="1">
      <c r="A971" s="50"/>
      <c r="B971" s="147"/>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5.75" customHeight="1">
      <c r="A972" s="50"/>
      <c r="B972" s="147"/>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5.75" customHeight="1">
      <c r="A973" s="50"/>
      <c r="B973" s="147"/>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5.75" customHeight="1">
      <c r="A974" s="50"/>
      <c r="B974" s="147"/>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5.75" customHeight="1">
      <c r="A975" s="50"/>
      <c r="B975" s="147"/>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5.75" customHeight="1">
      <c r="A976" s="50"/>
      <c r="B976" s="147"/>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5.75" customHeight="1">
      <c r="A977" s="50"/>
      <c r="B977" s="147"/>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5.75" customHeight="1">
      <c r="A978" s="50"/>
      <c r="B978" s="147"/>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5.75" customHeight="1">
      <c r="A979" s="50"/>
      <c r="B979" s="147"/>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5.75" customHeight="1">
      <c r="A980" s="50"/>
      <c r="B980" s="147"/>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5.75" customHeight="1">
      <c r="A981" s="50"/>
      <c r="B981" s="147"/>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5.75" customHeight="1">
      <c r="A982" s="50"/>
      <c r="B982" s="147"/>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5.75" customHeight="1">
      <c r="A983" s="50"/>
      <c r="B983" s="147"/>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5.75" customHeight="1">
      <c r="A984" s="50"/>
      <c r="B984" s="147"/>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5.75" customHeight="1">
      <c r="A985" s="50"/>
      <c r="B985" s="147"/>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5.75" customHeight="1">
      <c r="A986" s="50"/>
      <c r="B986" s="147"/>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5.75" customHeight="1">
      <c r="A987" s="50"/>
      <c r="B987" s="147"/>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5.75" customHeight="1">
      <c r="A988" s="50"/>
      <c r="B988" s="147"/>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5.75" customHeight="1">
      <c r="A989" s="50"/>
      <c r="B989" s="147"/>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5.75" customHeight="1">
      <c r="A990" s="50"/>
      <c r="B990" s="147"/>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5.75" customHeight="1">
      <c r="A991" s="50"/>
      <c r="B991" s="147"/>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5.75" customHeight="1">
      <c r="A992" s="50"/>
      <c r="B992" s="147"/>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5.75" customHeight="1">
      <c r="A993" s="50"/>
      <c r="B993" s="147"/>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5.75" customHeight="1">
      <c r="A994" s="50"/>
      <c r="B994" s="147"/>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5.75" customHeight="1">
      <c r="A995" s="50"/>
      <c r="B995" s="147"/>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5.75" customHeight="1">
      <c r="A996" s="50"/>
      <c r="B996" s="147"/>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5.75" customHeight="1">
      <c r="A997" s="50"/>
      <c r="B997" s="147"/>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5.75" customHeight="1">
      <c r="A998" s="50"/>
      <c r="B998" s="147"/>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5.75" customHeight="1">
      <c r="A999" s="50"/>
      <c r="B999" s="147"/>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5.75" customHeight="1">
      <c r="A1000" s="50"/>
      <c r="B1000" s="147"/>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74">
    <mergeCell ref="C65:M65"/>
    <mergeCell ref="D46:E46"/>
    <mergeCell ref="F46:G46"/>
    <mergeCell ref="H46:I46"/>
    <mergeCell ref="F49:F50"/>
    <mergeCell ref="G49:J50"/>
    <mergeCell ref="L49:M50"/>
    <mergeCell ref="C52:M52"/>
    <mergeCell ref="A56:A61"/>
    <mergeCell ref="A62:A64"/>
    <mergeCell ref="B1:M1"/>
    <mergeCell ref="C2:M2"/>
    <mergeCell ref="C3:M3"/>
    <mergeCell ref="F4:G4"/>
    <mergeCell ref="D5:M5"/>
    <mergeCell ref="C20:M20"/>
    <mergeCell ref="F26:J26"/>
    <mergeCell ref="J42:K42"/>
    <mergeCell ref="L42:M42"/>
    <mergeCell ref="C62:M62"/>
    <mergeCell ref="C63:M63"/>
    <mergeCell ref="C64:M64"/>
    <mergeCell ref="D6:M6"/>
    <mergeCell ref="C19:M19"/>
    <mergeCell ref="A2:A18"/>
    <mergeCell ref="B21:B27"/>
    <mergeCell ref="A19:A55"/>
    <mergeCell ref="B28:B31"/>
    <mergeCell ref="B35:B37"/>
    <mergeCell ref="B38:B47"/>
    <mergeCell ref="B48:B51"/>
    <mergeCell ref="J44:K44"/>
    <mergeCell ref="L44:M44"/>
    <mergeCell ref="C60:M60"/>
    <mergeCell ref="C61:M61"/>
    <mergeCell ref="C53:M53"/>
    <mergeCell ref="C54:M54"/>
    <mergeCell ref="C55:M55"/>
    <mergeCell ref="C56:M56"/>
    <mergeCell ref="C57:M57"/>
    <mergeCell ref="C58:M58"/>
    <mergeCell ref="C59:M59"/>
    <mergeCell ref="D42:E42"/>
    <mergeCell ref="F42:G42"/>
    <mergeCell ref="H42:I42"/>
    <mergeCell ref="D44:E44"/>
    <mergeCell ref="F44:G44"/>
    <mergeCell ref="H44:I44"/>
    <mergeCell ref="C15:M15"/>
    <mergeCell ref="C16:M16"/>
    <mergeCell ref="J33:L33"/>
    <mergeCell ref="D40:E40"/>
    <mergeCell ref="F40:G40"/>
    <mergeCell ref="H40:I40"/>
    <mergeCell ref="J40:K40"/>
    <mergeCell ref="L40:M40"/>
    <mergeCell ref="C17:M17"/>
    <mergeCell ref="C18:D18"/>
    <mergeCell ref="F18:M18"/>
    <mergeCell ref="C7:G7"/>
    <mergeCell ref="I7:M7"/>
    <mergeCell ref="B8:B14"/>
    <mergeCell ref="C8:D9"/>
    <mergeCell ref="C10:D10"/>
    <mergeCell ref="C12:D13"/>
    <mergeCell ref="C14:D14"/>
    <mergeCell ref="F8:G9"/>
    <mergeCell ref="I8:J9"/>
    <mergeCell ref="F10:G10"/>
    <mergeCell ref="I10:J10"/>
    <mergeCell ref="F12:G13"/>
    <mergeCell ref="I12:J13"/>
    <mergeCell ref="F14:G14"/>
    <mergeCell ref="I14:J14"/>
  </mergeCells>
  <hyperlinks>
    <hyperlink ref="C60" r:id="rId1"/>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Z1000"/>
  <sheetViews>
    <sheetView zoomScale="80" zoomScaleNormal="80" workbookViewId="0">
      <selection activeCell="B1" sqref="B1:M1"/>
    </sheetView>
  </sheetViews>
  <sheetFormatPr baseColWidth="10" defaultColWidth="14.42578125" defaultRowHeight="15" customHeight="1"/>
  <cols>
    <col min="1" max="1" width="25.140625" customWidth="1"/>
    <col min="2" max="2" width="39.140625" customWidth="1"/>
    <col min="3" max="26" width="11.42578125" customWidth="1"/>
  </cols>
  <sheetData>
    <row r="1" spans="1:26" ht="36.75" customHeight="1" thickBot="1">
      <c r="A1" s="46"/>
      <c r="B1" s="1189" t="s">
        <v>933</v>
      </c>
      <c r="C1" s="1190"/>
      <c r="D1" s="1190"/>
      <c r="E1" s="1190"/>
      <c r="F1" s="1190"/>
      <c r="G1" s="1190"/>
      <c r="H1" s="1190"/>
      <c r="I1" s="1190"/>
      <c r="J1" s="1190"/>
      <c r="K1" s="1190"/>
      <c r="L1" s="1190"/>
      <c r="M1" s="1191"/>
      <c r="N1" s="50"/>
      <c r="O1" s="50"/>
      <c r="P1" s="50"/>
      <c r="Q1" s="50"/>
      <c r="R1" s="50"/>
      <c r="S1" s="50"/>
      <c r="T1" s="50"/>
      <c r="U1" s="50"/>
      <c r="V1" s="50"/>
      <c r="W1" s="50"/>
      <c r="X1" s="50"/>
      <c r="Y1" s="50"/>
      <c r="Z1" s="50"/>
    </row>
    <row r="2" spans="1:26" ht="15.75" customHeight="1">
      <c r="A2" s="1110" t="s">
        <v>263</v>
      </c>
      <c r="B2" s="51" t="s">
        <v>264</v>
      </c>
      <c r="C2" s="1124" t="s">
        <v>783</v>
      </c>
      <c r="D2" s="1125"/>
      <c r="E2" s="1125"/>
      <c r="F2" s="1125"/>
      <c r="G2" s="1125"/>
      <c r="H2" s="1125"/>
      <c r="I2" s="1125"/>
      <c r="J2" s="1125"/>
      <c r="K2" s="1125"/>
      <c r="L2" s="1125"/>
      <c r="M2" s="1126"/>
      <c r="N2" s="50"/>
      <c r="O2" s="50"/>
      <c r="P2" s="50"/>
      <c r="Q2" s="50"/>
      <c r="R2" s="50"/>
      <c r="S2" s="50"/>
      <c r="T2" s="50"/>
      <c r="U2" s="50"/>
      <c r="V2" s="50"/>
      <c r="W2" s="50"/>
      <c r="X2" s="50"/>
      <c r="Y2" s="50"/>
      <c r="Z2" s="50"/>
    </row>
    <row r="3" spans="1:26" ht="52.5" customHeight="1">
      <c r="A3" s="1111"/>
      <c r="B3" s="52" t="s">
        <v>265</v>
      </c>
      <c r="C3" s="1103" t="s">
        <v>801</v>
      </c>
      <c r="D3" s="1064"/>
      <c r="E3" s="1064"/>
      <c r="F3" s="1064"/>
      <c r="G3" s="1064"/>
      <c r="H3" s="1064"/>
      <c r="I3" s="1064"/>
      <c r="J3" s="1064"/>
      <c r="K3" s="1064"/>
      <c r="L3" s="1064"/>
      <c r="M3" s="1095"/>
      <c r="N3" s="50"/>
      <c r="O3" s="50"/>
      <c r="P3" s="50"/>
      <c r="Q3" s="50"/>
      <c r="R3" s="50"/>
      <c r="S3" s="50"/>
      <c r="T3" s="50"/>
      <c r="U3" s="50"/>
      <c r="V3" s="50"/>
      <c r="W3" s="50"/>
      <c r="X3" s="50"/>
      <c r="Y3" s="50"/>
      <c r="Z3" s="50"/>
    </row>
    <row r="4" spans="1:26" ht="15.75" customHeight="1">
      <c r="A4" s="1111"/>
      <c r="B4" s="53" t="s">
        <v>97</v>
      </c>
      <c r="C4" s="54" t="s">
        <v>217</v>
      </c>
      <c r="D4" s="55"/>
      <c r="E4" s="148"/>
      <c r="F4" s="1114" t="s">
        <v>98</v>
      </c>
      <c r="G4" s="1069"/>
      <c r="H4" s="57" t="s">
        <v>217</v>
      </c>
      <c r="I4" s="58"/>
      <c r="J4" s="58"/>
      <c r="K4" s="58"/>
      <c r="L4" s="58"/>
      <c r="M4" s="59"/>
      <c r="N4" s="50"/>
      <c r="O4" s="50"/>
      <c r="P4" s="50"/>
      <c r="Q4" s="50"/>
      <c r="R4" s="50"/>
      <c r="S4" s="50"/>
      <c r="T4" s="50"/>
      <c r="U4" s="50"/>
      <c r="V4" s="50"/>
      <c r="W4" s="50"/>
      <c r="X4" s="50"/>
      <c r="Y4" s="50"/>
      <c r="Z4" s="50"/>
    </row>
    <row r="5" spans="1:26" ht="16.5" customHeight="1">
      <c r="A5" s="1111"/>
      <c r="B5" s="60" t="s">
        <v>267</v>
      </c>
      <c r="C5" s="1104" t="s">
        <v>217</v>
      </c>
      <c r="D5" s="1105"/>
      <c r="E5" s="1105"/>
      <c r="F5" s="1105"/>
      <c r="G5" s="1105"/>
      <c r="H5" s="1105"/>
      <c r="I5" s="1105"/>
      <c r="J5" s="1105"/>
      <c r="K5" s="1105"/>
      <c r="L5" s="1105"/>
      <c r="M5" s="1106"/>
      <c r="N5" s="50"/>
      <c r="O5" s="50"/>
      <c r="P5" s="50"/>
      <c r="Q5" s="50"/>
      <c r="R5" s="50"/>
      <c r="S5" s="50"/>
      <c r="T5" s="50"/>
      <c r="U5" s="50"/>
      <c r="V5" s="50"/>
      <c r="W5" s="50"/>
      <c r="X5" s="50"/>
      <c r="Y5" s="50"/>
      <c r="Z5" s="50"/>
    </row>
    <row r="6" spans="1:26" ht="45" customHeight="1">
      <c r="A6" s="1111"/>
      <c r="B6" s="149" t="s">
        <v>268</v>
      </c>
      <c r="C6" s="1192" t="s">
        <v>217</v>
      </c>
      <c r="D6" s="1064"/>
      <c r="E6" s="1064"/>
      <c r="F6" s="1064"/>
      <c r="G6" s="1064"/>
      <c r="H6" s="1064"/>
      <c r="I6" s="1064"/>
      <c r="J6" s="1064"/>
      <c r="K6" s="1064"/>
      <c r="L6" s="1064"/>
      <c r="M6" s="1069"/>
      <c r="N6" s="50"/>
      <c r="O6" s="50"/>
      <c r="P6" s="50"/>
      <c r="Q6" s="50"/>
      <c r="R6" s="50"/>
      <c r="S6" s="50"/>
      <c r="T6" s="50"/>
      <c r="U6" s="50"/>
      <c r="V6" s="50"/>
      <c r="W6" s="50"/>
      <c r="X6" s="50"/>
      <c r="Y6" s="50"/>
      <c r="Z6" s="50"/>
    </row>
    <row r="7" spans="1:26" ht="15.75" customHeight="1">
      <c r="A7" s="1111"/>
      <c r="B7" s="61" t="s">
        <v>269</v>
      </c>
      <c r="C7" s="1108" t="s">
        <v>59</v>
      </c>
      <c r="D7" s="1109"/>
      <c r="E7" s="62"/>
      <c r="F7" s="62"/>
      <c r="G7" s="62"/>
      <c r="H7" s="63" t="s">
        <v>52</v>
      </c>
      <c r="I7" s="1193" t="s">
        <v>60</v>
      </c>
      <c r="J7" s="1064"/>
      <c r="K7" s="1064"/>
      <c r="L7" s="1064"/>
      <c r="M7" s="1095"/>
      <c r="N7" s="50"/>
      <c r="O7" s="50"/>
      <c r="P7" s="50"/>
      <c r="Q7" s="50"/>
      <c r="R7" s="50"/>
      <c r="S7" s="50"/>
      <c r="T7" s="50"/>
      <c r="U7" s="50"/>
      <c r="V7" s="50"/>
      <c r="W7" s="50"/>
      <c r="X7" s="50"/>
      <c r="Y7" s="50"/>
      <c r="Z7" s="50"/>
    </row>
    <row r="8" spans="1:26" ht="15.75" customHeight="1">
      <c r="A8" s="1111"/>
      <c r="B8" s="1117" t="s">
        <v>270</v>
      </c>
      <c r="C8" s="64"/>
      <c r="D8" s="65"/>
      <c r="E8" s="65"/>
      <c r="F8" s="65"/>
      <c r="G8" s="65"/>
      <c r="H8" s="65"/>
      <c r="I8" s="65"/>
      <c r="J8" s="65"/>
      <c r="K8" s="65"/>
      <c r="L8" s="88"/>
      <c r="M8" s="89"/>
      <c r="N8" s="50"/>
      <c r="O8" s="50"/>
      <c r="P8" s="50"/>
      <c r="Q8" s="50"/>
      <c r="R8" s="50"/>
      <c r="S8" s="50"/>
      <c r="T8" s="50"/>
      <c r="U8" s="50"/>
      <c r="V8" s="50"/>
      <c r="W8" s="50"/>
      <c r="X8" s="50"/>
      <c r="Y8" s="50"/>
      <c r="Z8" s="50"/>
    </row>
    <row r="9" spans="1:26" ht="15.75" customHeight="1">
      <c r="A9" s="1111"/>
      <c r="B9" s="1077"/>
      <c r="C9" s="1079"/>
      <c r="D9" s="1080"/>
      <c r="E9" s="67"/>
      <c r="F9" s="1081"/>
      <c r="G9" s="1080"/>
      <c r="H9" s="67"/>
      <c r="I9" s="1081"/>
      <c r="J9" s="1080"/>
      <c r="K9" s="67"/>
      <c r="L9" s="90"/>
      <c r="M9" s="91"/>
      <c r="N9" s="50"/>
      <c r="O9" s="50"/>
      <c r="P9" s="50"/>
      <c r="Q9" s="50"/>
      <c r="R9" s="50"/>
      <c r="S9" s="50"/>
      <c r="T9" s="50"/>
      <c r="U9" s="50"/>
      <c r="V9" s="50"/>
      <c r="W9" s="50"/>
      <c r="X9" s="50"/>
      <c r="Y9" s="50"/>
      <c r="Z9" s="50"/>
    </row>
    <row r="10" spans="1:26" ht="15.75" customHeight="1">
      <c r="A10" s="1111"/>
      <c r="B10" s="1078"/>
      <c r="C10" s="1079" t="s">
        <v>272</v>
      </c>
      <c r="D10" s="1080"/>
      <c r="E10" s="68"/>
      <c r="F10" s="1081" t="s">
        <v>272</v>
      </c>
      <c r="G10" s="1080"/>
      <c r="H10" s="68"/>
      <c r="I10" s="1081" t="s">
        <v>272</v>
      </c>
      <c r="J10" s="1080"/>
      <c r="K10" s="68"/>
      <c r="L10" s="95"/>
      <c r="M10" s="96"/>
      <c r="N10" s="50"/>
      <c r="O10" s="50"/>
      <c r="P10" s="50"/>
      <c r="Q10" s="50"/>
      <c r="R10" s="50"/>
      <c r="S10" s="50"/>
      <c r="T10" s="50"/>
      <c r="U10" s="50"/>
      <c r="V10" s="50"/>
      <c r="W10" s="50"/>
      <c r="X10" s="50"/>
      <c r="Y10" s="50"/>
      <c r="Z10" s="50"/>
    </row>
    <row r="11" spans="1:26" ht="81" customHeight="1">
      <c r="A11" s="1116"/>
      <c r="B11" s="52" t="s">
        <v>273</v>
      </c>
      <c r="C11" s="1103" t="s">
        <v>795</v>
      </c>
      <c r="D11" s="1064"/>
      <c r="E11" s="1064"/>
      <c r="F11" s="1064"/>
      <c r="G11" s="1064"/>
      <c r="H11" s="1064"/>
      <c r="I11" s="1064"/>
      <c r="J11" s="1064"/>
      <c r="K11" s="1064"/>
      <c r="L11" s="1064"/>
      <c r="M11" s="1095"/>
      <c r="N11" s="50"/>
      <c r="O11" s="50"/>
      <c r="P11" s="50"/>
      <c r="Q11" s="50"/>
      <c r="R11" s="50"/>
      <c r="S11" s="50"/>
      <c r="T11" s="50"/>
      <c r="U11" s="50"/>
      <c r="V11" s="50"/>
      <c r="W11" s="50"/>
      <c r="X11" s="50"/>
      <c r="Y11" s="50"/>
      <c r="Z11" s="50"/>
    </row>
    <row r="12" spans="1:26" ht="15.75" customHeight="1">
      <c r="A12" s="1115" t="s">
        <v>275</v>
      </c>
      <c r="B12" s="61" t="s">
        <v>91</v>
      </c>
      <c r="C12" s="1098" t="s">
        <v>218</v>
      </c>
      <c r="D12" s="1064"/>
      <c r="E12" s="1064"/>
      <c r="F12" s="1064"/>
      <c r="G12" s="1064"/>
      <c r="H12" s="1064"/>
      <c r="I12" s="1064"/>
      <c r="J12" s="1064"/>
      <c r="K12" s="1064"/>
      <c r="L12" s="1064"/>
      <c r="M12" s="1095"/>
      <c r="N12" s="50"/>
      <c r="O12" s="50"/>
      <c r="P12" s="50"/>
      <c r="Q12" s="50"/>
      <c r="R12" s="50"/>
      <c r="S12" s="50"/>
      <c r="T12" s="50"/>
      <c r="U12" s="50"/>
      <c r="V12" s="50"/>
      <c r="W12" s="50"/>
      <c r="X12" s="50"/>
      <c r="Y12" s="50"/>
      <c r="Z12" s="50"/>
    </row>
    <row r="13" spans="1:26" ht="8.25" customHeight="1">
      <c r="A13" s="1111"/>
      <c r="B13" s="1117" t="s">
        <v>276</v>
      </c>
      <c r="C13" s="71"/>
      <c r="D13" s="72"/>
      <c r="E13" s="72"/>
      <c r="F13" s="72"/>
      <c r="G13" s="72"/>
      <c r="H13" s="72"/>
      <c r="I13" s="72"/>
      <c r="J13" s="72"/>
      <c r="K13" s="72"/>
      <c r="L13" s="72"/>
      <c r="M13" s="73"/>
      <c r="N13" s="50"/>
      <c r="O13" s="50"/>
      <c r="P13" s="50"/>
      <c r="Q13" s="50"/>
      <c r="R13" s="50"/>
      <c r="S13" s="50"/>
      <c r="T13" s="50"/>
      <c r="U13" s="50"/>
      <c r="V13" s="50"/>
      <c r="W13" s="50"/>
      <c r="X13" s="50"/>
      <c r="Y13" s="50"/>
      <c r="Z13" s="50"/>
    </row>
    <row r="14" spans="1:26" ht="9" customHeight="1">
      <c r="A14" s="1111"/>
      <c r="B14" s="1077"/>
      <c r="C14" s="74"/>
      <c r="D14" s="75"/>
      <c r="E14" s="76"/>
      <c r="F14" s="75"/>
      <c r="G14" s="76"/>
      <c r="H14" s="75"/>
      <c r="I14" s="76"/>
      <c r="J14" s="75"/>
      <c r="K14" s="76"/>
      <c r="L14" s="76"/>
      <c r="M14" s="77"/>
      <c r="N14" s="50"/>
      <c r="O14" s="50"/>
      <c r="P14" s="50"/>
      <c r="Q14" s="50"/>
      <c r="R14" s="50"/>
      <c r="S14" s="50"/>
      <c r="T14" s="50"/>
      <c r="U14" s="50"/>
      <c r="V14" s="50"/>
      <c r="W14" s="50"/>
      <c r="X14" s="50"/>
      <c r="Y14" s="50"/>
      <c r="Z14" s="50"/>
    </row>
    <row r="15" spans="1:26" ht="15.75" customHeight="1">
      <c r="A15" s="1111"/>
      <c r="B15" s="1077"/>
      <c r="C15" s="78" t="s">
        <v>277</v>
      </c>
      <c r="D15" s="79"/>
      <c r="E15" s="80" t="s">
        <v>278</v>
      </c>
      <c r="F15" s="79"/>
      <c r="G15" s="80" t="s">
        <v>279</v>
      </c>
      <c r="H15" s="79"/>
      <c r="I15" s="80" t="s">
        <v>280</v>
      </c>
      <c r="J15" s="57"/>
      <c r="K15" s="80"/>
      <c r="L15" s="80"/>
      <c r="M15" s="77"/>
      <c r="N15" s="50"/>
      <c r="O15" s="50"/>
      <c r="P15" s="50"/>
      <c r="Q15" s="50"/>
      <c r="R15" s="50"/>
      <c r="S15" s="50"/>
      <c r="T15" s="50"/>
      <c r="U15" s="50"/>
      <c r="V15" s="50"/>
      <c r="W15" s="50"/>
      <c r="X15" s="50"/>
      <c r="Y15" s="50"/>
      <c r="Z15" s="50"/>
    </row>
    <row r="16" spans="1:26" ht="15.75" customHeight="1">
      <c r="A16" s="1111"/>
      <c r="B16" s="1077"/>
      <c r="C16" s="78" t="s">
        <v>281</v>
      </c>
      <c r="D16" s="81"/>
      <c r="E16" s="80" t="s">
        <v>282</v>
      </c>
      <c r="F16" s="82"/>
      <c r="G16" s="80" t="s">
        <v>283</v>
      </c>
      <c r="H16" s="82"/>
      <c r="I16" s="80"/>
      <c r="J16" s="76"/>
      <c r="K16" s="80"/>
      <c r="L16" s="80"/>
      <c r="M16" s="77"/>
      <c r="N16" s="50"/>
      <c r="O16" s="50"/>
      <c r="P16" s="50"/>
      <c r="Q16" s="50"/>
      <c r="R16" s="50"/>
      <c r="S16" s="50"/>
      <c r="T16" s="50"/>
      <c r="U16" s="50"/>
      <c r="V16" s="50"/>
      <c r="W16" s="50"/>
      <c r="X16" s="50"/>
      <c r="Y16" s="50"/>
      <c r="Z16" s="50"/>
    </row>
    <row r="17" spans="1:26" ht="15.75" customHeight="1">
      <c r="A17" s="1111"/>
      <c r="B17" s="1077"/>
      <c r="C17" s="78" t="s">
        <v>284</v>
      </c>
      <c r="D17" s="81"/>
      <c r="E17" s="80" t="s">
        <v>285</v>
      </c>
      <c r="F17" s="81"/>
      <c r="G17" s="80"/>
      <c r="H17" s="76"/>
      <c r="I17" s="80"/>
      <c r="J17" s="76"/>
      <c r="K17" s="80"/>
      <c r="L17" s="80"/>
      <c r="M17" s="77"/>
      <c r="N17" s="50"/>
      <c r="O17" s="50"/>
      <c r="P17" s="50"/>
      <c r="Q17" s="50"/>
      <c r="R17" s="50"/>
      <c r="S17" s="50"/>
      <c r="T17" s="50"/>
      <c r="U17" s="50"/>
      <c r="V17" s="50"/>
      <c r="W17" s="50"/>
      <c r="X17" s="50"/>
      <c r="Y17" s="50"/>
      <c r="Z17" s="50"/>
    </row>
    <row r="18" spans="1:26" ht="20.25" customHeight="1">
      <c r="A18" s="1111"/>
      <c r="B18" s="1077"/>
      <c r="C18" s="78" t="s">
        <v>286</v>
      </c>
      <c r="D18" s="82" t="s">
        <v>309</v>
      </c>
      <c r="E18" s="80" t="s">
        <v>288</v>
      </c>
      <c r="F18" s="150" t="s">
        <v>794</v>
      </c>
      <c r="G18" s="68"/>
      <c r="H18" s="68"/>
      <c r="I18" s="68"/>
      <c r="J18" s="68"/>
      <c r="K18" s="68"/>
      <c r="L18" s="68"/>
      <c r="M18" s="83"/>
      <c r="N18" s="50"/>
      <c r="O18" s="50"/>
      <c r="P18" s="50"/>
      <c r="Q18" s="50"/>
      <c r="R18" s="50"/>
      <c r="S18" s="50"/>
      <c r="T18" s="50"/>
      <c r="U18" s="50"/>
      <c r="V18" s="50"/>
      <c r="W18" s="50"/>
      <c r="X18" s="50"/>
      <c r="Y18" s="50"/>
      <c r="Z18" s="50"/>
    </row>
    <row r="19" spans="1:26" ht="9.75" customHeight="1">
      <c r="A19" s="1111"/>
      <c r="B19" s="1078"/>
      <c r="C19" s="84"/>
      <c r="D19" s="85"/>
      <c r="E19" s="85"/>
      <c r="F19" s="85"/>
      <c r="G19" s="85"/>
      <c r="H19" s="85"/>
      <c r="I19" s="85"/>
      <c r="J19" s="85"/>
      <c r="K19" s="85"/>
      <c r="L19" s="85"/>
      <c r="M19" s="86"/>
      <c r="N19" s="50"/>
      <c r="O19" s="50"/>
      <c r="P19" s="50"/>
      <c r="Q19" s="50"/>
      <c r="R19" s="50"/>
      <c r="S19" s="50"/>
      <c r="T19" s="50"/>
      <c r="U19" s="50"/>
      <c r="V19" s="50"/>
      <c r="W19" s="50"/>
      <c r="X19" s="50"/>
      <c r="Y19" s="50"/>
      <c r="Z19" s="50"/>
    </row>
    <row r="20" spans="1:26" ht="15.75" customHeight="1">
      <c r="A20" s="1111"/>
      <c r="B20" s="1117" t="s">
        <v>290</v>
      </c>
      <c r="C20" s="87"/>
      <c r="D20" s="72"/>
      <c r="E20" s="72"/>
      <c r="F20" s="72"/>
      <c r="G20" s="72"/>
      <c r="H20" s="72"/>
      <c r="I20" s="72"/>
      <c r="J20" s="72"/>
      <c r="K20" s="72"/>
      <c r="L20" s="88"/>
      <c r="M20" s="89"/>
      <c r="N20" s="50"/>
      <c r="O20" s="50"/>
      <c r="P20" s="50"/>
      <c r="Q20" s="50"/>
      <c r="R20" s="50"/>
      <c r="S20" s="50"/>
      <c r="T20" s="50"/>
      <c r="U20" s="50"/>
      <c r="V20" s="50"/>
      <c r="W20" s="50"/>
      <c r="X20" s="50"/>
      <c r="Y20" s="50"/>
      <c r="Z20" s="50"/>
    </row>
    <row r="21" spans="1:26" ht="15.75" customHeight="1">
      <c r="A21" s="1111"/>
      <c r="B21" s="1077"/>
      <c r="C21" s="78" t="s">
        <v>291</v>
      </c>
      <c r="D21" s="82"/>
      <c r="E21" s="10"/>
      <c r="F21" s="80" t="s">
        <v>292</v>
      </c>
      <c r="G21" s="81"/>
      <c r="H21" s="10"/>
      <c r="I21" s="80" t="s">
        <v>201</v>
      </c>
      <c r="J21" s="81" t="s">
        <v>309</v>
      </c>
      <c r="K21" s="10"/>
      <c r="L21" s="90"/>
      <c r="M21" s="91"/>
      <c r="N21" s="50"/>
      <c r="O21" s="50"/>
      <c r="P21" s="50"/>
      <c r="Q21" s="50"/>
      <c r="R21" s="50"/>
      <c r="S21" s="50"/>
      <c r="T21" s="50"/>
      <c r="U21" s="50"/>
      <c r="V21" s="50"/>
      <c r="W21" s="50"/>
      <c r="X21" s="50"/>
      <c r="Y21" s="50"/>
      <c r="Z21" s="50"/>
    </row>
    <row r="22" spans="1:26" ht="15.75" customHeight="1">
      <c r="A22" s="1111"/>
      <c r="B22" s="1077"/>
      <c r="C22" s="78" t="s">
        <v>293</v>
      </c>
      <c r="D22" s="92"/>
      <c r="E22" s="90"/>
      <c r="F22" s="80" t="s">
        <v>193</v>
      </c>
      <c r="G22" s="82"/>
      <c r="H22" s="90"/>
      <c r="I22" s="93"/>
      <c r="J22" s="90"/>
      <c r="K22" s="67"/>
      <c r="L22" s="90"/>
      <c r="M22" s="91"/>
      <c r="N22" s="50"/>
      <c r="O22" s="50"/>
      <c r="P22" s="50"/>
      <c r="Q22" s="50"/>
      <c r="R22" s="50"/>
      <c r="S22" s="50"/>
      <c r="T22" s="50"/>
      <c r="U22" s="50"/>
      <c r="V22" s="50"/>
      <c r="W22" s="50"/>
      <c r="X22" s="50"/>
      <c r="Y22" s="50"/>
      <c r="Z22" s="50"/>
    </row>
    <row r="23" spans="1:26" ht="15.75" customHeight="1">
      <c r="A23" s="1111"/>
      <c r="B23" s="1077"/>
      <c r="C23" s="94"/>
      <c r="D23" s="75"/>
      <c r="E23" s="75"/>
      <c r="F23" s="75"/>
      <c r="G23" s="75"/>
      <c r="H23" s="75"/>
      <c r="I23" s="75"/>
      <c r="J23" s="75"/>
      <c r="K23" s="75"/>
      <c r="L23" s="95"/>
      <c r="M23" s="96"/>
      <c r="N23" s="50"/>
      <c r="O23" s="50"/>
      <c r="P23" s="50"/>
      <c r="Q23" s="50"/>
      <c r="R23" s="50"/>
      <c r="S23" s="50"/>
      <c r="T23" s="50"/>
      <c r="U23" s="50"/>
      <c r="V23" s="50"/>
      <c r="W23" s="50"/>
      <c r="X23" s="50"/>
      <c r="Y23" s="50"/>
      <c r="Z23" s="50"/>
    </row>
    <row r="24" spans="1:26" ht="15.75" customHeight="1">
      <c r="A24" s="1111"/>
      <c r="B24" s="97" t="s">
        <v>294</v>
      </c>
      <c r="C24" s="98"/>
      <c r="D24" s="99"/>
      <c r="E24" s="99"/>
      <c r="F24" s="99"/>
      <c r="G24" s="99"/>
      <c r="H24" s="99"/>
      <c r="I24" s="99"/>
      <c r="J24" s="99"/>
      <c r="K24" s="99"/>
      <c r="L24" s="99"/>
      <c r="M24" s="100"/>
      <c r="N24" s="50"/>
      <c r="O24" s="50"/>
      <c r="P24" s="50"/>
      <c r="Q24" s="50"/>
      <c r="R24" s="50"/>
      <c r="S24" s="50"/>
      <c r="T24" s="50"/>
      <c r="U24" s="50"/>
      <c r="V24" s="50"/>
      <c r="W24" s="50"/>
      <c r="X24" s="50"/>
      <c r="Y24" s="50"/>
      <c r="Z24" s="50"/>
    </row>
    <row r="25" spans="1:26" ht="15.75" customHeight="1">
      <c r="A25" s="1111"/>
      <c r="B25" s="101"/>
      <c r="C25" s="102" t="s">
        <v>295</v>
      </c>
      <c r="D25" s="151" t="s">
        <v>237</v>
      </c>
      <c r="E25" s="10"/>
      <c r="F25" s="104" t="s">
        <v>296</v>
      </c>
      <c r="G25" s="82"/>
      <c r="H25" s="10"/>
      <c r="I25" s="104" t="s">
        <v>297</v>
      </c>
      <c r="J25" s="152"/>
      <c r="K25" s="107"/>
      <c r="L25" s="108"/>
      <c r="M25" s="109"/>
      <c r="N25" s="50"/>
      <c r="O25" s="50"/>
      <c r="P25" s="50"/>
      <c r="Q25" s="50"/>
      <c r="R25" s="50"/>
      <c r="S25" s="50"/>
      <c r="T25" s="50"/>
      <c r="U25" s="50"/>
      <c r="V25" s="50"/>
      <c r="W25" s="50"/>
      <c r="X25" s="50"/>
      <c r="Y25" s="50"/>
      <c r="Z25" s="50"/>
    </row>
    <row r="26" spans="1:26" ht="15.75" customHeight="1">
      <c r="A26" s="1111"/>
      <c r="B26" s="60"/>
      <c r="C26" s="84"/>
      <c r="D26" s="85"/>
      <c r="E26" s="85"/>
      <c r="F26" s="85"/>
      <c r="G26" s="85"/>
      <c r="H26" s="85"/>
      <c r="I26" s="85"/>
      <c r="J26" s="85"/>
      <c r="K26" s="85"/>
      <c r="L26" s="85"/>
      <c r="M26" s="86"/>
      <c r="N26" s="50"/>
      <c r="O26" s="50"/>
      <c r="P26" s="50"/>
      <c r="Q26" s="50"/>
      <c r="R26" s="50"/>
      <c r="S26" s="50"/>
      <c r="T26" s="50"/>
      <c r="U26" s="50"/>
      <c r="V26" s="50"/>
      <c r="W26" s="50"/>
      <c r="X26" s="50"/>
      <c r="Y26" s="50"/>
      <c r="Z26" s="50"/>
    </row>
    <row r="27" spans="1:26" ht="15.75" customHeight="1">
      <c r="A27" s="1111"/>
      <c r="B27" s="1084" t="s">
        <v>299</v>
      </c>
      <c r="C27" s="110"/>
      <c r="D27" s="111"/>
      <c r="E27" s="111"/>
      <c r="F27" s="111"/>
      <c r="G27" s="111"/>
      <c r="H27" s="111"/>
      <c r="I27" s="111"/>
      <c r="J27" s="111"/>
      <c r="K27" s="111"/>
      <c r="L27" s="90"/>
      <c r="M27" s="91"/>
      <c r="N27" s="50"/>
      <c r="O27" s="50"/>
      <c r="P27" s="50"/>
      <c r="Q27" s="50"/>
      <c r="R27" s="50"/>
      <c r="S27" s="50"/>
      <c r="T27" s="50"/>
      <c r="U27" s="50"/>
      <c r="V27" s="50"/>
      <c r="W27" s="50"/>
      <c r="X27" s="50"/>
      <c r="Y27" s="50"/>
      <c r="Z27" s="50"/>
    </row>
    <row r="28" spans="1:26" ht="15.75" customHeight="1">
      <c r="A28" s="1111"/>
      <c r="B28" s="1077"/>
      <c r="C28" s="112" t="s">
        <v>300</v>
      </c>
      <c r="D28" s="113" t="s">
        <v>332</v>
      </c>
      <c r="E28" s="114"/>
      <c r="F28" s="10" t="s">
        <v>301</v>
      </c>
      <c r="G28" s="113" t="s">
        <v>302</v>
      </c>
      <c r="H28" s="114"/>
      <c r="I28" s="104"/>
      <c r="J28" s="114"/>
      <c r="K28" s="114"/>
      <c r="L28" s="90"/>
      <c r="M28" s="91"/>
      <c r="N28" s="50"/>
      <c r="O28" s="50"/>
      <c r="P28" s="50"/>
      <c r="Q28" s="50"/>
      <c r="R28" s="50"/>
      <c r="S28" s="50"/>
      <c r="T28" s="50"/>
      <c r="U28" s="50"/>
      <c r="V28" s="50"/>
      <c r="W28" s="50"/>
      <c r="X28" s="50"/>
      <c r="Y28" s="50"/>
      <c r="Z28" s="50"/>
    </row>
    <row r="29" spans="1:26" ht="15.75" customHeight="1">
      <c r="A29" s="1111"/>
      <c r="B29" s="1077"/>
      <c r="C29" s="112"/>
      <c r="D29" s="115"/>
      <c r="E29" s="114"/>
      <c r="F29" s="10"/>
      <c r="G29" s="114"/>
      <c r="H29" s="114"/>
      <c r="I29" s="104"/>
      <c r="J29" s="114"/>
      <c r="K29" s="114"/>
      <c r="L29" s="90"/>
      <c r="M29" s="91"/>
      <c r="N29" s="50"/>
      <c r="O29" s="50"/>
      <c r="P29" s="50"/>
      <c r="Q29" s="50"/>
      <c r="R29" s="50"/>
      <c r="S29" s="50"/>
      <c r="T29" s="50"/>
      <c r="U29" s="50"/>
      <c r="V29" s="50"/>
      <c r="W29" s="50"/>
      <c r="X29" s="50"/>
      <c r="Y29" s="50"/>
      <c r="Z29" s="50"/>
    </row>
    <row r="30" spans="1:26" ht="15.75" customHeight="1">
      <c r="A30" s="1111"/>
      <c r="B30" s="97" t="s">
        <v>303</v>
      </c>
      <c r="C30" s="116"/>
      <c r="D30" s="62"/>
      <c r="E30" s="62"/>
      <c r="F30" s="62"/>
      <c r="G30" s="62"/>
      <c r="H30" s="62"/>
      <c r="I30" s="62"/>
      <c r="J30" s="62"/>
      <c r="K30" s="62"/>
      <c r="L30" s="62"/>
      <c r="M30" s="117"/>
      <c r="N30" s="50"/>
      <c r="O30" s="50"/>
      <c r="P30" s="50"/>
      <c r="Q30" s="50"/>
      <c r="R30" s="50"/>
      <c r="S30" s="50"/>
      <c r="T30" s="50"/>
      <c r="U30" s="50"/>
      <c r="V30" s="50"/>
      <c r="W30" s="50"/>
      <c r="X30" s="50"/>
      <c r="Y30" s="50"/>
      <c r="Z30" s="50"/>
    </row>
    <row r="31" spans="1:26" ht="15.75" customHeight="1">
      <c r="A31" s="1111"/>
      <c r="B31" s="101"/>
      <c r="C31" s="78"/>
      <c r="D31" s="10">
        <v>2023</v>
      </c>
      <c r="E31" s="10"/>
      <c r="F31" s="10">
        <v>2024</v>
      </c>
      <c r="G31" s="10"/>
      <c r="H31" s="67">
        <v>2025</v>
      </c>
      <c r="I31" s="67"/>
      <c r="J31" s="67">
        <v>2026</v>
      </c>
      <c r="K31" s="10"/>
      <c r="L31" s="10">
        <v>2027</v>
      </c>
      <c r="M31" s="118"/>
      <c r="N31" s="50"/>
      <c r="O31" s="50"/>
      <c r="P31" s="50"/>
      <c r="Q31" s="50"/>
      <c r="R31" s="50"/>
      <c r="S31" s="50"/>
      <c r="T31" s="50"/>
      <c r="U31" s="50"/>
      <c r="V31" s="50"/>
      <c r="W31" s="50"/>
      <c r="X31" s="50"/>
      <c r="Y31" s="50"/>
      <c r="Z31" s="50"/>
    </row>
    <row r="32" spans="1:26" ht="15.75" customHeight="1">
      <c r="A32" s="1111"/>
      <c r="B32" s="101"/>
      <c r="C32" s="78"/>
      <c r="D32" s="26">
        <v>0.25</v>
      </c>
      <c r="E32" s="653"/>
      <c r="F32" s="26">
        <v>0.35</v>
      </c>
      <c r="G32" s="653"/>
      <c r="H32" s="26">
        <v>0.4</v>
      </c>
      <c r="I32" s="653"/>
      <c r="J32" s="26">
        <v>0.45</v>
      </c>
      <c r="K32" s="653"/>
      <c r="L32" s="26">
        <v>0.5</v>
      </c>
      <c r="M32" s="654"/>
      <c r="N32" s="50"/>
      <c r="O32" s="50"/>
      <c r="P32" s="50"/>
      <c r="Q32" s="50"/>
      <c r="R32" s="50"/>
      <c r="S32" s="50"/>
      <c r="T32" s="50"/>
      <c r="U32" s="50"/>
      <c r="V32" s="50"/>
      <c r="W32" s="50"/>
      <c r="X32" s="50"/>
      <c r="Y32" s="50"/>
      <c r="Z32" s="50"/>
    </row>
    <row r="33" spans="1:26" ht="15.75" customHeight="1">
      <c r="A33" s="1111"/>
      <c r="B33" s="101"/>
      <c r="C33" s="78"/>
      <c r="D33" s="10">
        <v>2028</v>
      </c>
      <c r="E33" s="10"/>
      <c r="F33" s="10">
        <v>2029</v>
      </c>
      <c r="G33" s="10"/>
      <c r="H33" s="67">
        <v>2030</v>
      </c>
      <c r="I33" s="67"/>
      <c r="J33" s="67">
        <v>2031</v>
      </c>
      <c r="K33" s="10"/>
      <c r="L33" s="10">
        <v>2032</v>
      </c>
      <c r="M33" s="77"/>
      <c r="N33" s="50"/>
      <c r="O33" s="50"/>
      <c r="P33" s="50"/>
      <c r="Q33" s="50"/>
      <c r="R33" s="50"/>
      <c r="S33" s="50"/>
      <c r="T33" s="50"/>
      <c r="U33" s="50"/>
      <c r="V33" s="50"/>
      <c r="W33" s="50"/>
      <c r="X33" s="50"/>
      <c r="Y33" s="50"/>
      <c r="Z33" s="50"/>
    </row>
    <row r="34" spans="1:26" ht="15.75" customHeight="1">
      <c r="A34" s="1111"/>
      <c r="B34" s="101"/>
      <c r="C34" s="78"/>
      <c r="D34" s="26">
        <v>0.55000000000000004</v>
      </c>
      <c r="E34" s="653"/>
      <c r="F34" s="26">
        <v>0.55000000000000004</v>
      </c>
      <c r="G34" s="653"/>
      <c r="H34" s="26">
        <v>0.6</v>
      </c>
      <c r="I34" s="653"/>
      <c r="J34" s="26">
        <v>0.65</v>
      </c>
      <c r="K34" s="653"/>
      <c r="L34" s="26">
        <v>0.65</v>
      </c>
      <c r="M34" s="654"/>
      <c r="N34" s="50"/>
      <c r="O34" s="50"/>
      <c r="P34" s="50"/>
      <c r="Q34" s="50"/>
      <c r="R34" s="50"/>
      <c r="S34" s="50"/>
      <c r="T34" s="50"/>
      <c r="U34" s="50"/>
      <c r="V34" s="50"/>
      <c r="W34" s="50"/>
      <c r="X34" s="50"/>
      <c r="Y34" s="50"/>
      <c r="Z34" s="50"/>
    </row>
    <row r="35" spans="1:26" ht="15.75" customHeight="1">
      <c r="A35" s="1111"/>
      <c r="B35" s="101"/>
      <c r="C35" s="78"/>
      <c r="D35" s="10">
        <v>2033</v>
      </c>
      <c r="E35" s="10"/>
      <c r="F35" s="10">
        <v>2034</v>
      </c>
      <c r="G35" s="10"/>
      <c r="H35" s="67">
        <v>2035</v>
      </c>
      <c r="I35" s="67"/>
      <c r="J35" s="67">
        <v>2036</v>
      </c>
      <c r="K35" s="10"/>
      <c r="L35" s="10">
        <v>2037</v>
      </c>
      <c r="M35" s="77"/>
      <c r="N35" s="50"/>
      <c r="O35" s="50"/>
      <c r="P35" s="50"/>
      <c r="Q35" s="50"/>
      <c r="R35" s="50"/>
      <c r="S35" s="50"/>
      <c r="T35" s="50"/>
      <c r="U35" s="50"/>
      <c r="V35" s="50"/>
      <c r="W35" s="50"/>
      <c r="X35" s="50"/>
      <c r="Y35" s="50"/>
      <c r="Z35" s="50"/>
    </row>
    <row r="36" spans="1:26" ht="15.75" customHeight="1">
      <c r="A36" s="1111"/>
      <c r="B36" s="101"/>
      <c r="C36" s="78"/>
      <c r="D36" s="26">
        <v>0.7</v>
      </c>
      <c r="E36" s="653"/>
      <c r="F36" s="26">
        <v>0.75</v>
      </c>
      <c r="G36" s="653"/>
      <c r="H36" s="26">
        <v>0.8</v>
      </c>
      <c r="I36" s="653"/>
      <c r="J36" s="26">
        <v>0.85</v>
      </c>
      <c r="K36" s="653"/>
      <c r="L36" s="26">
        <v>0.9</v>
      </c>
      <c r="M36" s="654"/>
      <c r="N36" s="50"/>
      <c r="O36" s="50"/>
      <c r="P36" s="50"/>
      <c r="Q36" s="50"/>
      <c r="R36" s="50"/>
      <c r="S36" s="50"/>
      <c r="T36" s="50"/>
      <c r="U36" s="50"/>
      <c r="V36" s="50"/>
      <c r="W36" s="50"/>
      <c r="X36" s="50"/>
      <c r="Y36" s="50"/>
      <c r="Z36" s="50"/>
    </row>
    <row r="37" spans="1:26" ht="15.75" customHeight="1">
      <c r="A37" s="1111"/>
      <c r="B37" s="101"/>
      <c r="C37" s="78"/>
      <c r="D37" s="10">
        <v>2038</v>
      </c>
      <c r="E37" s="107"/>
      <c r="F37" s="154" t="s">
        <v>304</v>
      </c>
      <c r="G37" s="107"/>
      <c r="H37" s="155"/>
      <c r="I37" s="99"/>
      <c r="J37" s="155"/>
      <c r="K37" s="99"/>
      <c r="L37" s="155"/>
      <c r="M37" s="100"/>
      <c r="N37" s="50"/>
      <c r="O37" s="50"/>
      <c r="P37" s="50"/>
      <c r="Q37" s="50"/>
      <c r="R37" s="50"/>
      <c r="S37" s="50"/>
      <c r="T37" s="50"/>
      <c r="U37" s="50"/>
      <c r="V37" s="50"/>
      <c r="W37" s="50"/>
      <c r="X37" s="50"/>
      <c r="Y37" s="50"/>
      <c r="Z37" s="50"/>
    </row>
    <row r="38" spans="1:26" ht="15.75" customHeight="1">
      <c r="A38" s="1111"/>
      <c r="B38" s="101"/>
      <c r="C38" s="78"/>
      <c r="D38" s="26">
        <v>1</v>
      </c>
      <c r="E38" s="653"/>
      <c r="F38" s="26">
        <v>1</v>
      </c>
      <c r="G38" s="653"/>
      <c r="H38" s="156"/>
      <c r="I38" s="10"/>
      <c r="J38" s="156"/>
      <c r="K38" s="10"/>
      <c r="L38" s="156"/>
      <c r="M38" s="109"/>
      <c r="N38" s="50"/>
      <c r="O38" s="50"/>
      <c r="P38" s="50"/>
      <c r="Q38" s="50"/>
      <c r="R38" s="50"/>
      <c r="S38" s="50"/>
      <c r="T38" s="50"/>
      <c r="U38" s="50"/>
      <c r="V38" s="50"/>
      <c r="W38" s="50"/>
      <c r="X38" s="50"/>
      <c r="Y38" s="50"/>
      <c r="Z38" s="50"/>
    </row>
    <row r="39" spans="1:26" ht="18" customHeight="1">
      <c r="A39" s="1111"/>
      <c r="B39" s="1084" t="s">
        <v>305</v>
      </c>
      <c r="C39" s="132"/>
      <c r="D39" s="76"/>
      <c r="E39" s="76"/>
      <c r="F39" s="76"/>
      <c r="G39" s="76"/>
      <c r="H39" s="76"/>
      <c r="I39" s="76"/>
      <c r="J39" s="76"/>
      <c r="K39" s="76"/>
      <c r="L39" s="90"/>
      <c r="M39" s="91"/>
      <c r="N39" s="50"/>
      <c r="O39" s="50"/>
      <c r="P39" s="50"/>
      <c r="Q39" s="50"/>
      <c r="R39" s="50"/>
      <c r="S39" s="50"/>
      <c r="T39" s="50"/>
      <c r="U39" s="50"/>
      <c r="V39" s="50"/>
      <c r="W39" s="50"/>
      <c r="X39" s="50"/>
      <c r="Y39" s="50"/>
      <c r="Z39" s="50"/>
    </row>
    <row r="40" spans="1:26" ht="15.75" customHeight="1">
      <c r="A40" s="1111"/>
      <c r="B40" s="1077"/>
      <c r="C40" s="133"/>
      <c r="D40" s="134" t="s">
        <v>306</v>
      </c>
      <c r="E40" s="135" t="s">
        <v>163</v>
      </c>
      <c r="F40" s="1085" t="s">
        <v>307</v>
      </c>
      <c r="G40" s="1087" t="s">
        <v>286</v>
      </c>
      <c r="H40" s="1088"/>
      <c r="I40" s="1088"/>
      <c r="J40" s="1089"/>
      <c r="K40" s="136" t="s">
        <v>308</v>
      </c>
      <c r="L40" s="1091"/>
      <c r="M40" s="1092"/>
      <c r="N40" s="50"/>
      <c r="O40" s="50"/>
      <c r="P40" s="50"/>
      <c r="Q40" s="50"/>
      <c r="R40" s="50"/>
      <c r="S40" s="50"/>
      <c r="T40" s="50"/>
      <c r="U40" s="50"/>
      <c r="V40" s="50"/>
      <c r="W40" s="50"/>
      <c r="X40" s="50"/>
      <c r="Y40" s="50"/>
      <c r="Z40" s="50"/>
    </row>
    <row r="41" spans="1:26" ht="15.75" customHeight="1">
      <c r="A41" s="1111"/>
      <c r="B41" s="1077"/>
      <c r="C41" s="133"/>
      <c r="D41" s="157"/>
      <c r="E41" s="81" t="s">
        <v>287</v>
      </c>
      <c r="F41" s="1086"/>
      <c r="G41" s="1090"/>
      <c r="H41" s="1067"/>
      <c r="I41" s="1067"/>
      <c r="J41" s="1068"/>
      <c r="K41" s="90"/>
      <c r="L41" s="1090"/>
      <c r="M41" s="1093"/>
      <c r="N41" s="50"/>
      <c r="O41" s="50"/>
      <c r="P41" s="50"/>
      <c r="Q41" s="50"/>
      <c r="R41" s="50"/>
      <c r="S41" s="50"/>
      <c r="T41" s="50"/>
      <c r="U41" s="50"/>
      <c r="V41" s="50"/>
      <c r="W41" s="50"/>
      <c r="X41" s="50"/>
      <c r="Y41" s="50"/>
      <c r="Z41" s="50"/>
    </row>
    <row r="42" spans="1:26" ht="15.75" customHeight="1">
      <c r="A42" s="1111"/>
      <c r="B42" s="1078"/>
      <c r="C42" s="138"/>
      <c r="D42" s="95"/>
      <c r="E42" s="95"/>
      <c r="F42" s="95"/>
      <c r="G42" s="95"/>
      <c r="H42" s="95"/>
      <c r="I42" s="95"/>
      <c r="J42" s="95"/>
      <c r="K42" s="95"/>
      <c r="L42" s="90"/>
      <c r="M42" s="91"/>
      <c r="N42" s="50"/>
      <c r="O42" s="50"/>
      <c r="P42" s="50"/>
      <c r="Q42" s="50"/>
      <c r="R42" s="50"/>
      <c r="S42" s="50"/>
      <c r="T42" s="50"/>
      <c r="U42" s="50"/>
      <c r="V42" s="50"/>
      <c r="W42" s="50"/>
      <c r="X42" s="50"/>
      <c r="Y42" s="50"/>
      <c r="Z42" s="50"/>
    </row>
    <row r="43" spans="1:26" ht="66" customHeight="1">
      <c r="A43" s="1111"/>
      <c r="B43" s="61" t="s">
        <v>310</v>
      </c>
      <c r="C43" s="1103" t="s">
        <v>796</v>
      </c>
      <c r="D43" s="1064"/>
      <c r="E43" s="1064"/>
      <c r="F43" s="1064"/>
      <c r="G43" s="1064"/>
      <c r="H43" s="1064"/>
      <c r="I43" s="1064"/>
      <c r="J43" s="1064"/>
      <c r="K43" s="1064"/>
      <c r="L43" s="1064"/>
      <c r="M43" s="1095"/>
      <c r="N43" s="50"/>
      <c r="O43" s="50"/>
      <c r="P43" s="50"/>
      <c r="Q43" s="50"/>
      <c r="R43" s="50"/>
      <c r="S43" s="50"/>
      <c r="T43" s="50"/>
      <c r="U43" s="50"/>
      <c r="V43" s="50"/>
      <c r="W43" s="50"/>
      <c r="X43" s="50"/>
      <c r="Y43" s="50"/>
      <c r="Z43" s="50"/>
    </row>
    <row r="44" spans="1:26" ht="36.75" customHeight="1">
      <c r="A44" s="1111"/>
      <c r="B44" s="61" t="s">
        <v>312</v>
      </c>
      <c r="C44" s="1103" t="s">
        <v>797</v>
      </c>
      <c r="D44" s="1064"/>
      <c r="E44" s="1064"/>
      <c r="F44" s="1064"/>
      <c r="G44" s="1064"/>
      <c r="H44" s="1064"/>
      <c r="I44" s="1064"/>
      <c r="J44" s="1064"/>
      <c r="K44" s="1064"/>
      <c r="L44" s="1064"/>
      <c r="M44" s="1095"/>
      <c r="N44" s="50"/>
      <c r="O44" s="50"/>
      <c r="P44" s="50"/>
      <c r="Q44" s="50"/>
      <c r="R44" s="50"/>
      <c r="S44" s="50"/>
      <c r="T44" s="50"/>
      <c r="U44" s="50"/>
      <c r="V44" s="50"/>
      <c r="W44" s="50"/>
      <c r="X44" s="50"/>
      <c r="Y44" s="50"/>
      <c r="Z44" s="50"/>
    </row>
    <row r="45" spans="1:26" ht="55.5" customHeight="1">
      <c r="A45" s="1111"/>
      <c r="B45" s="61" t="s">
        <v>314</v>
      </c>
      <c r="C45" s="1103" t="s">
        <v>333</v>
      </c>
      <c r="D45" s="1064"/>
      <c r="E45" s="1064"/>
      <c r="F45" s="1064"/>
      <c r="G45" s="1064"/>
      <c r="H45" s="1064"/>
      <c r="I45" s="1064"/>
      <c r="J45" s="1064"/>
      <c r="K45" s="1064"/>
      <c r="L45" s="1064"/>
      <c r="M45" s="1095"/>
      <c r="N45" s="50"/>
      <c r="O45" s="50"/>
      <c r="P45" s="50"/>
      <c r="Q45" s="50"/>
      <c r="R45" s="50"/>
      <c r="S45" s="50"/>
      <c r="T45" s="50"/>
      <c r="U45" s="50"/>
      <c r="V45" s="50"/>
      <c r="W45" s="50"/>
      <c r="X45" s="50"/>
      <c r="Y45" s="50"/>
      <c r="Z45" s="50"/>
    </row>
    <row r="46" spans="1:26" ht="15.75" customHeight="1">
      <c r="A46" s="1116"/>
      <c r="B46" s="61" t="s">
        <v>316</v>
      </c>
      <c r="C46" s="54" t="s">
        <v>237</v>
      </c>
      <c r="D46" s="58"/>
      <c r="E46" s="58"/>
      <c r="F46" s="58"/>
      <c r="G46" s="58"/>
      <c r="H46" s="58"/>
      <c r="I46" s="58"/>
      <c r="J46" s="58"/>
      <c r="K46" s="58"/>
      <c r="L46" s="58"/>
      <c r="M46" s="59"/>
      <c r="N46" s="50"/>
      <c r="O46" s="50"/>
      <c r="P46" s="50"/>
      <c r="Q46" s="50"/>
      <c r="R46" s="50"/>
      <c r="S46" s="50"/>
      <c r="T46" s="50"/>
      <c r="U46" s="50"/>
      <c r="V46" s="50"/>
      <c r="W46" s="50"/>
      <c r="X46" s="50"/>
      <c r="Y46" s="50"/>
      <c r="Z46" s="50"/>
    </row>
    <row r="47" spans="1:26" ht="15.75" customHeight="1">
      <c r="A47" s="1110" t="s">
        <v>317</v>
      </c>
      <c r="B47" s="141" t="s">
        <v>318</v>
      </c>
      <c r="C47" s="1098" t="s">
        <v>319</v>
      </c>
      <c r="D47" s="1064"/>
      <c r="E47" s="1064"/>
      <c r="F47" s="1064"/>
      <c r="G47" s="1064"/>
      <c r="H47" s="1064"/>
      <c r="I47" s="1064"/>
      <c r="J47" s="1064"/>
      <c r="K47" s="1064"/>
      <c r="L47" s="1064"/>
      <c r="M47" s="1095"/>
      <c r="N47" s="50"/>
      <c r="O47" s="50"/>
      <c r="P47" s="50"/>
      <c r="Q47" s="50"/>
      <c r="R47" s="50"/>
      <c r="S47" s="50"/>
      <c r="T47" s="50"/>
      <c r="U47" s="50"/>
      <c r="V47" s="50"/>
      <c r="W47" s="50"/>
      <c r="X47" s="50"/>
      <c r="Y47" s="50"/>
      <c r="Z47" s="50"/>
    </row>
    <row r="48" spans="1:26" ht="15.75" customHeight="1">
      <c r="A48" s="1111"/>
      <c r="B48" s="141" t="s">
        <v>320</v>
      </c>
      <c r="C48" s="1098" t="s">
        <v>321</v>
      </c>
      <c r="D48" s="1064"/>
      <c r="E48" s="1064"/>
      <c r="F48" s="1064"/>
      <c r="G48" s="1064"/>
      <c r="H48" s="1064"/>
      <c r="I48" s="1064"/>
      <c r="J48" s="1064"/>
      <c r="K48" s="1064"/>
      <c r="L48" s="1064"/>
      <c r="M48" s="1095"/>
      <c r="N48" s="50"/>
      <c r="O48" s="50"/>
      <c r="P48" s="50"/>
      <c r="Q48" s="50"/>
      <c r="R48" s="50"/>
      <c r="S48" s="50"/>
      <c r="T48" s="50"/>
      <c r="U48" s="50"/>
      <c r="V48" s="50"/>
      <c r="W48" s="50"/>
      <c r="X48" s="50"/>
      <c r="Y48" s="50"/>
      <c r="Z48" s="50"/>
    </row>
    <row r="49" spans="1:26" ht="15.75" customHeight="1">
      <c r="A49" s="1111"/>
      <c r="B49" s="141" t="s">
        <v>322</v>
      </c>
      <c r="C49" s="1098" t="s">
        <v>60</v>
      </c>
      <c r="D49" s="1064"/>
      <c r="E49" s="1064"/>
      <c r="F49" s="1064"/>
      <c r="G49" s="1064"/>
      <c r="H49" s="1064"/>
      <c r="I49" s="1064"/>
      <c r="J49" s="1064"/>
      <c r="K49" s="1064"/>
      <c r="L49" s="1064"/>
      <c r="M49" s="1095"/>
      <c r="N49" s="50"/>
      <c r="O49" s="50"/>
      <c r="P49" s="50"/>
      <c r="Q49" s="50"/>
      <c r="R49" s="50"/>
      <c r="S49" s="50"/>
      <c r="T49" s="50"/>
      <c r="U49" s="50"/>
      <c r="V49" s="50"/>
      <c r="W49" s="50"/>
      <c r="X49" s="50"/>
      <c r="Y49" s="50"/>
      <c r="Z49" s="50"/>
    </row>
    <row r="50" spans="1:26" ht="15.75" customHeight="1">
      <c r="A50" s="1111"/>
      <c r="B50" s="142" t="s">
        <v>323</v>
      </c>
      <c r="C50" s="1098" t="s">
        <v>220</v>
      </c>
      <c r="D50" s="1064"/>
      <c r="E50" s="1064"/>
      <c r="F50" s="1064"/>
      <c r="G50" s="1064"/>
      <c r="H50" s="1064"/>
      <c r="I50" s="1064"/>
      <c r="J50" s="1064"/>
      <c r="K50" s="1064"/>
      <c r="L50" s="1064"/>
      <c r="M50" s="1095"/>
      <c r="N50" s="50"/>
      <c r="O50" s="50"/>
      <c r="P50" s="50"/>
      <c r="Q50" s="50"/>
      <c r="R50" s="50"/>
      <c r="S50" s="50"/>
      <c r="T50" s="50"/>
      <c r="U50" s="50"/>
      <c r="V50" s="50"/>
      <c r="W50" s="50"/>
      <c r="X50" s="50"/>
      <c r="Y50" s="50"/>
      <c r="Z50" s="50"/>
    </row>
    <row r="51" spans="1:26" ht="15.75" customHeight="1">
      <c r="A51" s="1111"/>
      <c r="B51" s="141" t="s">
        <v>324</v>
      </c>
      <c r="C51" s="1102" t="s">
        <v>227</v>
      </c>
      <c r="D51" s="1064"/>
      <c r="E51" s="1064"/>
      <c r="F51" s="1064"/>
      <c r="G51" s="1064"/>
      <c r="H51" s="1064"/>
      <c r="I51" s="1064"/>
      <c r="J51" s="1064"/>
      <c r="K51" s="1064"/>
      <c r="L51" s="1064"/>
      <c r="M51" s="1095"/>
      <c r="N51" s="50"/>
      <c r="O51" s="50"/>
      <c r="P51" s="50"/>
      <c r="Q51" s="50"/>
      <c r="R51" s="50"/>
      <c r="S51" s="50"/>
      <c r="T51" s="50"/>
      <c r="U51" s="50"/>
      <c r="V51" s="50"/>
      <c r="W51" s="50"/>
      <c r="X51" s="50"/>
      <c r="Y51" s="50"/>
      <c r="Z51" s="50"/>
    </row>
    <row r="52" spans="1:26" ht="15.75" customHeight="1">
      <c r="A52" s="1112"/>
      <c r="B52" s="141" t="s">
        <v>325</v>
      </c>
      <c r="C52" s="1098"/>
      <c r="D52" s="1064"/>
      <c r="E52" s="1064"/>
      <c r="F52" s="1064"/>
      <c r="G52" s="1064"/>
      <c r="H52" s="1064"/>
      <c r="I52" s="1064"/>
      <c r="J52" s="1064"/>
      <c r="K52" s="1064"/>
      <c r="L52" s="1064"/>
      <c r="M52" s="1095"/>
      <c r="N52" s="50"/>
      <c r="O52" s="50"/>
      <c r="P52" s="50"/>
      <c r="Q52" s="50"/>
      <c r="R52" s="50"/>
      <c r="S52" s="50"/>
      <c r="T52" s="50"/>
      <c r="U52" s="50"/>
      <c r="V52" s="50"/>
      <c r="W52" s="50"/>
      <c r="X52" s="50"/>
      <c r="Y52" s="50"/>
      <c r="Z52" s="50"/>
    </row>
    <row r="53" spans="1:26" ht="15.75" customHeight="1">
      <c r="A53" s="1110" t="s">
        <v>326</v>
      </c>
      <c r="B53" s="143" t="s">
        <v>327</v>
      </c>
      <c r="C53" s="1098" t="s">
        <v>328</v>
      </c>
      <c r="D53" s="1064"/>
      <c r="E53" s="1064"/>
      <c r="F53" s="1064"/>
      <c r="G53" s="1064"/>
      <c r="H53" s="1064"/>
      <c r="I53" s="1064"/>
      <c r="J53" s="1064"/>
      <c r="K53" s="1064"/>
      <c r="L53" s="1064"/>
      <c r="M53" s="1095"/>
      <c r="N53" s="50"/>
      <c r="O53" s="50"/>
      <c r="P53" s="50"/>
      <c r="Q53" s="50"/>
      <c r="R53" s="50"/>
      <c r="S53" s="50"/>
      <c r="T53" s="50"/>
      <c r="U53" s="50"/>
      <c r="V53" s="50"/>
      <c r="W53" s="50"/>
      <c r="X53" s="50"/>
      <c r="Y53" s="50"/>
      <c r="Z53" s="50"/>
    </row>
    <row r="54" spans="1:26" ht="30" customHeight="1">
      <c r="A54" s="1111"/>
      <c r="B54" s="143" t="s">
        <v>329</v>
      </c>
      <c r="C54" s="1098" t="s">
        <v>330</v>
      </c>
      <c r="D54" s="1064"/>
      <c r="E54" s="1064"/>
      <c r="F54" s="1064"/>
      <c r="G54" s="1064"/>
      <c r="H54" s="1064"/>
      <c r="I54" s="1064"/>
      <c r="J54" s="1064"/>
      <c r="K54" s="1064"/>
      <c r="L54" s="1064"/>
      <c r="M54" s="1095"/>
      <c r="N54" s="50"/>
      <c r="O54" s="50"/>
      <c r="P54" s="50"/>
      <c r="Q54" s="50"/>
      <c r="R54" s="50"/>
      <c r="S54" s="50"/>
      <c r="T54" s="50"/>
      <c r="U54" s="50"/>
      <c r="V54" s="50"/>
      <c r="W54" s="50"/>
      <c r="X54" s="50"/>
      <c r="Y54" s="50"/>
      <c r="Z54" s="50"/>
    </row>
    <row r="55" spans="1:26" ht="30" customHeight="1">
      <c r="A55" s="1113"/>
      <c r="B55" s="144" t="s">
        <v>52</v>
      </c>
      <c r="C55" s="1098" t="s">
        <v>60</v>
      </c>
      <c r="D55" s="1064"/>
      <c r="E55" s="1064"/>
      <c r="F55" s="1064"/>
      <c r="G55" s="1064"/>
      <c r="H55" s="1064"/>
      <c r="I55" s="1064"/>
      <c r="J55" s="1064"/>
      <c r="K55" s="1064"/>
      <c r="L55" s="1064"/>
      <c r="M55" s="1095"/>
      <c r="N55" s="50"/>
      <c r="O55" s="50"/>
      <c r="P55" s="50"/>
      <c r="Q55" s="50"/>
      <c r="R55" s="50"/>
      <c r="S55" s="50"/>
      <c r="T55" s="50"/>
      <c r="U55" s="50"/>
      <c r="V55" s="50"/>
      <c r="W55" s="50"/>
      <c r="X55" s="50"/>
      <c r="Y55" s="50"/>
      <c r="Z55" s="50"/>
    </row>
    <row r="56" spans="1:26" ht="15.75" customHeight="1">
      <c r="A56" s="145" t="s">
        <v>331</v>
      </c>
      <c r="B56" s="146"/>
      <c r="C56" s="1099"/>
      <c r="D56" s="1100"/>
      <c r="E56" s="1100"/>
      <c r="F56" s="1100"/>
      <c r="G56" s="1100"/>
      <c r="H56" s="1100"/>
      <c r="I56" s="1100"/>
      <c r="J56" s="1100"/>
      <c r="K56" s="1100"/>
      <c r="L56" s="1100"/>
      <c r="M56" s="1101"/>
      <c r="N56" s="50"/>
      <c r="O56" s="50"/>
      <c r="P56" s="50"/>
      <c r="Q56" s="50"/>
      <c r="R56" s="50"/>
      <c r="S56" s="50"/>
      <c r="T56" s="50"/>
      <c r="U56" s="50"/>
      <c r="V56" s="50"/>
      <c r="W56" s="50"/>
      <c r="X56" s="50"/>
      <c r="Y56" s="50"/>
      <c r="Z56" s="50"/>
    </row>
    <row r="57" spans="1:26" ht="15.75" customHeight="1">
      <c r="A57" s="50"/>
      <c r="B57" s="147"/>
      <c r="C57" s="50"/>
      <c r="D57" s="50"/>
      <c r="E57" s="50"/>
      <c r="F57" s="50"/>
      <c r="G57" s="50"/>
      <c r="H57" s="50"/>
      <c r="I57" s="50"/>
      <c r="J57" s="50"/>
      <c r="K57" s="50"/>
      <c r="L57" s="50"/>
      <c r="M57" s="50"/>
      <c r="N57" s="50"/>
      <c r="O57" s="50"/>
      <c r="P57" s="50"/>
      <c r="Q57" s="50"/>
      <c r="R57" s="50"/>
      <c r="S57" s="50"/>
      <c r="T57" s="50"/>
      <c r="U57" s="50"/>
      <c r="V57" s="50"/>
      <c r="W57" s="50"/>
      <c r="X57" s="50"/>
      <c r="Y57" s="50"/>
      <c r="Z57" s="50"/>
    </row>
    <row r="58" spans="1:26" ht="15.75" customHeight="1">
      <c r="A58" s="50"/>
      <c r="B58" s="147"/>
      <c r="C58" s="50"/>
      <c r="D58" s="50"/>
      <c r="E58" s="50"/>
      <c r="F58" s="50"/>
      <c r="G58" s="50"/>
      <c r="H58" s="50"/>
      <c r="I58" s="50"/>
      <c r="J58" s="50"/>
      <c r="K58" s="50"/>
      <c r="L58" s="50"/>
      <c r="M58" s="50"/>
      <c r="N58" s="50"/>
      <c r="O58" s="50"/>
      <c r="P58" s="50"/>
      <c r="Q58" s="50"/>
      <c r="R58" s="50"/>
      <c r="S58" s="50"/>
      <c r="T58" s="50"/>
      <c r="U58" s="50"/>
      <c r="V58" s="50"/>
      <c r="W58" s="50"/>
      <c r="X58" s="50"/>
      <c r="Y58" s="50"/>
      <c r="Z58" s="50"/>
    </row>
    <row r="59" spans="1:26" ht="15.75" customHeight="1">
      <c r="A59" s="50"/>
      <c r="B59" s="147"/>
      <c r="C59" s="50"/>
      <c r="D59" s="50"/>
      <c r="E59" s="50"/>
      <c r="F59" s="50"/>
      <c r="G59" s="50"/>
      <c r="H59" s="50"/>
      <c r="I59" s="50"/>
      <c r="J59" s="50"/>
      <c r="K59" s="50"/>
      <c r="L59" s="50"/>
      <c r="M59" s="50"/>
      <c r="N59" s="50"/>
      <c r="O59" s="50"/>
      <c r="P59" s="50"/>
      <c r="Q59" s="50"/>
      <c r="R59" s="50"/>
      <c r="S59" s="50"/>
      <c r="T59" s="50"/>
      <c r="U59" s="50"/>
      <c r="V59" s="50"/>
      <c r="W59" s="50"/>
      <c r="X59" s="50"/>
      <c r="Y59" s="50"/>
      <c r="Z59" s="50"/>
    </row>
    <row r="60" spans="1:26" ht="15.75" customHeight="1">
      <c r="A60" s="50"/>
      <c r="B60" s="147"/>
      <c r="C60" s="50"/>
      <c r="D60" s="50"/>
      <c r="E60" s="50"/>
      <c r="F60" s="50"/>
      <c r="G60" s="50"/>
      <c r="H60" s="50"/>
      <c r="I60" s="50"/>
      <c r="J60" s="50"/>
      <c r="K60" s="50"/>
      <c r="L60" s="50"/>
      <c r="M60" s="50"/>
      <c r="N60" s="50"/>
      <c r="O60" s="50"/>
      <c r="P60" s="50"/>
      <c r="Q60" s="50"/>
      <c r="R60" s="50"/>
      <c r="S60" s="50"/>
      <c r="T60" s="50"/>
      <c r="U60" s="50"/>
      <c r="V60" s="50"/>
      <c r="W60" s="50"/>
      <c r="X60" s="50"/>
      <c r="Y60" s="50"/>
      <c r="Z60" s="50"/>
    </row>
    <row r="61" spans="1:26" ht="15.75" customHeight="1">
      <c r="A61" s="50"/>
      <c r="B61" s="147"/>
      <c r="C61" s="50"/>
      <c r="D61" s="50"/>
      <c r="E61" s="50"/>
      <c r="F61" s="50"/>
      <c r="G61" s="50"/>
      <c r="H61" s="50"/>
      <c r="I61" s="50"/>
      <c r="J61" s="50"/>
      <c r="K61" s="50"/>
      <c r="L61" s="50"/>
      <c r="M61" s="50"/>
      <c r="N61" s="50"/>
      <c r="O61" s="50"/>
      <c r="P61" s="50"/>
      <c r="Q61" s="50"/>
      <c r="R61" s="50"/>
      <c r="S61" s="50"/>
      <c r="T61" s="50"/>
      <c r="U61" s="50"/>
      <c r="V61" s="50"/>
      <c r="W61" s="50"/>
      <c r="X61" s="50"/>
      <c r="Y61" s="50"/>
      <c r="Z61" s="50"/>
    </row>
    <row r="62" spans="1:26" ht="15.75" customHeight="1">
      <c r="A62" s="50"/>
      <c r="B62" s="147"/>
      <c r="C62" s="50"/>
      <c r="D62" s="50"/>
      <c r="E62" s="50"/>
      <c r="F62" s="50"/>
      <c r="G62" s="50"/>
      <c r="H62" s="50"/>
      <c r="I62" s="50"/>
      <c r="J62" s="50"/>
      <c r="K62" s="50"/>
      <c r="L62" s="50"/>
      <c r="M62" s="50"/>
      <c r="N62" s="50"/>
      <c r="O62" s="50"/>
      <c r="P62" s="50"/>
      <c r="Q62" s="50"/>
      <c r="R62" s="50"/>
      <c r="S62" s="50"/>
      <c r="T62" s="50"/>
      <c r="U62" s="50"/>
      <c r="V62" s="50"/>
      <c r="W62" s="50"/>
      <c r="X62" s="50"/>
      <c r="Y62" s="50"/>
      <c r="Z62" s="50"/>
    </row>
    <row r="63" spans="1:26" ht="15.75" customHeight="1">
      <c r="A63" s="50"/>
      <c r="B63" s="147"/>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5.75" customHeight="1">
      <c r="A64" s="50"/>
      <c r="B64" s="147"/>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5.75" customHeight="1">
      <c r="A65" s="50"/>
      <c r="B65" s="147"/>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5.75" customHeight="1">
      <c r="A66" s="50"/>
      <c r="B66" s="147"/>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5.75" customHeight="1">
      <c r="A67" s="50"/>
      <c r="B67" s="147"/>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c r="A68" s="50"/>
      <c r="B68" s="147"/>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5.75" customHeight="1">
      <c r="A69" s="50"/>
      <c r="B69" s="147"/>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c r="A70" s="50"/>
      <c r="B70" s="147"/>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c r="A71" s="50"/>
      <c r="B71" s="147"/>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c r="A72" s="50"/>
      <c r="B72" s="147"/>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c r="A73" s="50"/>
      <c r="B73" s="147"/>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c r="A74" s="50"/>
      <c r="B74" s="147"/>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c r="A75" s="50"/>
      <c r="B75" s="147"/>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c r="A76" s="50"/>
      <c r="B76" s="147"/>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c r="A77" s="50"/>
      <c r="B77" s="147"/>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c r="A78" s="50"/>
      <c r="B78" s="147"/>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c r="A79" s="50"/>
      <c r="B79" s="147"/>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c r="A80" s="50"/>
      <c r="B80" s="147"/>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c r="A81" s="50"/>
      <c r="B81" s="147"/>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c r="A82" s="50"/>
      <c r="B82" s="147"/>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c r="A83" s="50"/>
      <c r="B83" s="147"/>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c r="A84" s="50"/>
      <c r="B84" s="147"/>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c r="A85" s="50"/>
      <c r="B85" s="147"/>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c r="A86" s="50"/>
      <c r="B86" s="147"/>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c r="A87" s="50"/>
      <c r="B87" s="147"/>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c r="A88" s="50"/>
      <c r="B88" s="147"/>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c r="A89" s="50"/>
      <c r="B89" s="147"/>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c r="A90" s="50"/>
      <c r="B90" s="147"/>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c r="A91" s="50"/>
      <c r="B91" s="147"/>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c r="A92" s="50"/>
      <c r="B92" s="147"/>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c r="A93" s="50"/>
      <c r="B93" s="147"/>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c r="A94" s="50"/>
      <c r="B94" s="147"/>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c r="A95" s="50"/>
      <c r="B95" s="147"/>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c r="A96" s="50"/>
      <c r="B96" s="147"/>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c r="A97" s="50"/>
      <c r="B97" s="147"/>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c r="A98" s="50"/>
      <c r="B98" s="147"/>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c r="A99" s="50"/>
      <c r="B99" s="147"/>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c r="A100" s="50"/>
      <c r="B100" s="14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c r="A101" s="50"/>
      <c r="B101" s="14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c r="A102" s="50"/>
      <c r="B102" s="14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c r="A103" s="50"/>
      <c r="B103" s="14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c r="A104" s="50"/>
      <c r="B104" s="14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c r="A105" s="50"/>
      <c r="B105" s="14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c r="A106" s="50"/>
      <c r="B106" s="14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c r="A107" s="50"/>
      <c r="B107" s="14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c r="A108" s="50"/>
      <c r="B108" s="14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c r="A109" s="50"/>
      <c r="B109" s="14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c r="A110" s="50"/>
      <c r="B110" s="14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c r="A111" s="50"/>
      <c r="B111" s="14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c r="A112" s="50"/>
      <c r="B112" s="14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c r="A113" s="50"/>
      <c r="B113" s="14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c r="A114" s="50"/>
      <c r="B114" s="14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c r="A115" s="50"/>
      <c r="B115" s="14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c r="A116" s="50"/>
      <c r="B116" s="14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c r="A117" s="50"/>
      <c r="B117" s="14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c r="A118" s="50"/>
      <c r="B118" s="14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c r="A119" s="50"/>
      <c r="B119" s="14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c r="A120" s="50"/>
      <c r="B120" s="14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c r="A121" s="50"/>
      <c r="B121" s="14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c r="A122" s="50"/>
      <c r="B122" s="14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c r="A123" s="50"/>
      <c r="B123" s="14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c r="A124" s="50"/>
      <c r="B124" s="14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c r="A125" s="50"/>
      <c r="B125" s="14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c r="A126" s="50"/>
      <c r="B126" s="14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c r="A127" s="50"/>
      <c r="B127" s="14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c r="A128" s="50"/>
      <c r="B128" s="14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c r="A129" s="50"/>
      <c r="B129" s="14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c r="A130" s="50"/>
      <c r="B130" s="14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c r="A131" s="50"/>
      <c r="B131" s="14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c r="A132" s="50"/>
      <c r="B132" s="14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c r="A133" s="50"/>
      <c r="B133" s="14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c r="A134" s="50"/>
      <c r="B134" s="14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c r="A135" s="50"/>
      <c r="B135" s="14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c r="A136" s="50"/>
      <c r="B136" s="14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c r="A137" s="50"/>
      <c r="B137" s="14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c r="A138" s="50"/>
      <c r="B138" s="14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c r="A139" s="50"/>
      <c r="B139" s="14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c r="A140" s="50"/>
      <c r="B140" s="14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c r="A141" s="50"/>
      <c r="B141" s="14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c r="A142" s="50"/>
      <c r="B142" s="14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c r="A143" s="50"/>
      <c r="B143" s="14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c r="A144" s="50"/>
      <c r="B144" s="14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c r="A145" s="50"/>
      <c r="B145" s="14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c r="A146" s="50"/>
      <c r="B146" s="14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c r="A147" s="50"/>
      <c r="B147" s="14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c r="A148" s="50"/>
      <c r="B148" s="14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c r="A149" s="50"/>
      <c r="B149" s="14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c r="A150" s="50"/>
      <c r="B150" s="14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c r="A151" s="50"/>
      <c r="B151" s="14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c r="A152" s="50"/>
      <c r="B152" s="14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c r="A153" s="50"/>
      <c r="B153" s="14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c r="A154" s="50"/>
      <c r="B154" s="14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c r="A155" s="50"/>
      <c r="B155" s="14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c r="A156" s="50"/>
      <c r="B156" s="14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c r="A157" s="50"/>
      <c r="B157" s="14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c r="A158" s="50"/>
      <c r="B158" s="14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c r="A159" s="50"/>
      <c r="B159" s="14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c r="A160" s="50"/>
      <c r="B160" s="14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c r="A161" s="50"/>
      <c r="B161" s="14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c r="A162" s="50"/>
      <c r="B162" s="14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c r="A163" s="50"/>
      <c r="B163" s="14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c r="A164" s="50"/>
      <c r="B164" s="14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c r="A165" s="50"/>
      <c r="B165" s="14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c r="A166" s="50"/>
      <c r="B166" s="14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c r="A167" s="50"/>
      <c r="B167" s="14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c r="A168" s="50"/>
      <c r="B168" s="14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c r="A169" s="50"/>
      <c r="B169" s="14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c r="A170" s="50"/>
      <c r="B170" s="14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c r="A171" s="50"/>
      <c r="B171" s="14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c r="A172" s="50"/>
      <c r="B172" s="14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c r="A173" s="50"/>
      <c r="B173" s="14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c r="A174" s="50"/>
      <c r="B174" s="14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c r="A175" s="50"/>
      <c r="B175" s="14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c r="A176" s="50"/>
      <c r="B176" s="14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c r="A177" s="50"/>
      <c r="B177" s="14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c r="A178" s="50"/>
      <c r="B178" s="14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c r="A179" s="50"/>
      <c r="B179" s="14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c r="A180" s="50"/>
      <c r="B180" s="14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c r="A181" s="50"/>
      <c r="B181" s="14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c r="A182" s="50"/>
      <c r="B182" s="14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c r="A183" s="50"/>
      <c r="B183" s="14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c r="A184" s="50"/>
      <c r="B184" s="14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c r="A185" s="50"/>
      <c r="B185" s="14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c r="A186" s="50"/>
      <c r="B186" s="14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c r="A187" s="50"/>
      <c r="B187" s="14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c r="A188" s="50"/>
      <c r="B188" s="14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c r="A189" s="50"/>
      <c r="B189" s="14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c r="A190" s="50"/>
      <c r="B190" s="14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c r="A191" s="50"/>
      <c r="B191" s="14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c r="A192" s="50"/>
      <c r="B192" s="14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c r="A193" s="50"/>
      <c r="B193" s="14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c r="A194" s="50"/>
      <c r="B194" s="14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c r="A195" s="50"/>
      <c r="B195" s="14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c r="A196" s="50"/>
      <c r="B196" s="14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c r="A197" s="50"/>
      <c r="B197" s="14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c r="A198" s="50"/>
      <c r="B198" s="14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c r="A199" s="50"/>
      <c r="B199" s="14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c r="A200" s="50"/>
      <c r="B200" s="14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c r="A201" s="50"/>
      <c r="B201" s="14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c r="A202" s="50"/>
      <c r="B202" s="14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c r="A203" s="50"/>
      <c r="B203" s="14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c r="A204" s="50"/>
      <c r="B204" s="14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c r="A205" s="50"/>
      <c r="B205" s="14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c r="A206" s="50"/>
      <c r="B206" s="14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c r="A207" s="50"/>
      <c r="B207" s="14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c r="A208" s="50"/>
      <c r="B208" s="14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c r="A209" s="50"/>
      <c r="B209" s="14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c r="A210" s="50"/>
      <c r="B210" s="14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c r="A211" s="50"/>
      <c r="B211" s="14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c r="A212" s="50"/>
      <c r="B212" s="14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c r="A213" s="50"/>
      <c r="B213" s="14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c r="A214" s="50"/>
      <c r="B214" s="14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c r="A215" s="50"/>
      <c r="B215" s="14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c r="A216" s="50"/>
      <c r="B216" s="14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c r="A217" s="50"/>
      <c r="B217" s="14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c r="A218" s="50"/>
      <c r="B218" s="14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c r="A219" s="50"/>
      <c r="B219" s="14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c r="A220" s="50"/>
      <c r="B220" s="14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c r="A221" s="50"/>
      <c r="B221" s="14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c r="A222" s="50"/>
      <c r="B222" s="14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c r="A223" s="50"/>
      <c r="B223" s="14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c r="A224" s="50"/>
      <c r="B224" s="14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c r="A225" s="50"/>
      <c r="B225" s="14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c r="A226" s="50"/>
      <c r="B226" s="14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c r="A227" s="50"/>
      <c r="B227" s="147"/>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c r="A228" s="50"/>
      <c r="B228" s="147"/>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c r="A229" s="50"/>
      <c r="B229" s="147"/>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c r="A230" s="50"/>
      <c r="B230" s="147"/>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c r="A231" s="50"/>
      <c r="B231" s="147"/>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c r="A232" s="50"/>
      <c r="B232" s="147"/>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c r="A233" s="50"/>
      <c r="B233" s="147"/>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c r="A234" s="50"/>
      <c r="B234" s="147"/>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c r="A235" s="50"/>
      <c r="B235" s="147"/>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c r="A236" s="50"/>
      <c r="B236" s="147"/>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c r="A237" s="50"/>
      <c r="B237" s="147"/>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c r="A238" s="50"/>
      <c r="B238" s="147"/>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c r="A239" s="50"/>
      <c r="B239" s="147"/>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c r="A240" s="50"/>
      <c r="B240" s="147"/>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c r="A241" s="50"/>
      <c r="B241" s="147"/>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c r="A242" s="50"/>
      <c r="B242" s="147"/>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c r="A243" s="50"/>
      <c r="B243" s="147"/>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c r="A244" s="50"/>
      <c r="B244" s="147"/>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c r="A245" s="50"/>
      <c r="B245" s="147"/>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c r="A246" s="50"/>
      <c r="B246" s="147"/>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c r="A247" s="50"/>
      <c r="B247" s="147"/>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c r="A248" s="50"/>
      <c r="B248" s="147"/>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c r="A249" s="50"/>
      <c r="B249" s="147"/>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c r="A250" s="50"/>
      <c r="B250" s="147"/>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c r="A251" s="50"/>
      <c r="B251" s="147"/>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c r="A252" s="50"/>
      <c r="B252" s="147"/>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c r="A253" s="50"/>
      <c r="B253" s="147"/>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c r="A254" s="50"/>
      <c r="B254" s="147"/>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c r="A255" s="50"/>
      <c r="B255" s="147"/>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c r="A256" s="50"/>
      <c r="B256" s="147"/>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c r="A257" s="50"/>
      <c r="B257" s="147"/>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c r="A258" s="50"/>
      <c r="B258" s="147"/>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c r="A259" s="50"/>
      <c r="B259" s="147"/>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c r="A260" s="50"/>
      <c r="B260" s="147"/>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c r="A261" s="50"/>
      <c r="B261" s="147"/>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c r="A262" s="50"/>
      <c r="B262" s="147"/>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c r="A263" s="50"/>
      <c r="B263" s="147"/>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c r="A264" s="50"/>
      <c r="B264" s="147"/>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c r="A265" s="50"/>
      <c r="B265" s="147"/>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c r="A266" s="50"/>
      <c r="B266" s="147"/>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c r="A267" s="50"/>
      <c r="B267" s="147"/>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c r="A268" s="50"/>
      <c r="B268" s="147"/>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c r="A269" s="50"/>
      <c r="B269" s="147"/>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c r="A270" s="50"/>
      <c r="B270" s="147"/>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c r="A271" s="50"/>
      <c r="B271" s="147"/>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c r="A272" s="50"/>
      <c r="B272" s="147"/>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c r="A273" s="50"/>
      <c r="B273" s="147"/>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c r="A274" s="50"/>
      <c r="B274" s="147"/>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c r="A275" s="50"/>
      <c r="B275" s="147"/>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c r="A276" s="50"/>
      <c r="B276" s="147"/>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c r="A277" s="50"/>
      <c r="B277" s="147"/>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c r="A278" s="50"/>
      <c r="B278" s="147"/>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c r="A279" s="50"/>
      <c r="B279" s="147"/>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c r="A280" s="50"/>
      <c r="B280" s="147"/>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c r="A281" s="50"/>
      <c r="B281" s="147"/>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c r="A282" s="50"/>
      <c r="B282" s="147"/>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c r="A283" s="50"/>
      <c r="B283" s="147"/>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c r="A284" s="50"/>
      <c r="B284" s="147"/>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c r="A285" s="50"/>
      <c r="B285" s="147"/>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c r="A286" s="50"/>
      <c r="B286" s="147"/>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c r="A287" s="50"/>
      <c r="B287" s="147"/>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c r="A288" s="50"/>
      <c r="B288" s="147"/>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c r="A289" s="50"/>
      <c r="B289" s="147"/>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c r="A290" s="50"/>
      <c r="B290" s="147"/>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c r="A291" s="50"/>
      <c r="B291" s="147"/>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c r="A292" s="50"/>
      <c r="B292" s="147"/>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c r="A293" s="50"/>
      <c r="B293" s="147"/>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c r="A294" s="50"/>
      <c r="B294" s="147"/>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c r="A295" s="50"/>
      <c r="B295" s="147"/>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c r="A296" s="50"/>
      <c r="B296" s="147"/>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c r="A297" s="50"/>
      <c r="B297" s="147"/>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c r="A298" s="50"/>
      <c r="B298" s="147"/>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c r="A299" s="50"/>
      <c r="B299" s="147"/>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c r="A300" s="50"/>
      <c r="B300" s="147"/>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c r="A301" s="50"/>
      <c r="B301" s="147"/>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c r="A302" s="50"/>
      <c r="B302" s="147"/>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c r="A303" s="50"/>
      <c r="B303" s="147"/>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c r="A304" s="50"/>
      <c r="B304" s="147"/>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c r="A305" s="50"/>
      <c r="B305" s="147"/>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c r="A306" s="50"/>
      <c r="B306" s="147"/>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c r="A307" s="50"/>
      <c r="B307" s="147"/>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c r="A308" s="50"/>
      <c r="B308" s="147"/>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c r="A309" s="50"/>
      <c r="B309" s="147"/>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c r="A310" s="50"/>
      <c r="B310" s="147"/>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c r="A311" s="50"/>
      <c r="B311" s="147"/>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5.75" customHeight="1">
      <c r="A312" s="50"/>
      <c r="B312" s="147"/>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5.75" customHeight="1">
      <c r="A313" s="50"/>
      <c r="B313" s="147"/>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5.75" customHeight="1">
      <c r="A314" s="50"/>
      <c r="B314" s="147"/>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5.75" customHeight="1">
      <c r="A315" s="50"/>
      <c r="B315" s="147"/>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5.75" customHeight="1">
      <c r="A316" s="50"/>
      <c r="B316" s="147"/>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5.75" customHeight="1">
      <c r="A317" s="50"/>
      <c r="B317" s="147"/>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5.75" customHeight="1">
      <c r="A318" s="50"/>
      <c r="B318" s="147"/>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5.75" customHeight="1">
      <c r="A319" s="50"/>
      <c r="B319" s="147"/>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5.75" customHeight="1">
      <c r="A320" s="50"/>
      <c r="B320" s="147"/>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5.75" customHeight="1">
      <c r="A321" s="50"/>
      <c r="B321" s="147"/>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5.75" customHeight="1">
      <c r="A322" s="50"/>
      <c r="B322" s="147"/>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5.75" customHeight="1">
      <c r="A323" s="50"/>
      <c r="B323" s="147"/>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5.75" customHeight="1">
      <c r="A324" s="50"/>
      <c r="B324" s="147"/>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5.75" customHeight="1">
      <c r="A325" s="50"/>
      <c r="B325" s="147"/>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5.75" customHeight="1">
      <c r="A326" s="50"/>
      <c r="B326" s="147"/>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5.75" customHeight="1">
      <c r="A327" s="50"/>
      <c r="B327" s="147"/>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5.75" customHeight="1">
      <c r="A328" s="50"/>
      <c r="B328" s="147"/>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5.75" customHeight="1">
      <c r="A329" s="50"/>
      <c r="B329" s="147"/>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5.75" customHeight="1">
      <c r="A330" s="50"/>
      <c r="B330" s="147"/>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5.75" customHeight="1">
      <c r="A331" s="50"/>
      <c r="B331" s="147"/>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5.75" customHeight="1">
      <c r="A332" s="50"/>
      <c r="B332" s="147"/>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5.75" customHeight="1">
      <c r="A333" s="50"/>
      <c r="B333" s="147"/>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5.75" customHeight="1">
      <c r="A334" s="50"/>
      <c r="B334" s="147"/>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5.75" customHeight="1">
      <c r="A335" s="50"/>
      <c r="B335" s="147"/>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5.75" customHeight="1">
      <c r="A336" s="50"/>
      <c r="B336" s="147"/>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5.75" customHeight="1">
      <c r="A337" s="50"/>
      <c r="B337" s="147"/>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5.75" customHeight="1">
      <c r="A338" s="50"/>
      <c r="B338" s="147"/>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5.75" customHeight="1">
      <c r="A339" s="50"/>
      <c r="B339" s="147"/>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5.75" customHeight="1">
      <c r="A340" s="50"/>
      <c r="B340" s="147"/>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5.75" customHeight="1">
      <c r="A341" s="50"/>
      <c r="B341" s="147"/>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5.75" customHeight="1">
      <c r="A342" s="50"/>
      <c r="B342" s="147"/>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5.75" customHeight="1">
      <c r="A343" s="50"/>
      <c r="B343" s="147"/>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5.75" customHeight="1">
      <c r="A344" s="50"/>
      <c r="B344" s="147"/>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5.75" customHeight="1">
      <c r="A345" s="50"/>
      <c r="B345" s="147"/>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5.75" customHeight="1">
      <c r="A346" s="50"/>
      <c r="B346" s="147"/>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5.75" customHeight="1">
      <c r="A347" s="50"/>
      <c r="B347" s="147"/>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5.75" customHeight="1">
      <c r="A348" s="50"/>
      <c r="B348" s="147"/>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5.75" customHeight="1">
      <c r="A349" s="50"/>
      <c r="B349" s="147"/>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5.75" customHeight="1">
      <c r="A350" s="50"/>
      <c r="B350" s="147"/>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5.75" customHeight="1">
      <c r="A351" s="50"/>
      <c r="B351" s="147"/>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5.75" customHeight="1">
      <c r="A352" s="50"/>
      <c r="B352" s="147"/>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5.75" customHeight="1">
      <c r="A353" s="50"/>
      <c r="B353" s="147"/>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5.75" customHeight="1">
      <c r="A354" s="50"/>
      <c r="B354" s="147"/>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5.75" customHeight="1">
      <c r="A355" s="50"/>
      <c r="B355" s="147"/>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5.75" customHeight="1">
      <c r="A356" s="50"/>
      <c r="B356" s="147"/>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5.75" customHeight="1">
      <c r="A357" s="50"/>
      <c r="B357" s="147"/>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5.75" customHeight="1">
      <c r="A358" s="50"/>
      <c r="B358" s="147"/>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5.75" customHeight="1">
      <c r="A359" s="50"/>
      <c r="B359" s="147"/>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5.75" customHeight="1">
      <c r="A360" s="50"/>
      <c r="B360" s="147"/>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5.75" customHeight="1">
      <c r="A361" s="50"/>
      <c r="B361" s="147"/>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5.75" customHeight="1">
      <c r="A362" s="50"/>
      <c r="B362" s="147"/>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5.75" customHeight="1">
      <c r="A363" s="50"/>
      <c r="B363" s="147"/>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5.75" customHeight="1">
      <c r="A364" s="50"/>
      <c r="B364" s="147"/>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5.75" customHeight="1">
      <c r="A365" s="50"/>
      <c r="B365" s="147"/>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5.75" customHeight="1">
      <c r="A366" s="50"/>
      <c r="B366" s="147"/>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5.75" customHeight="1">
      <c r="A367" s="50"/>
      <c r="B367" s="147"/>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5.75" customHeight="1">
      <c r="A368" s="50"/>
      <c r="B368" s="147"/>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5.75" customHeight="1">
      <c r="A369" s="50"/>
      <c r="B369" s="147"/>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5.75" customHeight="1">
      <c r="A370" s="50"/>
      <c r="B370" s="147"/>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5.75" customHeight="1">
      <c r="A371" s="50"/>
      <c r="B371" s="147"/>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5.75" customHeight="1">
      <c r="A372" s="50"/>
      <c r="B372" s="147"/>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5.75" customHeight="1">
      <c r="A373" s="50"/>
      <c r="B373" s="147"/>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5.75" customHeight="1">
      <c r="A374" s="50"/>
      <c r="B374" s="147"/>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5.75" customHeight="1">
      <c r="A375" s="50"/>
      <c r="B375" s="147"/>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5.75" customHeight="1">
      <c r="A376" s="50"/>
      <c r="B376" s="147"/>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5.75" customHeight="1">
      <c r="A377" s="50"/>
      <c r="B377" s="147"/>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5.75" customHeight="1">
      <c r="A378" s="50"/>
      <c r="B378" s="147"/>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5.75" customHeight="1">
      <c r="A379" s="50"/>
      <c r="B379" s="147"/>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5.75" customHeight="1">
      <c r="A380" s="50"/>
      <c r="B380" s="147"/>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5.75" customHeight="1">
      <c r="A381" s="50"/>
      <c r="B381" s="147"/>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5.75" customHeight="1">
      <c r="A382" s="50"/>
      <c r="B382" s="147"/>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5.75" customHeight="1">
      <c r="A383" s="50"/>
      <c r="B383" s="147"/>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5.75" customHeight="1">
      <c r="A384" s="50"/>
      <c r="B384" s="147"/>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5.75" customHeight="1">
      <c r="A385" s="50"/>
      <c r="B385" s="147"/>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5.75" customHeight="1">
      <c r="A386" s="50"/>
      <c r="B386" s="147"/>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5.75" customHeight="1">
      <c r="A387" s="50"/>
      <c r="B387" s="147"/>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5.75" customHeight="1">
      <c r="A388" s="50"/>
      <c r="B388" s="147"/>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5.75" customHeight="1">
      <c r="A389" s="50"/>
      <c r="B389" s="147"/>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5.75" customHeight="1">
      <c r="A390" s="50"/>
      <c r="B390" s="147"/>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5.75" customHeight="1">
      <c r="A391" s="50"/>
      <c r="B391" s="147"/>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5.75" customHeight="1">
      <c r="A392" s="50"/>
      <c r="B392" s="147"/>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5.75" customHeight="1">
      <c r="A393" s="50"/>
      <c r="B393" s="147"/>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5.75" customHeight="1">
      <c r="A394" s="50"/>
      <c r="B394" s="147"/>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5.75" customHeight="1">
      <c r="A395" s="50"/>
      <c r="B395" s="147"/>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5.75" customHeight="1">
      <c r="A396" s="50"/>
      <c r="B396" s="147"/>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5.75" customHeight="1">
      <c r="A397" s="50"/>
      <c r="B397" s="147"/>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5.75" customHeight="1">
      <c r="A398" s="50"/>
      <c r="B398" s="147"/>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5.75" customHeight="1">
      <c r="A399" s="50"/>
      <c r="B399" s="147"/>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5.75" customHeight="1">
      <c r="A400" s="50"/>
      <c r="B400" s="147"/>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5.75" customHeight="1">
      <c r="A401" s="50"/>
      <c r="B401" s="147"/>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5.75" customHeight="1">
      <c r="A402" s="50"/>
      <c r="B402" s="147"/>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5.75" customHeight="1">
      <c r="A403" s="50"/>
      <c r="B403" s="147"/>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5.75" customHeight="1">
      <c r="A404" s="50"/>
      <c r="B404" s="147"/>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5.75" customHeight="1">
      <c r="A405" s="50"/>
      <c r="B405" s="147"/>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5.75" customHeight="1">
      <c r="A406" s="50"/>
      <c r="B406" s="147"/>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5.75" customHeight="1">
      <c r="A407" s="50"/>
      <c r="B407" s="147"/>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5.75" customHeight="1">
      <c r="A408" s="50"/>
      <c r="B408" s="147"/>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5.75" customHeight="1">
      <c r="A409" s="50"/>
      <c r="B409" s="147"/>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5.75" customHeight="1">
      <c r="A410" s="50"/>
      <c r="B410" s="147"/>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5.75" customHeight="1">
      <c r="A411" s="50"/>
      <c r="B411" s="147"/>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5.75" customHeight="1">
      <c r="A412" s="50"/>
      <c r="B412" s="147"/>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5.75" customHeight="1">
      <c r="A413" s="50"/>
      <c r="B413" s="147"/>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5.75" customHeight="1">
      <c r="A414" s="50"/>
      <c r="B414" s="147"/>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5.75" customHeight="1">
      <c r="A415" s="50"/>
      <c r="B415" s="147"/>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5.75" customHeight="1">
      <c r="A416" s="50"/>
      <c r="B416" s="147"/>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5.75" customHeight="1">
      <c r="A417" s="50"/>
      <c r="B417" s="147"/>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5.75" customHeight="1">
      <c r="A418" s="50"/>
      <c r="B418" s="147"/>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5.75" customHeight="1">
      <c r="A419" s="50"/>
      <c r="B419" s="147"/>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5.75" customHeight="1">
      <c r="A420" s="50"/>
      <c r="B420" s="147"/>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5.75" customHeight="1">
      <c r="A421" s="50"/>
      <c r="B421" s="147"/>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5.75" customHeight="1">
      <c r="A422" s="50"/>
      <c r="B422" s="147"/>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5.75" customHeight="1">
      <c r="A423" s="50"/>
      <c r="B423" s="147"/>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5.75" customHeight="1">
      <c r="A424" s="50"/>
      <c r="B424" s="147"/>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5.75" customHeight="1">
      <c r="A425" s="50"/>
      <c r="B425" s="147"/>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5.75" customHeight="1">
      <c r="A426" s="50"/>
      <c r="B426" s="147"/>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5.75" customHeight="1">
      <c r="A427" s="50"/>
      <c r="B427" s="147"/>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5.75" customHeight="1">
      <c r="A428" s="50"/>
      <c r="B428" s="147"/>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5.75" customHeight="1">
      <c r="A429" s="50"/>
      <c r="B429" s="147"/>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5.75" customHeight="1">
      <c r="A430" s="50"/>
      <c r="B430" s="147"/>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5.75" customHeight="1">
      <c r="A431" s="50"/>
      <c r="B431" s="147"/>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5.75" customHeight="1">
      <c r="A432" s="50"/>
      <c r="B432" s="147"/>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5.75" customHeight="1">
      <c r="A433" s="50"/>
      <c r="B433" s="147"/>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5.75" customHeight="1">
      <c r="A434" s="50"/>
      <c r="B434" s="147"/>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5.75" customHeight="1">
      <c r="A435" s="50"/>
      <c r="B435" s="147"/>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5.75" customHeight="1">
      <c r="A436" s="50"/>
      <c r="B436" s="147"/>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5.75" customHeight="1">
      <c r="A437" s="50"/>
      <c r="B437" s="147"/>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5.75" customHeight="1">
      <c r="A438" s="50"/>
      <c r="B438" s="147"/>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5.75" customHeight="1">
      <c r="A439" s="50"/>
      <c r="B439" s="147"/>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5.75" customHeight="1">
      <c r="A440" s="50"/>
      <c r="B440" s="147"/>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5.75" customHeight="1">
      <c r="A441" s="50"/>
      <c r="B441" s="147"/>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5.75" customHeight="1">
      <c r="A442" s="50"/>
      <c r="B442" s="147"/>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5.75" customHeight="1">
      <c r="A443" s="50"/>
      <c r="B443" s="147"/>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5.75" customHeight="1">
      <c r="A444" s="50"/>
      <c r="B444" s="147"/>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5.75" customHeight="1">
      <c r="A445" s="50"/>
      <c r="B445" s="147"/>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5.75" customHeight="1">
      <c r="A446" s="50"/>
      <c r="B446" s="147"/>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5.75" customHeight="1">
      <c r="A447" s="50"/>
      <c r="B447" s="147"/>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5.75" customHeight="1">
      <c r="A448" s="50"/>
      <c r="B448" s="147"/>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5.75" customHeight="1">
      <c r="A449" s="50"/>
      <c r="B449" s="147"/>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5.75" customHeight="1">
      <c r="A450" s="50"/>
      <c r="B450" s="147"/>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5.75" customHeight="1">
      <c r="A451" s="50"/>
      <c r="B451" s="147"/>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5.75" customHeight="1">
      <c r="A452" s="50"/>
      <c r="B452" s="147"/>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5.75" customHeight="1">
      <c r="A453" s="50"/>
      <c r="B453" s="147"/>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5.75" customHeight="1">
      <c r="A454" s="50"/>
      <c r="B454" s="147"/>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5.75" customHeight="1">
      <c r="A455" s="50"/>
      <c r="B455" s="147"/>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5.75" customHeight="1">
      <c r="A456" s="50"/>
      <c r="B456" s="147"/>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5.75" customHeight="1">
      <c r="A457" s="50"/>
      <c r="B457" s="147"/>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5.75" customHeight="1">
      <c r="A458" s="50"/>
      <c r="B458" s="147"/>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5.75" customHeight="1">
      <c r="A459" s="50"/>
      <c r="B459" s="147"/>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5.75" customHeight="1">
      <c r="A460" s="50"/>
      <c r="B460" s="147"/>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5.75" customHeight="1">
      <c r="A461" s="50"/>
      <c r="B461" s="147"/>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5.75" customHeight="1">
      <c r="A462" s="50"/>
      <c r="B462" s="147"/>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5.75" customHeight="1">
      <c r="A463" s="50"/>
      <c r="B463" s="147"/>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5.75" customHeight="1">
      <c r="A464" s="50"/>
      <c r="B464" s="147"/>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5.75" customHeight="1">
      <c r="A465" s="50"/>
      <c r="B465" s="147"/>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5.75" customHeight="1">
      <c r="A466" s="50"/>
      <c r="B466" s="147"/>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5.75" customHeight="1">
      <c r="A467" s="50"/>
      <c r="B467" s="147"/>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5.75" customHeight="1">
      <c r="A468" s="50"/>
      <c r="B468" s="147"/>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5.75" customHeight="1">
      <c r="A469" s="50"/>
      <c r="B469" s="147"/>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5.75" customHeight="1">
      <c r="A470" s="50"/>
      <c r="B470" s="147"/>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5.75" customHeight="1">
      <c r="A471" s="50"/>
      <c r="B471" s="147"/>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5.75" customHeight="1">
      <c r="A472" s="50"/>
      <c r="B472" s="147"/>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5.75" customHeight="1">
      <c r="A473" s="50"/>
      <c r="B473" s="147"/>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5.75" customHeight="1">
      <c r="A474" s="50"/>
      <c r="B474" s="147"/>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5.75" customHeight="1">
      <c r="A475" s="50"/>
      <c r="B475" s="147"/>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5.75" customHeight="1">
      <c r="A476" s="50"/>
      <c r="B476" s="147"/>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5.75" customHeight="1">
      <c r="A477" s="50"/>
      <c r="B477" s="147"/>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5.75" customHeight="1">
      <c r="A478" s="50"/>
      <c r="B478" s="147"/>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5.75" customHeight="1">
      <c r="A479" s="50"/>
      <c r="B479" s="147"/>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5.75" customHeight="1">
      <c r="A480" s="50"/>
      <c r="B480" s="147"/>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5.75" customHeight="1">
      <c r="A481" s="50"/>
      <c r="B481" s="147"/>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5.75" customHeight="1">
      <c r="A482" s="50"/>
      <c r="B482" s="147"/>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5.75" customHeight="1">
      <c r="A483" s="50"/>
      <c r="B483" s="147"/>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5.75" customHeight="1">
      <c r="A484" s="50"/>
      <c r="B484" s="147"/>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5.75" customHeight="1">
      <c r="A485" s="50"/>
      <c r="B485" s="147"/>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5.75" customHeight="1">
      <c r="A486" s="50"/>
      <c r="B486" s="147"/>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5.75" customHeight="1">
      <c r="A487" s="50"/>
      <c r="B487" s="147"/>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5.75" customHeight="1">
      <c r="A488" s="50"/>
      <c r="B488" s="147"/>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5.75" customHeight="1">
      <c r="A489" s="50"/>
      <c r="B489" s="147"/>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5.75" customHeight="1">
      <c r="A490" s="50"/>
      <c r="B490" s="147"/>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5.75" customHeight="1">
      <c r="A491" s="50"/>
      <c r="B491" s="147"/>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5.75" customHeight="1">
      <c r="A492" s="50"/>
      <c r="B492" s="147"/>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5.75" customHeight="1">
      <c r="A493" s="50"/>
      <c r="B493" s="147"/>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5.75" customHeight="1">
      <c r="A494" s="50"/>
      <c r="B494" s="147"/>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5.75" customHeight="1">
      <c r="A495" s="50"/>
      <c r="B495" s="147"/>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5.75" customHeight="1">
      <c r="A496" s="50"/>
      <c r="B496" s="147"/>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5.75" customHeight="1">
      <c r="A497" s="50"/>
      <c r="B497" s="147"/>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5.75" customHeight="1">
      <c r="A498" s="50"/>
      <c r="B498" s="147"/>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5.75" customHeight="1">
      <c r="A499" s="50"/>
      <c r="B499" s="147"/>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5.75" customHeight="1">
      <c r="A500" s="50"/>
      <c r="B500" s="147"/>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5.75" customHeight="1">
      <c r="A501" s="50"/>
      <c r="B501" s="147"/>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5.75" customHeight="1">
      <c r="A502" s="50"/>
      <c r="B502" s="147"/>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5.75" customHeight="1">
      <c r="A503" s="50"/>
      <c r="B503" s="147"/>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5.75" customHeight="1">
      <c r="A504" s="50"/>
      <c r="B504" s="147"/>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5.75" customHeight="1">
      <c r="A505" s="50"/>
      <c r="B505" s="147"/>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5.75" customHeight="1">
      <c r="A506" s="50"/>
      <c r="B506" s="147"/>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5.75" customHeight="1">
      <c r="A507" s="50"/>
      <c r="B507" s="147"/>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5.75" customHeight="1">
      <c r="A508" s="50"/>
      <c r="B508" s="147"/>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5.75" customHeight="1">
      <c r="A509" s="50"/>
      <c r="B509" s="147"/>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5.75" customHeight="1">
      <c r="A510" s="50"/>
      <c r="B510" s="147"/>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5.75" customHeight="1">
      <c r="A511" s="50"/>
      <c r="B511" s="147"/>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5.75" customHeight="1">
      <c r="A512" s="50"/>
      <c r="B512" s="147"/>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5.75" customHeight="1">
      <c r="A513" s="50"/>
      <c r="B513" s="147"/>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5.75" customHeight="1">
      <c r="A514" s="50"/>
      <c r="B514" s="147"/>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5.75" customHeight="1">
      <c r="A515" s="50"/>
      <c r="B515" s="147"/>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5.75" customHeight="1">
      <c r="A516" s="50"/>
      <c r="B516" s="147"/>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5.75" customHeight="1">
      <c r="A517" s="50"/>
      <c r="B517" s="147"/>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5.75" customHeight="1">
      <c r="A518" s="50"/>
      <c r="B518" s="147"/>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5.75" customHeight="1">
      <c r="A519" s="50"/>
      <c r="B519" s="147"/>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5.75" customHeight="1">
      <c r="A520" s="50"/>
      <c r="B520" s="147"/>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5.75" customHeight="1">
      <c r="A521" s="50"/>
      <c r="B521" s="147"/>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5.75" customHeight="1">
      <c r="A522" s="50"/>
      <c r="B522" s="147"/>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5.75" customHeight="1">
      <c r="A523" s="50"/>
      <c r="B523" s="147"/>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5.75" customHeight="1">
      <c r="A524" s="50"/>
      <c r="B524" s="147"/>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5.75" customHeight="1">
      <c r="A525" s="50"/>
      <c r="B525" s="147"/>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5.75" customHeight="1">
      <c r="A526" s="50"/>
      <c r="B526" s="147"/>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5.75" customHeight="1">
      <c r="A527" s="50"/>
      <c r="B527" s="147"/>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5.75" customHeight="1">
      <c r="A528" s="50"/>
      <c r="B528" s="147"/>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5.75" customHeight="1">
      <c r="A529" s="50"/>
      <c r="B529" s="147"/>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5.75" customHeight="1">
      <c r="A530" s="50"/>
      <c r="B530" s="147"/>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5.75" customHeight="1">
      <c r="A531" s="50"/>
      <c r="B531" s="147"/>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5.75" customHeight="1">
      <c r="A532" s="50"/>
      <c r="B532" s="147"/>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5.75" customHeight="1">
      <c r="A533" s="50"/>
      <c r="B533" s="147"/>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5.75" customHeight="1">
      <c r="A534" s="50"/>
      <c r="B534" s="147"/>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5.75" customHeight="1">
      <c r="A535" s="50"/>
      <c r="B535" s="147"/>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5.75" customHeight="1">
      <c r="A536" s="50"/>
      <c r="B536" s="147"/>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5.75" customHeight="1">
      <c r="A537" s="50"/>
      <c r="B537" s="147"/>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5.75" customHeight="1">
      <c r="A538" s="50"/>
      <c r="B538" s="147"/>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5.75" customHeight="1">
      <c r="A539" s="50"/>
      <c r="B539" s="147"/>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5.75" customHeight="1">
      <c r="A540" s="50"/>
      <c r="B540" s="147"/>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5.75" customHeight="1">
      <c r="A541" s="50"/>
      <c r="B541" s="147"/>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5.75" customHeight="1">
      <c r="A542" s="50"/>
      <c r="B542" s="147"/>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5.75" customHeight="1">
      <c r="A543" s="50"/>
      <c r="B543" s="147"/>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5.75" customHeight="1">
      <c r="A544" s="50"/>
      <c r="B544" s="147"/>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5.75" customHeight="1">
      <c r="A545" s="50"/>
      <c r="B545" s="147"/>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5.75" customHeight="1">
      <c r="A546" s="50"/>
      <c r="B546" s="147"/>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5.75" customHeight="1">
      <c r="A547" s="50"/>
      <c r="B547" s="147"/>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5.75" customHeight="1">
      <c r="A548" s="50"/>
      <c r="B548" s="147"/>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5.75" customHeight="1">
      <c r="A549" s="50"/>
      <c r="B549" s="147"/>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5.75" customHeight="1">
      <c r="A550" s="50"/>
      <c r="B550" s="147"/>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5.75" customHeight="1">
      <c r="A551" s="50"/>
      <c r="B551" s="147"/>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5.75" customHeight="1">
      <c r="A552" s="50"/>
      <c r="B552" s="147"/>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5.75" customHeight="1">
      <c r="A553" s="50"/>
      <c r="B553" s="147"/>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5.75" customHeight="1">
      <c r="A554" s="50"/>
      <c r="B554" s="147"/>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5.75" customHeight="1">
      <c r="A555" s="50"/>
      <c r="B555" s="147"/>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5.75" customHeight="1">
      <c r="A556" s="50"/>
      <c r="B556" s="147"/>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5.75" customHeight="1">
      <c r="A557" s="50"/>
      <c r="B557" s="147"/>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5.75" customHeight="1">
      <c r="A558" s="50"/>
      <c r="B558" s="147"/>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5.75" customHeight="1">
      <c r="A559" s="50"/>
      <c r="B559" s="147"/>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5.75" customHeight="1">
      <c r="A560" s="50"/>
      <c r="B560" s="147"/>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5.75" customHeight="1">
      <c r="A561" s="50"/>
      <c r="B561" s="147"/>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5.75" customHeight="1">
      <c r="A562" s="50"/>
      <c r="B562" s="147"/>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5.75" customHeight="1">
      <c r="A563" s="50"/>
      <c r="B563" s="147"/>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5.75" customHeight="1">
      <c r="A564" s="50"/>
      <c r="B564" s="147"/>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5.75" customHeight="1">
      <c r="A565" s="50"/>
      <c r="B565" s="147"/>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5.75" customHeight="1">
      <c r="A566" s="50"/>
      <c r="B566" s="147"/>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5.75" customHeight="1">
      <c r="A567" s="50"/>
      <c r="B567" s="147"/>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5.75" customHeight="1">
      <c r="A568" s="50"/>
      <c r="B568" s="147"/>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5.75" customHeight="1">
      <c r="A569" s="50"/>
      <c r="B569" s="147"/>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5.75" customHeight="1">
      <c r="A570" s="50"/>
      <c r="B570" s="147"/>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5.75" customHeight="1">
      <c r="A571" s="50"/>
      <c r="B571" s="147"/>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5.75" customHeight="1">
      <c r="A572" s="50"/>
      <c r="B572" s="147"/>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5.75" customHeight="1">
      <c r="A573" s="50"/>
      <c r="B573" s="147"/>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5.75" customHeight="1">
      <c r="A574" s="50"/>
      <c r="B574" s="147"/>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5.75" customHeight="1">
      <c r="A575" s="50"/>
      <c r="B575" s="147"/>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5.75" customHeight="1">
      <c r="A576" s="50"/>
      <c r="B576" s="147"/>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5.75" customHeight="1">
      <c r="A577" s="50"/>
      <c r="B577" s="147"/>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5.75" customHeight="1">
      <c r="A578" s="50"/>
      <c r="B578" s="147"/>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5.75" customHeight="1">
      <c r="A579" s="50"/>
      <c r="B579" s="147"/>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5.75" customHeight="1">
      <c r="A580" s="50"/>
      <c r="B580" s="147"/>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5.75" customHeight="1">
      <c r="A581" s="50"/>
      <c r="B581" s="147"/>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5.75" customHeight="1">
      <c r="A582" s="50"/>
      <c r="B582" s="147"/>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5.75" customHeight="1">
      <c r="A583" s="50"/>
      <c r="B583" s="147"/>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5.75" customHeight="1">
      <c r="A584" s="50"/>
      <c r="B584" s="147"/>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5.75" customHeight="1">
      <c r="A585" s="50"/>
      <c r="B585" s="147"/>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5.75" customHeight="1">
      <c r="A586" s="50"/>
      <c r="B586" s="147"/>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5.75" customHeight="1">
      <c r="A587" s="50"/>
      <c r="B587" s="147"/>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5.75" customHeight="1">
      <c r="A588" s="50"/>
      <c r="B588" s="147"/>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5.75" customHeight="1">
      <c r="A589" s="50"/>
      <c r="B589" s="147"/>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5.75" customHeight="1">
      <c r="A590" s="50"/>
      <c r="B590" s="147"/>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5.75" customHeight="1">
      <c r="A591" s="50"/>
      <c r="B591" s="147"/>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5.75" customHeight="1">
      <c r="A592" s="50"/>
      <c r="B592" s="147"/>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5.75" customHeight="1">
      <c r="A593" s="50"/>
      <c r="B593" s="147"/>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5.75" customHeight="1">
      <c r="A594" s="50"/>
      <c r="B594" s="147"/>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5.75" customHeight="1">
      <c r="A595" s="50"/>
      <c r="B595" s="147"/>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5.75" customHeight="1">
      <c r="A596" s="50"/>
      <c r="B596" s="147"/>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5.75" customHeight="1">
      <c r="A597" s="50"/>
      <c r="B597" s="147"/>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5.75" customHeight="1">
      <c r="A598" s="50"/>
      <c r="B598" s="147"/>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5.75" customHeight="1">
      <c r="A599" s="50"/>
      <c r="B599" s="147"/>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5.75" customHeight="1">
      <c r="A600" s="50"/>
      <c r="B600" s="147"/>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5.75" customHeight="1">
      <c r="A601" s="50"/>
      <c r="B601" s="147"/>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5.75" customHeight="1">
      <c r="A602" s="50"/>
      <c r="B602" s="147"/>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5.75" customHeight="1">
      <c r="A603" s="50"/>
      <c r="B603" s="147"/>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5.75" customHeight="1">
      <c r="A604" s="50"/>
      <c r="B604" s="147"/>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5.75" customHeight="1">
      <c r="A605" s="50"/>
      <c r="B605" s="147"/>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5.75" customHeight="1">
      <c r="A606" s="50"/>
      <c r="B606" s="147"/>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5.75" customHeight="1">
      <c r="A607" s="50"/>
      <c r="B607" s="147"/>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5.75" customHeight="1">
      <c r="A608" s="50"/>
      <c r="B608" s="147"/>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5.75" customHeight="1">
      <c r="A609" s="50"/>
      <c r="B609" s="147"/>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5.75" customHeight="1">
      <c r="A610" s="50"/>
      <c r="B610" s="147"/>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5.75" customHeight="1">
      <c r="A611" s="50"/>
      <c r="B611" s="147"/>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5.75" customHeight="1">
      <c r="A612" s="50"/>
      <c r="B612" s="147"/>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5.75" customHeight="1">
      <c r="A613" s="50"/>
      <c r="B613" s="147"/>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5.75" customHeight="1">
      <c r="A614" s="50"/>
      <c r="B614" s="147"/>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5.75" customHeight="1">
      <c r="A615" s="50"/>
      <c r="B615" s="147"/>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5.75" customHeight="1">
      <c r="A616" s="50"/>
      <c r="B616" s="147"/>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5.75" customHeight="1">
      <c r="A617" s="50"/>
      <c r="B617" s="147"/>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5.75" customHeight="1">
      <c r="A618" s="50"/>
      <c r="B618" s="147"/>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5.75" customHeight="1">
      <c r="A619" s="50"/>
      <c r="B619" s="147"/>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5.75" customHeight="1">
      <c r="A620" s="50"/>
      <c r="B620" s="147"/>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5.75" customHeight="1">
      <c r="A621" s="50"/>
      <c r="B621" s="147"/>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5.75" customHeight="1">
      <c r="A622" s="50"/>
      <c r="B622" s="147"/>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5.75" customHeight="1">
      <c r="A623" s="50"/>
      <c r="B623" s="147"/>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5.75" customHeight="1">
      <c r="A624" s="50"/>
      <c r="B624" s="147"/>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5.75" customHeight="1">
      <c r="A625" s="50"/>
      <c r="B625" s="147"/>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5.75" customHeight="1">
      <c r="A626" s="50"/>
      <c r="B626" s="147"/>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5.75" customHeight="1">
      <c r="A627" s="50"/>
      <c r="B627" s="147"/>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5.75" customHeight="1">
      <c r="A628" s="50"/>
      <c r="B628" s="147"/>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5.75" customHeight="1">
      <c r="A629" s="50"/>
      <c r="B629" s="147"/>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5.75" customHeight="1">
      <c r="A630" s="50"/>
      <c r="B630" s="147"/>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5.75" customHeight="1">
      <c r="A631" s="50"/>
      <c r="B631" s="147"/>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5.75" customHeight="1">
      <c r="A632" s="50"/>
      <c r="B632" s="147"/>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5.75" customHeight="1">
      <c r="A633" s="50"/>
      <c r="B633" s="147"/>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5.75" customHeight="1">
      <c r="A634" s="50"/>
      <c r="B634" s="147"/>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5.75" customHeight="1">
      <c r="A635" s="50"/>
      <c r="B635" s="147"/>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5.75" customHeight="1">
      <c r="A636" s="50"/>
      <c r="B636" s="147"/>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5.75" customHeight="1">
      <c r="A637" s="50"/>
      <c r="B637" s="147"/>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5.75" customHeight="1">
      <c r="A638" s="50"/>
      <c r="B638" s="147"/>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5.75" customHeight="1">
      <c r="A639" s="50"/>
      <c r="B639" s="147"/>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5.75" customHeight="1">
      <c r="A640" s="50"/>
      <c r="B640" s="147"/>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5.75" customHeight="1">
      <c r="A641" s="50"/>
      <c r="B641" s="147"/>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5.75" customHeight="1">
      <c r="A642" s="50"/>
      <c r="B642" s="147"/>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5.75" customHeight="1">
      <c r="A643" s="50"/>
      <c r="B643" s="147"/>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5.75" customHeight="1">
      <c r="A644" s="50"/>
      <c r="B644" s="147"/>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5.75" customHeight="1">
      <c r="A645" s="50"/>
      <c r="B645" s="147"/>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5.75" customHeight="1">
      <c r="A646" s="50"/>
      <c r="B646" s="147"/>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5.75" customHeight="1">
      <c r="A647" s="50"/>
      <c r="B647" s="147"/>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5.75" customHeight="1">
      <c r="A648" s="50"/>
      <c r="B648" s="147"/>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5.75" customHeight="1">
      <c r="A649" s="50"/>
      <c r="B649" s="147"/>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5.75" customHeight="1">
      <c r="A650" s="50"/>
      <c r="B650" s="147"/>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5.75" customHeight="1">
      <c r="A651" s="50"/>
      <c r="B651" s="147"/>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5.75" customHeight="1">
      <c r="A652" s="50"/>
      <c r="B652" s="147"/>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5.75" customHeight="1">
      <c r="A653" s="50"/>
      <c r="B653" s="147"/>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5.75" customHeight="1">
      <c r="A654" s="50"/>
      <c r="B654" s="147"/>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5.75" customHeight="1">
      <c r="A655" s="50"/>
      <c r="B655" s="147"/>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5.75" customHeight="1">
      <c r="A656" s="50"/>
      <c r="B656" s="147"/>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5.75" customHeight="1">
      <c r="A657" s="50"/>
      <c r="B657" s="147"/>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5.75" customHeight="1">
      <c r="A658" s="50"/>
      <c r="B658" s="147"/>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5.75" customHeight="1">
      <c r="A659" s="50"/>
      <c r="B659" s="147"/>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5.75" customHeight="1">
      <c r="A660" s="50"/>
      <c r="B660" s="147"/>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5.75" customHeight="1">
      <c r="A661" s="50"/>
      <c r="B661" s="147"/>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5.75" customHeight="1">
      <c r="A662" s="50"/>
      <c r="B662" s="147"/>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5.75" customHeight="1">
      <c r="A663" s="50"/>
      <c r="B663" s="147"/>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5.75" customHeight="1">
      <c r="A664" s="50"/>
      <c r="B664" s="147"/>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5.75" customHeight="1">
      <c r="A665" s="50"/>
      <c r="B665" s="147"/>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5.75" customHeight="1">
      <c r="A666" s="50"/>
      <c r="B666" s="147"/>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5.75" customHeight="1">
      <c r="A667" s="50"/>
      <c r="B667" s="147"/>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5.75" customHeight="1">
      <c r="A668" s="50"/>
      <c r="B668" s="147"/>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5.75" customHeight="1">
      <c r="A669" s="50"/>
      <c r="B669" s="147"/>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5.75" customHeight="1">
      <c r="A670" s="50"/>
      <c r="B670" s="147"/>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5.75" customHeight="1">
      <c r="A671" s="50"/>
      <c r="B671" s="147"/>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5.75" customHeight="1">
      <c r="A672" s="50"/>
      <c r="B672" s="147"/>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5.75" customHeight="1">
      <c r="A673" s="50"/>
      <c r="B673" s="147"/>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5.75" customHeight="1">
      <c r="A674" s="50"/>
      <c r="B674" s="147"/>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5.75" customHeight="1">
      <c r="A675" s="50"/>
      <c r="B675" s="147"/>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5.75" customHeight="1">
      <c r="A676" s="50"/>
      <c r="B676" s="147"/>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5.75" customHeight="1">
      <c r="A677" s="50"/>
      <c r="B677" s="147"/>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5.75" customHeight="1">
      <c r="A678" s="50"/>
      <c r="B678" s="147"/>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5.75" customHeight="1">
      <c r="A679" s="50"/>
      <c r="B679" s="147"/>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5.75" customHeight="1">
      <c r="A680" s="50"/>
      <c r="B680" s="147"/>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5.75" customHeight="1">
      <c r="A681" s="50"/>
      <c r="B681" s="147"/>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5.75" customHeight="1">
      <c r="A682" s="50"/>
      <c r="B682" s="147"/>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5.75" customHeight="1">
      <c r="A683" s="50"/>
      <c r="B683" s="147"/>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5.75" customHeight="1">
      <c r="A684" s="50"/>
      <c r="B684" s="147"/>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5.75" customHeight="1">
      <c r="A685" s="50"/>
      <c r="B685" s="147"/>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5.75" customHeight="1">
      <c r="A686" s="50"/>
      <c r="B686" s="147"/>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5.75" customHeight="1">
      <c r="A687" s="50"/>
      <c r="B687" s="147"/>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5.75" customHeight="1">
      <c r="A688" s="50"/>
      <c r="B688" s="147"/>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5.75" customHeight="1">
      <c r="A689" s="50"/>
      <c r="B689" s="147"/>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5.75" customHeight="1">
      <c r="A690" s="50"/>
      <c r="B690" s="147"/>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5.75" customHeight="1">
      <c r="A691" s="50"/>
      <c r="B691" s="147"/>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5.75" customHeight="1">
      <c r="A692" s="50"/>
      <c r="B692" s="147"/>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5.75" customHeight="1">
      <c r="A693" s="50"/>
      <c r="B693" s="147"/>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5.75" customHeight="1">
      <c r="A694" s="50"/>
      <c r="B694" s="147"/>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5.75" customHeight="1">
      <c r="A695" s="50"/>
      <c r="B695" s="147"/>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5.75" customHeight="1">
      <c r="A696" s="50"/>
      <c r="B696" s="147"/>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5.75" customHeight="1">
      <c r="A697" s="50"/>
      <c r="B697" s="147"/>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5.75" customHeight="1">
      <c r="A698" s="50"/>
      <c r="B698" s="147"/>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5.75" customHeight="1">
      <c r="A699" s="50"/>
      <c r="B699" s="147"/>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5.75" customHeight="1">
      <c r="A700" s="50"/>
      <c r="B700" s="147"/>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5.75" customHeight="1">
      <c r="A701" s="50"/>
      <c r="B701" s="147"/>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5.75" customHeight="1">
      <c r="A702" s="50"/>
      <c r="B702" s="147"/>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5.75" customHeight="1">
      <c r="A703" s="50"/>
      <c r="B703" s="147"/>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5.75" customHeight="1">
      <c r="A704" s="50"/>
      <c r="B704" s="147"/>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5.75" customHeight="1">
      <c r="A705" s="50"/>
      <c r="B705" s="147"/>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5.75" customHeight="1">
      <c r="A706" s="50"/>
      <c r="B706" s="147"/>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5.75" customHeight="1">
      <c r="A707" s="50"/>
      <c r="B707" s="147"/>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5.75" customHeight="1">
      <c r="A708" s="50"/>
      <c r="B708" s="147"/>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5.75" customHeight="1">
      <c r="A709" s="50"/>
      <c r="B709" s="147"/>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5.75" customHeight="1">
      <c r="A710" s="50"/>
      <c r="B710" s="147"/>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5.75" customHeight="1">
      <c r="A711" s="50"/>
      <c r="B711" s="147"/>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5.75" customHeight="1">
      <c r="A712" s="50"/>
      <c r="B712" s="147"/>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5.75" customHeight="1">
      <c r="A713" s="50"/>
      <c r="B713" s="147"/>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5.75" customHeight="1">
      <c r="A714" s="50"/>
      <c r="B714" s="147"/>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5.75" customHeight="1">
      <c r="A715" s="50"/>
      <c r="B715" s="147"/>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5.75" customHeight="1">
      <c r="A716" s="50"/>
      <c r="B716" s="147"/>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5.75" customHeight="1">
      <c r="A717" s="50"/>
      <c r="B717" s="147"/>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5.75" customHeight="1">
      <c r="A718" s="50"/>
      <c r="B718" s="147"/>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5.75" customHeight="1">
      <c r="A719" s="50"/>
      <c r="B719" s="147"/>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5.75" customHeight="1">
      <c r="A720" s="50"/>
      <c r="B720" s="147"/>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5.75" customHeight="1">
      <c r="A721" s="50"/>
      <c r="B721" s="147"/>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5.75" customHeight="1">
      <c r="A722" s="50"/>
      <c r="B722" s="147"/>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5.75" customHeight="1">
      <c r="A723" s="50"/>
      <c r="B723" s="147"/>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5.75" customHeight="1">
      <c r="A724" s="50"/>
      <c r="B724" s="147"/>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5.75" customHeight="1">
      <c r="A725" s="50"/>
      <c r="B725" s="147"/>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5.75" customHeight="1">
      <c r="A726" s="50"/>
      <c r="B726" s="147"/>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5.75" customHeight="1">
      <c r="A727" s="50"/>
      <c r="B727" s="147"/>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5.75" customHeight="1">
      <c r="A728" s="50"/>
      <c r="B728" s="147"/>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5.75" customHeight="1">
      <c r="A729" s="50"/>
      <c r="B729" s="147"/>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5.75" customHeight="1">
      <c r="A730" s="50"/>
      <c r="B730" s="147"/>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5.75" customHeight="1">
      <c r="A731" s="50"/>
      <c r="B731" s="147"/>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5.75" customHeight="1">
      <c r="A732" s="50"/>
      <c r="B732" s="147"/>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5.75" customHeight="1">
      <c r="A733" s="50"/>
      <c r="B733" s="147"/>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5.75" customHeight="1">
      <c r="A734" s="50"/>
      <c r="B734" s="147"/>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5.75" customHeight="1">
      <c r="A735" s="50"/>
      <c r="B735" s="147"/>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5.75" customHeight="1">
      <c r="A736" s="50"/>
      <c r="B736" s="147"/>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5.75" customHeight="1">
      <c r="A737" s="50"/>
      <c r="B737" s="147"/>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5.75" customHeight="1">
      <c r="A738" s="50"/>
      <c r="B738" s="147"/>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5.75" customHeight="1">
      <c r="A739" s="50"/>
      <c r="B739" s="147"/>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5.75" customHeight="1">
      <c r="A740" s="50"/>
      <c r="B740" s="147"/>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5.75" customHeight="1">
      <c r="A741" s="50"/>
      <c r="B741" s="147"/>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5.75" customHeight="1">
      <c r="A742" s="50"/>
      <c r="B742" s="147"/>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5.75" customHeight="1">
      <c r="A743" s="50"/>
      <c r="B743" s="147"/>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5.75" customHeight="1">
      <c r="A744" s="50"/>
      <c r="B744" s="147"/>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5.75" customHeight="1">
      <c r="A745" s="50"/>
      <c r="B745" s="147"/>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5.75" customHeight="1">
      <c r="A746" s="50"/>
      <c r="B746" s="147"/>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5.75" customHeight="1">
      <c r="A747" s="50"/>
      <c r="B747" s="147"/>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5.75" customHeight="1">
      <c r="A748" s="50"/>
      <c r="B748" s="147"/>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5.75" customHeight="1">
      <c r="A749" s="50"/>
      <c r="B749" s="147"/>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5.75" customHeight="1">
      <c r="A750" s="50"/>
      <c r="B750" s="147"/>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5.75" customHeight="1">
      <c r="A751" s="50"/>
      <c r="B751" s="147"/>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5.75" customHeight="1">
      <c r="A752" s="50"/>
      <c r="B752" s="147"/>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5.75" customHeight="1">
      <c r="A753" s="50"/>
      <c r="B753" s="147"/>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5.75" customHeight="1">
      <c r="A754" s="50"/>
      <c r="B754" s="147"/>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5.75" customHeight="1">
      <c r="A755" s="50"/>
      <c r="B755" s="147"/>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5.75" customHeight="1">
      <c r="A756" s="50"/>
      <c r="B756" s="147"/>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5.75" customHeight="1">
      <c r="A757" s="50"/>
      <c r="B757" s="147"/>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5.75" customHeight="1">
      <c r="A758" s="50"/>
      <c r="B758" s="147"/>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5.75" customHeight="1">
      <c r="A759" s="50"/>
      <c r="B759" s="147"/>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5.75" customHeight="1">
      <c r="A760" s="50"/>
      <c r="B760" s="147"/>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5.75" customHeight="1">
      <c r="A761" s="50"/>
      <c r="B761" s="147"/>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5.75" customHeight="1">
      <c r="A762" s="50"/>
      <c r="B762" s="147"/>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5.75" customHeight="1">
      <c r="A763" s="50"/>
      <c r="B763" s="147"/>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5.75" customHeight="1">
      <c r="A764" s="50"/>
      <c r="B764" s="147"/>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5.75" customHeight="1">
      <c r="A765" s="50"/>
      <c r="B765" s="147"/>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5.75" customHeight="1">
      <c r="A766" s="50"/>
      <c r="B766" s="147"/>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5.75" customHeight="1">
      <c r="A767" s="50"/>
      <c r="B767" s="147"/>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5.75" customHeight="1">
      <c r="A768" s="50"/>
      <c r="B768" s="147"/>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5.75" customHeight="1">
      <c r="A769" s="50"/>
      <c r="B769" s="147"/>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5.75" customHeight="1">
      <c r="A770" s="50"/>
      <c r="B770" s="147"/>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5.75" customHeight="1">
      <c r="A771" s="50"/>
      <c r="B771" s="147"/>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5.75" customHeight="1">
      <c r="A772" s="50"/>
      <c r="B772" s="147"/>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5.75" customHeight="1">
      <c r="A773" s="50"/>
      <c r="B773" s="147"/>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5.75" customHeight="1">
      <c r="A774" s="50"/>
      <c r="B774" s="147"/>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5.75" customHeight="1">
      <c r="A775" s="50"/>
      <c r="B775" s="147"/>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5.75" customHeight="1">
      <c r="A776" s="50"/>
      <c r="B776" s="147"/>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5.75" customHeight="1">
      <c r="A777" s="50"/>
      <c r="B777" s="147"/>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5.75" customHeight="1">
      <c r="A778" s="50"/>
      <c r="B778" s="147"/>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5.75" customHeight="1">
      <c r="A779" s="50"/>
      <c r="B779" s="147"/>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5.75" customHeight="1">
      <c r="A780" s="50"/>
      <c r="B780" s="147"/>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5.75" customHeight="1">
      <c r="A781" s="50"/>
      <c r="B781" s="147"/>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5.75" customHeight="1">
      <c r="A782" s="50"/>
      <c r="B782" s="147"/>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5.75" customHeight="1">
      <c r="A783" s="50"/>
      <c r="B783" s="147"/>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5.75" customHeight="1">
      <c r="A784" s="50"/>
      <c r="B784" s="147"/>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5.75" customHeight="1">
      <c r="A785" s="50"/>
      <c r="B785" s="147"/>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5.75" customHeight="1">
      <c r="A786" s="50"/>
      <c r="B786" s="147"/>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5.75" customHeight="1">
      <c r="A787" s="50"/>
      <c r="B787" s="147"/>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5.75" customHeight="1">
      <c r="A788" s="50"/>
      <c r="B788" s="147"/>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5.75" customHeight="1">
      <c r="A789" s="50"/>
      <c r="B789" s="147"/>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5.75" customHeight="1">
      <c r="A790" s="50"/>
      <c r="B790" s="147"/>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5.75" customHeight="1">
      <c r="A791" s="50"/>
      <c r="B791" s="147"/>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5.75" customHeight="1">
      <c r="A792" s="50"/>
      <c r="B792" s="147"/>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5.75" customHeight="1">
      <c r="A793" s="50"/>
      <c r="B793" s="147"/>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5.75" customHeight="1">
      <c r="A794" s="50"/>
      <c r="B794" s="147"/>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5.75" customHeight="1">
      <c r="A795" s="50"/>
      <c r="B795" s="147"/>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5.75" customHeight="1">
      <c r="A796" s="50"/>
      <c r="B796" s="147"/>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5.75" customHeight="1">
      <c r="A797" s="50"/>
      <c r="B797" s="147"/>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5.75" customHeight="1">
      <c r="A798" s="50"/>
      <c r="B798" s="147"/>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5.75" customHeight="1">
      <c r="A799" s="50"/>
      <c r="B799" s="147"/>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5.75" customHeight="1">
      <c r="A800" s="50"/>
      <c r="B800" s="147"/>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5.75" customHeight="1">
      <c r="A801" s="50"/>
      <c r="B801" s="147"/>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5.75" customHeight="1">
      <c r="A802" s="50"/>
      <c r="B802" s="147"/>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5.75" customHeight="1">
      <c r="A803" s="50"/>
      <c r="B803" s="147"/>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5.75" customHeight="1">
      <c r="A804" s="50"/>
      <c r="B804" s="147"/>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5.75" customHeight="1">
      <c r="A805" s="50"/>
      <c r="B805" s="147"/>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5.75" customHeight="1">
      <c r="A806" s="50"/>
      <c r="B806" s="147"/>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5.75" customHeight="1">
      <c r="A807" s="50"/>
      <c r="B807" s="147"/>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5.75" customHeight="1">
      <c r="A808" s="50"/>
      <c r="B808" s="147"/>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5.75" customHeight="1">
      <c r="A809" s="50"/>
      <c r="B809" s="147"/>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5.75" customHeight="1">
      <c r="A810" s="50"/>
      <c r="B810" s="147"/>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5.75" customHeight="1">
      <c r="A811" s="50"/>
      <c r="B811" s="147"/>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5.75" customHeight="1">
      <c r="A812" s="50"/>
      <c r="B812" s="147"/>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5.75" customHeight="1">
      <c r="A813" s="50"/>
      <c r="B813" s="147"/>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5.75" customHeight="1">
      <c r="A814" s="50"/>
      <c r="B814" s="147"/>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5.75" customHeight="1">
      <c r="A815" s="50"/>
      <c r="B815" s="147"/>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5.75" customHeight="1">
      <c r="A816" s="50"/>
      <c r="B816" s="147"/>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5.75" customHeight="1">
      <c r="A817" s="50"/>
      <c r="B817" s="147"/>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5.75" customHeight="1">
      <c r="A818" s="50"/>
      <c r="B818" s="147"/>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5.75" customHeight="1">
      <c r="A819" s="50"/>
      <c r="B819" s="147"/>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5.75" customHeight="1">
      <c r="A820" s="50"/>
      <c r="B820" s="147"/>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5.75" customHeight="1">
      <c r="A821" s="50"/>
      <c r="B821" s="147"/>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5.75" customHeight="1">
      <c r="A822" s="50"/>
      <c r="B822" s="147"/>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5.75" customHeight="1">
      <c r="A823" s="50"/>
      <c r="B823" s="147"/>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5.75" customHeight="1">
      <c r="A824" s="50"/>
      <c r="B824" s="147"/>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5.75" customHeight="1">
      <c r="A825" s="50"/>
      <c r="B825" s="147"/>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5.75" customHeight="1">
      <c r="A826" s="50"/>
      <c r="B826" s="147"/>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5.75" customHeight="1">
      <c r="A827" s="50"/>
      <c r="B827" s="147"/>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5.75" customHeight="1">
      <c r="A828" s="50"/>
      <c r="B828" s="147"/>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5.75" customHeight="1">
      <c r="A829" s="50"/>
      <c r="B829" s="147"/>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5.75" customHeight="1">
      <c r="A830" s="50"/>
      <c r="B830" s="147"/>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5.75" customHeight="1">
      <c r="A831" s="50"/>
      <c r="B831" s="147"/>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5.75" customHeight="1">
      <c r="A832" s="50"/>
      <c r="B832" s="147"/>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5.75" customHeight="1">
      <c r="A833" s="50"/>
      <c r="B833" s="147"/>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5.75" customHeight="1">
      <c r="A834" s="50"/>
      <c r="B834" s="147"/>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5.75" customHeight="1">
      <c r="A835" s="50"/>
      <c r="B835" s="147"/>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5.75" customHeight="1">
      <c r="A836" s="50"/>
      <c r="B836" s="147"/>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5.75" customHeight="1">
      <c r="A837" s="50"/>
      <c r="B837" s="147"/>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5.75" customHeight="1">
      <c r="A838" s="50"/>
      <c r="B838" s="147"/>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5.75" customHeight="1">
      <c r="A839" s="50"/>
      <c r="B839" s="147"/>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5.75" customHeight="1">
      <c r="A840" s="50"/>
      <c r="B840" s="147"/>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5.75" customHeight="1">
      <c r="A841" s="50"/>
      <c r="B841" s="147"/>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5.75" customHeight="1">
      <c r="A842" s="50"/>
      <c r="B842" s="147"/>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5.75" customHeight="1">
      <c r="A843" s="50"/>
      <c r="B843" s="147"/>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5.75" customHeight="1">
      <c r="A844" s="50"/>
      <c r="B844" s="147"/>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5.75" customHeight="1">
      <c r="A845" s="50"/>
      <c r="B845" s="147"/>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5.75" customHeight="1">
      <c r="A846" s="50"/>
      <c r="B846" s="147"/>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5.75" customHeight="1">
      <c r="A847" s="50"/>
      <c r="B847" s="147"/>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5.75" customHeight="1">
      <c r="A848" s="50"/>
      <c r="B848" s="147"/>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5.75" customHeight="1">
      <c r="A849" s="50"/>
      <c r="B849" s="147"/>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5.75" customHeight="1">
      <c r="A850" s="50"/>
      <c r="B850" s="147"/>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5.75" customHeight="1">
      <c r="A851" s="50"/>
      <c r="B851" s="147"/>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5.75" customHeight="1">
      <c r="A852" s="50"/>
      <c r="B852" s="147"/>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5.75" customHeight="1">
      <c r="A853" s="50"/>
      <c r="B853" s="147"/>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5.75" customHeight="1">
      <c r="A854" s="50"/>
      <c r="B854" s="147"/>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5.75" customHeight="1">
      <c r="A855" s="50"/>
      <c r="B855" s="147"/>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5.75" customHeight="1">
      <c r="A856" s="50"/>
      <c r="B856" s="147"/>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5.75" customHeight="1">
      <c r="A857" s="50"/>
      <c r="B857" s="147"/>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5.75" customHeight="1">
      <c r="A858" s="50"/>
      <c r="B858" s="147"/>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5.75" customHeight="1">
      <c r="A859" s="50"/>
      <c r="B859" s="147"/>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5.75" customHeight="1">
      <c r="A860" s="50"/>
      <c r="B860" s="147"/>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5.75" customHeight="1">
      <c r="A861" s="50"/>
      <c r="B861" s="147"/>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5.75" customHeight="1">
      <c r="A862" s="50"/>
      <c r="B862" s="147"/>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5.75" customHeight="1">
      <c r="A863" s="50"/>
      <c r="B863" s="147"/>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5.75" customHeight="1">
      <c r="A864" s="50"/>
      <c r="B864" s="147"/>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5.75" customHeight="1">
      <c r="A865" s="50"/>
      <c r="B865" s="147"/>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5.75" customHeight="1">
      <c r="A866" s="50"/>
      <c r="B866" s="147"/>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5.75" customHeight="1">
      <c r="A867" s="50"/>
      <c r="B867" s="147"/>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5.75" customHeight="1">
      <c r="A868" s="50"/>
      <c r="B868" s="147"/>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5.75" customHeight="1">
      <c r="A869" s="50"/>
      <c r="B869" s="147"/>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5.75" customHeight="1">
      <c r="A870" s="50"/>
      <c r="B870" s="147"/>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5.75" customHeight="1">
      <c r="A871" s="50"/>
      <c r="B871" s="147"/>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5.75" customHeight="1">
      <c r="A872" s="50"/>
      <c r="B872" s="147"/>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5.75" customHeight="1">
      <c r="A873" s="50"/>
      <c r="B873" s="147"/>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5.75" customHeight="1">
      <c r="A874" s="50"/>
      <c r="B874" s="147"/>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5.75" customHeight="1">
      <c r="A875" s="50"/>
      <c r="B875" s="147"/>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5.75" customHeight="1">
      <c r="A876" s="50"/>
      <c r="B876" s="147"/>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5.75" customHeight="1">
      <c r="A877" s="50"/>
      <c r="B877" s="147"/>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5.75" customHeight="1">
      <c r="A878" s="50"/>
      <c r="B878" s="147"/>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5.75" customHeight="1">
      <c r="A879" s="50"/>
      <c r="B879" s="147"/>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5.75" customHeight="1">
      <c r="A880" s="50"/>
      <c r="B880" s="147"/>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5.75" customHeight="1">
      <c r="A881" s="50"/>
      <c r="B881" s="147"/>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5.75" customHeight="1">
      <c r="A882" s="50"/>
      <c r="B882" s="147"/>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5.75" customHeight="1">
      <c r="A883" s="50"/>
      <c r="B883" s="147"/>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5.75" customHeight="1">
      <c r="A884" s="50"/>
      <c r="B884" s="147"/>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5.75" customHeight="1">
      <c r="A885" s="50"/>
      <c r="B885" s="147"/>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5.75" customHeight="1">
      <c r="A886" s="50"/>
      <c r="B886" s="147"/>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5.75" customHeight="1">
      <c r="A887" s="50"/>
      <c r="B887" s="147"/>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5.75" customHeight="1">
      <c r="A888" s="50"/>
      <c r="B888" s="147"/>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5.75" customHeight="1">
      <c r="A889" s="50"/>
      <c r="B889" s="147"/>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5.75" customHeight="1">
      <c r="A890" s="50"/>
      <c r="B890" s="147"/>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5.75" customHeight="1">
      <c r="A891" s="50"/>
      <c r="B891" s="147"/>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5.75" customHeight="1">
      <c r="A892" s="50"/>
      <c r="B892" s="147"/>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5.75" customHeight="1">
      <c r="A893" s="50"/>
      <c r="B893" s="147"/>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5.75" customHeight="1">
      <c r="A894" s="50"/>
      <c r="B894" s="147"/>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5.75" customHeight="1">
      <c r="A895" s="50"/>
      <c r="B895" s="147"/>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5.75" customHeight="1">
      <c r="A896" s="50"/>
      <c r="B896" s="147"/>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5.75" customHeight="1">
      <c r="A897" s="50"/>
      <c r="B897" s="147"/>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5.75" customHeight="1">
      <c r="A898" s="50"/>
      <c r="B898" s="147"/>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5.75" customHeight="1">
      <c r="A899" s="50"/>
      <c r="B899" s="147"/>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5.75" customHeight="1">
      <c r="A900" s="50"/>
      <c r="B900" s="147"/>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5.75" customHeight="1">
      <c r="A901" s="50"/>
      <c r="B901" s="147"/>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5.75" customHeight="1">
      <c r="A902" s="50"/>
      <c r="B902" s="147"/>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5.75" customHeight="1">
      <c r="A903" s="50"/>
      <c r="B903" s="147"/>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5.75" customHeight="1">
      <c r="A904" s="50"/>
      <c r="B904" s="147"/>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5.75" customHeight="1">
      <c r="A905" s="50"/>
      <c r="B905" s="147"/>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5.75" customHeight="1">
      <c r="A906" s="50"/>
      <c r="B906" s="147"/>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5.75" customHeight="1">
      <c r="A907" s="50"/>
      <c r="B907" s="147"/>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5.75" customHeight="1">
      <c r="A908" s="50"/>
      <c r="B908" s="147"/>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5.75" customHeight="1">
      <c r="A909" s="50"/>
      <c r="B909" s="147"/>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5.75" customHeight="1">
      <c r="A910" s="50"/>
      <c r="B910" s="147"/>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5.75" customHeight="1">
      <c r="A911" s="50"/>
      <c r="B911" s="147"/>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5.75" customHeight="1">
      <c r="A912" s="50"/>
      <c r="B912" s="147"/>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5.75" customHeight="1">
      <c r="A913" s="50"/>
      <c r="B913" s="147"/>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5.75" customHeight="1">
      <c r="A914" s="50"/>
      <c r="B914" s="147"/>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5.75" customHeight="1">
      <c r="A915" s="50"/>
      <c r="B915" s="147"/>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5.75" customHeight="1">
      <c r="A916" s="50"/>
      <c r="B916" s="147"/>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5.75" customHeight="1">
      <c r="A917" s="50"/>
      <c r="B917" s="147"/>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5.75" customHeight="1">
      <c r="A918" s="50"/>
      <c r="B918" s="147"/>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5.75" customHeight="1">
      <c r="A919" s="50"/>
      <c r="B919" s="147"/>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5.75" customHeight="1">
      <c r="A920" s="50"/>
      <c r="B920" s="147"/>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5.75" customHeight="1">
      <c r="A921" s="50"/>
      <c r="B921" s="147"/>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5.75" customHeight="1">
      <c r="A922" s="50"/>
      <c r="B922" s="147"/>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5.75" customHeight="1">
      <c r="A923" s="50"/>
      <c r="B923" s="147"/>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5.75" customHeight="1">
      <c r="A924" s="50"/>
      <c r="B924" s="147"/>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5.75" customHeight="1">
      <c r="A925" s="50"/>
      <c r="B925" s="147"/>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5.75" customHeight="1">
      <c r="A926" s="50"/>
      <c r="B926" s="147"/>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5.75" customHeight="1">
      <c r="A927" s="50"/>
      <c r="B927" s="147"/>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5.75" customHeight="1">
      <c r="A928" s="50"/>
      <c r="B928" s="147"/>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5.75" customHeight="1">
      <c r="A929" s="50"/>
      <c r="B929" s="147"/>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5.75" customHeight="1">
      <c r="A930" s="50"/>
      <c r="B930" s="147"/>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5.75" customHeight="1">
      <c r="A931" s="50"/>
      <c r="B931" s="147"/>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5.75" customHeight="1">
      <c r="A932" s="50"/>
      <c r="B932" s="147"/>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5.75" customHeight="1">
      <c r="A933" s="50"/>
      <c r="B933" s="147"/>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5.75" customHeight="1">
      <c r="A934" s="50"/>
      <c r="B934" s="147"/>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5.75" customHeight="1">
      <c r="A935" s="50"/>
      <c r="B935" s="147"/>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5.75" customHeight="1">
      <c r="A936" s="50"/>
      <c r="B936" s="147"/>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5.75" customHeight="1">
      <c r="A937" s="50"/>
      <c r="B937" s="147"/>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5.75" customHeight="1">
      <c r="A938" s="50"/>
      <c r="B938" s="147"/>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5.75" customHeight="1">
      <c r="A939" s="50"/>
      <c r="B939" s="147"/>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5.75" customHeight="1">
      <c r="A940" s="50"/>
      <c r="B940" s="147"/>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5.75" customHeight="1">
      <c r="A941" s="50"/>
      <c r="B941" s="147"/>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5.75" customHeight="1">
      <c r="A942" s="50"/>
      <c r="B942" s="147"/>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5.75" customHeight="1">
      <c r="A943" s="50"/>
      <c r="B943" s="147"/>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5.75" customHeight="1">
      <c r="A944" s="50"/>
      <c r="B944" s="147"/>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5.75" customHeight="1">
      <c r="A945" s="50"/>
      <c r="B945" s="147"/>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5.75" customHeight="1">
      <c r="A946" s="50"/>
      <c r="B946" s="147"/>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5.75" customHeight="1">
      <c r="A947" s="50"/>
      <c r="B947" s="147"/>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5.75" customHeight="1">
      <c r="A948" s="50"/>
      <c r="B948" s="147"/>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5.75" customHeight="1">
      <c r="A949" s="50"/>
      <c r="B949" s="147"/>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5.75" customHeight="1">
      <c r="A950" s="50"/>
      <c r="B950" s="147"/>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5.75" customHeight="1">
      <c r="A951" s="50"/>
      <c r="B951" s="147"/>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5.75" customHeight="1">
      <c r="A952" s="50"/>
      <c r="B952" s="147"/>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5.75" customHeight="1">
      <c r="A953" s="50"/>
      <c r="B953" s="147"/>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5.75" customHeight="1">
      <c r="A954" s="50"/>
      <c r="B954" s="147"/>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5.75" customHeight="1">
      <c r="A955" s="50"/>
      <c r="B955" s="147"/>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5.75" customHeight="1">
      <c r="A956" s="50"/>
      <c r="B956" s="147"/>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5.75" customHeight="1">
      <c r="A957" s="50"/>
      <c r="B957" s="147"/>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5.75" customHeight="1">
      <c r="A958" s="50"/>
      <c r="B958" s="147"/>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5.75" customHeight="1">
      <c r="A959" s="50"/>
      <c r="B959" s="147"/>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5.75" customHeight="1">
      <c r="A960" s="50"/>
      <c r="B960" s="147"/>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5.75" customHeight="1">
      <c r="A961" s="50"/>
      <c r="B961" s="147"/>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5.75" customHeight="1">
      <c r="A962" s="50"/>
      <c r="B962" s="147"/>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5.75" customHeight="1">
      <c r="A963" s="50"/>
      <c r="B963" s="147"/>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5.75" customHeight="1">
      <c r="A964" s="50"/>
      <c r="B964" s="147"/>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5.75" customHeight="1">
      <c r="A965" s="50"/>
      <c r="B965" s="147"/>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5.75" customHeight="1">
      <c r="A966" s="50"/>
      <c r="B966" s="147"/>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5.75" customHeight="1">
      <c r="A967" s="50"/>
      <c r="B967" s="147"/>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5.75" customHeight="1">
      <c r="A968" s="50"/>
      <c r="B968" s="147"/>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5.75" customHeight="1">
      <c r="A969" s="50"/>
      <c r="B969" s="147"/>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5.75" customHeight="1">
      <c r="A970" s="50"/>
      <c r="B970" s="147"/>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5.75" customHeight="1">
      <c r="A971" s="50"/>
      <c r="B971" s="147"/>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5.75" customHeight="1">
      <c r="A972" s="50"/>
      <c r="B972" s="147"/>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5.75" customHeight="1">
      <c r="A973" s="50"/>
      <c r="B973" s="147"/>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5.75" customHeight="1">
      <c r="A974" s="50"/>
      <c r="B974" s="147"/>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5.75" customHeight="1">
      <c r="A975" s="50"/>
      <c r="B975" s="147"/>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5.75" customHeight="1">
      <c r="A976" s="50"/>
      <c r="B976" s="147"/>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5.75" customHeight="1">
      <c r="A977" s="50"/>
      <c r="B977" s="147"/>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5.75" customHeight="1">
      <c r="A978" s="50"/>
      <c r="B978" s="147"/>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5.75" customHeight="1">
      <c r="A979" s="50"/>
      <c r="B979" s="147"/>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5.75" customHeight="1">
      <c r="A980" s="50"/>
      <c r="B980" s="147"/>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5.75" customHeight="1">
      <c r="A981" s="50"/>
      <c r="B981" s="147"/>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5.75" customHeight="1">
      <c r="A982" s="50"/>
      <c r="B982" s="147"/>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5.75" customHeight="1">
      <c r="A983" s="50"/>
      <c r="B983" s="147"/>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5.75" customHeight="1">
      <c r="A984" s="50"/>
      <c r="B984" s="147"/>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5.75" customHeight="1">
      <c r="A985" s="50"/>
      <c r="B985" s="147"/>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5.75" customHeight="1">
      <c r="A986" s="50"/>
      <c r="B986" s="147"/>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5.75" customHeight="1">
      <c r="A987" s="50"/>
      <c r="B987" s="147"/>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5.75" customHeight="1">
      <c r="A988" s="50"/>
      <c r="B988" s="147"/>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5.75" customHeight="1">
      <c r="A989" s="50"/>
      <c r="B989" s="147"/>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5.75" customHeight="1">
      <c r="A990" s="50"/>
      <c r="B990" s="147"/>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5.75" customHeight="1">
      <c r="A991" s="50"/>
      <c r="B991" s="147"/>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5.75" customHeight="1">
      <c r="A992" s="50"/>
      <c r="B992" s="147"/>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5.75" customHeight="1">
      <c r="A993" s="50"/>
      <c r="B993" s="147"/>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5.75" customHeight="1">
      <c r="A994" s="50"/>
      <c r="B994" s="147"/>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5.75" customHeight="1">
      <c r="A995" s="50"/>
      <c r="B995" s="147"/>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5.75" customHeight="1">
      <c r="A996" s="50"/>
      <c r="B996" s="147"/>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5.75" customHeight="1">
      <c r="A997" s="50"/>
      <c r="B997" s="147"/>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5.75" customHeight="1">
      <c r="A998" s="50"/>
      <c r="B998" s="147"/>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5.75" customHeight="1">
      <c r="A999" s="50"/>
      <c r="B999" s="147"/>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5.75" customHeight="1">
      <c r="A1000" s="50"/>
      <c r="B1000" s="147"/>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41">
    <mergeCell ref="B1:M1"/>
    <mergeCell ref="C56:M56"/>
    <mergeCell ref="B27:B29"/>
    <mergeCell ref="F40:F41"/>
    <mergeCell ref="G40:J41"/>
    <mergeCell ref="L40:M41"/>
    <mergeCell ref="C43:M43"/>
    <mergeCell ref="C44:M44"/>
    <mergeCell ref="C6:M6"/>
    <mergeCell ref="I7:M7"/>
    <mergeCell ref="C53:M53"/>
    <mergeCell ref="C54:M54"/>
    <mergeCell ref="C47:M47"/>
    <mergeCell ref="C48:M48"/>
    <mergeCell ref="C49:M49"/>
    <mergeCell ref="C51:M51"/>
    <mergeCell ref="A53:A55"/>
    <mergeCell ref="C7:D7"/>
    <mergeCell ref="B8:B10"/>
    <mergeCell ref="C9:D9"/>
    <mergeCell ref="C10:D10"/>
    <mergeCell ref="B13:B19"/>
    <mergeCell ref="B20:B23"/>
    <mergeCell ref="B39:B42"/>
    <mergeCell ref="C55:M55"/>
    <mergeCell ref="C12:M12"/>
    <mergeCell ref="A2:A11"/>
    <mergeCell ref="C2:M2"/>
    <mergeCell ref="C3:M3"/>
    <mergeCell ref="F4:G4"/>
    <mergeCell ref="C5:M5"/>
    <mergeCell ref="C50:M50"/>
    <mergeCell ref="C52:M52"/>
    <mergeCell ref="A12:A46"/>
    <mergeCell ref="F9:G9"/>
    <mergeCell ref="I9:J9"/>
    <mergeCell ref="F10:G10"/>
    <mergeCell ref="I10:J10"/>
    <mergeCell ref="C11:M11"/>
    <mergeCell ref="C45:M45"/>
    <mergeCell ref="A47:A52"/>
  </mergeCells>
  <hyperlinks>
    <hyperlink ref="C51" r:id="rId1"/>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Z1000"/>
  <sheetViews>
    <sheetView zoomScale="90" zoomScaleNormal="90" workbookViewId="0">
      <selection activeCell="B1" sqref="B1"/>
    </sheetView>
  </sheetViews>
  <sheetFormatPr baseColWidth="10" defaultColWidth="14.42578125" defaultRowHeight="15" customHeight="1"/>
  <cols>
    <col min="1" max="1" width="25.140625" customWidth="1"/>
    <col min="2" max="2" width="39.140625" customWidth="1"/>
    <col min="3" max="26" width="11.42578125" customWidth="1"/>
  </cols>
  <sheetData>
    <row r="1" spans="1:26" ht="29.25" customHeight="1">
      <c r="A1" s="46"/>
      <c r="B1" s="655" t="s">
        <v>934</v>
      </c>
      <c r="C1" s="48"/>
      <c r="D1" s="48"/>
      <c r="E1" s="48"/>
      <c r="F1" s="48"/>
      <c r="G1" s="48"/>
      <c r="H1" s="48"/>
      <c r="I1" s="48"/>
      <c r="J1" s="48"/>
      <c r="K1" s="48"/>
      <c r="L1" s="48"/>
      <c r="M1" s="49"/>
      <c r="N1" s="50"/>
      <c r="O1" s="50"/>
      <c r="P1" s="50"/>
      <c r="Q1" s="50"/>
      <c r="R1" s="50"/>
      <c r="S1" s="50"/>
      <c r="T1" s="50"/>
      <c r="U1" s="50"/>
      <c r="V1" s="50"/>
      <c r="W1" s="50"/>
      <c r="X1" s="50"/>
      <c r="Y1" s="50"/>
      <c r="Z1" s="50"/>
    </row>
    <row r="2" spans="1:26" ht="15.75" customHeight="1">
      <c r="A2" s="1110" t="s">
        <v>263</v>
      </c>
      <c r="B2" s="51" t="s">
        <v>264</v>
      </c>
      <c r="C2" s="1124" t="s">
        <v>334</v>
      </c>
      <c r="D2" s="1125"/>
      <c r="E2" s="1125"/>
      <c r="F2" s="1125"/>
      <c r="G2" s="1125"/>
      <c r="H2" s="1125"/>
      <c r="I2" s="1125"/>
      <c r="J2" s="1125"/>
      <c r="K2" s="1125"/>
      <c r="L2" s="1125"/>
      <c r="M2" s="1126"/>
      <c r="N2" s="50"/>
      <c r="O2" s="50"/>
      <c r="P2" s="50"/>
      <c r="Q2" s="50"/>
      <c r="R2" s="50"/>
      <c r="S2" s="50"/>
      <c r="T2" s="50"/>
      <c r="U2" s="50"/>
      <c r="V2" s="50"/>
      <c r="W2" s="50"/>
      <c r="X2" s="50"/>
      <c r="Y2" s="50"/>
      <c r="Z2" s="50"/>
    </row>
    <row r="3" spans="1:26" ht="76.5" customHeight="1">
      <c r="A3" s="1111"/>
      <c r="B3" s="52" t="s">
        <v>265</v>
      </c>
      <c r="C3" s="1103" t="s">
        <v>798</v>
      </c>
      <c r="D3" s="1064"/>
      <c r="E3" s="1064"/>
      <c r="F3" s="1064"/>
      <c r="G3" s="1064"/>
      <c r="H3" s="1064"/>
      <c r="I3" s="1064"/>
      <c r="J3" s="1064"/>
      <c r="K3" s="1064"/>
      <c r="L3" s="1064"/>
      <c r="M3" s="1095"/>
      <c r="N3" s="50"/>
      <c r="O3" s="50"/>
      <c r="P3" s="50"/>
      <c r="Q3" s="50"/>
      <c r="R3" s="50"/>
      <c r="S3" s="50"/>
      <c r="T3" s="50"/>
      <c r="U3" s="50"/>
      <c r="V3" s="50"/>
      <c r="W3" s="50"/>
      <c r="X3" s="50"/>
      <c r="Y3" s="50"/>
      <c r="Z3" s="50"/>
    </row>
    <row r="4" spans="1:26" ht="15.75" customHeight="1">
      <c r="A4" s="1111"/>
      <c r="B4" s="53" t="s">
        <v>97</v>
      </c>
      <c r="C4" s="54" t="s">
        <v>217</v>
      </c>
      <c r="D4" s="55"/>
      <c r="E4" s="148"/>
      <c r="F4" s="1114" t="s">
        <v>98</v>
      </c>
      <c r="G4" s="1069"/>
      <c r="H4" s="57" t="s">
        <v>217</v>
      </c>
      <c r="I4" s="58"/>
      <c r="J4" s="58"/>
      <c r="K4" s="58"/>
      <c r="L4" s="58"/>
      <c r="M4" s="59"/>
      <c r="N4" s="50"/>
      <c r="O4" s="50"/>
      <c r="P4" s="50"/>
      <c r="Q4" s="50"/>
      <c r="R4" s="50"/>
      <c r="S4" s="50"/>
      <c r="T4" s="50"/>
      <c r="U4" s="50"/>
      <c r="V4" s="50"/>
      <c r="W4" s="50"/>
      <c r="X4" s="50"/>
      <c r="Y4" s="50"/>
      <c r="Z4" s="50"/>
    </row>
    <row r="5" spans="1:26" ht="16.5" customHeight="1">
      <c r="A5" s="1111"/>
      <c r="B5" s="60" t="s">
        <v>267</v>
      </c>
      <c r="C5" s="1104" t="s">
        <v>217</v>
      </c>
      <c r="D5" s="1105"/>
      <c r="E5" s="1105"/>
      <c r="F5" s="1105"/>
      <c r="G5" s="1105"/>
      <c r="H5" s="1105"/>
      <c r="I5" s="1105"/>
      <c r="J5" s="1105"/>
      <c r="K5" s="1105"/>
      <c r="L5" s="1105"/>
      <c r="M5" s="1106"/>
      <c r="N5" s="50"/>
      <c r="O5" s="50"/>
      <c r="P5" s="50"/>
      <c r="Q5" s="50"/>
      <c r="R5" s="50"/>
      <c r="S5" s="50"/>
      <c r="T5" s="50"/>
      <c r="U5" s="50"/>
      <c r="V5" s="50"/>
      <c r="W5" s="50"/>
      <c r="X5" s="50"/>
      <c r="Y5" s="50"/>
      <c r="Z5" s="50"/>
    </row>
    <row r="6" spans="1:26" ht="15.75" customHeight="1">
      <c r="A6" s="1111"/>
      <c r="B6" s="53" t="s">
        <v>268</v>
      </c>
      <c r="C6" s="54"/>
      <c r="D6" s="58" t="s">
        <v>217</v>
      </c>
      <c r="E6" s="58"/>
      <c r="F6" s="58"/>
      <c r="G6" s="58"/>
      <c r="H6" s="58"/>
      <c r="I6" s="58"/>
      <c r="J6" s="58"/>
      <c r="K6" s="58"/>
      <c r="L6" s="58"/>
      <c r="M6" s="59"/>
      <c r="N6" s="50"/>
      <c r="O6" s="50"/>
      <c r="P6" s="50"/>
      <c r="Q6" s="50"/>
      <c r="R6" s="50"/>
      <c r="S6" s="50"/>
      <c r="T6" s="50"/>
      <c r="U6" s="50"/>
      <c r="V6" s="50"/>
      <c r="W6" s="50"/>
      <c r="X6" s="50"/>
      <c r="Y6" s="50"/>
      <c r="Z6" s="50"/>
    </row>
    <row r="7" spans="1:26" ht="15.75" customHeight="1">
      <c r="A7" s="1111"/>
      <c r="B7" s="61" t="s">
        <v>269</v>
      </c>
      <c r="C7" s="54" t="s">
        <v>59</v>
      </c>
      <c r="D7" s="58"/>
      <c r="E7" s="62"/>
      <c r="F7" s="62"/>
      <c r="G7" s="62"/>
      <c r="H7" s="63" t="s">
        <v>52</v>
      </c>
      <c r="I7" s="1107" t="s">
        <v>60</v>
      </c>
      <c r="J7" s="1064"/>
      <c r="K7" s="1064"/>
      <c r="L7" s="1064"/>
      <c r="M7" s="1095"/>
      <c r="N7" s="50"/>
      <c r="O7" s="50"/>
      <c r="P7" s="50"/>
      <c r="Q7" s="50"/>
      <c r="R7" s="50"/>
      <c r="S7" s="50"/>
      <c r="T7" s="50"/>
      <c r="U7" s="50"/>
      <c r="V7" s="50"/>
      <c r="W7" s="50"/>
      <c r="X7" s="50"/>
      <c r="Y7" s="50"/>
      <c r="Z7" s="50"/>
    </row>
    <row r="8" spans="1:26" ht="15.75" customHeight="1">
      <c r="A8" s="1111"/>
      <c r="B8" s="1117" t="s">
        <v>270</v>
      </c>
      <c r="C8" s="1195" t="s">
        <v>54</v>
      </c>
      <c r="D8" s="1196"/>
      <c r="E8" s="65"/>
      <c r="F8" s="65"/>
      <c r="G8" s="65"/>
      <c r="H8" s="65"/>
      <c r="I8" s="65"/>
      <c r="J8" s="65"/>
      <c r="K8" s="65"/>
      <c r="L8" s="88"/>
      <c r="M8" s="89"/>
      <c r="N8" s="50"/>
      <c r="O8" s="50"/>
      <c r="P8" s="50"/>
      <c r="Q8" s="50"/>
      <c r="R8" s="50"/>
      <c r="S8" s="50"/>
      <c r="T8" s="50"/>
      <c r="U8" s="50"/>
      <c r="V8" s="50"/>
      <c r="W8" s="50"/>
      <c r="X8" s="50"/>
      <c r="Y8" s="50"/>
      <c r="Z8" s="50"/>
    </row>
    <row r="9" spans="1:26" ht="15.75" customHeight="1">
      <c r="A9" s="1111"/>
      <c r="B9" s="1077"/>
      <c r="C9" s="1197"/>
      <c r="D9" s="1198"/>
      <c r="E9" s="67"/>
      <c r="F9" s="1081"/>
      <c r="G9" s="1080"/>
      <c r="H9" s="67"/>
      <c r="I9" s="1081"/>
      <c r="J9" s="1080"/>
      <c r="K9" s="67"/>
      <c r="L9" s="90"/>
      <c r="M9" s="91"/>
      <c r="N9" s="50"/>
      <c r="O9" s="50"/>
      <c r="P9" s="50"/>
      <c r="Q9" s="50"/>
      <c r="R9" s="50"/>
      <c r="S9" s="50"/>
      <c r="T9" s="50"/>
      <c r="U9" s="50"/>
      <c r="V9" s="50"/>
      <c r="W9" s="50"/>
      <c r="X9" s="50"/>
      <c r="Y9" s="50"/>
      <c r="Z9" s="50"/>
    </row>
    <row r="10" spans="1:26" ht="15.75" customHeight="1">
      <c r="A10" s="1111"/>
      <c r="B10" s="1078"/>
      <c r="C10" s="1079" t="s">
        <v>272</v>
      </c>
      <c r="D10" s="1080"/>
      <c r="E10" s="68"/>
      <c r="F10" s="1081" t="s">
        <v>272</v>
      </c>
      <c r="G10" s="1080"/>
      <c r="H10" s="68"/>
      <c r="I10" s="1081" t="s">
        <v>272</v>
      </c>
      <c r="J10" s="1080"/>
      <c r="K10" s="68"/>
      <c r="L10" s="95"/>
      <c r="M10" s="96"/>
      <c r="N10" s="50"/>
      <c r="O10" s="50"/>
      <c r="P10" s="50"/>
      <c r="Q10" s="50"/>
      <c r="R10" s="50"/>
      <c r="S10" s="50"/>
      <c r="T10" s="50"/>
      <c r="U10" s="50"/>
      <c r="V10" s="50"/>
      <c r="W10" s="50"/>
      <c r="X10" s="50"/>
      <c r="Y10" s="50"/>
      <c r="Z10" s="50"/>
    </row>
    <row r="11" spans="1:26" ht="25.5" customHeight="1">
      <c r="A11" s="1116"/>
      <c r="B11" s="52" t="s">
        <v>273</v>
      </c>
      <c r="C11" s="1098" t="s">
        <v>335</v>
      </c>
      <c r="D11" s="1064"/>
      <c r="E11" s="1064"/>
      <c r="F11" s="1064"/>
      <c r="G11" s="1064"/>
      <c r="H11" s="1064"/>
      <c r="I11" s="1064"/>
      <c r="J11" s="1064"/>
      <c r="K11" s="1064"/>
      <c r="L11" s="1064"/>
      <c r="M11" s="1095"/>
      <c r="N11" s="50"/>
      <c r="O11" s="50"/>
      <c r="P11" s="50"/>
      <c r="Q11" s="50"/>
      <c r="R11" s="50"/>
      <c r="S11" s="50"/>
      <c r="T11" s="50"/>
      <c r="U11" s="50"/>
      <c r="V11" s="50"/>
      <c r="W11" s="50"/>
      <c r="X11" s="50"/>
      <c r="Y11" s="50"/>
      <c r="Z11" s="50"/>
    </row>
    <row r="12" spans="1:26" ht="15.75" customHeight="1">
      <c r="A12" s="1115" t="s">
        <v>275</v>
      </c>
      <c r="B12" s="61" t="s">
        <v>91</v>
      </c>
      <c r="C12" s="1098" t="s">
        <v>218</v>
      </c>
      <c r="D12" s="1064"/>
      <c r="E12" s="1064"/>
      <c r="F12" s="1064"/>
      <c r="G12" s="1064"/>
      <c r="H12" s="1064"/>
      <c r="I12" s="1064"/>
      <c r="J12" s="1064"/>
      <c r="K12" s="1064"/>
      <c r="L12" s="1064"/>
      <c r="M12" s="1095"/>
      <c r="N12" s="50"/>
      <c r="O12" s="50"/>
      <c r="P12" s="50"/>
      <c r="Q12" s="50"/>
      <c r="R12" s="50"/>
      <c r="S12" s="50"/>
      <c r="T12" s="50"/>
      <c r="U12" s="50"/>
      <c r="V12" s="50"/>
      <c r="W12" s="50"/>
      <c r="X12" s="50"/>
      <c r="Y12" s="50"/>
      <c r="Z12" s="50"/>
    </row>
    <row r="13" spans="1:26" ht="8.25" customHeight="1">
      <c r="A13" s="1111"/>
      <c r="B13" s="1117" t="s">
        <v>276</v>
      </c>
      <c r="C13" s="71"/>
      <c r="D13" s="72"/>
      <c r="E13" s="72"/>
      <c r="F13" s="72"/>
      <c r="G13" s="72"/>
      <c r="H13" s="72"/>
      <c r="I13" s="72"/>
      <c r="J13" s="72"/>
      <c r="K13" s="72"/>
      <c r="L13" s="72"/>
      <c r="M13" s="73"/>
      <c r="N13" s="50"/>
      <c r="O13" s="50"/>
      <c r="P13" s="50"/>
      <c r="Q13" s="50"/>
      <c r="R13" s="50"/>
      <c r="S13" s="50"/>
      <c r="T13" s="50"/>
      <c r="U13" s="50"/>
      <c r="V13" s="50"/>
      <c r="W13" s="50"/>
      <c r="X13" s="50"/>
      <c r="Y13" s="50"/>
      <c r="Z13" s="50"/>
    </row>
    <row r="14" spans="1:26" ht="9" customHeight="1">
      <c r="A14" s="1111"/>
      <c r="B14" s="1077"/>
      <c r="C14" s="74"/>
      <c r="D14" s="75"/>
      <c r="E14" s="76"/>
      <c r="F14" s="75"/>
      <c r="G14" s="76"/>
      <c r="H14" s="75"/>
      <c r="I14" s="76"/>
      <c r="J14" s="75"/>
      <c r="K14" s="76"/>
      <c r="L14" s="76"/>
      <c r="M14" s="77"/>
      <c r="N14" s="50"/>
      <c r="O14" s="50"/>
      <c r="P14" s="50"/>
      <c r="Q14" s="50"/>
      <c r="R14" s="50"/>
      <c r="S14" s="50"/>
      <c r="T14" s="50"/>
      <c r="U14" s="50"/>
      <c r="V14" s="50"/>
      <c r="W14" s="50"/>
      <c r="X14" s="50"/>
      <c r="Y14" s="50"/>
      <c r="Z14" s="50"/>
    </row>
    <row r="15" spans="1:26" ht="15.75" customHeight="1">
      <c r="A15" s="1111"/>
      <c r="B15" s="1077"/>
      <c r="C15" s="78" t="s">
        <v>277</v>
      </c>
      <c r="D15" s="79"/>
      <c r="E15" s="80" t="s">
        <v>278</v>
      </c>
      <c r="F15" s="79"/>
      <c r="G15" s="80" t="s">
        <v>279</v>
      </c>
      <c r="H15" s="79"/>
      <c r="I15" s="80" t="s">
        <v>280</v>
      </c>
      <c r="J15" s="57"/>
      <c r="K15" s="80"/>
      <c r="L15" s="80"/>
      <c r="M15" s="77"/>
      <c r="N15" s="50"/>
      <c r="O15" s="50"/>
      <c r="P15" s="50"/>
      <c r="Q15" s="50"/>
      <c r="R15" s="50"/>
      <c r="S15" s="50"/>
      <c r="T15" s="50"/>
      <c r="U15" s="50"/>
      <c r="V15" s="50"/>
      <c r="W15" s="50"/>
      <c r="X15" s="50"/>
      <c r="Y15" s="50"/>
      <c r="Z15" s="50"/>
    </row>
    <row r="16" spans="1:26" ht="15.75" customHeight="1">
      <c r="A16" s="1111"/>
      <c r="B16" s="1077"/>
      <c r="C16" s="78" t="s">
        <v>281</v>
      </c>
      <c r="D16" s="81"/>
      <c r="E16" s="80" t="s">
        <v>282</v>
      </c>
      <c r="F16" s="82"/>
      <c r="G16" s="80" t="s">
        <v>283</v>
      </c>
      <c r="H16" s="82"/>
      <c r="I16" s="80"/>
      <c r="J16" s="76"/>
      <c r="K16" s="80"/>
      <c r="L16" s="80"/>
      <c r="M16" s="77"/>
      <c r="N16" s="50"/>
      <c r="O16" s="50"/>
      <c r="P16" s="50"/>
      <c r="Q16" s="50"/>
      <c r="R16" s="50"/>
      <c r="S16" s="50"/>
      <c r="T16" s="50"/>
      <c r="U16" s="50"/>
      <c r="V16" s="50"/>
      <c r="W16" s="50"/>
      <c r="X16" s="50"/>
      <c r="Y16" s="50"/>
      <c r="Z16" s="50"/>
    </row>
    <row r="17" spans="1:26" ht="15.75" customHeight="1">
      <c r="A17" s="1111"/>
      <c r="B17" s="1077"/>
      <c r="C17" s="78" t="s">
        <v>284</v>
      </c>
      <c r="D17" s="81"/>
      <c r="E17" s="80" t="s">
        <v>285</v>
      </c>
      <c r="F17" s="81"/>
      <c r="G17" s="80"/>
      <c r="H17" s="76"/>
      <c r="I17" s="80"/>
      <c r="J17" s="76"/>
      <c r="K17" s="80"/>
      <c r="L17" s="80"/>
      <c r="M17" s="77"/>
      <c r="N17" s="50"/>
      <c r="O17" s="50"/>
      <c r="P17" s="50"/>
      <c r="Q17" s="50"/>
      <c r="R17" s="50"/>
      <c r="S17" s="50"/>
      <c r="T17" s="50"/>
      <c r="U17" s="50"/>
      <c r="V17" s="50"/>
      <c r="W17" s="50"/>
      <c r="X17" s="50"/>
      <c r="Y17" s="50"/>
      <c r="Z17" s="50"/>
    </row>
    <row r="18" spans="1:26" ht="15.75" customHeight="1">
      <c r="A18" s="1111"/>
      <c r="B18" s="1077"/>
      <c r="C18" s="78" t="s">
        <v>286</v>
      </c>
      <c r="D18" s="82" t="s">
        <v>287</v>
      </c>
      <c r="E18" s="80" t="s">
        <v>288</v>
      </c>
      <c r="F18" s="68" t="s">
        <v>289</v>
      </c>
      <c r="G18" s="68"/>
      <c r="H18" s="68"/>
      <c r="I18" s="68"/>
      <c r="J18" s="68"/>
      <c r="K18" s="68"/>
      <c r="L18" s="68"/>
      <c r="M18" s="83"/>
      <c r="N18" s="50"/>
      <c r="O18" s="50"/>
      <c r="P18" s="50"/>
      <c r="Q18" s="50"/>
      <c r="R18" s="50"/>
      <c r="S18" s="50"/>
      <c r="T18" s="50"/>
      <c r="U18" s="50"/>
      <c r="V18" s="50"/>
      <c r="W18" s="50"/>
      <c r="X18" s="50"/>
      <c r="Y18" s="50"/>
      <c r="Z18" s="50"/>
    </row>
    <row r="19" spans="1:26" ht="9.75" customHeight="1">
      <c r="A19" s="1111"/>
      <c r="B19" s="1078"/>
      <c r="C19" s="84"/>
      <c r="D19" s="85"/>
      <c r="E19" s="85"/>
      <c r="F19" s="85"/>
      <c r="G19" s="85"/>
      <c r="H19" s="85"/>
      <c r="I19" s="85"/>
      <c r="J19" s="85"/>
      <c r="K19" s="85"/>
      <c r="L19" s="85"/>
      <c r="M19" s="86"/>
      <c r="N19" s="50"/>
      <c r="O19" s="50"/>
      <c r="P19" s="50"/>
      <c r="Q19" s="50"/>
      <c r="R19" s="50"/>
      <c r="S19" s="50"/>
      <c r="T19" s="50"/>
      <c r="U19" s="50"/>
      <c r="V19" s="50"/>
      <c r="W19" s="50"/>
      <c r="X19" s="50"/>
      <c r="Y19" s="50"/>
      <c r="Z19" s="50"/>
    </row>
    <row r="20" spans="1:26" ht="15.75" customHeight="1">
      <c r="A20" s="1111"/>
      <c r="B20" s="1117" t="s">
        <v>290</v>
      </c>
      <c r="C20" s="87"/>
      <c r="D20" s="72"/>
      <c r="E20" s="72"/>
      <c r="F20" s="72"/>
      <c r="G20" s="72"/>
      <c r="H20" s="72"/>
      <c r="I20" s="72"/>
      <c r="J20" s="72"/>
      <c r="K20" s="72"/>
      <c r="L20" s="88"/>
      <c r="M20" s="89"/>
      <c r="N20" s="50"/>
      <c r="O20" s="50"/>
      <c r="P20" s="50"/>
      <c r="Q20" s="50"/>
      <c r="R20" s="50"/>
      <c r="S20" s="50"/>
      <c r="T20" s="50"/>
      <c r="U20" s="50"/>
      <c r="V20" s="50"/>
      <c r="W20" s="50"/>
      <c r="X20" s="50"/>
      <c r="Y20" s="50"/>
      <c r="Z20" s="50"/>
    </row>
    <row r="21" spans="1:26" ht="15.75" customHeight="1">
      <c r="A21" s="1111"/>
      <c r="B21" s="1077"/>
      <c r="C21" s="78" t="s">
        <v>291</v>
      </c>
      <c r="D21" s="82"/>
      <c r="E21" s="10"/>
      <c r="F21" s="80" t="s">
        <v>292</v>
      </c>
      <c r="G21" s="81"/>
      <c r="H21" s="10"/>
      <c r="I21" s="80" t="s">
        <v>201</v>
      </c>
      <c r="J21" s="81" t="s">
        <v>287</v>
      </c>
      <c r="K21" s="10"/>
      <c r="L21" s="90"/>
      <c r="M21" s="91"/>
      <c r="N21" s="50"/>
      <c r="O21" s="50"/>
      <c r="P21" s="50"/>
      <c r="Q21" s="50"/>
      <c r="R21" s="50"/>
      <c r="S21" s="50"/>
      <c r="T21" s="50"/>
      <c r="U21" s="50"/>
      <c r="V21" s="50"/>
      <c r="W21" s="50"/>
      <c r="X21" s="50"/>
      <c r="Y21" s="50"/>
      <c r="Z21" s="50"/>
    </row>
    <row r="22" spans="1:26" ht="15.75" customHeight="1">
      <c r="A22" s="1111"/>
      <c r="B22" s="1077"/>
      <c r="C22" s="78" t="s">
        <v>293</v>
      </c>
      <c r="D22" s="92"/>
      <c r="E22" s="90"/>
      <c r="F22" s="80" t="s">
        <v>193</v>
      </c>
      <c r="G22" s="82"/>
      <c r="H22" s="90"/>
      <c r="I22" s="93"/>
      <c r="J22" s="90"/>
      <c r="K22" s="67"/>
      <c r="L22" s="90"/>
      <c r="M22" s="91"/>
      <c r="N22" s="50"/>
      <c r="O22" s="50"/>
      <c r="P22" s="50"/>
      <c r="Q22" s="50"/>
      <c r="R22" s="50"/>
      <c r="S22" s="50"/>
      <c r="T22" s="50"/>
      <c r="U22" s="50"/>
      <c r="V22" s="50"/>
      <c r="W22" s="50"/>
      <c r="X22" s="50"/>
      <c r="Y22" s="50"/>
      <c r="Z22" s="50"/>
    </row>
    <row r="23" spans="1:26" ht="15.75" customHeight="1">
      <c r="A23" s="1111"/>
      <c r="B23" s="1077"/>
      <c r="C23" s="94"/>
      <c r="D23" s="75"/>
      <c r="E23" s="75"/>
      <c r="F23" s="75"/>
      <c r="G23" s="75"/>
      <c r="H23" s="75"/>
      <c r="I23" s="75"/>
      <c r="J23" s="75"/>
      <c r="K23" s="75"/>
      <c r="L23" s="95"/>
      <c r="M23" s="96"/>
      <c r="N23" s="50"/>
      <c r="O23" s="50"/>
      <c r="P23" s="50"/>
      <c r="Q23" s="50"/>
      <c r="R23" s="50"/>
      <c r="S23" s="50"/>
      <c r="T23" s="50"/>
      <c r="U23" s="50"/>
      <c r="V23" s="50"/>
      <c r="W23" s="50"/>
      <c r="X23" s="50"/>
      <c r="Y23" s="50"/>
      <c r="Z23" s="50"/>
    </row>
    <row r="24" spans="1:26" ht="15.75" customHeight="1">
      <c r="A24" s="1111"/>
      <c r="B24" s="97" t="s">
        <v>294</v>
      </c>
      <c r="C24" s="98"/>
      <c r="D24" s="99"/>
      <c r="E24" s="99"/>
      <c r="F24" s="99"/>
      <c r="G24" s="99"/>
      <c r="H24" s="99"/>
      <c r="I24" s="99"/>
      <c r="J24" s="99"/>
      <c r="K24" s="99"/>
      <c r="L24" s="99"/>
      <c r="M24" s="100"/>
      <c r="N24" s="50"/>
      <c r="O24" s="50"/>
      <c r="P24" s="50"/>
      <c r="Q24" s="50"/>
      <c r="R24" s="50"/>
      <c r="S24" s="50"/>
      <c r="T24" s="50"/>
      <c r="U24" s="50"/>
      <c r="V24" s="50"/>
      <c r="W24" s="50"/>
      <c r="X24" s="50"/>
      <c r="Y24" s="50"/>
      <c r="Z24" s="50"/>
    </row>
    <row r="25" spans="1:26" ht="22.5" customHeight="1">
      <c r="A25" s="1111"/>
      <c r="B25" s="101"/>
      <c r="C25" s="102" t="s">
        <v>295</v>
      </c>
      <c r="D25" s="151">
        <v>58.4</v>
      </c>
      <c r="E25" s="10"/>
      <c r="F25" s="104" t="s">
        <v>296</v>
      </c>
      <c r="G25" s="82">
        <v>2020</v>
      </c>
      <c r="H25" s="10"/>
      <c r="I25" s="104" t="s">
        <v>297</v>
      </c>
      <c r="J25" s="1192" t="s">
        <v>336</v>
      </c>
      <c r="K25" s="1064"/>
      <c r="L25" s="1069"/>
      <c r="M25" s="109"/>
      <c r="N25" s="50"/>
      <c r="O25" s="50"/>
      <c r="P25" s="50"/>
      <c r="Q25" s="50"/>
      <c r="R25" s="50"/>
      <c r="S25" s="50"/>
      <c r="T25" s="50"/>
      <c r="U25" s="50"/>
      <c r="V25" s="50"/>
      <c r="W25" s="50"/>
      <c r="X25" s="50"/>
      <c r="Y25" s="50"/>
      <c r="Z25" s="50"/>
    </row>
    <row r="26" spans="1:26" ht="15.75" customHeight="1">
      <c r="A26" s="1111"/>
      <c r="B26" s="60"/>
      <c r="C26" s="84"/>
      <c r="D26" s="85"/>
      <c r="E26" s="85"/>
      <c r="F26" s="85"/>
      <c r="G26" s="85"/>
      <c r="H26" s="85"/>
      <c r="I26" s="85"/>
      <c r="J26" s="85"/>
      <c r="K26" s="85"/>
      <c r="L26" s="85"/>
      <c r="M26" s="86"/>
      <c r="N26" s="50"/>
      <c r="O26" s="50"/>
      <c r="P26" s="50"/>
      <c r="Q26" s="50"/>
      <c r="R26" s="50"/>
      <c r="S26" s="50"/>
      <c r="T26" s="50"/>
      <c r="U26" s="50"/>
      <c r="V26" s="50"/>
      <c r="W26" s="50"/>
      <c r="X26" s="50"/>
      <c r="Y26" s="50"/>
      <c r="Z26" s="50"/>
    </row>
    <row r="27" spans="1:26" ht="15.75" customHeight="1">
      <c r="A27" s="1111"/>
      <c r="B27" s="1084" t="s">
        <v>299</v>
      </c>
      <c r="C27" s="110"/>
      <c r="D27" s="111"/>
      <c r="E27" s="111"/>
      <c r="F27" s="111"/>
      <c r="G27" s="111"/>
      <c r="H27" s="111"/>
      <c r="I27" s="111"/>
      <c r="J27" s="111"/>
      <c r="K27" s="111"/>
      <c r="L27" s="90"/>
      <c r="M27" s="91"/>
      <c r="N27" s="50"/>
      <c r="O27" s="50"/>
      <c r="P27" s="50"/>
      <c r="Q27" s="50"/>
      <c r="R27" s="50"/>
      <c r="S27" s="50"/>
      <c r="T27" s="50"/>
      <c r="U27" s="50"/>
      <c r="V27" s="50"/>
      <c r="W27" s="50"/>
      <c r="X27" s="50"/>
      <c r="Y27" s="50"/>
      <c r="Z27" s="50"/>
    </row>
    <row r="28" spans="1:26" ht="15.75" customHeight="1">
      <c r="A28" s="1111"/>
      <c r="B28" s="1077"/>
      <c r="C28" s="112" t="s">
        <v>300</v>
      </c>
      <c r="D28" s="113">
        <v>2023</v>
      </c>
      <c r="E28" s="114"/>
      <c r="F28" s="10" t="s">
        <v>301</v>
      </c>
      <c r="G28" s="113" t="s">
        <v>302</v>
      </c>
      <c r="H28" s="114"/>
      <c r="I28" s="104"/>
      <c r="J28" s="114"/>
      <c r="K28" s="114"/>
      <c r="L28" s="90"/>
      <c r="M28" s="91"/>
      <c r="N28" s="50"/>
      <c r="O28" s="50"/>
      <c r="P28" s="50"/>
      <c r="Q28" s="50"/>
      <c r="R28" s="50"/>
      <c r="S28" s="50"/>
      <c r="T28" s="50"/>
      <c r="U28" s="50"/>
      <c r="V28" s="50"/>
      <c r="W28" s="50"/>
      <c r="X28" s="50"/>
      <c r="Y28" s="50"/>
      <c r="Z28" s="50"/>
    </row>
    <row r="29" spans="1:26" ht="15.75" customHeight="1">
      <c r="A29" s="1111"/>
      <c r="B29" s="1077"/>
      <c r="C29" s="112"/>
      <c r="D29" s="115"/>
      <c r="E29" s="114"/>
      <c r="F29" s="10"/>
      <c r="G29" s="114"/>
      <c r="H29" s="114"/>
      <c r="I29" s="104"/>
      <c r="J29" s="114"/>
      <c r="K29" s="114"/>
      <c r="L29" s="90"/>
      <c r="M29" s="91"/>
      <c r="N29" s="50"/>
      <c r="O29" s="50"/>
      <c r="P29" s="50"/>
      <c r="Q29" s="50"/>
      <c r="R29" s="50"/>
      <c r="S29" s="50"/>
      <c r="T29" s="50"/>
      <c r="U29" s="50"/>
      <c r="V29" s="50"/>
      <c r="W29" s="50"/>
      <c r="X29" s="50"/>
      <c r="Y29" s="50"/>
      <c r="Z29" s="50"/>
    </row>
    <row r="30" spans="1:26" ht="15.75" customHeight="1">
      <c r="A30" s="1111"/>
      <c r="B30" s="97" t="s">
        <v>303</v>
      </c>
      <c r="C30" s="116"/>
      <c r="D30" s="62"/>
      <c r="E30" s="62"/>
      <c r="F30" s="62"/>
      <c r="G30" s="62"/>
      <c r="H30" s="62"/>
      <c r="I30" s="62"/>
      <c r="J30" s="62"/>
      <c r="K30" s="62"/>
      <c r="L30" s="62"/>
      <c r="M30" s="117"/>
      <c r="N30" s="50"/>
      <c r="O30" s="50"/>
      <c r="P30" s="50"/>
      <c r="Q30" s="50"/>
      <c r="R30" s="50"/>
      <c r="S30" s="50"/>
      <c r="T30" s="50"/>
      <c r="U30" s="50"/>
      <c r="V30" s="50"/>
      <c r="W30" s="50"/>
      <c r="X30" s="50"/>
      <c r="Y30" s="50"/>
      <c r="Z30" s="50"/>
    </row>
    <row r="31" spans="1:26" ht="15.75" customHeight="1">
      <c r="A31" s="1111"/>
      <c r="B31" s="101"/>
      <c r="C31" s="78"/>
      <c r="D31" s="10">
        <v>2023</v>
      </c>
      <c r="E31" s="10"/>
      <c r="F31" s="10">
        <v>2024</v>
      </c>
      <c r="G31" s="10"/>
      <c r="H31" s="67">
        <v>2025</v>
      </c>
      <c r="I31" s="67"/>
      <c r="J31" s="67">
        <v>2026</v>
      </c>
      <c r="K31" s="10"/>
      <c r="L31" s="10">
        <v>2027</v>
      </c>
      <c r="M31" s="118"/>
      <c r="N31" s="50"/>
      <c r="O31" s="50"/>
      <c r="P31" s="50"/>
      <c r="Q31" s="50"/>
      <c r="R31" s="50"/>
      <c r="S31" s="50"/>
      <c r="T31" s="50"/>
      <c r="U31" s="50"/>
      <c r="V31" s="50"/>
      <c r="W31" s="50"/>
      <c r="X31" s="50"/>
      <c r="Y31" s="50"/>
      <c r="Z31" s="50"/>
    </row>
    <row r="32" spans="1:26" ht="15.75" customHeight="1">
      <c r="A32" s="1111"/>
      <c r="B32" s="101"/>
      <c r="C32" s="78"/>
      <c r="D32" s="158">
        <v>0.58399999999999996</v>
      </c>
      <c r="E32" s="108"/>
      <c r="F32" s="158">
        <v>0.60399999999999998</v>
      </c>
      <c r="G32" s="108"/>
      <c r="H32" s="158">
        <v>0.624</v>
      </c>
      <c r="I32" s="108"/>
      <c r="J32" s="158">
        <v>0.64400000000000002</v>
      </c>
      <c r="K32" s="108"/>
      <c r="L32" s="158">
        <v>0.66400000000000003</v>
      </c>
      <c r="M32" s="153"/>
      <c r="N32" s="50"/>
      <c r="O32" s="50"/>
      <c r="P32" s="50"/>
      <c r="Q32" s="50"/>
      <c r="R32" s="50"/>
      <c r="S32" s="50"/>
      <c r="T32" s="50"/>
      <c r="U32" s="50"/>
      <c r="V32" s="50"/>
      <c r="W32" s="50"/>
      <c r="X32" s="50"/>
      <c r="Y32" s="50"/>
      <c r="Z32" s="50"/>
    </row>
    <row r="33" spans="1:26" ht="15.75" customHeight="1">
      <c r="A33" s="1111"/>
      <c r="B33" s="101"/>
      <c r="C33" s="78"/>
      <c r="D33" s="10">
        <v>2028</v>
      </c>
      <c r="E33" s="10"/>
      <c r="F33" s="10">
        <v>2029</v>
      </c>
      <c r="G33" s="10"/>
      <c r="H33" s="67">
        <v>2030</v>
      </c>
      <c r="I33" s="67"/>
      <c r="J33" s="67">
        <v>2031</v>
      </c>
      <c r="K33" s="10"/>
      <c r="L33" s="10">
        <v>2032</v>
      </c>
      <c r="M33" s="77"/>
      <c r="N33" s="50"/>
      <c r="O33" s="50"/>
      <c r="P33" s="50"/>
      <c r="Q33" s="50"/>
      <c r="R33" s="50"/>
      <c r="S33" s="50"/>
      <c r="T33" s="50"/>
      <c r="U33" s="50"/>
      <c r="V33" s="50"/>
      <c r="W33" s="50"/>
      <c r="X33" s="50"/>
      <c r="Y33" s="50"/>
      <c r="Z33" s="50"/>
    </row>
    <row r="34" spans="1:26" ht="15.75" customHeight="1">
      <c r="A34" s="1111"/>
      <c r="B34" s="101"/>
      <c r="C34" s="78"/>
      <c r="D34" s="158">
        <v>0.68400000000000005</v>
      </c>
      <c r="E34" s="108"/>
      <c r="F34" s="158">
        <v>0.70399999999999996</v>
      </c>
      <c r="G34" s="108"/>
      <c r="H34" s="158">
        <v>0.72399999999999998</v>
      </c>
      <c r="I34" s="108"/>
      <c r="J34" s="158">
        <v>0.74399999999999999</v>
      </c>
      <c r="K34" s="108"/>
      <c r="L34" s="158">
        <v>0.76400000000000001</v>
      </c>
      <c r="M34" s="153"/>
      <c r="N34" s="50"/>
      <c r="O34" s="50"/>
      <c r="P34" s="50"/>
      <c r="Q34" s="50"/>
      <c r="R34" s="50"/>
      <c r="S34" s="50"/>
      <c r="T34" s="50"/>
      <c r="U34" s="50"/>
      <c r="V34" s="50"/>
      <c r="W34" s="50"/>
      <c r="X34" s="50"/>
      <c r="Y34" s="50"/>
      <c r="Z34" s="50"/>
    </row>
    <row r="35" spans="1:26" ht="15.75" customHeight="1">
      <c r="A35" s="1111"/>
      <c r="B35" s="101"/>
      <c r="C35" s="78"/>
      <c r="D35" s="10">
        <v>2033</v>
      </c>
      <c r="E35" s="10"/>
      <c r="F35" s="10">
        <v>2034</v>
      </c>
      <c r="G35" s="10"/>
      <c r="H35" s="67">
        <v>2035</v>
      </c>
      <c r="I35" s="67"/>
      <c r="J35" s="67">
        <v>2036</v>
      </c>
      <c r="K35" s="10"/>
      <c r="L35" s="10">
        <v>2037</v>
      </c>
      <c r="M35" s="77"/>
      <c r="N35" s="50"/>
      <c r="O35" s="50"/>
      <c r="P35" s="50"/>
      <c r="Q35" s="50"/>
      <c r="R35" s="50"/>
      <c r="S35" s="50"/>
      <c r="T35" s="50"/>
      <c r="U35" s="50"/>
      <c r="V35" s="50"/>
      <c r="W35" s="50"/>
      <c r="X35" s="50"/>
      <c r="Y35" s="50"/>
      <c r="Z35" s="50"/>
    </row>
    <row r="36" spans="1:26" ht="15.75" customHeight="1">
      <c r="A36" s="1111"/>
      <c r="B36" s="101"/>
      <c r="C36" s="78"/>
      <c r="D36" s="158">
        <v>0.78400000000000003</v>
      </c>
      <c r="E36" s="108"/>
      <c r="F36" s="158">
        <v>0.80400000000000005</v>
      </c>
      <c r="G36" s="108"/>
      <c r="H36" s="158">
        <v>0.82399999999999995</v>
      </c>
      <c r="I36" s="108"/>
      <c r="J36" s="158">
        <v>0.84399999999999997</v>
      </c>
      <c r="K36" s="108"/>
      <c r="L36" s="158">
        <v>0.86399999999999999</v>
      </c>
      <c r="M36" s="153"/>
      <c r="N36" s="50"/>
      <c r="O36" s="50"/>
      <c r="P36" s="50"/>
      <c r="Q36" s="50"/>
      <c r="R36" s="50"/>
      <c r="S36" s="50"/>
      <c r="T36" s="50"/>
      <c r="U36" s="50"/>
      <c r="V36" s="50"/>
      <c r="W36" s="50"/>
      <c r="X36" s="50"/>
      <c r="Y36" s="50"/>
      <c r="Z36" s="50"/>
    </row>
    <row r="37" spans="1:26" ht="15.75" customHeight="1">
      <c r="A37" s="1111"/>
      <c r="B37" s="101"/>
      <c r="C37" s="78"/>
      <c r="D37" s="10">
        <v>2038</v>
      </c>
      <c r="E37" s="107"/>
      <c r="F37" s="154" t="s">
        <v>304</v>
      </c>
      <c r="G37" s="107"/>
      <c r="H37" s="155"/>
      <c r="I37" s="99"/>
      <c r="J37" s="155"/>
      <c r="K37" s="99"/>
      <c r="L37" s="155"/>
      <c r="M37" s="100"/>
      <c r="N37" s="50"/>
      <c r="O37" s="50"/>
      <c r="P37" s="50"/>
      <c r="Q37" s="50"/>
      <c r="R37" s="50"/>
      <c r="S37" s="50"/>
      <c r="T37" s="50"/>
      <c r="U37" s="50"/>
      <c r="V37" s="50"/>
      <c r="W37" s="50"/>
      <c r="X37" s="50"/>
      <c r="Y37" s="50"/>
      <c r="Z37" s="50"/>
    </row>
    <row r="38" spans="1:26" ht="15.75" customHeight="1">
      <c r="A38" s="1111"/>
      <c r="B38" s="101"/>
      <c r="C38" s="78"/>
      <c r="D38" s="158">
        <v>0.9</v>
      </c>
      <c r="E38" s="108"/>
      <c r="F38" s="1194">
        <v>0.9</v>
      </c>
      <c r="G38" s="1069"/>
      <c r="H38" s="156"/>
      <c r="I38" s="10"/>
      <c r="J38" s="156"/>
      <c r="K38" s="10"/>
      <c r="L38" s="156"/>
      <c r="M38" s="109"/>
      <c r="N38" s="50"/>
      <c r="O38" s="50"/>
      <c r="P38" s="50"/>
      <c r="Q38" s="50"/>
      <c r="R38" s="50"/>
      <c r="S38" s="50"/>
      <c r="T38" s="50"/>
      <c r="U38" s="50"/>
      <c r="V38" s="50"/>
      <c r="W38" s="50"/>
      <c r="X38" s="50"/>
      <c r="Y38" s="50"/>
      <c r="Z38" s="50"/>
    </row>
    <row r="39" spans="1:26" ht="18" customHeight="1">
      <c r="A39" s="1111"/>
      <c r="B39" s="1084" t="s">
        <v>305</v>
      </c>
      <c r="C39" s="132"/>
      <c r="D39" s="76"/>
      <c r="E39" s="76"/>
      <c r="F39" s="76"/>
      <c r="G39" s="76"/>
      <c r="H39" s="76"/>
      <c r="I39" s="76"/>
      <c r="J39" s="76"/>
      <c r="K39" s="76"/>
      <c r="L39" s="90"/>
      <c r="M39" s="91"/>
      <c r="N39" s="50"/>
      <c r="O39" s="50"/>
      <c r="P39" s="50"/>
      <c r="Q39" s="50"/>
      <c r="R39" s="50"/>
      <c r="S39" s="50"/>
      <c r="T39" s="50"/>
      <c r="U39" s="50"/>
      <c r="V39" s="50"/>
      <c r="W39" s="50"/>
      <c r="X39" s="50"/>
      <c r="Y39" s="50"/>
      <c r="Z39" s="50"/>
    </row>
    <row r="40" spans="1:26" ht="15.75" customHeight="1">
      <c r="A40" s="1111"/>
      <c r="B40" s="1077"/>
      <c r="C40" s="133"/>
      <c r="D40" s="134" t="s">
        <v>306</v>
      </c>
      <c r="E40" s="135" t="s">
        <v>163</v>
      </c>
      <c r="F40" s="1085" t="s">
        <v>307</v>
      </c>
      <c r="G40" s="1087" t="s">
        <v>286</v>
      </c>
      <c r="H40" s="1088"/>
      <c r="I40" s="1088"/>
      <c r="J40" s="1089"/>
      <c r="K40" s="136" t="s">
        <v>308</v>
      </c>
      <c r="L40" s="1091"/>
      <c r="M40" s="1092"/>
      <c r="N40" s="50"/>
      <c r="O40" s="50"/>
      <c r="P40" s="50"/>
      <c r="Q40" s="50"/>
      <c r="R40" s="50"/>
      <c r="S40" s="50"/>
      <c r="T40" s="50"/>
      <c r="U40" s="50"/>
      <c r="V40" s="50"/>
      <c r="W40" s="50"/>
      <c r="X40" s="50"/>
      <c r="Y40" s="50"/>
      <c r="Z40" s="50"/>
    </row>
    <row r="41" spans="1:26" ht="15.75" customHeight="1">
      <c r="A41" s="1111"/>
      <c r="B41" s="1077"/>
      <c r="C41" s="133"/>
      <c r="D41" s="157"/>
      <c r="E41" s="81" t="s">
        <v>287</v>
      </c>
      <c r="F41" s="1086"/>
      <c r="G41" s="1090"/>
      <c r="H41" s="1067"/>
      <c r="I41" s="1067"/>
      <c r="J41" s="1068"/>
      <c r="K41" s="90"/>
      <c r="L41" s="1090"/>
      <c r="M41" s="1093"/>
      <c r="N41" s="50"/>
      <c r="O41" s="50"/>
      <c r="P41" s="50"/>
      <c r="Q41" s="50"/>
      <c r="R41" s="50"/>
      <c r="S41" s="50"/>
      <c r="T41" s="50"/>
      <c r="U41" s="50"/>
      <c r="V41" s="50"/>
      <c r="W41" s="50"/>
      <c r="X41" s="50"/>
      <c r="Y41" s="50"/>
      <c r="Z41" s="50"/>
    </row>
    <row r="42" spans="1:26" ht="15.75" customHeight="1">
      <c r="A42" s="1111"/>
      <c r="B42" s="1078"/>
      <c r="C42" s="138"/>
      <c r="D42" s="95"/>
      <c r="E42" s="95"/>
      <c r="F42" s="95"/>
      <c r="G42" s="95"/>
      <c r="H42" s="95"/>
      <c r="I42" s="95"/>
      <c r="J42" s="95"/>
      <c r="K42" s="95"/>
      <c r="L42" s="90"/>
      <c r="M42" s="91"/>
      <c r="N42" s="50"/>
      <c r="O42" s="50"/>
      <c r="P42" s="50"/>
      <c r="Q42" s="50"/>
      <c r="R42" s="50"/>
      <c r="S42" s="50"/>
      <c r="T42" s="50"/>
      <c r="U42" s="50"/>
      <c r="V42" s="50"/>
      <c r="W42" s="50"/>
      <c r="X42" s="50"/>
      <c r="Y42" s="50"/>
      <c r="Z42" s="50"/>
    </row>
    <row r="43" spans="1:26" ht="108" customHeight="1">
      <c r="A43" s="1111"/>
      <c r="B43" s="61" t="s">
        <v>310</v>
      </c>
      <c r="C43" s="1098" t="s">
        <v>799</v>
      </c>
      <c r="D43" s="1064"/>
      <c r="E43" s="1064"/>
      <c r="F43" s="1064"/>
      <c r="G43" s="1064"/>
      <c r="H43" s="1064"/>
      <c r="I43" s="1064"/>
      <c r="J43" s="1064"/>
      <c r="K43" s="1064"/>
      <c r="L43" s="1064"/>
      <c r="M43" s="1095"/>
      <c r="N43" s="50"/>
      <c r="O43" s="50"/>
      <c r="P43" s="50"/>
      <c r="Q43" s="50"/>
      <c r="R43" s="50"/>
      <c r="S43" s="50"/>
      <c r="T43" s="50"/>
      <c r="U43" s="50"/>
      <c r="V43" s="50"/>
      <c r="W43" s="50"/>
      <c r="X43" s="50"/>
      <c r="Y43" s="50"/>
      <c r="Z43" s="50"/>
    </row>
    <row r="44" spans="1:26" ht="15.75" customHeight="1">
      <c r="A44" s="1111"/>
      <c r="B44" s="61" t="s">
        <v>312</v>
      </c>
      <c r="C44" s="1098" t="s">
        <v>337</v>
      </c>
      <c r="D44" s="1064"/>
      <c r="E44" s="1064"/>
      <c r="F44" s="1064"/>
      <c r="G44" s="1064"/>
      <c r="H44" s="1064"/>
      <c r="I44" s="1064"/>
      <c r="J44" s="1064"/>
      <c r="K44" s="1064"/>
      <c r="L44" s="1064"/>
      <c r="M44" s="1095"/>
      <c r="N44" s="50"/>
      <c r="O44" s="50"/>
      <c r="P44" s="50"/>
      <c r="Q44" s="50"/>
      <c r="R44" s="50"/>
      <c r="S44" s="50"/>
      <c r="T44" s="50"/>
      <c r="U44" s="50"/>
      <c r="V44" s="50"/>
      <c r="W44" s="50"/>
      <c r="X44" s="50"/>
      <c r="Y44" s="50"/>
      <c r="Z44" s="50"/>
    </row>
    <row r="45" spans="1:26" ht="15.75" customHeight="1">
      <c r="A45" s="1111"/>
      <c r="B45" s="61" t="s">
        <v>314</v>
      </c>
      <c r="C45" s="54"/>
      <c r="D45" s="58"/>
      <c r="E45" s="58"/>
      <c r="F45" s="58"/>
      <c r="G45" s="58"/>
      <c r="H45" s="58"/>
      <c r="I45" s="58"/>
      <c r="J45" s="58"/>
      <c r="K45" s="58"/>
      <c r="L45" s="58"/>
      <c r="M45" s="59"/>
      <c r="N45" s="50"/>
      <c r="O45" s="50"/>
      <c r="P45" s="50"/>
      <c r="Q45" s="50"/>
      <c r="R45" s="50"/>
      <c r="S45" s="50"/>
      <c r="T45" s="50"/>
      <c r="U45" s="50"/>
      <c r="V45" s="50"/>
      <c r="W45" s="50"/>
      <c r="X45" s="50"/>
      <c r="Y45" s="50"/>
      <c r="Z45" s="50"/>
    </row>
    <row r="46" spans="1:26" ht="15.75" customHeight="1">
      <c r="A46" s="1116"/>
      <c r="B46" s="61" t="s">
        <v>316</v>
      </c>
      <c r="C46" s="54" t="s">
        <v>237</v>
      </c>
      <c r="D46" s="58"/>
      <c r="E46" s="58"/>
      <c r="F46" s="58"/>
      <c r="G46" s="58"/>
      <c r="H46" s="58"/>
      <c r="I46" s="58"/>
      <c r="J46" s="58"/>
      <c r="K46" s="58"/>
      <c r="L46" s="58"/>
      <c r="M46" s="59"/>
      <c r="N46" s="50"/>
      <c r="O46" s="50"/>
      <c r="P46" s="50"/>
      <c r="Q46" s="50"/>
      <c r="R46" s="50"/>
      <c r="S46" s="50"/>
      <c r="T46" s="50"/>
      <c r="U46" s="50"/>
      <c r="V46" s="50"/>
      <c r="W46" s="50"/>
      <c r="X46" s="50"/>
      <c r="Y46" s="50"/>
      <c r="Z46" s="50"/>
    </row>
    <row r="47" spans="1:26" ht="15.75" customHeight="1">
      <c r="A47" s="1110" t="s">
        <v>317</v>
      </c>
      <c r="B47" s="141" t="s">
        <v>318</v>
      </c>
      <c r="C47" s="1098" t="s">
        <v>319</v>
      </c>
      <c r="D47" s="1064"/>
      <c r="E47" s="1064"/>
      <c r="F47" s="1064"/>
      <c r="G47" s="1064"/>
      <c r="H47" s="1064"/>
      <c r="I47" s="1064"/>
      <c r="J47" s="1064"/>
      <c r="K47" s="1064"/>
      <c r="L47" s="1064"/>
      <c r="M47" s="1095"/>
      <c r="N47" s="50"/>
      <c r="O47" s="50"/>
      <c r="P47" s="50"/>
      <c r="Q47" s="50"/>
      <c r="R47" s="50"/>
      <c r="S47" s="50"/>
      <c r="T47" s="50"/>
      <c r="U47" s="50"/>
      <c r="V47" s="50"/>
      <c r="W47" s="50"/>
      <c r="X47" s="50"/>
      <c r="Y47" s="50"/>
      <c r="Z47" s="50"/>
    </row>
    <row r="48" spans="1:26" ht="15.75" customHeight="1">
      <c r="A48" s="1111"/>
      <c r="B48" s="141" t="s">
        <v>320</v>
      </c>
      <c r="C48" s="1098" t="s">
        <v>321</v>
      </c>
      <c r="D48" s="1064"/>
      <c r="E48" s="1064"/>
      <c r="F48" s="1064"/>
      <c r="G48" s="1064"/>
      <c r="H48" s="1064"/>
      <c r="I48" s="1064"/>
      <c r="J48" s="1064"/>
      <c r="K48" s="1064"/>
      <c r="L48" s="1064"/>
      <c r="M48" s="1095"/>
      <c r="N48" s="50"/>
      <c r="O48" s="50"/>
      <c r="P48" s="50"/>
      <c r="Q48" s="50"/>
      <c r="R48" s="50"/>
      <c r="S48" s="50"/>
      <c r="T48" s="50"/>
      <c r="U48" s="50"/>
      <c r="V48" s="50"/>
      <c r="W48" s="50"/>
      <c r="X48" s="50"/>
      <c r="Y48" s="50"/>
      <c r="Z48" s="50"/>
    </row>
    <row r="49" spans="1:26" ht="15.75" customHeight="1">
      <c r="A49" s="1111"/>
      <c r="B49" s="141" t="s">
        <v>322</v>
      </c>
      <c r="C49" s="1098" t="s">
        <v>60</v>
      </c>
      <c r="D49" s="1064"/>
      <c r="E49" s="1064"/>
      <c r="F49" s="1064"/>
      <c r="G49" s="1064"/>
      <c r="H49" s="1064"/>
      <c r="I49" s="1064"/>
      <c r="J49" s="1064"/>
      <c r="K49" s="1064"/>
      <c r="L49" s="1064"/>
      <c r="M49" s="1095"/>
      <c r="N49" s="50"/>
      <c r="O49" s="50"/>
      <c r="P49" s="50"/>
      <c r="Q49" s="50"/>
      <c r="R49" s="50"/>
      <c r="S49" s="50"/>
      <c r="T49" s="50"/>
      <c r="U49" s="50"/>
      <c r="V49" s="50"/>
      <c r="W49" s="50"/>
      <c r="X49" s="50"/>
      <c r="Y49" s="50"/>
      <c r="Z49" s="50"/>
    </row>
    <row r="50" spans="1:26" ht="15.75" customHeight="1">
      <c r="A50" s="1111"/>
      <c r="B50" s="142" t="s">
        <v>323</v>
      </c>
      <c r="C50" s="1098" t="s">
        <v>220</v>
      </c>
      <c r="D50" s="1064"/>
      <c r="E50" s="1064"/>
      <c r="F50" s="1064"/>
      <c r="G50" s="1064"/>
      <c r="H50" s="1064"/>
      <c r="I50" s="1064"/>
      <c r="J50" s="1064"/>
      <c r="K50" s="1064"/>
      <c r="L50" s="1064"/>
      <c r="M50" s="1095"/>
      <c r="N50" s="50"/>
      <c r="O50" s="50"/>
      <c r="P50" s="50"/>
      <c r="Q50" s="50"/>
      <c r="R50" s="50"/>
      <c r="S50" s="50"/>
      <c r="T50" s="50"/>
      <c r="U50" s="50"/>
      <c r="V50" s="50"/>
      <c r="W50" s="50"/>
      <c r="X50" s="50"/>
      <c r="Y50" s="50"/>
      <c r="Z50" s="50"/>
    </row>
    <row r="51" spans="1:26" ht="15.75" customHeight="1">
      <c r="A51" s="1111"/>
      <c r="B51" s="141" t="s">
        <v>324</v>
      </c>
      <c r="C51" s="1102" t="s">
        <v>227</v>
      </c>
      <c r="D51" s="1064"/>
      <c r="E51" s="1064"/>
      <c r="F51" s="1064"/>
      <c r="G51" s="1064"/>
      <c r="H51" s="1064"/>
      <c r="I51" s="1064"/>
      <c r="J51" s="1064"/>
      <c r="K51" s="1064"/>
      <c r="L51" s="1064"/>
      <c r="M51" s="1095"/>
      <c r="N51" s="50"/>
      <c r="O51" s="50"/>
      <c r="P51" s="50"/>
      <c r="Q51" s="50"/>
      <c r="R51" s="50"/>
      <c r="S51" s="50"/>
      <c r="T51" s="50"/>
      <c r="U51" s="50"/>
      <c r="V51" s="50"/>
      <c r="W51" s="50"/>
      <c r="X51" s="50"/>
      <c r="Y51" s="50"/>
      <c r="Z51" s="50"/>
    </row>
    <row r="52" spans="1:26" ht="15.75" customHeight="1">
      <c r="A52" s="1112"/>
      <c r="B52" s="141" t="s">
        <v>325</v>
      </c>
      <c r="C52" s="1098"/>
      <c r="D52" s="1064"/>
      <c r="E52" s="1064"/>
      <c r="F52" s="1064"/>
      <c r="G52" s="1064"/>
      <c r="H52" s="1064"/>
      <c r="I52" s="1064"/>
      <c r="J52" s="1064"/>
      <c r="K52" s="1064"/>
      <c r="L52" s="1064"/>
      <c r="M52" s="1095"/>
      <c r="N52" s="50"/>
      <c r="O52" s="50"/>
      <c r="P52" s="50"/>
      <c r="Q52" s="50"/>
      <c r="R52" s="50"/>
      <c r="S52" s="50"/>
      <c r="T52" s="50"/>
      <c r="U52" s="50"/>
      <c r="V52" s="50"/>
      <c r="W52" s="50"/>
      <c r="X52" s="50"/>
      <c r="Y52" s="50"/>
      <c r="Z52" s="50"/>
    </row>
    <row r="53" spans="1:26" ht="15.75" customHeight="1">
      <c r="A53" s="1110" t="s">
        <v>326</v>
      </c>
      <c r="B53" s="143" t="s">
        <v>327</v>
      </c>
      <c r="C53" s="1098" t="s">
        <v>328</v>
      </c>
      <c r="D53" s="1064"/>
      <c r="E53" s="1064"/>
      <c r="F53" s="1064"/>
      <c r="G53" s="1064"/>
      <c r="H53" s="1064"/>
      <c r="I53" s="1064"/>
      <c r="J53" s="1064"/>
      <c r="K53" s="1064"/>
      <c r="L53" s="1064"/>
      <c r="M53" s="1095"/>
      <c r="N53" s="50"/>
      <c r="O53" s="50"/>
      <c r="P53" s="50"/>
      <c r="Q53" s="50"/>
      <c r="R53" s="50"/>
      <c r="S53" s="50"/>
      <c r="T53" s="50"/>
      <c r="U53" s="50"/>
      <c r="V53" s="50"/>
      <c r="W53" s="50"/>
      <c r="X53" s="50"/>
      <c r="Y53" s="50"/>
      <c r="Z53" s="50"/>
    </row>
    <row r="54" spans="1:26" ht="30" customHeight="1">
      <c r="A54" s="1111"/>
      <c r="B54" s="143" t="s">
        <v>329</v>
      </c>
      <c r="C54" s="1098" t="s">
        <v>330</v>
      </c>
      <c r="D54" s="1064"/>
      <c r="E54" s="1064"/>
      <c r="F54" s="1064"/>
      <c r="G54" s="1064"/>
      <c r="H54" s="1064"/>
      <c r="I54" s="1064"/>
      <c r="J54" s="1064"/>
      <c r="K54" s="1064"/>
      <c r="L54" s="1064"/>
      <c r="M54" s="1095"/>
      <c r="N54" s="50"/>
      <c r="O54" s="50"/>
      <c r="P54" s="50"/>
      <c r="Q54" s="50"/>
      <c r="R54" s="50"/>
      <c r="S54" s="50"/>
      <c r="T54" s="50"/>
      <c r="U54" s="50"/>
      <c r="V54" s="50"/>
      <c r="W54" s="50"/>
      <c r="X54" s="50"/>
      <c r="Y54" s="50"/>
      <c r="Z54" s="50"/>
    </row>
    <row r="55" spans="1:26" ht="30" customHeight="1">
      <c r="A55" s="1113"/>
      <c r="B55" s="144" t="s">
        <v>52</v>
      </c>
      <c r="C55" s="1098" t="s">
        <v>60</v>
      </c>
      <c r="D55" s="1064"/>
      <c r="E55" s="1064"/>
      <c r="F55" s="1064"/>
      <c r="G55" s="1064"/>
      <c r="H55" s="1064"/>
      <c r="I55" s="1064"/>
      <c r="J55" s="1064"/>
      <c r="K55" s="1064"/>
      <c r="L55" s="1064"/>
      <c r="M55" s="1095"/>
      <c r="N55" s="50"/>
      <c r="O55" s="50"/>
      <c r="P55" s="50"/>
      <c r="Q55" s="50"/>
      <c r="R55" s="50"/>
      <c r="S55" s="50"/>
      <c r="T55" s="50"/>
      <c r="U55" s="50"/>
      <c r="V55" s="50"/>
      <c r="W55" s="50"/>
      <c r="X55" s="50"/>
      <c r="Y55" s="50"/>
      <c r="Z55" s="50"/>
    </row>
    <row r="56" spans="1:26" ht="15.75" customHeight="1">
      <c r="A56" s="145" t="s">
        <v>331</v>
      </c>
      <c r="B56" s="146"/>
      <c r="C56" s="1099"/>
      <c r="D56" s="1100"/>
      <c r="E56" s="1100"/>
      <c r="F56" s="1100"/>
      <c r="G56" s="1100"/>
      <c r="H56" s="1100"/>
      <c r="I56" s="1100"/>
      <c r="J56" s="1100"/>
      <c r="K56" s="1100"/>
      <c r="L56" s="1100"/>
      <c r="M56" s="1101"/>
      <c r="N56" s="50"/>
      <c r="O56" s="50"/>
      <c r="P56" s="50"/>
      <c r="Q56" s="50"/>
      <c r="R56" s="50"/>
      <c r="S56" s="50"/>
      <c r="T56" s="50"/>
      <c r="U56" s="50"/>
      <c r="V56" s="50"/>
      <c r="W56" s="50"/>
      <c r="X56" s="50"/>
      <c r="Y56" s="50"/>
      <c r="Z56" s="50"/>
    </row>
    <row r="57" spans="1:26" ht="15.75" customHeight="1">
      <c r="A57" s="50"/>
      <c r="B57" s="147"/>
      <c r="C57" s="50"/>
      <c r="D57" s="50"/>
      <c r="E57" s="50"/>
      <c r="F57" s="50"/>
      <c r="G57" s="50"/>
      <c r="H57" s="50"/>
      <c r="I57" s="50"/>
      <c r="J57" s="50"/>
      <c r="K57" s="50"/>
      <c r="L57" s="50"/>
      <c r="M57" s="50"/>
      <c r="N57" s="50"/>
      <c r="O57" s="50"/>
      <c r="P57" s="50"/>
      <c r="Q57" s="50"/>
      <c r="R57" s="50"/>
      <c r="S57" s="50"/>
      <c r="T57" s="50"/>
      <c r="U57" s="50"/>
      <c r="V57" s="50"/>
      <c r="W57" s="50"/>
      <c r="X57" s="50"/>
      <c r="Y57" s="50"/>
      <c r="Z57" s="50"/>
    </row>
    <row r="58" spans="1:26" ht="15.75" customHeight="1">
      <c r="A58" s="50"/>
      <c r="B58" s="147"/>
      <c r="C58" s="50"/>
      <c r="D58" s="50"/>
      <c r="E58" s="50"/>
      <c r="F58" s="50"/>
      <c r="G58" s="50"/>
      <c r="H58" s="50"/>
      <c r="I58" s="50"/>
      <c r="J58" s="50"/>
      <c r="K58" s="50"/>
      <c r="L58" s="50"/>
      <c r="M58" s="50"/>
      <c r="N58" s="50"/>
      <c r="O58" s="50"/>
      <c r="P58" s="50"/>
      <c r="Q58" s="50"/>
      <c r="R58" s="50"/>
      <c r="S58" s="50"/>
      <c r="T58" s="50"/>
      <c r="U58" s="50"/>
      <c r="V58" s="50"/>
      <c r="W58" s="50"/>
      <c r="X58" s="50"/>
      <c r="Y58" s="50"/>
      <c r="Z58" s="50"/>
    </row>
    <row r="59" spans="1:26" ht="15.75" customHeight="1">
      <c r="A59" s="50"/>
      <c r="B59" s="147"/>
      <c r="C59" s="50"/>
      <c r="D59" s="50"/>
      <c r="E59" s="50"/>
      <c r="F59" s="50"/>
      <c r="G59" s="50"/>
      <c r="H59" s="50"/>
      <c r="I59" s="50"/>
      <c r="J59" s="50"/>
      <c r="K59" s="50"/>
      <c r="L59" s="50"/>
      <c r="M59" s="50"/>
      <c r="N59" s="50"/>
      <c r="O59" s="50"/>
      <c r="P59" s="50"/>
      <c r="Q59" s="50"/>
      <c r="R59" s="50"/>
      <c r="S59" s="50"/>
      <c r="T59" s="50"/>
      <c r="U59" s="50"/>
      <c r="V59" s="50"/>
      <c r="W59" s="50"/>
      <c r="X59" s="50"/>
      <c r="Y59" s="50"/>
      <c r="Z59" s="50"/>
    </row>
    <row r="60" spans="1:26" ht="15.75" customHeight="1">
      <c r="A60" s="50"/>
      <c r="B60" s="147"/>
      <c r="C60" s="50"/>
      <c r="D60" s="50"/>
      <c r="E60" s="50"/>
      <c r="F60" s="50"/>
      <c r="G60" s="50"/>
      <c r="H60" s="50"/>
      <c r="I60" s="50"/>
      <c r="J60" s="50"/>
      <c r="K60" s="50"/>
      <c r="L60" s="50"/>
      <c r="M60" s="50"/>
      <c r="N60" s="50"/>
      <c r="O60" s="50"/>
      <c r="P60" s="50"/>
      <c r="Q60" s="50"/>
      <c r="R60" s="50"/>
      <c r="S60" s="50"/>
      <c r="T60" s="50"/>
      <c r="U60" s="50"/>
      <c r="V60" s="50"/>
      <c r="W60" s="50"/>
      <c r="X60" s="50"/>
      <c r="Y60" s="50"/>
      <c r="Z60" s="50"/>
    </row>
    <row r="61" spans="1:26" ht="15.75" customHeight="1">
      <c r="A61" s="50"/>
      <c r="B61" s="147"/>
      <c r="C61" s="50"/>
      <c r="D61" s="50"/>
      <c r="E61" s="50"/>
      <c r="F61" s="50"/>
      <c r="G61" s="50"/>
      <c r="H61" s="50"/>
      <c r="I61" s="50"/>
      <c r="J61" s="50"/>
      <c r="K61" s="50"/>
      <c r="L61" s="50"/>
      <c r="M61" s="50"/>
      <c r="N61" s="50"/>
      <c r="O61" s="50"/>
      <c r="P61" s="50"/>
      <c r="Q61" s="50"/>
      <c r="R61" s="50"/>
      <c r="S61" s="50"/>
      <c r="T61" s="50"/>
      <c r="U61" s="50"/>
      <c r="V61" s="50"/>
      <c r="W61" s="50"/>
      <c r="X61" s="50"/>
      <c r="Y61" s="50"/>
      <c r="Z61" s="50"/>
    </row>
    <row r="62" spans="1:26" ht="15.75" customHeight="1">
      <c r="A62" s="50"/>
      <c r="B62" s="147"/>
      <c r="C62" s="50"/>
      <c r="D62" s="50"/>
      <c r="E62" s="50"/>
      <c r="F62" s="50"/>
      <c r="G62" s="50"/>
      <c r="H62" s="50"/>
      <c r="I62" s="50"/>
      <c r="J62" s="50"/>
      <c r="K62" s="50"/>
      <c r="L62" s="50"/>
      <c r="M62" s="50"/>
      <c r="N62" s="50"/>
      <c r="O62" s="50"/>
      <c r="P62" s="50"/>
      <c r="Q62" s="50"/>
      <c r="R62" s="50"/>
      <c r="S62" s="50"/>
      <c r="T62" s="50"/>
      <c r="U62" s="50"/>
      <c r="V62" s="50"/>
      <c r="W62" s="50"/>
      <c r="X62" s="50"/>
      <c r="Y62" s="50"/>
      <c r="Z62" s="50"/>
    </row>
    <row r="63" spans="1:26" ht="15.75" customHeight="1">
      <c r="A63" s="50"/>
      <c r="B63" s="147"/>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5.75" customHeight="1">
      <c r="A64" s="50"/>
      <c r="B64" s="147"/>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5.75" customHeight="1">
      <c r="A65" s="50"/>
      <c r="B65" s="147"/>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5.75" customHeight="1">
      <c r="A66" s="50"/>
      <c r="B66" s="147"/>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5.75" customHeight="1">
      <c r="A67" s="50"/>
      <c r="B67" s="147"/>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c r="A68" s="50"/>
      <c r="B68" s="147"/>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5.75" customHeight="1">
      <c r="A69" s="50"/>
      <c r="B69" s="147"/>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c r="A70" s="50"/>
      <c r="B70" s="147"/>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c r="A71" s="50"/>
      <c r="B71" s="147"/>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c r="A72" s="50"/>
      <c r="B72" s="147"/>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c r="A73" s="50"/>
      <c r="B73" s="147"/>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c r="A74" s="50"/>
      <c r="B74" s="147"/>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c r="A75" s="50"/>
      <c r="B75" s="147"/>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c r="A76" s="50"/>
      <c r="B76" s="147"/>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c r="A77" s="50"/>
      <c r="B77" s="147"/>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c r="A78" s="50"/>
      <c r="B78" s="147"/>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c r="A79" s="50"/>
      <c r="B79" s="147"/>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c r="A80" s="50"/>
      <c r="B80" s="147"/>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c r="A81" s="50"/>
      <c r="B81" s="147"/>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c r="A82" s="50"/>
      <c r="B82" s="147"/>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c r="A83" s="50"/>
      <c r="B83" s="147"/>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c r="A84" s="50"/>
      <c r="B84" s="147"/>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c r="A85" s="50"/>
      <c r="B85" s="147"/>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c r="A86" s="50"/>
      <c r="B86" s="147"/>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c r="A87" s="50"/>
      <c r="B87" s="147"/>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c r="A88" s="50"/>
      <c r="B88" s="147"/>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c r="A89" s="50"/>
      <c r="B89" s="147"/>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c r="A90" s="50"/>
      <c r="B90" s="147"/>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c r="A91" s="50"/>
      <c r="B91" s="147"/>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c r="A92" s="50"/>
      <c r="B92" s="147"/>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c r="A93" s="50"/>
      <c r="B93" s="147"/>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c r="A94" s="50"/>
      <c r="B94" s="147"/>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c r="A95" s="50"/>
      <c r="B95" s="147"/>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c r="A96" s="50"/>
      <c r="B96" s="147"/>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c r="A97" s="50"/>
      <c r="B97" s="147"/>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c r="A98" s="50"/>
      <c r="B98" s="147"/>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c r="A99" s="50"/>
      <c r="B99" s="147"/>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c r="A100" s="50"/>
      <c r="B100" s="14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c r="A101" s="50"/>
      <c r="B101" s="14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c r="A102" s="50"/>
      <c r="B102" s="14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c r="A103" s="50"/>
      <c r="B103" s="14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c r="A104" s="50"/>
      <c r="B104" s="14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c r="A105" s="50"/>
      <c r="B105" s="14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c r="A106" s="50"/>
      <c r="B106" s="14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c r="A107" s="50"/>
      <c r="B107" s="14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c r="A108" s="50"/>
      <c r="B108" s="14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c r="A109" s="50"/>
      <c r="B109" s="14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c r="A110" s="50"/>
      <c r="B110" s="14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c r="A111" s="50"/>
      <c r="B111" s="14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c r="A112" s="50"/>
      <c r="B112" s="14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c r="A113" s="50"/>
      <c r="B113" s="14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c r="A114" s="50"/>
      <c r="B114" s="14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c r="A115" s="50"/>
      <c r="B115" s="14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c r="A116" s="50"/>
      <c r="B116" s="14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c r="A117" s="50"/>
      <c r="B117" s="14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c r="A118" s="50"/>
      <c r="B118" s="14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c r="A119" s="50"/>
      <c r="B119" s="14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c r="A120" s="50"/>
      <c r="B120" s="14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c r="A121" s="50"/>
      <c r="B121" s="14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c r="A122" s="50"/>
      <c r="B122" s="14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c r="A123" s="50"/>
      <c r="B123" s="14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c r="A124" s="50"/>
      <c r="B124" s="14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c r="A125" s="50"/>
      <c r="B125" s="14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c r="A126" s="50"/>
      <c r="B126" s="14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c r="A127" s="50"/>
      <c r="B127" s="14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c r="A128" s="50"/>
      <c r="B128" s="14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c r="A129" s="50"/>
      <c r="B129" s="14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c r="A130" s="50"/>
      <c r="B130" s="14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c r="A131" s="50"/>
      <c r="B131" s="14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c r="A132" s="50"/>
      <c r="B132" s="14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c r="A133" s="50"/>
      <c r="B133" s="14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c r="A134" s="50"/>
      <c r="B134" s="14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c r="A135" s="50"/>
      <c r="B135" s="14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c r="A136" s="50"/>
      <c r="B136" s="14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c r="A137" s="50"/>
      <c r="B137" s="14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c r="A138" s="50"/>
      <c r="B138" s="14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c r="A139" s="50"/>
      <c r="B139" s="14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c r="A140" s="50"/>
      <c r="B140" s="14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c r="A141" s="50"/>
      <c r="B141" s="14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c r="A142" s="50"/>
      <c r="B142" s="14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c r="A143" s="50"/>
      <c r="B143" s="14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c r="A144" s="50"/>
      <c r="B144" s="14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c r="A145" s="50"/>
      <c r="B145" s="14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c r="A146" s="50"/>
      <c r="B146" s="14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c r="A147" s="50"/>
      <c r="B147" s="14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c r="A148" s="50"/>
      <c r="B148" s="14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c r="A149" s="50"/>
      <c r="B149" s="14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c r="A150" s="50"/>
      <c r="B150" s="14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c r="A151" s="50"/>
      <c r="B151" s="14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c r="A152" s="50"/>
      <c r="B152" s="14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c r="A153" s="50"/>
      <c r="B153" s="14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c r="A154" s="50"/>
      <c r="B154" s="14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c r="A155" s="50"/>
      <c r="B155" s="14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c r="A156" s="50"/>
      <c r="B156" s="14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c r="A157" s="50"/>
      <c r="B157" s="14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c r="A158" s="50"/>
      <c r="B158" s="14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c r="A159" s="50"/>
      <c r="B159" s="14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c r="A160" s="50"/>
      <c r="B160" s="14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c r="A161" s="50"/>
      <c r="B161" s="14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c r="A162" s="50"/>
      <c r="B162" s="14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c r="A163" s="50"/>
      <c r="B163" s="14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c r="A164" s="50"/>
      <c r="B164" s="14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c r="A165" s="50"/>
      <c r="B165" s="14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c r="A166" s="50"/>
      <c r="B166" s="14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c r="A167" s="50"/>
      <c r="B167" s="14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c r="A168" s="50"/>
      <c r="B168" s="14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c r="A169" s="50"/>
      <c r="B169" s="14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c r="A170" s="50"/>
      <c r="B170" s="14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c r="A171" s="50"/>
      <c r="B171" s="14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c r="A172" s="50"/>
      <c r="B172" s="14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c r="A173" s="50"/>
      <c r="B173" s="14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c r="A174" s="50"/>
      <c r="B174" s="14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c r="A175" s="50"/>
      <c r="B175" s="14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c r="A176" s="50"/>
      <c r="B176" s="14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c r="A177" s="50"/>
      <c r="B177" s="14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c r="A178" s="50"/>
      <c r="B178" s="14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c r="A179" s="50"/>
      <c r="B179" s="14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c r="A180" s="50"/>
      <c r="B180" s="14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c r="A181" s="50"/>
      <c r="B181" s="14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c r="A182" s="50"/>
      <c r="B182" s="14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c r="A183" s="50"/>
      <c r="B183" s="14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c r="A184" s="50"/>
      <c r="B184" s="14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c r="A185" s="50"/>
      <c r="B185" s="14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c r="A186" s="50"/>
      <c r="B186" s="14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c r="A187" s="50"/>
      <c r="B187" s="14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c r="A188" s="50"/>
      <c r="B188" s="14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c r="A189" s="50"/>
      <c r="B189" s="14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c r="A190" s="50"/>
      <c r="B190" s="14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c r="A191" s="50"/>
      <c r="B191" s="14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c r="A192" s="50"/>
      <c r="B192" s="14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c r="A193" s="50"/>
      <c r="B193" s="14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c r="A194" s="50"/>
      <c r="B194" s="14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c r="A195" s="50"/>
      <c r="B195" s="14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c r="A196" s="50"/>
      <c r="B196" s="14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c r="A197" s="50"/>
      <c r="B197" s="14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c r="A198" s="50"/>
      <c r="B198" s="14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c r="A199" s="50"/>
      <c r="B199" s="14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c r="A200" s="50"/>
      <c r="B200" s="14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c r="A201" s="50"/>
      <c r="B201" s="14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c r="A202" s="50"/>
      <c r="B202" s="14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c r="A203" s="50"/>
      <c r="B203" s="14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c r="A204" s="50"/>
      <c r="B204" s="14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c r="A205" s="50"/>
      <c r="B205" s="14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c r="A206" s="50"/>
      <c r="B206" s="14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c r="A207" s="50"/>
      <c r="B207" s="14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c r="A208" s="50"/>
      <c r="B208" s="14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c r="A209" s="50"/>
      <c r="B209" s="14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c r="A210" s="50"/>
      <c r="B210" s="14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c r="A211" s="50"/>
      <c r="B211" s="14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c r="A212" s="50"/>
      <c r="B212" s="14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c r="A213" s="50"/>
      <c r="B213" s="14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c r="A214" s="50"/>
      <c r="B214" s="14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c r="A215" s="50"/>
      <c r="B215" s="14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c r="A216" s="50"/>
      <c r="B216" s="14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c r="A217" s="50"/>
      <c r="B217" s="14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c r="A218" s="50"/>
      <c r="B218" s="14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c r="A219" s="50"/>
      <c r="B219" s="14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c r="A220" s="50"/>
      <c r="B220" s="14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c r="A221" s="50"/>
      <c r="B221" s="14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c r="A222" s="50"/>
      <c r="B222" s="14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c r="A223" s="50"/>
      <c r="B223" s="14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c r="A224" s="50"/>
      <c r="B224" s="14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c r="A225" s="50"/>
      <c r="B225" s="14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c r="A226" s="50"/>
      <c r="B226" s="14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c r="A227" s="50"/>
      <c r="B227" s="147"/>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c r="A228" s="50"/>
      <c r="B228" s="147"/>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c r="A229" s="50"/>
      <c r="B229" s="147"/>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c r="A230" s="50"/>
      <c r="B230" s="147"/>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c r="A231" s="50"/>
      <c r="B231" s="147"/>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c r="A232" s="50"/>
      <c r="B232" s="147"/>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c r="A233" s="50"/>
      <c r="B233" s="147"/>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c r="A234" s="50"/>
      <c r="B234" s="147"/>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c r="A235" s="50"/>
      <c r="B235" s="147"/>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c r="A236" s="50"/>
      <c r="B236" s="147"/>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c r="A237" s="50"/>
      <c r="B237" s="147"/>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c r="A238" s="50"/>
      <c r="B238" s="147"/>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c r="A239" s="50"/>
      <c r="B239" s="147"/>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c r="A240" s="50"/>
      <c r="B240" s="147"/>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c r="A241" s="50"/>
      <c r="B241" s="147"/>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c r="A242" s="50"/>
      <c r="B242" s="147"/>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c r="A243" s="50"/>
      <c r="B243" s="147"/>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c r="A244" s="50"/>
      <c r="B244" s="147"/>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c r="A245" s="50"/>
      <c r="B245" s="147"/>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c r="A246" s="50"/>
      <c r="B246" s="147"/>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c r="A247" s="50"/>
      <c r="B247" s="147"/>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c r="A248" s="50"/>
      <c r="B248" s="147"/>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c r="A249" s="50"/>
      <c r="B249" s="147"/>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c r="A250" s="50"/>
      <c r="B250" s="147"/>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c r="A251" s="50"/>
      <c r="B251" s="147"/>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c r="A252" s="50"/>
      <c r="B252" s="147"/>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c r="A253" s="50"/>
      <c r="B253" s="147"/>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c r="A254" s="50"/>
      <c r="B254" s="147"/>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c r="A255" s="50"/>
      <c r="B255" s="147"/>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c r="A256" s="50"/>
      <c r="B256" s="147"/>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c r="A257" s="50"/>
      <c r="B257" s="147"/>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c r="A258" s="50"/>
      <c r="B258" s="147"/>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c r="A259" s="50"/>
      <c r="B259" s="147"/>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c r="A260" s="50"/>
      <c r="B260" s="147"/>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c r="A261" s="50"/>
      <c r="B261" s="147"/>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c r="A262" s="50"/>
      <c r="B262" s="147"/>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c r="A263" s="50"/>
      <c r="B263" s="147"/>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c r="A264" s="50"/>
      <c r="B264" s="147"/>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c r="A265" s="50"/>
      <c r="B265" s="147"/>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c r="A266" s="50"/>
      <c r="B266" s="147"/>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c r="A267" s="50"/>
      <c r="B267" s="147"/>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c r="A268" s="50"/>
      <c r="B268" s="147"/>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c r="A269" s="50"/>
      <c r="B269" s="147"/>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c r="A270" s="50"/>
      <c r="B270" s="147"/>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c r="A271" s="50"/>
      <c r="B271" s="147"/>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c r="A272" s="50"/>
      <c r="B272" s="147"/>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c r="A273" s="50"/>
      <c r="B273" s="147"/>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c r="A274" s="50"/>
      <c r="B274" s="147"/>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c r="A275" s="50"/>
      <c r="B275" s="147"/>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c r="A276" s="50"/>
      <c r="B276" s="147"/>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c r="A277" s="50"/>
      <c r="B277" s="147"/>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c r="A278" s="50"/>
      <c r="B278" s="147"/>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c r="A279" s="50"/>
      <c r="B279" s="147"/>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c r="A280" s="50"/>
      <c r="B280" s="147"/>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c r="A281" s="50"/>
      <c r="B281" s="147"/>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c r="A282" s="50"/>
      <c r="B282" s="147"/>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c r="A283" s="50"/>
      <c r="B283" s="147"/>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c r="A284" s="50"/>
      <c r="B284" s="147"/>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c r="A285" s="50"/>
      <c r="B285" s="147"/>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c r="A286" s="50"/>
      <c r="B286" s="147"/>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c r="A287" s="50"/>
      <c r="B287" s="147"/>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c r="A288" s="50"/>
      <c r="B288" s="147"/>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c r="A289" s="50"/>
      <c r="B289" s="147"/>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c r="A290" s="50"/>
      <c r="B290" s="147"/>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c r="A291" s="50"/>
      <c r="B291" s="147"/>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c r="A292" s="50"/>
      <c r="B292" s="147"/>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c r="A293" s="50"/>
      <c r="B293" s="147"/>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c r="A294" s="50"/>
      <c r="B294" s="147"/>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c r="A295" s="50"/>
      <c r="B295" s="147"/>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c r="A296" s="50"/>
      <c r="B296" s="147"/>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c r="A297" s="50"/>
      <c r="B297" s="147"/>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c r="A298" s="50"/>
      <c r="B298" s="147"/>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c r="A299" s="50"/>
      <c r="B299" s="147"/>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c r="A300" s="50"/>
      <c r="B300" s="147"/>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c r="A301" s="50"/>
      <c r="B301" s="147"/>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c r="A302" s="50"/>
      <c r="B302" s="147"/>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c r="A303" s="50"/>
      <c r="B303" s="147"/>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c r="A304" s="50"/>
      <c r="B304" s="147"/>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c r="A305" s="50"/>
      <c r="B305" s="147"/>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c r="A306" s="50"/>
      <c r="B306" s="147"/>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c r="A307" s="50"/>
      <c r="B307" s="147"/>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c r="A308" s="50"/>
      <c r="B308" s="147"/>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c r="A309" s="50"/>
      <c r="B309" s="147"/>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c r="A310" s="50"/>
      <c r="B310" s="147"/>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c r="A311" s="50"/>
      <c r="B311" s="147"/>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5.75" customHeight="1">
      <c r="A312" s="50"/>
      <c r="B312" s="147"/>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5.75" customHeight="1">
      <c r="A313" s="50"/>
      <c r="B313" s="147"/>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5.75" customHeight="1">
      <c r="A314" s="50"/>
      <c r="B314" s="147"/>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5.75" customHeight="1">
      <c r="A315" s="50"/>
      <c r="B315" s="147"/>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5.75" customHeight="1">
      <c r="A316" s="50"/>
      <c r="B316" s="147"/>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5.75" customHeight="1">
      <c r="A317" s="50"/>
      <c r="B317" s="147"/>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5.75" customHeight="1">
      <c r="A318" s="50"/>
      <c r="B318" s="147"/>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5.75" customHeight="1">
      <c r="A319" s="50"/>
      <c r="B319" s="147"/>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5.75" customHeight="1">
      <c r="A320" s="50"/>
      <c r="B320" s="147"/>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5.75" customHeight="1">
      <c r="A321" s="50"/>
      <c r="B321" s="147"/>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5.75" customHeight="1">
      <c r="A322" s="50"/>
      <c r="B322" s="147"/>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5.75" customHeight="1">
      <c r="A323" s="50"/>
      <c r="B323" s="147"/>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5.75" customHeight="1">
      <c r="A324" s="50"/>
      <c r="B324" s="147"/>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5.75" customHeight="1">
      <c r="A325" s="50"/>
      <c r="B325" s="147"/>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5.75" customHeight="1">
      <c r="A326" s="50"/>
      <c r="B326" s="147"/>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5.75" customHeight="1">
      <c r="A327" s="50"/>
      <c r="B327" s="147"/>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5.75" customHeight="1">
      <c r="A328" s="50"/>
      <c r="B328" s="147"/>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5.75" customHeight="1">
      <c r="A329" s="50"/>
      <c r="B329" s="147"/>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5.75" customHeight="1">
      <c r="A330" s="50"/>
      <c r="B330" s="147"/>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5.75" customHeight="1">
      <c r="A331" s="50"/>
      <c r="B331" s="147"/>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5.75" customHeight="1">
      <c r="A332" s="50"/>
      <c r="B332" s="147"/>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5.75" customHeight="1">
      <c r="A333" s="50"/>
      <c r="B333" s="147"/>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5.75" customHeight="1">
      <c r="A334" s="50"/>
      <c r="B334" s="147"/>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5.75" customHeight="1">
      <c r="A335" s="50"/>
      <c r="B335" s="147"/>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5.75" customHeight="1">
      <c r="A336" s="50"/>
      <c r="B336" s="147"/>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5.75" customHeight="1">
      <c r="A337" s="50"/>
      <c r="B337" s="147"/>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5.75" customHeight="1">
      <c r="A338" s="50"/>
      <c r="B338" s="147"/>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5.75" customHeight="1">
      <c r="A339" s="50"/>
      <c r="B339" s="147"/>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5.75" customHeight="1">
      <c r="A340" s="50"/>
      <c r="B340" s="147"/>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5.75" customHeight="1">
      <c r="A341" s="50"/>
      <c r="B341" s="147"/>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5.75" customHeight="1">
      <c r="A342" s="50"/>
      <c r="B342" s="147"/>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5.75" customHeight="1">
      <c r="A343" s="50"/>
      <c r="B343" s="147"/>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5.75" customHeight="1">
      <c r="A344" s="50"/>
      <c r="B344" s="147"/>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5.75" customHeight="1">
      <c r="A345" s="50"/>
      <c r="B345" s="147"/>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5.75" customHeight="1">
      <c r="A346" s="50"/>
      <c r="B346" s="147"/>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5.75" customHeight="1">
      <c r="A347" s="50"/>
      <c r="B347" s="147"/>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5.75" customHeight="1">
      <c r="A348" s="50"/>
      <c r="B348" s="147"/>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5.75" customHeight="1">
      <c r="A349" s="50"/>
      <c r="B349" s="147"/>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5.75" customHeight="1">
      <c r="A350" s="50"/>
      <c r="B350" s="147"/>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5.75" customHeight="1">
      <c r="A351" s="50"/>
      <c r="B351" s="147"/>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5.75" customHeight="1">
      <c r="A352" s="50"/>
      <c r="B352" s="147"/>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5.75" customHeight="1">
      <c r="A353" s="50"/>
      <c r="B353" s="147"/>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5.75" customHeight="1">
      <c r="A354" s="50"/>
      <c r="B354" s="147"/>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5.75" customHeight="1">
      <c r="A355" s="50"/>
      <c r="B355" s="147"/>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5.75" customHeight="1">
      <c r="A356" s="50"/>
      <c r="B356" s="147"/>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5.75" customHeight="1">
      <c r="A357" s="50"/>
      <c r="B357" s="147"/>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5.75" customHeight="1">
      <c r="A358" s="50"/>
      <c r="B358" s="147"/>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5.75" customHeight="1">
      <c r="A359" s="50"/>
      <c r="B359" s="147"/>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5.75" customHeight="1">
      <c r="A360" s="50"/>
      <c r="B360" s="147"/>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5.75" customHeight="1">
      <c r="A361" s="50"/>
      <c r="B361" s="147"/>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5.75" customHeight="1">
      <c r="A362" s="50"/>
      <c r="B362" s="147"/>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5.75" customHeight="1">
      <c r="A363" s="50"/>
      <c r="B363" s="147"/>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5.75" customHeight="1">
      <c r="A364" s="50"/>
      <c r="B364" s="147"/>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5.75" customHeight="1">
      <c r="A365" s="50"/>
      <c r="B365" s="147"/>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5.75" customHeight="1">
      <c r="A366" s="50"/>
      <c r="B366" s="147"/>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5.75" customHeight="1">
      <c r="A367" s="50"/>
      <c r="B367" s="147"/>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5.75" customHeight="1">
      <c r="A368" s="50"/>
      <c r="B368" s="147"/>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5.75" customHeight="1">
      <c r="A369" s="50"/>
      <c r="B369" s="147"/>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5.75" customHeight="1">
      <c r="A370" s="50"/>
      <c r="B370" s="147"/>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5.75" customHeight="1">
      <c r="A371" s="50"/>
      <c r="B371" s="147"/>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5.75" customHeight="1">
      <c r="A372" s="50"/>
      <c r="B372" s="147"/>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5.75" customHeight="1">
      <c r="A373" s="50"/>
      <c r="B373" s="147"/>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5.75" customHeight="1">
      <c r="A374" s="50"/>
      <c r="B374" s="147"/>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5.75" customHeight="1">
      <c r="A375" s="50"/>
      <c r="B375" s="147"/>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5.75" customHeight="1">
      <c r="A376" s="50"/>
      <c r="B376" s="147"/>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5.75" customHeight="1">
      <c r="A377" s="50"/>
      <c r="B377" s="147"/>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5.75" customHeight="1">
      <c r="A378" s="50"/>
      <c r="B378" s="147"/>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5.75" customHeight="1">
      <c r="A379" s="50"/>
      <c r="B379" s="147"/>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5.75" customHeight="1">
      <c r="A380" s="50"/>
      <c r="B380" s="147"/>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5.75" customHeight="1">
      <c r="A381" s="50"/>
      <c r="B381" s="147"/>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5.75" customHeight="1">
      <c r="A382" s="50"/>
      <c r="B382" s="147"/>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5.75" customHeight="1">
      <c r="A383" s="50"/>
      <c r="B383" s="147"/>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5.75" customHeight="1">
      <c r="A384" s="50"/>
      <c r="B384" s="147"/>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5.75" customHeight="1">
      <c r="A385" s="50"/>
      <c r="B385" s="147"/>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5.75" customHeight="1">
      <c r="A386" s="50"/>
      <c r="B386" s="147"/>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5.75" customHeight="1">
      <c r="A387" s="50"/>
      <c r="B387" s="147"/>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5.75" customHeight="1">
      <c r="A388" s="50"/>
      <c r="B388" s="147"/>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5.75" customHeight="1">
      <c r="A389" s="50"/>
      <c r="B389" s="147"/>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5.75" customHeight="1">
      <c r="A390" s="50"/>
      <c r="B390" s="147"/>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5.75" customHeight="1">
      <c r="A391" s="50"/>
      <c r="B391" s="147"/>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5.75" customHeight="1">
      <c r="A392" s="50"/>
      <c r="B392" s="147"/>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5.75" customHeight="1">
      <c r="A393" s="50"/>
      <c r="B393" s="147"/>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5.75" customHeight="1">
      <c r="A394" s="50"/>
      <c r="B394" s="147"/>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5.75" customHeight="1">
      <c r="A395" s="50"/>
      <c r="B395" s="147"/>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5.75" customHeight="1">
      <c r="A396" s="50"/>
      <c r="B396" s="147"/>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5.75" customHeight="1">
      <c r="A397" s="50"/>
      <c r="B397" s="147"/>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5.75" customHeight="1">
      <c r="A398" s="50"/>
      <c r="B398" s="147"/>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5.75" customHeight="1">
      <c r="A399" s="50"/>
      <c r="B399" s="147"/>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5.75" customHeight="1">
      <c r="A400" s="50"/>
      <c r="B400" s="147"/>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5.75" customHeight="1">
      <c r="A401" s="50"/>
      <c r="B401" s="147"/>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5.75" customHeight="1">
      <c r="A402" s="50"/>
      <c r="B402" s="147"/>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5.75" customHeight="1">
      <c r="A403" s="50"/>
      <c r="B403" s="147"/>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5.75" customHeight="1">
      <c r="A404" s="50"/>
      <c r="B404" s="147"/>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5.75" customHeight="1">
      <c r="A405" s="50"/>
      <c r="B405" s="147"/>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5.75" customHeight="1">
      <c r="A406" s="50"/>
      <c r="B406" s="147"/>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5.75" customHeight="1">
      <c r="A407" s="50"/>
      <c r="B407" s="147"/>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5.75" customHeight="1">
      <c r="A408" s="50"/>
      <c r="B408" s="147"/>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5.75" customHeight="1">
      <c r="A409" s="50"/>
      <c r="B409" s="147"/>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5.75" customHeight="1">
      <c r="A410" s="50"/>
      <c r="B410" s="147"/>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5.75" customHeight="1">
      <c r="A411" s="50"/>
      <c r="B411" s="147"/>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5.75" customHeight="1">
      <c r="A412" s="50"/>
      <c r="B412" s="147"/>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5.75" customHeight="1">
      <c r="A413" s="50"/>
      <c r="B413" s="147"/>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5.75" customHeight="1">
      <c r="A414" s="50"/>
      <c r="B414" s="147"/>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5.75" customHeight="1">
      <c r="A415" s="50"/>
      <c r="B415" s="147"/>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5.75" customHeight="1">
      <c r="A416" s="50"/>
      <c r="B416" s="147"/>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5.75" customHeight="1">
      <c r="A417" s="50"/>
      <c r="B417" s="147"/>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5.75" customHeight="1">
      <c r="A418" s="50"/>
      <c r="B418" s="147"/>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5.75" customHeight="1">
      <c r="A419" s="50"/>
      <c r="B419" s="147"/>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5.75" customHeight="1">
      <c r="A420" s="50"/>
      <c r="B420" s="147"/>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5.75" customHeight="1">
      <c r="A421" s="50"/>
      <c r="B421" s="147"/>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5.75" customHeight="1">
      <c r="A422" s="50"/>
      <c r="B422" s="147"/>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5.75" customHeight="1">
      <c r="A423" s="50"/>
      <c r="B423" s="147"/>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5.75" customHeight="1">
      <c r="A424" s="50"/>
      <c r="B424" s="147"/>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5.75" customHeight="1">
      <c r="A425" s="50"/>
      <c r="B425" s="147"/>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5.75" customHeight="1">
      <c r="A426" s="50"/>
      <c r="B426" s="147"/>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5.75" customHeight="1">
      <c r="A427" s="50"/>
      <c r="B427" s="147"/>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5.75" customHeight="1">
      <c r="A428" s="50"/>
      <c r="B428" s="147"/>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5.75" customHeight="1">
      <c r="A429" s="50"/>
      <c r="B429" s="147"/>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5.75" customHeight="1">
      <c r="A430" s="50"/>
      <c r="B430" s="147"/>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5.75" customHeight="1">
      <c r="A431" s="50"/>
      <c r="B431" s="147"/>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5.75" customHeight="1">
      <c r="A432" s="50"/>
      <c r="B432" s="147"/>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5.75" customHeight="1">
      <c r="A433" s="50"/>
      <c r="B433" s="147"/>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5.75" customHeight="1">
      <c r="A434" s="50"/>
      <c r="B434" s="147"/>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5.75" customHeight="1">
      <c r="A435" s="50"/>
      <c r="B435" s="147"/>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5.75" customHeight="1">
      <c r="A436" s="50"/>
      <c r="B436" s="147"/>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5.75" customHeight="1">
      <c r="A437" s="50"/>
      <c r="B437" s="147"/>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5.75" customHeight="1">
      <c r="A438" s="50"/>
      <c r="B438" s="147"/>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5.75" customHeight="1">
      <c r="A439" s="50"/>
      <c r="B439" s="147"/>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5.75" customHeight="1">
      <c r="A440" s="50"/>
      <c r="B440" s="147"/>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5.75" customHeight="1">
      <c r="A441" s="50"/>
      <c r="B441" s="147"/>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5.75" customHeight="1">
      <c r="A442" s="50"/>
      <c r="B442" s="147"/>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5.75" customHeight="1">
      <c r="A443" s="50"/>
      <c r="B443" s="147"/>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5.75" customHeight="1">
      <c r="A444" s="50"/>
      <c r="B444" s="147"/>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5.75" customHeight="1">
      <c r="A445" s="50"/>
      <c r="B445" s="147"/>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5.75" customHeight="1">
      <c r="A446" s="50"/>
      <c r="B446" s="147"/>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5.75" customHeight="1">
      <c r="A447" s="50"/>
      <c r="B447" s="147"/>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5.75" customHeight="1">
      <c r="A448" s="50"/>
      <c r="B448" s="147"/>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5.75" customHeight="1">
      <c r="A449" s="50"/>
      <c r="B449" s="147"/>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5.75" customHeight="1">
      <c r="A450" s="50"/>
      <c r="B450" s="147"/>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5.75" customHeight="1">
      <c r="A451" s="50"/>
      <c r="B451" s="147"/>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5.75" customHeight="1">
      <c r="A452" s="50"/>
      <c r="B452" s="147"/>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5.75" customHeight="1">
      <c r="A453" s="50"/>
      <c r="B453" s="147"/>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5.75" customHeight="1">
      <c r="A454" s="50"/>
      <c r="B454" s="147"/>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5.75" customHeight="1">
      <c r="A455" s="50"/>
      <c r="B455" s="147"/>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5.75" customHeight="1">
      <c r="A456" s="50"/>
      <c r="B456" s="147"/>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5.75" customHeight="1">
      <c r="A457" s="50"/>
      <c r="B457" s="147"/>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5.75" customHeight="1">
      <c r="A458" s="50"/>
      <c r="B458" s="147"/>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5.75" customHeight="1">
      <c r="A459" s="50"/>
      <c r="B459" s="147"/>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5.75" customHeight="1">
      <c r="A460" s="50"/>
      <c r="B460" s="147"/>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5.75" customHeight="1">
      <c r="A461" s="50"/>
      <c r="B461" s="147"/>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5.75" customHeight="1">
      <c r="A462" s="50"/>
      <c r="B462" s="147"/>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5.75" customHeight="1">
      <c r="A463" s="50"/>
      <c r="B463" s="147"/>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5.75" customHeight="1">
      <c r="A464" s="50"/>
      <c r="B464" s="147"/>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5.75" customHeight="1">
      <c r="A465" s="50"/>
      <c r="B465" s="147"/>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5.75" customHeight="1">
      <c r="A466" s="50"/>
      <c r="B466" s="147"/>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5.75" customHeight="1">
      <c r="A467" s="50"/>
      <c r="B467" s="147"/>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5.75" customHeight="1">
      <c r="A468" s="50"/>
      <c r="B468" s="147"/>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5.75" customHeight="1">
      <c r="A469" s="50"/>
      <c r="B469" s="147"/>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5.75" customHeight="1">
      <c r="A470" s="50"/>
      <c r="B470" s="147"/>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5.75" customHeight="1">
      <c r="A471" s="50"/>
      <c r="B471" s="147"/>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5.75" customHeight="1">
      <c r="A472" s="50"/>
      <c r="B472" s="147"/>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5.75" customHeight="1">
      <c r="A473" s="50"/>
      <c r="B473" s="147"/>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5.75" customHeight="1">
      <c r="A474" s="50"/>
      <c r="B474" s="147"/>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5.75" customHeight="1">
      <c r="A475" s="50"/>
      <c r="B475" s="147"/>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5.75" customHeight="1">
      <c r="A476" s="50"/>
      <c r="B476" s="147"/>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5.75" customHeight="1">
      <c r="A477" s="50"/>
      <c r="B477" s="147"/>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5.75" customHeight="1">
      <c r="A478" s="50"/>
      <c r="B478" s="147"/>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5.75" customHeight="1">
      <c r="A479" s="50"/>
      <c r="B479" s="147"/>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5.75" customHeight="1">
      <c r="A480" s="50"/>
      <c r="B480" s="147"/>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5.75" customHeight="1">
      <c r="A481" s="50"/>
      <c r="B481" s="147"/>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5.75" customHeight="1">
      <c r="A482" s="50"/>
      <c r="B482" s="147"/>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5.75" customHeight="1">
      <c r="A483" s="50"/>
      <c r="B483" s="147"/>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5.75" customHeight="1">
      <c r="A484" s="50"/>
      <c r="B484" s="147"/>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5.75" customHeight="1">
      <c r="A485" s="50"/>
      <c r="B485" s="147"/>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5.75" customHeight="1">
      <c r="A486" s="50"/>
      <c r="B486" s="147"/>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5.75" customHeight="1">
      <c r="A487" s="50"/>
      <c r="B487" s="147"/>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5.75" customHeight="1">
      <c r="A488" s="50"/>
      <c r="B488" s="147"/>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5.75" customHeight="1">
      <c r="A489" s="50"/>
      <c r="B489" s="147"/>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5.75" customHeight="1">
      <c r="A490" s="50"/>
      <c r="B490" s="147"/>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5.75" customHeight="1">
      <c r="A491" s="50"/>
      <c r="B491" s="147"/>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5.75" customHeight="1">
      <c r="A492" s="50"/>
      <c r="B492" s="147"/>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5.75" customHeight="1">
      <c r="A493" s="50"/>
      <c r="B493" s="147"/>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5.75" customHeight="1">
      <c r="A494" s="50"/>
      <c r="B494" s="147"/>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5.75" customHeight="1">
      <c r="A495" s="50"/>
      <c r="B495" s="147"/>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5.75" customHeight="1">
      <c r="A496" s="50"/>
      <c r="B496" s="147"/>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5.75" customHeight="1">
      <c r="A497" s="50"/>
      <c r="B497" s="147"/>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5.75" customHeight="1">
      <c r="A498" s="50"/>
      <c r="B498" s="147"/>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5.75" customHeight="1">
      <c r="A499" s="50"/>
      <c r="B499" s="147"/>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5.75" customHeight="1">
      <c r="A500" s="50"/>
      <c r="B500" s="147"/>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5.75" customHeight="1">
      <c r="A501" s="50"/>
      <c r="B501" s="147"/>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5.75" customHeight="1">
      <c r="A502" s="50"/>
      <c r="B502" s="147"/>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5.75" customHeight="1">
      <c r="A503" s="50"/>
      <c r="B503" s="147"/>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5.75" customHeight="1">
      <c r="A504" s="50"/>
      <c r="B504" s="147"/>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5.75" customHeight="1">
      <c r="A505" s="50"/>
      <c r="B505" s="147"/>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5.75" customHeight="1">
      <c r="A506" s="50"/>
      <c r="B506" s="147"/>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5.75" customHeight="1">
      <c r="A507" s="50"/>
      <c r="B507" s="147"/>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5.75" customHeight="1">
      <c r="A508" s="50"/>
      <c r="B508" s="147"/>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5.75" customHeight="1">
      <c r="A509" s="50"/>
      <c r="B509" s="147"/>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5.75" customHeight="1">
      <c r="A510" s="50"/>
      <c r="B510" s="147"/>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5.75" customHeight="1">
      <c r="A511" s="50"/>
      <c r="B511" s="147"/>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5.75" customHeight="1">
      <c r="A512" s="50"/>
      <c r="B512" s="147"/>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5.75" customHeight="1">
      <c r="A513" s="50"/>
      <c r="B513" s="147"/>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5.75" customHeight="1">
      <c r="A514" s="50"/>
      <c r="B514" s="147"/>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5.75" customHeight="1">
      <c r="A515" s="50"/>
      <c r="B515" s="147"/>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5.75" customHeight="1">
      <c r="A516" s="50"/>
      <c r="B516" s="147"/>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5.75" customHeight="1">
      <c r="A517" s="50"/>
      <c r="B517" s="147"/>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5.75" customHeight="1">
      <c r="A518" s="50"/>
      <c r="B518" s="147"/>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5.75" customHeight="1">
      <c r="A519" s="50"/>
      <c r="B519" s="147"/>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5.75" customHeight="1">
      <c r="A520" s="50"/>
      <c r="B520" s="147"/>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5.75" customHeight="1">
      <c r="A521" s="50"/>
      <c r="B521" s="147"/>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5.75" customHeight="1">
      <c r="A522" s="50"/>
      <c r="B522" s="147"/>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5.75" customHeight="1">
      <c r="A523" s="50"/>
      <c r="B523" s="147"/>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5.75" customHeight="1">
      <c r="A524" s="50"/>
      <c r="B524" s="147"/>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5.75" customHeight="1">
      <c r="A525" s="50"/>
      <c r="B525" s="147"/>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5.75" customHeight="1">
      <c r="A526" s="50"/>
      <c r="B526" s="147"/>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5.75" customHeight="1">
      <c r="A527" s="50"/>
      <c r="B527" s="147"/>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5.75" customHeight="1">
      <c r="A528" s="50"/>
      <c r="B528" s="147"/>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5.75" customHeight="1">
      <c r="A529" s="50"/>
      <c r="B529" s="147"/>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5.75" customHeight="1">
      <c r="A530" s="50"/>
      <c r="B530" s="147"/>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5.75" customHeight="1">
      <c r="A531" s="50"/>
      <c r="B531" s="147"/>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5.75" customHeight="1">
      <c r="A532" s="50"/>
      <c r="B532" s="147"/>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5.75" customHeight="1">
      <c r="A533" s="50"/>
      <c r="B533" s="147"/>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5.75" customHeight="1">
      <c r="A534" s="50"/>
      <c r="B534" s="147"/>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5.75" customHeight="1">
      <c r="A535" s="50"/>
      <c r="B535" s="147"/>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5.75" customHeight="1">
      <c r="A536" s="50"/>
      <c r="B536" s="147"/>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5.75" customHeight="1">
      <c r="A537" s="50"/>
      <c r="B537" s="147"/>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5.75" customHeight="1">
      <c r="A538" s="50"/>
      <c r="B538" s="147"/>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5.75" customHeight="1">
      <c r="A539" s="50"/>
      <c r="B539" s="147"/>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5.75" customHeight="1">
      <c r="A540" s="50"/>
      <c r="B540" s="147"/>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5.75" customHeight="1">
      <c r="A541" s="50"/>
      <c r="B541" s="147"/>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5.75" customHeight="1">
      <c r="A542" s="50"/>
      <c r="B542" s="147"/>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5.75" customHeight="1">
      <c r="A543" s="50"/>
      <c r="B543" s="147"/>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5.75" customHeight="1">
      <c r="A544" s="50"/>
      <c r="B544" s="147"/>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5.75" customHeight="1">
      <c r="A545" s="50"/>
      <c r="B545" s="147"/>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5.75" customHeight="1">
      <c r="A546" s="50"/>
      <c r="B546" s="147"/>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5.75" customHeight="1">
      <c r="A547" s="50"/>
      <c r="B547" s="147"/>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5.75" customHeight="1">
      <c r="A548" s="50"/>
      <c r="B548" s="147"/>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5.75" customHeight="1">
      <c r="A549" s="50"/>
      <c r="B549" s="147"/>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5.75" customHeight="1">
      <c r="A550" s="50"/>
      <c r="B550" s="147"/>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5.75" customHeight="1">
      <c r="A551" s="50"/>
      <c r="B551" s="147"/>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5.75" customHeight="1">
      <c r="A552" s="50"/>
      <c r="B552" s="147"/>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5.75" customHeight="1">
      <c r="A553" s="50"/>
      <c r="B553" s="147"/>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5.75" customHeight="1">
      <c r="A554" s="50"/>
      <c r="B554" s="147"/>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5.75" customHeight="1">
      <c r="A555" s="50"/>
      <c r="B555" s="147"/>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5.75" customHeight="1">
      <c r="A556" s="50"/>
      <c r="B556" s="147"/>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5.75" customHeight="1">
      <c r="A557" s="50"/>
      <c r="B557" s="147"/>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5.75" customHeight="1">
      <c r="A558" s="50"/>
      <c r="B558" s="147"/>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5.75" customHeight="1">
      <c r="A559" s="50"/>
      <c r="B559" s="147"/>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5.75" customHeight="1">
      <c r="A560" s="50"/>
      <c r="B560" s="147"/>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5.75" customHeight="1">
      <c r="A561" s="50"/>
      <c r="B561" s="147"/>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5.75" customHeight="1">
      <c r="A562" s="50"/>
      <c r="B562" s="147"/>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5.75" customHeight="1">
      <c r="A563" s="50"/>
      <c r="B563" s="147"/>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5.75" customHeight="1">
      <c r="A564" s="50"/>
      <c r="B564" s="147"/>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5.75" customHeight="1">
      <c r="A565" s="50"/>
      <c r="B565" s="147"/>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5.75" customHeight="1">
      <c r="A566" s="50"/>
      <c r="B566" s="147"/>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5.75" customHeight="1">
      <c r="A567" s="50"/>
      <c r="B567" s="147"/>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5.75" customHeight="1">
      <c r="A568" s="50"/>
      <c r="B568" s="147"/>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5.75" customHeight="1">
      <c r="A569" s="50"/>
      <c r="B569" s="147"/>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5.75" customHeight="1">
      <c r="A570" s="50"/>
      <c r="B570" s="147"/>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5.75" customHeight="1">
      <c r="A571" s="50"/>
      <c r="B571" s="147"/>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5.75" customHeight="1">
      <c r="A572" s="50"/>
      <c r="B572" s="147"/>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5.75" customHeight="1">
      <c r="A573" s="50"/>
      <c r="B573" s="147"/>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5.75" customHeight="1">
      <c r="A574" s="50"/>
      <c r="B574" s="147"/>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5.75" customHeight="1">
      <c r="A575" s="50"/>
      <c r="B575" s="147"/>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5.75" customHeight="1">
      <c r="A576" s="50"/>
      <c r="B576" s="147"/>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5.75" customHeight="1">
      <c r="A577" s="50"/>
      <c r="B577" s="147"/>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5.75" customHeight="1">
      <c r="A578" s="50"/>
      <c r="B578" s="147"/>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5.75" customHeight="1">
      <c r="A579" s="50"/>
      <c r="B579" s="147"/>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5.75" customHeight="1">
      <c r="A580" s="50"/>
      <c r="B580" s="147"/>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5.75" customHeight="1">
      <c r="A581" s="50"/>
      <c r="B581" s="147"/>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5.75" customHeight="1">
      <c r="A582" s="50"/>
      <c r="B582" s="147"/>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5.75" customHeight="1">
      <c r="A583" s="50"/>
      <c r="B583" s="147"/>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5.75" customHeight="1">
      <c r="A584" s="50"/>
      <c r="B584" s="147"/>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5.75" customHeight="1">
      <c r="A585" s="50"/>
      <c r="B585" s="147"/>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5.75" customHeight="1">
      <c r="A586" s="50"/>
      <c r="B586" s="147"/>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5.75" customHeight="1">
      <c r="A587" s="50"/>
      <c r="B587" s="147"/>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5.75" customHeight="1">
      <c r="A588" s="50"/>
      <c r="B588" s="147"/>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5.75" customHeight="1">
      <c r="A589" s="50"/>
      <c r="B589" s="147"/>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5.75" customHeight="1">
      <c r="A590" s="50"/>
      <c r="B590" s="147"/>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5.75" customHeight="1">
      <c r="A591" s="50"/>
      <c r="B591" s="147"/>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5.75" customHeight="1">
      <c r="A592" s="50"/>
      <c r="B592" s="147"/>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5.75" customHeight="1">
      <c r="A593" s="50"/>
      <c r="B593" s="147"/>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5.75" customHeight="1">
      <c r="A594" s="50"/>
      <c r="B594" s="147"/>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5.75" customHeight="1">
      <c r="A595" s="50"/>
      <c r="B595" s="147"/>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5.75" customHeight="1">
      <c r="A596" s="50"/>
      <c r="B596" s="147"/>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5.75" customHeight="1">
      <c r="A597" s="50"/>
      <c r="B597" s="147"/>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5.75" customHeight="1">
      <c r="A598" s="50"/>
      <c r="B598" s="147"/>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5.75" customHeight="1">
      <c r="A599" s="50"/>
      <c r="B599" s="147"/>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5.75" customHeight="1">
      <c r="A600" s="50"/>
      <c r="B600" s="147"/>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5.75" customHeight="1">
      <c r="A601" s="50"/>
      <c r="B601" s="147"/>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5.75" customHeight="1">
      <c r="A602" s="50"/>
      <c r="B602" s="147"/>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5.75" customHeight="1">
      <c r="A603" s="50"/>
      <c r="B603" s="147"/>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5.75" customHeight="1">
      <c r="A604" s="50"/>
      <c r="B604" s="147"/>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5.75" customHeight="1">
      <c r="A605" s="50"/>
      <c r="B605" s="147"/>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5.75" customHeight="1">
      <c r="A606" s="50"/>
      <c r="B606" s="147"/>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5.75" customHeight="1">
      <c r="A607" s="50"/>
      <c r="B607" s="147"/>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5.75" customHeight="1">
      <c r="A608" s="50"/>
      <c r="B608" s="147"/>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5.75" customHeight="1">
      <c r="A609" s="50"/>
      <c r="B609" s="147"/>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5.75" customHeight="1">
      <c r="A610" s="50"/>
      <c r="B610" s="147"/>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5.75" customHeight="1">
      <c r="A611" s="50"/>
      <c r="B611" s="147"/>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5.75" customHeight="1">
      <c r="A612" s="50"/>
      <c r="B612" s="147"/>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5.75" customHeight="1">
      <c r="A613" s="50"/>
      <c r="B613" s="147"/>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5.75" customHeight="1">
      <c r="A614" s="50"/>
      <c r="B614" s="147"/>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5.75" customHeight="1">
      <c r="A615" s="50"/>
      <c r="B615" s="147"/>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5.75" customHeight="1">
      <c r="A616" s="50"/>
      <c r="B616" s="147"/>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5.75" customHeight="1">
      <c r="A617" s="50"/>
      <c r="B617" s="147"/>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5.75" customHeight="1">
      <c r="A618" s="50"/>
      <c r="B618" s="147"/>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5.75" customHeight="1">
      <c r="A619" s="50"/>
      <c r="B619" s="147"/>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5.75" customHeight="1">
      <c r="A620" s="50"/>
      <c r="B620" s="147"/>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5.75" customHeight="1">
      <c r="A621" s="50"/>
      <c r="B621" s="147"/>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5.75" customHeight="1">
      <c r="A622" s="50"/>
      <c r="B622" s="147"/>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5.75" customHeight="1">
      <c r="A623" s="50"/>
      <c r="B623" s="147"/>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5.75" customHeight="1">
      <c r="A624" s="50"/>
      <c r="B624" s="147"/>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5.75" customHeight="1">
      <c r="A625" s="50"/>
      <c r="B625" s="147"/>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5.75" customHeight="1">
      <c r="A626" s="50"/>
      <c r="B626" s="147"/>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5.75" customHeight="1">
      <c r="A627" s="50"/>
      <c r="B627" s="147"/>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5.75" customHeight="1">
      <c r="A628" s="50"/>
      <c r="B628" s="147"/>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5.75" customHeight="1">
      <c r="A629" s="50"/>
      <c r="B629" s="147"/>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5.75" customHeight="1">
      <c r="A630" s="50"/>
      <c r="B630" s="147"/>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5.75" customHeight="1">
      <c r="A631" s="50"/>
      <c r="B631" s="147"/>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5.75" customHeight="1">
      <c r="A632" s="50"/>
      <c r="B632" s="147"/>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5.75" customHeight="1">
      <c r="A633" s="50"/>
      <c r="B633" s="147"/>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5.75" customHeight="1">
      <c r="A634" s="50"/>
      <c r="B634" s="147"/>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5.75" customHeight="1">
      <c r="A635" s="50"/>
      <c r="B635" s="147"/>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5.75" customHeight="1">
      <c r="A636" s="50"/>
      <c r="B636" s="147"/>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5.75" customHeight="1">
      <c r="A637" s="50"/>
      <c r="B637" s="147"/>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5.75" customHeight="1">
      <c r="A638" s="50"/>
      <c r="B638" s="147"/>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5.75" customHeight="1">
      <c r="A639" s="50"/>
      <c r="B639" s="147"/>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5.75" customHeight="1">
      <c r="A640" s="50"/>
      <c r="B640" s="147"/>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5.75" customHeight="1">
      <c r="A641" s="50"/>
      <c r="B641" s="147"/>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5.75" customHeight="1">
      <c r="A642" s="50"/>
      <c r="B642" s="147"/>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5.75" customHeight="1">
      <c r="A643" s="50"/>
      <c r="B643" s="147"/>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5.75" customHeight="1">
      <c r="A644" s="50"/>
      <c r="B644" s="147"/>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5.75" customHeight="1">
      <c r="A645" s="50"/>
      <c r="B645" s="147"/>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5.75" customHeight="1">
      <c r="A646" s="50"/>
      <c r="B646" s="147"/>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5.75" customHeight="1">
      <c r="A647" s="50"/>
      <c r="B647" s="147"/>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5.75" customHeight="1">
      <c r="A648" s="50"/>
      <c r="B648" s="147"/>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5.75" customHeight="1">
      <c r="A649" s="50"/>
      <c r="B649" s="147"/>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5.75" customHeight="1">
      <c r="A650" s="50"/>
      <c r="B650" s="147"/>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5.75" customHeight="1">
      <c r="A651" s="50"/>
      <c r="B651" s="147"/>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5.75" customHeight="1">
      <c r="A652" s="50"/>
      <c r="B652" s="147"/>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5.75" customHeight="1">
      <c r="A653" s="50"/>
      <c r="B653" s="147"/>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5.75" customHeight="1">
      <c r="A654" s="50"/>
      <c r="B654" s="147"/>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5.75" customHeight="1">
      <c r="A655" s="50"/>
      <c r="B655" s="147"/>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5.75" customHeight="1">
      <c r="A656" s="50"/>
      <c r="B656" s="147"/>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5.75" customHeight="1">
      <c r="A657" s="50"/>
      <c r="B657" s="147"/>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5.75" customHeight="1">
      <c r="A658" s="50"/>
      <c r="B658" s="147"/>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5.75" customHeight="1">
      <c r="A659" s="50"/>
      <c r="B659" s="147"/>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5.75" customHeight="1">
      <c r="A660" s="50"/>
      <c r="B660" s="147"/>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5.75" customHeight="1">
      <c r="A661" s="50"/>
      <c r="B661" s="147"/>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5.75" customHeight="1">
      <c r="A662" s="50"/>
      <c r="B662" s="147"/>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5.75" customHeight="1">
      <c r="A663" s="50"/>
      <c r="B663" s="147"/>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5.75" customHeight="1">
      <c r="A664" s="50"/>
      <c r="B664" s="147"/>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5.75" customHeight="1">
      <c r="A665" s="50"/>
      <c r="B665" s="147"/>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5.75" customHeight="1">
      <c r="A666" s="50"/>
      <c r="B666" s="147"/>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5.75" customHeight="1">
      <c r="A667" s="50"/>
      <c r="B667" s="147"/>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5.75" customHeight="1">
      <c r="A668" s="50"/>
      <c r="B668" s="147"/>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5.75" customHeight="1">
      <c r="A669" s="50"/>
      <c r="B669" s="147"/>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5.75" customHeight="1">
      <c r="A670" s="50"/>
      <c r="B670" s="147"/>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5.75" customHeight="1">
      <c r="A671" s="50"/>
      <c r="B671" s="147"/>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5.75" customHeight="1">
      <c r="A672" s="50"/>
      <c r="B672" s="147"/>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5.75" customHeight="1">
      <c r="A673" s="50"/>
      <c r="B673" s="147"/>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5.75" customHeight="1">
      <c r="A674" s="50"/>
      <c r="B674" s="147"/>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5.75" customHeight="1">
      <c r="A675" s="50"/>
      <c r="B675" s="147"/>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5.75" customHeight="1">
      <c r="A676" s="50"/>
      <c r="B676" s="147"/>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5.75" customHeight="1">
      <c r="A677" s="50"/>
      <c r="B677" s="147"/>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5.75" customHeight="1">
      <c r="A678" s="50"/>
      <c r="B678" s="147"/>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5.75" customHeight="1">
      <c r="A679" s="50"/>
      <c r="B679" s="147"/>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5.75" customHeight="1">
      <c r="A680" s="50"/>
      <c r="B680" s="147"/>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5.75" customHeight="1">
      <c r="A681" s="50"/>
      <c r="B681" s="147"/>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5.75" customHeight="1">
      <c r="A682" s="50"/>
      <c r="B682" s="147"/>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5.75" customHeight="1">
      <c r="A683" s="50"/>
      <c r="B683" s="147"/>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5.75" customHeight="1">
      <c r="A684" s="50"/>
      <c r="B684" s="147"/>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5.75" customHeight="1">
      <c r="A685" s="50"/>
      <c r="B685" s="147"/>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5.75" customHeight="1">
      <c r="A686" s="50"/>
      <c r="B686" s="147"/>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5.75" customHeight="1">
      <c r="A687" s="50"/>
      <c r="B687" s="147"/>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5.75" customHeight="1">
      <c r="A688" s="50"/>
      <c r="B688" s="147"/>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5.75" customHeight="1">
      <c r="A689" s="50"/>
      <c r="B689" s="147"/>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5.75" customHeight="1">
      <c r="A690" s="50"/>
      <c r="B690" s="147"/>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5.75" customHeight="1">
      <c r="A691" s="50"/>
      <c r="B691" s="147"/>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5.75" customHeight="1">
      <c r="A692" s="50"/>
      <c r="B692" s="147"/>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5.75" customHeight="1">
      <c r="A693" s="50"/>
      <c r="B693" s="147"/>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5.75" customHeight="1">
      <c r="A694" s="50"/>
      <c r="B694" s="147"/>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5.75" customHeight="1">
      <c r="A695" s="50"/>
      <c r="B695" s="147"/>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5.75" customHeight="1">
      <c r="A696" s="50"/>
      <c r="B696" s="147"/>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5.75" customHeight="1">
      <c r="A697" s="50"/>
      <c r="B697" s="147"/>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5.75" customHeight="1">
      <c r="A698" s="50"/>
      <c r="B698" s="147"/>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5.75" customHeight="1">
      <c r="A699" s="50"/>
      <c r="B699" s="147"/>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5.75" customHeight="1">
      <c r="A700" s="50"/>
      <c r="B700" s="147"/>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5.75" customHeight="1">
      <c r="A701" s="50"/>
      <c r="B701" s="147"/>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5.75" customHeight="1">
      <c r="A702" s="50"/>
      <c r="B702" s="147"/>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5.75" customHeight="1">
      <c r="A703" s="50"/>
      <c r="B703" s="147"/>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5.75" customHeight="1">
      <c r="A704" s="50"/>
      <c r="B704" s="147"/>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5.75" customHeight="1">
      <c r="A705" s="50"/>
      <c r="B705" s="147"/>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5.75" customHeight="1">
      <c r="A706" s="50"/>
      <c r="B706" s="147"/>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5.75" customHeight="1">
      <c r="A707" s="50"/>
      <c r="B707" s="147"/>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5.75" customHeight="1">
      <c r="A708" s="50"/>
      <c r="B708" s="147"/>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5.75" customHeight="1">
      <c r="A709" s="50"/>
      <c r="B709" s="147"/>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5.75" customHeight="1">
      <c r="A710" s="50"/>
      <c r="B710" s="147"/>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5.75" customHeight="1">
      <c r="A711" s="50"/>
      <c r="B711" s="147"/>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5.75" customHeight="1">
      <c r="A712" s="50"/>
      <c r="B712" s="147"/>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5.75" customHeight="1">
      <c r="A713" s="50"/>
      <c r="B713" s="147"/>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5.75" customHeight="1">
      <c r="A714" s="50"/>
      <c r="B714" s="147"/>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5.75" customHeight="1">
      <c r="A715" s="50"/>
      <c r="B715" s="147"/>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5.75" customHeight="1">
      <c r="A716" s="50"/>
      <c r="B716" s="147"/>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5.75" customHeight="1">
      <c r="A717" s="50"/>
      <c r="B717" s="147"/>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5.75" customHeight="1">
      <c r="A718" s="50"/>
      <c r="B718" s="147"/>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5.75" customHeight="1">
      <c r="A719" s="50"/>
      <c r="B719" s="147"/>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5.75" customHeight="1">
      <c r="A720" s="50"/>
      <c r="B720" s="147"/>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5.75" customHeight="1">
      <c r="A721" s="50"/>
      <c r="B721" s="147"/>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5.75" customHeight="1">
      <c r="A722" s="50"/>
      <c r="B722" s="147"/>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5.75" customHeight="1">
      <c r="A723" s="50"/>
      <c r="B723" s="147"/>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5.75" customHeight="1">
      <c r="A724" s="50"/>
      <c r="B724" s="147"/>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5.75" customHeight="1">
      <c r="A725" s="50"/>
      <c r="B725" s="147"/>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5.75" customHeight="1">
      <c r="A726" s="50"/>
      <c r="B726" s="147"/>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5.75" customHeight="1">
      <c r="A727" s="50"/>
      <c r="B727" s="147"/>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5.75" customHeight="1">
      <c r="A728" s="50"/>
      <c r="B728" s="147"/>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5.75" customHeight="1">
      <c r="A729" s="50"/>
      <c r="B729" s="147"/>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5.75" customHeight="1">
      <c r="A730" s="50"/>
      <c r="B730" s="147"/>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5.75" customHeight="1">
      <c r="A731" s="50"/>
      <c r="B731" s="147"/>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5.75" customHeight="1">
      <c r="A732" s="50"/>
      <c r="B732" s="147"/>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5.75" customHeight="1">
      <c r="A733" s="50"/>
      <c r="B733" s="147"/>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5.75" customHeight="1">
      <c r="A734" s="50"/>
      <c r="B734" s="147"/>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5.75" customHeight="1">
      <c r="A735" s="50"/>
      <c r="B735" s="147"/>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5.75" customHeight="1">
      <c r="A736" s="50"/>
      <c r="B736" s="147"/>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5.75" customHeight="1">
      <c r="A737" s="50"/>
      <c r="B737" s="147"/>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5.75" customHeight="1">
      <c r="A738" s="50"/>
      <c r="B738" s="147"/>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5.75" customHeight="1">
      <c r="A739" s="50"/>
      <c r="B739" s="147"/>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5.75" customHeight="1">
      <c r="A740" s="50"/>
      <c r="B740" s="147"/>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5.75" customHeight="1">
      <c r="A741" s="50"/>
      <c r="B741" s="147"/>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5.75" customHeight="1">
      <c r="A742" s="50"/>
      <c r="B742" s="147"/>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5.75" customHeight="1">
      <c r="A743" s="50"/>
      <c r="B743" s="147"/>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5.75" customHeight="1">
      <c r="A744" s="50"/>
      <c r="B744" s="147"/>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5.75" customHeight="1">
      <c r="A745" s="50"/>
      <c r="B745" s="147"/>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5.75" customHeight="1">
      <c r="A746" s="50"/>
      <c r="B746" s="147"/>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5.75" customHeight="1">
      <c r="A747" s="50"/>
      <c r="B747" s="147"/>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5.75" customHeight="1">
      <c r="A748" s="50"/>
      <c r="B748" s="147"/>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5.75" customHeight="1">
      <c r="A749" s="50"/>
      <c r="B749" s="147"/>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5.75" customHeight="1">
      <c r="A750" s="50"/>
      <c r="B750" s="147"/>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5.75" customHeight="1">
      <c r="A751" s="50"/>
      <c r="B751" s="147"/>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5.75" customHeight="1">
      <c r="A752" s="50"/>
      <c r="B752" s="147"/>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5.75" customHeight="1">
      <c r="A753" s="50"/>
      <c r="B753" s="147"/>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5.75" customHeight="1">
      <c r="A754" s="50"/>
      <c r="B754" s="147"/>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5.75" customHeight="1">
      <c r="A755" s="50"/>
      <c r="B755" s="147"/>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5.75" customHeight="1">
      <c r="A756" s="50"/>
      <c r="B756" s="147"/>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5.75" customHeight="1">
      <c r="A757" s="50"/>
      <c r="B757" s="147"/>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5.75" customHeight="1">
      <c r="A758" s="50"/>
      <c r="B758" s="147"/>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5.75" customHeight="1">
      <c r="A759" s="50"/>
      <c r="B759" s="147"/>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5.75" customHeight="1">
      <c r="A760" s="50"/>
      <c r="B760" s="147"/>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5.75" customHeight="1">
      <c r="A761" s="50"/>
      <c r="B761" s="147"/>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5.75" customHeight="1">
      <c r="A762" s="50"/>
      <c r="B762" s="147"/>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5.75" customHeight="1">
      <c r="A763" s="50"/>
      <c r="B763" s="147"/>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5.75" customHeight="1">
      <c r="A764" s="50"/>
      <c r="B764" s="147"/>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5.75" customHeight="1">
      <c r="A765" s="50"/>
      <c r="B765" s="147"/>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5.75" customHeight="1">
      <c r="A766" s="50"/>
      <c r="B766" s="147"/>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5.75" customHeight="1">
      <c r="A767" s="50"/>
      <c r="B767" s="147"/>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5.75" customHeight="1">
      <c r="A768" s="50"/>
      <c r="B768" s="147"/>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5.75" customHeight="1">
      <c r="A769" s="50"/>
      <c r="B769" s="147"/>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5.75" customHeight="1">
      <c r="A770" s="50"/>
      <c r="B770" s="147"/>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5.75" customHeight="1">
      <c r="A771" s="50"/>
      <c r="B771" s="147"/>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5.75" customHeight="1">
      <c r="A772" s="50"/>
      <c r="B772" s="147"/>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5.75" customHeight="1">
      <c r="A773" s="50"/>
      <c r="B773" s="147"/>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5.75" customHeight="1">
      <c r="A774" s="50"/>
      <c r="B774" s="147"/>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5.75" customHeight="1">
      <c r="A775" s="50"/>
      <c r="B775" s="147"/>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5.75" customHeight="1">
      <c r="A776" s="50"/>
      <c r="B776" s="147"/>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5.75" customHeight="1">
      <c r="A777" s="50"/>
      <c r="B777" s="147"/>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5.75" customHeight="1">
      <c r="A778" s="50"/>
      <c r="B778" s="147"/>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5.75" customHeight="1">
      <c r="A779" s="50"/>
      <c r="B779" s="147"/>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5.75" customHeight="1">
      <c r="A780" s="50"/>
      <c r="B780" s="147"/>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5.75" customHeight="1">
      <c r="A781" s="50"/>
      <c r="B781" s="147"/>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5.75" customHeight="1">
      <c r="A782" s="50"/>
      <c r="B782" s="147"/>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5.75" customHeight="1">
      <c r="A783" s="50"/>
      <c r="B783" s="147"/>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5.75" customHeight="1">
      <c r="A784" s="50"/>
      <c r="B784" s="147"/>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5.75" customHeight="1">
      <c r="A785" s="50"/>
      <c r="B785" s="147"/>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5.75" customHeight="1">
      <c r="A786" s="50"/>
      <c r="B786" s="147"/>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5.75" customHeight="1">
      <c r="A787" s="50"/>
      <c r="B787" s="147"/>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5.75" customHeight="1">
      <c r="A788" s="50"/>
      <c r="B788" s="147"/>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5.75" customHeight="1">
      <c r="A789" s="50"/>
      <c r="B789" s="147"/>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5.75" customHeight="1">
      <c r="A790" s="50"/>
      <c r="B790" s="147"/>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5.75" customHeight="1">
      <c r="A791" s="50"/>
      <c r="B791" s="147"/>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5.75" customHeight="1">
      <c r="A792" s="50"/>
      <c r="B792" s="147"/>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5.75" customHeight="1">
      <c r="A793" s="50"/>
      <c r="B793" s="147"/>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5.75" customHeight="1">
      <c r="A794" s="50"/>
      <c r="B794" s="147"/>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5.75" customHeight="1">
      <c r="A795" s="50"/>
      <c r="B795" s="147"/>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5.75" customHeight="1">
      <c r="A796" s="50"/>
      <c r="B796" s="147"/>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5.75" customHeight="1">
      <c r="A797" s="50"/>
      <c r="B797" s="147"/>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5.75" customHeight="1">
      <c r="A798" s="50"/>
      <c r="B798" s="147"/>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5.75" customHeight="1">
      <c r="A799" s="50"/>
      <c r="B799" s="147"/>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5.75" customHeight="1">
      <c r="A800" s="50"/>
      <c r="B800" s="147"/>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5.75" customHeight="1">
      <c r="A801" s="50"/>
      <c r="B801" s="147"/>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5.75" customHeight="1">
      <c r="A802" s="50"/>
      <c r="B802" s="147"/>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5.75" customHeight="1">
      <c r="A803" s="50"/>
      <c r="B803" s="147"/>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5.75" customHeight="1">
      <c r="A804" s="50"/>
      <c r="B804" s="147"/>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5.75" customHeight="1">
      <c r="A805" s="50"/>
      <c r="B805" s="147"/>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5.75" customHeight="1">
      <c r="A806" s="50"/>
      <c r="B806" s="147"/>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5.75" customHeight="1">
      <c r="A807" s="50"/>
      <c r="B807" s="147"/>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5.75" customHeight="1">
      <c r="A808" s="50"/>
      <c r="B808" s="147"/>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5.75" customHeight="1">
      <c r="A809" s="50"/>
      <c r="B809" s="147"/>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5.75" customHeight="1">
      <c r="A810" s="50"/>
      <c r="B810" s="147"/>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5.75" customHeight="1">
      <c r="A811" s="50"/>
      <c r="B811" s="147"/>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5.75" customHeight="1">
      <c r="A812" s="50"/>
      <c r="B812" s="147"/>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5.75" customHeight="1">
      <c r="A813" s="50"/>
      <c r="B813" s="147"/>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5.75" customHeight="1">
      <c r="A814" s="50"/>
      <c r="B814" s="147"/>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5.75" customHeight="1">
      <c r="A815" s="50"/>
      <c r="B815" s="147"/>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5.75" customHeight="1">
      <c r="A816" s="50"/>
      <c r="B816" s="147"/>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5.75" customHeight="1">
      <c r="A817" s="50"/>
      <c r="B817" s="147"/>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5.75" customHeight="1">
      <c r="A818" s="50"/>
      <c r="B818" s="147"/>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5.75" customHeight="1">
      <c r="A819" s="50"/>
      <c r="B819" s="147"/>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5.75" customHeight="1">
      <c r="A820" s="50"/>
      <c r="B820" s="147"/>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5.75" customHeight="1">
      <c r="A821" s="50"/>
      <c r="B821" s="147"/>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5.75" customHeight="1">
      <c r="A822" s="50"/>
      <c r="B822" s="147"/>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5.75" customHeight="1">
      <c r="A823" s="50"/>
      <c r="B823" s="147"/>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5.75" customHeight="1">
      <c r="A824" s="50"/>
      <c r="B824" s="147"/>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5.75" customHeight="1">
      <c r="A825" s="50"/>
      <c r="B825" s="147"/>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5.75" customHeight="1">
      <c r="A826" s="50"/>
      <c r="B826" s="147"/>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5.75" customHeight="1">
      <c r="A827" s="50"/>
      <c r="B827" s="147"/>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5.75" customHeight="1">
      <c r="A828" s="50"/>
      <c r="B828" s="147"/>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5.75" customHeight="1">
      <c r="A829" s="50"/>
      <c r="B829" s="147"/>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5.75" customHeight="1">
      <c r="A830" s="50"/>
      <c r="B830" s="147"/>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5.75" customHeight="1">
      <c r="A831" s="50"/>
      <c r="B831" s="147"/>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5.75" customHeight="1">
      <c r="A832" s="50"/>
      <c r="B832" s="147"/>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5.75" customHeight="1">
      <c r="A833" s="50"/>
      <c r="B833" s="147"/>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5.75" customHeight="1">
      <c r="A834" s="50"/>
      <c r="B834" s="147"/>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5.75" customHeight="1">
      <c r="A835" s="50"/>
      <c r="B835" s="147"/>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5.75" customHeight="1">
      <c r="A836" s="50"/>
      <c r="B836" s="147"/>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5.75" customHeight="1">
      <c r="A837" s="50"/>
      <c r="B837" s="147"/>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5.75" customHeight="1">
      <c r="A838" s="50"/>
      <c r="B838" s="147"/>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5.75" customHeight="1">
      <c r="A839" s="50"/>
      <c r="B839" s="147"/>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5.75" customHeight="1">
      <c r="A840" s="50"/>
      <c r="B840" s="147"/>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5.75" customHeight="1">
      <c r="A841" s="50"/>
      <c r="B841" s="147"/>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5.75" customHeight="1">
      <c r="A842" s="50"/>
      <c r="B842" s="147"/>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5.75" customHeight="1">
      <c r="A843" s="50"/>
      <c r="B843" s="147"/>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5.75" customHeight="1">
      <c r="A844" s="50"/>
      <c r="B844" s="147"/>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5.75" customHeight="1">
      <c r="A845" s="50"/>
      <c r="B845" s="147"/>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5.75" customHeight="1">
      <c r="A846" s="50"/>
      <c r="B846" s="147"/>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5.75" customHeight="1">
      <c r="A847" s="50"/>
      <c r="B847" s="147"/>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5.75" customHeight="1">
      <c r="A848" s="50"/>
      <c r="B848" s="147"/>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5.75" customHeight="1">
      <c r="A849" s="50"/>
      <c r="B849" s="147"/>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5.75" customHeight="1">
      <c r="A850" s="50"/>
      <c r="B850" s="147"/>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5.75" customHeight="1">
      <c r="A851" s="50"/>
      <c r="B851" s="147"/>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5.75" customHeight="1">
      <c r="A852" s="50"/>
      <c r="B852" s="147"/>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5.75" customHeight="1">
      <c r="A853" s="50"/>
      <c r="B853" s="147"/>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5.75" customHeight="1">
      <c r="A854" s="50"/>
      <c r="B854" s="147"/>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5.75" customHeight="1">
      <c r="A855" s="50"/>
      <c r="B855" s="147"/>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5.75" customHeight="1">
      <c r="A856" s="50"/>
      <c r="B856" s="147"/>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5.75" customHeight="1">
      <c r="A857" s="50"/>
      <c r="B857" s="147"/>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5.75" customHeight="1">
      <c r="A858" s="50"/>
      <c r="B858" s="147"/>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5.75" customHeight="1">
      <c r="A859" s="50"/>
      <c r="B859" s="147"/>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5.75" customHeight="1">
      <c r="A860" s="50"/>
      <c r="B860" s="147"/>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5.75" customHeight="1">
      <c r="A861" s="50"/>
      <c r="B861" s="147"/>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5.75" customHeight="1">
      <c r="A862" s="50"/>
      <c r="B862" s="147"/>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5.75" customHeight="1">
      <c r="A863" s="50"/>
      <c r="B863" s="147"/>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5.75" customHeight="1">
      <c r="A864" s="50"/>
      <c r="B864" s="147"/>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5.75" customHeight="1">
      <c r="A865" s="50"/>
      <c r="B865" s="147"/>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5.75" customHeight="1">
      <c r="A866" s="50"/>
      <c r="B866" s="147"/>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5.75" customHeight="1">
      <c r="A867" s="50"/>
      <c r="B867" s="147"/>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5.75" customHeight="1">
      <c r="A868" s="50"/>
      <c r="B868" s="147"/>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5.75" customHeight="1">
      <c r="A869" s="50"/>
      <c r="B869" s="147"/>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5.75" customHeight="1">
      <c r="A870" s="50"/>
      <c r="B870" s="147"/>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5.75" customHeight="1">
      <c r="A871" s="50"/>
      <c r="B871" s="147"/>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5.75" customHeight="1">
      <c r="A872" s="50"/>
      <c r="B872" s="147"/>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5.75" customHeight="1">
      <c r="A873" s="50"/>
      <c r="B873" s="147"/>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5.75" customHeight="1">
      <c r="A874" s="50"/>
      <c r="B874" s="147"/>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5.75" customHeight="1">
      <c r="A875" s="50"/>
      <c r="B875" s="147"/>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5.75" customHeight="1">
      <c r="A876" s="50"/>
      <c r="B876" s="147"/>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5.75" customHeight="1">
      <c r="A877" s="50"/>
      <c r="B877" s="147"/>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5.75" customHeight="1">
      <c r="A878" s="50"/>
      <c r="B878" s="147"/>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5.75" customHeight="1">
      <c r="A879" s="50"/>
      <c r="B879" s="147"/>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5.75" customHeight="1">
      <c r="A880" s="50"/>
      <c r="B880" s="147"/>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5.75" customHeight="1">
      <c r="A881" s="50"/>
      <c r="B881" s="147"/>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5.75" customHeight="1">
      <c r="A882" s="50"/>
      <c r="B882" s="147"/>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5.75" customHeight="1">
      <c r="A883" s="50"/>
      <c r="B883" s="147"/>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5.75" customHeight="1">
      <c r="A884" s="50"/>
      <c r="B884" s="147"/>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5.75" customHeight="1">
      <c r="A885" s="50"/>
      <c r="B885" s="147"/>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5.75" customHeight="1">
      <c r="A886" s="50"/>
      <c r="B886" s="147"/>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5.75" customHeight="1">
      <c r="A887" s="50"/>
      <c r="B887" s="147"/>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5.75" customHeight="1">
      <c r="A888" s="50"/>
      <c r="B888" s="147"/>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5.75" customHeight="1">
      <c r="A889" s="50"/>
      <c r="B889" s="147"/>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5.75" customHeight="1">
      <c r="A890" s="50"/>
      <c r="B890" s="147"/>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5.75" customHeight="1">
      <c r="A891" s="50"/>
      <c r="B891" s="147"/>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5.75" customHeight="1">
      <c r="A892" s="50"/>
      <c r="B892" s="147"/>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5.75" customHeight="1">
      <c r="A893" s="50"/>
      <c r="B893" s="147"/>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5.75" customHeight="1">
      <c r="A894" s="50"/>
      <c r="B894" s="147"/>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5.75" customHeight="1">
      <c r="A895" s="50"/>
      <c r="B895" s="147"/>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5.75" customHeight="1">
      <c r="A896" s="50"/>
      <c r="B896" s="147"/>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5.75" customHeight="1">
      <c r="A897" s="50"/>
      <c r="B897" s="147"/>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5.75" customHeight="1">
      <c r="A898" s="50"/>
      <c r="B898" s="147"/>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5.75" customHeight="1">
      <c r="A899" s="50"/>
      <c r="B899" s="147"/>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5.75" customHeight="1">
      <c r="A900" s="50"/>
      <c r="B900" s="147"/>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5.75" customHeight="1">
      <c r="A901" s="50"/>
      <c r="B901" s="147"/>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5.75" customHeight="1">
      <c r="A902" s="50"/>
      <c r="B902" s="147"/>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5.75" customHeight="1">
      <c r="A903" s="50"/>
      <c r="B903" s="147"/>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5.75" customHeight="1">
      <c r="A904" s="50"/>
      <c r="B904" s="147"/>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5.75" customHeight="1">
      <c r="A905" s="50"/>
      <c r="B905" s="147"/>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5.75" customHeight="1">
      <c r="A906" s="50"/>
      <c r="B906" s="147"/>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5.75" customHeight="1">
      <c r="A907" s="50"/>
      <c r="B907" s="147"/>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5.75" customHeight="1">
      <c r="A908" s="50"/>
      <c r="B908" s="147"/>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5.75" customHeight="1">
      <c r="A909" s="50"/>
      <c r="B909" s="147"/>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5.75" customHeight="1">
      <c r="A910" s="50"/>
      <c r="B910" s="147"/>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5.75" customHeight="1">
      <c r="A911" s="50"/>
      <c r="B911" s="147"/>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5.75" customHeight="1">
      <c r="A912" s="50"/>
      <c r="B912" s="147"/>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5.75" customHeight="1">
      <c r="A913" s="50"/>
      <c r="B913" s="147"/>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5.75" customHeight="1">
      <c r="A914" s="50"/>
      <c r="B914" s="147"/>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5.75" customHeight="1">
      <c r="A915" s="50"/>
      <c r="B915" s="147"/>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5.75" customHeight="1">
      <c r="A916" s="50"/>
      <c r="B916" s="147"/>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5.75" customHeight="1">
      <c r="A917" s="50"/>
      <c r="B917" s="147"/>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5.75" customHeight="1">
      <c r="A918" s="50"/>
      <c r="B918" s="147"/>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5.75" customHeight="1">
      <c r="A919" s="50"/>
      <c r="B919" s="147"/>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5.75" customHeight="1">
      <c r="A920" s="50"/>
      <c r="B920" s="147"/>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5.75" customHeight="1">
      <c r="A921" s="50"/>
      <c r="B921" s="147"/>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5.75" customHeight="1">
      <c r="A922" s="50"/>
      <c r="B922" s="147"/>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5.75" customHeight="1">
      <c r="A923" s="50"/>
      <c r="B923" s="147"/>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5.75" customHeight="1">
      <c r="A924" s="50"/>
      <c r="B924" s="147"/>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5.75" customHeight="1">
      <c r="A925" s="50"/>
      <c r="B925" s="147"/>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5.75" customHeight="1">
      <c r="A926" s="50"/>
      <c r="B926" s="147"/>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5.75" customHeight="1">
      <c r="A927" s="50"/>
      <c r="B927" s="147"/>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5.75" customHeight="1">
      <c r="A928" s="50"/>
      <c r="B928" s="147"/>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5.75" customHeight="1">
      <c r="A929" s="50"/>
      <c r="B929" s="147"/>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5.75" customHeight="1">
      <c r="A930" s="50"/>
      <c r="B930" s="147"/>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5.75" customHeight="1">
      <c r="A931" s="50"/>
      <c r="B931" s="147"/>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5.75" customHeight="1">
      <c r="A932" s="50"/>
      <c r="B932" s="147"/>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5.75" customHeight="1">
      <c r="A933" s="50"/>
      <c r="B933" s="147"/>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5.75" customHeight="1">
      <c r="A934" s="50"/>
      <c r="B934" s="147"/>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5.75" customHeight="1">
      <c r="A935" s="50"/>
      <c r="B935" s="147"/>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5.75" customHeight="1">
      <c r="A936" s="50"/>
      <c r="B936" s="147"/>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5.75" customHeight="1">
      <c r="A937" s="50"/>
      <c r="B937" s="147"/>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5.75" customHeight="1">
      <c r="A938" s="50"/>
      <c r="B938" s="147"/>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5.75" customHeight="1">
      <c r="A939" s="50"/>
      <c r="B939" s="147"/>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5.75" customHeight="1">
      <c r="A940" s="50"/>
      <c r="B940" s="147"/>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5.75" customHeight="1">
      <c r="A941" s="50"/>
      <c r="B941" s="147"/>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5.75" customHeight="1">
      <c r="A942" s="50"/>
      <c r="B942" s="147"/>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5.75" customHeight="1">
      <c r="A943" s="50"/>
      <c r="B943" s="147"/>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5.75" customHeight="1">
      <c r="A944" s="50"/>
      <c r="B944" s="147"/>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5.75" customHeight="1">
      <c r="A945" s="50"/>
      <c r="B945" s="147"/>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5.75" customHeight="1">
      <c r="A946" s="50"/>
      <c r="B946" s="147"/>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5.75" customHeight="1">
      <c r="A947" s="50"/>
      <c r="B947" s="147"/>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5.75" customHeight="1">
      <c r="A948" s="50"/>
      <c r="B948" s="147"/>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5.75" customHeight="1">
      <c r="A949" s="50"/>
      <c r="B949" s="147"/>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5.75" customHeight="1">
      <c r="A950" s="50"/>
      <c r="B950" s="147"/>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5.75" customHeight="1">
      <c r="A951" s="50"/>
      <c r="B951" s="147"/>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5.75" customHeight="1">
      <c r="A952" s="50"/>
      <c r="B952" s="147"/>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5.75" customHeight="1">
      <c r="A953" s="50"/>
      <c r="B953" s="147"/>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5.75" customHeight="1">
      <c r="A954" s="50"/>
      <c r="B954" s="147"/>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5.75" customHeight="1">
      <c r="A955" s="50"/>
      <c r="B955" s="147"/>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5.75" customHeight="1">
      <c r="A956" s="50"/>
      <c r="B956" s="147"/>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5.75" customHeight="1">
      <c r="A957" s="50"/>
      <c r="B957" s="147"/>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5.75" customHeight="1">
      <c r="A958" s="50"/>
      <c r="B958" s="147"/>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5.75" customHeight="1">
      <c r="A959" s="50"/>
      <c r="B959" s="147"/>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5.75" customHeight="1">
      <c r="A960" s="50"/>
      <c r="B960" s="147"/>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5.75" customHeight="1">
      <c r="A961" s="50"/>
      <c r="B961" s="147"/>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5.75" customHeight="1">
      <c r="A962" s="50"/>
      <c r="B962" s="147"/>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5.75" customHeight="1">
      <c r="A963" s="50"/>
      <c r="B963" s="147"/>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5.75" customHeight="1">
      <c r="A964" s="50"/>
      <c r="B964" s="147"/>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5.75" customHeight="1">
      <c r="A965" s="50"/>
      <c r="B965" s="147"/>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5.75" customHeight="1">
      <c r="A966" s="50"/>
      <c r="B966" s="147"/>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5.75" customHeight="1">
      <c r="A967" s="50"/>
      <c r="B967" s="147"/>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5.75" customHeight="1">
      <c r="A968" s="50"/>
      <c r="B968" s="147"/>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5.75" customHeight="1">
      <c r="A969" s="50"/>
      <c r="B969" s="147"/>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5.75" customHeight="1">
      <c r="A970" s="50"/>
      <c r="B970" s="147"/>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5.75" customHeight="1">
      <c r="A971" s="50"/>
      <c r="B971" s="147"/>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5.75" customHeight="1">
      <c r="A972" s="50"/>
      <c r="B972" s="147"/>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5.75" customHeight="1">
      <c r="A973" s="50"/>
      <c r="B973" s="147"/>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5.75" customHeight="1">
      <c r="A974" s="50"/>
      <c r="B974" s="147"/>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5.75" customHeight="1">
      <c r="A975" s="50"/>
      <c r="B975" s="147"/>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5.75" customHeight="1">
      <c r="A976" s="50"/>
      <c r="B976" s="147"/>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5.75" customHeight="1">
      <c r="A977" s="50"/>
      <c r="B977" s="147"/>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5.75" customHeight="1">
      <c r="A978" s="50"/>
      <c r="B978" s="147"/>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5.75" customHeight="1">
      <c r="A979" s="50"/>
      <c r="B979" s="147"/>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5.75" customHeight="1">
      <c r="A980" s="50"/>
      <c r="B980" s="147"/>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5.75" customHeight="1">
      <c r="A981" s="50"/>
      <c r="B981" s="147"/>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5.75" customHeight="1">
      <c r="A982" s="50"/>
      <c r="B982" s="147"/>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5.75" customHeight="1">
      <c r="A983" s="50"/>
      <c r="B983" s="147"/>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5.75" customHeight="1">
      <c r="A984" s="50"/>
      <c r="B984" s="147"/>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5.75" customHeight="1">
      <c r="A985" s="50"/>
      <c r="B985" s="147"/>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5.75" customHeight="1">
      <c r="A986" s="50"/>
      <c r="B986" s="147"/>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5.75" customHeight="1">
      <c r="A987" s="50"/>
      <c r="B987" s="147"/>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5.75" customHeight="1">
      <c r="A988" s="50"/>
      <c r="B988" s="147"/>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5.75" customHeight="1">
      <c r="A989" s="50"/>
      <c r="B989" s="147"/>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5.75" customHeight="1">
      <c r="A990" s="50"/>
      <c r="B990" s="147"/>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5.75" customHeight="1">
      <c r="A991" s="50"/>
      <c r="B991" s="147"/>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5.75" customHeight="1">
      <c r="A992" s="50"/>
      <c r="B992" s="147"/>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5.75" customHeight="1">
      <c r="A993" s="50"/>
      <c r="B993" s="147"/>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5.75" customHeight="1">
      <c r="A994" s="50"/>
      <c r="B994" s="147"/>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5.75" customHeight="1">
      <c r="A995" s="50"/>
      <c r="B995" s="147"/>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5.75" customHeight="1">
      <c r="A996" s="50"/>
      <c r="B996" s="147"/>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5.75" customHeight="1">
      <c r="A997" s="50"/>
      <c r="B997" s="147"/>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5.75" customHeight="1">
      <c r="A998" s="50"/>
      <c r="B998" s="147"/>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5.75" customHeight="1">
      <c r="A999" s="50"/>
      <c r="B999" s="147"/>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5.75" customHeight="1">
      <c r="A1000" s="50"/>
      <c r="B1000" s="147"/>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39">
    <mergeCell ref="A47:A52"/>
    <mergeCell ref="A53:A55"/>
    <mergeCell ref="C55:M55"/>
    <mergeCell ref="C44:M44"/>
    <mergeCell ref="C47:M47"/>
    <mergeCell ref="B8:B10"/>
    <mergeCell ref="C10:D10"/>
    <mergeCell ref="A12:A46"/>
    <mergeCell ref="B13:B19"/>
    <mergeCell ref="B20:B23"/>
    <mergeCell ref="B27:B29"/>
    <mergeCell ref="B39:B42"/>
    <mergeCell ref="A2:A11"/>
    <mergeCell ref="C2:M2"/>
    <mergeCell ref="C3:M3"/>
    <mergeCell ref="F4:G4"/>
    <mergeCell ref="C5:M5"/>
    <mergeCell ref="I7:M7"/>
    <mergeCell ref="F10:G10"/>
    <mergeCell ref="F9:G9"/>
    <mergeCell ref="I9:J9"/>
    <mergeCell ref="I10:J10"/>
    <mergeCell ref="J25:L25"/>
    <mergeCell ref="C11:M11"/>
    <mergeCell ref="C12:M12"/>
    <mergeCell ref="C8:D9"/>
    <mergeCell ref="F38:G38"/>
    <mergeCell ref="F40:F41"/>
    <mergeCell ref="C56:M56"/>
    <mergeCell ref="C48:M48"/>
    <mergeCell ref="C49:M49"/>
    <mergeCell ref="C50:M50"/>
    <mergeCell ref="C51:M51"/>
    <mergeCell ref="C52:M52"/>
    <mergeCell ref="C53:M53"/>
    <mergeCell ref="C54:M54"/>
    <mergeCell ref="G40:J41"/>
    <mergeCell ref="L40:M41"/>
    <mergeCell ref="C43:M43"/>
  </mergeCells>
  <hyperlinks>
    <hyperlink ref="C51" r:id="rId1"/>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Z1000"/>
  <sheetViews>
    <sheetView zoomScale="70" zoomScaleNormal="70" workbookViewId="0">
      <selection activeCell="B2" sqref="B2"/>
    </sheetView>
  </sheetViews>
  <sheetFormatPr baseColWidth="10" defaultColWidth="14.42578125" defaultRowHeight="15" customHeight="1"/>
  <cols>
    <col min="1" max="1" width="25.140625" customWidth="1"/>
    <col min="2" max="2" width="39.140625" customWidth="1"/>
    <col min="3" max="3" width="11.42578125" customWidth="1"/>
    <col min="4" max="4" width="16.42578125" customWidth="1"/>
    <col min="5" max="5" width="11.42578125" customWidth="1"/>
    <col min="6" max="6" width="22.140625" customWidth="1"/>
    <col min="7" max="7" width="22.85546875" customWidth="1"/>
    <col min="8" max="13" width="11.42578125" customWidth="1"/>
    <col min="14" max="14" width="8.42578125" customWidth="1"/>
    <col min="15" max="26" width="11.42578125" customWidth="1"/>
  </cols>
  <sheetData>
    <row r="1" spans="1:26" ht="39" customHeight="1">
      <c r="A1" s="159"/>
      <c r="B1" s="1202" t="s">
        <v>935</v>
      </c>
      <c r="C1" s="1203"/>
      <c r="D1" s="1203"/>
      <c r="E1" s="1203"/>
      <c r="F1" s="1203"/>
      <c r="G1" s="1203"/>
      <c r="H1" s="1203"/>
      <c r="I1" s="1203"/>
      <c r="J1" s="1203"/>
      <c r="K1" s="1203"/>
      <c r="L1" s="1203"/>
      <c r="M1" s="1204"/>
      <c r="N1" s="160"/>
      <c r="O1" s="50"/>
      <c r="P1" s="50"/>
      <c r="Q1" s="50"/>
      <c r="R1" s="50"/>
      <c r="S1" s="50"/>
      <c r="T1" s="50"/>
      <c r="U1" s="50"/>
      <c r="V1" s="50"/>
      <c r="W1" s="50"/>
      <c r="X1" s="50"/>
      <c r="Y1" s="50"/>
      <c r="Z1" s="50"/>
    </row>
    <row r="2" spans="1:26" ht="34.5" customHeight="1">
      <c r="A2" s="1212" t="s">
        <v>263</v>
      </c>
      <c r="B2" s="51" t="s">
        <v>264</v>
      </c>
      <c r="C2" s="1124" t="s">
        <v>33</v>
      </c>
      <c r="D2" s="1125"/>
      <c r="E2" s="1125"/>
      <c r="F2" s="1125"/>
      <c r="G2" s="1125"/>
      <c r="H2" s="1125"/>
      <c r="I2" s="1125"/>
      <c r="J2" s="1125"/>
      <c r="K2" s="1125"/>
      <c r="L2" s="1125"/>
      <c r="M2" s="1126"/>
      <c r="N2" s="161"/>
      <c r="O2" s="50"/>
      <c r="P2" s="50"/>
      <c r="Q2" s="50"/>
      <c r="R2" s="50"/>
      <c r="S2" s="50"/>
      <c r="T2" s="50"/>
      <c r="U2" s="50"/>
      <c r="V2" s="50"/>
      <c r="W2" s="50"/>
      <c r="X2" s="50"/>
      <c r="Y2" s="50"/>
      <c r="Z2" s="50"/>
    </row>
    <row r="3" spans="1:26" ht="48" customHeight="1">
      <c r="A3" s="1111"/>
      <c r="B3" s="52" t="s">
        <v>338</v>
      </c>
      <c r="C3" s="1103" t="s">
        <v>339</v>
      </c>
      <c r="D3" s="1064"/>
      <c r="E3" s="1064"/>
      <c r="F3" s="1064"/>
      <c r="G3" s="1064"/>
      <c r="H3" s="1064"/>
      <c r="I3" s="1064"/>
      <c r="J3" s="1064"/>
      <c r="K3" s="1064"/>
      <c r="L3" s="1064"/>
      <c r="M3" s="1095"/>
      <c r="N3" s="161"/>
      <c r="O3" s="50"/>
      <c r="P3" s="50"/>
      <c r="Q3" s="50"/>
      <c r="R3" s="50"/>
      <c r="S3" s="50"/>
      <c r="T3" s="50"/>
      <c r="U3" s="50"/>
      <c r="V3" s="50"/>
      <c r="W3" s="50"/>
      <c r="X3" s="50"/>
      <c r="Y3" s="50"/>
      <c r="Z3" s="50"/>
    </row>
    <row r="4" spans="1:26" ht="28.5" customHeight="1">
      <c r="A4" s="1111"/>
      <c r="B4" s="60" t="s">
        <v>97</v>
      </c>
      <c r="C4" s="54" t="s">
        <v>163</v>
      </c>
      <c r="D4" s="1205" t="s">
        <v>287</v>
      </c>
      <c r="E4" s="1206"/>
      <c r="F4" s="1114" t="s">
        <v>340</v>
      </c>
      <c r="G4" s="1069"/>
      <c r="H4" s="1207"/>
      <c r="I4" s="1100"/>
      <c r="J4" s="1100"/>
      <c r="K4" s="1100"/>
      <c r="L4" s="1100"/>
      <c r="M4" s="1101"/>
      <c r="N4" s="136"/>
      <c r="O4" s="50"/>
      <c r="P4" s="50"/>
      <c r="Q4" s="50"/>
      <c r="R4" s="50"/>
      <c r="S4" s="50"/>
      <c r="T4" s="50"/>
      <c r="U4" s="50"/>
      <c r="V4" s="50"/>
      <c r="W4" s="50"/>
      <c r="X4" s="50"/>
      <c r="Y4" s="50"/>
      <c r="Z4" s="50"/>
    </row>
    <row r="5" spans="1:26" ht="40.5" customHeight="1">
      <c r="A5" s="1111"/>
      <c r="B5" s="60" t="s">
        <v>267</v>
      </c>
      <c r="C5" s="1124" t="s">
        <v>341</v>
      </c>
      <c r="D5" s="1125"/>
      <c r="E5" s="1125"/>
      <c r="F5" s="1125"/>
      <c r="G5" s="1125"/>
      <c r="H5" s="1125"/>
      <c r="I5" s="1125"/>
      <c r="J5" s="1125"/>
      <c r="K5" s="1125"/>
      <c r="L5" s="1125"/>
      <c r="M5" s="1126"/>
      <c r="N5" s="136"/>
      <c r="O5" s="50"/>
      <c r="P5" s="50"/>
      <c r="Q5" s="50"/>
      <c r="R5" s="50"/>
      <c r="S5" s="50"/>
      <c r="T5" s="50"/>
      <c r="U5" s="50"/>
      <c r="V5" s="50"/>
      <c r="W5" s="50"/>
      <c r="X5" s="50"/>
      <c r="Y5" s="50"/>
      <c r="Z5" s="50"/>
    </row>
    <row r="6" spans="1:26" ht="32.25" customHeight="1">
      <c r="A6" s="1111"/>
      <c r="B6" s="60" t="s">
        <v>268</v>
      </c>
      <c r="C6" s="1103" t="s">
        <v>342</v>
      </c>
      <c r="D6" s="1064"/>
      <c r="E6" s="1064"/>
      <c r="F6" s="1064"/>
      <c r="G6" s="1064"/>
      <c r="H6" s="1064"/>
      <c r="I6" s="1064"/>
      <c r="J6" s="1064"/>
      <c r="K6" s="1064"/>
      <c r="L6" s="1064"/>
      <c r="M6" s="1095"/>
      <c r="N6" s="161"/>
      <c r="O6" s="50"/>
      <c r="P6" s="50"/>
      <c r="Q6" s="50"/>
      <c r="R6" s="50"/>
      <c r="S6" s="50"/>
      <c r="T6" s="50"/>
      <c r="U6" s="50"/>
      <c r="V6" s="50"/>
      <c r="W6" s="50"/>
      <c r="X6" s="50"/>
      <c r="Y6" s="50"/>
      <c r="Z6" s="50"/>
    </row>
    <row r="7" spans="1:26" ht="30.75" customHeight="1">
      <c r="A7" s="1111"/>
      <c r="B7" s="52" t="s">
        <v>269</v>
      </c>
      <c r="C7" s="1108" t="s">
        <v>343</v>
      </c>
      <c r="D7" s="1109"/>
      <c r="E7" s="162"/>
      <c r="F7" s="162"/>
      <c r="G7" s="163"/>
      <c r="H7" s="63" t="s">
        <v>52</v>
      </c>
      <c r="I7" s="1199" t="s">
        <v>54</v>
      </c>
      <c r="J7" s="1064"/>
      <c r="K7" s="1064"/>
      <c r="L7" s="1064"/>
      <c r="M7" s="1095"/>
      <c r="N7" s="164"/>
      <c r="O7" s="50"/>
      <c r="P7" s="50"/>
      <c r="Q7" s="50"/>
      <c r="R7" s="50"/>
      <c r="S7" s="50"/>
      <c r="T7" s="50"/>
      <c r="U7" s="50"/>
      <c r="V7" s="50"/>
      <c r="W7" s="50"/>
      <c r="X7" s="50"/>
      <c r="Y7" s="50"/>
      <c r="Z7" s="50"/>
    </row>
    <row r="8" spans="1:26" ht="15.75" customHeight="1">
      <c r="A8" s="1111"/>
      <c r="B8" s="1213" t="s">
        <v>270</v>
      </c>
      <c r="C8" s="64"/>
      <c r="D8" s="65"/>
      <c r="E8" s="65"/>
      <c r="F8" s="65"/>
      <c r="G8" s="65"/>
      <c r="H8" s="65"/>
      <c r="I8" s="65"/>
      <c r="J8" s="65"/>
      <c r="K8" s="65"/>
      <c r="L8" s="88"/>
      <c r="M8" s="89"/>
      <c r="N8" s="90"/>
      <c r="O8" s="50"/>
      <c r="P8" s="50"/>
      <c r="Q8" s="50"/>
      <c r="R8" s="50"/>
      <c r="S8" s="50"/>
      <c r="T8" s="50"/>
      <c r="U8" s="50"/>
      <c r="V8" s="50"/>
      <c r="W8" s="50"/>
      <c r="X8" s="50"/>
      <c r="Y8" s="50"/>
      <c r="Z8" s="50"/>
    </row>
    <row r="9" spans="1:26" ht="15.75" customHeight="1">
      <c r="A9" s="1111"/>
      <c r="B9" s="1077"/>
      <c r="C9" s="1200" t="s">
        <v>64</v>
      </c>
      <c r="D9" s="1080"/>
      <c r="E9" s="67"/>
      <c r="F9" s="1201" t="s">
        <v>62</v>
      </c>
      <c r="G9" s="1080"/>
      <c r="H9" s="67"/>
      <c r="I9" s="1201" t="s">
        <v>60</v>
      </c>
      <c r="J9" s="1080"/>
      <c r="K9" s="67"/>
      <c r="L9" s="90"/>
      <c r="M9" s="91"/>
      <c r="N9" s="90"/>
      <c r="O9" s="50"/>
      <c r="P9" s="50"/>
      <c r="Q9" s="50"/>
      <c r="R9" s="50"/>
      <c r="S9" s="50"/>
      <c r="T9" s="50"/>
      <c r="U9" s="50"/>
      <c r="V9" s="50"/>
      <c r="W9" s="50"/>
      <c r="X9" s="50"/>
      <c r="Y9" s="50"/>
      <c r="Z9" s="50"/>
    </row>
    <row r="10" spans="1:26" ht="15.75" customHeight="1">
      <c r="A10" s="1111"/>
      <c r="B10" s="1078"/>
      <c r="C10" s="1079" t="s">
        <v>272</v>
      </c>
      <c r="D10" s="1080"/>
      <c r="E10" s="68"/>
      <c r="F10" s="1081" t="s">
        <v>272</v>
      </c>
      <c r="G10" s="1080"/>
      <c r="H10" s="68"/>
      <c r="I10" s="1081" t="s">
        <v>272</v>
      </c>
      <c r="J10" s="1080"/>
      <c r="K10" s="68"/>
      <c r="L10" s="95"/>
      <c r="M10" s="96"/>
      <c r="N10" s="90"/>
      <c r="O10" s="50"/>
      <c r="P10" s="50"/>
      <c r="Q10" s="50"/>
      <c r="R10" s="50"/>
      <c r="S10" s="50"/>
      <c r="T10" s="50"/>
      <c r="U10" s="50"/>
      <c r="V10" s="50"/>
      <c r="W10" s="50"/>
      <c r="X10" s="50"/>
      <c r="Y10" s="50"/>
      <c r="Z10" s="50"/>
    </row>
    <row r="11" spans="1:26" ht="34.5" customHeight="1">
      <c r="A11" s="1111"/>
      <c r="B11" s="52" t="s">
        <v>273</v>
      </c>
      <c r="C11" s="1097" t="s">
        <v>347</v>
      </c>
      <c r="D11" s="1064"/>
      <c r="E11" s="1064"/>
      <c r="F11" s="1064"/>
      <c r="G11" s="1064"/>
      <c r="H11" s="1064"/>
      <c r="I11" s="1064"/>
      <c r="J11" s="1064"/>
      <c r="K11" s="1064"/>
      <c r="L11" s="1064"/>
      <c r="M11" s="1095"/>
      <c r="N11" s="10"/>
      <c r="O11" s="50"/>
      <c r="P11" s="50"/>
      <c r="Q11" s="50"/>
      <c r="R11" s="50"/>
      <c r="S11" s="50"/>
      <c r="T11" s="50"/>
      <c r="U11" s="50"/>
      <c r="V11" s="50"/>
      <c r="W11" s="50"/>
      <c r="X11" s="50"/>
      <c r="Y11" s="50"/>
      <c r="Z11" s="50"/>
    </row>
    <row r="12" spans="1:26" ht="77.25" customHeight="1">
      <c r="A12" s="1111"/>
      <c r="B12" s="52" t="s">
        <v>348</v>
      </c>
      <c r="C12" s="1215" t="s">
        <v>774</v>
      </c>
      <c r="D12" s="1064"/>
      <c r="E12" s="1064"/>
      <c r="F12" s="1064"/>
      <c r="G12" s="1064"/>
      <c r="H12" s="1064"/>
      <c r="I12" s="1064"/>
      <c r="J12" s="1064"/>
      <c r="K12" s="1064"/>
      <c r="L12" s="1064"/>
      <c r="M12" s="1095"/>
      <c r="N12" s="165"/>
      <c r="O12" s="50"/>
      <c r="P12" s="50"/>
      <c r="Q12" s="50"/>
      <c r="R12" s="50"/>
      <c r="S12" s="50"/>
      <c r="T12" s="50"/>
      <c r="U12" s="50"/>
      <c r="V12" s="50"/>
      <c r="W12" s="50"/>
      <c r="X12" s="50"/>
      <c r="Y12" s="50"/>
      <c r="Z12" s="50"/>
    </row>
    <row r="13" spans="1:26" ht="51" customHeight="1">
      <c r="A13" s="1111"/>
      <c r="B13" s="52" t="s">
        <v>349</v>
      </c>
      <c r="C13" s="1097" t="s">
        <v>350</v>
      </c>
      <c r="D13" s="1064"/>
      <c r="E13" s="1064"/>
      <c r="F13" s="1064"/>
      <c r="G13" s="1064"/>
      <c r="H13" s="1064"/>
      <c r="I13" s="1064"/>
      <c r="J13" s="1064"/>
      <c r="K13" s="1064"/>
      <c r="L13" s="1064"/>
      <c r="M13" s="1095"/>
      <c r="N13" s="166"/>
      <c r="O13" s="50"/>
      <c r="P13" s="50"/>
      <c r="Q13" s="50"/>
      <c r="R13" s="50"/>
      <c r="S13" s="50"/>
      <c r="T13" s="50"/>
      <c r="U13" s="50"/>
      <c r="V13" s="50"/>
      <c r="W13" s="50"/>
      <c r="X13" s="50"/>
      <c r="Y13" s="50"/>
      <c r="Z13" s="50"/>
    </row>
    <row r="14" spans="1:26" ht="114.75" customHeight="1">
      <c r="A14" s="1111"/>
      <c r="B14" s="1213" t="s">
        <v>351</v>
      </c>
      <c r="C14" s="1098" t="s">
        <v>352</v>
      </c>
      <c r="D14" s="1109"/>
      <c r="E14" s="167" t="s">
        <v>353</v>
      </c>
      <c r="F14" s="81" t="s">
        <v>354</v>
      </c>
      <c r="G14" s="81" t="s">
        <v>355</v>
      </c>
      <c r="H14" s="107"/>
      <c r="I14" s="107"/>
      <c r="J14" s="107"/>
      <c r="K14" s="107"/>
      <c r="L14" s="107"/>
      <c r="M14" s="153"/>
      <c r="N14" s="10"/>
      <c r="O14" s="50"/>
      <c r="P14" s="50"/>
      <c r="Q14" s="50"/>
      <c r="R14" s="50"/>
      <c r="S14" s="50"/>
      <c r="T14" s="50"/>
      <c r="U14" s="50"/>
      <c r="V14" s="50"/>
      <c r="W14" s="50"/>
      <c r="X14" s="50"/>
      <c r="Y14" s="50"/>
      <c r="Z14" s="50"/>
    </row>
    <row r="15" spans="1:26" ht="15.75" customHeight="1">
      <c r="A15" s="1113"/>
      <c r="B15" s="1214"/>
      <c r="C15" s="1098"/>
      <c r="D15" s="1064"/>
      <c r="E15" s="1064"/>
      <c r="F15" s="1064"/>
      <c r="G15" s="1064"/>
      <c r="H15" s="1064"/>
      <c r="I15" s="1064"/>
      <c r="J15" s="1064"/>
      <c r="K15" s="1064"/>
      <c r="L15" s="1064"/>
      <c r="M15" s="1095"/>
      <c r="N15" s="10"/>
      <c r="O15" s="50"/>
      <c r="P15" s="50"/>
      <c r="Q15" s="50"/>
      <c r="R15" s="50"/>
      <c r="S15" s="50"/>
      <c r="T15" s="50"/>
      <c r="U15" s="50"/>
      <c r="V15" s="50"/>
      <c r="W15" s="50"/>
      <c r="X15" s="50"/>
      <c r="Y15" s="50"/>
      <c r="Z15" s="50"/>
    </row>
    <row r="16" spans="1:26" ht="42" customHeight="1">
      <c r="A16" s="1211" t="s">
        <v>275</v>
      </c>
      <c r="B16" s="61" t="s">
        <v>91</v>
      </c>
      <c r="C16" s="1097"/>
      <c r="D16" s="1064"/>
      <c r="E16" s="1064"/>
      <c r="F16" s="1064"/>
      <c r="G16" s="1064"/>
      <c r="H16" s="1064"/>
      <c r="I16" s="1064"/>
      <c r="J16" s="1064"/>
      <c r="K16" s="1064"/>
      <c r="L16" s="1064"/>
      <c r="M16" s="1095"/>
      <c r="N16" s="165"/>
      <c r="O16" s="50"/>
      <c r="P16" s="50"/>
      <c r="Q16" s="50"/>
      <c r="R16" s="50"/>
      <c r="S16" s="50"/>
      <c r="T16" s="50"/>
      <c r="U16" s="50"/>
      <c r="V16" s="50"/>
      <c r="W16" s="50"/>
      <c r="X16" s="50"/>
      <c r="Y16" s="50"/>
      <c r="Z16" s="50"/>
    </row>
    <row r="17" spans="1:26" ht="54" customHeight="1">
      <c r="A17" s="1111"/>
      <c r="B17" s="61" t="s">
        <v>356</v>
      </c>
      <c r="C17" s="1097" t="s">
        <v>357</v>
      </c>
      <c r="D17" s="1064"/>
      <c r="E17" s="1064"/>
      <c r="F17" s="1064"/>
      <c r="G17" s="1064"/>
      <c r="H17" s="1064"/>
      <c r="I17" s="1064"/>
      <c r="J17" s="1064"/>
      <c r="K17" s="1064"/>
      <c r="L17" s="1064"/>
      <c r="M17" s="1095"/>
      <c r="N17" s="165"/>
      <c r="O17" s="50"/>
      <c r="P17" s="50"/>
      <c r="Q17" s="50"/>
      <c r="R17" s="50"/>
      <c r="S17" s="50"/>
      <c r="T17" s="50"/>
      <c r="U17" s="50"/>
      <c r="V17" s="50"/>
      <c r="W17" s="50"/>
      <c r="X17" s="50"/>
      <c r="Y17" s="50"/>
      <c r="Z17" s="50"/>
    </row>
    <row r="18" spans="1:26" ht="8.25" customHeight="1">
      <c r="A18" s="1111"/>
      <c r="B18" s="1117" t="s">
        <v>276</v>
      </c>
      <c r="C18" s="71"/>
      <c r="D18" s="72"/>
      <c r="E18" s="72"/>
      <c r="F18" s="72"/>
      <c r="G18" s="72"/>
      <c r="H18" s="72"/>
      <c r="I18" s="72"/>
      <c r="J18" s="72"/>
      <c r="K18" s="72"/>
      <c r="L18" s="72"/>
      <c r="M18" s="73"/>
      <c r="N18" s="76"/>
      <c r="O18" s="50"/>
      <c r="P18" s="50"/>
      <c r="Q18" s="50"/>
      <c r="R18" s="50"/>
      <c r="S18" s="50"/>
      <c r="T18" s="50"/>
      <c r="U18" s="50"/>
      <c r="V18" s="50"/>
      <c r="W18" s="50"/>
      <c r="X18" s="50"/>
      <c r="Y18" s="50"/>
      <c r="Z18" s="50"/>
    </row>
    <row r="19" spans="1:26" ht="9" customHeight="1">
      <c r="A19" s="1111"/>
      <c r="B19" s="1077"/>
      <c r="C19" s="74"/>
      <c r="D19" s="75"/>
      <c r="E19" s="76"/>
      <c r="F19" s="75"/>
      <c r="G19" s="76"/>
      <c r="H19" s="75"/>
      <c r="I19" s="76"/>
      <c r="J19" s="75"/>
      <c r="K19" s="76"/>
      <c r="L19" s="76"/>
      <c r="M19" s="77"/>
      <c r="N19" s="76"/>
      <c r="O19" s="50"/>
      <c r="P19" s="50"/>
      <c r="Q19" s="50"/>
      <c r="R19" s="50"/>
      <c r="S19" s="50"/>
      <c r="T19" s="50"/>
      <c r="U19" s="50"/>
      <c r="V19" s="50"/>
      <c r="W19" s="50"/>
      <c r="X19" s="50"/>
      <c r="Y19" s="50"/>
      <c r="Z19" s="50"/>
    </row>
    <row r="20" spans="1:26" ht="15.75" customHeight="1">
      <c r="A20" s="1111"/>
      <c r="B20" s="1077"/>
      <c r="C20" s="78" t="s">
        <v>277</v>
      </c>
      <c r="D20" s="79"/>
      <c r="E20" s="80" t="s">
        <v>278</v>
      </c>
      <c r="F20" s="79"/>
      <c r="G20" s="80" t="s">
        <v>279</v>
      </c>
      <c r="H20" s="79"/>
      <c r="I20" s="80" t="s">
        <v>280</v>
      </c>
      <c r="J20" s="81"/>
      <c r="K20" s="80"/>
      <c r="L20" s="80"/>
      <c r="M20" s="77"/>
      <c r="N20" s="76"/>
      <c r="O20" s="50"/>
      <c r="P20" s="50"/>
      <c r="Q20" s="50"/>
      <c r="R20" s="50"/>
      <c r="S20" s="50"/>
      <c r="T20" s="50"/>
      <c r="U20" s="50"/>
      <c r="V20" s="50"/>
      <c r="W20" s="50"/>
      <c r="X20" s="50"/>
      <c r="Y20" s="50"/>
      <c r="Z20" s="50"/>
    </row>
    <row r="21" spans="1:26" ht="15.75" customHeight="1">
      <c r="A21" s="1111"/>
      <c r="B21" s="1077"/>
      <c r="C21" s="78" t="s">
        <v>281</v>
      </c>
      <c r="D21" s="81"/>
      <c r="E21" s="80" t="s">
        <v>282</v>
      </c>
      <c r="F21" s="82"/>
      <c r="G21" s="80" t="s">
        <v>283</v>
      </c>
      <c r="H21" s="82"/>
      <c r="I21" s="80"/>
      <c r="J21" s="76"/>
      <c r="K21" s="80"/>
      <c r="L21" s="80"/>
      <c r="M21" s="77"/>
      <c r="N21" s="76"/>
      <c r="O21" s="50"/>
      <c r="P21" s="50"/>
      <c r="Q21" s="50"/>
      <c r="R21" s="50"/>
      <c r="S21" s="50"/>
      <c r="T21" s="50"/>
      <c r="U21" s="50"/>
      <c r="V21" s="50"/>
      <c r="W21" s="50"/>
      <c r="X21" s="50"/>
      <c r="Y21" s="50"/>
      <c r="Z21" s="50"/>
    </row>
    <row r="22" spans="1:26" ht="15.75" customHeight="1">
      <c r="A22" s="1111"/>
      <c r="B22" s="1077"/>
      <c r="C22" s="78" t="s">
        <v>284</v>
      </c>
      <c r="D22" s="81"/>
      <c r="E22" s="80" t="s">
        <v>285</v>
      </c>
      <c r="F22" s="81"/>
      <c r="G22" s="80"/>
      <c r="H22" s="76"/>
      <c r="I22" s="80"/>
      <c r="J22" s="76"/>
      <c r="K22" s="80"/>
      <c r="L22" s="80"/>
      <c r="M22" s="77"/>
      <c r="N22" s="76"/>
      <c r="O22" s="50"/>
      <c r="P22" s="50"/>
      <c r="Q22" s="50"/>
      <c r="R22" s="50"/>
      <c r="S22" s="50"/>
      <c r="T22" s="50"/>
      <c r="U22" s="50"/>
      <c r="V22" s="50"/>
      <c r="W22" s="50"/>
      <c r="X22" s="50"/>
      <c r="Y22" s="50"/>
      <c r="Z22" s="50"/>
    </row>
    <row r="23" spans="1:26" ht="15.75" customHeight="1">
      <c r="A23" s="1111"/>
      <c r="B23" s="1077"/>
      <c r="C23" s="78" t="s">
        <v>286</v>
      </c>
      <c r="D23" s="81"/>
      <c r="E23" s="80" t="s">
        <v>288</v>
      </c>
      <c r="F23" s="68" t="s">
        <v>289</v>
      </c>
      <c r="G23" s="68"/>
      <c r="H23" s="68"/>
      <c r="I23" s="68"/>
      <c r="J23" s="68"/>
      <c r="K23" s="68"/>
      <c r="L23" s="68"/>
      <c r="M23" s="83"/>
      <c r="N23" s="67"/>
      <c r="O23" s="50"/>
      <c r="P23" s="50"/>
      <c r="Q23" s="50"/>
      <c r="R23" s="50"/>
      <c r="S23" s="50"/>
      <c r="T23" s="50"/>
      <c r="U23" s="50"/>
      <c r="V23" s="50"/>
      <c r="W23" s="50"/>
      <c r="X23" s="50"/>
      <c r="Y23" s="50"/>
      <c r="Z23" s="50"/>
    </row>
    <row r="24" spans="1:26" ht="9.75" customHeight="1">
      <c r="A24" s="1111"/>
      <c r="B24" s="1078"/>
      <c r="C24" s="84"/>
      <c r="D24" s="85"/>
      <c r="E24" s="85"/>
      <c r="F24" s="85"/>
      <c r="G24" s="85"/>
      <c r="H24" s="85"/>
      <c r="I24" s="85"/>
      <c r="J24" s="85"/>
      <c r="K24" s="85"/>
      <c r="L24" s="85"/>
      <c r="M24" s="86"/>
      <c r="N24" s="10"/>
      <c r="O24" s="50"/>
      <c r="P24" s="50"/>
      <c r="Q24" s="50"/>
      <c r="R24" s="50"/>
      <c r="S24" s="50"/>
      <c r="T24" s="50"/>
      <c r="U24" s="50"/>
      <c r="V24" s="50"/>
      <c r="W24" s="50"/>
      <c r="X24" s="50"/>
      <c r="Y24" s="50"/>
      <c r="Z24" s="50"/>
    </row>
    <row r="25" spans="1:26" ht="15.75" customHeight="1">
      <c r="A25" s="1111"/>
      <c r="B25" s="1117" t="s">
        <v>290</v>
      </c>
      <c r="C25" s="87"/>
      <c r="D25" s="72"/>
      <c r="E25" s="72"/>
      <c r="F25" s="72"/>
      <c r="G25" s="72"/>
      <c r="H25" s="72"/>
      <c r="I25" s="72"/>
      <c r="J25" s="72"/>
      <c r="K25" s="72"/>
      <c r="L25" s="88"/>
      <c r="M25" s="89"/>
      <c r="N25" s="90"/>
      <c r="O25" s="50"/>
      <c r="P25" s="50"/>
      <c r="Q25" s="50"/>
      <c r="R25" s="50"/>
      <c r="S25" s="50"/>
      <c r="T25" s="50"/>
      <c r="U25" s="50"/>
      <c r="V25" s="50"/>
      <c r="W25" s="50"/>
      <c r="X25" s="50"/>
      <c r="Y25" s="50"/>
      <c r="Z25" s="50"/>
    </row>
    <row r="26" spans="1:26" ht="15.75" customHeight="1">
      <c r="A26" s="1111"/>
      <c r="B26" s="1077"/>
      <c r="C26" s="78" t="s">
        <v>291</v>
      </c>
      <c r="D26" s="81" t="s">
        <v>287</v>
      </c>
      <c r="E26" s="10"/>
      <c r="F26" s="80" t="s">
        <v>292</v>
      </c>
      <c r="G26" s="81"/>
      <c r="H26" s="10"/>
      <c r="I26" s="80" t="s">
        <v>201</v>
      </c>
      <c r="J26" s="81"/>
      <c r="K26" s="10"/>
      <c r="L26" s="90"/>
      <c r="M26" s="91"/>
      <c r="N26" s="90"/>
      <c r="O26" s="50"/>
      <c r="P26" s="50"/>
      <c r="Q26" s="50"/>
      <c r="R26" s="50"/>
      <c r="S26" s="50"/>
      <c r="T26" s="50"/>
      <c r="U26" s="50"/>
      <c r="V26" s="50"/>
      <c r="W26" s="50"/>
      <c r="X26" s="50"/>
      <c r="Y26" s="50"/>
      <c r="Z26" s="50"/>
    </row>
    <row r="27" spans="1:26" ht="15.75" customHeight="1">
      <c r="A27" s="1111"/>
      <c r="B27" s="1077"/>
      <c r="C27" s="78" t="s">
        <v>293</v>
      </c>
      <c r="D27" s="92"/>
      <c r="E27" s="90"/>
      <c r="F27" s="80" t="s">
        <v>193</v>
      </c>
      <c r="G27" s="81"/>
      <c r="H27" s="90"/>
      <c r="I27" s="93"/>
      <c r="J27" s="90"/>
      <c r="K27" s="67"/>
      <c r="L27" s="90"/>
      <c r="M27" s="91"/>
      <c r="N27" s="90"/>
      <c r="O27" s="50"/>
      <c r="P27" s="50"/>
      <c r="Q27" s="50"/>
      <c r="R27" s="50"/>
      <c r="S27" s="50"/>
      <c r="T27" s="50"/>
      <c r="U27" s="50"/>
      <c r="V27" s="50"/>
      <c r="W27" s="50"/>
      <c r="X27" s="50"/>
      <c r="Y27" s="50"/>
      <c r="Z27" s="50"/>
    </row>
    <row r="28" spans="1:26" ht="15.75" customHeight="1">
      <c r="A28" s="1111"/>
      <c r="B28" s="1078"/>
      <c r="C28" s="94"/>
      <c r="D28" s="75"/>
      <c r="E28" s="75"/>
      <c r="F28" s="75"/>
      <c r="G28" s="75"/>
      <c r="H28" s="75"/>
      <c r="I28" s="75"/>
      <c r="J28" s="75"/>
      <c r="K28" s="75"/>
      <c r="L28" s="95"/>
      <c r="M28" s="96"/>
      <c r="N28" s="90"/>
      <c r="O28" s="50"/>
      <c r="P28" s="50"/>
      <c r="Q28" s="50"/>
      <c r="R28" s="50"/>
      <c r="S28" s="50"/>
      <c r="T28" s="50"/>
      <c r="U28" s="50"/>
      <c r="V28" s="50"/>
      <c r="W28" s="50"/>
      <c r="X28" s="50"/>
      <c r="Y28" s="50"/>
      <c r="Z28" s="50"/>
    </row>
    <row r="29" spans="1:26" ht="15.75" customHeight="1">
      <c r="A29" s="1111"/>
      <c r="B29" s="101" t="s">
        <v>294</v>
      </c>
      <c r="C29" s="98"/>
      <c r="D29" s="99"/>
      <c r="E29" s="99"/>
      <c r="F29" s="99"/>
      <c r="G29" s="99"/>
      <c r="H29" s="99"/>
      <c r="I29" s="99"/>
      <c r="J29" s="99"/>
      <c r="K29" s="99"/>
      <c r="L29" s="99"/>
      <c r="M29" s="100"/>
      <c r="N29" s="10"/>
      <c r="O29" s="50"/>
      <c r="P29" s="50"/>
      <c r="Q29" s="50"/>
      <c r="R29" s="50"/>
      <c r="S29" s="50"/>
      <c r="T29" s="50"/>
      <c r="U29" s="50"/>
      <c r="V29" s="50"/>
      <c r="W29" s="50"/>
      <c r="X29" s="50"/>
      <c r="Y29" s="50"/>
      <c r="Z29" s="50"/>
    </row>
    <row r="30" spans="1:26" ht="147" customHeight="1">
      <c r="A30" s="1111"/>
      <c r="B30" s="101"/>
      <c r="C30" s="102" t="s">
        <v>295</v>
      </c>
      <c r="D30" s="168">
        <v>0.67</v>
      </c>
      <c r="E30" s="10"/>
      <c r="F30" s="104" t="s">
        <v>296</v>
      </c>
      <c r="G30" s="169">
        <v>44835</v>
      </c>
      <c r="H30" s="10"/>
      <c r="I30" s="104" t="s">
        <v>297</v>
      </c>
      <c r="J30" s="1192" t="s">
        <v>358</v>
      </c>
      <c r="K30" s="1064"/>
      <c r="L30" s="1069"/>
      <c r="M30" s="109"/>
      <c r="N30" s="10"/>
      <c r="O30" s="50"/>
      <c r="P30" s="50"/>
      <c r="Q30" s="50"/>
      <c r="R30" s="50"/>
      <c r="S30" s="50"/>
      <c r="T30" s="50"/>
      <c r="U30" s="50"/>
      <c r="V30" s="50"/>
      <c r="W30" s="50"/>
      <c r="X30" s="50"/>
      <c r="Y30" s="50"/>
      <c r="Z30" s="50"/>
    </row>
    <row r="31" spans="1:26" ht="39.75" customHeight="1">
      <c r="A31" s="1111"/>
      <c r="B31" s="60"/>
      <c r="C31" s="84"/>
      <c r="D31" s="170"/>
      <c r="E31" s="85"/>
      <c r="F31" s="85"/>
      <c r="G31" s="85"/>
      <c r="H31" s="85"/>
      <c r="I31" s="85"/>
      <c r="J31" s="85"/>
      <c r="K31" s="85"/>
      <c r="L31" s="85"/>
      <c r="M31" s="86"/>
      <c r="N31" s="10"/>
      <c r="O31" s="50"/>
      <c r="P31" s="50"/>
      <c r="Q31" s="50"/>
      <c r="R31" s="50"/>
      <c r="S31" s="50"/>
      <c r="T31" s="50"/>
      <c r="U31" s="50"/>
      <c r="V31" s="50"/>
      <c r="W31" s="50"/>
      <c r="X31" s="50"/>
      <c r="Y31" s="50"/>
      <c r="Z31" s="50"/>
    </row>
    <row r="32" spans="1:26" ht="15.75" customHeight="1">
      <c r="A32" s="1111"/>
      <c r="B32" s="1117" t="s">
        <v>299</v>
      </c>
      <c r="C32" s="110"/>
      <c r="D32" s="111"/>
      <c r="E32" s="111"/>
      <c r="F32" s="111"/>
      <c r="G32" s="111"/>
      <c r="H32" s="111"/>
      <c r="I32" s="111"/>
      <c r="J32" s="111"/>
      <c r="K32" s="111"/>
      <c r="L32" s="88"/>
      <c r="M32" s="89"/>
      <c r="N32" s="90"/>
      <c r="O32" s="50"/>
      <c r="P32" s="50"/>
      <c r="Q32" s="50"/>
      <c r="R32" s="50"/>
      <c r="S32" s="50"/>
      <c r="T32" s="50"/>
      <c r="U32" s="50"/>
      <c r="V32" s="50"/>
      <c r="W32" s="50"/>
      <c r="X32" s="50"/>
      <c r="Y32" s="50"/>
      <c r="Z32" s="50"/>
    </row>
    <row r="33" spans="1:26" ht="15.75" customHeight="1">
      <c r="A33" s="1111"/>
      <c r="B33" s="1077"/>
      <c r="C33" s="112" t="s">
        <v>300</v>
      </c>
      <c r="D33" s="171">
        <v>2023</v>
      </c>
      <c r="E33" s="114"/>
      <c r="F33" s="10" t="s">
        <v>301</v>
      </c>
      <c r="G33" s="172">
        <v>2038</v>
      </c>
      <c r="H33" s="114"/>
      <c r="I33" s="104"/>
      <c r="J33" s="114"/>
      <c r="K33" s="114"/>
      <c r="L33" s="90"/>
      <c r="M33" s="91"/>
      <c r="N33" s="90"/>
      <c r="O33" s="50"/>
      <c r="P33" s="50"/>
      <c r="Q33" s="50"/>
      <c r="R33" s="50"/>
      <c r="S33" s="50"/>
      <c r="T33" s="50"/>
      <c r="U33" s="50"/>
      <c r="V33" s="50"/>
      <c r="W33" s="50"/>
      <c r="X33" s="50"/>
      <c r="Y33" s="50"/>
      <c r="Z33" s="50"/>
    </row>
    <row r="34" spans="1:26" ht="15.75" customHeight="1">
      <c r="A34" s="1111"/>
      <c r="B34" s="1078"/>
      <c r="C34" s="84"/>
      <c r="D34" s="173"/>
      <c r="E34" s="174"/>
      <c r="F34" s="85"/>
      <c r="G34" s="174"/>
      <c r="H34" s="174"/>
      <c r="I34" s="175"/>
      <c r="J34" s="174"/>
      <c r="K34" s="174"/>
      <c r="L34" s="95"/>
      <c r="M34" s="96"/>
      <c r="N34" s="90"/>
      <c r="O34" s="50"/>
      <c r="P34" s="50"/>
      <c r="Q34" s="50"/>
      <c r="R34" s="50"/>
      <c r="S34" s="50"/>
      <c r="T34" s="50"/>
      <c r="U34" s="50"/>
      <c r="V34" s="50"/>
      <c r="W34" s="50"/>
      <c r="X34" s="50"/>
      <c r="Y34" s="50"/>
      <c r="Z34" s="50"/>
    </row>
    <row r="35" spans="1:26" ht="15.75" customHeight="1">
      <c r="A35" s="1111"/>
      <c r="B35" s="1117" t="s">
        <v>303</v>
      </c>
      <c r="C35" s="116"/>
      <c r="D35" s="62"/>
      <c r="E35" s="62"/>
      <c r="F35" s="62"/>
      <c r="G35" s="62"/>
      <c r="H35" s="62"/>
      <c r="I35" s="62"/>
      <c r="J35" s="62"/>
      <c r="K35" s="62"/>
      <c r="L35" s="62"/>
      <c r="M35" s="117"/>
      <c r="N35" s="136"/>
      <c r="O35" s="50"/>
      <c r="P35" s="50"/>
      <c r="Q35" s="50"/>
      <c r="R35" s="50"/>
      <c r="S35" s="50"/>
      <c r="T35" s="50"/>
      <c r="U35" s="50"/>
      <c r="V35" s="50"/>
      <c r="W35" s="50"/>
      <c r="X35" s="50"/>
      <c r="Y35" s="50"/>
      <c r="Z35" s="50"/>
    </row>
    <row r="36" spans="1:26" ht="15.75" customHeight="1">
      <c r="A36" s="1111"/>
      <c r="B36" s="1077"/>
      <c r="C36" s="78"/>
      <c r="D36" s="10" t="s">
        <v>359</v>
      </c>
      <c r="E36" s="165">
        <v>2023</v>
      </c>
      <c r="F36" s="10" t="s">
        <v>360</v>
      </c>
      <c r="G36" s="165">
        <v>2024</v>
      </c>
      <c r="H36" s="67" t="s">
        <v>361</v>
      </c>
      <c r="I36" s="165">
        <v>2025</v>
      </c>
      <c r="J36" s="67" t="s">
        <v>362</v>
      </c>
      <c r="K36" s="165">
        <v>2026</v>
      </c>
      <c r="L36" s="10" t="s">
        <v>363</v>
      </c>
      <c r="M36" s="176">
        <v>2027</v>
      </c>
      <c r="N36" s="136"/>
      <c r="O36" s="50"/>
      <c r="P36" s="50"/>
      <c r="Q36" s="50"/>
      <c r="R36" s="50"/>
      <c r="S36" s="50"/>
      <c r="T36" s="50"/>
      <c r="U36" s="50"/>
      <c r="V36" s="50"/>
      <c r="W36" s="50"/>
      <c r="X36" s="50"/>
      <c r="Y36" s="50"/>
      <c r="Z36" s="50"/>
    </row>
    <row r="37" spans="1:26" ht="15.75" customHeight="1">
      <c r="A37" s="1111"/>
      <c r="B37" s="1077"/>
      <c r="C37" s="78"/>
      <c r="D37" s="177">
        <v>67</v>
      </c>
      <c r="E37" s="178"/>
      <c r="F37" s="1208">
        <v>67</v>
      </c>
      <c r="G37" s="1069"/>
      <c r="H37" s="1208">
        <v>67</v>
      </c>
      <c r="I37" s="1069"/>
      <c r="J37" s="1208">
        <v>67</v>
      </c>
      <c r="K37" s="1069"/>
      <c r="L37" s="1208">
        <v>67</v>
      </c>
      <c r="M37" s="1095"/>
      <c r="N37" s="179"/>
      <c r="O37" s="50"/>
      <c r="P37" s="50"/>
      <c r="Q37" s="50"/>
      <c r="R37" s="50"/>
      <c r="S37" s="50"/>
      <c r="T37" s="50"/>
      <c r="U37" s="50"/>
      <c r="V37" s="50"/>
      <c r="W37" s="50"/>
      <c r="X37" s="50"/>
      <c r="Y37" s="50"/>
      <c r="Z37" s="50"/>
    </row>
    <row r="38" spans="1:26" ht="15.75" customHeight="1">
      <c r="A38" s="1111"/>
      <c r="B38" s="1077"/>
      <c r="C38" s="78"/>
      <c r="D38" s="10" t="s">
        <v>364</v>
      </c>
      <c r="E38" s="165">
        <v>2028</v>
      </c>
      <c r="F38" s="10" t="s">
        <v>365</v>
      </c>
      <c r="G38" s="165">
        <v>2029</v>
      </c>
      <c r="H38" s="67" t="s">
        <v>366</v>
      </c>
      <c r="I38" s="165">
        <v>2030</v>
      </c>
      <c r="J38" s="67" t="s">
        <v>367</v>
      </c>
      <c r="K38" s="165">
        <v>2031</v>
      </c>
      <c r="L38" s="10" t="s">
        <v>368</v>
      </c>
      <c r="M38" s="180">
        <v>2032</v>
      </c>
      <c r="N38" s="76"/>
      <c r="O38" s="50"/>
      <c r="P38" s="50"/>
      <c r="Q38" s="50"/>
      <c r="R38" s="50"/>
      <c r="S38" s="50"/>
      <c r="T38" s="50"/>
      <c r="U38" s="50"/>
      <c r="V38" s="50"/>
      <c r="W38" s="50"/>
      <c r="X38" s="50"/>
      <c r="Y38" s="50"/>
      <c r="Z38" s="50"/>
    </row>
    <row r="39" spans="1:26" ht="15.75" customHeight="1">
      <c r="A39" s="1111"/>
      <c r="B39" s="1077"/>
      <c r="C39" s="78"/>
      <c r="D39" s="1208">
        <v>67</v>
      </c>
      <c r="E39" s="1069"/>
      <c r="F39" s="1208">
        <v>67</v>
      </c>
      <c r="G39" s="1069"/>
      <c r="H39" s="1208">
        <v>67</v>
      </c>
      <c r="I39" s="1069"/>
      <c r="J39" s="1208">
        <v>67</v>
      </c>
      <c r="K39" s="1069"/>
      <c r="L39" s="1208">
        <v>67</v>
      </c>
      <c r="M39" s="1095"/>
      <c r="N39" s="10"/>
      <c r="O39" s="50"/>
      <c r="P39" s="50"/>
      <c r="Q39" s="50"/>
      <c r="R39" s="50"/>
      <c r="S39" s="50"/>
      <c r="T39" s="50"/>
      <c r="U39" s="50"/>
      <c r="V39" s="50"/>
      <c r="W39" s="50"/>
      <c r="X39" s="50"/>
      <c r="Y39" s="50"/>
      <c r="Z39" s="50"/>
    </row>
    <row r="40" spans="1:26" ht="15.75" customHeight="1">
      <c r="A40" s="1111"/>
      <c r="B40" s="1077"/>
      <c r="C40" s="78"/>
      <c r="D40" s="10" t="s">
        <v>369</v>
      </c>
      <c r="E40" s="165">
        <v>2033</v>
      </c>
      <c r="F40" s="10" t="s">
        <v>370</v>
      </c>
      <c r="G40" s="165">
        <v>2034</v>
      </c>
      <c r="H40" s="67" t="s">
        <v>371</v>
      </c>
      <c r="I40" s="181">
        <v>2035</v>
      </c>
      <c r="J40" s="67" t="s">
        <v>372</v>
      </c>
      <c r="K40" s="165">
        <v>2036</v>
      </c>
      <c r="L40" s="10" t="s">
        <v>373</v>
      </c>
      <c r="M40" s="180">
        <v>2037</v>
      </c>
      <c r="N40" s="76"/>
      <c r="O40" s="50"/>
      <c r="P40" s="50"/>
      <c r="Q40" s="50"/>
      <c r="R40" s="50"/>
      <c r="S40" s="50"/>
      <c r="T40" s="50"/>
      <c r="U40" s="50"/>
      <c r="V40" s="50"/>
      <c r="W40" s="50"/>
      <c r="X40" s="50"/>
      <c r="Y40" s="50"/>
      <c r="Z40" s="50"/>
    </row>
    <row r="41" spans="1:26" ht="15.75" customHeight="1">
      <c r="A41" s="1111"/>
      <c r="B41" s="1077"/>
      <c r="C41" s="78"/>
      <c r="D41" s="158"/>
      <c r="E41" s="177">
        <v>67</v>
      </c>
      <c r="F41" s="158"/>
      <c r="G41" s="177">
        <v>67</v>
      </c>
      <c r="H41" s="158"/>
      <c r="I41" s="177">
        <v>67</v>
      </c>
      <c r="J41" s="158"/>
      <c r="K41" s="177">
        <v>67</v>
      </c>
      <c r="L41" s="158"/>
      <c r="M41" s="177">
        <v>67</v>
      </c>
      <c r="N41" s="10"/>
      <c r="O41" s="50"/>
      <c r="P41" s="50"/>
      <c r="Q41" s="50"/>
      <c r="R41" s="50"/>
      <c r="S41" s="50"/>
      <c r="T41" s="50"/>
      <c r="U41" s="50"/>
      <c r="V41" s="50"/>
      <c r="W41" s="50"/>
      <c r="X41" s="50"/>
      <c r="Y41" s="50"/>
      <c r="Z41" s="50"/>
    </row>
    <row r="42" spans="1:26" ht="15.75" customHeight="1">
      <c r="A42" s="1111"/>
      <c r="B42" s="1077"/>
      <c r="C42" s="78"/>
      <c r="D42" s="154" t="s">
        <v>374</v>
      </c>
      <c r="E42" s="182">
        <v>2038</v>
      </c>
      <c r="F42" s="154"/>
      <c r="G42" s="50" t="s">
        <v>68</v>
      </c>
      <c r="H42" s="155"/>
      <c r="I42" s="99"/>
      <c r="J42" s="155"/>
      <c r="K42" s="99"/>
      <c r="L42" s="155"/>
      <c r="M42" s="100"/>
      <c r="N42" s="10"/>
      <c r="O42" s="50"/>
      <c r="P42" s="50"/>
      <c r="Q42" s="50"/>
      <c r="R42" s="50"/>
      <c r="S42" s="50"/>
      <c r="T42" s="50"/>
      <c r="U42" s="50"/>
      <c r="V42" s="50"/>
      <c r="W42" s="50"/>
      <c r="X42" s="50"/>
      <c r="Y42" s="50"/>
      <c r="Z42" s="50"/>
    </row>
    <row r="43" spans="1:26" ht="15.75" customHeight="1">
      <c r="A43" s="1111"/>
      <c r="B43" s="1077"/>
      <c r="C43" s="78"/>
      <c r="D43" s="158"/>
      <c r="E43" s="177">
        <v>67</v>
      </c>
      <c r="F43" s="1208">
        <v>67</v>
      </c>
      <c r="G43" s="1069"/>
      <c r="H43" s="1209"/>
      <c r="I43" s="1210"/>
      <c r="J43" s="156"/>
      <c r="K43" s="10"/>
      <c r="L43" s="156"/>
      <c r="M43" s="109"/>
      <c r="N43" s="10"/>
      <c r="O43" s="50"/>
      <c r="P43" s="50"/>
      <c r="Q43" s="50"/>
      <c r="R43" s="50"/>
      <c r="S43" s="50"/>
      <c r="T43" s="50"/>
      <c r="U43" s="50"/>
      <c r="V43" s="50"/>
      <c r="W43" s="50"/>
      <c r="X43" s="50"/>
      <c r="Y43" s="50"/>
      <c r="Z43" s="50"/>
    </row>
    <row r="44" spans="1:26" ht="18" customHeight="1">
      <c r="A44" s="1111"/>
      <c r="B44" s="1117" t="s">
        <v>305</v>
      </c>
      <c r="C44" s="87"/>
      <c r="D44" s="72"/>
      <c r="E44" s="72"/>
      <c r="F44" s="72"/>
      <c r="G44" s="72"/>
      <c r="H44" s="72"/>
      <c r="I44" s="72"/>
      <c r="J44" s="72"/>
      <c r="K44" s="72"/>
      <c r="L44" s="90"/>
      <c r="M44" s="91"/>
      <c r="N44" s="90"/>
      <c r="O44" s="50"/>
      <c r="P44" s="50"/>
      <c r="Q44" s="50"/>
      <c r="R44" s="50"/>
      <c r="S44" s="50"/>
      <c r="T44" s="50"/>
      <c r="U44" s="50"/>
      <c r="V44" s="50"/>
      <c r="W44" s="50"/>
      <c r="X44" s="50"/>
      <c r="Y44" s="50"/>
      <c r="Z44" s="50"/>
    </row>
    <row r="45" spans="1:26" ht="15.75" customHeight="1">
      <c r="A45" s="1111"/>
      <c r="B45" s="1077"/>
      <c r="C45" s="133"/>
      <c r="D45" s="134" t="s">
        <v>306</v>
      </c>
      <c r="E45" s="135" t="s">
        <v>163</v>
      </c>
      <c r="F45" s="1085" t="s">
        <v>307</v>
      </c>
      <c r="G45" s="1087" t="s">
        <v>286</v>
      </c>
      <c r="H45" s="1088"/>
      <c r="I45" s="1088"/>
      <c r="J45" s="1089"/>
      <c r="K45" s="136" t="s">
        <v>308</v>
      </c>
      <c r="L45" s="1091" t="s">
        <v>375</v>
      </c>
      <c r="M45" s="1092"/>
      <c r="N45" s="183"/>
      <c r="O45" s="50"/>
      <c r="P45" s="50"/>
      <c r="Q45" s="50"/>
      <c r="R45" s="50"/>
      <c r="S45" s="50"/>
      <c r="T45" s="50"/>
      <c r="U45" s="50"/>
      <c r="V45" s="50"/>
      <c r="W45" s="50"/>
      <c r="X45" s="50"/>
      <c r="Y45" s="50"/>
      <c r="Z45" s="50"/>
    </row>
    <row r="46" spans="1:26" ht="15.75" customHeight="1">
      <c r="A46" s="1111"/>
      <c r="B46" s="1077"/>
      <c r="C46" s="133"/>
      <c r="D46" s="157"/>
      <c r="E46" s="81" t="s">
        <v>287</v>
      </c>
      <c r="F46" s="1086"/>
      <c r="G46" s="1090"/>
      <c r="H46" s="1067"/>
      <c r="I46" s="1067"/>
      <c r="J46" s="1068"/>
      <c r="K46" s="90"/>
      <c r="L46" s="1090"/>
      <c r="M46" s="1093"/>
      <c r="N46" s="183"/>
      <c r="O46" s="50"/>
      <c r="P46" s="50"/>
      <c r="Q46" s="50"/>
      <c r="R46" s="50"/>
      <c r="S46" s="50"/>
      <c r="T46" s="50"/>
      <c r="U46" s="50"/>
      <c r="V46" s="50"/>
      <c r="W46" s="50"/>
      <c r="X46" s="50"/>
      <c r="Y46" s="50"/>
      <c r="Z46" s="50"/>
    </row>
    <row r="47" spans="1:26" ht="15.75" customHeight="1">
      <c r="A47" s="1111"/>
      <c r="B47" s="1078"/>
      <c r="C47" s="138"/>
      <c r="D47" s="95"/>
      <c r="E47" s="95"/>
      <c r="F47" s="95"/>
      <c r="G47" s="95"/>
      <c r="H47" s="95"/>
      <c r="I47" s="95"/>
      <c r="J47" s="95"/>
      <c r="K47" s="95"/>
      <c r="L47" s="90"/>
      <c r="M47" s="91"/>
      <c r="N47" s="90"/>
      <c r="O47" s="50"/>
      <c r="P47" s="50"/>
      <c r="Q47" s="50"/>
      <c r="R47" s="50"/>
      <c r="S47" s="50"/>
      <c r="T47" s="50"/>
      <c r="U47" s="50"/>
      <c r="V47" s="50"/>
      <c r="W47" s="50"/>
      <c r="X47" s="50"/>
      <c r="Y47" s="50"/>
      <c r="Z47" s="50"/>
    </row>
    <row r="48" spans="1:26" ht="102" customHeight="1">
      <c r="A48" s="1111"/>
      <c r="B48" s="52" t="s">
        <v>310</v>
      </c>
      <c r="C48" s="1097" t="s">
        <v>376</v>
      </c>
      <c r="D48" s="1064"/>
      <c r="E48" s="1064"/>
      <c r="F48" s="1064"/>
      <c r="G48" s="1064"/>
      <c r="H48" s="1064"/>
      <c r="I48" s="1064"/>
      <c r="J48" s="1064"/>
      <c r="K48" s="1064"/>
      <c r="L48" s="1064"/>
      <c r="M48" s="1095"/>
      <c r="N48" s="165"/>
      <c r="O48" s="50"/>
      <c r="P48" s="50"/>
      <c r="Q48" s="50"/>
      <c r="R48" s="50"/>
      <c r="S48" s="50"/>
      <c r="T48" s="50"/>
      <c r="U48" s="50"/>
      <c r="V48" s="50"/>
      <c r="W48" s="50"/>
      <c r="X48" s="50"/>
      <c r="Y48" s="50"/>
      <c r="Z48" s="50"/>
    </row>
    <row r="49" spans="1:26" ht="15.75" customHeight="1">
      <c r="A49" s="1111"/>
      <c r="B49" s="61" t="s">
        <v>312</v>
      </c>
      <c r="C49" s="1216" t="s">
        <v>377</v>
      </c>
      <c r="D49" s="1064"/>
      <c r="E49" s="1064"/>
      <c r="F49" s="1064"/>
      <c r="G49" s="1064"/>
      <c r="H49" s="1064"/>
      <c r="I49" s="1064"/>
      <c r="J49" s="1064"/>
      <c r="K49" s="1064"/>
      <c r="L49" s="1064"/>
      <c r="M49" s="1095"/>
      <c r="N49" s="165"/>
      <c r="O49" s="50"/>
      <c r="P49" s="50"/>
      <c r="Q49" s="50"/>
      <c r="R49" s="50"/>
      <c r="S49" s="50"/>
      <c r="T49" s="50"/>
      <c r="U49" s="50"/>
      <c r="V49" s="50"/>
      <c r="W49" s="50"/>
      <c r="X49" s="50"/>
      <c r="Y49" s="50"/>
      <c r="Z49" s="50"/>
    </row>
    <row r="50" spans="1:26" ht="15.75" customHeight="1">
      <c r="A50" s="1111"/>
      <c r="B50" s="61" t="s">
        <v>314</v>
      </c>
      <c r="C50" s="1216" t="s">
        <v>378</v>
      </c>
      <c r="D50" s="1064"/>
      <c r="E50" s="1064"/>
      <c r="F50" s="1064"/>
      <c r="G50" s="1064"/>
      <c r="H50" s="1064"/>
      <c r="I50" s="1064"/>
      <c r="J50" s="1064"/>
      <c r="K50" s="1064"/>
      <c r="L50" s="1064"/>
      <c r="M50" s="1095"/>
      <c r="N50" s="10"/>
      <c r="O50" s="50"/>
      <c r="P50" s="50"/>
      <c r="Q50" s="50"/>
      <c r="R50" s="50"/>
      <c r="S50" s="50"/>
      <c r="T50" s="50"/>
      <c r="U50" s="50"/>
      <c r="V50" s="50"/>
      <c r="W50" s="50"/>
      <c r="X50" s="50"/>
      <c r="Y50" s="50"/>
      <c r="Z50" s="50"/>
    </row>
    <row r="51" spans="1:26" ht="15.75" customHeight="1">
      <c r="A51" s="1113"/>
      <c r="B51" s="61" t="s">
        <v>316</v>
      </c>
      <c r="C51" s="1217">
        <v>44896</v>
      </c>
      <c r="D51" s="1064"/>
      <c r="E51" s="1064"/>
      <c r="F51" s="1064"/>
      <c r="G51" s="1064"/>
      <c r="H51" s="1064"/>
      <c r="I51" s="1064"/>
      <c r="J51" s="1064"/>
      <c r="K51" s="1064"/>
      <c r="L51" s="1064"/>
      <c r="M51" s="1095"/>
      <c r="N51" s="165"/>
      <c r="O51" s="50"/>
      <c r="P51" s="50"/>
      <c r="Q51" s="50"/>
      <c r="R51" s="50"/>
      <c r="S51" s="50"/>
      <c r="T51" s="50"/>
      <c r="U51" s="50"/>
      <c r="V51" s="50"/>
      <c r="W51" s="50"/>
      <c r="X51" s="50"/>
      <c r="Y51" s="50"/>
      <c r="Z51" s="50"/>
    </row>
    <row r="52" spans="1:26" ht="15.75" customHeight="1">
      <c r="A52" s="1212" t="s">
        <v>317</v>
      </c>
      <c r="B52" s="141" t="s">
        <v>318</v>
      </c>
      <c r="C52" s="1098" t="s">
        <v>379</v>
      </c>
      <c r="D52" s="1064"/>
      <c r="E52" s="1064"/>
      <c r="F52" s="1064"/>
      <c r="G52" s="1064"/>
      <c r="H52" s="1064"/>
      <c r="I52" s="1064"/>
      <c r="J52" s="1064"/>
      <c r="K52" s="1064"/>
      <c r="L52" s="1064"/>
      <c r="M52" s="1095"/>
      <c r="N52" s="165"/>
      <c r="O52" s="50"/>
      <c r="P52" s="50"/>
      <c r="Q52" s="50"/>
      <c r="R52" s="50"/>
      <c r="S52" s="50"/>
      <c r="T52" s="50"/>
      <c r="U52" s="50"/>
      <c r="V52" s="50"/>
      <c r="W52" s="50"/>
      <c r="X52" s="50"/>
      <c r="Y52" s="50"/>
      <c r="Z52" s="50"/>
    </row>
    <row r="53" spans="1:26" ht="15.75" customHeight="1">
      <c r="A53" s="1111"/>
      <c r="B53" s="141" t="s">
        <v>320</v>
      </c>
      <c r="C53" s="1098" t="s">
        <v>380</v>
      </c>
      <c r="D53" s="1064"/>
      <c r="E53" s="1064"/>
      <c r="F53" s="1064"/>
      <c r="G53" s="1064"/>
      <c r="H53" s="1064"/>
      <c r="I53" s="1064"/>
      <c r="J53" s="1064"/>
      <c r="K53" s="1064"/>
      <c r="L53" s="1064"/>
      <c r="M53" s="1095"/>
      <c r="N53" s="10"/>
      <c r="O53" s="50"/>
      <c r="P53" s="50"/>
      <c r="Q53" s="50"/>
      <c r="R53" s="50"/>
      <c r="S53" s="50"/>
      <c r="T53" s="50"/>
      <c r="U53" s="50"/>
      <c r="V53" s="50"/>
      <c r="W53" s="50"/>
      <c r="X53" s="50"/>
      <c r="Y53" s="50"/>
      <c r="Z53" s="50"/>
    </row>
    <row r="54" spans="1:26" ht="15.75" customHeight="1">
      <c r="A54" s="1111"/>
      <c r="B54" s="141" t="s">
        <v>322</v>
      </c>
      <c r="C54" s="1098" t="s">
        <v>344</v>
      </c>
      <c r="D54" s="1064"/>
      <c r="E54" s="1064"/>
      <c r="F54" s="1064"/>
      <c r="G54" s="1064"/>
      <c r="H54" s="1064"/>
      <c r="I54" s="1064"/>
      <c r="J54" s="1064"/>
      <c r="K54" s="1064"/>
      <c r="L54" s="1064"/>
      <c r="M54" s="1095"/>
      <c r="N54" s="10"/>
      <c r="O54" s="50"/>
      <c r="P54" s="50"/>
      <c r="Q54" s="50"/>
      <c r="R54" s="50"/>
      <c r="S54" s="50"/>
      <c r="T54" s="50"/>
      <c r="U54" s="50"/>
      <c r="V54" s="50"/>
      <c r="W54" s="50"/>
      <c r="X54" s="50"/>
      <c r="Y54" s="50"/>
      <c r="Z54" s="50"/>
    </row>
    <row r="55" spans="1:26" ht="15.75" customHeight="1">
      <c r="A55" s="1111"/>
      <c r="B55" s="142" t="s">
        <v>323</v>
      </c>
      <c r="C55" s="1098" t="s">
        <v>381</v>
      </c>
      <c r="D55" s="1064"/>
      <c r="E55" s="1064"/>
      <c r="F55" s="1064"/>
      <c r="G55" s="1064"/>
      <c r="H55" s="1064"/>
      <c r="I55" s="1064"/>
      <c r="J55" s="1064"/>
      <c r="K55" s="1064"/>
      <c r="L55" s="1064"/>
      <c r="M55" s="1095"/>
      <c r="N55" s="10"/>
      <c r="O55" s="50"/>
      <c r="P55" s="50"/>
      <c r="Q55" s="50"/>
      <c r="R55" s="50"/>
      <c r="S55" s="50"/>
      <c r="T55" s="50"/>
      <c r="U55" s="50"/>
      <c r="V55" s="50"/>
      <c r="W55" s="50"/>
      <c r="X55" s="50"/>
      <c r="Y55" s="50"/>
      <c r="Z55" s="50"/>
    </row>
    <row r="56" spans="1:26" ht="15.75" customHeight="1">
      <c r="A56" s="1111"/>
      <c r="B56" s="141" t="s">
        <v>324</v>
      </c>
      <c r="C56" s="1218"/>
      <c r="D56" s="1064"/>
      <c r="E56" s="1064"/>
      <c r="F56" s="1064"/>
      <c r="G56" s="1064"/>
      <c r="H56" s="1064"/>
      <c r="I56" s="1064"/>
      <c r="J56" s="1064"/>
      <c r="K56" s="1064"/>
      <c r="L56" s="1064"/>
      <c r="M56" s="1095"/>
      <c r="N56" s="10"/>
      <c r="O56" s="50"/>
      <c r="P56" s="50"/>
      <c r="Q56" s="50"/>
      <c r="R56" s="50"/>
      <c r="S56" s="50"/>
      <c r="T56" s="50"/>
      <c r="U56" s="50"/>
      <c r="V56" s="50"/>
      <c r="W56" s="50"/>
      <c r="X56" s="50"/>
      <c r="Y56" s="50"/>
      <c r="Z56" s="50"/>
    </row>
    <row r="57" spans="1:26" ht="15.75" customHeight="1">
      <c r="A57" s="1112"/>
      <c r="B57" s="141" t="s">
        <v>325</v>
      </c>
      <c r="C57" s="1098"/>
      <c r="D57" s="1064"/>
      <c r="E57" s="1064"/>
      <c r="F57" s="1064"/>
      <c r="G57" s="1064"/>
      <c r="H57" s="1064"/>
      <c r="I57" s="1064"/>
      <c r="J57" s="1064"/>
      <c r="K57" s="1064"/>
      <c r="L57" s="1064"/>
      <c r="M57" s="1095"/>
      <c r="N57" s="10"/>
      <c r="O57" s="50"/>
      <c r="P57" s="50"/>
      <c r="Q57" s="50"/>
      <c r="R57" s="50"/>
      <c r="S57" s="50"/>
      <c r="T57" s="50"/>
      <c r="U57" s="50"/>
      <c r="V57" s="50"/>
      <c r="W57" s="50"/>
      <c r="X57" s="50"/>
      <c r="Y57" s="50"/>
      <c r="Z57" s="50"/>
    </row>
    <row r="58" spans="1:26" ht="15.75" customHeight="1">
      <c r="A58" s="1212" t="s">
        <v>326</v>
      </c>
      <c r="B58" s="143" t="s">
        <v>327</v>
      </c>
      <c r="C58" s="1098" t="s">
        <v>379</v>
      </c>
      <c r="D58" s="1064"/>
      <c r="E58" s="1064"/>
      <c r="F58" s="1064"/>
      <c r="G58" s="1064"/>
      <c r="H58" s="1064"/>
      <c r="I58" s="1064"/>
      <c r="J58" s="1064"/>
      <c r="K58" s="1064"/>
      <c r="L58" s="1064"/>
      <c r="M58" s="1095"/>
      <c r="N58" s="165"/>
      <c r="O58" s="50"/>
      <c r="P58" s="50"/>
      <c r="Q58" s="50"/>
      <c r="R58" s="50"/>
      <c r="S58" s="50"/>
      <c r="T58" s="50"/>
      <c r="U58" s="50"/>
      <c r="V58" s="50"/>
      <c r="W58" s="50"/>
      <c r="X58" s="50"/>
      <c r="Y58" s="50"/>
      <c r="Z58" s="50"/>
    </row>
    <row r="59" spans="1:26" ht="30" customHeight="1">
      <c r="A59" s="1111"/>
      <c r="B59" s="143" t="s">
        <v>329</v>
      </c>
      <c r="C59" s="1098" t="s">
        <v>380</v>
      </c>
      <c r="D59" s="1064"/>
      <c r="E59" s="1064"/>
      <c r="F59" s="1064"/>
      <c r="G59" s="1064"/>
      <c r="H59" s="1064"/>
      <c r="I59" s="1064"/>
      <c r="J59" s="1064"/>
      <c r="K59" s="1064"/>
      <c r="L59" s="1064"/>
      <c r="M59" s="1095"/>
      <c r="N59" s="10"/>
      <c r="O59" s="50"/>
      <c r="P59" s="50"/>
      <c r="Q59" s="50"/>
      <c r="R59" s="50"/>
      <c r="S59" s="50"/>
      <c r="T59" s="50"/>
      <c r="U59" s="50"/>
      <c r="V59" s="50"/>
      <c r="W59" s="50"/>
      <c r="X59" s="50"/>
      <c r="Y59" s="50"/>
      <c r="Z59" s="50"/>
    </row>
    <row r="60" spans="1:26" ht="42.75" customHeight="1">
      <c r="A60" s="1113"/>
      <c r="B60" s="144" t="s">
        <v>52</v>
      </c>
      <c r="C60" s="1098" t="s">
        <v>344</v>
      </c>
      <c r="D60" s="1064"/>
      <c r="E60" s="1064"/>
      <c r="F60" s="1064"/>
      <c r="G60" s="1064"/>
      <c r="H60" s="1064"/>
      <c r="I60" s="1064"/>
      <c r="J60" s="1064"/>
      <c r="K60" s="1064"/>
      <c r="L60" s="1064"/>
      <c r="M60" s="1095"/>
      <c r="N60" s="10"/>
      <c r="O60" s="50"/>
      <c r="P60" s="50"/>
      <c r="Q60" s="50"/>
      <c r="R60" s="50"/>
      <c r="S60" s="50"/>
      <c r="T60" s="50"/>
      <c r="U60" s="50"/>
      <c r="V60" s="50"/>
      <c r="W60" s="50"/>
      <c r="X60" s="50"/>
      <c r="Y60" s="50"/>
      <c r="Z60" s="50"/>
    </row>
    <row r="61" spans="1:26" ht="40.5" customHeight="1">
      <c r="A61" s="184" t="s">
        <v>331</v>
      </c>
      <c r="B61" s="146"/>
      <c r="C61" s="1099"/>
      <c r="D61" s="1100"/>
      <c r="E61" s="1100"/>
      <c r="F61" s="1100"/>
      <c r="G61" s="1100"/>
      <c r="H61" s="1100"/>
      <c r="I61" s="1100"/>
      <c r="J61" s="1100"/>
      <c r="K61" s="1100"/>
      <c r="L61" s="1100"/>
      <c r="M61" s="1101"/>
      <c r="N61" s="50"/>
      <c r="O61" s="50"/>
      <c r="P61" s="50"/>
      <c r="Q61" s="50"/>
      <c r="R61" s="50"/>
      <c r="S61" s="50"/>
      <c r="T61" s="50"/>
      <c r="U61" s="50"/>
      <c r="V61" s="50"/>
      <c r="W61" s="50"/>
      <c r="X61" s="50"/>
      <c r="Y61" s="50"/>
      <c r="Z61" s="50"/>
    </row>
    <row r="62" spans="1:26" ht="15.75" customHeight="1">
      <c r="A62" s="50"/>
      <c r="B62" s="147"/>
      <c r="C62" s="50"/>
      <c r="D62" s="50"/>
      <c r="E62" s="50"/>
      <c r="F62" s="50"/>
      <c r="G62" s="50"/>
      <c r="H62" s="50"/>
      <c r="I62" s="50"/>
      <c r="J62" s="50"/>
      <c r="K62" s="50"/>
      <c r="L62" s="50"/>
      <c r="M62" s="50"/>
      <c r="N62" s="50"/>
      <c r="O62" s="50"/>
      <c r="P62" s="50"/>
      <c r="Q62" s="50"/>
      <c r="R62" s="50"/>
      <c r="S62" s="50"/>
      <c r="T62" s="50"/>
      <c r="U62" s="50"/>
      <c r="V62" s="50"/>
      <c r="W62" s="50"/>
      <c r="X62" s="50"/>
      <c r="Y62" s="50"/>
      <c r="Z62" s="50"/>
    </row>
    <row r="63" spans="1:26" ht="15.75" customHeight="1">
      <c r="A63" s="50"/>
      <c r="B63" s="147"/>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5.75" customHeight="1">
      <c r="A64" s="50"/>
      <c r="B64" s="147"/>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5.75" customHeight="1">
      <c r="A65" s="50"/>
      <c r="B65" s="147"/>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5.75" customHeight="1">
      <c r="A66" s="50"/>
      <c r="B66" s="147"/>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5.75" customHeight="1">
      <c r="A67" s="50"/>
      <c r="B67" s="147"/>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c r="A68" s="50"/>
      <c r="B68" s="147"/>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5.75" customHeight="1">
      <c r="A69" s="50"/>
      <c r="B69" s="147"/>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c r="A70" s="50"/>
      <c r="B70" s="147"/>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c r="A71" s="50"/>
      <c r="B71" s="147"/>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c r="A72" s="50"/>
      <c r="B72" s="147"/>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c r="A73" s="50"/>
      <c r="B73" s="147"/>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c r="A74" s="50"/>
      <c r="B74" s="147"/>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c r="A75" s="50"/>
      <c r="B75" s="147"/>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c r="A76" s="50"/>
      <c r="B76" s="147"/>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c r="A77" s="50"/>
      <c r="B77" s="147"/>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c r="A78" s="50"/>
      <c r="B78" s="147"/>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c r="A79" s="50"/>
      <c r="B79" s="147"/>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c r="A80" s="50"/>
      <c r="B80" s="147"/>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c r="A81" s="50"/>
      <c r="B81" s="147"/>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c r="A82" s="50"/>
      <c r="B82" s="147"/>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c r="A83" s="50"/>
      <c r="B83" s="147"/>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c r="A84" s="50"/>
      <c r="B84" s="147"/>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c r="A85" s="50"/>
      <c r="B85" s="147"/>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c r="A86" s="50"/>
      <c r="B86" s="147"/>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c r="A87" s="50"/>
      <c r="B87" s="147"/>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c r="A88" s="50"/>
      <c r="B88" s="147"/>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c r="A89" s="50"/>
      <c r="B89" s="147"/>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c r="A90" s="50"/>
      <c r="B90" s="147"/>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c r="A91" s="50"/>
      <c r="B91" s="147"/>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c r="A92" s="50"/>
      <c r="B92" s="147"/>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c r="A93" s="50"/>
      <c r="B93" s="147"/>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c r="A94" s="50"/>
      <c r="B94" s="147"/>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c r="A95" s="50"/>
      <c r="B95" s="147"/>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c r="A96" s="50"/>
      <c r="B96" s="147"/>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c r="A97" s="50"/>
      <c r="B97" s="147"/>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c r="A98" s="50"/>
      <c r="B98" s="147"/>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c r="A99" s="50"/>
      <c r="B99" s="147"/>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c r="A100" s="50"/>
      <c r="B100" s="14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c r="A101" s="50"/>
      <c r="B101" s="14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c r="A102" s="50"/>
      <c r="B102" s="14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c r="A103" s="50"/>
      <c r="B103" s="14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c r="A104" s="50"/>
      <c r="B104" s="14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c r="A105" s="50"/>
      <c r="B105" s="14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c r="A106" s="50"/>
      <c r="B106" s="14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c r="A107" s="50"/>
      <c r="B107" s="14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c r="A108" s="50"/>
      <c r="B108" s="14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c r="A109" s="50"/>
      <c r="B109" s="14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c r="A110" s="50"/>
      <c r="B110" s="14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c r="A111" s="50"/>
      <c r="B111" s="14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c r="A112" s="50"/>
      <c r="B112" s="14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c r="A113" s="50"/>
      <c r="B113" s="14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c r="A114" s="50"/>
      <c r="B114" s="14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c r="A115" s="50"/>
      <c r="B115" s="14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c r="A116" s="50"/>
      <c r="B116" s="14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c r="A117" s="50"/>
      <c r="B117" s="14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c r="A118" s="50"/>
      <c r="B118" s="14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c r="A119" s="50"/>
      <c r="B119" s="14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c r="A120" s="50"/>
      <c r="B120" s="14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c r="A121" s="50"/>
      <c r="B121" s="14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c r="A122" s="50"/>
      <c r="B122" s="14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c r="A123" s="50"/>
      <c r="B123" s="14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c r="A124" s="50"/>
      <c r="B124" s="14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c r="A125" s="50"/>
      <c r="B125" s="14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c r="A126" s="50"/>
      <c r="B126" s="14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c r="A127" s="50"/>
      <c r="B127" s="14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c r="A128" s="50"/>
      <c r="B128" s="14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c r="A129" s="50"/>
      <c r="B129" s="14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c r="A130" s="50"/>
      <c r="B130" s="14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c r="A131" s="50"/>
      <c r="B131" s="14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c r="A132" s="50"/>
      <c r="B132" s="14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c r="A133" s="50"/>
      <c r="B133" s="14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c r="A134" s="50"/>
      <c r="B134" s="14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c r="A135" s="50"/>
      <c r="B135" s="14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c r="A136" s="50"/>
      <c r="B136" s="14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c r="A137" s="50"/>
      <c r="B137" s="14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c r="A138" s="50"/>
      <c r="B138" s="14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c r="A139" s="50"/>
      <c r="B139" s="14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c r="A140" s="50"/>
      <c r="B140" s="14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c r="A141" s="50"/>
      <c r="B141" s="14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c r="A142" s="50"/>
      <c r="B142" s="14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c r="A143" s="50"/>
      <c r="B143" s="14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c r="A144" s="50"/>
      <c r="B144" s="14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c r="A145" s="50"/>
      <c r="B145" s="14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c r="A146" s="50"/>
      <c r="B146" s="14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c r="A147" s="50"/>
      <c r="B147" s="14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c r="A148" s="50"/>
      <c r="B148" s="14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c r="A149" s="50"/>
      <c r="B149" s="14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c r="A150" s="50"/>
      <c r="B150" s="14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c r="A151" s="50"/>
      <c r="B151" s="14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c r="A152" s="50"/>
      <c r="B152" s="14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c r="A153" s="50"/>
      <c r="B153" s="14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c r="A154" s="50"/>
      <c r="B154" s="14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c r="A155" s="50"/>
      <c r="B155" s="14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c r="A156" s="50"/>
      <c r="B156" s="14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c r="A157" s="50"/>
      <c r="B157" s="14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c r="A158" s="50"/>
      <c r="B158" s="14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c r="A159" s="50"/>
      <c r="B159" s="14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c r="A160" s="50"/>
      <c r="B160" s="14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c r="A161" s="50"/>
      <c r="B161" s="14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c r="A162" s="50"/>
      <c r="B162" s="14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c r="A163" s="50"/>
      <c r="B163" s="14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c r="A164" s="50"/>
      <c r="B164" s="14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c r="A165" s="50"/>
      <c r="B165" s="14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c r="A166" s="50"/>
      <c r="B166" s="14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c r="A167" s="50"/>
      <c r="B167" s="14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c r="A168" s="50"/>
      <c r="B168" s="14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c r="A169" s="50"/>
      <c r="B169" s="14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c r="A170" s="50"/>
      <c r="B170" s="14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c r="A171" s="50"/>
      <c r="B171" s="14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c r="A172" s="50"/>
      <c r="B172" s="14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c r="A173" s="50"/>
      <c r="B173" s="14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c r="A174" s="50"/>
      <c r="B174" s="14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c r="A175" s="50"/>
      <c r="B175" s="14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c r="A176" s="50"/>
      <c r="B176" s="14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c r="A177" s="50"/>
      <c r="B177" s="14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c r="A178" s="50"/>
      <c r="B178" s="14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c r="A179" s="50"/>
      <c r="B179" s="14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c r="A180" s="50"/>
      <c r="B180" s="14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c r="A181" s="50"/>
      <c r="B181" s="14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c r="A182" s="50"/>
      <c r="B182" s="14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c r="A183" s="50"/>
      <c r="B183" s="14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c r="A184" s="50"/>
      <c r="B184" s="14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c r="A185" s="50"/>
      <c r="B185" s="14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c r="A186" s="50"/>
      <c r="B186" s="14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c r="A187" s="50"/>
      <c r="B187" s="14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c r="A188" s="50"/>
      <c r="B188" s="14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c r="A189" s="50"/>
      <c r="B189" s="14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c r="A190" s="50"/>
      <c r="B190" s="14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c r="A191" s="50"/>
      <c r="B191" s="14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c r="A192" s="50"/>
      <c r="B192" s="14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c r="A193" s="50"/>
      <c r="B193" s="14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c r="A194" s="50"/>
      <c r="B194" s="14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c r="A195" s="50"/>
      <c r="B195" s="14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c r="A196" s="50"/>
      <c r="B196" s="14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c r="A197" s="50"/>
      <c r="B197" s="14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c r="A198" s="50"/>
      <c r="B198" s="14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c r="A199" s="50"/>
      <c r="B199" s="14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c r="A200" s="50"/>
      <c r="B200" s="14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c r="A201" s="50"/>
      <c r="B201" s="14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c r="A202" s="50"/>
      <c r="B202" s="14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c r="A203" s="50"/>
      <c r="B203" s="14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c r="A204" s="50"/>
      <c r="B204" s="14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c r="A205" s="50"/>
      <c r="B205" s="14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c r="A206" s="50"/>
      <c r="B206" s="14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c r="A207" s="50"/>
      <c r="B207" s="14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c r="A208" s="50"/>
      <c r="B208" s="14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c r="A209" s="50"/>
      <c r="B209" s="14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c r="A210" s="50"/>
      <c r="B210" s="14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c r="A211" s="50"/>
      <c r="B211" s="14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c r="A212" s="50"/>
      <c r="B212" s="14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c r="A213" s="50"/>
      <c r="B213" s="14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c r="A214" s="50"/>
      <c r="B214" s="14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c r="A215" s="50"/>
      <c r="B215" s="14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c r="A216" s="50"/>
      <c r="B216" s="14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c r="A217" s="50"/>
      <c r="B217" s="14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c r="A218" s="50"/>
      <c r="B218" s="14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c r="A219" s="50"/>
      <c r="B219" s="14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c r="A220" s="50"/>
      <c r="B220" s="14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c r="A221" s="50"/>
      <c r="B221" s="14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c r="A222" s="50"/>
      <c r="B222" s="14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c r="A223" s="50"/>
      <c r="B223" s="14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c r="A224" s="50"/>
      <c r="B224" s="14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c r="A225" s="50"/>
      <c r="B225" s="14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c r="A226" s="50"/>
      <c r="B226" s="14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c r="A227" s="50"/>
      <c r="B227" s="147"/>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c r="A228" s="50"/>
      <c r="B228" s="147"/>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c r="A229" s="50"/>
      <c r="B229" s="147"/>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c r="A230" s="50"/>
      <c r="B230" s="147"/>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c r="A231" s="50"/>
      <c r="B231" s="147"/>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c r="A232" s="50"/>
      <c r="B232" s="147"/>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c r="A233" s="50"/>
      <c r="B233" s="147"/>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c r="A234" s="50"/>
      <c r="B234" s="147"/>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c r="A235" s="50"/>
      <c r="B235" s="147"/>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c r="A236" s="50"/>
      <c r="B236" s="147"/>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c r="A237" s="50"/>
      <c r="B237" s="147"/>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c r="A238" s="50"/>
      <c r="B238" s="147"/>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c r="A239" s="50"/>
      <c r="B239" s="147"/>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c r="A240" s="50"/>
      <c r="B240" s="147"/>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c r="A241" s="50"/>
      <c r="B241" s="147"/>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c r="A242" s="50"/>
      <c r="B242" s="147"/>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c r="A243" s="50"/>
      <c r="B243" s="147"/>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c r="A244" s="50"/>
      <c r="B244" s="147"/>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c r="A245" s="50"/>
      <c r="B245" s="147"/>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c r="A246" s="50"/>
      <c r="B246" s="147"/>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c r="A247" s="50"/>
      <c r="B247" s="147"/>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c r="A248" s="50"/>
      <c r="B248" s="147"/>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c r="A249" s="50"/>
      <c r="B249" s="147"/>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c r="A250" s="50"/>
      <c r="B250" s="147"/>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c r="A251" s="50"/>
      <c r="B251" s="147"/>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c r="A252" s="50"/>
      <c r="B252" s="147"/>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c r="A253" s="50"/>
      <c r="B253" s="147"/>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c r="A254" s="50"/>
      <c r="B254" s="147"/>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c r="A255" s="50"/>
      <c r="B255" s="147"/>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c r="A256" s="50"/>
      <c r="B256" s="147"/>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c r="A257" s="50"/>
      <c r="B257" s="147"/>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c r="A258" s="50"/>
      <c r="B258" s="147"/>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c r="A259" s="50"/>
      <c r="B259" s="147"/>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c r="A260" s="50"/>
      <c r="B260" s="147"/>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c r="A261" s="50"/>
      <c r="B261" s="147"/>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c r="A262" s="50"/>
      <c r="B262" s="147"/>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c r="A263" s="50"/>
      <c r="B263" s="147"/>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c r="A264" s="50"/>
      <c r="B264" s="147"/>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c r="A265" s="50"/>
      <c r="B265" s="147"/>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c r="A266" s="50"/>
      <c r="B266" s="147"/>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c r="A267" s="50"/>
      <c r="B267" s="147"/>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c r="A268" s="50"/>
      <c r="B268" s="147"/>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c r="A269" s="50"/>
      <c r="B269" s="147"/>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c r="A270" s="50"/>
      <c r="B270" s="147"/>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c r="A271" s="50"/>
      <c r="B271" s="147"/>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c r="A272" s="50"/>
      <c r="B272" s="147"/>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c r="A273" s="50"/>
      <c r="B273" s="147"/>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c r="A274" s="50"/>
      <c r="B274" s="147"/>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c r="A275" s="50"/>
      <c r="B275" s="147"/>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c r="A276" s="50"/>
      <c r="B276" s="147"/>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c r="A277" s="50"/>
      <c r="B277" s="147"/>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c r="A278" s="50"/>
      <c r="B278" s="147"/>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c r="A279" s="50"/>
      <c r="B279" s="147"/>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c r="A280" s="50"/>
      <c r="B280" s="147"/>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c r="A281" s="50"/>
      <c r="B281" s="147"/>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c r="A282" s="50"/>
      <c r="B282" s="147"/>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c r="A283" s="50"/>
      <c r="B283" s="147"/>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c r="A284" s="50"/>
      <c r="B284" s="147"/>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c r="A285" s="50"/>
      <c r="B285" s="147"/>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c r="A286" s="50"/>
      <c r="B286" s="147"/>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c r="A287" s="50"/>
      <c r="B287" s="147"/>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c r="A288" s="50"/>
      <c r="B288" s="147"/>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c r="A289" s="50"/>
      <c r="B289" s="147"/>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c r="A290" s="50"/>
      <c r="B290" s="147"/>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c r="A291" s="50"/>
      <c r="B291" s="147"/>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c r="A292" s="50"/>
      <c r="B292" s="147"/>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c r="A293" s="50"/>
      <c r="B293" s="147"/>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c r="A294" s="50"/>
      <c r="B294" s="147"/>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c r="A295" s="50"/>
      <c r="B295" s="147"/>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c r="A296" s="50"/>
      <c r="B296" s="147"/>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c r="A297" s="50"/>
      <c r="B297" s="147"/>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c r="A298" s="50"/>
      <c r="B298" s="147"/>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c r="A299" s="50"/>
      <c r="B299" s="147"/>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c r="A300" s="50"/>
      <c r="B300" s="147"/>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c r="A301" s="50"/>
      <c r="B301" s="147"/>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c r="A302" s="50"/>
      <c r="B302" s="147"/>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c r="A303" s="50"/>
      <c r="B303" s="147"/>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c r="A304" s="50"/>
      <c r="B304" s="147"/>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c r="A305" s="50"/>
      <c r="B305" s="147"/>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c r="A306" s="50"/>
      <c r="B306" s="147"/>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c r="A307" s="50"/>
      <c r="B307" s="147"/>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c r="A308" s="50"/>
      <c r="B308" s="147"/>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c r="A309" s="50"/>
      <c r="B309" s="147"/>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c r="A310" s="50"/>
      <c r="B310" s="147"/>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c r="A311" s="50"/>
      <c r="B311" s="147"/>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5.75" customHeight="1">
      <c r="A312" s="50"/>
      <c r="B312" s="147"/>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5.75" customHeight="1">
      <c r="A313" s="50"/>
      <c r="B313" s="147"/>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5.75" customHeight="1">
      <c r="A314" s="50"/>
      <c r="B314" s="147"/>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5.75" customHeight="1">
      <c r="A315" s="50"/>
      <c r="B315" s="147"/>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5.75" customHeight="1">
      <c r="A316" s="50"/>
      <c r="B316" s="147"/>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5.75" customHeight="1">
      <c r="A317" s="50"/>
      <c r="B317" s="147"/>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5.75" customHeight="1">
      <c r="A318" s="50"/>
      <c r="B318" s="147"/>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5.75" customHeight="1">
      <c r="A319" s="50"/>
      <c r="B319" s="147"/>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5.75" customHeight="1">
      <c r="A320" s="50"/>
      <c r="B320" s="147"/>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5.75" customHeight="1">
      <c r="A321" s="50"/>
      <c r="B321" s="147"/>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5.75" customHeight="1">
      <c r="A322" s="50"/>
      <c r="B322" s="147"/>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5.75" customHeight="1">
      <c r="A323" s="50"/>
      <c r="B323" s="147"/>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5.75" customHeight="1">
      <c r="A324" s="50"/>
      <c r="B324" s="147"/>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5.75" customHeight="1">
      <c r="A325" s="50"/>
      <c r="B325" s="147"/>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5.75" customHeight="1">
      <c r="A326" s="50"/>
      <c r="B326" s="147"/>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5.75" customHeight="1">
      <c r="A327" s="50"/>
      <c r="B327" s="147"/>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5.75" customHeight="1">
      <c r="A328" s="50"/>
      <c r="B328" s="147"/>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5.75" customHeight="1">
      <c r="A329" s="50"/>
      <c r="B329" s="147"/>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5.75" customHeight="1">
      <c r="A330" s="50"/>
      <c r="B330" s="147"/>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5.75" customHeight="1">
      <c r="A331" s="50"/>
      <c r="B331" s="147"/>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5.75" customHeight="1">
      <c r="A332" s="50"/>
      <c r="B332" s="147"/>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5.75" customHeight="1">
      <c r="A333" s="50"/>
      <c r="B333" s="147"/>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5.75" customHeight="1">
      <c r="A334" s="50"/>
      <c r="B334" s="147"/>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5.75" customHeight="1">
      <c r="A335" s="50"/>
      <c r="B335" s="147"/>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5.75" customHeight="1">
      <c r="A336" s="50"/>
      <c r="B336" s="147"/>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5.75" customHeight="1">
      <c r="A337" s="50"/>
      <c r="B337" s="147"/>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5.75" customHeight="1">
      <c r="A338" s="50"/>
      <c r="B338" s="147"/>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5.75" customHeight="1">
      <c r="A339" s="50"/>
      <c r="B339" s="147"/>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5.75" customHeight="1">
      <c r="A340" s="50"/>
      <c r="B340" s="147"/>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5.75" customHeight="1">
      <c r="A341" s="50"/>
      <c r="B341" s="147"/>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5.75" customHeight="1">
      <c r="A342" s="50"/>
      <c r="B342" s="147"/>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5.75" customHeight="1">
      <c r="A343" s="50"/>
      <c r="B343" s="147"/>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5.75" customHeight="1">
      <c r="A344" s="50"/>
      <c r="B344" s="147"/>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5.75" customHeight="1">
      <c r="A345" s="50"/>
      <c r="B345" s="147"/>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5.75" customHeight="1">
      <c r="A346" s="50"/>
      <c r="B346" s="147"/>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5.75" customHeight="1">
      <c r="A347" s="50"/>
      <c r="B347" s="147"/>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5.75" customHeight="1">
      <c r="A348" s="50"/>
      <c r="B348" s="147"/>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5.75" customHeight="1">
      <c r="A349" s="50"/>
      <c r="B349" s="147"/>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5.75" customHeight="1">
      <c r="A350" s="50"/>
      <c r="B350" s="147"/>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5.75" customHeight="1">
      <c r="A351" s="50"/>
      <c r="B351" s="147"/>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5.75" customHeight="1">
      <c r="A352" s="50"/>
      <c r="B352" s="147"/>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5.75" customHeight="1">
      <c r="A353" s="50"/>
      <c r="B353" s="147"/>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5.75" customHeight="1">
      <c r="A354" s="50"/>
      <c r="B354" s="147"/>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5.75" customHeight="1">
      <c r="A355" s="50"/>
      <c r="B355" s="147"/>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5.75" customHeight="1">
      <c r="A356" s="50"/>
      <c r="B356" s="147"/>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5.75" customHeight="1">
      <c r="A357" s="50"/>
      <c r="B357" s="147"/>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5.75" customHeight="1">
      <c r="A358" s="50"/>
      <c r="B358" s="147"/>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5.75" customHeight="1">
      <c r="A359" s="50"/>
      <c r="B359" s="147"/>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5.75" customHeight="1">
      <c r="A360" s="50"/>
      <c r="B360" s="147"/>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5.75" customHeight="1">
      <c r="A361" s="50"/>
      <c r="B361" s="147"/>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5.75" customHeight="1">
      <c r="A362" s="50"/>
      <c r="B362" s="147"/>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5.75" customHeight="1">
      <c r="A363" s="50"/>
      <c r="B363" s="147"/>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5.75" customHeight="1">
      <c r="A364" s="50"/>
      <c r="B364" s="147"/>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5.75" customHeight="1">
      <c r="A365" s="50"/>
      <c r="B365" s="147"/>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5.75" customHeight="1">
      <c r="A366" s="50"/>
      <c r="B366" s="147"/>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5.75" customHeight="1">
      <c r="A367" s="50"/>
      <c r="B367" s="147"/>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5.75" customHeight="1">
      <c r="A368" s="50"/>
      <c r="B368" s="147"/>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5.75" customHeight="1">
      <c r="A369" s="50"/>
      <c r="B369" s="147"/>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5.75" customHeight="1">
      <c r="A370" s="50"/>
      <c r="B370" s="147"/>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5.75" customHeight="1">
      <c r="A371" s="50"/>
      <c r="B371" s="147"/>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5.75" customHeight="1">
      <c r="A372" s="50"/>
      <c r="B372" s="147"/>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5.75" customHeight="1">
      <c r="A373" s="50"/>
      <c r="B373" s="147"/>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5.75" customHeight="1">
      <c r="A374" s="50"/>
      <c r="B374" s="147"/>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5.75" customHeight="1">
      <c r="A375" s="50"/>
      <c r="B375" s="147"/>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5.75" customHeight="1">
      <c r="A376" s="50"/>
      <c r="B376" s="147"/>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5.75" customHeight="1">
      <c r="A377" s="50"/>
      <c r="B377" s="147"/>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5.75" customHeight="1">
      <c r="A378" s="50"/>
      <c r="B378" s="147"/>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5.75" customHeight="1">
      <c r="A379" s="50"/>
      <c r="B379" s="147"/>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5.75" customHeight="1">
      <c r="A380" s="50"/>
      <c r="B380" s="147"/>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5.75" customHeight="1">
      <c r="A381" s="50"/>
      <c r="B381" s="147"/>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5.75" customHeight="1">
      <c r="A382" s="50"/>
      <c r="B382" s="147"/>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5.75" customHeight="1">
      <c r="A383" s="50"/>
      <c r="B383" s="147"/>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5.75" customHeight="1">
      <c r="A384" s="50"/>
      <c r="B384" s="147"/>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5.75" customHeight="1">
      <c r="A385" s="50"/>
      <c r="B385" s="147"/>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5.75" customHeight="1">
      <c r="A386" s="50"/>
      <c r="B386" s="147"/>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5.75" customHeight="1">
      <c r="A387" s="50"/>
      <c r="B387" s="147"/>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5.75" customHeight="1">
      <c r="A388" s="50"/>
      <c r="B388" s="147"/>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5.75" customHeight="1">
      <c r="A389" s="50"/>
      <c r="B389" s="147"/>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5.75" customHeight="1">
      <c r="A390" s="50"/>
      <c r="B390" s="147"/>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5.75" customHeight="1">
      <c r="A391" s="50"/>
      <c r="B391" s="147"/>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5.75" customHeight="1">
      <c r="A392" s="50"/>
      <c r="B392" s="147"/>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5.75" customHeight="1">
      <c r="A393" s="50"/>
      <c r="B393" s="147"/>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5.75" customHeight="1">
      <c r="A394" s="50"/>
      <c r="B394" s="147"/>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5.75" customHeight="1">
      <c r="A395" s="50"/>
      <c r="B395" s="147"/>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5.75" customHeight="1">
      <c r="A396" s="50"/>
      <c r="B396" s="147"/>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5.75" customHeight="1">
      <c r="A397" s="50"/>
      <c r="B397" s="147"/>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5.75" customHeight="1">
      <c r="A398" s="50"/>
      <c r="B398" s="147"/>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5.75" customHeight="1">
      <c r="A399" s="50"/>
      <c r="B399" s="147"/>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5.75" customHeight="1">
      <c r="A400" s="50"/>
      <c r="B400" s="147"/>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5.75" customHeight="1">
      <c r="A401" s="50"/>
      <c r="B401" s="147"/>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5.75" customHeight="1">
      <c r="A402" s="50"/>
      <c r="B402" s="147"/>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5.75" customHeight="1">
      <c r="A403" s="50"/>
      <c r="B403" s="147"/>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5.75" customHeight="1">
      <c r="A404" s="50"/>
      <c r="B404" s="147"/>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5.75" customHeight="1">
      <c r="A405" s="50"/>
      <c r="B405" s="147"/>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5.75" customHeight="1">
      <c r="A406" s="50"/>
      <c r="B406" s="147"/>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5.75" customHeight="1">
      <c r="A407" s="50"/>
      <c r="B407" s="147"/>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5.75" customHeight="1">
      <c r="A408" s="50"/>
      <c r="B408" s="147"/>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5.75" customHeight="1">
      <c r="A409" s="50"/>
      <c r="B409" s="147"/>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5.75" customHeight="1">
      <c r="A410" s="50"/>
      <c r="B410" s="147"/>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5.75" customHeight="1">
      <c r="A411" s="50"/>
      <c r="B411" s="147"/>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5.75" customHeight="1">
      <c r="A412" s="50"/>
      <c r="B412" s="147"/>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5.75" customHeight="1">
      <c r="A413" s="50"/>
      <c r="B413" s="147"/>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5.75" customHeight="1">
      <c r="A414" s="50"/>
      <c r="B414" s="147"/>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5.75" customHeight="1">
      <c r="A415" s="50"/>
      <c r="B415" s="147"/>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5.75" customHeight="1">
      <c r="A416" s="50"/>
      <c r="B416" s="147"/>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5.75" customHeight="1">
      <c r="A417" s="50"/>
      <c r="B417" s="147"/>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5.75" customHeight="1">
      <c r="A418" s="50"/>
      <c r="B418" s="147"/>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5.75" customHeight="1">
      <c r="A419" s="50"/>
      <c r="B419" s="147"/>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5.75" customHeight="1">
      <c r="A420" s="50"/>
      <c r="B420" s="147"/>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5.75" customHeight="1">
      <c r="A421" s="50"/>
      <c r="B421" s="147"/>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5.75" customHeight="1">
      <c r="A422" s="50"/>
      <c r="B422" s="147"/>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5.75" customHeight="1">
      <c r="A423" s="50"/>
      <c r="B423" s="147"/>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5.75" customHeight="1">
      <c r="A424" s="50"/>
      <c r="B424" s="147"/>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5.75" customHeight="1">
      <c r="A425" s="50"/>
      <c r="B425" s="147"/>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5.75" customHeight="1">
      <c r="A426" s="50"/>
      <c r="B426" s="147"/>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5.75" customHeight="1">
      <c r="A427" s="50"/>
      <c r="B427" s="147"/>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5.75" customHeight="1">
      <c r="A428" s="50"/>
      <c r="B428" s="147"/>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5.75" customHeight="1">
      <c r="A429" s="50"/>
      <c r="B429" s="147"/>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5.75" customHeight="1">
      <c r="A430" s="50"/>
      <c r="B430" s="147"/>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5.75" customHeight="1">
      <c r="A431" s="50"/>
      <c r="B431" s="147"/>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5.75" customHeight="1">
      <c r="A432" s="50"/>
      <c r="B432" s="147"/>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5.75" customHeight="1">
      <c r="A433" s="50"/>
      <c r="B433" s="147"/>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5.75" customHeight="1">
      <c r="A434" s="50"/>
      <c r="B434" s="147"/>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5.75" customHeight="1">
      <c r="A435" s="50"/>
      <c r="B435" s="147"/>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5.75" customHeight="1">
      <c r="A436" s="50"/>
      <c r="B436" s="147"/>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5.75" customHeight="1">
      <c r="A437" s="50"/>
      <c r="B437" s="147"/>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5.75" customHeight="1">
      <c r="A438" s="50"/>
      <c r="B438" s="147"/>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5.75" customHeight="1">
      <c r="A439" s="50"/>
      <c r="B439" s="147"/>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5.75" customHeight="1">
      <c r="A440" s="50"/>
      <c r="B440" s="147"/>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5.75" customHeight="1">
      <c r="A441" s="50"/>
      <c r="B441" s="147"/>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5.75" customHeight="1">
      <c r="A442" s="50"/>
      <c r="B442" s="147"/>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5.75" customHeight="1">
      <c r="A443" s="50"/>
      <c r="B443" s="147"/>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5.75" customHeight="1">
      <c r="A444" s="50"/>
      <c r="B444" s="147"/>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5.75" customHeight="1">
      <c r="A445" s="50"/>
      <c r="B445" s="147"/>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5.75" customHeight="1">
      <c r="A446" s="50"/>
      <c r="B446" s="147"/>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5.75" customHeight="1">
      <c r="A447" s="50"/>
      <c r="B447" s="147"/>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5.75" customHeight="1">
      <c r="A448" s="50"/>
      <c r="B448" s="147"/>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5.75" customHeight="1">
      <c r="A449" s="50"/>
      <c r="B449" s="147"/>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5.75" customHeight="1">
      <c r="A450" s="50"/>
      <c r="B450" s="147"/>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5.75" customHeight="1">
      <c r="A451" s="50"/>
      <c r="B451" s="147"/>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5.75" customHeight="1">
      <c r="A452" s="50"/>
      <c r="B452" s="147"/>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5.75" customHeight="1">
      <c r="A453" s="50"/>
      <c r="B453" s="147"/>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5.75" customHeight="1">
      <c r="A454" s="50"/>
      <c r="B454" s="147"/>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5.75" customHeight="1">
      <c r="A455" s="50"/>
      <c r="B455" s="147"/>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5.75" customHeight="1">
      <c r="A456" s="50"/>
      <c r="B456" s="147"/>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5.75" customHeight="1">
      <c r="A457" s="50"/>
      <c r="B457" s="147"/>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5.75" customHeight="1">
      <c r="A458" s="50"/>
      <c r="B458" s="147"/>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5.75" customHeight="1">
      <c r="A459" s="50"/>
      <c r="B459" s="147"/>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5.75" customHeight="1">
      <c r="A460" s="50"/>
      <c r="B460" s="147"/>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5.75" customHeight="1">
      <c r="A461" s="50"/>
      <c r="B461" s="147"/>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5.75" customHeight="1">
      <c r="A462" s="50"/>
      <c r="B462" s="147"/>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5.75" customHeight="1">
      <c r="A463" s="50"/>
      <c r="B463" s="147"/>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5.75" customHeight="1">
      <c r="A464" s="50"/>
      <c r="B464" s="147"/>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5.75" customHeight="1">
      <c r="A465" s="50"/>
      <c r="B465" s="147"/>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5.75" customHeight="1">
      <c r="A466" s="50"/>
      <c r="B466" s="147"/>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5.75" customHeight="1">
      <c r="A467" s="50"/>
      <c r="B467" s="147"/>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5.75" customHeight="1">
      <c r="A468" s="50"/>
      <c r="B468" s="147"/>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5.75" customHeight="1">
      <c r="A469" s="50"/>
      <c r="B469" s="147"/>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5.75" customHeight="1">
      <c r="A470" s="50"/>
      <c r="B470" s="147"/>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5.75" customHeight="1">
      <c r="A471" s="50"/>
      <c r="B471" s="147"/>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5.75" customHeight="1">
      <c r="A472" s="50"/>
      <c r="B472" s="147"/>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5.75" customHeight="1">
      <c r="A473" s="50"/>
      <c r="B473" s="147"/>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5.75" customHeight="1">
      <c r="A474" s="50"/>
      <c r="B474" s="147"/>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5.75" customHeight="1">
      <c r="A475" s="50"/>
      <c r="B475" s="147"/>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5.75" customHeight="1">
      <c r="A476" s="50"/>
      <c r="B476" s="147"/>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5.75" customHeight="1">
      <c r="A477" s="50"/>
      <c r="B477" s="147"/>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5.75" customHeight="1">
      <c r="A478" s="50"/>
      <c r="B478" s="147"/>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5.75" customHeight="1">
      <c r="A479" s="50"/>
      <c r="B479" s="147"/>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5.75" customHeight="1">
      <c r="A480" s="50"/>
      <c r="B480" s="147"/>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5.75" customHeight="1">
      <c r="A481" s="50"/>
      <c r="B481" s="147"/>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5.75" customHeight="1">
      <c r="A482" s="50"/>
      <c r="B482" s="147"/>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5.75" customHeight="1">
      <c r="A483" s="50"/>
      <c r="B483" s="147"/>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5.75" customHeight="1">
      <c r="A484" s="50"/>
      <c r="B484" s="147"/>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5.75" customHeight="1">
      <c r="A485" s="50"/>
      <c r="B485" s="147"/>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5.75" customHeight="1">
      <c r="A486" s="50"/>
      <c r="B486" s="147"/>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5.75" customHeight="1">
      <c r="A487" s="50"/>
      <c r="B487" s="147"/>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5.75" customHeight="1">
      <c r="A488" s="50"/>
      <c r="B488" s="147"/>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5.75" customHeight="1">
      <c r="A489" s="50"/>
      <c r="B489" s="147"/>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5.75" customHeight="1">
      <c r="A490" s="50"/>
      <c r="B490" s="147"/>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5.75" customHeight="1">
      <c r="A491" s="50"/>
      <c r="B491" s="147"/>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5.75" customHeight="1">
      <c r="A492" s="50"/>
      <c r="B492" s="147"/>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5.75" customHeight="1">
      <c r="A493" s="50"/>
      <c r="B493" s="147"/>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5.75" customHeight="1">
      <c r="A494" s="50"/>
      <c r="B494" s="147"/>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5.75" customHeight="1">
      <c r="A495" s="50"/>
      <c r="B495" s="147"/>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5.75" customHeight="1">
      <c r="A496" s="50"/>
      <c r="B496" s="147"/>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5.75" customHeight="1">
      <c r="A497" s="50"/>
      <c r="B497" s="147"/>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5.75" customHeight="1">
      <c r="A498" s="50"/>
      <c r="B498" s="147"/>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5.75" customHeight="1">
      <c r="A499" s="50"/>
      <c r="B499" s="147"/>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5.75" customHeight="1">
      <c r="A500" s="50"/>
      <c r="B500" s="147"/>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5.75" customHeight="1">
      <c r="A501" s="50"/>
      <c r="B501" s="147"/>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5.75" customHeight="1">
      <c r="A502" s="50"/>
      <c r="B502" s="147"/>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5.75" customHeight="1">
      <c r="A503" s="50"/>
      <c r="B503" s="147"/>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5.75" customHeight="1">
      <c r="A504" s="50"/>
      <c r="B504" s="147"/>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5.75" customHeight="1">
      <c r="A505" s="50"/>
      <c r="B505" s="147"/>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5.75" customHeight="1">
      <c r="A506" s="50"/>
      <c r="B506" s="147"/>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5.75" customHeight="1">
      <c r="A507" s="50"/>
      <c r="B507" s="147"/>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5.75" customHeight="1">
      <c r="A508" s="50"/>
      <c r="B508" s="147"/>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5.75" customHeight="1">
      <c r="A509" s="50"/>
      <c r="B509" s="147"/>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5.75" customHeight="1">
      <c r="A510" s="50"/>
      <c r="B510" s="147"/>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5.75" customHeight="1">
      <c r="A511" s="50"/>
      <c r="B511" s="147"/>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5.75" customHeight="1">
      <c r="A512" s="50"/>
      <c r="B512" s="147"/>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5.75" customHeight="1">
      <c r="A513" s="50"/>
      <c r="B513" s="147"/>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5.75" customHeight="1">
      <c r="A514" s="50"/>
      <c r="B514" s="147"/>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5.75" customHeight="1">
      <c r="A515" s="50"/>
      <c r="B515" s="147"/>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5.75" customHeight="1">
      <c r="A516" s="50"/>
      <c r="B516" s="147"/>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5.75" customHeight="1">
      <c r="A517" s="50"/>
      <c r="B517" s="147"/>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5.75" customHeight="1">
      <c r="A518" s="50"/>
      <c r="B518" s="147"/>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5.75" customHeight="1">
      <c r="A519" s="50"/>
      <c r="B519" s="147"/>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5.75" customHeight="1">
      <c r="A520" s="50"/>
      <c r="B520" s="147"/>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5.75" customHeight="1">
      <c r="A521" s="50"/>
      <c r="B521" s="147"/>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5.75" customHeight="1">
      <c r="A522" s="50"/>
      <c r="B522" s="147"/>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5.75" customHeight="1">
      <c r="A523" s="50"/>
      <c r="B523" s="147"/>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5.75" customHeight="1">
      <c r="A524" s="50"/>
      <c r="B524" s="147"/>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5.75" customHeight="1">
      <c r="A525" s="50"/>
      <c r="B525" s="147"/>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5.75" customHeight="1">
      <c r="A526" s="50"/>
      <c r="B526" s="147"/>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5.75" customHeight="1">
      <c r="A527" s="50"/>
      <c r="B527" s="147"/>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5.75" customHeight="1">
      <c r="A528" s="50"/>
      <c r="B528" s="147"/>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5.75" customHeight="1">
      <c r="A529" s="50"/>
      <c r="B529" s="147"/>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5.75" customHeight="1">
      <c r="A530" s="50"/>
      <c r="B530" s="147"/>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5.75" customHeight="1">
      <c r="A531" s="50"/>
      <c r="B531" s="147"/>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5.75" customHeight="1">
      <c r="A532" s="50"/>
      <c r="B532" s="147"/>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5.75" customHeight="1">
      <c r="A533" s="50"/>
      <c r="B533" s="147"/>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5.75" customHeight="1">
      <c r="A534" s="50"/>
      <c r="B534" s="147"/>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5.75" customHeight="1">
      <c r="A535" s="50"/>
      <c r="B535" s="147"/>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5.75" customHeight="1">
      <c r="A536" s="50"/>
      <c r="B536" s="147"/>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5.75" customHeight="1">
      <c r="A537" s="50"/>
      <c r="B537" s="147"/>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5.75" customHeight="1">
      <c r="A538" s="50"/>
      <c r="B538" s="147"/>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5.75" customHeight="1">
      <c r="A539" s="50"/>
      <c r="B539" s="147"/>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5.75" customHeight="1">
      <c r="A540" s="50"/>
      <c r="B540" s="147"/>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5.75" customHeight="1">
      <c r="A541" s="50"/>
      <c r="B541" s="147"/>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5.75" customHeight="1">
      <c r="A542" s="50"/>
      <c r="B542" s="147"/>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5.75" customHeight="1">
      <c r="A543" s="50"/>
      <c r="B543" s="147"/>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5.75" customHeight="1">
      <c r="A544" s="50"/>
      <c r="B544" s="147"/>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5.75" customHeight="1">
      <c r="A545" s="50"/>
      <c r="B545" s="147"/>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5.75" customHeight="1">
      <c r="A546" s="50"/>
      <c r="B546" s="147"/>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5.75" customHeight="1">
      <c r="A547" s="50"/>
      <c r="B547" s="147"/>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5.75" customHeight="1">
      <c r="A548" s="50"/>
      <c r="B548" s="147"/>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5.75" customHeight="1">
      <c r="A549" s="50"/>
      <c r="B549" s="147"/>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5.75" customHeight="1">
      <c r="A550" s="50"/>
      <c r="B550" s="147"/>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5.75" customHeight="1">
      <c r="A551" s="50"/>
      <c r="B551" s="147"/>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5.75" customHeight="1">
      <c r="A552" s="50"/>
      <c r="B552" s="147"/>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5.75" customHeight="1">
      <c r="A553" s="50"/>
      <c r="B553" s="147"/>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5.75" customHeight="1">
      <c r="A554" s="50"/>
      <c r="B554" s="147"/>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5.75" customHeight="1">
      <c r="A555" s="50"/>
      <c r="B555" s="147"/>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5.75" customHeight="1">
      <c r="A556" s="50"/>
      <c r="B556" s="147"/>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5.75" customHeight="1">
      <c r="A557" s="50"/>
      <c r="B557" s="147"/>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5.75" customHeight="1">
      <c r="A558" s="50"/>
      <c r="B558" s="147"/>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5.75" customHeight="1">
      <c r="A559" s="50"/>
      <c r="B559" s="147"/>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5.75" customHeight="1">
      <c r="A560" s="50"/>
      <c r="B560" s="147"/>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5.75" customHeight="1">
      <c r="A561" s="50"/>
      <c r="B561" s="147"/>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5.75" customHeight="1">
      <c r="A562" s="50"/>
      <c r="B562" s="147"/>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5.75" customHeight="1">
      <c r="A563" s="50"/>
      <c r="B563" s="147"/>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5.75" customHeight="1">
      <c r="A564" s="50"/>
      <c r="B564" s="147"/>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5.75" customHeight="1">
      <c r="A565" s="50"/>
      <c r="B565" s="147"/>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5.75" customHeight="1">
      <c r="A566" s="50"/>
      <c r="B566" s="147"/>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5.75" customHeight="1">
      <c r="A567" s="50"/>
      <c r="B567" s="147"/>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5.75" customHeight="1">
      <c r="A568" s="50"/>
      <c r="B568" s="147"/>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5.75" customHeight="1">
      <c r="A569" s="50"/>
      <c r="B569" s="147"/>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5.75" customHeight="1">
      <c r="A570" s="50"/>
      <c r="B570" s="147"/>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5.75" customHeight="1">
      <c r="A571" s="50"/>
      <c r="B571" s="147"/>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5.75" customHeight="1">
      <c r="A572" s="50"/>
      <c r="B572" s="147"/>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5.75" customHeight="1">
      <c r="A573" s="50"/>
      <c r="B573" s="147"/>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5.75" customHeight="1">
      <c r="A574" s="50"/>
      <c r="B574" s="147"/>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5.75" customHeight="1">
      <c r="A575" s="50"/>
      <c r="B575" s="147"/>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5.75" customHeight="1">
      <c r="A576" s="50"/>
      <c r="B576" s="147"/>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5.75" customHeight="1">
      <c r="A577" s="50"/>
      <c r="B577" s="147"/>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5.75" customHeight="1">
      <c r="A578" s="50"/>
      <c r="B578" s="147"/>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5.75" customHeight="1">
      <c r="A579" s="50"/>
      <c r="B579" s="147"/>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5.75" customHeight="1">
      <c r="A580" s="50"/>
      <c r="B580" s="147"/>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5.75" customHeight="1">
      <c r="A581" s="50"/>
      <c r="B581" s="147"/>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5.75" customHeight="1">
      <c r="A582" s="50"/>
      <c r="B582" s="147"/>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5.75" customHeight="1">
      <c r="A583" s="50"/>
      <c r="B583" s="147"/>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5.75" customHeight="1">
      <c r="A584" s="50"/>
      <c r="B584" s="147"/>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5.75" customHeight="1">
      <c r="A585" s="50"/>
      <c r="B585" s="147"/>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5.75" customHeight="1">
      <c r="A586" s="50"/>
      <c r="B586" s="147"/>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5.75" customHeight="1">
      <c r="A587" s="50"/>
      <c r="B587" s="147"/>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5.75" customHeight="1">
      <c r="A588" s="50"/>
      <c r="B588" s="147"/>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5.75" customHeight="1">
      <c r="A589" s="50"/>
      <c r="B589" s="147"/>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5.75" customHeight="1">
      <c r="A590" s="50"/>
      <c r="B590" s="147"/>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5.75" customHeight="1">
      <c r="A591" s="50"/>
      <c r="B591" s="147"/>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5.75" customHeight="1">
      <c r="A592" s="50"/>
      <c r="B592" s="147"/>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5.75" customHeight="1">
      <c r="A593" s="50"/>
      <c r="B593" s="147"/>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5.75" customHeight="1">
      <c r="A594" s="50"/>
      <c r="B594" s="147"/>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5.75" customHeight="1">
      <c r="A595" s="50"/>
      <c r="B595" s="147"/>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5.75" customHeight="1">
      <c r="A596" s="50"/>
      <c r="B596" s="147"/>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5.75" customHeight="1">
      <c r="A597" s="50"/>
      <c r="B597" s="147"/>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5.75" customHeight="1">
      <c r="A598" s="50"/>
      <c r="B598" s="147"/>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5.75" customHeight="1">
      <c r="A599" s="50"/>
      <c r="B599" s="147"/>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5.75" customHeight="1">
      <c r="A600" s="50"/>
      <c r="B600" s="147"/>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5.75" customHeight="1">
      <c r="A601" s="50"/>
      <c r="B601" s="147"/>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5.75" customHeight="1">
      <c r="A602" s="50"/>
      <c r="B602" s="147"/>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5.75" customHeight="1">
      <c r="A603" s="50"/>
      <c r="B603" s="147"/>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5.75" customHeight="1">
      <c r="A604" s="50"/>
      <c r="B604" s="147"/>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5.75" customHeight="1">
      <c r="A605" s="50"/>
      <c r="B605" s="147"/>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5.75" customHeight="1">
      <c r="A606" s="50"/>
      <c r="B606" s="147"/>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5.75" customHeight="1">
      <c r="A607" s="50"/>
      <c r="B607" s="147"/>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5.75" customHeight="1">
      <c r="A608" s="50"/>
      <c r="B608" s="147"/>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5.75" customHeight="1">
      <c r="A609" s="50"/>
      <c r="B609" s="147"/>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5.75" customHeight="1">
      <c r="A610" s="50"/>
      <c r="B610" s="147"/>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5.75" customHeight="1">
      <c r="A611" s="50"/>
      <c r="B611" s="147"/>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5.75" customHeight="1">
      <c r="A612" s="50"/>
      <c r="B612" s="147"/>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5.75" customHeight="1">
      <c r="A613" s="50"/>
      <c r="B613" s="147"/>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5.75" customHeight="1">
      <c r="A614" s="50"/>
      <c r="B614" s="147"/>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5.75" customHeight="1">
      <c r="A615" s="50"/>
      <c r="B615" s="147"/>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5.75" customHeight="1">
      <c r="A616" s="50"/>
      <c r="B616" s="147"/>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5.75" customHeight="1">
      <c r="A617" s="50"/>
      <c r="B617" s="147"/>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5.75" customHeight="1">
      <c r="A618" s="50"/>
      <c r="B618" s="147"/>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5.75" customHeight="1">
      <c r="A619" s="50"/>
      <c r="B619" s="147"/>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5.75" customHeight="1">
      <c r="A620" s="50"/>
      <c r="B620" s="147"/>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5.75" customHeight="1">
      <c r="A621" s="50"/>
      <c r="B621" s="147"/>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5.75" customHeight="1">
      <c r="A622" s="50"/>
      <c r="B622" s="147"/>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5.75" customHeight="1">
      <c r="A623" s="50"/>
      <c r="B623" s="147"/>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5.75" customHeight="1">
      <c r="A624" s="50"/>
      <c r="B624" s="147"/>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5.75" customHeight="1">
      <c r="A625" s="50"/>
      <c r="B625" s="147"/>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5.75" customHeight="1">
      <c r="A626" s="50"/>
      <c r="B626" s="147"/>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5.75" customHeight="1">
      <c r="A627" s="50"/>
      <c r="B627" s="147"/>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5.75" customHeight="1">
      <c r="A628" s="50"/>
      <c r="B628" s="147"/>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5.75" customHeight="1">
      <c r="A629" s="50"/>
      <c r="B629" s="147"/>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5.75" customHeight="1">
      <c r="A630" s="50"/>
      <c r="B630" s="147"/>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5.75" customHeight="1">
      <c r="A631" s="50"/>
      <c r="B631" s="147"/>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5.75" customHeight="1">
      <c r="A632" s="50"/>
      <c r="B632" s="147"/>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5.75" customHeight="1">
      <c r="A633" s="50"/>
      <c r="B633" s="147"/>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5.75" customHeight="1">
      <c r="A634" s="50"/>
      <c r="B634" s="147"/>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5.75" customHeight="1">
      <c r="A635" s="50"/>
      <c r="B635" s="147"/>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5.75" customHeight="1">
      <c r="A636" s="50"/>
      <c r="B636" s="147"/>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5.75" customHeight="1">
      <c r="A637" s="50"/>
      <c r="B637" s="147"/>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5.75" customHeight="1">
      <c r="A638" s="50"/>
      <c r="B638" s="147"/>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5.75" customHeight="1">
      <c r="A639" s="50"/>
      <c r="B639" s="147"/>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5.75" customHeight="1">
      <c r="A640" s="50"/>
      <c r="B640" s="147"/>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5.75" customHeight="1">
      <c r="A641" s="50"/>
      <c r="B641" s="147"/>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5.75" customHeight="1">
      <c r="A642" s="50"/>
      <c r="B642" s="147"/>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5.75" customHeight="1">
      <c r="A643" s="50"/>
      <c r="B643" s="147"/>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5.75" customHeight="1">
      <c r="A644" s="50"/>
      <c r="B644" s="147"/>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5.75" customHeight="1">
      <c r="A645" s="50"/>
      <c r="B645" s="147"/>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5.75" customHeight="1">
      <c r="A646" s="50"/>
      <c r="B646" s="147"/>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5.75" customHeight="1">
      <c r="A647" s="50"/>
      <c r="B647" s="147"/>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5.75" customHeight="1">
      <c r="A648" s="50"/>
      <c r="B648" s="147"/>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5.75" customHeight="1">
      <c r="A649" s="50"/>
      <c r="B649" s="147"/>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5.75" customHeight="1">
      <c r="A650" s="50"/>
      <c r="B650" s="147"/>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5.75" customHeight="1">
      <c r="A651" s="50"/>
      <c r="B651" s="147"/>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5.75" customHeight="1">
      <c r="A652" s="50"/>
      <c r="B652" s="147"/>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5.75" customHeight="1">
      <c r="A653" s="50"/>
      <c r="B653" s="147"/>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5.75" customHeight="1">
      <c r="A654" s="50"/>
      <c r="B654" s="147"/>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5.75" customHeight="1">
      <c r="A655" s="50"/>
      <c r="B655" s="147"/>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5.75" customHeight="1">
      <c r="A656" s="50"/>
      <c r="B656" s="147"/>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5.75" customHeight="1">
      <c r="A657" s="50"/>
      <c r="B657" s="147"/>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5.75" customHeight="1">
      <c r="A658" s="50"/>
      <c r="B658" s="147"/>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5.75" customHeight="1">
      <c r="A659" s="50"/>
      <c r="B659" s="147"/>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5.75" customHeight="1">
      <c r="A660" s="50"/>
      <c r="B660" s="147"/>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5.75" customHeight="1">
      <c r="A661" s="50"/>
      <c r="B661" s="147"/>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5.75" customHeight="1">
      <c r="A662" s="50"/>
      <c r="B662" s="147"/>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5.75" customHeight="1">
      <c r="A663" s="50"/>
      <c r="B663" s="147"/>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5.75" customHeight="1">
      <c r="A664" s="50"/>
      <c r="B664" s="147"/>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5.75" customHeight="1">
      <c r="A665" s="50"/>
      <c r="B665" s="147"/>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5.75" customHeight="1">
      <c r="A666" s="50"/>
      <c r="B666" s="147"/>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5.75" customHeight="1">
      <c r="A667" s="50"/>
      <c r="B667" s="147"/>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5.75" customHeight="1">
      <c r="A668" s="50"/>
      <c r="B668" s="147"/>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5.75" customHeight="1">
      <c r="A669" s="50"/>
      <c r="B669" s="147"/>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5.75" customHeight="1">
      <c r="A670" s="50"/>
      <c r="B670" s="147"/>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5.75" customHeight="1">
      <c r="A671" s="50"/>
      <c r="B671" s="147"/>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5.75" customHeight="1">
      <c r="A672" s="50"/>
      <c r="B672" s="147"/>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5.75" customHeight="1">
      <c r="A673" s="50"/>
      <c r="B673" s="147"/>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5.75" customHeight="1">
      <c r="A674" s="50"/>
      <c r="B674" s="147"/>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5.75" customHeight="1">
      <c r="A675" s="50"/>
      <c r="B675" s="147"/>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5.75" customHeight="1">
      <c r="A676" s="50"/>
      <c r="B676" s="147"/>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5.75" customHeight="1">
      <c r="A677" s="50"/>
      <c r="B677" s="147"/>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5.75" customHeight="1">
      <c r="A678" s="50"/>
      <c r="B678" s="147"/>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5.75" customHeight="1">
      <c r="A679" s="50"/>
      <c r="B679" s="147"/>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5.75" customHeight="1">
      <c r="A680" s="50"/>
      <c r="B680" s="147"/>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5.75" customHeight="1">
      <c r="A681" s="50"/>
      <c r="B681" s="147"/>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5.75" customHeight="1">
      <c r="A682" s="50"/>
      <c r="B682" s="147"/>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5.75" customHeight="1">
      <c r="A683" s="50"/>
      <c r="B683" s="147"/>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5.75" customHeight="1">
      <c r="A684" s="50"/>
      <c r="B684" s="147"/>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5.75" customHeight="1">
      <c r="A685" s="50"/>
      <c r="B685" s="147"/>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5.75" customHeight="1">
      <c r="A686" s="50"/>
      <c r="B686" s="147"/>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5.75" customHeight="1">
      <c r="A687" s="50"/>
      <c r="B687" s="147"/>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5.75" customHeight="1">
      <c r="A688" s="50"/>
      <c r="B688" s="147"/>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5.75" customHeight="1">
      <c r="A689" s="50"/>
      <c r="B689" s="147"/>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5.75" customHeight="1">
      <c r="A690" s="50"/>
      <c r="B690" s="147"/>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5.75" customHeight="1">
      <c r="A691" s="50"/>
      <c r="B691" s="147"/>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5.75" customHeight="1">
      <c r="A692" s="50"/>
      <c r="B692" s="147"/>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5.75" customHeight="1">
      <c r="A693" s="50"/>
      <c r="B693" s="147"/>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5.75" customHeight="1">
      <c r="A694" s="50"/>
      <c r="B694" s="147"/>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5.75" customHeight="1">
      <c r="A695" s="50"/>
      <c r="B695" s="147"/>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5.75" customHeight="1">
      <c r="A696" s="50"/>
      <c r="B696" s="147"/>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5.75" customHeight="1">
      <c r="A697" s="50"/>
      <c r="B697" s="147"/>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5.75" customHeight="1">
      <c r="A698" s="50"/>
      <c r="B698" s="147"/>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5.75" customHeight="1">
      <c r="A699" s="50"/>
      <c r="B699" s="147"/>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5.75" customHeight="1">
      <c r="A700" s="50"/>
      <c r="B700" s="147"/>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5.75" customHeight="1">
      <c r="A701" s="50"/>
      <c r="B701" s="147"/>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5.75" customHeight="1">
      <c r="A702" s="50"/>
      <c r="B702" s="147"/>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5.75" customHeight="1">
      <c r="A703" s="50"/>
      <c r="B703" s="147"/>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5.75" customHeight="1">
      <c r="A704" s="50"/>
      <c r="B704" s="147"/>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5.75" customHeight="1">
      <c r="A705" s="50"/>
      <c r="B705" s="147"/>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5.75" customHeight="1">
      <c r="A706" s="50"/>
      <c r="B706" s="147"/>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5.75" customHeight="1">
      <c r="A707" s="50"/>
      <c r="B707" s="147"/>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5.75" customHeight="1">
      <c r="A708" s="50"/>
      <c r="B708" s="147"/>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5.75" customHeight="1">
      <c r="A709" s="50"/>
      <c r="B709" s="147"/>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5.75" customHeight="1">
      <c r="A710" s="50"/>
      <c r="B710" s="147"/>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5.75" customHeight="1">
      <c r="A711" s="50"/>
      <c r="B711" s="147"/>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5.75" customHeight="1">
      <c r="A712" s="50"/>
      <c r="B712" s="147"/>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5.75" customHeight="1">
      <c r="A713" s="50"/>
      <c r="B713" s="147"/>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5.75" customHeight="1">
      <c r="A714" s="50"/>
      <c r="B714" s="147"/>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5.75" customHeight="1">
      <c r="A715" s="50"/>
      <c r="B715" s="147"/>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5.75" customHeight="1">
      <c r="A716" s="50"/>
      <c r="B716" s="147"/>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5.75" customHeight="1">
      <c r="A717" s="50"/>
      <c r="B717" s="147"/>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5.75" customHeight="1">
      <c r="A718" s="50"/>
      <c r="B718" s="147"/>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5.75" customHeight="1">
      <c r="A719" s="50"/>
      <c r="B719" s="147"/>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5.75" customHeight="1">
      <c r="A720" s="50"/>
      <c r="B720" s="147"/>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5.75" customHeight="1">
      <c r="A721" s="50"/>
      <c r="B721" s="147"/>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5.75" customHeight="1">
      <c r="A722" s="50"/>
      <c r="B722" s="147"/>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5.75" customHeight="1">
      <c r="A723" s="50"/>
      <c r="B723" s="147"/>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5.75" customHeight="1">
      <c r="A724" s="50"/>
      <c r="B724" s="147"/>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5.75" customHeight="1">
      <c r="A725" s="50"/>
      <c r="B725" s="147"/>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5.75" customHeight="1">
      <c r="A726" s="50"/>
      <c r="B726" s="147"/>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5.75" customHeight="1">
      <c r="A727" s="50"/>
      <c r="B727" s="147"/>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5.75" customHeight="1">
      <c r="A728" s="50"/>
      <c r="B728" s="147"/>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5.75" customHeight="1">
      <c r="A729" s="50"/>
      <c r="B729" s="147"/>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5.75" customHeight="1">
      <c r="A730" s="50"/>
      <c r="B730" s="147"/>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5.75" customHeight="1">
      <c r="A731" s="50"/>
      <c r="B731" s="147"/>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5.75" customHeight="1">
      <c r="A732" s="50"/>
      <c r="B732" s="147"/>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5.75" customHeight="1">
      <c r="A733" s="50"/>
      <c r="B733" s="147"/>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5.75" customHeight="1">
      <c r="A734" s="50"/>
      <c r="B734" s="147"/>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5.75" customHeight="1">
      <c r="A735" s="50"/>
      <c r="B735" s="147"/>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5.75" customHeight="1">
      <c r="A736" s="50"/>
      <c r="B736" s="147"/>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5.75" customHeight="1">
      <c r="A737" s="50"/>
      <c r="B737" s="147"/>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5.75" customHeight="1">
      <c r="A738" s="50"/>
      <c r="B738" s="147"/>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5.75" customHeight="1">
      <c r="A739" s="50"/>
      <c r="B739" s="147"/>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5.75" customHeight="1">
      <c r="A740" s="50"/>
      <c r="B740" s="147"/>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5.75" customHeight="1">
      <c r="A741" s="50"/>
      <c r="B741" s="147"/>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5.75" customHeight="1">
      <c r="A742" s="50"/>
      <c r="B742" s="147"/>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5.75" customHeight="1">
      <c r="A743" s="50"/>
      <c r="B743" s="147"/>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5.75" customHeight="1">
      <c r="A744" s="50"/>
      <c r="B744" s="147"/>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5.75" customHeight="1">
      <c r="A745" s="50"/>
      <c r="B745" s="147"/>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5.75" customHeight="1">
      <c r="A746" s="50"/>
      <c r="B746" s="147"/>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5.75" customHeight="1">
      <c r="A747" s="50"/>
      <c r="B747" s="147"/>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5.75" customHeight="1">
      <c r="A748" s="50"/>
      <c r="B748" s="147"/>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5.75" customHeight="1">
      <c r="A749" s="50"/>
      <c r="B749" s="147"/>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5.75" customHeight="1">
      <c r="A750" s="50"/>
      <c r="B750" s="147"/>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5.75" customHeight="1">
      <c r="A751" s="50"/>
      <c r="B751" s="147"/>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5.75" customHeight="1">
      <c r="A752" s="50"/>
      <c r="B752" s="147"/>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5.75" customHeight="1">
      <c r="A753" s="50"/>
      <c r="B753" s="147"/>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5.75" customHeight="1">
      <c r="A754" s="50"/>
      <c r="B754" s="147"/>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5.75" customHeight="1">
      <c r="A755" s="50"/>
      <c r="B755" s="147"/>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5.75" customHeight="1">
      <c r="A756" s="50"/>
      <c r="B756" s="147"/>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5.75" customHeight="1">
      <c r="A757" s="50"/>
      <c r="B757" s="147"/>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5.75" customHeight="1">
      <c r="A758" s="50"/>
      <c r="B758" s="147"/>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5.75" customHeight="1">
      <c r="A759" s="50"/>
      <c r="B759" s="147"/>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5.75" customHeight="1">
      <c r="A760" s="50"/>
      <c r="B760" s="147"/>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5.75" customHeight="1">
      <c r="A761" s="50"/>
      <c r="B761" s="147"/>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5.75" customHeight="1">
      <c r="A762" s="50"/>
      <c r="B762" s="147"/>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5.75" customHeight="1">
      <c r="A763" s="50"/>
      <c r="B763" s="147"/>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5.75" customHeight="1">
      <c r="A764" s="50"/>
      <c r="B764" s="147"/>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5.75" customHeight="1">
      <c r="A765" s="50"/>
      <c r="B765" s="147"/>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5.75" customHeight="1">
      <c r="A766" s="50"/>
      <c r="B766" s="147"/>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5.75" customHeight="1">
      <c r="A767" s="50"/>
      <c r="B767" s="147"/>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5.75" customHeight="1">
      <c r="A768" s="50"/>
      <c r="B768" s="147"/>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5.75" customHeight="1">
      <c r="A769" s="50"/>
      <c r="B769" s="147"/>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5.75" customHeight="1">
      <c r="A770" s="50"/>
      <c r="B770" s="147"/>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5.75" customHeight="1">
      <c r="A771" s="50"/>
      <c r="B771" s="147"/>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5.75" customHeight="1">
      <c r="A772" s="50"/>
      <c r="B772" s="147"/>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5.75" customHeight="1">
      <c r="A773" s="50"/>
      <c r="B773" s="147"/>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5.75" customHeight="1">
      <c r="A774" s="50"/>
      <c r="B774" s="147"/>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5.75" customHeight="1">
      <c r="A775" s="50"/>
      <c r="B775" s="147"/>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5.75" customHeight="1">
      <c r="A776" s="50"/>
      <c r="B776" s="147"/>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5.75" customHeight="1">
      <c r="A777" s="50"/>
      <c r="B777" s="147"/>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5.75" customHeight="1">
      <c r="A778" s="50"/>
      <c r="B778" s="147"/>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5.75" customHeight="1">
      <c r="A779" s="50"/>
      <c r="B779" s="147"/>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5.75" customHeight="1">
      <c r="A780" s="50"/>
      <c r="B780" s="147"/>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5.75" customHeight="1">
      <c r="A781" s="50"/>
      <c r="B781" s="147"/>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5.75" customHeight="1">
      <c r="A782" s="50"/>
      <c r="B782" s="147"/>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5.75" customHeight="1">
      <c r="A783" s="50"/>
      <c r="B783" s="147"/>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5.75" customHeight="1">
      <c r="A784" s="50"/>
      <c r="B784" s="147"/>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5.75" customHeight="1">
      <c r="A785" s="50"/>
      <c r="B785" s="147"/>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5.75" customHeight="1">
      <c r="A786" s="50"/>
      <c r="B786" s="147"/>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5.75" customHeight="1">
      <c r="A787" s="50"/>
      <c r="B787" s="147"/>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5.75" customHeight="1">
      <c r="A788" s="50"/>
      <c r="B788" s="147"/>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5.75" customHeight="1">
      <c r="A789" s="50"/>
      <c r="B789" s="147"/>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5.75" customHeight="1">
      <c r="A790" s="50"/>
      <c r="B790" s="147"/>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5.75" customHeight="1">
      <c r="A791" s="50"/>
      <c r="B791" s="147"/>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5.75" customHeight="1">
      <c r="A792" s="50"/>
      <c r="B792" s="147"/>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5.75" customHeight="1">
      <c r="A793" s="50"/>
      <c r="B793" s="147"/>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5.75" customHeight="1">
      <c r="A794" s="50"/>
      <c r="B794" s="147"/>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5.75" customHeight="1">
      <c r="A795" s="50"/>
      <c r="B795" s="147"/>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5.75" customHeight="1">
      <c r="A796" s="50"/>
      <c r="B796" s="147"/>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5.75" customHeight="1">
      <c r="A797" s="50"/>
      <c r="B797" s="147"/>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5.75" customHeight="1">
      <c r="A798" s="50"/>
      <c r="B798" s="147"/>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5.75" customHeight="1">
      <c r="A799" s="50"/>
      <c r="B799" s="147"/>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5.75" customHeight="1">
      <c r="A800" s="50"/>
      <c r="B800" s="147"/>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5.75" customHeight="1">
      <c r="A801" s="50"/>
      <c r="B801" s="147"/>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5.75" customHeight="1">
      <c r="A802" s="50"/>
      <c r="B802" s="147"/>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5.75" customHeight="1">
      <c r="A803" s="50"/>
      <c r="B803" s="147"/>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5.75" customHeight="1">
      <c r="A804" s="50"/>
      <c r="B804" s="147"/>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5.75" customHeight="1">
      <c r="A805" s="50"/>
      <c r="B805" s="147"/>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5.75" customHeight="1">
      <c r="A806" s="50"/>
      <c r="B806" s="147"/>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5.75" customHeight="1">
      <c r="A807" s="50"/>
      <c r="B807" s="147"/>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5.75" customHeight="1">
      <c r="A808" s="50"/>
      <c r="B808" s="147"/>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5.75" customHeight="1">
      <c r="A809" s="50"/>
      <c r="B809" s="147"/>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5.75" customHeight="1">
      <c r="A810" s="50"/>
      <c r="B810" s="147"/>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5.75" customHeight="1">
      <c r="A811" s="50"/>
      <c r="B811" s="147"/>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5.75" customHeight="1">
      <c r="A812" s="50"/>
      <c r="B812" s="147"/>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5.75" customHeight="1">
      <c r="A813" s="50"/>
      <c r="B813" s="147"/>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5.75" customHeight="1">
      <c r="A814" s="50"/>
      <c r="B814" s="147"/>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5.75" customHeight="1">
      <c r="A815" s="50"/>
      <c r="B815" s="147"/>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5.75" customHeight="1">
      <c r="A816" s="50"/>
      <c r="B816" s="147"/>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5.75" customHeight="1">
      <c r="A817" s="50"/>
      <c r="B817" s="147"/>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5.75" customHeight="1">
      <c r="A818" s="50"/>
      <c r="B818" s="147"/>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5.75" customHeight="1">
      <c r="A819" s="50"/>
      <c r="B819" s="147"/>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5.75" customHeight="1">
      <c r="A820" s="50"/>
      <c r="B820" s="147"/>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5.75" customHeight="1">
      <c r="A821" s="50"/>
      <c r="B821" s="147"/>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5.75" customHeight="1">
      <c r="A822" s="50"/>
      <c r="B822" s="147"/>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5.75" customHeight="1">
      <c r="A823" s="50"/>
      <c r="B823" s="147"/>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5.75" customHeight="1">
      <c r="A824" s="50"/>
      <c r="B824" s="147"/>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5.75" customHeight="1">
      <c r="A825" s="50"/>
      <c r="B825" s="147"/>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5.75" customHeight="1">
      <c r="A826" s="50"/>
      <c r="B826" s="147"/>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5.75" customHeight="1">
      <c r="A827" s="50"/>
      <c r="B827" s="147"/>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5.75" customHeight="1">
      <c r="A828" s="50"/>
      <c r="B828" s="147"/>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5.75" customHeight="1">
      <c r="A829" s="50"/>
      <c r="B829" s="147"/>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5.75" customHeight="1">
      <c r="A830" s="50"/>
      <c r="B830" s="147"/>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5.75" customHeight="1">
      <c r="A831" s="50"/>
      <c r="B831" s="147"/>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5.75" customHeight="1">
      <c r="A832" s="50"/>
      <c r="B832" s="147"/>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5.75" customHeight="1">
      <c r="A833" s="50"/>
      <c r="B833" s="147"/>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5.75" customHeight="1">
      <c r="A834" s="50"/>
      <c r="B834" s="147"/>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5.75" customHeight="1">
      <c r="A835" s="50"/>
      <c r="B835" s="147"/>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5.75" customHeight="1">
      <c r="A836" s="50"/>
      <c r="B836" s="147"/>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5.75" customHeight="1">
      <c r="A837" s="50"/>
      <c r="B837" s="147"/>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5.75" customHeight="1">
      <c r="A838" s="50"/>
      <c r="B838" s="147"/>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5.75" customHeight="1">
      <c r="A839" s="50"/>
      <c r="B839" s="147"/>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5.75" customHeight="1">
      <c r="A840" s="50"/>
      <c r="B840" s="147"/>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5.75" customHeight="1">
      <c r="A841" s="50"/>
      <c r="B841" s="147"/>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5.75" customHeight="1">
      <c r="A842" s="50"/>
      <c r="B842" s="147"/>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5.75" customHeight="1">
      <c r="A843" s="50"/>
      <c r="B843" s="147"/>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5.75" customHeight="1">
      <c r="A844" s="50"/>
      <c r="B844" s="147"/>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5.75" customHeight="1">
      <c r="A845" s="50"/>
      <c r="B845" s="147"/>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5.75" customHeight="1">
      <c r="A846" s="50"/>
      <c r="B846" s="147"/>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5.75" customHeight="1">
      <c r="A847" s="50"/>
      <c r="B847" s="147"/>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5.75" customHeight="1">
      <c r="A848" s="50"/>
      <c r="B848" s="147"/>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5.75" customHeight="1">
      <c r="A849" s="50"/>
      <c r="B849" s="147"/>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5.75" customHeight="1">
      <c r="A850" s="50"/>
      <c r="B850" s="147"/>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5.75" customHeight="1">
      <c r="A851" s="50"/>
      <c r="B851" s="147"/>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5.75" customHeight="1">
      <c r="A852" s="50"/>
      <c r="B852" s="147"/>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5.75" customHeight="1">
      <c r="A853" s="50"/>
      <c r="B853" s="147"/>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5.75" customHeight="1">
      <c r="A854" s="50"/>
      <c r="B854" s="147"/>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5.75" customHeight="1">
      <c r="A855" s="50"/>
      <c r="B855" s="147"/>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5.75" customHeight="1">
      <c r="A856" s="50"/>
      <c r="B856" s="147"/>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5.75" customHeight="1">
      <c r="A857" s="50"/>
      <c r="B857" s="147"/>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5.75" customHeight="1">
      <c r="A858" s="50"/>
      <c r="B858" s="147"/>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5.75" customHeight="1">
      <c r="A859" s="50"/>
      <c r="B859" s="147"/>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5.75" customHeight="1">
      <c r="A860" s="50"/>
      <c r="B860" s="147"/>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5.75" customHeight="1">
      <c r="A861" s="50"/>
      <c r="B861" s="147"/>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5.75" customHeight="1">
      <c r="A862" s="50"/>
      <c r="B862" s="147"/>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5.75" customHeight="1">
      <c r="A863" s="50"/>
      <c r="B863" s="147"/>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5.75" customHeight="1">
      <c r="A864" s="50"/>
      <c r="B864" s="147"/>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5.75" customHeight="1">
      <c r="A865" s="50"/>
      <c r="B865" s="147"/>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5.75" customHeight="1">
      <c r="A866" s="50"/>
      <c r="B866" s="147"/>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5.75" customHeight="1">
      <c r="A867" s="50"/>
      <c r="B867" s="147"/>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5.75" customHeight="1">
      <c r="A868" s="50"/>
      <c r="B868" s="147"/>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5.75" customHeight="1">
      <c r="A869" s="50"/>
      <c r="B869" s="147"/>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5.75" customHeight="1">
      <c r="A870" s="50"/>
      <c r="B870" s="147"/>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5.75" customHeight="1">
      <c r="A871" s="50"/>
      <c r="B871" s="147"/>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5.75" customHeight="1">
      <c r="A872" s="50"/>
      <c r="B872" s="147"/>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5.75" customHeight="1">
      <c r="A873" s="50"/>
      <c r="B873" s="147"/>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5.75" customHeight="1">
      <c r="A874" s="50"/>
      <c r="B874" s="147"/>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5.75" customHeight="1">
      <c r="A875" s="50"/>
      <c r="B875" s="147"/>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5.75" customHeight="1">
      <c r="A876" s="50"/>
      <c r="B876" s="147"/>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5.75" customHeight="1">
      <c r="A877" s="50"/>
      <c r="B877" s="147"/>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5.75" customHeight="1">
      <c r="A878" s="50"/>
      <c r="B878" s="147"/>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5.75" customHeight="1">
      <c r="A879" s="50"/>
      <c r="B879" s="147"/>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5.75" customHeight="1">
      <c r="A880" s="50"/>
      <c r="B880" s="147"/>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5.75" customHeight="1">
      <c r="A881" s="50"/>
      <c r="B881" s="147"/>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5.75" customHeight="1">
      <c r="A882" s="50"/>
      <c r="B882" s="147"/>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5.75" customHeight="1">
      <c r="A883" s="50"/>
      <c r="B883" s="147"/>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5.75" customHeight="1">
      <c r="A884" s="50"/>
      <c r="B884" s="147"/>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5.75" customHeight="1">
      <c r="A885" s="50"/>
      <c r="B885" s="147"/>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5.75" customHeight="1">
      <c r="A886" s="50"/>
      <c r="B886" s="147"/>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5.75" customHeight="1">
      <c r="A887" s="50"/>
      <c r="B887" s="147"/>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5.75" customHeight="1">
      <c r="A888" s="50"/>
      <c r="B888" s="147"/>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5.75" customHeight="1">
      <c r="A889" s="50"/>
      <c r="B889" s="147"/>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5.75" customHeight="1">
      <c r="A890" s="50"/>
      <c r="B890" s="147"/>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5.75" customHeight="1">
      <c r="A891" s="50"/>
      <c r="B891" s="147"/>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5.75" customHeight="1">
      <c r="A892" s="50"/>
      <c r="B892" s="147"/>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5.75" customHeight="1">
      <c r="A893" s="50"/>
      <c r="B893" s="147"/>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5.75" customHeight="1">
      <c r="A894" s="50"/>
      <c r="B894" s="147"/>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5.75" customHeight="1">
      <c r="A895" s="50"/>
      <c r="B895" s="147"/>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5.75" customHeight="1">
      <c r="A896" s="50"/>
      <c r="B896" s="147"/>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5.75" customHeight="1">
      <c r="A897" s="50"/>
      <c r="B897" s="147"/>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5.75" customHeight="1">
      <c r="A898" s="50"/>
      <c r="B898" s="147"/>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5.75" customHeight="1">
      <c r="A899" s="50"/>
      <c r="B899" s="147"/>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5.75" customHeight="1">
      <c r="A900" s="50"/>
      <c r="B900" s="147"/>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5.75" customHeight="1">
      <c r="A901" s="50"/>
      <c r="B901" s="147"/>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5.75" customHeight="1">
      <c r="A902" s="50"/>
      <c r="B902" s="147"/>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5.75" customHeight="1">
      <c r="A903" s="50"/>
      <c r="B903" s="147"/>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5.75" customHeight="1">
      <c r="A904" s="50"/>
      <c r="B904" s="147"/>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5.75" customHeight="1">
      <c r="A905" s="50"/>
      <c r="B905" s="147"/>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5.75" customHeight="1">
      <c r="A906" s="50"/>
      <c r="B906" s="147"/>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5.75" customHeight="1">
      <c r="A907" s="50"/>
      <c r="B907" s="147"/>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5.75" customHeight="1">
      <c r="A908" s="50"/>
      <c r="B908" s="147"/>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5.75" customHeight="1">
      <c r="A909" s="50"/>
      <c r="B909" s="147"/>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5.75" customHeight="1">
      <c r="A910" s="50"/>
      <c r="B910" s="147"/>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5.75" customHeight="1">
      <c r="A911" s="50"/>
      <c r="B911" s="147"/>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5.75" customHeight="1">
      <c r="A912" s="50"/>
      <c r="B912" s="147"/>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5.75" customHeight="1">
      <c r="A913" s="50"/>
      <c r="B913" s="147"/>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5.75" customHeight="1">
      <c r="A914" s="50"/>
      <c r="B914" s="147"/>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5.75" customHeight="1">
      <c r="A915" s="50"/>
      <c r="B915" s="147"/>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5.75" customHeight="1">
      <c r="A916" s="50"/>
      <c r="B916" s="147"/>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5.75" customHeight="1">
      <c r="A917" s="50"/>
      <c r="B917" s="147"/>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5.75" customHeight="1">
      <c r="A918" s="50"/>
      <c r="B918" s="147"/>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5.75" customHeight="1">
      <c r="A919" s="50"/>
      <c r="B919" s="147"/>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5.75" customHeight="1">
      <c r="A920" s="50"/>
      <c r="B920" s="147"/>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5.75" customHeight="1">
      <c r="A921" s="50"/>
      <c r="B921" s="147"/>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5.75" customHeight="1">
      <c r="A922" s="50"/>
      <c r="B922" s="147"/>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5.75" customHeight="1">
      <c r="A923" s="50"/>
      <c r="B923" s="147"/>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5.75" customHeight="1">
      <c r="A924" s="50"/>
      <c r="B924" s="147"/>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5.75" customHeight="1">
      <c r="A925" s="50"/>
      <c r="B925" s="147"/>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5.75" customHeight="1">
      <c r="A926" s="50"/>
      <c r="B926" s="147"/>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5.75" customHeight="1">
      <c r="A927" s="50"/>
      <c r="B927" s="147"/>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5.75" customHeight="1">
      <c r="A928" s="50"/>
      <c r="B928" s="147"/>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5.75" customHeight="1">
      <c r="A929" s="50"/>
      <c r="B929" s="147"/>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5.75" customHeight="1">
      <c r="A930" s="50"/>
      <c r="B930" s="147"/>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5.75" customHeight="1">
      <c r="A931" s="50"/>
      <c r="B931" s="147"/>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5.75" customHeight="1">
      <c r="A932" s="50"/>
      <c r="B932" s="147"/>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5.75" customHeight="1">
      <c r="A933" s="50"/>
      <c r="B933" s="147"/>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5.75" customHeight="1">
      <c r="A934" s="50"/>
      <c r="B934" s="147"/>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5.75" customHeight="1">
      <c r="A935" s="50"/>
      <c r="B935" s="147"/>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5.75" customHeight="1">
      <c r="A936" s="50"/>
      <c r="B936" s="147"/>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5.75" customHeight="1">
      <c r="A937" s="50"/>
      <c r="B937" s="147"/>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5.75" customHeight="1">
      <c r="A938" s="50"/>
      <c r="B938" s="147"/>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5.75" customHeight="1">
      <c r="A939" s="50"/>
      <c r="B939" s="147"/>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5.75" customHeight="1">
      <c r="A940" s="50"/>
      <c r="B940" s="147"/>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5.75" customHeight="1">
      <c r="A941" s="50"/>
      <c r="B941" s="147"/>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5.75" customHeight="1">
      <c r="A942" s="50"/>
      <c r="B942" s="147"/>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5.75" customHeight="1">
      <c r="A943" s="50"/>
      <c r="B943" s="147"/>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5.75" customHeight="1">
      <c r="A944" s="50"/>
      <c r="B944" s="147"/>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5.75" customHeight="1">
      <c r="A945" s="50"/>
      <c r="B945" s="147"/>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5.75" customHeight="1">
      <c r="A946" s="50"/>
      <c r="B946" s="147"/>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5.75" customHeight="1">
      <c r="A947" s="50"/>
      <c r="B947" s="147"/>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5.75" customHeight="1">
      <c r="A948" s="50"/>
      <c r="B948" s="147"/>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5.75" customHeight="1">
      <c r="A949" s="50"/>
      <c r="B949" s="147"/>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5.75" customHeight="1">
      <c r="A950" s="50"/>
      <c r="B950" s="147"/>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5.75" customHeight="1">
      <c r="A951" s="50"/>
      <c r="B951" s="147"/>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5.75" customHeight="1">
      <c r="A952" s="50"/>
      <c r="B952" s="147"/>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5.75" customHeight="1">
      <c r="A953" s="50"/>
      <c r="B953" s="147"/>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5.75" customHeight="1">
      <c r="A954" s="50"/>
      <c r="B954" s="147"/>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5.75" customHeight="1">
      <c r="A955" s="50"/>
      <c r="B955" s="147"/>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5.75" customHeight="1">
      <c r="A956" s="50"/>
      <c r="B956" s="147"/>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5.75" customHeight="1">
      <c r="A957" s="50"/>
      <c r="B957" s="147"/>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5.75" customHeight="1">
      <c r="A958" s="50"/>
      <c r="B958" s="147"/>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5.75" customHeight="1">
      <c r="A959" s="50"/>
      <c r="B959" s="147"/>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5.75" customHeight="1">
      <c r="A960" s="50"/>
      <c r="B960" s="147"/>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5.75" customHeight="1">
      <c r="A961" s="50"/>
      <c r="B961" s="147"/>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5.75" customHeight="1">
      <c r="A962" s="50"/>
      <c r="B962" s="147"/>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5.75" customHeight="1">
      <c r="A963" s="50"/>
      <c r="B963" s="147"/>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5.75" customHeight="1">
      <c r="A964" s="50"/>
      <c r="B964" s="147"/>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5.75" customHeight="1">
      <c r="A965" s="50"/>
      <c r="B965" s="147"/>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5.75" customHeight="1">
      <c r="A966" s="50"/>
      <c r="B966" s="147"/>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5.75" customHeight="1">
      <c r="A967" s="50"/>
      <c r="B967" s="147"/>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5.75" customHeight="1">
      <c r="A968" s="50"/>
      <c r="B968" s="147"/>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5.75" customHeight="1">
      <c r="A969" s="50"/>
      <c r="B969" s="147"/>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5.75" customHeight="1">
      <c r="A970" s="50"/>
      <c r="B970" s="147"/>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5.75" customHeight="1">
      <c r="A971" s="50"/>
      <c r="B971" s="147"/>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5.75" customHeight="1">
      <c r="A972" s="50"/>
      <c r="B972" s="147"/>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5.75" customHeight="1">
      <c r="A973" s="50"/>
      <c r="B973" s="147"/>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5.75" customHeight="1">
      <c r="A974" s="50"/>
      <c r="B974" s="147"/>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5.75" customHeight="1">
      <c r="A975" s="50"/>
      <c r="B975" s="147"/>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5.75" customHeight="1">
      <c r="A976" s="50"/>
      <c r="B976" s="147"/>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5.75" customHeight="1">
      <c r="A977" s="50"/>
      <c r="B977" s="147"/>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5.75" customHeight="1">
      <c r="A978" s="50"/>
      <c r="B978" s="147"/>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5.75" customHeight="1">
      <c r="A979" s="50"/>
      <c r="B979" s="147"/>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5.75" customHeight="1">
      <c r="A980" s="50"/>
      <c r="B980" s="147"/>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5.75" customHeight="1">
      <c r="A981" s="50"/>
      <c r="B981" s="147"/>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5.75" customHeight="1">
      <c r="A982" s="50"/>
      <c r="B982" s="147"/>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5.75" customHeight="1">
      <c r="A983" s="50"/>
      <c r="B983" s="147"/>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5.75" customHeight="1">
      <c r="A984" s="50"/>
      <c r="B984" s="147"/>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5.75" customHeight="1">
      <c r="A985" s="50"/>
      <c r="B985" s="147"/>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5.75" customHeight="1">
      <c r="A986" s="50"/>
      <c r="B986" s="147"/>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5.75" customHeight="1">
      <c r="A987" s="50"/>
      <c r="B987" s="147"/>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5.75" customHeight="1">
      <c r="A988" s="50"/>
      <c r="B988" s="147"/>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5.75" customHeight="1">
      <c r="A989" s="50"/>
      <c r="B989" s="147"/>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5.75" customHeight="1">
      <c r="A990" s="50"/>
      <c r="B990" s="147"/>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5.75" customHeight="1">
      <c r="A991" s="50"/>
      <c r="B991" s="147"/>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5.75" customHeight="1">
      <c r="A992" s="50"/>
      <c r="B992" s="147"/>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5.75" customHeight="1">
      <c r="A993" s="50"/>
      <c r="B993" s="147"/>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5.75" customHeight="1">
      <c r="A994" s="50"/>
      <c r="B994" s="147"/>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5.75" customHeight="1">
      <c r="A995" s="50"/>
      <c r="B995" s="147"/>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5.75" customHeight="1">
      <c r="A996" s="50"/>
      <c r="B996" s="147"/>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5.75" customHeight="1">
      <c r="A997" s="50"/>
      <c r="B997" s="147"/>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5.75" customHeight="1">
      <c r="A998" s="50"/>
      <c r="B998" s="147"/>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5.75" customHeight="1">
      <c r="A999" s="50"/>
      <c r="B999" s="147"/>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5.75" customHeight="1">
      <c r="A1000" s="50"/>
      <c r="B1000" s="147"/>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63">
    <mergeCell ref="C60:M60"/>
    <mergeCell ref="C61:M61"/>
    <mergeCell ref="C48:M48"/>
    <mergeCell ref="C49:M49"/>
    <mergeCell ref="C50:M50"/>
    <mergeCell ref="C51:M51"/>
    <mergeCell ref="C52:M52"/>
    <mergeCell ref="C53:M53"/>
    <mergeCell ref="C54:M54"/>
    <mergeCell ref="C55:M55"/>
    <mergeCell ref="C56:M56"/>
    <mergeCell ref="C57:M57"/>
    <mergeCell ref="C58:M58"/>
    <mergeCell ref="C59:M59"/>
    <mergeCell ref="F10:G10"/>
    <mergeCell ref="I10:J10"/>
    <mergeCell ref="J30:L30"/>
    <mergeCell ref="F37:G37"/>
    <mergeCell ref="H37:I37"/>
    <mergeCell ref="J37:K37"/>
    <mergeCell ref="L37:M37"/>
    <mergeCell ref="C13:M13"/>
    <mergeCell ref="C14:D14"/>
    <mergeCell ref="C15:M15"/>
    <mergeCell ref="C16:M16"/>
    <mergeCell ref="C17:M17"/>
    <mergeCell ref="C11:M11"/>
    <mergeCell ref="C12:M12"/>
    <mergeCell ref="C10:D10"/>
    <mergeCell ref="A16:A51"/>
    <mergeCell ref="A52:A57"/>
    <mergeCell ref="A58:A60"/>
    <mergeCell ref="A2:A15"/>
    <mergeCell ref="B14:B15"/>
    <mergeCell ref="B18:B24"/>
    <mergeCell ref="B25:B28"/>
    <mergeCell ref="B32:B34"/>
    <mergeCell ref="B35:B43"/>
    <mergeCell ref="B44:B47"/>
    <mergeCell ref="B8:B10"/>
    <mergeCell ref="F45:F46"/>
    <mergeCell ref="G45:J46"/>
    <mergeCell ref="L45:M46"/>
    <mergeCell ref="D39:E39"/>
    <mergeCell ref="F39:G39"/>
    <mergeCell ref="H39:I39"/>
    <mergeCell ref="J39:K39"/>
    <mergeCell ref="L39:M39"/>
    <mergeCell ref="F43:G43"/>
    <mergeCell ref="H43:I43"/>
    <mergeCell ref="B1:M1"/>
    <mergeCell ref="C2:M2"/>
    <mergeCell ref="C3:M3"/>
    <mergeCell ref="D4:E4"/>
    <mergeCell ref="F4:G4"/>
    <mergeCell ref="H4:M4"/>
    <mergeCell ref="C5:M5"/>
    <mergeCell ref="C6:M6"/>
    <mergeCell ref="C7:D7"/>
    <mergeCell ref="I7:M7"/>
    <mergeCell ref="C9:D9"/>
    <mergeCell ref="F9:G9"/>
    <mergeCell ref="I9:J9"/>
  </mergeCells>
  <dataValidations count="1">
    <dataValidation type="list" allowBlank="1" showErrorMessage="1" sqref="I7 N7">
      <formula1>INDIRECT($C$7)</formula1>
    </dataValidation>
  </dataValidations>
  <pageMargins left="0.7" right="0.7" top="0.75" bottom="0.75" header="0" footer="0"/>
  <pageSetup paperSize="9" orientation="portrait"/>
  <colBreaks count="1" manualBreakCount="1">
    <brk id="1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Z1000"/>
  <sheetViews>
    <sheetView zoomScale="70" zoomScaleNormal="70" workbookViewId="0">
      <selection activeCell="C2" sqref="C2:M2"/>
    </sheetView>
  </sheetViews>
  <sheetFormatPr baseColWidth="10" defaultColWidth="14.42578125" defaultRowHeight="15" customHeight="1"/>
  <cols>
    <col min="1" max="1" width="25.140625" customWidth="1"/>
    <col min="2" max="2" width="39.140625" customWidth="1"/>
    <col min="3" max="3" width="11.42578125" customWidth="1"/>
    <col min="4" max="4" width="16.42578125" customWidth="1"/>
    <col min="5" max="13" width="11.42578125" customWidth="1"/>
    <col min="14" max="14" width="11.5703125" customWidth="1"/>
    <col min="15" max="26" width="11.42578125" customWidth="1"/>
  </cols>
  <sheetData>
    <row r="1" spans="1:26" ht="36" customHeight="1">
      <c r="A1" s="185"/>
      <c r="B1" s="1223" t="s">
        <v>802</v>
      </c>
      <c r="C1" s="1203"/>
      <c r="D1" s="1203"/>
      <c r="E1" s="1203"/>
      <c r="F1" s="1203"/>
      <c r="G1" s="1203"/>
      <c r="H1" s="1203"/>
      <c r="I1" s="1203"/>
      <c r="J1" s="1203"/>
      <c r="K1" s="1203"/>
      <c r="L1" s="1203"/>
      <c r="M1" s="1204"/>
      <c r="N1" s="160"/>
      <c r="O1" s="50"/>
      <c r="P1" s="50"/>
      <c r="Q1" s="50"/>
      <c r="R1" s="50"/>
      <c r="S1" s="50"/>
      <c r="T1" s="50"/>
      <c r="U1" s="50"/>
      <c r="V1" s="50"/>
      <c r="W1" s="50"/>
      <c r="X1" s="50"/>
      <c r="Y1" s="50"/>
      <c r="Z1" s="50"/>
    </row>
    <row r="2" spans="1:26" ht="34.5" customHeight="1">
      <c r="A2" s="1212" t="s">
        <v>263</v>
      </c>
      <c r="B2" s="51" t="s">
        <v>264</v>
      </c>
      <c r="C2" s="1124" t="s">
        <v>382</v>
      </c>
      <c r="D2" s="1125"/>
      <c r="E2" s="1125"/>
      <c r="F2" s="1125"/>
      <c r="G2" s="1125"/>
      <c r="H2" s="1125"/>
      <c r="I2" s="1125"/>
      <c r="J2" s="1125"/>
      <c r="K2" s="1125"/>
      <c r="L2" s="1125"/>
      <c r="M2" s="1126"/>
      <c r="N2" s="161"/>
      <c r="O2" s="50"/>
      <c r="P2" s="50"/>
      <c r="Q2" s="50"/>
      <c r="R2" s="50"/>
      <c r="S2" s="50"/>
      <c r="T2" s="50"/>
      <c r="U2" s="50"/>
      <c r="V2" s="50"/>
      <c r="W2" s="50"/>
      <c r="X2" s="50"/>
      <c r="Y2" s="50"/>
      <c r="Z2" s="50"/>
    </row>
    <row r="3" spans="1:26" ht="48" customHeight="1">
      <c r="A3" s="1111"/>
      <c r="B3" s="52" t="s">
        <v>338</v>
      </c>
      <c r="C3" s="1224" t="s">
        <v>383</v>
      </c>
      <c r="D3" s="1225"/>
      <c r="E3" s="1225"/>
      <c r="F3" s="1225"/>
      <c r="G3" s="1225"/>
      <c r="H3" s="1225"/>
      <c r="I3" s="1225"/>
      <c r="J3" s="1225"/>
      <c r="K3" s="1225"/>
      <c r="L3" s="1225"/>
      <c r="M3" s="1226"/>
      <c r="N3" s="161"/>
      <c r="O3" s="50"/>
      <c r="P3" s="50"/>
      <c r="Q3" s="50"/>
      <c r="R3" s="50"/>
      <c r="S3" s="50"/>
      <c r="T3" s="50"/>
      <c r="U3" s="50"/>
      <c r="V3" s="50"/>
      <c r="W3" s="50"/>
      <c r="X3" s="50"/>
      <c r="Y3" s="50"/>
      <c r="Z3" s="50"/>
    </row>
    <row r="4" spans="1:26" ht="52.5" customHeight="1">
      <c r="A4" s="1111"/>
      <c r="B4" s="186" t="s">
        <v>97</v>
      </c>
      <c r="C4" s="187" t="s">
        <v>306</v>
      </c>
      <c r="D4" s="188"/>
      <c r="E4" s="189"/>
      <c r="F4" s="1227" t="s">
        <v>98</v>
      </c>
      <c r="G4" s="1228"/>
      <c r="H4" s="190">
        <v>50</v>
      </c>
      <c r="I4" s="1229" t="s">
        <v>384</v>
      </c>
      <c r="J4" s="1203"/>
      <c r="K4" s="1203"/>
      <c r="L4" s="1203"/>
      <c r="M4" s="1204"/>
      <c r="N4" s="136"/>
      <c r="O4" s="50"/>
      <c r="P4" s="50"/>
      <c r="Q4" s="50"/>
      <c r="R4" s="50"/>
      <c r="S4" s="50"/>
      <c r="T4" s="50"/>
      <c r="U4" s="50"/>
      <c r="V4" s="50"/>
      <c r="W4" s="50"/>
      <c r="X4" s="50"/>
      <c r="Y4" s="50"/>
      <c r="Z4" s="50"/>
    </row>
    <row r="5" spans="1:26" ht="40.5" customHeight="1">
      <c r="A5" s="1111"/>
      <c r="B5" s="60" t="s">
        <v>267</v>
      </c>
      <c r="C5" s="1230" t="s">
        <v>341</v>
      </c>
      <c r="D5" s="1221"/>
      <c r="E5" s="1221"/>
      <c r="F5" s="1221"/>
      <c r="G5" s="1221"/>
      <c r="H5" s="1221"/>
      <c r="I5" s="1221"/>
      <c r="J5" s="1221"/>
      <c r="K5" s="1221"/>
      <c r="L5" s="1221"/>
      <c r="M5" s="1222"/>
      <c r="N5" s="136"/>
      <c r="O5" s="50"/>
      <c r="P5" s="50"/>
      <c r="Q5" s="50"/>
      <c r="R5" s="50"/>
      <c r="S5" s="50"/>
      <c r="T5" s="50"/>
      <c r="U5" s="50"/>
      <c r="V5" s="50"/>
      <c r="W5" s="50"/>
      <c r="X5" s="50"/>
      <c r="Y5" s="50"/>
      <c r="Z5" s="50"/>
    </row>
    <row r="6" spans="1:26" ht="32.25" customHeight="1">
      <c r="A6" s="1111"/>
      <c r="B6" s="60" t="s">
        <v>268</v>
      </c>
      <c r="C6" s="1103" t="s">
        <v>342</v>
      </c>
      <c r="D6" s="1064"/>
      <c r="E6" s="1064"/>
      <c r="F6" s="1064"/>
      <c r="G6" s="1064"/>
      <c r="H6" s="1064"/>
      <c r="I6" s="1064"/>
      <c r="J6" s="1064"/>
      <c r="K6" s="1064"/>
      <c r="L6" s="1064"/>
      <c r="M6" s="1095"/>
      <c r="N6" s="161"/>
      <c r="O6" s="50"/>
      <c r="P6" s="50"/>
      <c r="Q6" s="50"/>
      <c r="R6" s="50"/>
      <c r="S6" s="50"/>
      <c r="T6" s="50"/>
      <c r="U6" s="50"/>
      <c r="V6" s="50"/>
      <c r="W6" s="50"/>
      <c r="X6" s="50"/>
      <c r="Y6" s="50"/>
      <c r="Z6" s="50"/>
    </row>
    <row r="7" spans="1:26" ht="15.75" customHeight="1">
      <c r="A7" s="1111"/>
      <c r="B7" s="52" t="s">
        <v>269</v>
      </c>
      <c r="C7" s="1108" t="s">
        <v>343</v>
      </c>
      <c r="D7" s="1109"/>
      <c r="E7" s="162"/>
      <c r="F7" s="162"/>
      <c r="G7" s="163"/>
      <c r="H7" s="63" t="s">
        <v>52</v>
      </c>
      <c r="I7" s="1199" t="s">
        <v>54</v>
      </c>
      <c r="J7" s="1064"/>
      <c r="K7" s="1064"/>
      <c r="L7" s="1064"/>
      <c r="M7" s="1095"/>
      <c r="N7" s="164"/>
      <c r="O7" s="50"/>
      <c r="P7" s="50"/>
      <c r="Q7" s="50"/>
      <c r="R7" s="50"/>
      <c r="S7" s="50"/>
      <c r="T7" s="50"/>
      <c r="U7" s="50"/>
      <c r="V7" s="50"/>
      <c r="W7" s="50"/>
      <c r="X7" s="50"/>
      <c r="Y7" s="50"/>
      <c r="Z7" s="50"/>
    </row>
    <row r="8" spans="1:26" ht="15.75" customHeight="1">
      <c r="A8" s="1111"/>
      <c r="B8" s="1213" t="s">
        <v>270</v>
      </c>
      <c r="C8" s="64"/>
      <c r="D8" s="65"/>
      <c r="E8" s="65"/>
      <c r="F8" s="65"/>
      <c r="G8" s="65"/>
      <c r="H8" s="65"/>
      <c r="I8" s="65"/>
      <c r="J8" s="65"/>
      <c r="K8" s="65"/>
      <c r="L8" s="88"/>
      <c r="M8" s="89"/>
      <c r="N8" s="90"/>
      <c r="O8" s="50"/>
      <c r="P8" s="50"/>
      <c r="Q8" s="50"/>
      <c r="R8" s="50"/>
      <c r="S8" s="50"/>
      <c r="T8" s="50"/>
      <c r="U8" s="50"/>
      <c r="V8" s="50"/>
      <c r="W8" s="50"/>
      <c r="X8" s="50"/>
      <c r="Y8" s="50"/>
      <c r="Z8" s="50"/>
    </row>
    <row r="9" spans="1:26" ht="42" customHeight="1">
      <c r="A9" s="1111"/>
      <c r="B9" s="1077"/>
      <c r="C9" s="1220" t="s">
        <v>385</v>
      </c>
      <c r="D9" s="1080"/>
      <c r="E9" s="67"/>
      <c r="F9" s="1081"/>
      <c r="G9" s="1080"/>
      <c r="H9" s="67"/>
      <c r="I9" s="1081"/>
      <c r="J9" s="1080"/>
      <c r="K9" s="67"/>
      <c r="L9" s="90"/>
      <c r="M9" s="91"/>
      <c r="N9" s="90"/>
      <c r="O9" s="50"/>
      <c r="P9" s="50"/>
      <c r="Q9" s="50"/>
      <c r="R9" s="50"/>
      <c r="S9" s="50"/>
      <c r="T9" s="50"/>
      <c r="U9" s="50"/>
      <c r="V9" s="50"/>
      <c r="W9" s="50"/>
      <c r="X9" s="50"/>
      <c r="Y9" s="50"/>
      <c r="Z9" s="50"/>
    </row>
    <row r="10" spans="1:26" ht="15.75" customHeight="1">
      <c r="A10" s="1111"/>
      <c r="B10" s="1078"/>
      <c r="C10" s="1079" t="s">
        <v>272</v>
      </c>
      <c r="D10" s="1080"/>
      <c r="E10" s="68"/>
      <c r="F10" s="1081" t="s">
        <v>272</v>
      </c>
      <c r="G10" s="1080"/>
      <c r="H10" s="68"/>
      <c r="I10" s="1081" t="s">
        <v>272</v>
      </c>
      <c r="J10" s="1080"/>
      <c r="K10" s="68"/>
      <c r="L10" s="95"/>
      <c r="M10" s="96"/>
      <c r="N10" s="90"/>
      <c r="O10" s="50"/>
      <c r="P10" s="50"/>
      <c r="Q10" s="50"/>
      <c r="R10" s="50"/>
      <c r="S10" s="50"/>
      <c r="T10" s="50"/>
      <c r="U10" s="50"/>
      <c r="V10" s="50"/>
      <c r="W10" s="50"/>
      <c r="X10" s="50"/>
      <c r="Y10" s="50"/>
      <c r="Z10" s="50"/>
    </row>
    <row r="11" spans="1:26" ht="43.5" customHeight="1">
      <c r="A11" s="1111"/>
      <c r="B11" s="52" t="s">
        <v>273</v>
      </c>
      <c r="C11" s="1103" t="s">
        <v>386</v>
      </c>
      <c r="D11" s="1064"/>
      <c r="E11" s="1064"/>
      <c r="F11" s="1064"/>
      <c r="G11" s="1064"/>
      <c r="H11" s="1064"/>
      <c r="I11" s="1064"/>
      <c r="J11" s="1064"/>
      <c r="K11" s="1064"/>
      <c r="L11" s="1064"/>
      <c r="M11" s="1095"/>
      <c r="N11" s="10"/>
      <c r="O11" s="50"/>
      <c r="P11" s="50"/>
      <c r="Q11" s="50"/>
      <c r="R11" s="50"/>
      <c r="S11" s="50"/>
      <c r="T11" s="50"/>
      <c r="U11" s="50"/>
      <c r="V11" s="50"/>
      <c r="W11" s="50"/>
      <c r="X11" s="50"/>
      <c r="Y11" s="50"/>
      <c r="Z11" s="50"/>
    </row>
    <row r="12" spans="1:26" ht="66.75" customHeight="1">
      <c r="A12" s="1111"/>
      <c r="B12" s="52" t="s">
        <v>348</v>
      </c>
      <c r="C12" s="1103" t="s">
        <v>387</v>
      </c>
      <c r="D12" s="1064"/>
      <c r="E12" s="1064"/>
      <c r="F12" s="1064"/>
      <c r="G12" s="1064"/>
      <c r="H12" s="1064"/>
      <c r="I12" s="1064"/>
      <c r="J12" s="1064"/>
      <c r="K12" s="1064"/>
      <c r="L12" s="1064"/>
      <c r="M12" s="1095"/>
      <c r="N12" s="165"/>
      <c r="O12" s="50"/>
      <c r="P12" s="50"/>
      <c r="Q12" s="50"/>
      <c r="R12" s="50"/>
      <c r="S12" s="50"/>
      <c r="T12" s="50"/>
      <c r="U12" s="50"/>
      <c r="V12" s="50"/>
      <c r="W12" s="50"/>
      <c r="X12" s="50"/>
      <c r="Y12" s="50"/>
      <c r="Z12" s="50"/>
    </row>
    <row r="13" spans="1:26" ht="47.25" customHeight="1">
      <c r="A13" s="1111"/>
      <c r="B13" s="52" t="s">
        <v>349</v>
      </c>
      <c r="C13" s="1103" t="s">
        <v>383</v>
      </c>
      <c r="D13" s="1064"/>
      <c r="E13" s="1064"/>
      <c r="F13" s="1064"/>
      <c r="G13" s="1064"/>
      <c r="H13" s="1064"/>
      <c r="I13" s="1064"/>
      <c r="J13" s="1064"/>
      <c r="K13" s="1064"/>
      <c r="L13" s="1064"/>
      <c r="M13" s="1095"/>
      <c r="N13" s="166"/>
      <c r="O13" s="50"/>
      <c r="P13" s="50"/>
      <c r="Q13" s="50"/>
      <c r="R13" s="50"/>
      <c r="S13" s="50"/>
      <c r="T13" s="50"/>
      <c r="U13" s="50"/>
      <c r="V13" s="50"/>
      <c r="W13" s="50"/>
      <c r="X13" s="50"/>
      <c r="Y13" s="50"/>
      <c r="Z13" s="50"/>
    </row>
    <row r="14" spans="1:26" ht="65.25" customHeight="1">
      <c r="A14" s="1111"/>
      <c r="B14" s="1213" t="s">
        <v>351</v>
      </c>
      <c r="C14" s="1098" t="s">
        <v>388</v>
      </c>
      <c r="D14" s="1109"/>
      <c r="E14" s="167" t="s">
        <v>353</v>
      </c>
      <c r="F14" s="1107" t="s">
        <v>389</v>
      </c>
      <c r="G14" s="1064"/>
      <c r="H14" s="1064"/>
      <c r="I14" s="1064"/>
      <c r="J14" s="1064"/>
      <c r="K14" s="1064"/>
      <c r="L14" s="1064"/>
      <c r="M14" s="1095"/>
      <c r="N14" s="10"/>
      <c r="O14" s="50"/>
      <c r="P14" s="50"/>
      <c r="Q14" s="50"/>
      <c r="R14" s="50"/>
      <c r="S14" s="50"/>
      <c r="T14" s="50"/>
      <c r="U14" s="50"/>
      <c r="V14" s="50"/>
      <c r="W14" s="50"/>
      <c r="X14" s="50"/>
      <c r="Y14" s="50"/>
      <c r="Z14" s="50"/>
    </row>
    <row r="15" spans="1:26" ht="15.75" customHeight="1">
      <c r="A15" s="1113"/>
      <c r="B15" s="1214"/>
      <c r="C15" s="1098"/>
      <c r="D15" s="1064"/>
      <c r="E15" s="1064"/>
      <c r="F15" s="1064"/>
      <c r="G15" s="1064"/>
      <c r="H15" s="1064"/>
      <c r="I15" s="1064"/>
      <c r="J15" s="1064"/>
      <c r="K15" s="1064"/>
      <c r="L15" s="1064"/>
      <c r="M15" s="1095"/>
      <c r="N15" s="10"/>
      <c r="O15" s="50"/>
      <c r="P15" s="50"/>
      <c r="Q15" s="50"/>
      <c r="R15" s="50"/>
      <c r="S15" s="50"/>
      <c r="T15" s="50"/>
      <c r="U15" s="50"/>
      <c r="V15" s="50"/>
      <c r="W15" s="50"/>
      <c r="X15" s="50"/>
      <c r="Y15" s="50"/>
      <c r="Z15" s="50"/>
    </row>
    <row r="16" spans="1:26" ht="15.75" customHeight="1">
      <c r="A16" s="1211" t="s">
        <v>275</v>
      </c>
      <c r="B16" s="61" t="s">
        <v>91</v>
      </c>
      <c r="C16" s="1103" t="s">
        <v>390</v>
      </c>
      <c r="D16" s="1064"/>
      <c r="E16" s="1064"/>
      <c r="F16" s="1064"/>
      <c r="G16" s="1064"/>
      <c r="H16" s="1064"/>
      <c r="I16" s="1064"/>
      <c r="J16" s="1064"/>
      <c r="K16" s="1064"/>
      <c r="L16" s="1064"/>
      <c r="M16" s="1095"/>
      <c r="N16" s="165"/>
      <c r="O16" s="50"/>
      <c r="P16" s="50"/>
      <c r="Q16" s="50"/>
      <c r="R16" s="50"/>
      <c r="S16" s="50"/>
      <c r="T16" s="50"/>
      <c r="U16" s="50"/>
      <c r="V16" s="50"/>
      <c r="W16" s="50"/>
      <c r="X16" s="50"/>
      <c r="Y16" s="50"/>
      <c r="Z16" s="50"/>
    </row>
    <row r="17" spans="1:26" ht="36" customHeight="1">
      <c r="A17" s="1111"/>
      <c r="B17" s="61" t="s">
        <v>356</v>
      </c>
      <c r="C17" s="1103" t="s">
        <v>391</v>
      </c>
      <c r="D17" s="1064"/>
      <c r="E17" s="1064"/>
      <c r="F17" s="1064"/>
      <c r="G17" s="1064"/>
      <c r="H17" s="1064"/>
      <c r="I17" s="1064"/>
      <c r="J17" s="1064"/>
      <c r="K17" s="1064"/>
      <c r="L17" s="1064"/>
      <c r="M17" s="1095"/>
      <c r="N17" s="165"/>
      <c r="O17" s="50"/>
      <c r="P17" s="50"/>
      <c r="Q17" s="50"/>
      <c r="R17" s="50"/>
      <c r="S17" s="50"/>
      <c r="T17" s="50"/>
      <c r="U17" s="50"/>
      <c r="V17" s="50"/>
      <c r="W17" s="50"/>
      <c r="X17" s="50"/>
      <c r="Y17" s="50"/>
      <c r="Z17" s="50"/>
    </row>
    <row r="18" spans="1:26" ht="8.25" customHeight="1">
      <c r="A18" s="1111"/>
      <c r="B18" s="1117" t="s">
        <v>276</v>
      </c>
      <c r="C18" s="71"/>
      <c r="D18" s="72"/>
      <c r="E18" s="72"/>
      <c r="F18" s="72"/>
      <c r="G18" s="72"/>
      <c r="H18" s="72"/>
      <c r="I18" s="72"/>
      <c r="J18" s="72"/>
      <c r="K18" s="72"/>
      <c r="L18" s="72"/>
      <c r="M18" s="73"/>
      <c r="N18" s="76"/>
      <c r="O18" s="50"/>
      <c r="P18" s="50"/>
      <c r="Q18" s="50"/>
      <c r="R18" s="50"/>
      <c r="S18" s="50"/>
      <c r="T18" s="50"/>
      <c r="U18" s="50"/>
      <c r="V18" s="50"/>
      <c r="W18" s="50"/>
      <c r="X18" s="50"/>
      <c r="Y18" s="50"/>
      <c r="Z18" s="50"/>
    </row>
    <row r="19" spans="1:26" ht="9" customHeight="1">
      <c r="A19" s="1111"/>
      <c r="B19" s="1077"/>
      <c r="C19" s="74"/>
      <c r="D19" s="75"/>
      <c r="E19" s="76"/>
      <c r="F19" s="75"/>
      <c r="G19" s="76"/>
      <c r="H19" s="75"/>
      <c r="I19" s="76"/>
      <c r="J19" s="75"/>
      <c r="K19" s="76"/>
      <c r="L19" s="76"/>
      <c r="M19" s="77"/>
      <c r="N19" s="76"/>
      <c r="O19" s="50"/>
      <c r="P19" s="50"/>
      <c r="Q19" s="50"/>
      <c r="R19" s="50"/>
      <c r="S19" s="50"/>
      <c r="T19" s="50"/>
      <c r="U19" s="50"/>
      <c r="V19" s="50"/>
      <c r="W19" s="50"/>
      <c r="X19" s="50"/>
      <c r="Y19" s="50"/>
      <c r="Z19" s="50"/>
    </row>
    <row r="20" spans="1:26" ht="15.75" customHeight="1">
      <c r="A20" s="1111"/>
      <c r="B20" s="1077"/>
      <c r="C20" s="78" t="s">
        <v>277</v>
      </c>
      <c r="D20" s="79"/>
      <c r="E20" s="80" t="s">
        <v>278</v>
      </c>
      <c r="F20" s="79"/>
      <c r="G20" s="80" t="s">
        <v>279</v>
      </c>
      <c r="H20" s="79"/>
      <c r="I20" s="80" t="s">
        <v>280</v>
      </c>
      <c r="J20" s="81" t="s">
        <v>309</v>
      </c>
      <c r="K20" s="80"/>
      <c r="L20" s="80"/>
      <c r="M20" s="77"/>
      <c r="N20" s="76"/>
      <c r="O20" s="50"/>
      <c r="P20" s="50"/>
      <c r="Q20" s="50"/>
      <c r="R20" s="50"/>
      <c r="S20" s="50"/>
      <c r="T20" s="50"/>
      <c r="U20" s="50"/>
      <c r="V20" s="50"/>
      <c r="W20" s="50"/>
      <c r="X20" s="50"/>
      <c r="Y20" s="50"/>
      <c r="Z20" s="50"/>
    </row>
    <row r="21" spans="1:26" ht="15.75" customHeight="1">
      <c r="A21" s="1111"/>
      <c r="B21" s="1077"/>
      <c r="C21" s="78" t="s">
        <v>281</v>
      </c>
      <c r="D21" s="81"/>
      <c r="E21" s="80" t="s">
        <v>282</v>
      </c>
      <c r="F21" s="82"/>
      <c r="G21" s="80" t="s">
        <v>283</v>
      </c>
      <c r="H21" s="82"/>
      <c r="I21" s="80"/>
      <c r="J21" s="76"/>
      <c r="K21" s="80"/>
      <c r="L21" s="80"/>
      <c r="M21" s="77"/>
      <c r="N21" s="76"/>
      <c r="O21" s="50"/>
      <c r="P21" s="50"/>
      <c r="Q21" s="50"/>
      <c r="R21" s="50"/>
      <c r="S21" s="50"/>
      <c r="T21" s="50"/>
      <c r="U21" s="50"/>
      <c r="V21" s="50"/>
      <c r="W21" s="50"/>
      <c r="X21" s="50"/>
      <c r="Y21" s="50"/>
      <c r="Z21" s="50"/>
    </row>
    <row r="22" spans="1:26" ht="15.75" customHeight="1">
      <c r="A22" s="1111"/>
      <c r="B22" s="1077"/>
      <c r="C22" s="78" t="s">
        <v>284</v>
      </c>
      <c r="D22" s="81"/>
      <c r="E22" s="80" t="s">
        <v>285</v>
      </c>
      <c r="F22" s="81"/>
      <c r="G22" s="80"/>
      <c r="H22" s="76"/>
      <c r="I22" s="80"/>
      <c r="J22" s="76"/>
      <c r="K22" s="80"/>
      <c r="L22" s="80"/>
      <c r="M22" s="77"/>
      <c r="N22" s="76"/>
      <c r="O22" s="50"/>
      <c r="P22" s="50"/>
      <c r="Q22" s="50"/>
      <c r="R22" s="50"/>
      <c r="S22" s="50"/>
      <c r="T22" s="50"/>
      <c r="U22" s="50"/>
      <c r="V22" s="50"/>
      <c r="W22" s="50"/>
      <c r="X22" s="50"/>
      <c r="Y22" s="50"/>
      <c r="Z22" s="50"/>
    </row>
    <row r="23" spans="1:26" ht="15.75" customHeight="1">
      <c r="A23" s="1111"/>
      <c r="B23" s="1077"/>
      <c r="C23" s="78" t="s">
        <v>286</v>
      </c>
      <c r="D23" s="81"/>
      <c r="E23" s="80" t="s">
        <v>288</v>
      </c>
      <c r="F23" s="68"/>
      <c r="G23" s="68"/>
      <c r="H23" s="68"/>
      <c r="I23" s="68"/>
      <c r="J23" s="68"/>
      <c r="K23" s="68"/>
      <c r="L23" s="68"/>
      <c r="M23" s="83"/>
      <c r="N23" s="67"/>
      <c r="O23" s="50"/>
      <c r="P23" s="50"/>
      <c r="Q23" s="50"/>
      <c r="R23" s="50"/>
      <c r="S23" s="50"/>
      <c r="T23" s="50"/>
      <c r="U23" s="50"/>
      <c r="V23" s="50"/>
      <c r="W23" s="50"/>
      <c r="X23" s="50"/>
      <c r="Y23" s="50"/>
      <c r="Z23" s="50"/>
    </row>
    <row r="24" spans="1:26" ht="9.75" customHeight="1">
      <c r="A24" s="1111"/>
      <c r="B24" s="1078"/>
      <c r="C24" s="84"/>
      <c r="D24" s="85"/>
      <c r="E24" s="85"/>
      <c r="F24" s="85"/>
      <c r="G24" s="85"/>
      <c r="H24" s="85"/>
      <c r="I24" s="85"/>
      <c r="J24" s="85"/>
      <c r="K24" s="85"/>
      <c r="L24" s="85"/>
      <c r="M24" s="86"/>
      <c r="N24" s="10"/>
      <c r="O24" s="50"/>
      <c r="P24" s="50"/>
      <c r="Q24" s="50"/>
      <c r="R24" s="50"/>
      <c r="S24" s="50"/>
      <c r="T24" s="50"/>
      <c r="U24" s="50"/>
      <c r="V24" s="50"/>
      <c r="W24" s="50"/>
      <c r="X24" s="50"/>
      <c r="Y24" s="50"/>
      <c r="Z24" s="50"/>
    </row>
    <row r="25" spans="1:26" ht="15.75" customHeight="1">
      <c r="A25" s="1111"/>
      <c r="B25" s="1117" t="s">
        <v>290</v>
      </c>
      <c r="C25" s="87"/>
      <c r="D25" s="72"/>
      <c r="E25" s="72"/>
      <c r="F25" s="72"/>
      <c r="G25" s="72"/>
      <c r="H25" s="72"/>
      <c r="I25" s="72"/>
      <c r="J25" s="72"/>
      <c r="K25" s="72"/>
      <c r="L25" s="88"/>
      <c r="M25" s="89"/>
      <c r="N25" s="90"/>
      <c r="O25" s="50"/>
      <c r="P25" s="50"/>
      <c r="Q25" s="50"/>
      <c r="R25" s="50"/>
      <c r="S25" s="50"/>
      <c r="T25" s="50"/>
      <c r="U25" s="50"/>
      <c r="V25" s="50"/>
      <c r="W25" s="50"/>
      <c r="X25" s="50"/>
      <c r="Y25" s="50"/>
      <c r="Z25" s="50"/>
    </row>
    <row r="26" spans="1:26" ht="15.75" customHeight="1">
      <c r="A26" s="1111"/>
      <c r="B26" s="1077"/>
      <c r="C26" s="78" t="s">
        <v>291</v>
      </c>
      <c r="D26" s="82"/>
      <c r="E26" s="10"/>
      <c r="F26" s="80" t="s">
        <v>292</v>
      </c>
      <c r="G26" s="81" t="s">
        <v>309</v>
      </c>
      <c r="H26" s="10"/>
      <c r="I26" s="80" t="s">
        <v>201</v>
      </c>
      <c r="J26" s="81"/>
      <c r="K26" s="10"/>
      <c r="L26" s="90"/>
      <c r="M26" s="91"/>
      <c r="N26" s="90"/>
      <c r="O26" s="50"/>
      <c r="P26" s="50"/>
      <c r="Q26" s="50"/>
      <c r="R26" s="50"/>
      <c r="S26" s="50"/>
      <c r="T26" s="50"/>
      <c r="U26" s="50"/>
      <c r="V26" s="50"/>
      <c r="W26" s="50"/>
      <c r="X26" s="50"/>
      <c r="Y26" s="50"/>
      <c r="Z26" s="50"/>
    </row>
    <row r="27" spans="1:26" ht="15.75" customHeight="1">
      <c r="A27" s="1111"/>
      <c r="B27" s="1077"/>
      <c r="C27" s="78" t="s">
        <v>293</v>
      </c>
      <c r="D27" s="92"/>
      <c r="E27" s="90"/>
      <c r="F27" s="80" t="s">
        <v>193</v>
      </c>
      <c r="G27" s="81"/>
      <c r="H27" s="90"/>
      <c r="I27" s="93"/>
      <c r="J27" s="90"/>
      <c r="K27" s="67"/>
      <c r="L27" s="90"/>
      <c r="M27" s="91"/>
      <c r="N27" s="90"/>
      <c r="O27" s="50"/>
      <c r="P27" s="50"/>
      <c r="Q27" s="50"/>
      <c r="R27" s="50"/>
      <c r="S27" s="50"/>
      <c r="T27" s="50"/>
      <c r="U27" s="50"/>
      <c r="V27" s="50"/>
      <c r="W27" s="50"/>
      <c r="X27" s="50"/>
      <c r="Y27" s="50"/>
      <c r="Z27" s="50"/>
    </row>
    <row r="28" spans="1:26" ht="15.75" customHeight="1">
      <c r="A28" s="1111"/>
      <c r="B28" s="1078"/>
      <c r="C28" s="94"/>
      <c r="D28" s="75"/>
      <c r="E28" s="75"/>
      <c r="F28" s="75"/>
      <c r="G28" s="75"/>
      <c r="H28" s="75"/>
      <c r="I28" s="75"/>
      <c r="J28" s="75"/>
      <c r="K28" s="75"/>
      <c r="L28" s="95"/>
      <c r="M28" s="96"/>
      <c r="N28" s="90"/>
      <c r="O28" s="50"/>
      <c r="P28" s="50"/>
      <c r="Q28" s="50"/>
      <c r="R28" s="50"/>
      <c r="S28" s="50"/>
      <c r="T28" s="50"/>
      <c r="U28" s="50"/>
      <c r="V28" s="50"/>
      <c r="W28" s="50"/>
      <c r="X28" s="50"/>
      <c r="Y28" s="50"/>
      <c r="Z28" s="50"/>
    </row>
    <row r="29" spans="1:26" ht="15.75" customHeight="1">
      <c r="A29" s="1111"/>
      <c r="B29" s="101" t="s">
        <v>294</v>
      </c>
      <c r="C29" s="98"/>
      <c r="D29" s="99"/>
      <c r="E29" s="99"/>
      <c r="F29" s="99"/>
      <c r="G29" s="99"/>
      <c r="H29" s="99"/>
      <c r="I29" s="99"/>
      <c r="J29" s="99"/>
      <c r="K29" s="99"/>
      <c r="L29" s="99"/>
      <c r="M29" s="100"/>
      <c r="N29" s="10"/>
      <c r="O29" s="50"/>
      <c r="P29" s="50"/>
      <c r="Q29" s="50"/>
      <c r="R29" s="50"/>
      <c r="S29" s="50"/>
      <c r="T29" s="50"/>
      <c r="U29" s="50"/>
      <c r="V29" s="50"/>
      <c r="W29" s="50"/>
      <c r="X29" s="50"/>
      <c r="Y29" s="50"/>
      <c r="Z29" s="50"/>
    </row>
    <row r="30" spans="1:26" ht="51.75" customHeight="1">
      <c r="A30" s="1111"/>
      <c r="B30" s="101"/>
      <c r="C30" s="102" t="s">
        <v>295</v>
      </c>
      <c r="D30" s="191">
        <v>84992</v>
      </c>
      <c r="E30" s="10"/>
      <c r="F30" s="104" t="s">
        <v>296</v>
      </c>
      <c r="G30" s="169">
        <v>44925</v>
      </c>
      <c r="H30" s="10"/>
      <c r="I30" s="104" t="s">
        <v>297</v>
      </c>
      <c r="J30" s="1192" t="s">
        <v>392</v>
      </c>
      <c r="K30" s="1064"/>
      <c r="L30" s="1069"/>
      <c r="M30" s="109"/>
      <c r="N30" s="10"/>
      <c r="O30" s="50"/>
      <c r="P30" s="50"/>
      <c r="Q30" s="50"/>
      <c r="R30" s="50"/>
      <c r="S30" s="50"/>
      <c r="T30" s="50"/>
      <c r="U30" s="50"/>
      <c r="V30" s="50"/>
      <c r="W30" s="50"/>
      <c r="X30" s="50"/>
      <c r="Y30" s="50"/>
      <c r="Z30" s="50"/>
    </row>
    <row r="31" spans="1:26" ht="39.75" customHeight="1">
      <c r="A31" s="1111"/>
      <c r="B31" s="60"/>
      <c r="C31" s="84"/>
      <c r="D31" s="170"/>
      <c r="E31" s="85"/>
      <c r="F31" s="85"/>
      <c r="G31" s="85"/>
      <c r="H31" s="85"/>
      <c r="I31" s="85"/>
      <c r="J31" s="85"/>
      <c r="K31" s="85"/>
      <c r="L31" s="85"/>
      <c r="M31" s="86"/>
      <c r="N31" s="10"/>
      <c r="O31" s="50"/>
      <c r="P31" s="50"/>
      <c r="Q31" s="50"/>
      <c r="R31" s="50"/>
      <c r="S31" s="50"/>
      <c r="T31" s="50"/>
      <c r="U31" s="50"/>
      <c r="V31" s="50"/>
      <c r="W31" s="50"/>
      <c r="X31" s="50"/>
      <c r="Y31" s="50"/>
      <c r="Z31" s="50"/>
    </row>
    <row r="32" spans="1:26" ht="15.75" customHeight="1">
      <c r="A32" s="1111"/>
      <c r="B32" s="1117" t="s">
        <v>299</v>
      </c>
      <c r="C32" s="110"/>
      <c r="D32" s="111"/>
      <c r="E32" s="111"/>
      <c r="F32" s="111"/>
      <c r="G32" s="111"/>
      <c r="H32" s="111"/>
      <c r="I32" s="111"/>
      <c r="J32" s="111"/>
      <c r="K32" s="111"/>
      <c r="L32" s="88"/>
      <c r="M32" s="89"/>
      <c r="N32" s="90"/>
      <c r="O32" s="50"/>
      <c r="P32" s="50"/>
      <c r="Q32" s="50"/>
      <c r="R32" s="50"/>
      <c r="S32" s="50"/>
      <c r="T32" s="50"/>
      <c r="U32" s="50"/>
      <c r="V32" s="50"/>
      <c r="W32" s="50"/>
      <c r="X32" s="50"/>
      <c r="Y32" s="50"/>
      <c r="Z32" s="50"/>
    </row>
    <row r="33" spans="1:26" ht="15.75" customHeight="1">
      <c r="A33" s="1111"/>
      <c r="B33" s="1077"/>
      <c r="C33" s="112" t="s">
        <v>300</v>
      </c>
      <c r="D33" s="172">
        <v>2023</v>
      </c>
      <c r="E33" s="114"/>
      <c r="F33" s="10" t="s">
        <v>301</v>
      </c>
      <c r="G33" s="172">
        <v>2038</v>
      </c>
      <c r="H33" s="114"/>
      <c r="I33" s="104"/>
      <c r="J33" s="114"/>
      <c r="K33" s="114"/>
      <c r="L33" s="90"/>
      <c r="M33" s="91"/>
      <c r="N33" s="90"/>
      <c r="O33" s="50"/>
      <c r="P33" s="50"/>
      <c r="Q33" s="50"/>
      <c r="R33" s="50"/>
      <c r="S33" s="50"/>
      <c r="T33" s="50"/>
      <c r="U33" s="50"/>
      <c r="V33" s="50"/>
      <c r="W33" s="50"/>
      <c r="X33" s="50"/>
      <c r="Y33" s="50"/>
      <c r="Z33" s="50"/>
    </row>
    <row r="34" spans="1:26" ht="15.75" customHeight="1">
      <c r="A34" s="1111"/>
      <c r="B34" s="1078"/>
      <c r="C34" s="84"/>
      <c r="D34" s="173"/>
      <c r="E34" s="174"/>
      <c r="F34" s="85"/>
      <c r="G34" s="174"/>
      <c r="H34" s="174"/>
      <c r="I34" s="175"/>
      <c r="J34" s="174"/>
      <c r="K34" s="174"/>
      <c r="L34" s="95"/>
      <c r="M34" s="96"/>
      <c r="N34" s="90"/>
      <c r="O34" s="50"/>
      <c r="P34" s="50"/>
      <c r="Q34" s="50"/>
      <c r="R34" s="50"/>
      <c r="S34" s="50"/>
      <c r="T34" s="50"/>
      <c r="U34" s="50"/>
      <c r="V34" s="50"/>
      <c r="W34" s="50"/>
      <c r="X34" s="50"/>
      <c r="Y34" s="50"/>
      <c r="Z34" s="50"/>
    </row>
    <row r="35" spans="1:26" ht="15.75" customHeight="1">
      <c r="A35" s="1111"/>
      <c r="B35" s="1117" t="s">
        <v>303</v>
      </c>
      <c r="C35" s="116"/>
      <c r="D35" s="62"/>
      <c r="E35" s="62"/>
      <c r="F35" s="62"/>
      <c r="G35" s="62"/>
      <c r="H35" s="62"/>
      <c r="I35" s="62"/>
      <c r="J35" s="62"/>
      <c r="K35" s="62"/>
      <c r="L35" s="62"/>
      <c r="M35" s="117"/>
      <c r="N35" s="136"/>
      <c r="O35" s="50"/>
      <c r="P35" s="50"/>
      <c r="Q35" s="50"/>
      <c r="R35" s="50"/>
      <c r="S35" s="50"/>
      <c r="T35" s="50"/>
      <c r="U35" s="50"/>
      <c r="V35" s="50"/>
      <c r="W35" s="50"/>
      <c r="X35" s="50"/>
      <c r="Y35" s="50"/>
      <c r="Z35" s="50"/>
    </row>
    <row r="36" spans="1:26" ht="15.75" customHeight="1">
      <c r="A36" s="1111"/>
      <c r="B36" s="1077"/>
      <c r="C36" s="78"/>
      <c r="D36" s="10" t="s">
        <v>359</v>
      </c>
      <c r="E36" s="165">
        <v>2023</v>
      </c>
      <c r="F36" s="10" t="s">
        <v>360</v>
      </c>
      <c r="G36" s="165">
        <v>2024</v>
      </c>
      <c r="H36" s="67" t="s">
        <v>361</v>
      </c>
      <c r="I36" s="165">
        <v>2025</v>
      </c>
      <c r="J36" s="67" t="s">
        <v>362</v>
      </c>
      <c r="K36" s="165">
        <v>2026</v>
      </c>
      <c r="L36" s="10" t="s">
        <v>363</v>
      </c>
      <c r="M36" s="165">
        <v>2027</v>
      </c>
      <c r="N36" s="136"/>
      <c r="O36" s="50"/>
      <c r="P36" s="50"/>
      <c r="Q36" s="50"/>
      <c r="R36" s="50"/>
      <c r="S36" s="50"/>
      <c r="T36" s="50"/>
      <c r="U36" s="50"/>
      <c r="V36" s="50"/>
      <c r="W36" s="50"/>
      <c r="X36" s="50"/>
      <c r="Y36" s="50"/>
      <c r="Z36" s="50"/>
    </row>
    <row r="37" spans="1:26" ht="15.75" customHeight="1">
      <c r="A37" s="1111"/>
      <c r="B37" s="1077"/>
      <c r="C37" s="78"/>
      <c r="D37" s="177"/>
      <c r="E37" s="191">
        <v>84992</v>
      </c>
      <c r="F37" s="192"/>
      <c r="G37" s="191">
        <v>84992</v>
      </c>
      <c r="H37" s="192"/>
      <c r="I37" s="191">
        <v>84992</v>
      </c>
      <c r="J37" s="192"/>
      <c r="K37" s="191">
        <v>84992</v>
      </c>
      <c r="L37" s="192"/>
      <c r="M37" s="191">
        <v>84992</v>
      </c>
      <c r="N37" s="179"/>
      <c r="O37" s="50"/>
      <c r="P37" s="50"/>
      <c r="Q37" s="50"/>
      <c r="R37" s="50"/>
      <c r="S37" s="50"/>
      <c r="T37" s="50"/>
      <c r="U37" s="50"/>
      <c r="V37" s="50"/>
      <c r="W37" s="50"/>
      <c r="X37" s="50"/>
      <c r="Y37" s="50"/>
      <c r="Z37" s="50"/>
    </row>
    <row r="38" spans="1:26" ht="15.75" customHeight="1">
      <c r="A38" s="1111"/>
      <c r="B38" s="1077"/>
      <c r="C38" s="78"/>
      <c r="D38" s="10" t="s">
        <v>364</v>
      </c>
      <c r="E38" s="165">
        <v>2028</v>
      </c>
      <c r="F38" s="10" t="s">
        <v>365</v>
      </c>
      <c r="G38" s="165">
        <v>2029</v>
      </c>
      <c r="H38" s="67" t="s">
        <v>366</v>
      </c>
      <c r="I38" s="165">
        <v>2030</v>
      </c>
      <c r="J38" s="67" t="s">
        <v>367</v>
      </c>
      <c r="K38" s="165">
        <v>2031</v>
      </c>
      <c r="L38" s="10" t="s">
        <v>368</v>
      </c>
      <c r="M38" s="176">
        <v>2032</v>
      </c>
      <c r="N38" s="76"/>
      <c r="O38" s="50"/>
      <c r="P38" s="50"/>
      <c r="Q38" s="50"/>
      <c r="R38" s="50"/>
      <c r="S38" s="50"/>
      <c r="T38" s="50"/>
      <c r="U38" s="50"/>
      <c r="V38" s="50"/>
      <c r="W38" s="50"/>
      <c r="X38" s="50"/>
      <c r="Y38" s="50"/>
      <c r="Z38" s="50"/>
    </row>
    <row r="39" spans="1:26" ht="15.75" customHeight="1">
      <c r="A39" s="1111"/>
      <c r="B39" s="1077"/>
      <c r="C39" s="78"/>
      <c r="D39" s="192"/>
      <c r="E39" s="191">
        <v>84992</v>
      </c>
      <c r="F39" s="192"/>
      <c r="G39" s="191">
        <v>84992</v>
      </c>
      <c r="H39" s="192"/>
      <c r="I39" s="191">
        <v>84992</v>
      </c>
      <c r="J39" s="192"/>
      <c r="K39" s="191">
        <v>84992</v>
      </c>
      <c r="L39" s="192"/>
      <c r="M39" s="191">
        <v>84992</v>
      </c>
      <c r="N39" s="10"/>
      <c r="O39" s="50"/>
      <c r="P39" s="50"/>
      <c r="Q39" s="50"/>
      <c r="R39" s="50"/>
      <c r="S39" s="50"/>
      <c r="T39" s="50"/>
      <c r="U39" s="50"/>
      <c r="V39" s="50"/>
      <c r="W39" s="50"/>
      <c r="X39" s="50"/>
      <c r="Y39" s="50"/>
      <c r="Z39" s="50"/>
    </row>
    <row r="40" spans="1:26" ht="15.75" customHeight="1">
      <c r="A40" s="1111"/>
      <c r="B40" s="1077"/>
      <c r="C40" s="78"/>
      <c r="D40" s="10" t="s">
        <v>369</v>
      </c>
      <c r="E40" s="165">
        <v>2033</v>
      </c>
      <c r="F40" s="10" t="s">
        <v>370</v>
      </c>
      <c r="G40" s="165">
        <v>2034</v>
      </c>
      <c r="H40" s="67" t="s">
        <v>371</v>
      </c>
      <c r="I40" s="181">
        <v>2035</v>
      </c>
      <c r="J40" s="67" t="s">
        <v>372</v>
      </c>
      <c r="K40" s="165">
        <v>2036</v>
      </c>
      <c r="L40" s="10" t="s">
        <v>373</v>
      </c>
      <c r="M40" s="176">
        <v>2037</v>
      </c>
      <c r="N40" s="76"/>
      <c r="O40" s="50"/>
      <c r="P40" s="50"/>
      <c r="Q40" s="50"/>
      <c r="R40" s="50"/>
      <c r="S40" s="50"/>
      <c r="T40" s="50"/>
      <c r="U40" s="50"/>
      <c r="V40" s="50"/>
      <c r="W40" s="50"/>
      <c r="X40" s="50"/>
      <c r="Y40" s="50"/>
      <c r="Z40" s="50"/>
    </row>
    <row r="41" spans="1:26" ht="15.75" customHeight="1">
      <c r="A41" s="1111"/>
      <c r="B41" s="1077"/>
      <c r="C41" s="78"/>
      <c r="D41" s="193"/>
      <c r="E41" s="191">
        <v>84992</v>
      </c>
      <c r="F41" s="193"/>
      <c r="G41" s="191">
        <v>84992</v>
      </c>
      <c r="H41" s="193"/>
      <c r="I41" s="191">
        <v>84992</v>
      </c>
      <c r="J41" s="193"/>
      <c r="K41" s="191">
        <v>84992</v>
      </c>
      <c r="L41" s="193"/>
      <c r="M41" s="191">
        <v>84992</v>
      </c>
      <c r="N41" s="10"/>
      <c r="O41" s="50"/>
      <c r="P41" s="50"/>
      <c r="Q41" s="50"/>
      <c r="R41" s="50"/>
      <c r="S41" s="50"/>
      <c r="T41" s="50"/>
      <c r="U41" s="50"/>
      <c r="V41" s="50"/>
      <c r="W41" s="50"/>
      <c r="X41" s="50"/>
      <c r="Y41" s="50"/>
      <c r="Z41" s="50"/>
    </row>
    <row r="42" spans="1:26" ht="15.75" customHeight="1">
      <c r="A42" s="1111"/>
      <c r="B42" s="1077"/>
      <c r="C42" s="78"/>
      <c r="D42" s="154" t="s">
        <v>374</v>
      </c>
      <c r="E42" s="182">
        <v>2038</v>
      </c>
      <c r="F42" s="154"/>
      <c r="G42" s="67" t="s">
        <v>68</v>
      </c>
      <c r="H42" s="155"/>
      <c r="I42" s="99"/>
      <c r="J42" s="155"/>
      <c r="K42" s="99"/>
      <c r="L42" s="155"/>
      <c r="M42" s="100"/>
      <c r="N42" s="10"/>
      <c r="O42" s="50"/>
      <c r="P42" s="50"/>
      <c r="Q42" s="50"/>
      <c r="R42" s="50"/>
      <c r="S42" s="50"/>
      <c r="T42" s="50"/>
      <c r="U42" s="50"/>
      <c r="V42" s="50"/>
      <c r="W42" s="50"/>
      <c r="X42" s="50"/>
      <c r="Y42" s="50"/>
      <c r="Z42" s="50"/>
    </row>
    <row r="43" spans="1:26" ht="15.75" customHeight="1">
      <c r="A43" s="1111"/>
      <c r="B43" s="1077"/>
      <c r="C43" s="78"/>
      <c r="D43" s="193"/>
      <c r="E43" s="191">
        <v>84992</v>
      </c>
      <c r="F43" s="194"/>
      <c r="G43" s="191">
        <v>1359872</v>
      </c>
      <c r="H43" s="1209"/>
      <c r="I43" s="1210"/>
      <c r="J43" s="156"/>
      <c r="K43" s="10"/>
      <c r="L43" s="156"/>
      <c r="M43" s="109"/>
      <c r="N43" s="10"/>
      <c r="O43" s="50"/>
      <c r="P43" s="50"/>
      <c r="Q43" s="50"/>
      <c r="R43" s="50"/>
      <c r="S43" s="50"/>
      <c r="T43" s="50"/>
      <c r="U43" s="50"/>
      <c r="V43" s="50"/>
      <c r="W43" s="50"/>
      <c r="X43" s="50"/>
      <c r="Y43" s="50"/>
      <c r="Z43" s="50"/>
    </row>
    <row r="44" spans="1:26" ht="15.75" customHeight="1">
      <c r="A44" s="1111"/>
      <c r="B44" s="1077"/>
      <c r="C44" s="1220"/>
      <c r="D44" s="1221"/>
      <c r="E44" s="1221"/>
      <c r="F44" s="1221"/>
      <c r="G44" s="1221"/>
      <c r="H44" s="1221"/>
      <c r="I44" s="1221"/>
      <c r="J44" s="1221"/>
      <c r="K44" s="1221"/>
      <c r="L44" s="1221"/>
      <c r="M44" s="1222"/>
      <c r="N44" s="10"/>
      <c r="O44" s="50"/>
      <c r="P44" s="50"/>
      <c r="Q44" s="50"/>
      <c r="R44" s="50"/>
      <c r="S44" s="50"/>
      <c r="T44" s="50"/>
      <c r="U44" s="50"/>
      <c r="V44" s="50"/>
      <c r="W44" s="50"/>
      <c r="X44" s="50"/>
      <c r="Y44" s="50"/>
      <c r="Z44" s="50"/>
    </row>
    <row r="45" spans="1:26" ht="18" customHeight="1">
      <c r="A45" s="1111"/>
      <c r="B45" s="1117" t="s">
        <v>305</v>
      </c>
      <c r="C45" s="87"/>
      <c r="D45" s="72"/>
      <c r="E45" s="72"/>
      <c r="F45" s="72"/>
      <c r="G45" s="72"/>
      <c r="H45" s="72"/>
      <c r="I45" s="72"/>
      <c r="J45" s="72"/>
      <c r="K45" s="72"/>
      <c r="L45" s="90"/>
      <c r="M45" s="91"/>
      <c r="N45" s="90"/>
      <c r="O45" s="50"/>
      <c r="P45" s="50"/>
      <c r="Q45" s="50"/>
      <c r="R45" s="50"/>
      <c r="S45" s="50"/>
      <c r="T45" s="50"/>
      <c r="U45" s="50"/>
      <c r="V45" s="50"/>
      <c r="W45" s="50"/>
      <c r="X45" s="50"/>
      <c r="Y45" s="50"/>
      <c r="Z45" s="50"/>
    </row>
    <row r="46" spans="1:26" ht="15.75" customHeight="1">
      <c r="A46" s="1111"/>
      <c r="B46" s="1077"/>
      <c r="C46" s="133"/>
      <c r="D46" s="134" t="s">
        <v>306</v>
      </c>
      <c r="E46" s="135" t="s">
        <v>163</v>
      </c>
      <c r="F46" s="1085" t="s">
        <v>307</v>
      </c>
      <c r="G46" s="1087" t="s">
        <v>393</v>
      </c>
      <c r="H46" s="1088"/>
      <c r="I46" s="1088"/>
      <c r="J46" s="1089"/>
      <c r="K46" s="136" t="s">
        <v>308</v>
      </c>
      <c r="L46" s="1091"/>
      <c r="M46" s="1092"/>
      <c r="N46" s="183"/>
      <c r="O46" s="50"/>
      <c r="P46" s="50"/>
      <c r="Q46" s="50"/>
      <c r="R46" s="50"/>
      <c r="S46" s="50"/>
      <c r="T46" s="50"/>
      <c r="U46" s="50"/>
      <c r="V46" s="50"/>
      <c r="W46" s="50"/>
      <c r="X46" s="50"/>
      <c r="Y46" s="50"/>
      <c r="Z46" s="50"/>
    </row>
    <row r="47" spans="1:26" ht="15.75" customHeight="1">
      <c r="A47" s="1111"/>
      <c r="B47" s="1077"/>
      <c r="C47" s="133"/>
      <c r="D47" s="157" t="s">
        <v>309</v>
      </c>
      <c r="E47" s="81"/>
      <c r="F47" s="1086"/>
      <c r="G47" s="1090"/>
      <c r="H47" s="1067"/>
      <c r="I47" s="1067"/>
      <c r="J47" s="1068"/>
      <c r="K47" s="90"/>
      <c r="L47" s="1090"/>
      <c r="M47" s="1093"/>
      <c r="N47" s="183"/>
      <c r="O47" s="50"/>
      <c r="P47" s="50"/>
      <c r="Q47" s="50"/>
      <c r="R47" s="50"/>
      <c r="S47" s="50"/>
      <c r="T47" s="50"/>
      <c r="U47" s="50"/>
      <c r="V47" s="50"/>
      <c r="W47" s="50"/>
      <c r="X47" s="50"/>
      <c r="Y47" s="50"/>
      <c r="Z47" s="50"/>
    </row>
    <row r="48" spans="1:26" ht="15.75" customHeight="1">
      <c r="A48" s="1111"/>
      <c r="B48" s="1078"/>
      <c r="C48" s="138"/>
      <c r="D48" s="95"/>
      <c r="E48" s="95"/>
      <c r="F48" s="95"/>
      <c r="G48" s="95"/>
      <c r="H48" s="95"/>
      <c r="I48" s="95"/>
      <c r="J48" s="95"/>
      <c r="K48" s="95"/>
      <c r="L48" s="90"/>
      <c r="M48" s="91"/>
      <c r="N48" s="90"/>
      <c r="O48" s="50"/>
      <c r="P48" s="50"/>
      <c r="Q48" s="50"/>
      <c r="R48" s="50"/>
      <c r="S48" s="50"/>
      <c r="T48" s="50"/>
      <c r="U48" s="50"/>
      <c r="V48" s="50"/>
      <c r="W48" s="50"/>
      <c r="X48" s="50"/>
      <c r="Y48" s="50"/>
      <c r="Z48" s="50"/>
    </row>
    <row r="49" spans="1:26" ht="41.25" customHeight="1">
      <c r="A49" s="1111"/>
      <c r="B49" s="52" t="s">
        <v>310</v>
      </c>
      <c r="C49" s="1098" t="s">
        <v>394</v>
      </c>
      <c r="D49" s="1064"/>
      <c r="E49" s="1064"/>
      <c r="F49" s="1064"/>
      <c r="G49" s="1064"/>
      <c r="H49" s="1064"/>
      <c r="I49" s="1064"/>
      <c r="J49" s="1064"/>
      <c r="K49" s="1064"/>
      <c r="L49" s="1064"/>
      <c r="M49" s="1095"/>
      <c r="N49" s="165"/>
      <c r="O49" s="50"/>
      <c r="P49" s="50"/>
      <c r="Q49" s="50"/>
      <c r="R49" s="50"/>
      <c r="S49" s="50"/>
      <c r="T49" s="50"/>
      <c r="U49" s="50"/>
      <c r="V49" s="50"/>
      <c r="W49" s="50"/>
      <c r="X49" s="50"/>
      <c r="Y49" s="50"/>
      <c r="Z49" s="50"/>
    </row>
    <row r="50" spans="1:26" ht="15.75" customHeight="1">
      <c r="A50" s="1111"/>
      <c r="B50" s="61" t="s">
        <v>312</v>
      </c>
      <c r="C50" s="1098" t="s">
        <v>395</v>
      </c>
      <c r="D50" s="1064"/>
      <c r="E50" s="1064"/>
      <c r="F50" s="1064"/>
      <c r="G50" s="1064"/>
      <c r="H50" s="1064"/>
      <c r="I50" s="1064"/>
      <c r="J50" s="1064"/>
      <c r="K50" s="1064"/>
      <c r="L50" s="1064"/>
      <c r="M50" s="1095"/>
      <c r="N50" s="165"/>
      <c r="O50" s="50"/>
      <c r="P50" s="50"/>
      <c r="Q50" s="50"/>
      <c r="R50" s="50"/>
      <c r="S50" s="50"/>
      <c r="T50" s="50"/>
      <c r="U50" s="50"/>
      <c r="V50" s="50"/>
      <c r="W50" s="50"/>
      <c r="X50" s="50"/>
      <c r="Y50" s="50"/>
      <c r="Z50" s="50"/>
    </row>
    <row r="51" spans="1:26" ht="15.75" customHeight="1">
      <c r="A51" s="1111"/>
      <c r="B51" s="61" t="s">
        <v>314</v>
      </c>
      <c r="C51" s="1098" t="s">
        <v>378</v>
      </c>
      <c r="D51" s="1064"/>
      <c r="E51" s="1064"/>
      <c r="F51" s="1064"/>
      <c r="G51" s="1064"/>
      <c r="H51" s="1064"/>
      <c r="I51" s="1064"/>
      <c r="J51" s="1064"/>
      <c r="K51" s="1064"/>
      <c r="L51" s="1064"/>
      <c r="M51" s="1095"/>
      <c r="N51" s="10"/>
      <c r="O51" s="50"/>
      <c r="P51" s="50"/>
      <c r="Q51" s="50"/>
      <c r="R51" s="50"/>
      <c r="S51" s="50"/>
      <c r="T51" s="50"/>
      <c r="U51" s="50"/>
      <c r="V51" s="50"/>
      <c r="W51" s="50"/>
      <c r="X51" s="50"/>
      <c r="Y51" s="50"/>
      <c r="Z51" s="50"/>
    </row>
    <row r="52" spans="1:26" ht="15.75" customHeight="1">
      <c r="A52" s="1113"/>
      <c r="B52" s="61" t="s">
        <v>316</v>
      </c>
      <c r="C52" s="1219" t="s">
        <v>217</v>
      </c>
      <c r="D52" s="1064"/>
      <c r="E52" s="1064"/>
      <c r="F52" s="1064"/>
      <c r="G52" s="1064"/>
      <c r="H52" s="1064"/>
      <c r="I52" s="1064"/>
      <c r="J52" s="1064"/>
      <c r="K52" s="1064"/>
      <c r="L52" s="1064"/>
      <c r="M52" s="1095"/>
      <c r="N52" s="165"/>
      <c r="O52" s="50"/>
      <c r="P52" s="50"/>
      <c r="Q52" s="50"/>
      <c r="R52" s="50"/>
      <c r="S52" s="50"/>
      <c r="T52" s="50"/>
      <c r="U52" s="50"/>
      <c r="V52" s="50"/>
      <c r="W52" s="50"/>
      <c r="X52" s="50"/>
      <c r="Y52" s="50"/>
      <c r="Z52" s="50"/>
    </row>
    <row r="53" spans="1:26" ht="15.75" customHeight="1">
      <c r="A53" s="1212" t="s">
        <v>317</v>
      </c>
      <c r="B53" s="141" t="s">
        <v>318</v>
      </c>
      <c r="C53" s="1098" t="s">
        <v>396</v>
      </c>
      <c r="D53" s="1064"/>
      <c r="E53" s="1064"/>
      <c r="F53" s="1064"/>
      <c r="G53" s="1064"/>
      <c r="H53" s="1064"/>
      <c r="I53" s="1064"/>
      <c r="J53" s="1064"/>
      <c r="K53" s="1064"/>
      <c r="L53" s="1064"/>
      <c r="M53" s="1095"/>
      <c r="N53" s="165"/>
      <c r="O53" s="50"/>
      <c r="P53" s="50"/>
      <c r="Q53" s="50"/>
      <c r="R53" s="50"/>
      <c r="S53" s="50"/>
      <c r="T53" s="50"/>
      <c r="U53" s="50"/>
      <c r="V53" s="50"/>
      <c r="W53" s="50"/>
      <c r="X53" s="50"/>
      <c r="Y53" s="50"/>
      <c r="Z53" s="50"/>
    </row>
    <row r="54" spans="1:26" ht="15.75" customHeight="1">
      <c r="A54" s="1111"/>
      <c r="B54" s="141" t="s">
        <v>320</v>
      </c>
      <c r="C54" s="1098" t="s">
        <v>397</v>
      </c>
      <c r="D54" s="1064"/>
      <c r="E54" s="1064"/>
      <c r="F54" s="1064"/>
      <c r="G54" s="1064"/>
      <c r="H54" s="1064"/>
      <c r="I54" s="1064"/>
      <c r="J54" s="1064"/>
      <c r="K54" s="1064"/>
      <c r="L54" s="1064"/>
      <c r="M54" s="1095"/>
      <c r="N54" s="10"/>
      <c r="O54" s="50"/>
      <c r="P54" s="50"/>
      <c r="Q54" s="50"/>
      <c r="R54" s="50"/>
      <c r="S54" s="50"/>
      <c r="T54" s="50"/>
      <c r="U54" s="50"/>
      <c r="V54" s="50"/>
      <c r="W54" s="50"/>
      <c r="X54" s="50"/>
      <c r="Y54" s="50"/>
      <c r="Z54" s="50"/>
    </row>
    <row r="55" spans="1:26" ht="15.75" customHeight="1">
      <c r="A55" s="1111"/>
      <c r="B55" s="141" t="s">
        <v>322</v>
      </c>
      <c r="C55" s="1098" t="s">
        <v>54</v>
      </c>
      <c r="D55" s="1064"/>
      <c r="E55" s="1064"/>
      <c r="F55" s="1064"/>
      <c r="G55" s="1064"/>
      <c r="H55" s="1064"/>
      <c r="I55" s="1064"/>
      <c r="J55" s="1064"/>
      <c r="K55" s="1064"/>
      <c r="L55" s="1064"/>
      <c r="M55" s="1095"/>
      <c r="N55" s="10"/>
      <c r="O55" s="50"/>
      <c r="P55" s="50"/>
      <c r="Q55" s="50"/>
      <c r="R55" s="50"/>
      <c r="S55" s="50"/>
      <c r="T55" s="50"/>
      <c r="U55" s="50"/>
      <c r="V55" s="50"/>
      <c r="W55" s="50"/>
      <c r="X55" s="50"/>
      <c r="Y55" s="50"/>
      <c r="Z55" s="50"/>
    </row>
    <row r="56" spans="1:26" ht="15.75" customHeight="1">
      <c r="A56" s="1111"/>
      <c r="B56" s="142" t="s">
        <v>323</v>
      </c>
      <c r="C56" s="1098" t="s">
        <v>398</v>
      </c>
      <c r="D56" s="1064"/>
      <c r="E56" s="1064"/>
      <c r="F56" s="1064"/>
      <c r="G56" s="1064"/>
      <c r="H56" s="1064"/>
      <c r="I56" s="1064"/>
      <c r="J56" s="1064"/>
      <c r="K56" s="1064"/>
      <c r="L56" s="1064"/>
      <c r="M56" s="1095"/>
      <c r="N56" s="10"/>
      <c r="O56" s="50"/>
      <c r="P56" s="50"/>
      <c r="Q56" s="50"/>
      <c r="R56" s="50"/>
      <c r="S56" s="50"/>
      <c r="T56" s="50"/>
      <c r="U56" s="50"/>
      <c r="V56" s="50"/>
      <c r="W56" s="50"/>
      <c r="X56" s="50"/>
      <c r="Y56" s="50"/>
      <c r="Z56" s="50"/>
    </row>
    <row r="57" spans="1:26" ht="15.75" customHeight="1">
      <c r="A57" s="1111"/>
      <c r="B57" s="141" t="s">
        <v>324</v>
      </c>
      <c r="C57" s="1231" t="s">
        <v>135</v>
      </c>
      <c r="D57" s="1064"/>
      <c r="E57" s="1064"/>
      <c r="F57" s="1064"/>
      <c r="G57" s="1064"/>
      <c r="H57" s="1064"/>
      <c r="I57" s="1064"/>
      <c r="J57" s="1064"/>
      <c r="K57" s="1064"/>
      <c r="L57" s="1064"/>
      <c r="M57" s="1095"/>
      <c r="N57" s="10"/>
      <c r="O57" s="50"/>
      <c r="P57" s="50"/>
      <c r="Q57" s="50"/>
      <c r="R57" s="50"/>
      <c r="S57" s="50"/>
      <c r="T57" s="50"/>
      <c r="U57" s="50"/>
      <c r="V57" s="50"/>
      <c r="W57" s="50"/>
      <c r="X57" s="50"/>
      <c r="Y57" s="50"/>
      <c r="Z57" s="50"/>
    </row>
    <row r="58" spans="1:26" ht="15.75" customHeight="1">
      <c r="A58" s="1112"/>
      <c r="B58" s="141" t="s">
        <v>325</v>
      </c>
      <c r="C58" s="1098">
        <v>3808330</v>
      </c>
      <c r="D58" s="1064"/>
      <c r="E58" s="1064"/>
      <c r="F58" s="1064"/>
      <c r="G58" s="1064"/>
      <c r="H58" s="1064"/>
      <c r="I58" s="1064"/>
      <c r="J58" s="1064"/>
      <c r="K58" s="1064"/>
      <c r="L58" s="1064"/>
      <c r="M58" s="1095"/>
      <c r="N58" s="10"/>
      <c r="O58" s="50"/>
      <c r="P58" s="50"/>
      <c r="Q58" s="50"/>
      <c r="R58" s="50"/>
      <c r="S58" s="50"/>
      <c r="T58" s="50"/>
      <c r="U58" s="50"/>
      <c r="V58" s="50"/>
      <c r="W58" s="50"/>
      <c r="X58" s="50"/>
      <c r="Y58" s="50"/>
      <c r="Z58" s="50"/>
    </row>
    <row r="59" spans="1:26" ht="15.75" customHeight="1">
      <c r="A59" s="1212" t="s">
        <v>326</v>
      </c>
      <c r="B59" s="143" t="s">
        <v>327</v>
      </c>
      <c r="C59" s="1098" t="s">
        <v>399</v>
      </c>
      <c r="D59" s="1064"/>
      <c r="E59" s="1064"/>
      <c r="F59" s="1064"/>
      <c r="G59" s="1064"/>
      <c r="H59" s="1064"/>
      <c r="I59" s="1064"/>
      <c r="J59" s="1064"/>
      <c r="K59" s="1064"/>
      <c r="L59" s="1064"/>
      <c r="M59" s="1095"/>
      <c r="N59" s="165"/>
      <c r="O59" s="50"/>
      <c r="P59" s="50"/>
      <c r="Q59" s="50"/>
      <c r="R59" s="50"/>
      <c r="S59" s="50"/>
      <c r="T59" s="50"/>
      <c r="U59" s="50"/>
      <c r="V59" s="50"/>
      <c r="W59" s="50"/>
      <c r="X59" s="50"/>
      <c r="Y59" s="50"/>
      <c r="Z59" s="50"/>
    </row>
    <row r="60" spans="1:26" ht="30" customHeight="1">
      <c r="A60" s="1111"/>
      <c r="B60" s="143" t="s">
        <v>329</v>
      </c>
      <c r="C60" s="1098" t="s">
        <v>400</v>
      </c>
      <c r="D60" s="1064"/>
      <c r="E60" s="1064"/>
      <c r="F60" s="1064"/>
      <c r="G60" s="1064"/>
      <c r="H60" s="1064"/>
      <c r="I60" s="1064"/>
      <c r="J60" s="1064"/>
      <c r="K60" s="1064"/>
      <c r="L60" s="1064"/>
      <c r="M60" s="1095"/>
      <c r="N60" s="10"/>
      <c r="O60" s="50"/>
      <c r="P60" s="50"/>
      <c r="Q60" s="50"/>
      <c r="R60" s="50"/>
      <c r="S60" s="50"/>
      <c r="T60" s="50"/>
      <c r="U60" s="50"/>
      <c r="V60" s="50"/>
      <c r="W60" s="50"/>
      <c r="X60" s="50"/>
      <c r="Y60" s="50"/>
      <c r="Z60" s="50"/>
    </row>
    <row r="61" spans="1:26" ht="30" customHeight="1">
      <c r="A61" s="1113"/>
      <c r="B61" s="144" t="s">
        <v>52</v>
      </c>
      <c r="C61" s="1098" t="s">
        <v>54</v>
      </c>
      <c r="D61" s="1064"/>
      <c r="E61" s="1064"/>
      <c r="F61" s="1064"/>
      <c r="G61" s="1064"/>
      <c r="H61" s="1064"/>
      <c r="I61" s="1064"/>
      <c r="J61" s="1064"/>
      <c r="K61" s="1064"/>
      <c r="L61" s="1064"/>
      <c r="M61" s="1095"/>
      <c r="N61" s="10"/>
      <c r="O61" s="50"/>
      <c r="P61" s="50"/>
      <c r="Q61" s="50"/>
      <c r="R61" s="50"/>
      <c r="S61" s="50"/>
      <c r="T61" s="50"/>
      <c r="U61" s="50"/>
      <c r="V61" s="50"/>
      <c r="W61" s="50"/>
      <c r="X61" s="50"/>
      <c r="Y61" s="50"/>
      <c r="Z61" s="50"/>
    </row>
    <row r="62" spans="1:26" ht="15.75" customHeight="1">
      <c r="A62" s="184" t="s">
        <v>331</v>
      </c>
      <c r="B62" s="146"/>
      <c r="C62" s="1099"/>
      <c r="D62" s="1100"/>
      <c r="E62" s="1100"/>
      <c r="F62" s="1100"/>
      <c r="G62" s="1100"/>
      <c r="H62" s="1100"/>
      <c r="I62" s="1100"/>
      <c r="J62" s="1100"/>
      <c r="K62" s="1100"/>
      <c r="L62" s="1100"/>
      <c r="M62" s="1101"/>
      <c r="N62" s="50"/>
      <c r="O62" s="50"/>
      <c r="P62" s="50"/>
      <c r="Q62" s="50"/>
      <c r="R62" s="50"/>
      <c r="S62" s="50"/>
      <c r="T62" s="50"/>
      <c r="U62" s="50"/>
      <c r="V62" s="50"/>
      <c r="W62" s="50"/>
      <c r="X62" s="50"/>
      <c r="Y62" s="50"/>
      <c r="Z62" s="50"/>
    </row>
    <row r="63" spans="1:26" ht="15.75" customHeight="1">
      <c r="A63" s="50"/>
      <c r="B63" s="147"/>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5.75" customHeight="1">
      <c r="A64" s="50"/>
      <c r="B64" s="147"/>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5.75" customHeight="1">
      <c r="A65" s="50"/>
      <c r="B65" s="147"/>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5.75" customHeight="1">
      <c r="A66" s="50"/>
      <c r="B66" s="147"/>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5.75" customHeight="1">
      <c r="A67" s="50"/>
      <c r="B67" s="147"/>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c r="A68" s="50"/>
      <c r="B68" s="147"/>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5.75" customHeight="1">
      <c r="A69" s="50"/>
      <c r="B69" s="147"/>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c r="A70" s="50"/>
      <c r="B70" s="147"/>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c r="A71" s="50"/>
      <c r="B71" s="147"/>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c r="A72" s="50"/>
      <c r="B72" s="147"/>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c r="A73" s="50"/>
      <c r="B73" s="147"/>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c r="A74" s="50"/>
      <c r="B74" s="147"/>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c r="A75" s="50"/>
      <c r="B75" s="147"/>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c r="A76" s="50"/>
      <c r="B76" s="147"/>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c r="A77" s="50"/>
      <c r="B77" s="147"/>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c r="A78" s="50"/>
      <c r="B78" s="147"/>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c r="A79" s="50"/>
      <c r="B79" s="147"/>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c r="A80" s="50"/>
      <c r="B80" s="147"/>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c r="A81" s="50"/>
      <c r="B81" s="147"/>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c r="A82" s="50"/>
      <c r="B82" s="147"/>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c r="A83" s="50"/>
      <c r="B83" s="147"/>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c r="A84" s="50"/>
      <c r="B84" s="147"/>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c r="A85" s="50"/>
      <c r="B85" s="147"/>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c r="A86" s="50"/>
      <c r="B86" s="147"/>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c r="A87" s="50"/>
      <c r="B87" s="147"/>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c r="A88" s="50"/>
      <c r="B88" s="147"/>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c r="A89" s="50"/>
      <c r="B89" s="147"/>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c r="A90" s="50"/>
      <c r="B90" s="147"/>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c r="A91" s="50"/>
      <c r="B91" s="147"/>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c r="A92" s="50"/>
      <c r="B92" s="147"/>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c r="A93" s="50"/>
      <c r="B93" s="147"/>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c r="A94" s="50"/>
      <c r="B94" s="147"/>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c r="A95" s="50"/>
      <c r="B95" s="147"/>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c r="A96" s="50"/>
      <c r="B96" s="147"/>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c r="A97" s="50"/>
      <c r="B97" s="147"/>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c r="A98" s="50"/>
      <c r="B98" s="147"/>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c r="A99" s="50"/>
      <c r="B99" s="147"/>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c r="A100" s="50"/>
      <c r="B100" s="14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c r="A101" s="50"/>
      <c r="B101" s="14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c r="A102" s="50"/>
      <c r="B102" s="14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c r="A103" s="50"/>
      <c r="B103" s="14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c r="A104" s="50"/>
      <c r="B104" s="14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c r="A105" s="50"/>
      <c r="B105" s="14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c r="A106" s="50"/>
      <c r="B106" s="14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c r="A107" s="50"/>
      <c r="B107" s="14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c r="A108" s="50"/>
      <c r="B108" s="14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c r="A109" s="50"/>
      <c r="B109" s="14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c r="A110" s="50"/>
      <c r="B110" s="14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c r="A111" s="50"/>
      <c r="B111" s="14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c r="A112" s="50"/>
      <c r="B112" s="14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c r="A113" s="50"/>
      <c r="B113" s="14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c r="A114" s="50"/>
      <c r="B114" s="14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c r="A115" s="50"/>
      <c r="B115" s="14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c r="A116" s="50"/>
      <c r="B116" s="14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c r="A117" s="50"/>
      <c r="B117" s="14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c r="A118" s="50"/>
      <c r="B118" s="14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c r="A119" s="50"/>
      <c r="B119" s="14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c r="A120" s="50"/>
      <c r="B120" s="14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c r="A121" s="50"/>
      <c r="B121" s="14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c r="A122" s="50"/>
      <c r="B122" s="14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c r="A123" s="50"/>
      <c r="B123" s="14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c r="A124" s="50"/>
      <c r="B124" s="14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c r="A125" s="50"/>
      <c r="B125" s="14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c r="A126" s="50"/>
      <c r="B126" s="14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c r="A127" s="50"/>
      <c r="B127" s="14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c r="A128" s="50"/>
      <c r="B128" s="14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c r="A129" s="50"/>
      <c r="B129" s="14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c r="A130" s="50"/>
      <c r="B130" s="14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c r="A131" s="50"/>
      <c r="B131" s="14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c r="A132" s="50"/>
      <c r="B132" s="14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c r="A133" s="50"/>
      <c r="B133" s="14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c r="A134" s="50"/>
      <c r="B134" s="14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c r="A135" s="50"/>
      <c r="B135" s="14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c r="A136" s="50"/>
      <c r="B136" s="14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c r="A137" s="50"/>
      <c r="B137" s="14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c r="A138" s="50"/>
      <c r="B138" s="14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c r="A139" s="50"/>
      <c r="B139" s="14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c r="A140" s="50"/>
      <c r="B140" s="14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c r="A141" s="50"/>
      <c r="B141" s="14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c r="A142" s="50"/>
      <c r="B142" s="14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c r="A143" s="50"/>
      <c r="B143" s="14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c r="A144" s="50"/>
      <c r="B144" s="14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c r="A145" s="50"/>
      <c r="B145" s="14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c r="A146" s="50"/>
      <c r="B146" s="14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c r="A147" s="50"/>
      <c r="B147" s="14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c r="A148" s="50"/>
      <c r="B148" s="14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c r="A149" s="50"/>
      <c r="B149" s="14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c r="A150" s="50"/>
      <c r="B150" s="14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c r="A151" s="50"/>
      <c r="B151" s="14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c r="A152" s="50"/>
      <c r="B152" s="14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c r="A153" s="50"/>
      <c r="B153" s="14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c r="A154" s="50"/>
      <c r="B154" s="14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c r="A155" s="50"/>
      <c r="B155" s="14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c r="A156" s="50"/>
      <c r="B156" s="14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c r="A157" s="50"/>
      <c r="B157" s="14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c r="A158" s="50"/>
      <c r="B158" s="14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c r="A159" s="50"/>
      <c r="B159" s="14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c r="A160" s="50"/>
      <c r="B160" s="14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c r="A161" s="50"/>
      <c r="B161" s="14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c r="A162" s="50"/>
      <c r="B162" s="14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c r="A163" s="50"/>
      <c r="B163" s="14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c r="A164" s="50"/>
      <c r="B164" s="14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c r="A165" s="50"/>
      <c r="B165" s="14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c r="A166" s="50"/>
      <c r="B166" s="14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c r="A167" s="50"/>
      <c r="B167" s="14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c r="A168" s="50"/>
      <c r="B168" s="14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c r="A169" s="50"/>
      <c r="B169" s="14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c r="A170" s="50"/>
      <c r="B170" s="14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c r="A171" s="50"/>
      <c r="B171" s="14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c r="A172" s="50"/>
      <c r="B172" s="14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c r="A173" s="50"/>
      <c r="B173" s="14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c r="A174" s="50"/>
      <c r="B174" s="14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c r="A175" s="50"/>
      <c r="B175" s="14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c r="A176" s="50"/>
      <c r="B176" s="14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c r="A177" s="50"/>
      <c r="B177" s="14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c r="A178" s="50"/>
      <c r="B178" s="14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c r="A179" s="50"/>
      <c r="B179" s="14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c r="A180" s="50"/>
      <c r="B180" s="14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c r="A181" s="50"/>
      <c r="B181" s="14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c r="A182" s="50"/>
      <c r="B182" s="14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c r="A183" s="50"/>
      <c r="B183" s="14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c r="A184" s="50"/>
      <c r="B184" s="14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c r="A185" s="50"/>
      <c r="B185" s="14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c r="A186" s="50"/>
      <c r="B186" s="14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c r="A187" s="50"/>
      <c r="B187" s="14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c r="A188" s="50"/>
      <c r="B188" s="14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c r="A189" s="50"/>
      <c r="B189" s="14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c r="A190" s="50"/>
      <c r="B190" s="14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c r="A191" s="50"/>
      <c r="B191" s="14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c r="A192" s="50"/>
      <c r="B192" s="14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c r="A193" s="50"/>
      <c r="B193" s="14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c r="A194" s="50"/>
      <c r="B194" s="14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c r="A195" s="50"/>
      <c r="B195" s="14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c r="A196" s="50"/>
      <c r="B196" s="14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c r="A197" s="50"/>
      <c r="B197" s="14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c r="A198" s="50"/>
      <c r="B198" s="14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c r="A199" s="50"/>
      <c r="B199" s="14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c r="A200" s="50"/>
      <c r="B200" s="14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c r="A201" s="50"/>
      <c r="B201" s="14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c r="A202" s="50"/>
      <c r="B202" s="14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c r="A203" s="50"/>
      <c r="B203" s="14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c r="A204" s="50"/>
      <c r="B204" s="14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c r="A205" s="50"/>
      <c r="B205" s="14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c r="A206" s="50"/>
      <c r="B206" s="14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c r="A207" s="50"/>
      <c r="B207" s="14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c r="A208" s="50"/>
      <c r="B208" s="14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c r="A209" s="50"/>
      <c r="B209" s="14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c r="A210" s="50"/>
      <c r="B210" s="14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c r="A211" s="50"/>
      <c r="B211" s="14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c r="A212" s="50"/>
      <c r="B212" s="14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c r="A213" s="50"/>
      <c r="B213" s="14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c r="A214" s="50"/>
      <c r="B214" s="14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c r="A215" s="50"/>
      <c r="B215" s="14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c r="A216" s="50"/>
      <c r="B216" s="14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c r="A217" s="50"/>
      <c r="B217" s="14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c r="A218" s="50"/>
      <c r="B218" s="14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c r="A219" s="50"/>
      <c r="B219" s="14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c r="A220" s="50"/>
      <c r="B220" s="14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c r="A221" s="50"/>
      <c r="B221" s="14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c r="A222" s="50"/>
      <c r="B222" s="14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c r="A223" s="50"/>
      <c r="B223" s="14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c r="A224" s="50"/>
      <c r="B224" s="14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c r="A225" s="50"/>
      <c r="B225" s="14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c r="A226" s="50"/>
      <c r="B226" s="14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c r="A227" s="50"/>
      <c r="B227" s="147"/>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c r="A228" s="50"/>
      <c r="B228" s="147"/>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c r="A229" s="50"/>
      <c r="B229" s="147"/>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c r="A230" s="50"/>
      <c r="B230" s="147"/>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c r="A231" s="50"/>
      <c r="B231" s="147"/>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c r="A232" s="50"/>
      <c r="B232" s="147"/>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c r="A233" s="50"/>
      <c r="B233" s="147"/>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c r="A234" s="50"/>
      <c r="B234" s="147"/>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c r="A235" s="50"/>
      <c r="B235" s="147"/>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c r="A236" s="50"/>
      <c r="B236" s="147"/>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c r="A237" s="50"/>
      <c r="B237" s="147"/>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c r="A238" s="50"/>
      <c r="B238" s="147"/>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c r="A239" s="50"/>
      <c r="B239" s="147"/>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c r="A240" s="50"/>
      <c r="B240" s="147"/>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c r="A241" s="50"/>
      <c r="B241" s="147"/>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c r="A242" s="50"/>
      <c r="B242" s="147"/>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c r="A243" s="50"/>
      <c r="B243" s="147"/>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c r="A244" s="50"/>
      <c r="B244" s="147"/>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c r="A245" s="50"/>
      <c r="B245" s="147"/>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c r="A246" s="50"/>
      <c r="B246" s="147"/>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c r="A247" s="50"/>
      <c r="B247" s="147"/>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c r="A248" s="50"/>
      <c r="B248" s="147"/>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c r="A249" s="50"/>
      <c r="B249" s="147"/>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c r="A250" s="50"/>
      <c r="B250" s="147"/>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c r="A251" s="50"/>
      <c r="B251" s="147"/>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c r="A252" s="50"/>
      <c r="B252" s="147"/>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c r="A253" s="50"/>
      <c r="B253" s="147"/>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c r="A254" s="50"/>
      <c r="B254" s="147"/>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c r="A255" s="50"/>
      <c r="B255" s="147"/>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c r="A256" s="50"/>
      <c r="B256" s="147"/>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c r="A257" s="50"/>
      <c r="B257" s="147"/>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c r="A258" s="50"/>
      <c r="B258" s="147"/>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c r="A259" s="50"/>
      <c r="B259" s="147"/>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c r="A260" s="50"/>
      <c r="B260" s="147"/>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c r="A261" s="50"/>
      <c r="B261" s="147"/>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c r="A262" s="50"/>
      <c r="B262" s="147"/>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c r="A263" s="50"/>
      <c r="B263" s="147"/>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c r="A264" s="50"/>
      <c r="B264" s="147"/>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c r="A265" s="50"/>
      <c r="B265" s="147"/>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c r="A266" s="50"/>
      <c r="B266" s="147"/>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c r="A267" s="50"/>
      <c r="B267" s="147"/>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c r="A268" s="50"/>
      <c r="B268" s="147"/>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c r="A269" s="50"/>
      <c r="B269" s="147"/>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c r="A270" s="50"/>
      <c r="B270" s="147"/>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c r="A271" s="50"/>
      <c r="B271" s="147"/>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c r="A272" s="50"/>
      <c r="B272" s="147"/>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c r="A273" s="50"/>
      <c r="B273" s="147"/>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c r="A274" s="50"/>
      <c r="B274" s="147"/>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c r="A275" s="50"/>
      <c r="B275" s="147"/>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c r="A276" s="50"/>
      <c r="B276" s="147"/>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c r="A277" s="50"/>
      <c r="B277" s="147"/>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c r="A278" s="50"/>
      <c r="B278" s="147"/>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c r="A279" s="50"/>
      <c r="B279" s="147"/>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c r="A280" s="50"/>
      <c r="B280" s="147"/>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c r="A281" s="50"/>
      <c r="B281" s="147"/>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c r="A282" s="50"/>
      <c r="B282" s="147"/>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c r="A283" s="50"/>
      <c r="B283" s="147"/>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c r="A284" s="50"/>
      <c r="B284" s="147"/>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c r="A285" s="50"/>
      <c r="B285" s="147"/>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c r="A286" s="50"/>
      <c r="B286" s="147"/>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c r="A287" s="50"/>
      <c r="B287" s="147"/>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c r="A288" s="50"/>
      <c r="B288" s="147"/>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c r="A289" s="50"/>
      <c r="B289" s="147"/>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c r="A290" s="50"/>
      <c r="B290" s="147"/>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c r="A291" s="50"/>
      <c r="B291" s="147"/>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c r="A292" s="50"/>
      <c r="B292" s="147"/>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c r="A293" s="50"/>
      <c r="B293" s="147"/>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c r="A294" s="50"/>
      <c r="B294" s="147"/>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c r="A295" s="50"/>
      <c r="B295" s="147"/>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c r="A296" s="50"/>
      <c r="B296" s="147"/>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c r="A297" s="50"/>
      <c r="B297" s="147"/>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c r="A298" s="50"/>
      <c r="B298" s="147"/>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c r="A299" s="50"/>
      <c r="B299" s="147"/>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c r="A300" s="50"/>
      <c r="B300" s="147"/>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c r="A301" s="50"/>
      <c r="B301" s="147"/>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c r="A302" s="50"/>
      <c r="B302" s="147"/>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c r="A303" s="50"/>
      <c r="B303" s="147"/>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c r="A304" s="50"/>
      <c r="B304" s="147"/>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c r="A305" s="50"/>
      <c r="B305" s="147"/>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c r="A306" s="50"/>
      <c r="B306" s="147"/>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c r="A307" s="50"/>
      <c r="B307" s="147"/>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c r="A308" s="50"/>
      <c r="B308" s="147"/>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c r="A309" s="50"/>
      <c r="B309" s="147"/>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c r="A310" s="50"/>
      <c r="B310" s="147"/>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c r="A311" s="50"/>
      <c r="B311" s="147"/>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5.75" customHeight="1">
      <c r="A312" s="50"/>
      <c r="B312" s="147"/>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5.75" customHeight="1">
      <c r="A313" s="50"/>
      <c r="B313" s="147"/>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5.75" customHeight="1">
      <c r="A314" s="50"/>
      <c r="B314" s="147"/>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5.75" customHeight="1">
      <c r="A315" s="50"/>
      <c r="B315" s="147"/>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5.75" customHeight="1">
      <c r="A316" s="50"/>
      <c r="B316" s="147"/>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5.75" customHeight="1">
      <c r="A317" s="50"/>
      <c r="B317" s="147"/>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5.75" customHeight="1">
      <c r="A318" s="50"/>
      <c r="B318" s="147"/>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5.75" customHeight="1">
      <c r="A319" s="50"/>
      <c r="B319" s="147"/>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5.75" customHeight="1">
      <c r="A320" s="50"/>
      <c r="B320" s="147"/>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5.75" customHeight="1">
      <c r="A321" s="50"/>
      <c r="B321" s="147"/>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5.75" customHeight="1">
      <c r="A322" s="50"/>
      <c r="B322" s="147"/>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5.75" customHeight="1">
      <c r="A323" s="50"/>
      <c r="B323" s="147"/>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5.75" customHeight="1">
      <c r="A324" s="50"/>
      <c r="B324" s="147"/>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5.75" customHeight="1">
      <c r="A325" s="50"/>
      <c r="B325" s="147"/>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5.75" customHeight="1">
      <c r="A326" s="50"/>
      <c r="B326" s="147"/>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5.75" customHeight="1">
      <c r="A327" s="50"/>
      <c r="B327" s="147"/>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5.75" customHeight="1">
      <c r="A328" s="50"/>
      <c r="B328" s="147"/>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5.75" customHeight="1">
      <c r="A329" s="50"/>
      <c r="B329" s="147"/>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5.75" customHeight="1">
      <c r="A330" s="50"/>
      <c r="B330" s="147"/>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5.75" customHeight="1">
      <c r="A331" s="50"/>
      <c r="B331" s="147"/>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5.75" customHeight="1">
      <c r="A332" s="50"/>
      <c r="B332" s="147"/>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5.75" customHeight="1">
      <c r="A333" s="50"/>
      <c r="B333" s="147"/>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5.75" customHeight="1">
      <c r="A334" s="50"/>
      <c r="B334" s="147"/>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5.75" customHeight="1">
      <c r="A335" s="50"/>
      <c r="B335" s="147"/>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5.75" customHeight="1">
      <c r="A336" s="50"/>
      <c r="B336" s="147"/>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5.75" customHeight="1">
      <c r="A337" s="50"/>
      <c r="B337" s="147"/>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5.75" customHeight="1">
      <c r="A338" s="50"/>
      <c r="B338" s="147"/>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5.75" customHeight="1">
      <c r="A339" s="50"/>
      <c r="B339" s="147"/>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5.75" customHeight="1">
      <c r="A340" s="50"/>
      <c r="B340" s="147"/>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5.75" customHeight="1">
      <c r="A341" s="50"/>
      <c r="B341" s="147"/>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5.75" customHeight="1">
      <c r="A342" s="50"/>
      <c r="B342" s="147"/>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5.75" customHeight="1">
      <c r="A343" s="50"/>
      <c r="B343" s="147"/>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5.75" customHeight="1">
      <c r="A344" s="50"/>
      <c r="B344" s="147"/>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5.75" customHeight="1">
      <c r="A345" s="50"/>
      <c r="B345" s="147"/>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5.75" customHeight="1">
      <c r="A346" s="50"/>
      <c r="B346" s="147"/>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5.75" customHeight="1">
      <c r="A347" s="50"/>
      <c r="B347" s="147"/>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5.75" customHeight="1">
      <c r="A348" s="50"/>
      <c r="B348" s="147"/>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5.75" customHeight="1">
      <c r="A349" s="50"/>
      <c r="B349" s="147"/>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5.75" customHeight="1">
      <c r="A350" s="50"/>
      <c r="B350" s="147"/>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5.75" customHeight="1">
      <c r="A351" s="50"/>
      <c r="B351" s="147"/>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5.75" customHeight="1">
      <c r="A352" s="50"/>
      <c r="B352" s="147"/>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5.75" customHeight="1">
      <c r="A353" s="50"/>
      <c r="B353" s="147"/>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5.75" customHeight="1">
      <c r="A354" s="50"/>
      <c r="B354" s="147"/>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5.75" customHeight="1">
      <c r="A355" s="50"/>
      <c r="B355" s="147"/>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5.75" customHeight="1">
      <c r="A356" s="50"/>
      <c r="B356" s="147"/>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5.75" customHeight="1">
      <c r="A357" s="50"/>
      <c r="B357" s="147"/>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5.75" customHeight="1">
      <c r="A358" s="50"/>
      <c r="B358" s="147"/>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5.75" customHeight="1">
      <c r="A359" s="50"/>
      <c r="B359" s="147"/>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5.75" customHeight="1">
      <c r="A360" s="50"/>
      <c r="B360" s="147"/>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5.75" customHeight="1">
      <c r="A361" s="50"/>
      <c r="B361" s="147"/>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5.75" customHeight="1">
      <c r="A362" s="50"/>
      <c r="B362" s="147"/>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5.75" customHeight="1">
      <c r="A363" s="50"/>
      <c r="B363" s="147"/>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5.75" customHeight="1">
      <c r="A364" s="50"/>
      <c r="B364" s="147"/>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5.75" customHeight="1">
      <c r="A365" s="50"/>
      <c r="B365" s="147"/>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5.75" customHeight="1">
      <c r="A366" s="50"/>
      <c r="B366" s="147"/>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5.75" customHeight="1">
      <c r="A367" s="50"/>
      <c r="B367" s="147"/>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5.75" customHeight="1">
      <c r="A368" s="50"/>
      <c r="B368" s="147"/>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5.75" customHeight="1">
      <c r="A369" s="50"/>
      <c r="B369" s="147"/>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5.75" customHeight="1">
      <c r="A370" s="50"/>
      <c r="B370" s="147"/>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5.75" customHeight="1">
      <c r="A371" s="50"/>
      <c r="B371" s="147"/>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5.75" customHeight="1">
      <c r="A372" s="50"/>
      <c r="B372" s="147"/>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5.75" customHeight="1">
      <c r="A373" s="50"/>
      <c r="B373" s="147"/>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5.75" customHeight="1">
      <c r="A374" s="50"/>
      <c r="B374" s="147"/>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5.75" customHeight="1">
      <c r="A375" s="50"/>
      <c r="B375" s="147"/>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5.75" customHeight="1">
      <c r="A376" s="50"/>
      <c r="B376" s="147"/>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5.75" customHeight="1">
      <c r="A377" s="50"/>
      <c r="B377" s="147"/>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5.75" customHeight="1">
      <c r="A378" s="50"/>
      <c r="B378" s="147"/>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5.75" customHeight="1">
      <c r="A379" s="50"/>
      <c r="B379" s="147"/>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5.75" customHeight="1">
      <c r="A380" s="50"/>
      <c r="B380" s="147"/>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5.75" customHeight="1">
      <c r="A381" s="50"/>
      <c r="B381" s="147"/>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5.75" customHeight="1">
      <c r="A382" s="50"/>
      <c r="B382" s="147"/>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5.75" customHeight="1">
      <c r="A383" s="50"/>
      <c r="B383" s="147"/>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5.75" customHeight="1">
      <c r="A384" s="50"/>
      <c r="B384" s="147"/>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5.75" customHeight="1">
      <c r="A385" s="50"/>
      <c r="B385" s="147"/>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5.75" customHeight="1">
      <c r="A386" s="50"/>
      <c r="B386" s="147"/>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5.75" customHeight="1">
      <c r="A387" s="50"/>
      <c r="B387" s="147"/>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5.75" customHeight="1">
      <c r="A388" s="50"/>
      <c r="B388" s="147"/>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5.75" customHeight="1">
      <c r="A389" s="50"/>
      <c r="B389" s="147"/>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5.75" customHeight="1">
      <c r="A390" s="50"/>
      <c r="B390" s="147"/>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5.75" customHeight="1">
      <c r="A391" s="50"/>
      <c r="B391" s="147"/>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5.75" customHeight="1">
      <c r="A392" s="50"/>
      <c r="B392" s="147"/>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5.75" customHeight="1">
      <c r="A393" s="50"/>
      <c r="B393" s="147"/>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5.75" customHeight="1">
      <c r="A394" s="50"/>
      <c r="B394" s="147"/>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5.75" customHeight="1">
      <c r="A395" s="50"/>
      <c r="B395" s="147"/>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5.75" customHeight="1">
      <c r="A396" s="50"/>
      <c r="B396" s="147"/>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5.75" customHeight="1">
      <c r="A397" s="50"/>
      <c r="B397" s="147"/>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5.75" customHeight="1">
      <c r="A398" s="50"/>
      <c r="B398" s="147"/>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5.75" customHeight="1">
      <c r="A399" s="50"/>
      <c r="B399" s="147"/>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5.75" customHeight="1">
      <c r="A400" s="50"/>
      <c r="B400" s="147"/>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5.75" customHeight="1">
      <c r="A401" s="50"/>
      <c r="B401" s="147"/>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5.75" customHeight="1">
      <c r="A402" s="50"/>
      <c r="B402" s="147"/>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5.75" customHeight="1">
      <c r="A403" s="50"/>
      <c r="B403" s="147"/>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5.75" customHeight="1">
      <c r="A404" s="50"/>
      <c r="B404" s="147"/>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5.75" customHeight="1">
      <c r="A405" s="50"/>
      <c r="B405" s="147"/>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5.75" customHeight="1">
      <c r="A406" s="50"/>
      <c r="B406" s="147"/>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5.75" customHeight="1">
      <c r="A407" s="50"/>
      <c r="B407" s="147"/>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5.75" customHeight="1">
      <c r="A408" s="50"/>
      <c r="B408" s="147"/>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5.75" customHeight="1">
      <c r="A409" s="50"/>
      <c r="B409" s="147"/>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5.75" customHeight="1">
      <c r="A410" s="50"/>
      <c r="B410" s="147"/>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5.75" customHeight="1">
      <c r="A411" s="50"/>
      <c r="B411" s="147"/>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5.75" customHeight="1">
      <c r="A412" s="50"/>
      <c r="B412" s="147"/>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5.75" customHeight="1">
      <c r="A413" s="50"/>
      <c r="B413" s="147"/>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5.75" customHeight="1">
      <c r="A414" s="50"/>
      <c r="B414" s="147"/>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5.75" customHeight="1">
      <c r="A415" s="50"/>
      <c r="B415" s="147"/>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5.75" customHeight="1">
      <c r="A416" s="50"/>
      <c r="B416" s="147"/>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5.75" customHeight="1">
      <c r="A417" s="50"/>
      <c r="B417" s="147"/>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5.75" customHeight="1">
      <c r="A418" s="50"/>
      <c r="B418" s="147"/>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5.75" customHeight="1">
      <c r="A419" s="50"/>
      <c r="B419" s="147"/>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5.75" customHeight="1">
      <c r="A420" s="50"/>
      <c r="B420" s="147"/>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5.75" customHeight="1">
      <c r="A421" s="50"/>
      <c r="B421" s="147"/>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5.75" customHeight="1">
      <c r="A422" s="50"/>
      <c r="B422" s="147"/>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5.75" customHeight="1">
      <c r="A423" s="50"/>
      <c r="B423" s="147"/>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5.75" customHeight="1">
      <c r="A424" s="50"/>
      <c r="B424" s="147"/>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5.75" customHeight="1">
      <c r="A425" s="50"/>
      <c r="B425" s="147"/>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5.75" customHeight="1">
      <c r="A426" s="50"/>
      <c r="B426" s="147"/>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5.75" customHeight="1">
      <c r="A427" s="50"/>
      <c r="B427" s="147"/>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5.75" customHeight="1">
      <c r="A428" s="50"/>
      <c r="B428" s="147"/>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5.75" customHeight="1">
      <c r="A429" s="50"/>
      <c r="B429" s="147"/>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5.75" customHeight="1">
      <c r="A430" s="50"/>
      <c r="B430" s="147"/>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5.75" customHeight="1">
      <c r="A431" s="50"/>
      <c r="B431" s="147"/>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5.75" customHeight="1">
      <c r="A432" s="50"/>
      <c r="B432" s="147"/>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5.75" customHeight="1">
      <c r="A433" s="50"/>
      <c r="B433" s="147"/>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5.75" customHeight="1">
      <c r="A434" s="50"/>
      <c r="B434" s="147"/>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5.75" customHeight="1">
      <c r="A435" s="50"/>
      <c r="B435" s="147"/>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5.75" customHeight="1">
      <c r="A436" s="50"/>
      <c r="B436" s="147"/>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5.75" customHeight="1">
      <c r="A437" s="50"/>
      <c r="B437" s="147"/>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5.75" customHeight="1">
      <c r="A438" s="50"/>
      <c r="B438" s="147"/>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5.75" customHeight="1">
      <c r="A439" s="50"/>
      <c r="B439" s="147"/>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5.75" customHeight="1">
      <c r="A440" s="50"/>
      <c r="B440" s="147"/>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5.75" customHeight="1">
      <c r="A441" s="50"/>
      <c r="B441" s="147"/>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5.75" customHeight="1">
      <c r="A442" s="50"/>
      <c r="B442" s="147"/>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5.75" customHeight="1">
      <c r="A443" s="50"/>
      <c r="B443" s="147"/>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5.75" customHeight="1">
      <c r="A444" s="50"/>
      <c r="B444" s="147"/>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5.75" customHeight="1">
      <c r="A445" s="50"/>
      <c r="B445" s="147"/>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5.75" customHeight="1">
      <c r="A446" s="50"/>
      <c r="B446" s="147"/>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5.75" customHeight="1">
      <c r="A447" s="50"/>
      <c r="B447" s="147"/>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5.75" customHeight="1">
      <c r="A448" s="50"/>
      <c r="B448" s="147"/>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5.75" customHeight="1">
      <c r="A449" s="50"/>
      <c r="B449" s="147"/>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5.75" customHeight="1">
      <c r="A450" s="50"/>
      <c r="B450" s="147"/>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5.75" customHeight="1">
      <c r="A451" s="50"/>
      <c r="B451" s="147"/>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5.75" customHeight="1">
      <c r="A452" s="50"/>
      <c r="B452" s="147"/>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5.75" customHeight="1">
      <c r="A453" s="50"/>
      <c r="B453" s="147"/>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5.75" customHeight="1">
      <c r="A454" s="50"/>
      <c r="B454" s="147"/>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5.75" customHeight="1">
      <c r="A455" s="50"/>
      <c r="B455" s="147"/>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5.75" customHeight="1">
      <c r="A456" s="50"/>
      <c r="B456" s="147"/>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5.75" customHeight="1">
      <c r="A457" s="50"/>
      <c r="B457" s="147"/>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5.75" customHeight="1">
      <c r="A458" s="50"/>
      <c r="B458" s="147"/>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5.75" customHeight="1">
      <c r="A459" s="50"/>
      <c r="B459" s="147"/>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5.75" customHeight="1">
      <c r="A460" s="50"/>
      <c r="B460" s="147"/>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5.75" customHeight="1">
      <c r="A461" s="50"/>
      <c r="B461" s="147"/>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5.75" customHeight="1">
      <c r="A462" s="50"/>
      <c r="B462" s="147"/>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5.75" customHeight="1">
      <c r="A463" s="50"/>
      <c r="B463" s="147"/>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5.75" customHeight="1">
      <c r="A464" s="50"/>
      <c r="B464" s="147"/>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5.75" customHeight="1">
      <c r="A465" s="50"/>
      <c r="B465" s="147"/>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5.75" customHeight="1">
      <c r="A466" s="50"/>
      <c r="B466" s="147"/>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5.75" customHeight="1">
      <c r="A467" s="50"/>
      <c r="B467" s="147"/>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5.75" customHeight="1">
      <c r="A468" s="50"/>
      <c r="B468" s="147"/>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5.75" customHeight="1">
      <c r="A469" s="50"/>
      <c r="B469" s="147"/>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5.75" customHeight="1">
      <c r="A470" s="50"/>
      <c r="B470" s="147"/>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5.75" customHeight="1">
      <c r="A471" s="50"/>
      <c r="B471" s="147"/>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5.75" customHeight="1">
      <c r="A472" s="50"/>
      <c r="B472" s="147"/>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5.75" customHeight="1">
      <c r="A473" s="50"/>
      <c r="B473" s="147"/>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5.75" customHeight="1">
      <c r="A474" s="50"/>
      <c r="B474" s="147"/>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5.75" customHeight="1">
      <c r="A475" s="50"/>
      <c r="B475" s="147"/>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5.75" customHeight="1">
      <c r="A476" s="50"/>
      <c r="B476" s="147"/>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5.75" customHeight="1">
      <c r="A477" s="50"/>
      <c r="B477" s="147"/>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5.75" customHeight="1">
      <c r="A478" s="50"/>
      <c r="B478" s="147"/>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5.75" customHeight="1">
      <c r="A479" s="50"/>
      <c r="B479" s="147"/>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5.75" customHeight="1">
      <c r="A480" s="50"/>
      <c r="B480" s="147"/>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5.75" customHeight="1">
      <c r="A481" s="50"/>
      <c r="B481" s="147"/>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5.75" customHeight="1">
      <c r="A482" s="50"/>
      <c r="B482" s="147"/>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5.75" customHeight="1">
      <c r="A483" s="50"/>
      <c r="B483" s="147"/>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5.75" customHeight="1">
      <c r="A484" s="50"/>
      <c r="B484" s="147"/>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5.75" customHeight="1">
      <c r="A485" s="50"/>
      <c r="B485" s="147"/>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5.75" customHeight="1">
      <c r="A486" s="50"/>
      <c r="B486" s="147"/>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5.75" customHeight="1">
      <c r="A487" s="50"/>
      <c r="B487" s="147"/>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5.75" customHeight="1">
      <c r="A488" s="50"/>
      <c r="B488" s="147"/>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5.75" customHeight="1">
      <c r="A489" s="50"/>
      <c r="B489" s="147"/>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5.75" customHeight="1">
      <c r="A490" s="50"/>
      <c r="B490" s="147"/>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5.75" customHeight="1">
      <c r="A491" s="50"/>
      <c r="B491" s="147"/>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5.75" customHeight="1">
      <c r="A492" s="50"/>
      <c r="B492" s="147"/>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5.75" customHeight="1">
      <c r="A493" s="50"/>
      <c r="B493" s="147"/>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5.75" customHeight="1">
      <c r="A494" s="50"/>
      <c r="B494" s="147"/>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5.75" customHeight="1">
      <c r="A495" s="50"/>
      <c r="B495" s="147"/>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5.75" customHeight="1">
      <c r="A496" s="50"/>
      <c r="B496" s="147"/>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5.75" customHeight="1">
      <c r="A497" s="50"/>
      <c r="B497" s="147"/>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5.75" customHeight="1">
      <c r="A498" s="50"/>
      <c r="B498" s="147"/>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5.75" customHeight="1">
      <c r="A499" s="50"/>
      <c r="B499" s="147"/>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5.75" customHeight="1">
      <c r="A500" s="50"/>
      <c r="B500" s="147"/>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5.75" customHeight="1">
      <c r="A501" s="50"/>
      <c r="B501" s="147"/>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5.75" customHeight="1">
      <c r="A502" s="50"/>
      <c r="B502" s="147"/>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5.75" customHeight="1">
      <c r="A503" s="50"/>
      <c r="B503" s="147"/>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5.75" customHeight="1">
      <c r="A504" s="50"/>
      <c r="B504" s="147"/>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5.75" customHeight="1">
      <c r="A505" s="50"/>
      <c r="B505" s="147"/>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5.75" customHeight="1">
      <c r="A506" s="50"/>
      <c r="B506" s="147"/>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5.75" customHeight="1">
      <c r="A507" s="50"/>
      <c r="B507" s="147"/>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5.75" customHeight="1">
      <c r="A508" s="50"/>
      <c r="B508" s="147"/>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5.75" customHeight="1">
      <c r="A509" s="50"/>
      <c r="B509" s="147"/>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5.75" customHeight="1">
      <c r="A510" s="50"/>
      <c r="B510" s="147"/>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5.75" customHeight="1">
      <c r="A511" s="50"/>
      <c r="B511" s="147"/>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5.75" customHeight="1">
      <c r="A512" s="50"/>
      <c r="B512" s="147"/>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5.75" customHeight="1">
      <c r="A513" s="50"/>
      <c r="B513" s="147"/>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5.75" customHeight="1">
      <c r="A514" s="50"/>
      <c r="B514" s="147"/>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5.75" customHeight="1">
      <c r="A515" s="50"/>
      <c r="B515" s="147"/>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5.75" customHeight="1">
      <c r="A516" s="50"/>
      <c r="B516" s="147"/>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5.75" customHeight="1">
      <c r="A517" s="50"/>
      <c r="B517" s="147"/>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5.75" customHeight="1">
      <c r="A518" s="50"/>
      <c r="B518" s="147"/>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5.75" customHeight="1">
      <c r="A519" s="50"/>
      <c r="B519" s="147"/>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5.75" customHeight="1">
      <c r="A520" s="50"/>
      <c r="B520" s="147"/>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5.75" customHeight="1">
      <c r="A521" s="50"/>
      <c r="B521" s="147"/>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5.75" customHeight="1">
      <c r="A522" s="50"/>
      <c r="B522" s="147"/>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5.75" customHeight="1">
      <c r="A523" s="50"/>
      <c r="B523" s="147"/>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5.75" customHeight="1">
      <c r="A524" s="50"/>
      <c r="B524" s="147"/>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5.75" customHeight="1">
      <c r="A525" s="50"/>
      <c r="B525" s="147"/>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5.75" customHeight="1">
      <c r="A526" s="50"/>
      <c r="B526" s="147"/>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5.75" customHeight="1">
      <c r="A527" s="50"/>
      <c r="B527" s="147"/>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5.75" customHeight="1">
      <c r="A528" s="50"/>
      <c r="B528" s="147"/>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5.75" customHeight="1">
      <c r="A529" s="50"/>
      <c r="B529" s="147"/>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5.75" customHeight="1">
      <c r="A530" s="50"/>
      <c r="B530" s="147"/>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5.75" customHeight="1">
      <c r="A531" s="50"/>
      <c r="B531" s="147"/>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5.75" customHeight="1">
      <c r="A532" s="50"/>
      <c r="B532" s="147"/>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5.75" customHeight="1">
      <c r="A533" s="50"/>
      <c r="B533" s="147"/>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5.75" customHeight="1">
      <c r="A534" s="50"/>
      <c r="B534" s="147"/>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5.75" customHeight="1">
      <c r="A535" s="50"/>
      <c r="B535" s="147"/>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5.75" customHeight="1">
      <c r="A536" s="50"/>
      <c r="B536" s="147"/>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5.75" customHeight="1">
      <c r="A537" s="50"/>
      <c r="B537" s="147"/>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5.75" customHeight="1">
      <c r="A538" s="50"/>
      <c r="B538" s="147"/>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5.75" customHeight="1">
      <c r="A539" s="50"/>
      <c r="B539" s="147"/>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5.75" customHeight="1">
      <c r="A540" s="50"/>
      <c r="B540" s="147"/>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5.75" customHeight="1">
      <c r="A541" s="50"/>
      <c r="B541" s="147"/>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5.75" customHeight="1">
      <c r="A542" s="50"/>
      <c r="B542" s="147"/>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5.75" customHeight="1">
      <c r="A543" s="50"/>
      <c r="B543" s="147"/>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5.75" customHeight="1">
      <c r="A544" s="50"/>
      <c r="B544" s="147"/>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5.75" customHeight="1">
      <c r="A545" s="50"/>
      <c r="B545" s="147"/>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5.75" customHeight="1">
      <c r="A546" s="50"/>
      <c r="B546" s="147"/>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5.75" customHeight="1">
      <c r="A547" s="50"/>
      <c r="B547" s="147"/>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5.75" customHeight="1">
      <c r="A548" s="50"/>
      <c r="B548" s="147"/>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5.75" customHeight="1">
      <c r="A549" s="50"/>
      <c r="B549" s="147"/>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5.75" customHeight="1">
      <c r="A550" s="50"/>
      <c r="B550" s="147"/>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5.75" customHeight="1">
      <c r="A551" s="50"/>
      <c r="B551" s="147"/>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5.75" customHeight="1">
      <c r="A552" s="50"/>
      <c r="B552" s="147"/>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5.75" customHeight="1">
      <c r="A553" s="50"/>
      <c r="B553" s="147"/>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5.75" customHeight="1">
      <c r="A554" s="50"/>
      <c r="B554" s="147"/>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5.75" customHeight="1">
      <c r="A555" s="50"/>
      <c r="B555" s="147"/>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5.75" customHeight="1">
      <c r="A556" s="50"/>
      <c r="B556" s="147"/>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5.75" customHeight="1">
      <c r="A557" s="50"/>
      <c r="B557" s="147"/>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5.75" customHeight="1">
      <c r="A558" s="50"/>
      <c r="B558" s="147"/>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5.75" customHeight="1">
      <c r="A559" s="50"/>
      <c r="B559" s="147"/>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5.75" customHeight="1">
      <c r="A560" s="50"/>
      <c r="B560" s="147"/>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5.75" customHeight="1">
      <c r="A561" s="50"/>
      <c r="B561" s="147"/>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5.75" customHeight="1">
      <c r="A562" s="50"/>
      <c r="B562" s="147"/>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5.75" customHeight="1">
      <c r="A563" s="50"/>
      <c r="B563" s="147"/>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5.75" customHeight="1">
      <c r="A564" s="50"/>
      <c r="B564" s="147"/>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5.75" customHeight="1">
      <c r="A565" s="50"/>
      <c r="B565" s="147"/>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5.75" customHeight="1">
      <c r="A566" s="50"/>
      <c r="B566" s="147"/>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5.75" customHeight="1">
      <c r="A567" s="50"/>
      <c r="B567" s="147"/>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5.75" customHeight="1">
      <c r="A568" s="50"/>
      <c r="B568" s="147"/>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5.75" customHeight="1">
      <c r="A569" s="50"/>
      <c r="B569" s="147"/>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5.75" customHeight="1">
      <c r="A570" s="50"/>
      <c r="B570" s="147"/>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5.75" customHeight="1">
      <c r="A571" s="50"/>
      <c r="B571" s="147"/>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5.75" customHeight="1">
      <c r="A572" s="50"/>
      <c r="B572" s="147"/>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5.75" customHeight="1">
      <c r="A573" s="50"/>
      <c r="B573" s="147"/>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5.75" customHeight="1">
      <c r="A574" s="50"/>
      <c r="B574" s="147"/>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5.75" customHeight="1">
      <c r="A575" s="50"/>
      <c r="B575" s="147"/>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5.75" customHeight="1">
      <c r="A576" s="50"/>
      <c r="B576" s="147"/>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5.75" customHeight="1">
      <c r="A577" s="50"/>
      <c r="B577" s="147"/>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5.75" customHeight="1">
      <c r="A578" s="50"/>
      <c r="B578" s="147"/>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5.75" customHeight="1">
      <c r="A579" s="50"/>
      <c r="B579" s="147"/>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5.75" customHeight="1">
      <c r="A580" s="50"/>
      <c r="B580" s="147"/>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5.75" customHeight="1">
      <c r="A581" s="50"/>
      <c r="B581" s="147"/>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5.75" customHeight="1">
      <c r="A582" s="50"/>
      <c r="B582" s="147"/>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5.75" customHeight="1">
      <c r="A583" s="50"/>
      <c r="B583" s="147"/>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5.75" customHeight="1">
      <c r="A584" s="50"/>
      <c r="B584" s="147"/>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5.75" customHeight="1">
      <c r="A585" s="50"/>
      <c r="B585" s="147"/>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5.75" customHeight="1">
      <c r="A586" s="50"/>
      <c r="B586" s="147"/>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5.75" customHeight="1">
      <c r="A587" s="50"/>
      <c r="B587" s="147"/>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5.75" customHeight="1">
      <c r="A588" s="50"/>
      <c r="B588" s="147"/>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5.75" customHeight="1">
      <c r="A589" s="50"/>
      <c r="B589" s="147"/>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5.75" customHeight="1">
      <c r="A590" s="50"/>
      <c r="B590" s="147"/>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5.75" customHeight="1">
      <c r="A591" s="50"/>
      <c r="B591" s="147"/>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5.75" customHeight="1">
      <c r="A592" s="50"/>
      <c r="B592" s="147"/>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5.75" customHeight="1">
      <c r="A593" s="50"/>
      <c r="B593" s="147"/>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5.75" customHeight="1">
      <c r="A594" s="50"/>
      <c r="B594" s="147"/>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5.75" customHeight="1">
      <c r="A595" s="50"/>
      <c r="B595" s="147"/>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5.75" customHeight="1">
      <c r="A596" s="50"/>
      <c r="B596" s="147"/>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5.75" customHeight="1">
      <c r="A597" s="50"/>
      <c r="B597" s="147"/>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5.75" customHeight="1">
      <c r="A598" s="50"/>
      <c r="B598" s="147"/>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5.75" customHeight="1">
      <c r="A599" s="50"/>
      <c r="B599" s="147"/>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5.75" customHeight="1">
      <c r="A600" s="50"/>
      <c r="B600" s="147"/>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5.75" customHeight="1">
      <c r="A601" s="50"/>
      <c r="B601" s="147"/>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5.75" customHeight="1">
      <c r="A602" s="50"/>
      <c r="B602" s="147"/>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5.75" customHeight="1">
      <c r="A603" s="50"/>
      <c r="B603" s="147"/>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5.75" customHeight="1">
      <c r="A604" s="50"/>
      <c r="B604" s="147"/>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5.75" customHeight="1">
      <c r="A605" s="50"/>
      <c r="B605" s="147"/>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5.75" customHeight="1">
      <c r="A606" s="50"/>
      <c r="B606" s="147"/>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5.75" customHeight="1">
      <c r="A607" s="50"/>
      <c r="B607" s="147"/>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5.75" customHeight="1">
      <c r="A608" s="50"/>
      <c r="B608" s="147"/>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5.75" customHeight="1">
      <c r="A609" s="50"/>
      <c r="B609" s="147"/>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5.75" customHeight="1">
      <c r="A610" s="50"/>
      <c r="B610" s="147"/>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5.75" customHeight="1">
      <c r="A611" s="50"/>
      <c r="B611" s="147"/>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5.75" customHeight="1">
      <c r="A612" s="50"/>
      <c r="B612" s="147"/>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5.75" customHeight="1">
      <c r="A613" s="50"/>
      <c r="B613" s="147"/>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5.75" customHeight="1">
      <c r="A614" s="50"/>
      <c r="B614" s="147"/>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5.75" customHeight="1">
      <c r="A615" s="50"/>
      <c r="B615" s="147"/>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5.75" customHeight="1">
      <c r="A616" s="50"/>
      <c r="B616" s="147"/>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5.75" customHeight="1">
      <c r="A617" s="50"/>
      <c r="B617" s="147"/>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5.75" customHeight="1">
      <c r="A618" s="50"/>
      <c r="B618" s="147"/>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5.75" customHeight="1">
      <c r="A619" s="50"/>
      <c r="B619" s="147"/>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5.75" customHeight="1">
      <c r="A620" s="50"/>
      <c r="B620" s="147"/>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5.75" customHeight="1">
      <c r="A621" s="50"/>
      <c r="B621" s="147"/>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5.75" customHeight="1">
      <c r="A622" s="50"/>
      <c r="B622" s="147"/>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5.75" customHeight="1">
      <c r="A623" s="50"/>
      <c r="B623" s="147"/>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5.75" customHeight="1">
      <c r="A624" s="50"/>
      <c r="B624" s="147"/>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5.75" customHeight="1">
      <c r="A625" s="50"/>
      <c r="B625" s="147"/>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5.75" customHeight="1">
      <c r="A626" s="50"/>
      <c r="B626" s="147"/>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5.75" customHeight="1">
      <c r="A627" s="50"/>
      <c r="B627" s="147"/>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5.75" customHeight="1">
      <c r="A628" s="50"/>
      <c r="B628" s="147"/>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5.75" customHeight="1">
      <c r="A629" s="50"/>
      <c r="B629" s="147"/>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5.75" customHeight="1">
      <c r="A630" s="50"/>
      <c r="B630" s="147"/>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5.75" customHeight="1">
      <c r="A631" s="50"/>
      <c r="B631" s="147"/>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5.75" customHeight="1">
      <c r="A632" s="50"/>
      <c r="B632" s="147"/>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5.75" customHeight="1">
      <c r="A633" s="50"/>
      <c r="B633" s="147"/>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5.75" customHeight="1">
      <c r="A634" s="50"/>
      <c r="B634" s="147"/>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5.75" customHeight="1">
      <c r="A635" s="50"/>
      <c r="B635" s="147"/>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5.75" customHeight="1">
      <c r="A636" s="50"/>
      <c r="B636" s="147"/>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5.75" customHeight="1">
      <c r="A637" s="50"/>
      <c r="B637" s="147"/>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5.75" customHeight="1">
      <c r="A638" s="50"/>
      <c r="B638" s="147"/>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5.75" customHeight="1">
      <c r="A639" s="50"/>
      <c r="B639" s="147"/>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5.75" customHeight="1">
      <c r="A640" s="50"/>
      <c r="B640" s="147"/>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5.75" customHeight="1">
      <c r="A641" s="50"/>
      <c r="B641" s="147"/>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5.75" customHeight="1">
      <c r="A642" s="50"/>
      <c r="B642" s="147"/>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5.75" customHeight="1">
      <c r="A643" s="50"/>
      <c r="B643" s="147"/>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5.75" customHeight="1">
      <c r="A644" s="50"/>
      <c r="B644" s="147"/>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5.75" customHeight="1">
      <c r="A645" s="50"/>
      <c r="B645" s="147"/>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5.75" customHeight="1">
      <c r="A646" s="50"/>
      <c r="B646" s="147"/>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5.75" customHeight="1">
      <c r="A647" s="50"/>
      <c r="B647" s="147"/>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5.75" customHeight="1">
      <c r="A648" s="50"/>
      <c r="B648" s="147"/>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5.75" customHeight="1">
      <c r="A649" s="50"/>
      <c r="B649" s="147"/>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5.75" customHeight="1">
      <c r="A650" s="50"/>
      <c r="B650" s="147"/>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5.75" customHeight="1">
      <c r="A651" s="50"/>
      <c r="B651" s="147"/>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5.75" customHeight="1">
      <c r="A652" s="50"/>
      <c r="B652" s="147"/>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5.75" customHeight="1">
      <c r="A653" s="50"/>
      <c r="B653" s="147"/>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5.75" customHeight="1">
      <c r="A654" s="50"/>
      <c r="B654" s="147"/>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5.75" customHeight="1">
      <c r="A655" s="50"/>
      <c r="B655" s="147"/>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5.75" customHeight="1">
      <c r="A656" s="50"/>
      <c r="B656" s="147"/>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5.75" customHeight="1">
      <c r="A657" s="50"/>
      <c r="B657" s="147"/>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5.75" customHeight="1">
      <c r="A658" s="50"/>
      <c r="B658" s="147"/>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5.75" customHeight="1">
      <c r="A659" s="50"/>
      <c r="B659" s="147"/>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5.75" customHeight="1">
      <c r="A660" s="50"/>
      <c r="B660" s="147"/>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5.75" customHeight="1">
      <c r="A661" s="50"/>
      <c r="B661" s="147"/>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5.75" customHeight="1">
      <c r="A662" s="50"/>
      <c r="B662" s="147"/>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5.75" customHeight="1">
      <c r="A663" s="50"/>
      <c r="B663" s="147"/>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5.75" customHeight="1">
      <c r="A664" s="50"/>
      <c r="B664" s="147"/>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5.75" customHeight="1">
      <c r="A665" s="50"/>
      <c r="B665" s="147"/>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5.75" customHeight="1">
      <c r="A666" s="50"/>
      <c r="B666" s="147"/>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5.75" customHeight="1">
      <c r="A667" s="50"/>
      <c r="B667" s="147"/>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5.75" customHeight="1">
      <c r="A668" s="50"/>
      <c r="B668" s="147"/>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5.75" customHeight="1">
      <c r="A669" s="50"/>
      <c r="B669" s="147"/>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5.75" customHeight="1">
      <c r="A670" s="50"/>
      <c r="B670" s="147"/>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5.75" customHeight="1">
      <c r="A671" s="50"/>
      <c r="B671" s="147"/>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5.75" customHeight="1">
      <c r="A672" s="50"/>
      <c r="B672" s="147"/>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5.75" customHeight="1">
      <c r="A673" s="50"/>
      <c r="B673" s="147"/>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5.75" customHeight="1">
      <c r="A674" s="50"/>
      <c r="B674" s="147"/>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5.75" customHeight="1">
      <c r="A675" s="50"/>
      <c r="B675" s="147"/>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5.75" customHeight="1">
      <c r="A676" s="50"/>
      <c r="B676" s="147"/>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5.75" customHeight="1">
      <c r="A677" s="50"/>
      <c r="B677" s="147"/>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5.75" customHeight="1">
      <c r="A678" s="50"/>
      <c r="B678" s="147"/>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5.75" customHeight="1">
      <c r="A679" s="50"/>
      <c r="B679" s="147"/>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5.75" customHeight="1">
      <c r="A680" s="50"/>
      <c r="B680" s="147"/>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5.75" customHeight="1">
      <c r="A681" s="50"/>
      <c r="B681" s="147"/>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5.75" customHeight="1">
      <c r="A682" s="50"/>
      <c r="B682" s="147"/>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5.75" customHeight="1">
      <c r="A683" s="50"/>
      <c r="B683" s="147"/>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5.75" customHeight="1">
      <c r="A684" s="50"/>
      <c r="B684" s="147"/>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5.75" customHeight="1">
      <c r="A685" s="50"/>
      <c r="B685" s="147"/>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5.75" customHeight="1">
      <c r="A686" s="50"/>
      <c r="B686" s="147"/>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5.75" customHeight="1">
      <c r="A687" s="50"/>
      <c r="B687" s="147"/>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5.75" customHeight="1">
      <c r="A688" s="50"/>
      <c r="B688" s="147"/>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5.75" customHeight="1">
      <c r="A689" s="50"/>
      <c r="B689" s="147"/>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5.75" customHeight="1">
      <c r="A690" s="50"/>
      <c r="B690" s="147"/>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5.75" customHeight="1">
      <c r="A691" s="50"/>
      <c r="B691" s="147"/>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5.75" customHeight="1">
      <c r="A692" s="50"/>
      <c r="B692" s="147"/>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5.75" customHeight="1">
      <c r="A693" s="50"/>
      <c r="B693" s="147"/>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5.75" customHeight="1">
      <c r="A694" s="50"/>
      <c r="B694" s="147"/>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5.75" customHeight="1">
      <c r="A695" s="50"/>
      <c r="B695" s="147"/>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5.75" customHeight="1">
      <c r="A696" s="50"/>
      <c r="B696" s="147"/>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5.75" customHeight="1">
      <c r="A697" s="50"/>
      <c r="B697" s="147"/>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5.75" customHeight="1">
      <c r="A698" s="50"/>
      <c r="B698" s="147"/>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5.75" customHeight="1">
      <c r="A699" s="50"/>
      <c r="B699" s="147"/>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5.75" customHeight="1">
      <c r="A700" s="50"/>
      <c r="B700" s="147"/>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5.75" customHeight="1">
      <c r="A701" s="50"/>
      <c r="B701" s="147"/>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5.75" customHeight="1">
      <c r="A702" s="50"/>
      <c r="B702" s="147"/>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5.75" customHeight="1">
      <c r="A703" s="50"/>
      <c r="B703" s="147"/>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5.75" customHeight="1">
      <c r="A704" s="50"/>
      <c r="B704" s="147"/>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5.75" customHeight="1">
      <c r="A705" s="50"/>
      <c r="B705" s="147"/>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5.75" customHeight="1">
      <c r="A706" s="50"/>
      <c r="B706" s="147"/>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5.75" customHeight="1">
      <c r="A707" s="50"/>
      <c r="B707" s="147"/>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5.75" customHeight="1">
      <c r="A708" s="50"/>
      <c r="B708" s="147"/>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5.75" customHeight="1">
      <c r="A709" s="50"/>
      <c r="B709" s="147"/>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5.75" customHeight="1">
      <c r="A710" s="50"/>
      <c r="B710" s="147"/>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5.75" customHeight="1">
      <c r="A711" s="50"/>
      <c r="B711" s="147"/>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5.75" customHeight="1">
      <c r="A712" s="50"/>
      <c r="B712" s="147"/>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5.75" customHeight="1">
      <c r="A713" s="50"/>
      <c r="B713" s="147"/>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5.75" customHeight="1">
      <c r="A714" s="50"/>
      <c r="B714" s="147"/>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5.75" customHeight="1">
      <c r="A715" s="50"/>
      <c r="B715" s="147"/>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5.75" customHeight="1">
      <c r="A716" s="50"/>
      <c r="B716" s="147"/>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5.75" customHeight="1">
      <c r="A717" s="50"/>
      <c r="B717" s="147"/>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5.75" customHeight="1">
      <c r="A718" s="50"/>
      <c r="B718" s="147"/>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5.75" customHeight="1">
      <c r="A719" s="50"/>
      <c r="B719" s="147"/>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5.75" customHeight="1">
      <c r="A720" s="50"/>
      <c r="B720" s="147"/>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5.75" customHeight="1">
      <c r="A721" s="50"/>
      <c r="B721" s="147"/>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5.75" customHeight="1">
      <c r="A722" s="50"/>
      <c r="B722" s="147"/>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5.75" customHeight="1">
      <c r="A723" s="50"/>
      <c r="B723" s="147"/>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5.75" customHeight="1">
      <c r="A724" s="50"/>
      <c r="B724" s="147"/>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5.75" customHeight="1">
      <c r="A725" s="50"/>
      <c r="B725" s="147"/>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5.75" customHeight="1">
      <c r="A726" s="50"/>
      <c r="B726" s="147"/>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5.75" customHeight="1">
      <c r="A727" s="50"/>
      <c r="B727" s="147"/>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5.75" customHeight="1">
      <c r="A728" s="50"/>
      <c r="B728" s="147"/>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5.75" customHeight="1">
      <c r="A729" s="50"/>
      <c r="B729" s="147"/>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5.75" customHeight="1">
      <c r="A730" s="50"/>
      <c r="B730" s="147"/>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5.75" customHeight="1">
      <c r="A731" s="50"/>
      <c r="B731" s="147"/>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5.75" customHeight="1">
      <c r="A732" s="50"/>
      <c r="B732" s="147"/>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5.75" customHeight="1">
      <c r="A733" s="50"/>
      <c r="B733" s="147"/>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5.75" customHeight="1">
      <c r="A734" s="50"/>
      <c r="B734" s="147"/>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5.75" customHeight="1">
      <c r="A735" s="50"/>
      <c r="B735" s="147"/>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5.75" customHeight="1">
      <c r="A736" s="50"/>
      <c r="B736" s="147"/>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5.75" customHeight="1">
      <c r="A737" s="50"/>
      <c r="B737" s="147"/>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5.75" customHeight="1">
      <c r="A738" s="50"/>
      <c r="B738" s="147"/>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5.75" customHeight="1">
      <c r="A739" s="50"/>
      <c r="B739" s="147"/>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5.75" customHeight="1">
      <c r="A740" s="50"/>
      <c r="B740" s="147"/>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5.75" customHeight="1">
      <c r="A741" s="50"/>
      <c r="B741" s="147"/>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5.75" customHeight="1">
      <c r="A742" s="50"/>
      <c r="B742" s="147"/>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5.75" customHeight="1">
      <c r="A743" s="50"/>
      <c r="B743" s="147"/>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5.75" customHeight="1">
      <c r="A744" s="50"/>
      <c r="B744" s="147"/>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5.75" customHeight="1">
      <c r="A745" s="50"/>
      <c r="B745" s="147"/>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5.75" customHeight="1">
      <c r="A746" s="50"/>
      <c r="B746" s="147"/>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5.75" customHeight="1">
      <c r="A747" s="50"/>
      <c r="B747" s="147"/>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5.75" customHeight="1">
      <c r="A748" s="50"/>
      <c r="B748" s="147"/>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5.75" customHeight="1">
      <c r="A749" s="50"/>
      <c r="B749" s="147"/>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5.75" customHeight="1">
      <c r="A750" s="50"/>
      <c r="B750" s="147"/>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5.75" customHeight="1">
      <c r="A751" s="50"/>
      <c r="B751" s="147"/>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5.75" customHeight="1">
      <c r="A752" s="50"/>
      <c r="B752" s="147"/>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5.75" customHeight="1">
      <c r="A753" s="50"/>
      <c r="B753" s="147"/>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5.75" customHeight="1">
      <c r="A754" s="50"/>
      <c r="B754" s="147"/>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5.75" customHeight="1">
      <c r="A755" s="50"/>
      <c r="B755" s="147"/>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5.75" customHeight="1">
      <c r="A756" s="50"/>
      <c r="B756" s="147"/>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5.75" customHeight="1">
      <c r="A757" s="50"/>
      <c r="B757" s="147"/>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5.75" customHeight="1">
      <c r="A758" s="50"/>
      <c r="B758" s="147"/>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5.75" customHeight="1">
      <c r="A759" s="50"/>
      <c r="B759" s="147"/>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5.75" customHeight="1">
      <c r="A760" s="50"/>
      <c r="B760" s="147"/>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5.75" customHeight="1">
      <c r="A761" s="50"/>
      <c r="B761" s="147"/>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5.75" customHeight="1">
      <c r="A762" s="50"/>
      <c r="B762" s="147"/>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5.75" customHeight="1">
      <c r="A763" s="50"/>
      <c r="B763" s="147"/>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5.75" customHeight="1">
      <c r="A764" s="50"/>
      <c r="B764" s="147"/>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5.75" customHeight="1">
      <c r="A765" s="50"/>
      <c r="B765" s="147"/>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5.75" customHeight="1">
      <c r="A766" s="50"/>
      <c r="B766" s="147"/>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5.75" customHeight="1">
      <c r="A767" s="50"/>
      <c r="B767" s="147"/>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5.75" customHeight="1">
      <c r="A768" s="50"/>
      <c r="B768" s="147"/>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5.75" customHeight="1">
      <c r="A769" s="50"/>
      <c r="B769" s="147"/>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5.75" customHeight="1">
      <c r="A770" s="50"/>
      <c r="B770" s="147"/>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5.75" customHeight="1">
      <c r="A771" s="50"/>
      <c r="B771" s="147"/>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5.75" customHeight="1">
      <c r="A772" s="50"/>
      <c r="B772" s="147"/>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5.75" customHeight="1">
      <c r="A773" s="50"/>
      <c r="B773" s="147"/>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5.75" customHeight="1">
      <c r="A774" s="50"/>
      <c r="B774" s="147"/>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5.75" customHeight="1">
      <c r="A775" s="50"/>
      <c r="B775" s="147"/>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5.75" customHeight="1">
      <c r="A776" s="50"/>
      <c r="B776" s="147"/>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5.75" customHeight="1">
      <c r="A777" s="50"/>
      <c r="B777" s="147"/>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5.75" customHeight="1">
      <c r="A778" s="50"/>
      <c r="B778" s="147"/>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5.75" customHeight="1">
      <c r="A779" s="50"/>
      <c r="B779" s="147"/>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5.75" customHeight="1">
      <c r="A780" s="50"/>
      <c r="B780" s="147"/>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5.75" customHeight="1">
      <c r="A781" s="50"/>
      <c r="B781" s="147"/>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5.75" customHeight="1">
      <c r="A782" s="50"/>
      <c r="B782" s="147"/>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5.75" customHeight="1">
      <c r="A783" s="50"/>
      <c r="B783" s="147"/>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5.75" customHeight="1">
      <c r="A784" s="50"/>
      <c r="B784" s="147"/>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5.75" customHeight="1">
      <c r="A785" s="50"/>
      <c r="B785" s="147"/>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5.75" customHeight="1">
      <c r="A786" s="50"/>
      <c r="B786" s="147"/>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5.75" customHeight="1">
      <c r="A787" s="50"/>
      <c r="B787" s="147"/>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5.75" customHeight="1">
      <c r="A788" s="50"/>
      <c r="B788" s="147"/>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5.75" customHeight="1">
      <c r="A789" s="50"/>
      <c r="B789" s="147"/>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5.75" customHeight="1">
      <c r="A790" s="50"/>
      <c r="B790" s="147"/>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5.75" customHeight="1">
      <c r="A791" s="50"/>
      <c r="B791" s="147"/>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5.75" customHeight="1">
      <c r="A792" s="50"/>
      <c r="B792" s="147"/>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5.75" customHeight="1">
      <c r="A793" s="50"/>
      <c r="B793" s="147"/>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5.75" customHeight="1">
      <c r="A794" s="50"/>
      <c r="B794" s="147"/>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5.75" customHeight="1">
      <c r="A795" s="50"/>
      <c r="B795" s="147"/>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5.75" customHeight="1">
      <c r="A796" s="50"/>
      <c r="B796" s="147"/>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5.75" customHeight="1">
      <c r="A797" s="50"/>
      <c r="B797" s="147"/>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5.75" customHeight="1">
      <c r="A798" s="50"/>
      <c r="B798" s="147"/>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5.75" customHeight="1">
      <c r="A799" s="50"/>
      <c r="B799" s="147"/>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5.75" customHeight="1">
      <c r="A800" s="50"/>
      <c r="B800" s="147"/>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5.75" customHeight="1">
      <c r="A801" s="50"/>
      <c r="B801" s="147"/>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5.75" customHeight="1">
      <c r="A802" s="50"/>
      <c r="B802" s="147"/>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5.75" customHeight="1">
      <c r="A803" s="50"/>
      <c r="B803" s="147"/>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5.75" customHeight="1">
      <c r="A804" s="50"/>
      <c r="B804" s="147"/>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5.75" customHeight="1">
      <c r="A805" s="50"/>
      <c r="B805" s="147"/>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5.75" customHeight="1">
      <c r="A806" s="50"/>
      <c r="B806" s="147"/>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5.75" customHeight="1">
      <c r="A807" s="50"/>
      <c r="B807" s="147"/>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5.75" customHeight="1">
      <c r="A808" s="50"/>
      <c r="B808" s="147"/>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5.75" customHeight="1">
      <c r="A809" s="50"/>
      <c r="B809" s="147"/>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5.75" customHeight="1">
      <c r="A810" s="50"/>
      <c r="B810" s="147"/>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5.75" customHeight="1">
      <c r="A811" s="50"/>
      <c r="B811" s="147"/>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5.75" customHeight="1">
      <c r="A812" s="50"/>
      <c r="B812" s="147"/>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5.75" customHeight="1">
      <c r="A813" s="50"/>
      <c r="B813" s="147"/>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5.75" customHeight="1">
      <c r="A814" s="50"/>
      <c r="B814" s="147"/>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5.75" customHeight="1">
      <c r="A815" s="50"/>
      <c r="B815" s="147"/>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5.75" customHeight="1">
      <c r="A816" s="50"/>
      <c r="B816" s="147"/>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5.75" customHeight="1">
      <c r="A817" s="50"/>
      <c r="B817" s="147"/>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5.75" customHeight="1">
      <c r="A818" s="50"/>
      <c r="B818" s="147"/>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5.75" customHeight="1">
      <c r="A819" s="50"/>
      <c r="B819" s="147"/>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5.75" customHeight="1">
      <c r="A820" s="50"/>
      <c r="B820" s="147"/>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5.75" customHeight="1">
      <c r="A821" s="50"/>
      <c r="B821" s="147"/>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5.75" customHeight="1">
      <c r="A822" s="50"/>
      <c r="B822" s="147"/>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5.75" customHeight="1">
      <c r="A823" s="50"/>
      <c r="B823" s="147"/>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5.75" customHeight="1">
      <c r="A824" s="50"/>
      <c r="B824" s="147"/>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5.75" customHeight="1">
      <c r="A825" s="50"/>
      <c r="B825" s="147"/>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5.75" customHeight="1">
      <c r="A826" s="50"/>
      <c r="B826" s="147"/>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5.75" customHeight="1">
      <c r="A827" s="50"/>
      <c r="B827" s="147"/>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5.75" customHeight="1">
      <c r="A828" s="50"/>
      <c r="B828" s="147"/>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5.75" customHeight="1">
      <c r="A829" s="50"/>
      <c r="B829" s="147"/>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5.75" customHeight="1">
      <c r="A830" s="50"/>
      <c r="B830" s="147"/>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5.75" customHeight="1">
      <c r="A831" s="50"/>
      <c r="B831" s="147"/>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5.75" customHeight="1">
      <c r="A832" s="50"/>
      <c r="B832" s="147"/>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5.75" customHeight="1">
      <c r="A833" s="50"/>
      <c r="B833" s="147"/>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5.75" customHeight="1">
      <c r="A834" s="50"/>
      <c r="B834" s="147"/>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5.75" customHeight="1">
      <c r="A835" s="50"/>
      <c r="B835" s="147"/>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5.75" customHeight="1">
      <c r="A836" s="50"/>
      <c r="B836" s="147"/>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5.75" customHeight="1">
      <c r="A837" s="50"/>
      <c r="B837" s="147"/>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5.75" customHeight="1">
      <c r="A838" s="50"/>
      <c r="B838" s="147"/>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5.75" customHeight="1">
      <c r="A839" s="50"/>
      <c r="B839" s="147"/>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5.75" customHeight="1">
      <c r="A840" s="50"/>
      <c r="B840" s="147"/>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5.75" customHeight="1">
      <c r="A841" s="50"/>
      <c r="B841" s="147"/>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5.75" customHeight="1">
      <c r="A842" s="50"/>
      <c r="B842" s="147"/>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5.75" customHeight="1">
      <c r="A843" s="50"/>
      <c r="B843" s="147"/>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5.75" customHeight="1">
      <c r="A844" s="50"/>
      <c r="B844" s="147"/>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5.75" customHeight="1">
      <c r="A845" s="50"/>
      <c r="B845" s="147"/>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5.75" customHeight="1">
      <c r="A846" s="50"/>
      <c r="B846" s="147"/>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5.75" customHeight="1">
      <c r="A847" s="50"/>
      <c r="B847" s="147"/>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5.75" customHeight="1">
      <c r="A848" s="50"/>
      <c r="B848" s="147"/>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5.75" customHeight="1">
      <c r="A849" s="50"/>
      <c r="B849" s="147"/>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5.75" customHeight="1">
      <c r="A850" s="50"/>
      <c r="B850" s="147"/>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5.75" customHeight="1">
      <c r="A851" s="50"/>
      <c r="B851" s="147"/>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5.75" customHeight="1">
      <c r="A852" s="50"/>
      <c r="B852" s="147"/>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5.75" customHeight="1">
      <c r="A853" s="50"/>
      <c r="B853" s="147"/>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5.75" customHeight="1">
      <c r="A854" s="50"/>
      <c r="B854" s="147"/>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5.75" customHeight="1">
      <c r="A855" s="50"/>
      <c r="B855" s="147"/>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5.75" customHeight="1">
      <c r="A856" s="50"/>
      <c r="B856" s="147"/>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5.75" customHeight="1">
      <c r="A857" s="50"/>
      <c r="B857" s="147"/>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5.75" customHeight="1">
      <c r="A858" s="50"/>
      <c r="B858" s="147"/>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5.75" customHeight="1">
      <c r="A859" s="50"/>
      <c r="B859" s="147"/>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5.75" customHeight="1">
      <c r="A860" s="50"/>
      <c r="B860" s="147"/>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5.75" customHeight="1">
      <c r="A861" s="50"/>
      <c r="B861" s="147"/>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5.75" customHeight="1">
      <c r="A862" s="50"/>
      <c r="B862" s="147"/>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5.75" customHeight="1">
      <c r="A863" s="50"/>
      <c r="B863" s="147"/>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5.75" customHeight="1">
      <c r="A864" s="50"/>
      <c r="B864" s="147"/>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5.75" customHeight="1">
      <c r="A865" s="50"/>
      <c r="B865" s="147"/>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5.75" customHeight="1">
      <c r="A866" s="50"/>
      <c r="B866" s="147"/>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5.75" customHeight="1">
      <c r="A867" s="50"/>
      <c r="B867" s="147"/>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5.75" customHeight="1">
      <c r="A868" s="50"/>
      <c r="B868" s="147"/>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5.75" customHeight="1">
      <c r="A869" s="50"/>
      <c r="B869" s="147"/>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5.75" customHeight="1">
      <c r="A870" s="50"/>
      <c r="B870" s="147"/>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5.75" customHeight="1">
      <c r="A871" s="50"/>
      <c r="B871" s="147"/>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5.75" customHeight="1">
      <c r="A872" s="50"/>
      <c r="B872" s="147"/>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5.75" customHeight="1">
      <c r="A873" s="50"/>
      <c r="B873" s="147"/>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5.75" customHeight="1">
      <c r="A874" s="50"/>
      <c r="B874" s="147"/>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5.75" customHeight="1">
      <c r="A875" s="50"/>
      <c r="B875" s="147"/>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5.75" customHeight="1">
      <c r="A876" s="50"/>
      <c r="B876" s="147"/>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5.75" customHeight="1">
      <c r="A877" s="50"/>
      <c r="B877" s="147"/>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5.75" customHeight="1">
      <c r="A878" s="50"/>
      <c r="B878" s="147"/>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5.75" customHeight="1">
      <c r="A879" s="50"/>
      <c r="B879" s="147"/>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5.75" customHeight="1">
      <c r="A880" s="50"/>
      <c r="B880" s="147"/>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5.75" customHeight="1">
      <c r="A881" s="50"/>
      <c r="B881" s="147"/>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5.75" customHeight="1">
      <c r="A882" s="50"/>
      <c r="B882" s="147"/>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5.75" customHeight="1">
      <c r="A883" s="50"/>
      <c r="B883" s="147"/>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5.75" customHeight="1">
      <c r="A884" s="50"/>
      <c r="B884" s="147"/>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5.75" customHeight="1">
      <c r="A885" s="50"/>
      <c r="B885" s="147"/>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5.75" customHeight="1">
      <c r="A886" s="50"/>
      <c r="B886" s="147"/>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5.75" customHeight="1">
      <c r="A887" s="50"/>
      <c r="B887" s="147"/>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5.75" customHeight="1">
      <c r="A888" s="50"/>
      <c r="B888" s="147"/>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5.75" customHeight="1">
      <c r="A889" s="50"/>
      <c r="B889" s="147"/>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5.75" customHeight="1">
      <c r="A890" s="50"/>
      <c r="B890" s="147"/>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5.75" customHeight="1">
      <c r="A891" s="50"/>
      <c r="B891" s="147"/>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5.75" customHeight="1">
      <c r="A892" s="50"/>
      <c r="B892" s="147"/>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5.75" customHeight="1">
      <c r="A893" s="50"/>
      <c r="B893" s="147"/>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5.75" customHeight="1">
      <c r="A894" s="50"/>
      <c r="B894" s="147"/>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5.75" customHeight="1">
      <c r="A895" s="50"/>
      <c r="B895" s="147"/>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5.75" customHeight="1">
      <c r="A896" s="50"/>
      <c r="B896" s="147"/>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5.75" customHeight="1">
      <c r="A897" s="50"/>
      <c r="B897" s="147"/>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5.75" customHeight="1">
      <c r="A898" s="50"/>
      <c r="B898" s="147"/>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5.75" customHeight="1">
      <c r="A899" s="50"/>
      <c r="B899" s="147"/>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5.75" customHeight="1">
      <c r="A900" s="50"/>
      <c r="B900" s="147"/>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5.75" customHeight="1">
      <c r="A901" s="50"/>
      <c r="B901" s="147"/>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5.75" customHeight="1">
      <c r="A902" s="50"/>
      <c r="B902" s="147"/>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5.75" customHeight="1">
      <c r="A903" s="50"/>
      <c r="B903" s="147"/>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5.75" customHeight="1">
      <c r="A904" s="50"/>
      <c r="B904" s="147"/>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5.75" customHeight="1">
      <c r="A905" s="50"/>
      <c r="B905" s="147"/>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5.75" customHeight="1">
      <c r="A906" s="50"/>
      <c r="B906" s="147"/>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5.75" customHeight="1">
      <c r="A907" s="50"/>
      <c r="B907" s="147"/>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5.75" customHeight="1">
      <c r="A908" s="50"/>
      <c r="B908" s="147"/>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5.75" customHeight="1">
      <c r="A909" s="50"/>
      <c r="B909" s="147"/>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5.75" customHeight="1">
      <c r="A910" s="50"/>
      <c r="B910" s="147"/>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5.75" customHeight="1">
      <c r="A911" s="50"/>
      <c r="B911" s="147"/>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5.75" customHeight="1">
      <c r="A912" s="50"/>
      <c r="B912" s="147"/>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5.75" customHeight="1">
      <c r="A913" s="50"/>
      <c r="B913" s="147"/>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5.75" customHeight="1">
      <c r="A914" s="50"/>
      <c r="B914" s="147"/>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5.75" customHeight="1">
      <c r="A915" s="50"/>
      <c r="B915" s="147"/>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5.75" customHeight="1">
      <c r="A916" s="50"/>
      <c r="B916" s="147"/>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5.75" customHeight="1">
      <c r="A917" s="50"/>
      <c r="B917" s="147"/>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5.75" customHeight="1">
      <c r="A918" s="50"/>
      <c r="B918" s="147"/>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5.75" customHeight="1">
      <c r="A919" s="50"/>
      <c r="B919" s="147"/>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5.75" customHeight="1">
      <c r="A920" s="50"/>
      <c r="B920" s="147"/>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5.75" customHeight="1">
      <c r="A921" s="50"/>
      <c r="B921" s="147"/>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5.75" customHeight="1">
      <c r="A922" s="50"/>
      <c r="B922" s="147"/>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5.75" customHeight="1">
      <c r="A923" s="50"/>
      <c r="B923" s="147"/>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5.75" customHeight="1">
      <c r="A924" s="50"/>
      <c r="B924" s="147"/>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5.75" customHeight="1">
      <c r="A925" s="50"/>
      <c r="B925" s="147"/>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5.75" customHeight="1">
      <c r="A926" s="50"/>
      <c r="B926" s="147"/>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5.75" customHeight="1">
      <c r="A927" s="50"/>
      <c r="B927" s="147"/>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5.75" customHeight="1">
      <c r="A928" s="50"/>
      <c r="B928" s="147"/>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5.75" customHeight="1">
      <c r="A929" s="50"/>
      <c r="B929" s="147"/>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5.75" customHeight="1">
      <c r="A930" s="50"/>
      <c r="B930" s="147"/>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5.75" customHeight="1">
      <c r="A931" s="50"/>
      <c r="B931" s="147"/>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5.75" customHeight="1">
      <c r="A932" s="50"/>
      <c r="B932" s="147"/>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5.75" customHeight="1">
      <c r="A933" s="50"/>
      <c r="B933" s="147"/>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5.75" customHeight="1">
      <c r="A934" s="50"/>
      <c r="B934" s="147"/>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5.75" customHeight="1">
      <c r="A935" s="50"/>
      <c r="B935" s="147"/>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5.75" customHeight="1">
      <c r="A936" s="50"/>
      <c r="B936" s="147"/>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5.75" customHeight="1">
      <c r="A937" s="50"/>
      <c r="B937" s="147"/>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5.75" customHeight="1">
      <c r="A938" s="50"/>
      <c r="B938" s="147"/>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5.75" customHeight="1">
      <c r="A939" s="50"/>
      <c r="B939" s="147"/>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5.75" customHeight="1">
      <c r="A940" s="50"/>
      <c r="B940" s="147"/>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5.75" customHeight="1">
      <c r="A941" s="50"/>
      <c r="B941" s="147"/>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5.75" customHeight="1">
      <c r="A942" s="50"/>
      <c r="B942" s="147"/>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5.75" customHeight="1">
      <c r="A943" s="50"/>
      <c r="B943" s="147"/>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5.75" customHeight="1">
      <c r="A944" s="50"/>
      <c r="B944" s="147"/>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5.75" customHeight="1">
      <c r="A945" s="50"/>
      <c r="B945" s="147"/>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5.75" customHeight="1">
      <c r="A946" s="50"/>
      <c r="B946" s="147"/>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5.75" customHeight="1">
      <c r="A947" s="50"/>
      <c r="B947" s="147"/>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5.75" customHeight="1">
      <c r="A948" s="50"/>
      <c r="B948" s="147"/>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5.75" customHeight="1">
      <c r="A949" s="50"/>
      <c r="B949" s="147"/>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5.75" customHeight="1">
      <c r="A950" s="50"/>
      <c r="B950" s="147"/>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5.75" customHeight="1">
      <c r="A951" s="50"/>
      <c r="B951" s="147"/>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5.75" customHeight="1">
      <c r="A952" s="50"/>
      <c r="B952" s="147"/>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5.75" customHeight="1">
      <c r="A953" s="50"/>
      <c r="B953" s="147"/>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5.75" customHeight="1">
      <c r="A954" s="50"/>
      <c r="B954" s="147"/>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5.75" customHeight="1">
      <c r="A955" s="50"/>
      <c r="B955" s="147"/>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5.75" customHeight="1">
      <c r="A956" s="50"/>
      <c r="B956" s="147"/>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5.75" customHeight="1">
      <c r="A957" s="50"/>
      <c r="B957" s="147"/>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5.75" customHeight="1">
      <c r="A958" s="50"/>
      <c r="B958" s="147"/>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5.75" customHeight="1">
      <c r="A959" s="50"/>
      <c r="B959" s="147"/>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5.75" customHeight="1">
      <c r="A960" s="50"/>
      <c r="B960" s="147"/>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5.75" customHeight="1">
      <c r="A961" s="50"/>
      <c r="B961" s="147"/>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5.75" customHeight="1">
      <c r="A962" s="50"/>
      <c r="B962" s="147"/>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5.75" customHeight="1">
      <c r="A963" s="50"/>
      <c r="B963" s="147"/>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5.75" customHeight="1">
      <c r="A964" s="50"/>
      <c r="B964" s="147"/>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5.75" customHeight="1">
      <c r="A965" s="50"/>
      <c r="B965" s="147"/>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5.75" customHeight="1">
      <c r="A966" s="50"/>
      <c r="B966" s="147"/>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5.75" customHeight="1">
      <c r="A967" s="50"/>
      <c r="B967" s="147"/>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5.75" customHeight="1">
      <c r="A968" s="50"/>
      <c r="B968" s="147"/>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5.75" customHeight="1">
      <c r="A969" s="50"/>
      <c r="B969" s="147"/>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5.75" customHeight="1">
      <c r="A970" s="50"/>
      <c r="B970" s="147"/>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5.75" customHeight="1">
      <c r="A971" s="50"/>
      <c r="B971" s="147"/>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5.75" customHeight="1">
      <c r="A972" s="50"/>
      <c r="B972" s="147"/>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5.75" customHeight="1">
      <c r="A973" s="50"/>
      <c r="B973" s="147"/>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5.75" customHeight="1">
      <c r="A974" s="50"/>
      <c r="B974" s="147"/>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5.75" customHeight="1">
      <c r="A975" s="50"/>
      <c r="B975" s="147"/>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5.75" customHeight="1">
      <c r="A976" s="50"/>
      <c r="B976" s="147"/>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5.75" customHeight="1">
      <c r="A977" s="50"/>
      <c r="B977" s="147"/>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5.75" customHeight="1">
      <c r="A978" s="50"/>
      <c r="B978" s="147"/>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5.75" customHeight="1">
      <c r="A979" s="50"/>
      <c r="B979" s="147"/>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5.75" customHeight="1">
      <c r="A980" s="50"/>
      <c r="B980" s="147"/>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5.75" customHeight="1">
      <c r="A981" s="50"/>
      <c r="B981" s="147"/>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5.75" customHeight="1">
      <c r="A982" s="50"/>
      <c r="B982" s="147"/>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5.75" customHeight="1">
      <c r="A983" s="50"/>
      <c r="B983" s="147"/>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5.75" customHeight="1">
      <c r="A984" s="50"/>
      <c r="B984" s="147"/>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5.75" customHeight="1">
      <c r="A985" s="50"/>
      <c r="B985" s="147"/>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5.75" customHeight="1">
      <c r="A986" s="50"/>
      <c r="B986" s="147"/>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5.75" customHeight="1">
      <c r="A987" s="50"/>
      <c r="B987" s="147"/>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5.75" customHeight="1">
      <c r="A988" s="50"/>
      <c r="B988" s="147"/>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5.75" customHeight="1">
      <c r="A989" s="50"/>
      <c r="B989" s="147"/>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5.75" customHeight="1">
      <c r="A990" s="50"/>
      <c r="B990" s="147"/>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5.75" customHeight="1">
      <c r="A991" s="50"/>
      <c r="B991" s="147"/>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5.75" customHeight="1">
      <c r="A992" s="50"/>
      <c r="B992" s="147"/>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5.75" customHeight="1">
      <c r="A993" s="50"/>
      <c r="B993" s="147"/>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5.75" customHeight="1">
      <c r="A994" s="50"/>
      <c r="B994" s="147"/>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5.75" customHeight="1">
      <c r="A995" s="50"/>
      <c r="B995" s="147"/>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5.75" customHeight="1">
      <c r="A996" s="50"/>
      <c r="B996" s="147"/>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5.75" customHeight="1">
      <c r="A997" s="50"/>
      <c r="B997" s="147"/>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5.75" customHeight="1">
      <c r="A998" s="50"/>
      <c r="B998" s="147"/>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5.75" customHeight="1">
      <c r="A999" s="50"/>
      <c r="B999" s="147"/>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5.75" customHeight="1">
      <c r="A1000" s="50"/>
      <c r="B1000" s="147"/>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54">
    <mergeCell ref="A16:A52"/>
    <mergeCell ref="A53:A58"/>
    <mergeCell ref="A59:A61"/>
    <mergeCell ref="A2:A15"/>
    <mergeCell ref="B14:B15"/>
    <mergeCell ref="B18:B24"/>
    <mergeCell ref="B25:B28"/>
    <mergeCell ref="B32:B34"/>
    <mergeCell ref="B35:B44"/>
    <mergeCell ref="B45:B48"/>
    <mergeCell ref="B8:B10"/>
    <mergeCell ref="C62:M62"/>
    <mergeCell ref="B1:M1"/>
    <mergeCell ref="C2:M2"/>
    <mergeCell ref="C3:M3"/>
    <mergeCell ref="F4:G4"/>
    <mergeCell ref="I4:M4"/>
    <mergeCell ref="C5:M5"/>
    <mergeCell ref="C13:M13"/>
    <mergeCell ref="C57:M57"/>
    <mergeCell ref="C58:M58"/>
    <mergeCell ref="C59:M59"/>
    <mergeCell ref="C60:M60"/>
    <mergeCell ref="C61:M61"/>
    <mergeCell ref="C6:M6"/>
    <mergeCell ref="C7:D7"/>
    <mergeCell ref="I7:M7"/>
    <mergeCell ref="C9:D9"/>
    <mergeCell ref="C10:D10"/>
    <mergeCell ref="F9:G9"/>
    <mergeCell ref="I9:J9"/>
    <mergeCell ref="F46:F47"/>
    <mergeCell ref="F10:G10"/>
    <mergeCell ref="I10:J10"/>
    <mergeCell ref="J30:L30"/>
    <mergeCell ref="H43:I43"/>
    <mergeCell ref="C44:M44"/>
    <mergeCell ref="C11:M11"/>
    <mergeCell ref="C12:M12"/>
    <mergeCell ref="C14:D14"/>
    <mergeCell ref="F14:M14"/>
    <mergeCell ref="C15:M15"/>
    <mergeCell ref="C16:M16"/>
    <mergeCell ref="C17:M17"/>
    <mergeCell ref="L46:M47"/>
    <mergeCell ref="C55:M55"/>
    <mergeCell ref="C56:M56"/>
    <mergeCell ref="G46:J47"/>
    <mergeCell ref="C49:M49"/>
    <mergeCell ref="C50:M50"/>
    <mergeCell ref="C51:M51"/>
    <mergeCell ref="C52:M52"/>
    <mergeCell ref="C53:M53"/>
    <mergeCell ref="C54:M54"/>
  </mergeCells>
  <dataValidations count="1">
    <dataValidation type="list" allowBlank="1" showErrorMessage="1" sqref="I7 N7">
      <formula1>INDIRECT($C$7)</formula1>
    </dataValidation>
  </dataValidations>
  <hyperlinks>
    <hyperlink ref="C57" r:id="rId1"/>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Z1000"/>
  <sheetViews>
    <sheetView zoomScale="80" zoomScaleNormal="80" workbookViewId="0">
      <selection activeCell="B1" sqref="B1:M1"/>
    </sheetView>
  </sheetViews>
  <sheetFormatPr baseColWidth="10" defaultColWidth="14.42578125" defaultRowHeight="15" customHeight="1"/>
  <cols>
    <col min="1" max="1" width="25.140625" customWidth="1"/>
    <col min="2" max="2" width="39.140625" customWidth="1"/>
    <col min="3" max="3" width="11.42578125" customWidth="1"/>
    <col min="4" max="4" width="16.42578125" customWidth="1"/>
    <col min="5" max="13" width="11.42578125" customWidth="1"/>
    <col min="14" max="14" width="46.42578125" customWidth="1"/>
    <col min="15" max="26" width="11.42578125" customWidth="1"/>
  </cols>
  <sheetData>
    <row r="1" spans="1:26" ht="40.5" customHeight="1">
      <c r="A1" s="159"/>
      <c r="B1" s="1202" t="s">
        <v>937</v>
      </c>
      <c r="C1" s="1203"/>
      <c r="D1" s="1203"/>
      <c r="E1" s="1203"/>
      <c r="F1" s="1203"/>
      <c r="G1" s="1203"/>
      <c r="H1" s="1203"/>
      <c r="I1" s="1203"/>
      <c r="J1" s="1203"/>
      <c r="K1" s="1203"/>
      <c r="L1" s="1203"/>
      <c r="M1" s="1204"/>
      <c r="N1" s="160"/>
      <c r="O1" s="50"/>
      <c r="P1" s="50"/>
      <c r="Q1" s="50"/>
      <c r="R1" s="50"/>
      <c r="S1" s="50"/>
      <c r="T1" s="50"/>
      <c r="U1" s="50"/>
      <c r="V1" s="50"/>
      <c r="W1" s="50"/>
      <c r="X1" s="50"/>
      <c r="Y1" s="50"/>
      <c r="Z1" s="50"/>
    </row>
    <row r="2" spans="1:26" ht="34.5" customHeight="1">
      <c r="A2" s="1212" t="s">
        <v>263</v>
      </c>
      <c r="B2" s="51" t="s">
        <v>264</v>
      </c>
      <c r="C2" s="1124" t="s">
        <v>415</v>
      </c>
      <c r="D2" s="1125"/>
      <c r="E2" s="1125"/>
      <c r="F2" s="1125"/>
      <c r="G2" s="1125"/>
      <c r="H2" s="1125"/>
      <c r="I2" s="1125"/>
      <c r="J2" s="1125"/>
      <c r="K2" s="1125"/>
      <c r="L2" s="1125"/>
      <c r="M2" s="1126"/>
      <c r="N2" s="161"/>
      <c r="O2" s="50"/>
      <c r="P2" s="50"/>
      <c r="Q2" s="50"/>
      <c r="R2" s="50"/>
      <c r="S2" s="50"/>
      <c r="T2" s="50"/>
      <c r="U2" s="50"/>
      <c r="V2" s="50"/>
      <c r="W2" s="50"/>
      <c r="X2" s="50"/>
      <c r="Y2" s="50"/>
      <c r="Z2" s="50"/>
    </row>
    <row r="3" spans="1:26" ht="48" customHeight="1">
      <c r="A3" s="1111"/>
      <c r="B3" s="52" t="s">
        <v>338</v>
      </c>
      <c r="C3" s="1224" t="s">
        <v>416</v>
      </c>
      <c r="D3" s="1225"/>
      <c r="E3" s="1225"/>
      <c r="F3" s="1225"/>
      <c r="G3" s="1225"/>
      <c r="H3" s="1225"/>
      <c r="I3" s="1225"/>
      <c r="J3" s="1225"/>
      <c r="K3" s="1225"/>
      <c r="L3" s="1225"/>
      <c r="M3" s="1226"/>
      <c r="N3" s="161"/>
      <c r="O3" s="50"/>
      <c r="P3" s="50"/>
      <c r="Q3" s="50"/>
      <c r="R3" s="50"/>
      <c r="S3" s="50"/>
      <c r="T3" s="50"/>
      <c r="U3" s="50"/>
      <c r="V3" s="50"/>
      <c r="W3" s="50"/>
      <c r="X3" s="50"/>
      <c r="Y3" s="50"/>
      <c r="Z3" s="50"/>
    </row>
    <row r="4" spans="1:26" ht="75" customHeight="1">
      <c r="A4" s="1111"/>
      <c r="B4" s="186" t="s">
        <v>97</v>
      </c>
      <c r="C4" s="187" t="s">
        <v>306</v>
      </c>
      <c r="D4" s="188"/>
      <c r="E4" s="189"/>
      <c r="F4" s="1227" t="s">
        <v>98</v>
      </c>
      <c r="G4" s="1228"/>
      <c r="H4" s="212">
        <v>7770</v>
      </c>
      <c r="I4" s="1232" t="s">
        <v>417</v>
      </c>
      <c r="J4" s="1233"/>
      <c r="K4" s="190">
        <v>41467</v>
      </c>
      <c r="L4" s="1229" t="s">
        <v>418</v>
      </c>
      <c r="M4" s="1204"/>
      <c r="N4" s="136"/>
      <c r="O4" s="50"/>
      <c r="P4" s="50"/>
      <c r="Q4" s="50"/>
      <c r="R4" s="50"/>
      <c r="S4" s="50"/>
      <c r="T4" s="50"/>
      <c r="U4" s="50"/>
      <c r="V4" s="50"/>
      <c r="W4" s="50"/>
      <c r="X4" s="50"/>
      <c r="Y4" s="50"/>
      <c r="Z4" s="50"/>
    </row>
    <row r="5" spans="1:26" ht="40.5" customHeight="1">
      <c r="A5" s="1111"/>
      <c r="B5" s="60" t="s">
        <v>267</v>
      </c>
      <c r="C5" s="1230" t="s">
        <v>419</v>
      </c>
      <c r="D5" s="1221"/>
      <c r="E5" s="1221"/>
      <c r="F5" s="1221"/>
      <c r="G5" s="1221"/>
      <c r="H5" s="1221"/>
      <c r="I5" s="1221"/>
      <c r="J5" s="1221"/>
      <c r="K5" s="1221"/>
      <c r="L5" s="1221"/>
      <c r="M5" s="1222"/>
      <c r="N5" s="136"/>
      <c r="O5" s="50"/>
      <c r="P5" s="50"/>
      <c r="Q5" s="50"/>
      <c r="R5" s="50"/>
      <c r="S5" s="50"/>
      <c r="T5" s="50"/>
      <c r="U5" s="50"/>
      <c r="V5" s="50"/>
      <c r="W5" s="50"/>
      <c r="X5" s="50"/>
      <c r="Y5" s="50"/>
      <c r="Z5" s="50"/>
    </row>
    <row r="6" spans="1:26" ht="32.25" customHeight="1">
      <c r="A6" s="1111"/>
      <c r="B6" s="60" t="s">
        <v>268</v>
      </c>
      <c r="C6" s="1103" t="s">
        <v>420</v>
      </c>
      <c r="D6" s="1064"/>
      <c r="E6" s="1064"/>
      <c r="F6" s="1064"/>
      <c r="G6" s="1064"/>
      <c r="H6" s="1064"/>
      <c r="I6" s="1064"/>
      <c r="J6" s="1064"/>
      <c r="K6" s="1064"/>
      <c r="L6" s="1064"/>
      <c r="M6" s="1095"/>
      <c r="N6" s="161"/>
      <c r="O6" s="50"/>
      <c r="P6" s="50"/>
      <c r="Q6" s="50"/>
      <c r="R6" s="50"/>
      <c r="S6" s="50"/>
      <c r="T6" s="50"/>
      <c r="U6" s="50"/>
      <c r="V6" s="50"/>
      <c r="W6" s="50"/>
      <c r="X6" s="50"/>
      <c r="Y6" s="50"/>
      <c r="Z6" s="50"/>
    </row>
    <row r="7" spans="1:26" ht="39" customHeight="1">
      <c r="A7" s="1111"/>
      <c r="B7" s="52" t="s">
        <v>269</v>
      </c>
      <c r="C7" s="1108" t="s">
        <v>343</v>
      </c>
      <c r="D7" s="1109"/>
      <c r="E7" s="162"/>
      <c r="F7" s="162"/>
      <c r="G7" s="163"/>
      <c r="H7" s="63" t="s">
        <v>52</v>
      </c>
      <c r="I7" s="1199" t="s">
        <v>54</v>
      </c>
      <c r="J7" s="1064"/>
      <c r="K7" s="1064"/>
      <c r="L7" s="1064"/>
      <c r="M7" s="1095"/>
      <c r="N7" s="164"/>
      <c r="O7" s="50"/>
      <c r="P7" s="50"/>
      <c r="Q7" s="50"/>
      <c r="R7" s="50"/>
      <c r="S7" s="50"/>
      <c r="T7" s="50"/>
      <c r="U7" s="50"/>
      <c r="V7" s="50"/>
      <c r="W7" s="50"/>
      <c r="X7" s="50"/>
      <c r="Y7" s="50"/>
      <c r="Z7" s="50"/>
    </row>
    <row r="8" spans="1:26" ht="15.75" customHeight="1">
      <c r="A8" s="1111"/>
      <c r="B8" s="1213" t="s">
        <v>270</v>
      </c>
      <c r="C8" s="64"/>
      <c r="D8" s="65"/>
      <c r="E8" s="65"/>
      <c r="F8" s="65"/>
      <c r="G8" s="65"/>
      <c r="H8" s="65"/>
      <c r="I8" s="65"/>
      <c r="J8" s="65"/>
      <c r="K8" s="65"/>
      <c r="L8" s="88"/>
      <c r="M8" s="89"/>
      <c r="N8" s="90"/>
      <c r="O8" s="50"/>
      <c r="P8" s="50"/>
      <c r="Q8" s="50"/>
      <c r="R8" s="50"/>
      <c r="S8" s="50"/>
      <c r="T8" s="50"/>
      <c r="U8" s="50"/>
      <c r="V8" s="50"/>
      <c r="W8" s="50"/>
      <c r="X8" s="50"/>
      <c r="Y8" s="50"/>
      <c r="Z8" s="50"/>
    </row>
    <row r="9" spans="1:26" ht="15.75" customHeight="1">
      <c r="A9" s="1111"/>
      <c r="B9" s="1077"/>
      <c r="C9" s="1079" t="s">
        <v>344</v>
      </c>
      <c r="D9" s="1080"/>
      <c r="E9" s="67"/>
      <c r="F9" s="1081"/>
      <c r="G9" s="1080"/>
      <c r="H9" s="67"/>
      <c r="I9" s="1081"/>
      <c r="J9" s="1080"/>
      <c r="K9" s="67"/>
      <c r="L9" s="90"/>
      <c r="M9" s="91"/>
      <c r="N9" s="90"/>
      <c r="O9" s="50"/>
      <c r="P9" s="50"/>
      <c r="Q9" s="50"/>
      <c r="R9" s="50"/>
      <c r="S9" s="50"/>
      <c r="T9" s="50"/>
      <c r="U9" s="50"/>
      <c r="V9" s="50"/>
      <c r="W9" s="50"/>
      <c r="X9" s="50"/>
      <c r="Y9" s="50"/>
      <c r="Z9" s="50"/>
    </row>
    <row r="10" spans="1:26" ht="15.75" customHeight="1">
      <c r="A10" s="1111"/>
      <c r="B10" s="1078"/>
      <c r="C10" s="1079" t="s">
        <v>272</v>
      </c>
      <c r="D10" s="1080"/>
      <c r="E10" s="68"/>
      <c r="F10" s="1081" t="s">
        <v>272</v>
      </c>
      <c r="G10" s="1080"/>
      <c r="H10" s="68"/>
      <c r="I10" s="1081" t="s">
        <v>272</v>
      </c>
      <c r="J10" s="1080"/>
      <c r="K10" s="68"/>
      <c r="L10" s="95"/>
      <c r="M10" s="96"/>
      <c r="N10" s="90"/>
      <c r="O10" s="50"/>
      <c r="P10" s="50"/>
      <c r="Q10" s="50"/>
      <c r="R10" s="50"/>
      <c r="S10" s="50"/>
      <c r="T10" s="50"/>
      <c r="U10" s="50"/>
      <c r="V10" s="50"/>
      <c r="W10" s="50"/>
      <c r="X10" s="50"/>
      <c r="Y10" s="50"/>
      <c r="Z10" s="50"/>
    </row>
    <row r="11" spans="1:26" ht="69" customHeight="1">
      <c r="A11" s="1111"/>
      <c r="B11" s="52" t="s">
        <v>273</v>
      </c>
      <c r="C11" s="1238" t="s">
        <v>421</v>
      </c>
      <c r="D11" s="1064"/>
      <c r="E11" s="1064"/>
      <c r="F11" s="1064"/>
      <c r="G11" s="1064"/>
      <c r="H11" s="1064"/>
      <c r="I11" s="1064"/>
      <c r="J11" s="1064"/>
      <c r="K11" s="1064"/>
      <c r="L11" s="1064"/>
      <c r="M11" s="1095"/>
      <c r="N11" s="10"/>
      <c r="O11" s="50"/>
      <c r="P11" s="50"/>
      <c r="Q11" s="50"/>
      <c r="R11" s="50"/>
      <c r="S11" s="50"/>
      <c r="T11" s="50"/>
      <c r="U11" s="50"/>
      <c r="V11" s="50"/>
      <c r="W11" s="50"/>
      <c r="X11" s="50"/>
      <c r="Y11" s="50"/>
      <c r="Z11" s="50"/>
    </row>
    <row r="12" spans="1:26" ht="66.75" customHeight="1">
      <c r="A12" s="1111"/>
      <c r="B12" s="52" t="s">
        <v>348</v>
      </c>
      <c r="C12" s="1103" t="s">
        <v>422</v>
      </c>
      <c r="D12" s="1064"/>
      <c r="E12" s="1064"/>
      <c r="F12" s="1064"/>
      <c r="G12" s="1064"/>
      <c r="H12" s="1064"/>
      <c r="I12" s="1064"/>
      <c r="J12" s="1064"/>
      <c r="K12" s="1064"/>
      <c r="L12" s="1064"/>
      <c r="M12" s="1095"/>
      <c r="N12" s="165"/>
      <c r="O12" s="50"/>
      <c r="P12" s="50"/>
      <c r="Q12" s="50"/>
      <c r="R12" s="50"/>
      <c r="S12" s="50"/>
      <c r="T12" s="50"/>
      <c r="U12" s="50"/>
      <c r="V12" s="50"/>
      <c r="W12" s="50"/>
      <c r="X12" s="50"/>
      <c r="Y12" s="50"/>
      <c r="Z12" s="50"/>
    </row>
    <row r="13" spans="1:26" ht="96.75" customHeight="1">
      <c r="A13" s="1111"/>
      <c r="B13" s="52" t="s">
        <v>349</v>
      </c>
      <c r="C13" s="1097" t="s">
        <v>423</v>
      </c>
      <c r="D13" s="1064"/>
      <c r="E13" s="1064"/>
      <c r="F13" s="1064"/>
      <c r="G13" s="1064"/>
      <c r="H13" s="1064"/>
      <c r="I13" s="1064"/>
      <c r="J13" s="1064"/>
      <c r="K13" s="1064"/>
      <c r="L13" s="1064"/>
      <c r="M13" s="1095"/>
      <c r="N13" s="166"/>
      <c r="O13" s="50"/>
      <c r="P13" s="50"/>
      <c r="Q13" s="50"/>
      <c r="R13" s="50"/>
      <c r="S13" s="50"/>
      <c r="T13" s="50"/>
      <c r="U13" s="50"/>
      <c r="V13" s="50"/>
      <c r="W13" s="50"/>
      <c r="X13" s="50"/>
      <c r="Y13" s="50"/>
      <c r="Z13" s="50"/>
    </row>
    <row r="14" spans="1:26" ht="15.75" customHeight="1">
      <c r="A14" s="1111"/>
      <c r="B14" s="1213" t="s">
        <v>351</v>
      </c>
      <c r="C14" s="1098" t="s">
        <v>352</v>
      </c>
      <c r="D14" s="1109"/>
      <c r="E14" s="167" t="s">
        <v>353</v>
      </c>
      <c r="F14" s="81" t="s">
        <v>354</v>
      </c>
      <c r="G14" s="81" t="s">
        <v>355</v>
      </c>
      <c r="H14" s="213"/>
      <c r="I14" s="213"/>
      <c r="J14" s="213"/>
      <c r="K14" s="213"/>
      <c r="L14" s="213"/>
      <c r="M14" s="214"/>
      <c r="N14" s="10"/>
      <c r="O14" s="50"/>
      <c r="P14" s="50"/>
      <c r="Q14" s="50"/>
      <c r="R14" s="50"/>
      <c r="S14" s="50"/>
      <c r="T14" s="50"/>
      <c r="U14" s="50"/>
      <c r="V14" s="50"/>
      <c r="W14" s="50"/>
      <c r="X14" s="50"/>
      <c r="Y14" s="50"/>
      <c r="Z14" s="50"/>
    </row>
    <row r="15" spans="1:26" ht="15.75" customHeight="1">
      <c r="A15" s="1113"/>
      <c r="B15" s="1214"/>
      <c r="C15" s="1098"/>
      <c r="D15" s="1064"/>
      <c r="E15" s="1064"/>
      <c r="F15" s="1064"/>
      <c r="G15" s="1064"/>
      <c r="H15" s="1064"/>
      <c r="I15" s="1064"/>
      <c r="J15" s="1064"/>
      <c r="K15" s="1064"/>
      <c r="L15" s="1064"/>
      <c r="M15" s="1095"/>
      <c r="N15" s="10"/>
      <c r="O15" s="50"/>
      <c r="P15" s="50"/>
      <c r="Q15" s="50"/>
      <c r="R15" s="50"/>
      <c r="S15" s="50"/>
      <c r="T15" s="50"/>
      <c r="U15" s="50"/>
      <c r="V15" s="50"/>
      <c r="W15" s="50"/>
      <c r="X15" s="50"/>
      <c r="Y15" s="50"/>
      <c r="Z15" s="50"/>
    </row>
    <row r="16" spans="1:26" ht="15.75" customHeight="1">
      <c r="A16" s="1211" t="s">
        <v>275</v>
      </c>
      <c r="B16" s="61" t="s">
        <v>91</v>
      </c>
      <c r="C16" s="1103" t="s">
        <v>424</v>
      </c>
      <c r="D16" s="1064"/>
      <c r="E16" s="1064"/>
      <c r="F16" s="1064"/>
      <c r="G16" s="1064"/>
      <c r="H16" s="1064"/>
      <c r="I16" s="1064"/>
      <c r="J16" s="1064"/>
      <c r="K16" s="1064"/>
      <c r="L16" s="1064"/>
      <c r="M16" s="1095"/>
      <c r="N16" s="165"/>
      <c r="O16" s="50"/>
      <c r="P16" s="50"/>
      <c r="Q16" s="50"/>
      <c r="R16" s="50"/>
      <c r="S16" s="50"/>
      <c r="T16" s="50"/>
      <c r="U16" s="50"/>
      <c r="V16" s="50"/>
      <c r="W16" s="50"/>
      <c r="X16" s="50"/>
      <c r="Y16" s="50"/>
      <c r="Z16" s="50"/>
    </row>
    <row r="17" spans="1:26" ht="36" customHeight="1">
      <c r="A17" s="1111"/>
      <c r="B17" s="61" t="s">
        <v>356</v>
      </c>
      <c r="C17" s="1103" t="s">
        <v>425</v>
      </c>
      <c r="D17" s="1064"/>
      <c r="E17" s="1064"/>
      <c r="F17" s="1064"/>
      <c r="G17" s="1064"/>
      <c r="H17" s="1064"/>
      <c r="I17" s="1064"/>
      <c r="J17" s="1064"/>
      <c r="K17" s="1064"/>
      <c r="L17" s="1064"/>
      <c r="M17" s="1095"/>
      <c r="N17" s="165"/>
      <c r="O17" s="50"/>
      <c r="P17" s="50"/>
      <c r="Q17" s="50"/>
      <c r="R17" s="50"/>
      <c r="S17" s="50"/>
      <c r="T17" s="50"/>
      <c r="U17" s="50"/>
      <c r="V17" s="50"/>
      <c r="W17" s="50"/>
      <c r="X17" s="50"/>
      <c r="Y17" s="50"/>
      <c r="Z17" s="50"/>
    </row>
    <row r="18" spans="1:26" ht="8.25" customHeight="1">
      <c r="A18" s="1111"/>
      <c r="B18" s="1117" t="s">
        <v>276</v>
      </c>
      <c r="C18" s="71"/>
      <c r="D18" s="72"/>
      <c r="E18" s="72"/>
      <c r="F18" s="72"/>
      <c r="G18" s="72"/>
      <c r="H18" s="72"/>
      <c r="I18" s="72"/>
      <c r="J18" s="72"/>
      <c r="K18" s="72"/>
      <c r="L18" s="72"/>
      <c r="M18" s="73"/>
      <c r="N18" s="76"/>
      <c r="O18" s="50"/>
      <c r="P18" s="50"/>
      <c r="Q18" s="50"/>
      <c r="R18" s="50"/>
      <c r="S18" s="50"/>
      <c r="T18" s="50"/>
      <c r="U18" s="50"/>
      <c r="V18" s="50"/>
      <c r="W18" s="50"/>
      <c r="X18" s="50"/>
      <c r="Y18" s="50"/>
      <c r="Z18" s="50"/>
    </row>
    <row r="19" spans="1:26" ht="9" customHeight="1">
      <c r="A19" s="1111"/>
      <c r="B19" s="1077"/>
      <c r="C19" s="74"/>
      <c r="D19" s="75"/>
      <c r="E19" s="76"/>
      <c r="F19" s="75"/>
      <c r="G19" s="76"/>
      <c r="H19" s="75"/>
      <c r="I19" s="76"/>
      <c r="J19" s="75"/>
      <c r="K19" s="76"/>
      <c r="L19" s="76"/>
      <c r="M19" s="77"/>
      <c r="N19" s="76"/>
      <c r="O19" s="50"/>
      <c r="P19" s="50"/>
      <c r="Q19" s="50"/>
      <c r="R19" s="50"/>
      <c r="S19" s="50"/>
      <c r="T19" s="50"/>
      <c r="U19" s="50"/>
      <c r="V19" s="50"/>
      <c r="W19" s="50"/>
      <c r="X19" s="50"/>
      <c r="Y19" s="50"/>
      <c r="Z19" s="50"/>
    </row>
    <row r="20" spans="1:26" ht="15.75" customHeight="1">
      <c r="A20" s="1111"/>
      <c r="B20" s="1077"/>
      <c r="C20" s="78" t="s">
        <v>277</v>
      </c>
      <c r="D20" s="79"/>
      <c r="E20" s="80" t="s">
        <v>278</v>
      </c>
      <c r="F20" s="79"/>
      <c r="G20" s="80" t="s">
        <v>279</v>
      </c>
      <c r="H20" s="79"/>
      <c r="I20" s="80" t="s">
        <v>280</v>
      </c>
      <c r="J20" s="81" t="s">
        <v>309</v>
      </c>
      <c r="K20" s="80"/>
      <c r="L20" s="80"/>
      <c r="M20" s="77"/>
      <c r="N20" s="76"/>
      <c r="O20" s="50"/>
      <c r="P20" s="50"/>
      <c r="Q20" s="50"/>
      <c r="R20" s="50"/>
      <c r="S20" s="50"/>
      <c r="T20" s="50"/>
      <c r="U20" s="50"/>
      <c r="V20" s="50"/>
      <c r="W20" s="50"/>
      <c r="X20" s="50"/>
      <c r="Y20" s="50"/>
      <c r="Z20" s="50"/>
    </row>
    <row r="21" spans="1:26" ht="15.75" customHeight="1">
      <c r="A21" s="1111"/>
      <c r="B21" s="1077"/>
      <c r="C21" s="78" t="s">
        <v>281</v>
      </c>
      <c r="D21" s="81"/>
      <c r="E21" s="80" t="s">
        <v>282</v>
      </c>
      <c r="F21" s="82"/>
      <c r="G21" s="80" t="s">
        <v>283</v>
      </c>
      <c r="H21" s="82"/>
      <c r="I21" s="80"/>
      <c r="J21" s="76"/>
      <c r="K21" s="80"/>
      <c r="L21" s="80"/>
      <c r="M21" s="77"/>
      <c r="N21" s="76"/>
      <c r="O21" s="50"/>
      <c r="P21" s="50"/>
      <c r="Q21" s="50"/>
      <c r="R21" s="50"/>
      <c r="S21" s="50"/>
      <c r="T21" s="50"/>
      <c r="U21" s="50"/>
      <c r="V21" s="50"/>
      <c r="W21" s="50"/>
      <c r="X21" s="50"/>
      <c r="Y21" s="50"/>
      <c r="Z21" s="50"/>
    </row>
    <row r="22" spans="1:26" ht="15.75" customHeight="1">
      <c r="A22" s="1111"/>
      <c r="B22" s="1077"/>
      <c r="C22" s="78" t="s">
        <v>284</v>
      </c>
      <c r="D22" s="81"/>
      <c r="E22" s="80" t="s">
        <v>285</v>
      </c>
      <c r="F22" s="81"/>
      <c r="G22" s="80"/>
      <c r="H22" s="76"/>
      <c r="I22" s="80"/>
      <c r="J22" s="76"/>
      <c r="K22" s="80"/>
      <c r="L22" s="80"/>
      <c r="M22" s="77"/>
      <c r="N22" s="76"/>
      <c r="O22" s="50"/>
      <c r="P22" s="50"/>
      <c r="Q22" s="50"/>
      <c r="R22" s="50"/>
      <c r="S22" s="50"/>
      <c r="T22" s="50"/>
      <c r="U22" s="50"/>
      <c r="V22" s="50"/>
      <c r="W22" s="50"/>
      <c r="X22" s="50"/>
      <c r="Y22" s="50"/>
      <c r="Z22" s="50"/>
    </row>
    <row r="23" spans="1:26" ht="15.75" customHeight="1">
      <c r="A23" s="1111"/>
      <c r="B23" s="1077"/>
      <c r="C23" s="78" t="s">
        <v>286</v>
      </c>
      <c r="D23" s="81"/>
      <c r="E23" s="80" t="s">
        <v>288</v>
      </c>
      <c r="F23" s="68"/>
      <c r="G23" s="68"/>
      <c r="H23" s="68"/>
      <c r="I23" s="68"/>
      <c r="J23" s="68"/>
      <c r="K23" s="68"/>
      <c r="L23" s="68"/>
      <c r="M23" s="83"/>
      <c r="N23" s="67"/>
      <c r="O23" s="50"/>
      <c r="P23" s="50"/>
      <c r="Q23" s="50"/>
      <c r="R23" s="50"/>
      <c r="S23" s="50"/>
      <c r="T23" s="50"/>
      <c r="U23" s="50"/>
      <c r="V23" s="50"/>
      <c r="W23" s="50"/>
      <c r="X23" s="50"/>
      <c r="Y23" s="50"/>
      <c r="Z23" s="50"/>
    </row>
    <row r="24" spans="1:26" ht="9.75" customHeight="1">
      <c r="A24" s="1111"/>
      <c r="B24" s="1078"/>
      <c r="C24" s="84"/>
      <c r="D24" s="85"/>
      <c r="E24" s="85"/>
      <c r="F24" s="85"/>
      <c r="G24" s="85"/>
      <c r="H24" s="85"/>
      <c r="I24" s="85"/>
      <c r="J24" s="85"/>
      <c r="K24" s="85"/>
      <c r="L24" s="85"/>
      <c r="M24" s="86"/>
      <c r="N24" s="10"/>
      <c r="O24" s="50"/>
      <c r="P24" s="50"/>
      <c r="Q24" s="50"/>
      <c r="R24" s="50"/>
      <c r="S24" s="50"/>
      <c r="T24" s="50"/>
      <c r="U24" s="50"/>
      <c r="V24" s="50"/>
      <c r="W24" s="50"/>
      <c r="X24" s="50"/>
      <c r="Y24" s="50"/>
      <c r="Z24" s="50"/>
    </row>
    <row r="25" spans="1:26" ht="15.75" customHeight="1">
      <c r="A25" s="1111"/>
      <c r="B25" s="1117" t="s">
        <v>290</v>
      </c>
      <c r="C25" s="87"/>
      <c r="D25" s="72"/>
      <c r="E25" s="72"/>
      <c r="F25" s="72"/>
      <c r="G25" s="72"/>
      <c r="H25" s="72"/>
      <c r="I25" s="72"/>
      <c r="J25" s="72"/>
      <c r="K25" s="72"/>
      <c r="L25" s="88"/>
      <c r="M25" s="89"/>
      <c r="N25" s="90"/>
      <c r="O25" s="50"/>
      <c r="P25" s="50"/>
      <c r="Q25" s="50"/>
      <c r="R25" s="50"/>
      <c r="S25" s="50"/>
      <c r="T25" s="50"/>
      <c r="U25" s="50"/>
      <c r="V25" s="50"/>
      <c r="W25" s="50"/>
      <c r="X25" s="50"/>
      <c r="Y25" s="50"/>
      <c r="Z25" s="50"/>
    </row>
    <row r="26" spans="1:26" ht="15.75" customHeight="1">
      <c r="A26" s="1111"/>
      <c r="B26" s="1077"/>
      <c r="C26" s="78" t="s">
        <v>291</v>
      </c>
      <c r="D26" s="82"/>
      <c r="E26" s="10"/>
      <c r="F26" s="80" t="s">
        <v>292</v>
      </c>
      <c r="G26" s="81" t="s">
        <v>309</v>
      </c>
      <c r="H26" s="10"/>
      <c r="I26" s="80" t="s">
        <v>201</v>
      </c>
      <c r="J26" s="81"/>
      <c r="K26" s="10"/>
      <c r="L26" s="90"/>
      <c r="M26" s="91"/>
      <c r="N26" s="90"/>
      <c r="O26" s="50"/>
      <c r="P26" s="50"/>
      <c r="Q26" s="50"/>
      <c r="R26" s="50"/>
      <c r="S26" s="50"/>
      <c r="T26" s="50"/>
      <c r="U26" s="50"/>
      <c r="V26" s="50"/>
      <c r="W26" s="50"/>
      <c r="X26" s="50"/>
      <c r="Y26" s="50"/>
      <c r="Z26" s="50"/>
    </row>
    <row r="27" spans="1:26" ht="15.75" customHeight="1">
      <c r="A27" s="1111"/>
      <c r="B27" s="1077"/>
      <c r="C27" s="78" t="s">
        <v>293</v>
      </c>
      <c r="D27" s="92"/>
      <c r="E27" s="90"/>
      <c r="F27" s="80" t="s">
        <v>193</v>
      </c>
      <c r="G27" s="81"/>
      <c r="H27" s="90"/>
      <c r="I27" s="93"/>
      <c r="J27" s="90"/>
      <c r="K27" s="67"/>
      <c r="L27" s="90"/>
      <c r="M27" s="91"/>
      <c r="N27" s="90"/>
      <c r="O27" s="50"/>
      <c r="P27" s="50"/>
      <c r="Q27" s="50"/>
      <c r="R27" s="50"/>
      <c r="S27" s="50"/>
      <c r="T27" s="50"/>
      <c r="U27" s="50"/>
      <c r="V27" s="50"/>
      <c r="W27" s="50"/>
      <c r="X27" s="50"/>
      <c r="Y27" s="50"/>
      <c r="Z27" s="50"/>
    </row>
    <row r="28" spans="1:26" ht="15.75" customHeight="1">
      <c r="A28" s="1111"/>
      <c r="B28" s="1078"/>
      <c r="C28" s="94"/>
      <c r="D28" s="75"/>
      <c r="E28" s="75"/>
      <c r="F28" s="75"/>
      <c r="G28" s="75"/>
      <c r="H28" s="75"/>
      <c r="I28" s="75"/>
      <c r="J28" s="75"/>
      <c r="K28" s="75"/>
      <c r="L28" s="95"/>
      <c r="M28" s="96"/>
      <c r="N28" s="90"/>
      <c r="O28" s="50"/>
      <c r="P28" s="50"/>
      <c r="Q28" s="50"/>
      <c r="R28" s="50"/>
      <c r="S28" s="50"/>
      <c r="T28" s="50"/>
      <c r="U28" s="50"/>
      <c r="V28" s="50"/>
      <c r="W28" s="50"/>
      <c r="X28" s="50"/>
      <c r="Y28" s="50"/>
      <c r="Z28" s="50"/>
    </row>
    <row r="29" spans="1:26" ht="15.75" customHeight="1">
      <c r="A29" s="1111"/>
      <c r="B29" s="101" t="s">
        <v>294</v>
      </c>
      <c r="C29" s="98"/>
      <c r="D29" s="99"/>
      <c r="E29" s="99"/>
      <c r="F29" s="99"/>
      <c r="G29" s="99"/>
      <c r="H29" s="99"/>
      <c r="I29" s="99"/>
      <c r="J29" s="99"/>
      <c r="K29" s="99"/>
      <c r="L29" s="99"/>
      <c r="M29" s="100"/>
      <c r="N29" s="10"/>
      <c r="O29" s="50"/>
      <c r="P29" s="50"/>
      <c r="Q29" s="50"/>
      <c r="R29" s="50"/>
      <c r="S29" s="50"/>
      <c r="T29" s="50"/>
      <c r="U29" s="50"/>
      <c r="V29" s="50"/>
      <c r="W29" s="50"/>
      <c r="X29" s="50"/>
      <c r="Y29" s="50"/>
      <c r="Z29" s="50"/>
    </row>
    <row r="30" spans="1:26" ht="147" customHeight="1">
      <c r="A30" s="1111"/>
      <c r="B30" s="101"/>
      <c r="C30" s="102" t="s">
        <v>295</v>
      </c>
      <c r="D30" s="81">
        <v>29323</v>
      </c>
      <c r="E30" s="10"/>
      <c r="F30" s="104" t="s">
        <v>296</v>
      </c>
      <c r="G30" s="169">
        <v>44895</v>
      </c>
      <c r="H30" s="10"/>
      <c r="I30" s="104" t="s">
        <v>297</v>
      </c>
      <c r="J30" s="1192" t="s">
        <v>426</v>
      </c>
      <c r="K30" s="1064"/>
      <c r="L30" s="1069"/>
      <c r="M30" s="109"/>
      <c r="N30" s="10"/>
      <c r="O30" s="50"/>
      <c r="P30" s="50"/>
      <c r="Q30" s="50"/>
      <c r="R30" s="50"/>
      <c r="S30" s="50"/>
      <c r="T30" s="50"/>
      <c r="U30" s="50"/>
      <c r="V30" s="50"/>
      <c r="W30" s="50"/>
      <c r="X30" s="50"/>
      <c r="Y30" s="50"/>
      <c r="Z30" s="50"/>
    </row>
    <row r="31" spans="1:26" ht="39.75" customHeight="1">
      <c r="A31" s="1111"/>
      <c r="B31" s="60"/>
      <c r="C31" s="84"/>
      <c r="D31" s="170"/>
      <c r="E31" s="85"/>
      <c r="F31" s="85"/>
      <c r="G31" s="85"/>
      <c r="H31" s="85"/>
      <c r="I31" s="85"/>
      <c r="J31" s="85"/>
      <c r="K31" s="85"/>
      <c r="L31" s="85"/>
      <c r="M31" s="86"/>
      <c r="N31" s="10"/>
      <c r="O31" s="50"/>
      <c r="P31" s="50"/>
      <c r="Q31" s="50"/>
      <c r="R31" s="50"/>
      <c r="S31" s="50"/>
      <c r="T31" s="50"/>
      <c r="U31" s="50"/>
      <c r="V31" s="50"/>
      <c r="W31" s="50"/>
      <c r="X31" s="50"/>
      <c r="Y31" s="50"/>
      <c r="Z31" s="50"/>
    </row>
    <row r="32" spans="1:26" ht="15.75" customHeight="1">
      <c r="A32" s="1111"/>
      <c r="B32" s="1117" t="s">
        <v>299</v>
      </c>
      <c r="C32" s="110"/>
      <c r="D32" s="111"/>
      <c r="E32" s="111"/>
      <c r="F32" s="111"/>
      <c r="G32" s="111"/>
      <c r="H32" s="111"/>
      <c r="I32" s="111"/>
      <c r="J32" s="111"/>
      <c r="K32" s="111"/>
      <c r="L32" s="88"/>
      <c r="M32" s="89"/>
      <c r="N32" s="90"/>
      <c r="O32" s="50"/>
      <c r="P32" s="50"/>
      <c r="Q32" s="50"/>
      <c r="R32" s="50"/>
      <c r="S32" s="50"/>
      <c r="T32" s="50"/>
      <c r="U32" s="50"/>
      <c r="V32" s="50"/>
      <c r="W32" s="50"/>
      <c r="X32" s="50"/>
      <c r="Y32" s="50"/>
      <c r="Z32" s="50"/>
    </row>
    <row r="33" spans="1:26" ht="15.75" customHeight="1">
      <c r="A33" s="1111"/>
      <c r="B33" s="1077"/>
      <c r="C33" s="112" t="s">
        <v>300</v>
      </c>
      <c r="D33" s="171">
        <v>2023</v>
      </c>
      <c r="E33" s="114"/>
      <c r="F33" s="10" t="s">
        <v>301</v>
      </c>
      <c r="G33" s="172">
        <v>2038</v>
      </c>
      <c r="H33" s="114"/>
      <c r="I33" s="104"/>
      <c r="J33" s="114"/>
      <c r="K33" s="114"/>
      <c r="L33" s="90"/>
      <c r="M33" s="91"/>
      <c r="N33" s="90"/>
      <c r="O33" s="50"/>
      <c r="P33" s="50"/>
      <c r="Q33" s="50"/>
      <c r="R33" s="50"/>
      <c r="S33" s="50"/>
      <c r="T33" s="50"/>
      <c r="U33" s="50"/>
      <c r="V33" s="50"/>
      <c r="W33" s="50"/>
      <c r="X33" s="50"/>
      <c r="Y33" s="50"/>
      <c r="Z33" s="50"/>
    </row>
    <row r="34" spans="1:26" ht="15.75" customHeight="1">
      <c r="A34" s="1111"/>
      <c r="B34" s="1078"/>
      <c r="C34" s="84"/>
      <c r="D34" s="173"/>
      <c r="E34" s="174"/>
      <c r="F34" s="85"/>
      <c r="G34" s="174"/>
      <c r="H34" s="174"/>
      <c r="I34" s="175"/>
      <c r="J34" s="174"/>
      <c r="K34" s="174"/>
      <c r="L34" s="95"/>
      <c r="M34" s="96"/>
      <c r="N34" s="90"/>
      <c r="O34" s="50"/>
      <c r="P34" s="50"/>
      <c r="Q34" s="50"/>
      <c r="R34" s="50"/>
      <c r="S34" s="50"/>
      <c r="T34" s="50"/>
      <c r="U34" s="50"/>
      <c r="V34" s="50"/>
      <c r="W34" s="50"/>
      <c r="X34" s="50"/>
      <c r="Y34" s="50"/>
      <c r="Z34" s="50"/>
    </row>
    <row r="35" spans="1:26" ht="15.75" customHeight="1">
      <c r="A35" s="1111"/>
      <c r="B35" s="1117" t="s">
        <v>303</v>
      </c>
      <c r="C35" s="615"/>
      <c r="D35" s="616"/>
      <c r="E35" s="616"/>
      <c r="F35" s="616"/>
      <c r="G35" s="616"/>
      <c r="H35" s="616"/>
      <c r="I35" s="616"/>
      <c r="J35" s="616"/>
      <c r="K35" s="616"/>
      <c r="L35" s="616"/>
      <c r="M35" s="617"/>
      <c r="N35" s="136"/>
      <c r="O35" s="50"/>
      <c r="P35" s="50"/>
      <c r="Q35" s="50"/>
      <c r="R35" s="50"/>
      <c r="S35" s="50"/>
      <c r="T35" s="50"/>
      <c r="U35" s="50"/>
      <c r="V35" s="50"/>
      <c r="W35" s="50"/>
      <c r="X35" s="50"/>
      <c r="Y35" s="50"/>
      <c r="Z35" s="50"/>
    </row>
    <row r="36" spans="1:26" ht="15.75" customHeight="1">
      <c r="A36" s="1111"/>
      <c r="B36" s="1077"/>
      <c r="C36" s="618"/>
      <c r="D36" s="619" t="s">
        <v>359</v>
      </c>
      <c r="E36" s="620">
        <v>2023</v>
      </c>
      <c r="F36" s="619" t="s">
        <v>360</v>
      </c>
      <c r="G36" s="620">
        <v>2024</v>
      </c>
      <c r="H36" s="621" t="s">
        <v>361</v>
      </c>
      <c r="I36" s="620">
        <v>2025</v>
      </c>
      <c r="J36" s="621" t="s">
        <v>362</v>
      </c>
      <c r="K36" s="620">
        <v>2026</v>
      </c>
      <c r="L36" s="619" t="s">
        <v>363</v>
      </c>
      <c r="M36" s="620">
        <v>2027</v>
      </c>
      <c r="N36" s="136"/>
      <c r="O36" s="50"/>
      <c r="P36" s="50"/>
      <c r="Q36" s="50"/>
      <c r="R36" s="50"/>
      <c r="S36" s="50"/>
      <c r="T36" s="50"/>
      <c r="U36" s="50"/>
      <c r="V36" s="50"/>
      <c r="W36" s="50"/>
      <c r="X36" s="50"/>
      <c r="Y36" s="50"/>
      <c r="Z36" s="50"/>
    </row>
    <row r="37" spans="1:26" ht="15.75" customHeight="1">
      <c r="A37" s="1111"/>
      <c r="B37" s="1077"/>
      <c r="C37" s="618"/>
      <c r="D37" s="622"/>
      <c r="E37" s="623">
        <v>29616</v>
      </c>
      <c r="F37" s="624"/>
      <c r="G37" s="623">
        <v>29912</v>
      </c>
      <c r="H37" s="624"/>
      <c r="I37" s="623">
        <v>30212</v>
      </c>
      <c r="J37" s="624"/>
      <c r="K37" s="623">
        <v>30514</v>
      </c>
      <c r="L37" s="624"/>
      <c r="M37" s="623">
        <v>30819</v>
      </c>
      <c r="N37" s="179"/>
      <c r="O37" s="50"/>
      <c r="P37" s="50"/>
      <c r="Q37" s="50"/>
      <c r="R37" s="50"/>
      <c r="S37" s="50"/>
      <c r="T37" s="50"/>
      <c r="U37" s="50"/>
      <c r="V37" s="50"/>
      <c r="W37" s="50"/>
      <c r="X37" s="50"/>
      <c r="Y37" s="50"/>
      <c r="Z37" s="50"/>
    </row>
    <row r="38" spans="1:26" ht="15.75" customHeight="1">
      <c r="A38" s="1111"/>
      <c r="B38" s="1077"/>
      <c r="C38" s="618"/>
      <c r="D38" s="619" t="s">
        <v>364</v>
      </c>
      <c r="E38" s="620">
        <v>2028</v>
      </c>
      <c r="F38" s="619" t="s">
        <v>365</v>
      </c>
      <c r="G38" s="620">
        <v>2029</v>
      </c>
      <c r="H38" s="621" t="s">
        <v>366</v>
      </c>
      <c r="I38" s="620">
        <v>2030</v>
      </c>
      <c r="J38" s="621" t="s">
        <v>367</v>
      </c>
      <c r="K38" s="620">
        <v>2031</v>
      </c>
      <c r="L38" s="619" t="s">
        <v>368</v>
      </c>
      <c r="M38" s="625">
        <v>2032</v>
      </c>
      <c r="N38" s="76"/>
      <c r="O38" s="50"/>
      <c r="P38" s="50"/>
      <c r="Q38" s="50"/>
      <c r="R38" s="50"/>
      <c r="S38" s="50"/>
      <c r="T38" s="50"/>
      <c r="U38" s="50"/>
      <c r="V38" s="50"/>
      <c r="W38" s="50"/>
      <c r="X38" s="50"/>
      <c r="Y38" s="50"/>
      <c r="Z38" s="50"/>
    </row>
    <row r="39" spans="1:26" ht="15.75" customHeight="1">
      <c r="A39" s="1111"/>
      <c r="B39" s="1077"/>
      <c r="C39" s="618"/>
      <c r="D39" s="624"/>
      <c r="E39" s="623">
        <v>31127</v>
      </c>
      <c r="F39" s="624"/>
      <c r="G39" s="623">
        <v>31438</v>
      </c>
      <c r="H39" s="624"/>
      <c r="I39" s="623">
        <v>31753</v>
      </c>
      <c r="J39" s="624"/>
      <c r="K39" s="623">
        <v>32070</v>
      </c>
      <c r="L39" s="624"/>
      <c r="M39" s="623">
        <v>32391</v>
      </c>
      <c r="N39" s="10"/>
      <c r="O39" s="50"/>
      <c r="P39" s="50"/>
      <c r="Q39" s="50"/>
      <c r="R39" s="50"/>
      <c r="S39" s="50"/>
      <c r="T39" s="50"/>
      <c r="U39" s="50"/>
      <c r="V39" s="50"/>
      <c r="W39" s="50"/>
      <c r="X39" s="50"/>
      <c r="Y39" s="50"/>
      <c r="Z39" s="50"/>
    </row>
    <row r="40" spans="1:26" ht="15.75" customHeight="1">
      <c r="A40" s="1111"/>
      <c r="B40" s="1077"/>
      <c r="C40" s="618"/>
      <c r="D40" s="619" t="s">
        <v>369</v>
      </c>
      <c r="E40" s="620">
        <v>2033</v>
      </c>
      <c r="F40" s="619" t="s">
        <v>370</v>
      </c>
      <c r="G40" s="620">
        <v>2034</v>
      </c>
      <c r="H40" s="621" t="s">
        <v>371</v>
      </c>
      <c r="I40" s="626">
        <v>2035</v>
      </c>
      <c r="J40" s="621" t="s">
        <v>372</v>
      </c>
      <c r="K40" s="620">
        <v>2036</v>
      </c>
      <c r="L40" s="619" t="s">
        <v>373</v>
      </c>
      <c r="M40" s="625">
        <v>2037</v>
      </c>
      <c r="N40" s="76"/>
      <c r="O40" s="50"/>
      <c r="P40" s="50"/>
      <c r="Q40" s="50"/>
      <c r="R40" s="50"/>
      <c r="S40" s="50"/>
      <c r="T40" s="50"/>
      <c r="U40" s="50"/>
      <c r="V40" s="50"/>
      <c r="W40" s="50"/>
      <c r="X40" s="50"/>
      <c r="Y40" s="50"/>
      <c r="Z40" s="50"/>
    </row>
    <row r="41" spans="1:26" ht="15.75" customHeight="1">
      <c r="A41" s="1111"/>
      <c r="B41" s="1077"/>
      <c r="C41" s="618"/>
      <c r="D41" s="1234">
        <v>32715</v>
      </c>
      <c r="E41" s="1069"/>
      <c r="F41" s="1234">
        <v>33042</v>
      </c>
      <c r="G41" s="1069"/>
      <c r="H41" s="1234">
        <v>33372</v>
      </c>
      <c r="I41" s="1069"/>
      <c r="J41" s="1234">
        <v>33706</v>
      </c>
      <c r="K41" s="1069"/>
      <c r="L41" s="1234">
        <v>34043</v>
      </c>
      <c r="M41" s="1069"/>
      <c r="N41" s="10"/>
      <c r="O41" s="50"/>
      <c r="P41" s="50"/>
      <c r="Q41" s="50"/>
      <c r="R41" s="50"/>
      <c r="S41" s="50"/>
      <c r="T41" s="50"/>
      <c r="U41" s="50"/>
      <c r="V41" s="50"/>
      <c r="W41" s="50"/>
      <c r="X41" s="50"/>
      <c r="Y41" s="50"/>
      <c r="Z41" s="50"/>
    </row>
    <row r="42" spans="1:26" ht="15.75" customHeight="1">
      <c r="A42" s="1111"/>
      <c r="B42" s="1077"/>
      <c r="C42" s="618"/>
      <c r="D42" s="627" t="s">
        <v>374</v>
      </c>
      <c r="E42" s="628">
        <v>2038</v>
      </c>
      <c r="F42" s="627"/>
      <c r="G42" s="629" t="s">
        <v>68</v>
      </c>
      <c r="H42" s="630"/>
      <c r="I42" s="631"/>
      <c r="J42" s="630"/>
      <c r="K42" s="631"/>
      <c r="L42" s="630"/>
      <c r="M42" s="632"/>
      <c r="N42" s="10"/>
      <c r="O42" s="50"/>
      <c r="P42" s="50"/>
      <c r="Q42" s="50"/>
      <c r="R42" s="50"/>
      <c r="S42" s="50"/>
      <c r="T42" s="50"/>
      <c r="U42" s="50"/>
      <c r="V42" s="50"/>
      <c r="W42" s="50"/>
      <c r="X42" s="50"/>
      <c r="Y42" s="50"/>
      <c r="Z42" s="50"/>
    </row>
    <row r="43" spans="1:26" ht="15.75" customHeight="1">
      <c r="A43" s="1111"/>
      <c r="B43" s="1077"/>
      <c r="C43" s="618"/>
      <c r="D43" s="1234">
        <v>34384</v>
      </c>
      <c r="E43" s="1069"/>
      <c r="F43" s="1235">
        <v>34384</v>
      </c>
      <c r="G43" s="1069"/>
      <c r="H43" s="1236"/>
      <c r="I43" s="1210"/>
      <c r="J43" s="633"/>
      <c r="K43" s="619"/>
      <c r="L43" s="633"/>
      <c r="M43" s="634"/>
      <c r="N43" s="10"/>
      <c r="O43" s="50"/>
      <c r="P43" s="50"/>
      <c r="Q43" s="50"/>
      <c r="R43" s="50"/>
      <c r="S43" s="50"/>
      <c r="T43" s="50"/>
      <c r="U43" s="50"/>
      <c r="V43" s="50"/>
      <c r="W43" s="50"/>
      <c r="X43" s="50"/>
      <c r="Y43" s="50"/>
      <c r="Z43" s="50"/>
    </row>
    <row r="44" spans="1:26" ht="57" customHeight="1">
      <c r="A44" s="1111"/>
      <c r="B44" s="1077"/>
      <c r="C44" s="1237" t="s">
        <v>427</v>
      </c>
      <c r="D44" s="1221"/>
      <c r="E44" s="1221"/>
      <c r="F44" s="1221"/>
      <c r="G44" s="1221"/>
      <c r="H44" s="1221"/>
      <c r="I44" s="1221"/>
      <c r="J44" s="1221"/>
      <c r="K44" s="1221"/>
      <c r="L44" s="1221"/>
      <c r="M44" s="1222"/>
      <c r="N44" s="10"/>
      <c r="O44" s="50"/>
      <c r="P44" s="50"/>
      <c r="Q44" s="50"/>
      <c r="R44" s="50"/>
      <c r="S44" s="50"/>
      <c r="T44" s="50"/>
      <c r="U44" s="50"/>
      <c r="V44" s="50"/>
      <c r="W44" s="50"/>
      <c r="X44" s="50"/>
      <c r="Y44" s="50"/>
      <c r="Z44" s="50"/>
    </row>
    <row r="45" spans="1:26" ht="18" customHeight="1">
      <c r="A45" s="1111"/>
      <c r="B45" s="1117" t="s">
        <v>305</v>
      </c>
      <c r="C45" s="87"/>
      <c r="D45" s="72"/>
      <c r="E45" s="72"/>
      <c r="F45" s="72"/>
      <c r="G45" s="72"/>
      <c r="H45" s="72"/>
      <c r="I45" s="72"/>
      <c r="J45" s="72"/>
      <c r="K45" s="72"/>
      <c r="L45" s="90"/>
      <c r="M45" s="91"/>
      <c r="N45" s="90"/>
      <c r="O45" s="50"/>
      <c r="P45" s="50"/>
      <c r="Q45" s="50"/>
      <c r="R45" s="50"/>
      <c r="S45" s="50"/>
      <c r="T45" s="50"/>
      <c r="U45" s="50"/>
      <c r="V45" s="50"/>
      <c r="W45" s="50"/>
      <c r="X45" s="50"/>
      <c r="Y45" s="50"/>
      <c r="Z45" s="50"/>
    </row>
    <row r="46" spans="1:26" ht="15.75" customHeight="1">
      <c r="A46" s="1111"/>
      <c r="B46" s="1077"/>
      <c r="C46" s="133"/>
      <c r="D46" s="134" t="s">
        <v>306</v>
      </c>
      <c r="E46" s="135" t="s">
        <v>163</v>
      </c>
      <c r="F46" s="1085" t="s">
        <v>307</v>
      </c>
      <c r="G46" s="1087" t="s">
        <v>393</v>
      </c>
      <c r="H46" s="1088"/>
      <c r="I46" s="1088"/>
      <c r="J46" s="1089"/>
      <c r="K46" s="136" t="s">
        <v>308</v>
      </c>
      <c r="L46" s="1091"/>
      <c r="M46" s="1092"/>
      <c r="N46" s="183"/>
      <c r="O46" s="50"/>
      <c r="P46" s="50"/>
      <c r="Q46" s="50"/>
      <c r="R46" s="50"/>
      <c r="S46" s="50"/>
      <c r="T46" s="50"/>
      <c r="U46" s="50"/>
      <c r="V46" s="50"/>
      <c r="W46" s="50"/>
      <c r="X46" s="50"/>
      <c r="Y46" s="50"/>
      <c r="Z46" s="50"/>
    </row>
    <row r="47" spans="1:26" ht="15.75" customHeight="1">
      <c r="A47" s="1111"/>
      <c r="B47" s="1077"/>
      <c r="C47" s="133"/>
      <c r="D47" s="157" t="s">
        <v>309</v>
      </c>
      <c r="E47" s="81"/>
      <c r="F47" s="1086"/>
      <c r="G47" s="1090"/>
      <c r="H47" s="1067"/>
      <c r="I47" s="1067"/>
      <c r="J47" s="1068"/>
      <c r="K47" s="90"/>
      <c r="L47" s="1090"/>
      <c r="M47" s="1093"/>
      <c r="N47" s="183"/>
      <c r="O47" s="50"/>
      <c r="P47" s="50"/>
      <c r="Q47" s="50"/>
      <c r="R47" s="50"/>
      <c r="S47" s="50"/>
      <c r="T47" s="50"/>
      <c r="U47" s="50"/>
      <c r="V47" s="50"/>
      <c r="W47" s="50"/>
      <c r="X47" s="50"/>
      <c r="Y47" s="50"/>
      <c r="Z47" s="50"/>
    </row>
    <row r="48" spans="1:26" ht="15.75" customHeight="1">
      <c r="A48" s="1111"/>
      <c r="B48" s="1078"/>
      <c r="C48" s="138"/>
      <c r="D48" s="95"/>
      <c r="E48" s="95"/>
      <c r="F48" s="95"/>
      <c r="G48" s="95"/>
      <c r="H48" s="95"/>
      <c r="I48" s="95"/>
      <c r="J48" s="95"/>
      <c r="K48" s="95"/>
      <c r="L48" s="90"/>
      <c r="M48" s="91"/>
      <c r="N48" s="90"/>
      <c r="O48" s="50"/>
      <c r="P48" s="50"/>
      <c r="Q48" s="50"/>
      <c r="R48" s="50"/>
      <c r="S48" s="50"/>
      <c r="T48" s="50"/>
      <c r="U48" s="50"/>
      <c r="V48" s="50"/>
      <c r="W48" s="50"/>
      <c r="X48" s="50"/>
      <c r="Y48" s="50"/>
      <c r="Z48" s="50"/>
    </row>
    <row r="49" spans="1:26" ht="102" customHeight="1">
      <c r="A49" s="1111"/>
      <c r="B49" s="52" t="s">
        <v>310</v>
      </c>
      <c r="C49" s="1103" t="s">
        <v>428</v>
      </c>
      <c r="D49" s="1064"/>
      <c r="E49" s="1064"/>
      <c r="F49" s="1064"/>
      <c r="G49" s="1064"/>
      <c r="H49" s="1064"/>
      <c r="I49" s="1064"/>
      <c r="J49" s="1064"/>
      <c r="K49" s="1064"/>
      <c r="L49" s="1064"/>
      <c r="M49" s="1095"/>
      <c r="N49" s="165"/>
      <c r="O49" s="50"/>
      <c r="P49" s="50"/>
      <c r="Q49" s="50"/>
      <c r="R49" s="50"/>
      <c r="S49" s="50"/>
      <c r="T49" s="50"/>
      <c r="U49" s="50"/>
      <c r="V49" s="50"/>
      <c r="W49" s="50"/>
      <c r="X49" s="50"/>
      <c r="Y49" s="50"/>
      <c r="Z49" s="50"/>
    </row>
    <row r="50" spans="1:26" ht="15.75" customHeight="1">
      <c r="A50" s="1111"/>
      <c r="B50" s="61" t="s">
        <v>312</v>
      </c>
      <c r="C50" s="1098" t="s">
        <v>429</v>
      </c>
      <c r="D50" s="1064"/>
      <c r="E50" s="1064"/>
      <c r="F50" s="1064"/>
      <c r="G50" s="1064"/>
      <c r="H50" s="1064"/>
      <c r="I50" s="1064"/>
      <c r="J50" s="1064"/>
      <c r="K50" s="1064"/>
      <c r="L50" s="1064"/>
      <c r="M50" s="1095"/>
      <c r="N50" s="165"/>
      <c r="O50" s="50"/>
      <c r="P50" s="50"/>
      <c r="Q50" s="50"/>
      <c r="R50" s="50"/>
      <c r="S50" s="50"/>
      <c r="T50" s="50"/>
      <c r="U50" s="50"/>
      <c r="V50" s="50"/>
      <c r="W50" s="50"/>
      <c r="X50" s="50"/>
      <c r="Y50" s="50"/>
      <c r="Z50" s="50"/>
    </row>
    <row r="51" spans="1:26" ht="15.75" customHeight="1">
      <c r="A51" s="1111"/>
      <c r="B51" s="61" t="s">
        <v>314</v>
      </c>
      <c r="C51" s="1098" t="s">
        <v>378</v>
      </c>
      <c r="D51" s="1064"/>
      <c r="E51" s="1064"/>
      <c r="F51" s="1064"/>
      <c r="G51" s="1064"/>
      <c r="H51" s="1064"/>
      <c r="I51" s="1064"/>
      <c r="J51" s="1064"/>
      <c r="K51" s="1064"/>
      <c r="L51" s="1064"/>
      <c r="M51" s="1095"/>
      <c r="N51" s="10"/>
      <c r="O51" s="50"/>
      <c r="P51" s="50"/>
      <c r="Q51" s="50"/>
      <c r="R51" s="50"/>
      <c r="S51" s="50"/>
      <c r="T51" s="50"/>
      <c r="U51" s="50"/>
      <c r="V51" s="50"/>
      <c r="W51" s="50"/>
      <c r="X51" s="50"/>
      <c r="Y51" s="50"/>
      <c r="Z51" s="50"/>
    </row>
    <row r="52" spans="1:26" ht="15.75" customHeight="1">
      <c r="A52" s="1113"/>
      <c r="B52" s="61" t="s">
        <v>316</v>
      </c>
      <c r="C52" s="1219">
        <v>44896</v>
      </c>
      <c r="D52" s="1064"/>
      <c r="E52" s="1064"/>
      <c r="F52" s="1064"/>
      <c r="G52" s="1064"/>
      <c r="H52" s="1064"/>
      <c r="I52" s="1064"/>
      <c r="J52" s="1064"/>
      <c r="K52" s="1064"/>
      <c r="L52" s="1064"/>
      <c r="M52" s="1095"/>
      <c r="N52" s="165"/>
      <c r="O52" s="50"/>
      <c r="P52" s="50"/>
      <c r="Q52" s="50"/>
      <c r="R52" s="50"/>
      <c r="S52" s="50"/>
      <c r="T52" s="50"/>
      <c r="U52" s="50"/>
      <c r="V52" s="50"/>
      <c r="W52" s="50"/>
      <c r="X52" s="50"/>
      <c r="Y52" s="50"/>
      <c r="Z52" s="50"/>
    </row>
    <row r="53" spans="1:26" ht="15.75" customHeight="1">
      <c r="A53" s="1212" t="s">
        <v>317</v>
      </c>
      <c r="B53" s="141" t="s">
        <v>318</v>
      </c>
      <c r="C53" s="1098" t="s">
        <v>430</v>
      </c>
      <c r="D53" s="1064"/>
      <c r="E53" s="1064"/>
      <c r="F53" s="1064"/>
      <c r="G53" s="1064"/>
      <c r="H53" s="1064"/>
      <c r="I53" s="1064"/>
      <c r="J53" s="1064"/>
      <c r="K53" s="1064"/>
      <c r="L53" s="1064"/>
      <c r="M53" s="1095"/>
      <c r="N53" s="165"/>
      <c r="O53" s="50"/>
      <c r="P53" s="50"/>
      <c r="Q53" s="50"/>
      <c r="R53" s="50"/>
      <c r="S53" s="50"/>
      <c r="T53" s="50"/>
      <c r="U53" s="50"/>
      <c r="V53" s="50"/>
      <c r="W53" s="50"/>
      <c r="X53" s="50"/>
      <c r="Y53" s="50"/>
      <c r="Z53" s="50"/>
    </row>
    <row r="54" spans="1:26" ht="15.75" customHeight="1">
      <c r="A54" s="1111"/>
      <c r="B54" s="141" t="s">
        <v>320</v>
      </c>
      <c r="C54" s="1098" t="s">
        <v>431</v>
      </c>
      <c r="D54" s="1064"/>
      <c r="E54" s="1064"/>
      <c r="F54" s="1064"/>
      <c r="G54" s="1064"/>
      <c r="H54" s="1064"/>
      <c r="I54" s="1064"/>
      <c r="J54" s="1064"/>
      <c r="K54" s="1064"/>
      <c r="L54" s="1064"/>
      <c r="M54" s="1095"/>
      <c r="N54" s="10"/>
      <c r="O54" s="50"/>
      <c r="P54" s="50"/>
      <c r="Q54" s="50"/>
      <c r="R54" s="50"/>
      <c r="S54" s="50"/>
      <c r="T54" s="50"/>
      <c r="U54" s="50"/>
      <c r="V54" s="50"/>
      <c r="W54" s="50"/>
      <c r="X54" s="50"/>
      <c r="Y54" s="50"/>
      <c r="Z54" s="50"/>
    </row>
    <row r="55" spans="1:26" ht="15.75" customHeight="1">
      <c r="A55" s="1111"/>
      <c r="B55" s="141" t="s">
        <v>322</v>
      </c>
      <c r="C55" s="1098" t="s">
        <v>344</v>
      </c>
      <c r="D55" s="1064"/>
      <c r="E55" s="1064"/>
      <c r="F55" s="1064"/>
      <c r="G55" s="1064"/>
      <c r="H55" s="1064"/>
      <c r="I55" s="1064"/>
      <c r="J55" s="1064"/>
      <c r="K55" s="1064"/>
      <c r="L55" s="1064"/>
      <c r="M55" s="1095"/>
      <c r="N55" s="10"/>
      <c r="O55" s="50"/>
      <c r="P55" s="50"/>
      <c r="Q55" s="50"/>
      <c r="R55" s="50"/>
      <c r="S55" s="50"/>
      <c r="T55" s="50"/>
      <c r="U55" s="50"/>
      <c r="V55" s="50"/>
      <c r="W55" s="50"/>
      <c r="X55" s="50"/>
      <c r="Y55" s="50"/>
      <c r="Z55" s="50"/>
    </row>
    <row r="56" spans="1:26" ht="15.75" customHeight="1">
      <c r="A56" s="1111"/>
      <c r="B56" s="142" t="s">
        <v>323</v>
      </c>
      <c r="C56" s="1098" t="s">
        <v>432</v>
      </c>
      <c r="D56" s="1064"/>
      <c r="E56" s="1064"/>
      <c r="F56" s="1064"/>
      <c r="G56" s="1064"/>
      <c r="H56" s="1064"/>
      <c r="I56" s="1064"/>
      <c r="J56" s="1064"/>
      <c r="K56" s="1064"/>
      <c r="L56" s="1064"/>
      <c r="M56" s="1095"/>
      <c r="N56" s="10"/>
      <c r="O56" s="50"/>
      <c r="P56" s="50"/>
      <c r="Q56" s="50"/>
      <c r="R56" s="50"/>
      <c r="S56" s="50"/>
      <c r="T56" s="50"/>
      <c r="U56" s="50"/>
      <c r="V56" s="50"/>
      <c r="W56" s="50"/>
      <c r="X56" s="50"/>
      <c r="Y56" s="50"/>
      <c r="Z56" s="50"/>
    </row>
    <row r="57" spans="1:26" ht="15.75" customHeight="1">
      <c r="A57" s="1111"/>
      <c r="B57" s="141" t="s">
        <v>324</v>
      </c>
      <c r="C57" s="1239" t="s">
        <v>147</v>
      </c>
      <c r="D57" s="1064"/>
      <c r="E57" s="1064"/>
      <c r="F57" s="1064"/>
      <c r="G57" s="1064"/>
      <c r="H57" s="1064"/>
      <c r="I57" s="1064"/>
      <c r="J57" s="1064"/>
      <c r="K57" s="1064"/>
      <c r="L57" s="1064"/>
      <c r="M57" s="1095"/>
      <c r="N57" s="10"/>
      <c r="O57" s="50"/>
      <c r="P57" s="50"/>
      <c r="Q57" s="50"/>
      <c r="R57" s="50"/>
      <c r="S57" s="50"/>
      <c r="T57" s="50"/>
      <c r="U57" s="50"/>
      <c r="V57" s="50"/>
      <c r="W57" s="50"/>
      <c r="X57" s="50"/>
      <c r="Y57" s="50"/>
      <c r="Z57" s="50"/>
    </row>
    <row r="58" spans="1:26" ht="15.75" customHeight="1">
      <c r="A58" s="1112"/>
      <c r="B58" s="141" t="s">
        <v>325</v>
      </c>
      <c r="C58" s="1098">
        <v>3808330</v>
      </c>
      <c r="D58" s="1064"/>
      <c r="E58" s="1064"/>
      <c r="F58" s="1064"/>
      <c r="G58" s="1064"/>
      <c r="H58" s="1064"/>
      <c r="I58" s="1064"/>
      <c r="J58" s="1064"/>
      <c r="K58" s="1064"/>
      <c r="L58" s="1064"/>
      <c r="M58" s="1095"/>
      <c r="N58" s="10"/>
      <c r="O58" s="50"/>
      <c r="P58" s="50"/>
      <c r="Q58" s="50"/>
      <c r="R58" s="50"/>
      <c r="S58" s="50"/>
      <c r="T58" s="50"/>
      <c r="U58" s="50"/>
      <c r="V58" s="50"/>
      <c r="W58" s="50"/>
      <c r="X58" s="50"/>
      <c r="Y58" s="50"/>
      <c r="Z58" s="50"/>
    </row>
    <row r="59" spans="1:26" ht="15.75" customHeight="1">
      <c r="A59" s="1212" t="s">
        <v>326</v>
      </c>
      <c r="B59" s="143" t="s">
        <v>327</v>
      </c>
      <c r="C59" s="1098" t="s">
        <v>379</v>
      </c>
      <c r="D59" s="1064"/>
      <c r="E59" s="1064"/>
      <c r="F59" s="1064"/>
      <c r="G59" s="1064"/>
      <c r="H59" s="1064"/>
      <c r="I59" s="1064"/>
      <c r="J59" s="1064"/>
      <c r="K59" s="1064"/>
      <c r="L59" s="1064"/>
      <c r="M59" s="1095"/>
      <c r="N59" s="165"/>
      <c r="O59" s="50"/>
      <c r="P59" s="50"/>
      <c r="Q59" s="50"/>
      <c r="R59" s="50"/>
      <c r="S59" s="50"/>
      <c r="T59" s="50"/>
      <c r="U59" s="50"/>
      <c r="V59" s="50"/>
      <c r="W59" s="50"/>
      <c r="X59" s="50"/>
      <c r="Y59" s="50"/>
      <c r="Z59" s="50"/>
    </row>
    <row r="60" spans="1:26" ht="30" customHeight="1">
      <c r="A60" s="1111"/>
      <c r="B60" s="143" t="s">
        <v>329</v>
      </c>
      <c r="C60" s="1098" t="s">
        <v>380</v>
      </c>
      <c r="D60" s="1064"/>
      <c r="E60" s="1064"/>
      <c r="F60" s="1064"/>
      <c r="G60" s="1064"/>
      <c r="H60" s="1064"/>
      <c r="I60" s="1064"/>
      <c r="J60" s="1064"/>
      <c r="K60" s="1064"/>
      <c r="L60" s="1064"/>
      <c r="M60" s="1095"/>
      <c r="N60" s="10"/>
      <c r="O60" s="50"/>
      <c r="P60" s="50"/>
      <c r="Q60" s="50"/>
      <c r="R60" s="50"/>
      <c r="S60" s="50"/>
      <c r="T60" s="50"/>
      <c r="U60" s="50"/>
      <c r="V60" s="50"/>
      <c r="W60" s="50"/>
      <c r="X60" s="50"/>
      <c r="Y60" s="50"/>
      <c r="Z60" s="50"/>
    </row>
    <row r="61" spans="1:26" ht="30" customHeight="1">
      <c r="A61" s="1113"/>
      <c r="B61" s="144" t="s">
        <v>52</v>
      </c>
      <c r="C61" s="1098" t="s">
        <v>344</v>
      </c>
      <c r="D61" s="1064"/>
      <c r="E61" s="1064"/>
      <c r="F61" s="1064"/>
      <c r="G61" s="1064"/>
      <c r="H61" s="1064"/>
      <c r="I61" s="1064"/>
      <c r="J61" s="1064"/>
      <c r="K61" s="1064"/>
      <c r="L61" s="1064"/>
      <c r="M61" s="1095"/>
      <c r="N61" s="10"/>
      <c r="O61" s="50"/>
      <c r="P61" s="50"/>
      <c r="Q61" s="50"/>
      <c r="R61" s="50"/>
      <c r="S61" s="50"/>
      <c r="T61" s="50"/>
      <c r="U61" s="50"/>
      <c r="V61" s="50"/>
      <c r="W61" s="50"/>
      <c r="X61" s="50"/>
      <c r="Y61" s="50"/>
      <c r="Z61" s="50"/>
    </row>
    <row r="62" spans="1:26" ht="15.75" customHeight="1">
      <c r="A62" s="184" t="s">
        <v>331</v>
      </c>
      <c r="B62" s="146"/>
      <c r="C62" s="1099"/>
      <c r="D62" s="1100"/>
      <c r="E62" s="1100"/>
      <c r="F62" s="1100"/>
      <c r="G62" s="1100"/>
      <c r="H62" s="1100"/>
      <c r="I62" s="1100"/>
      <c r="J62" s="1100"/>
      <c r="K62" s="1100"/>
      <c r="L62" s="1100"/>
      <c r="M62" s="1101"/>
      <c r="N62" s="50"/>
      <c r="O62" s="50"/>
      <c r="P62" s="50"/>
      <c r="Q62" s="50"/>
      <c r="R62" s="50"/>
      <c r="S62" s="50"/>
      <c r="T62" s="50"/>
      <c r="U62" s="50"/>
      <c r="V62" s="50"/>
      <c r="W62" s="50"/>
      <c r="X62" s="50"/>
      <c r="Y62" s="50"/>
      <c r="Z62" s="50"/>
    </row>
    <row r="63" spans="1:26" ht="15.75" customHeight="1">
      <c r="A63" s="50"/>
      <c r="B63" s="147"/>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5.75" customHeight="1">
      <c r="A64" s="50"/>
      <c r="B64" s="147"/>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5.75" customHeight="1">
      <c r="A65" s="50"/>
      <c r="B65" s="147"/>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5.75" customHeight="1">
      <c r="A66" s="50"/>
      <c r="B66" s="147"/>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5.75" customHeight="1">
      <c r="A67" s="50"/>
      <c r="B67" s="147"/>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c r="A68" s="50"/>
      <c r="B68" s="147"/>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5.75" customHeight="1">
      <c r="A69" s="50"/>
      <c r="B69" s="147"/>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c r="A70" s="50"/>
      <c r="B70" s="147"/>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c r="A71" s="50"/>
      <c r="B71" s="147"/>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c r="A72" s="50"/>
      <c r="B72" s="147"/>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c r="A73" s="50"/>
      <c r="B73" s="147"/>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c r="A74" s="50"/>
      <c r="B74" s="147"/>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c r="A75" s="50"/>
      <c r="B75" s="147"/>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c r="A76" s="50"/>
      <c r="B76" s="147"/>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c r="A77" s="50"/>
      <c r="B77" s="147"/>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c r="A78" s="50"/>
      <c r="B78" s="147"/>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c r="A79" s="50"/>
      <c r="B79" s="147"/>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c r="A80" s="50"/>
      <c r="B80" s="147"/>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c r="A81" s="50"/>
      <c r="B81" s="147"/>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c r="A82" s="50"/>
      <c r="B82" s="147"/>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c r="A83" s="50"/>
      <c r="B83" s="147"/>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c r="A84" s="50"/>
      <c r="B84" s="147"/>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c r="A85" s="50"/>
      <c r="B85" s="147"/>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c r="A86" s="50"/>
      <c r="B86" s="147"/>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c r="A87" s="50"/>
      <c r="B87" s="147"/>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c r="A88" s="50"/>
      <c r="B88" s="147"/>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c r="A89" s="50"/>
      <c r="B89" s="147"/>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c r="A90" s="50"/>
      <c r="B90" s="147"/>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c r="A91" s="50"/>
      <c r="B91" s="147"/>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c r="A92" s="50"/>
      <c r="B92" s="147"/>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c r="A93" s="50"/>
      <c r="B93" s="147"/>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c r="A94" s="50"/>
      <c r="B94" s="147"/>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c r="A95" s="50"/>
      <c r="B95" s="147"/>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c r="A96" s="50"/>
      <c r="B96" s="147"/>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c r="A97" s="50"/>
      <c r="B97" s="147"/>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c r="A98" s="50"/>
      <c r="B98" s="147"/>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c r="A99" s="50"/>
      <c r="B99" s="147"/>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c r="A100" s="50"/>
      <c r="B100" s="14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c r="A101" s="50"/>
      <c r="B101" s="14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c r="A102" s="50"/>
      <c r="B102" s="14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c r="A103" s="50"/>
      <c r="B103" s="14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c r="A104" s="50"/>
      <c r="B104" s="14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c r="A105" s="50"/>
      <c r="B105" s="14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c r="A106" s="50"/>
      <c r="B106" s="14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c r="A107" s="50"/>
      <c r="B107" s="14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c r="A108" s="50"/>
      <c r="B108" s="14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c r="A109" s="50"/>
      <c r="B109" s="14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c r="A110" s="50"/>
      <c r="B110" s="14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c r="A111" s="50"/>
      <c r="B111" s="14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c r="A112" s="50"/>
      <c r="B112" s="14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c r="A113" s="50"/>
      <c r="B113" s="14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c r="A114" s="50"/>
      <c r="B114" s="14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c r="A115" s="50"/>
      <c r="B115" s="14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c r="A116" s="50"/>
      <c r="B116" s="14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c r="A117" s="50"/>
      <c r="B117" s="14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c r="A118" s="50"/>
      <c r="B118" s="14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c r="A119" s="50"/>
      <c r="B119" s="14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c r="A120" s="50"/>
      <c r="B120" s="14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c r="A121" s="50"/>
      <c r="B121" s="14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c r="A122" s="50"/>
      <c r="B122" s="14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c r="A123" s="50"/>
      <c r="B123" s="14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c r="A124" s="50"/>
      <c r="B124" s="14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c r="A125" s="50"/>
      <c r="B125" s="14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c r="A126" s="50"/>
      <c r="B126" s="14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c r="A127" s="50"/>
      <c r="B127" s="14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c r="A128" s="50"/>
      <c r="B128" s="14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c r="A129" s="50"/>
      <c r="B129" s="14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c r="A130" s="50"/>
      <c r="B130" s="14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c r="A131" s="50"/>
      <c r="B131" s="14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c r="A132" s="50"/>
      <c r="B132" s="14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c r="A133" s="50"/>
      <c r="B133" s="14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c r="A134" s="50"/>
      <c r="B134" s="14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c r="A135" s="50"/>
      <c r="B135" s="14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c r="A136" s="50"/>
      <c r="B136" s="14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c r="A137" s="50"/>
      <c r="B137" s="14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c r="A138" s="50"/>
      <c r="B138" s="14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c r="A139" s="50"/>
      <c r="B139" s="14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c r="A140" s="50"/>
      <c r="B140" s="14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c r="A141" s="50"/>
      <c r="B141" s="14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c r="A142" s="50"/>
      <c r="B142" s="14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c r="A143" s="50"/>
      <c r="B143" s="14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c r="A144" s="50"/>
      <c r="B144" s="14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c r="A145" s="50"/>
      <c r="B145" s="14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c r="A146" s="50"/>
      <c r="B146" s="14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c r="A147" s="50"/>
      <c r="B147" s="14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c r="A148" s="50"/>
      <c r="B148" s="14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c r="A149" s="50"/>
      <c r="B149" s="14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c r="A150" s="50"/>
      <c r="B150" s="14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c r="A151" s="50"/>
      <c r="B151" s="14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c r="A152" s="50"/>
      <c r="B152" s="14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c r="A153" s="50"/>
      <c r="B153" s="14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c r="A154" s="50"/>
      <c r="B154" s="14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c r="A155" s="50"/>
      <c r="B155" s="14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c r="A156" s="50"/>
      <c r="B156" s="14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c r="A157" s="50"/>
      <c r="B157" s="14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c r="A158" s="50"/>
      <c r="B158" s="14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c r="A159" s="50"/>
      <c r="B159" s="14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c r="A160" s="50"/>
      <c r="B160" s="14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c r="A161" s="50"/>
      <c r="B161" s="14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c r="A162" s="50"/>
      <c r="B162" s="14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c r="A163" s="50"/>
      <c r="B163" s="14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c r="A164" s="50"/>
      <c r="B164" s="14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c r="A165" s="50"/>
      <c r="B165" s="14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c r="A166" s="50"/>
      <c r="B166" s="14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c r="A167" s="50"/>
      <c r="B167" s="14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c r="A168" s="50"/>
      <c r="B168" s="14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c r="A169" s="50"/>
      <c r="B169" s="14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c r="A170" s="50"/>
      <c r="B170" s="14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c r="A171" s="50"/>
      <c r="B171" s="14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c r="A172" s="50"/>
      <c r="B172" s="14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c r="A173" s="50"/>
      <c r="B173" s="14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c r="A174" s="50"/>
      <c r="B174" s="14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c r="A175" s="50"/>
      <c r="B175" s="14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c r="A176" s="50"/>
      <c r="B176" s="14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c r="A177" s="50"/>
      <c r="B177" s="14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c r="A178" s="50"/>
      <c r="B178" s="14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c r="A179" s="50"/>
      <c r="B179" s="14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c r="A180" s="50"/>
      <c r="B180" s="14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c r="A181" s="50"/>
      <c r="B181" s="14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c r="A182" s="50"/>
      <c r="B182" s="14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c r="A183" s="50"/>
      <c r="B183" s="14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c r="A184" s="50"/>
      <c r="B184" s="14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c r="A185" s="50"/>
      <c r="B185" s="14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c r="A186" s="50"/>
      <c r="B186" s="14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c r="A187" s="50"/>
      <c r="B187" s="14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c r="A188" s="50"/>
      <c r="B188" s="14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c r="A189" s="50"/>
      <c r="B189" s="14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c r="A190" s="50"/>
      <c r="B190" s="14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c r="A191" s="50"/>
      <c r="B191" s="14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c r="A192" s="50"/>
      <c r="B192" s="14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c r="A193" s="50"/>
      <c r="B193" s="14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c r="A194" s="50"/>
      <c r="B194" s="14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c r="A195" s="50"/>
      <c r="B195" s="14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c r="A196" s="50"/>
      <c r="B196" s="14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c r="A197" s="50"/>
      <c r="B197" s="14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c r="A198" s="50"/>
      <c r="B198" s="14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c r="A199" s="50"/>
      <c r="B199" s="14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c r="A200" s="50"/>
      <c r="B200" s="14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c r="A201" s="50"/>
      <c r="B201" s="14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c r="A202" s="50"/>
      <c r="B202" s="14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c r="A203" s="50"/>
      <c r="B203" s="14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c r="A204" s="50"/>
      <c r="B204" s="14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c r="A205" s="50"/>
      <c r="B205" s="14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c r="A206" s="50"/>
      <c r="B206" s="14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c r="A207" s="50"/>
      <c r="B207" s="14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c r="A208" s="50"/>
      <c r="B208" s="14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c r="A209" s="50"/>
      <c r="B209" s="14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c r="A210" s="50"/>
      <c r="B210" s="14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c r="A211" s="50"/>
      <c r="B211" s="14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c r="A212" s="50"/>
      <c r="B212" s="14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c r="A213" s="50"/>
      <c r="B213" s="14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c r="A214" s="50"/>
      <c r="B214" s="14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c r="A215" s="50"/>
      <c r="B215" s="14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c r="A216" s="50"/>
      <c r="B216" s="14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c r="A217" s="50"/>
      <c r="B217" s="14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c r="A218" s="50"/>
      <c r="B218" s="14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c r="A219" s="50"/>
      <c r="B219" s="14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c r="A220" s="50"/>
      <c r="B220" s="14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c r="A221" s="50"/>
      <c r="B221" s="14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c r="A222" s="50"/>
      <c r="B222" s="14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c r="A223" s="50"/>
      <c r="B223" s="14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c r="A224" s="50"/>
      <c r="B224" s="14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c r="A225" s="50"/>
      <c r="B225" s="14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c r="A226" s="50"/>
      <c r="B226" s="14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c r="A227" s="50"/>
      <c r="B227" s="147"/>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c r="A228" s="50"/>
      <c r="B228" s="147"/>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c r="A229" s="50"/>
      <c r="B229" s="147"/>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c r="A230" s="50"/>
      <c r="B230" s="147"/>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c r="A231" s="50"/>
      <c r="B231" s="147"/>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c r="A232" s="50"/>
      <c r="B232" s="147"/>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c r="A233" s="50"/>
      <c r="B233" s="147"/>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c r="A234" s="50"/>
      <c r="B234" s="147"/>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c r="A235" s="50"/>
      <c r="B235" s="147"/>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c r="A236" s="50"/>
      <c r="B236" s="147"/>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c r="A237" s="50"/>
      <c r="B237" s="147"/>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c r="A238" s="50"/>
      <c r="B238" s="147"/>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c r="A239" s="50"/>
      <c r="B239" s="147"/>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c r="A240" s="50"/>
      <c r="B240" s="147"/>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c r="A241" s="50"/>
      <c r="B241" s="147"/>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c r="A242" s="50"/>
      <c r="B242" s="147"/>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c r="A243" s="50"/>
      <c r="B243" s="147"/>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c r="A244" s="50"/>
      <c r="B244" s="147"/>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c r="A245" s="50"/>
      <c r="B245" s="147"/>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c r="A246" s="50"/>
      <c r="B246" s="147"/>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c r="A247" s="50"/>
      <c r="B247" s="147"/>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c r="A248" s="50"/>
      <c r="B248" s="147"/>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c r="A249" s="50"/>
      <c r="B249" s="147"/>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c r="A250" s="50"/>
      <c r="B250" s="147"/>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c r="A251" s="50"/>
      <c r="B251" s="147"/>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c r="A252" s="50"/>
      <c r="B252" s="147"/>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c r="A253" s="50"/>
      <c r="B253" s="147"/>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c r="A254" s="50"/>
      <c r="B254" s="147"/>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c r="A255" s="50"/>
      <c r="B255" s="147"/>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c r="A256" s="50"/>
      <c r="B256" s="147"/>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c r="A257" s="50"/>
      <c r="B257" s="147"/>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c r="A258" s="50"/>
      <c r="B258" s="147"/>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c r="A259" s="50"/>
      <c r="B259" s="147"/>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c r="A260" s="50"/>
      <c r="B260" s="147"/>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c r="A261" s="50"/>
      <c r="B261" s="147"/>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c r="A262" s="50"/>
      <c r="B262" s="147"/>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c r="A263" s="50"/>
      <c r="B263" s="147"/>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c r="A264" s="50"/>
      <c r="B264" s="147"/>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c r="A265" s="50"/>
      <c r="B265" s="147"/>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c r="A266" s="50"/>
      <c r="B266" s="147"/>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c r="A267" s="50"/>
      <c r="B267" s="147"/>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c r="A268" s="50"/>
      <c r="B268" s="147"/>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c r="A269" s="50"/>
      <c r="B269" s="147"/>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c r="A270" s="50"/>
      <c r="B270" s="147"/>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c r="A271" s="50"/>
      <c r="B271" s="147"/>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c r="A272" s="50"/>
      <c r="B272" s="147"/>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c r="A273" s="50"/>
      <c r="B273" s="147"/>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c r="A274" s="50"/>
      <c r="B274" s="147"/>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c r="A275" s="50"/>
      <c r="B275" s="147"/>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c r="A276" s="50"/>
      <c r="B276" s="147"/>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c r="A277" s="50"/>
      <c r="B277" s="147"/>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c r="A278" s="50"/>
      <c r="B278" s="147"/>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c r="A279" s="50"/>
      <c r="B279" s="147"/>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c r="A280" s="50"/>
      <c r="B280" s="147"/>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c r="A281" s="50"/>
      <c r="B281" s="147"/>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c r="A282" s="50"/>
      <c r="B282" s="147"/>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c r="A283" s="50"/>
      <c r="B283" s="147"/>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c r="A284" s="50"/>
      <c r="B284" s="147"/>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c r="A285" s="50"/>
      <c r="B285" s="147"/>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c r="A286" s="50"/>
      <c r="B286" s="147"/>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c r="A287" s="50"/>
      <c r="B287" s="147"/>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c r="A288" s="50"/>
      <c r="B288" s="147"/>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c r="A289" s="50"/>
      <c r="B289" s="147"/>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c r="A290" s="50"/>
      <c r="B290" s="147"/>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c r="A291" s="50"/>
      <c r="B291" s="147"/>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c r="A292" s="50"/>
      <c r="B292" s="147"/>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c r="A293" s="50"/>
      <c r="B293" s="147"/>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c r="A294" s="50"/>
      <c r="B294" s="147"/>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c r="A295" s="50"/>
      <c r="B295" s="147"/>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c r="A296" s="50"/>
      <c r="B296" s="147"/>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c r="A297" s="50"/>
      <c r="B297" s="147"/>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c r="A298" s="50"/>
      <c r="B298" s="147"/>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c r="A299" s="50"/>
      <c r="B299" s="147"/>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c r="A300" s="50"/>
      <c r="B300" s="147"/>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c r="A301" s="50"/>
      <c r="B301" s="147"/>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c r="A302" s="50"/>
      <c r="B302" s="147"/>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c r="A303" s="50"/>
      <c r="B303" s="147"/>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c r="A304" s="50"/>
      <c r="B304" s="147"/>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c r="A305" s="50"/>
      <c r="B305" s="147"/>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c r="A306" s="50"/>
      <c r="B306" s="147"/>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c r="A307" s="50"/>
      <c r="B307" s="147"/>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c r="A308" s="50"/>
      <c r="B308" s="147"/>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c r="A309" s="50"/>
      <c r="B309" s="147"/>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c r="A310" s="50"/>
      <c r="B310" s="147"/>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c r="A311" s="50"/>
      <c r="B311" s="147"/>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5.75" customHeight="1">
      <c r="A312" s="50"/>
      <c r="B312" s="147"/>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5.75" customHeight="1">
      <c r="A313" s="50"/>
      <c r="B313" s="147"/>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5.75" customHeight="1">
      <c r="A314" s="50"/>
      <c r="B314" s="147"/>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5.75" customHeight="1">
      <c r="A315" s="50"/>
      <c r="B315" s="147"/>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5.75" customHeight="1">
      <c r="A316" s="50"/>
      <c r="B316" s="147"/>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5.75" customHeight="1">
      <c r="A317" s="50"/>
      <c r="B317" s="147"/>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5.75" customHeight="1">
      <c r="A318" s="50"/>
      <c r="B318" s="147"/>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5.75" customHeight="1">
      <c r="A319" s="50"/>
      <c r="B319" s="147"/>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5.75" customHeight="1">
      <c r="A320" s="50"/>
      <c r="B320" s="147"/>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5.75" customHeight="1">
      <c r="A321" s="50"/>
      <c r="B321" s="147"/>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5.75" customHeight="1">
      <c r="A322" s="50"/>
      <c r="B322" s="147"/>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5.75" customHeight="1">
      <c r="A323" s="50"/>
      <c r="B323" s="147"/>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5.75" customHeight="1">
      <c r="A324" s="50"/>
      <c r="B324" s="147"/>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5.75" customHeight="1">
      <c r="A325" s="50"/>
      <c r="B325" s="147"/>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5.75" customHeight="1">
      <c r="A326" s="50"/>
      <c r="B326" s="147"/>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5.75" customHeight="1">
      <c r="A327" s="50"/>
      <c r="B327" s="147"/>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5.75" customHeight="1">
      <c r="A328" s="50"/>
      <c r="B328" s="147"/>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5.75" customHeight="1">
      <c r="A329" s="50"/>
      <c r="B329" s="147"/>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5.75" customHeight="1">
      <c r="A330" s="50"/>
      <c r="B330" s="147"/>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5.75" customHeight="1">
      <c r="A331" s="50"/>
      <c r="B331" s="147"/>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5.75" customHeight="1">
      <c r="A332" s="50"/>
      <c r="B332" s="147"/>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5.75" customHeight="1">
      <c r="A333" s="50"/>
      <c r="B333" s="147"/>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5.75" customHeight="1">
      <c r="A334" s="50"/>
      <c r="B334" s="147"/>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5.75" customHeight="1">
      <c r="A335" s="50"/>
      <c r="B335" s="147"/>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5.75" customHeight="1">
      <c r="A336" s="50"/>
      <c r="B336" s="147"/>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5.75" customHeight="1">
      <c r="A337" s="50"/>
      <c r="B337" s="147"/>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5.75" customHeight="1">
      <c r="A338" s="50"/>
      <c r="B338" s="147"/>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5.75" customHeight="1">
      <c r="A339" s="50"/>
      <c r="B339" s="147"/>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5.75" customHeight="1">
      <c r="A340" s="50"/>
      <c r="B340" s="147"/>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5.75" customHeight="1">
      <c r="A341" s="50"/>
      <c r="B341" s="147"/>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5.75" customHeight="1">
      <c r="A342" s="50"/>
      <c r="B342" s="147"/>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5.75" customHeight="1">
      <c r="A343" s="50"/>
      <c r="B343" s="147"/>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5.75" customHeight="1">
      <c r="A344" s="50"/>
      <c r="B344" s="147"/>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5.75" customHeight="1">
      <c r="A345" s="50"/>
      <c r="B345" s="147"/>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5.75" customHeight="1">
      <c r="A346" s="50"/>
      <c r="B346" s="147"/>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5.75" customHeight="1">
      <c r="A347" s="50"/>
      <c r="B347" s="147"/>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5.75" customHeight="1">
      <c r="A348" s="50"/>
      <c r="B348" s="147"/>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5.75" customHeight="1">
      <c r="A349" s="50"/>
      <c r="B349" s="147"/>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5.75" customHeight="1">
      <c r="A350" s="50"/>
      <c r="B350" s="147"/>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5.75" customHeight="1">
      <c r="A351" s="50"/>
      <c r="B351" s="147"/>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5.75" customHeight="1">
      <c r="A352" s="50"/>
      <c r="B352" s="147"/>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5.75" customHeight="1">
      <c r="A353" s="50"/>
      <c r="B353" s="147"/>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5.75" customHeight="1">
      <c r="A354" s="50"/>
      <c r="B354" s="147"/>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5.75" customHeight="1">
      <c r="A355" s="50"/>
      <c r="B355" s="147"/>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5.75" customHeight="1">
      <c r="A356" s="50"/>
      <c r="B356" s="147"/>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5.75" customHeight="1">
      <c r="A357" s="50"/>
      <c r="B357" s="147"/>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5.75" customHeight="1">
      <c r="A358" s="50"/>
      <c r="B358" s="147"/>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5.75" customHeight="1">
      <c r="A359" s="50"/>
      <c r="B359" s="147"/>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5.75" customHeight="1">
      <c r="A360" s="50"/>
      <c r="B360" s="147"/>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5.75" customHeight="1">
      <c r="A361" s="50"/>
      <c r="B361" s="147"/>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5.75" customHeight="1">
      <c r="A362" s="50"/>
      <c r="B362" s="147"/>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5.75" customHeight="1">
      <c r="A363" s="50"/>
      <c r="B363" s="147"/>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5.75" customHeight="1">
      <c r="A364" s="50"/>
      <c r="B364" s="147"/>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5.75" customHeight="1">
      <c r="A365" s="50"/>
      <c r="B365" s="147"/>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5.75" customHeight="1">
      <c r="A366" s="50"/>
      <c r="B366" s="147"/>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5.75" customHeight="1">
      <c r="A367" s="50"/>
      <c r="B367" s="147"/>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5.75" customHeight="1">
      <c r="A368" s="50"/>
      <c r="B368" s="147"/>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5.75" customHeight="1">
      <c r="A369" s="50"/>
      <c r="B369" s="147"/>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5.75" customHeight="1">
      <c r="A370" s="50"/>
      <c r="B370" s="147"/>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5.75" customHeight="1">
      <c r="A371" s="50"/>
      <c r="B371" s="147"/>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5.75" customHeight="1">
      <c r="A372" s="50"/>
      <c r="B372" s="147"/>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5.75" customHeight="1">
      <c r="A373" s="50"/>
      <c r="B373" s="147"/>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5.75" customHeight="1">
      <c r="A374" s="50"/>
      <c r="B374" s="147"/>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5.75" customHeight="1">
      <c r="A375" s="50"/>
      <c r="B375" s="147"/>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5.75" customHeight="1">
      <c r="A376" s="50"/>
      <c r="B376" s="147"/>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5.75" customHeight="1">
      <c r="A377" s="50"/>
      <c r="B377" s="147"/>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5.75" customHeight="1">
      <c r="A378" s="50"/>
      <c r="B378" s="147"/>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5.75" customHeight="1">
      <c r="A379" s="50"/>
      <c r="B379" s="147"/>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5.75" customHeight="1">
      <c r="A380" s="50"/>
      <c r="B380" s="147"/>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5.75" customHeight="1">
      <c r="A381" s="50"/>
      <c r="B381" s="147"/>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5.75" customHeight="1">
      <c r="A382" s="50"/>
      <c r="B382" s="147"/>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5.75" customHeight="1">
      <c r="A383" s="50"/>
      <c r="B383" s="147"/>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5.75" customHeight="1">
      <c r="A384" s="50"/>
      <c r="B384" s="147"/>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5.75" customHeight="1">
      <c r="A385" s="50"/>
      <c r="B385" s="147"/>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5.75" customHeight="1">
      <c r="A386" s="50"/>
      <c r="B386" s="147"/>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5.75" customHeight="1">
      <c r="A387" s="50"/>
      <c r="B387" s="147"/>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5.75" customHeight="1">
      <c r="A388" s="50"/>
      <c r="B388" s="147"/>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5.75" customHeight="1">
      <c r="A389" s="50"/>
      <c r="B389" s="147"/>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5.75" customHeight="1">
      <c r="A390" s="50"/>
      <c r="B390" s="147"/>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5.75" customHeight="1">
      <c r="A391" s="50"/>
      <c r="B391" s="147"/>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5.75" customHeight="1">
      <c r="A392" s="50"/>
      <c r="B392" s="147"/>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5.75" customHeight="1">
      <c r="A393" s="50"/>
      <c r="B393" s="147"/>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5.75" customHeight="1">
      <c r="A394" s="50"/>
      <c r="B394" s="147"/>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5.75" customHeight="1">
      <c r="A395" s="50"/>
      <c r="B395" s="147"/>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5.75" customHeight="1">
      <c r="A396" s="50"/>
      <c r="B396" s="147"/>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5.75" customHeight="1">
      <c r="A397" s="50"/>
      <c r="B397" s="147"/>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5.75" customHeight="1">
      <c r="A398" s="50"/>
      <c r="B398" s="147"/>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5.75" customHeight="1">
      <c r="A399" s="50"/>
      <c r="B399" s="147"/>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5.75" customHeight="1">
      <c r="A400" s="50"/>
      <c r="B400" s="147"/>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5.75" customHeight="1">
      <c r="A401" s="50"/>
      <c r="B401" s="147"/>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5.75" customHeight="1">
      <c r="A402" s="50"/>
      <c r="B402" s="147"/>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5.75" customHeight="1">
      <c r="A403" s="50"/>
      <c r="B403" s="147"/>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5.75" customHeight="1">
      <c r="A404" s="50"/>
      <c r="B404" s="147"/>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5.75" customHeight="1">
      <c r="A405" s="50"/>
      <c r="B405" s="147"/>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5.75" customHeight="1">
      <c r="A406" s="50"/>
      <c r="B406" s="147"/>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5.75" customHeight="1">
      <c r="A407" s="50"/>
      <c r="B407" s="147"/>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5.75" customHeight="1">
      <c r="A408" s="50"/>
      <c r="B408" s="147"/>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5.75" customHeight="1">
      <c r="A409" s="50"/>
      <c r="B409" s="147"/>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5.75" customHeight="1">
      <c r="A410" s="50"/>
      <c r="B410" s="147"/>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5.75" customHeight="1">
      <c r="A411" s="50"/>
      <c r="B411" s="147"/>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5.75" customHeight="1">
      <c r="A412" s="50"/>
      <c r="B412" s="147"/>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5.75" customHeight="1">
      <c r="A413" s="50"/>
      <c r="B413" s="147"/>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5.75" customHeight="1">
      <c r="A414" s="50"/>
      <c r="B414" s="147"/>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5.75" customHeight="1">
      <c r="A415" s="50"/>
      <c r="B415" s="147"/>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5.75" customHeight="1">
      <c r="A416" s="50"/>
      <c r="B416" s="147"/>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5.75" customHeight="1">
      <c r="A417" s="50"/>
      <c r="B417" s="147"/>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5.75" customHeight="1">
      <c r="A418" s="50"/>
      <c r="B418" s="147"/>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5.75" customHeight="1">
      <c r="A419" s="50"/>
      <c r="B419" s="147"/>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5.75" customHeight="1">
      <c r="A420" s="50"/>
      <c r="B420" s="147"/>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5.75" customHeight="1">
      <c r="A421" s="50"/>
      <c r="B421" s="147"/>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5.75" customHeight="1">
      <c r="A422" s="50"/>
      <c r="B422" s="147"/>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5.75" customHeight="1">
      <c r="A423" s="50"/>
      <c r="B423" s="147"/>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5.75" customHeight="1">
      <c r="A424" s="50"/>
      <c r="B424" s="147"/>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5.75" customHeight="1">
      <c r="A425" s="50"/>
      <c r="B425" s="147"/>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5.75" customHeight="1">
      <c r="A426" s="50"/>
      <c r="B426" s="147"/>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5.75" customHeight="1">
      <c r="A427" s="50"/>
      <c r="B427" s="147"/>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5.75" customHeight="1">
      <c r="A428" s="50"/>
      <c r="B428" s="147"/>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5.75" customHeight="1">
      <c r="A429" s="50"/>
      <c r="B429" s="147"/>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5.75" customHeight="1">
      <c r="A430" s="50"/>
      <c r="B430" s="147"/>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5.75" customHeight="1">
      <c r="A431" s="50"/>
      <c r="B431" s="147"/>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5.75" customHeight="1">
      <c r="A432" s="50"/>
      <c r="B432" s="147"/>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5.75" customHeight="1">
      <c r="A433" s="50"/>
      <c r="B433" s="147"/>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5.75" customHeight="1">
      <c r="A434" s="50"/>
      <c r="B434" s="147"/>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5.75" customHeight="1">
      <c r="A435" s="50"/>
      <c r="B435" s="147"/>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5.75" customHeight="1">
      <c r="A436" s="50"/>
      <c r="B436" s="147"/>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5.75" customHeight="1">
      <c r="A437" s="50"/>
      <c r="B437" s="147"/>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5.75" customHeight="1">
      <c r="A438" s="50"/>
      <c r="B438" s="147"/>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5.75" customHeight="1">
      <c r="A439" s="50"/>
      <c r="B439" s="147"/>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5.75" customHeight="1">
      <c r="A440" s="50"/>
      <c r="B440" s="147"/>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5.75" customHeight="1">
      <c r="A441" s="50"/>
      <c r="B441" s="147"/>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5.75" customHeight="1">
      <c r="A442" s="50"/>
      <c r="B442" s="147"/>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5.75" customHeight="1">
      <c r="A443" s="50"/>
      <c r="B443" s="147"/>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5.75" customHeight="1">
      <c r="A444" s="50"/>
      <c r="B444" s="147"/>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5.75" customHeight="1">
      <c r="A445" s="50"/>
      <c r="B445" s="147"/>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5.75" customHeight="1">
      <c r="A446" s="50"/>
      <c r="B446" s="147"/>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5.75" customHeight="1">
      <c r="A447" s="50"/>
      <c r="B447" s="147"/>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5.75" customHeight="1">
      <c r="A448" s="50"/>
      <c r="B448" s="147"/>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5.75" customHeight="1">
      <c r="A449" s="50"/>
      <c r="B449" s="147"/>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5.75" customHeight="1">
      <c r="A450" s="50"/>
      <c r="B450" s="147"/>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5.75" customHeight="1">
      <c r="A451" s="50"/>
      <c r="B451" s="147"/>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5.75" customHeight="1">
      <c r="A452" s="50"/>
      <c r="B452" s="147"/>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5.75" customHeight="1">
      <c r="A453" s="50"/>
      <c r="B453" s="147"/>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5.75" customHeight="1">
      <c r="A454" s="50"/>
      <c r="B454" s="147"/>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5.75" customHeight="1">
      <c r="A455" s="50"/>
      <c r="B455" s="147"/>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5.75" customHeight="1">
      <c r="A456" s="50"/>
      <c r="B456" s="147"/>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5.75" customHeight="1">
      <c r="A457" s="50"/>
      <c r="B457" s="147"/>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5.75" customHeight="1">
      <c r="A458" s="50"/>
      <c r="B458" s="147"/>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5.75" customHeight="1">
      <c r="A459" s="50"/>
      <c r="B459" s="147"/>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5.75" customHeight="1">
      <c r="A460" s="50"/>
      <c r="B460" s="147"/>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5.75" customHeight="1">
      <c r="A461" s="50"/>
      <c r="B461" s="147"/>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5.75" customHeight="1">
      <c r="A462" s="50"/>
      <c r="B462" s="147"/>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5.75" customHeight="1">
      <c r="A463" s="50"/>
      <c r="B463" s="147"/>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5.75" customHeight="1">
      <c r="A464" s="50"/>
      <c r="B464" s="147"/>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5.75" customHeight="1">
      <c r="A465" s="50"/>
      <c r="B465" s="147"/>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5.75" customHeight="1">
      <c r="A466" s="50"/>
      <c r="B466" s="147"/>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5.75" customHeight="1">
      <c r="A467" s="50"/>
      <c r="B467" s="147"/>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5.75" customHeight="1">
      <c r="A468" s="50"/>
      <c r="B468" s="147"/>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5.75" customHeight="1">
      <c r="A469" s="50"/>
      <c r="B469" s="147"/>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5.75" customHeight="1">
      <c r="A470" s="50"/>
      <c r="B470" s="147"/>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5.75" customHeight="1">
      <c r="A471" s="50"/>
      <c r="B471" s="147"/>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5.75" customHeight="1">
      <c r="A472" s="50"/>
      <c r="B472" s="147"/>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5.75" customHeight="1">
      <c r="A473" s="50"/>
      <c r="B473" s="147"/>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5.75" customHeight="1">
      <c r="A474" s="50"/>
      <c r="B474" s="147"/>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5.75" customHeight="1">
      <c r="A475" s="50"/>
      <c r="B475" s="147"/>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5.75" customHeight="1">
      <c r="A476" s="50"/>
      <c r="B476" s="147"/>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5.75" customHeight="1">
      <c r="A477" s="50"/>
      <c r="B477" s="147"/>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5.75" customHeight="1">
      <c r="A478" s="50"/>
      <c r="B478" s="147"/>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5.75" customHeight="1">
      <c r="A479" s="50"/>
      <c r="B479" s="147"/>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5.75" customHeight="1">
      <c r="A480" s="50"/>
      <c r="B480" s="147"/>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5.75" customHeight="1">
      <c r="A481" s="50"/>
      <c r="B481" s="147"/>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5.75" customHeight="1">
      <c r="A482" s="50"/>
      <c r="B482" s="147"/>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5.75" customHeight="1">
      <c r="A483" s="50"/>
      <c r="B483" s="147"/>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5.75" customHeight="1">
      <c r="A484" s="50"/>
      <c r="B484" s="147"/>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5.75" customHeight="1">
      <c r="A485" s="50"/>
      <c r="B485" s="147"/>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5.75" customHeight="1">
      <c r="A486" s="50"/>
      <c r="B486" s="147"/>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5.75" customHeight="1">
      <c r="A487" s="50"/>
      <c r="B487" s="147"/>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5.75" customHeight="1">
      <c r="A488" s="50"/>
      <c r="B488" s="147"/>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5.75" customHeight="1">
      <c r="A489" s="50"/>
      <c r="B489" s="147"/>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5.75" customHeight="1">
      <c r="A490" s="50"/>
      <c r="B490" s="147"/>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5.75" customHeight="1">
      <c r="A491" s="50"/>
      <c r="B491" s="147"/>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5.75" customHeight="1">
      <c r="A492" s="50"/>
      <c r="B492" s="147"/>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5.75" customHeight="1">
      <c r="A493" s="50"/>
      <c r="B493" s="147"/>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5.75" customHeight="1">
      <c r="A494" s="50"/>
      <c r="B494" s="147"/>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5.75" customHeight="1">
      <c r="A495" s="50"/>
      <c r="B495" s="147"/>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5.75" customHeight="1">
      <c r="A496" s="50"/>
      <c r="B496" s="147"/>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5.75" customHeight="1">
      <c r="A497" s="50"/>
      <c r="B497" s="147"/>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5.75" customHeight="1">
      <c r="A498" s="50"/>
      <c r="B498" s="147"/>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5.75" customHeight="1">
      <c r="A499" s="50"/>
      <c r="B499" s="147"/>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5.75" customHeight="1">
      <c r="A500" s="50"/>
      <c r="B500" s="147"/>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5.75" customHeight="1">
      <c r="A501" s="50"/>
      <c r="B501" s="147"/>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5.75" customHeight="1">
      <c r="A502" s="50"/>
      <c r="B502" s="147"/>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5.75" customHeight="1">
      <c r="A503" s="50"/>
      <c r="B503" s="147"/>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5.75" customHeight="1">
      <c r="A504" s="50"/>
      <c r="B504" s="147"/>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5.75" customHeight="1">
      <c r="A505" s="50"/>
      <c r="B505" s="147"/>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5.75" customHeight="1">
      <c r="A506" s="50"/>
      <c r="B506" s="147"/>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5.75" customHeight="1">
      <c r="A507" s="50"/>
      <c r="B507" s="147"/>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5.75" customHeight="1">
      <c r="A508" s="50"/>
      <c r="B508" s="147"/>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5.75" customHeight="1">
      <c r="A509" s="50"/>
      <c r="B509" s="147"/>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5.75" customHeight="1">
      <c r="A510" s="50"/>
      <c r="B510" s="147"/>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5.75" customHeight="1">
      <c r="A511" s="50"/>
      <c r="B511" s="147"/>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5.75" customHeight="1">
      <c r="A512" s="50"/>
      <c r="B512" s="147"/>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5.75" customHeight="1">
      <c r="A513" s="50"/>
      <c r="B513" s="147"/>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5.75" customHeight="1">
      <c r="A514" s="50"/>
      <c r="B514" s="147"/>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5.75" customHeight="1">
      <c r="A515" s="50"/>
      <c r="B515" s="147"/>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5.75" customHeight="1">
      <c r="A516" s="50"/>
      <c r="B516" s="147"/>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5.75" customHeight="1">
      <c r="A517" s="50"/>
      <c r="B517" s="147"/>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5.75" customHeight="1">
      <c r="A518" s="50"/>
      <c r="B518" s="147"/>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5.75" customHeight="1">
      <c r="A519" s="50"/>
      <c r="B519" s="147"/>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5.75" customHeight="1">
      <c r="A520" s="50"/>
      <c r="B520" s="147"/>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5.75" customHeight="1">
      <c r="A521" s="50"/>
      <c r="B521" s="147"/>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5.75" customHeight="1">
      <c r="A522" s="50"/>
      <c r="B522" s="147"/>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5.75" customHeight="1">
      <c r="A523" s="50"/>
      <c r="B523" s="147"/>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5.75" customHeight="1">
      <c r="A524" s="50"/>
      <c r="B524" s="147"/>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5.75" customHeight="1">
      <c r="A525" s="50"/>
      <c r="B525" s="147"/>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5.75" customHeight="1">
      <c r="A526" s="50"/>
      <c r="B526" s="147"/>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5.75" customHeight="1">
      <c r="A527" s="50"/>
      <c r="B527" s="147"/>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5.75" customHeight="1">
      <c r="A528" s="50"/>
      <c r="B528" s="147"/>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5.75" customHeight="1">
      <c r="A529" s="50"/>
      <c r="B529" s="147"/>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5.75" customHeight="1">
      <c r="A530" s="50"/>
      <c r="B530" s="147"/>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5.75" customHeight="1">
      <c r="A531" s="50"/>
      <c r="B531" s="147"/>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5.75" customHeight="1">
      <c r="A532" s="50"/>
      <c r="B532" s="147"/>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5.75" customHeight="1">
      <c r="A533" s="50"/>
      <c r="B533" s="147"/>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5.75" customHeight="1">
      <c r="A534" s="50"/>
      <c r="B534" s="147"/>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5.75" customHeight="1">
      <c r="A535" s="50"/>
      <c r="B535" s="147"/>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5.75" customHeight="1">
      <c r="A536" s="50"/>
      <c r="B536" s="147"/>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5.75" customHeight="1">
      <c r="A537" s="50"/>
      <c r="B537" s="147"/>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5.75" customHeight="1">
      <c r="A538" s="50"/>
      <c r="B538" s="147"/>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5.75" customHeight="1">
      <c r="A539" s="50"/>
      <c r="B539" s="147"/>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5.75" customHeight="1">
      <c r="A540" s="50"/>
      <c r="B540" s="147"/>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5.75" customHeight="1">
      <c r="A541" s="50"/>
      <c r="B541" s="147"/>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5.75" customHeight="1">
      <c r="A542" s="50"/>
      <c r="B542" s="147"/>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5.75" customHeight="1">
      <c r="A543" s="50"/>
      <c r="B543" s="147"/>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5.75" customHeight="1">
      <c r="A544" s="50"/>
      <c r="B544" s="147"/>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5.75" customHeight="1">
      <c r="A545" s="50"/>
      <c r="B545" s="147"/>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5.75" customHeight="1">
      <c r="A546" s="50"/>
      <c r="B546" s="147"/>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5.75" customHeight="1">
      <c r="A547" s="50"/>
      <c r="B547" s="147"/>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5.75" customHeight="1">
      <c r="A548" s="50"/>
      <c r="B548" s="147"/>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5.75" customHeight="1">
      <c r="A549" s="50"/>
      <c r="B549" s="147"/>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5.75" customHeight="1">
      <c r="A550" s="50"/>
      <c r="B550" s="147"/>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5.75" customHeight="1">
      <c r="A551" s="50"/>
      <c r="B551" s="147"/>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5.75" customHeight="1">
      <c r="A552" s="50"/>
      <c r="B552" s="147"/>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5.75" customHeight="1">
      <c r="A553" s="50"/>
      <c r="B553" s="147"/>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5.75" customHeight="1">
      <c r="A554" s="50"/>
      <c r="B554" s="147"/>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5.75" customHeight="1">
      <c r="A555" s="50"/>
      <c r="B555" s="147"/>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5.75" customHeight="1">
      <c r="A556" s="50"/>
      <c r="B556" s="147"/>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5.75" customHeight="1">
      <c r="A557" s="50"/>
      <c r="B557" s="147"/>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5.75" customHeight="1">
      <c r="A558" s="50"/>
      <c r="B558" s="147"/>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5.75" customHeight="1">
      <c r="A559" s="50"/>
      <c r="B559" s="147"/>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5.75" customHeight="1">
      <c r="A560" s="50"/>
      <c r="B560" s="147"/>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5.75" customHeight="1">
      <c r="A561" s="50"/>
      <c r="B561" s="147"/>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5.75" customHeight="1">
      <c r="A562" s="50"/>
      <c r="B562" s="147"/>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5.75" customHeight="1">
      <c r="A563" s="50"/>
      <c r="B563" s="147"/>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5.75" customHeight="1">
      <c r="A564" s="50"/>
      <c r="B564" s="147"/>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5.75" customHeight="1">
      <c r="A565" s="50"/>
      <c r="B565" s="147"/>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5.75" customHeight="1">
      <c r="A566" s="50"/>
      <c r="B566" s="147"/>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5.75" customHeight="1">
      <c r="A567" s="50"/>
      <c r="B567" s="147"/>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5.75" customHeight="1">
      <c r="A568" s="50"/>
      <c r="B568" s="147"/>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5.75" customHeight="1">
      <c r="A569" s="50"/>
      <c r="B569" s="147"/>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5.75" customHeight="1">
      <c r="A570" s="50"/>
      <c r="B570" s="147"/>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5.75" customHeight="1">
      <c r="A571" s="50"/>
      <c r="B571" s="147"/>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5.75" customHeight="1">
      <c r="A572" s="50"/>
      <c r="B572" s="147"/>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5.75" customHeight="1">
      <c r="A573" s="50"/>
      <c r="B573" s="147"/>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5.75" customHeight="1">
      <c r="A574" s="50"/>
      <c r="B574" s="147"/>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5.75" customHeight="1">
      <c r="A575" s="50"/>
      <c r="B575" s="147"/>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5.75" customHeight="1">
      <c r="A576" s="50"/>
      <c r="B576" s="147"/>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5.75" customHeight="1">
      <c r="A577" s="50"/>
      <c r="B577" s="147"/>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5.75" customHeight="1">
      <c r="A578" s="50"/>
      <c r="B578" s="147"/>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5.75" customHeight="1">
      <c r="A579" s="50"/>
      <c r="B579" s="147"/>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5.75" customHeight="1">
      <c r="A580" s="50"/>
      <c r="B580" s="147"/>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5.75" customHeight="1">
      <c r="A581" s="50"/>
      <c r="B581" s="147"/>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5.75" customHeight="1">
      <c r="A582" s="50"/>
      <c r="B582" s="147"/>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5.75" customHeight="1">
      <c r="A583" s="50"/>
      <c r="B583" s="147"/>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5.75" customHeight="1">
      <c r="A584" s="50"/>
      <c r="B584" s="147"/>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5.75" customHeight="1">
      <c r="A585" s="50"/>
      <c r="B585" s="147"/>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5.75" customHeight="1">
      <c r="A586" s="50"/>
      <c r="B586" s="147"/>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5.75" customHeight="1">
      <c r="A587" s="50"/>
      <c r="B587" s="147"/>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5.75" customHeight="1">
      <c r="A588" s="50"/>
      <c r="B588" s="147"/>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5.75" customHeight="1">
      <c r="A589" s="50"/>
      <c r="B589" s="147"/>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5.75" customHeight="1">
      <c r="A590" s="50"/>
      <c r="B590" s="147"/>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5.75" customHeight="1">
      <c r="A591" s="50"/>
      <c r="B591" s="147"/>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5.75" customHeight="1">
      <c r="A592" s="50"/>
      <c r="B592" s="147"/>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5.75" customHeight="1">
      <c r="A593" s="50"/>
      <c r="B593" s="147"/>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5.75" customHeight="1">
      <c r="A594" s="50"/>
      <c r="B594" s="147"/>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5.75" customHeight="1">
      <c r="A595" s="50"/>
      <c r="B595" s="147"/>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5.75" customHeight="1">
      <c r="A596" s="50"/>
      <c r="B596" s="147"/>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5.75" customHeight="1">
      <c r="A597" s="50"/>
      <c r="B597" s="147"/>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5.75" customHeight="1">
      <c r="A598" s="50"/>
      <c r="B598" s="147"/>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5.75" customHeight="1">
      <c r="A599" s="50"/>
      <c r="B599" s="147"/>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5.75" customHeight="1">
      <c r="A600" s="50"/>
      <c r="B600" s="147"/>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5.75" customHeight="1">
      <c r="A601" s="50"/>
      <c r="B601" s="147"/>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5.75" customHeight="1">
      <c r="A602" s="50"/>
      <c r="B602" s="147"/>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5.75" customHeight="1">
      <c r="A603" s="50"/>
      <c r="B603" s="147"/>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5.75" customHeight="1">
      <c r="A604" s="50"/>
      <c r="B604" s="147"/>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5.75" customHeight="1">
      <c r="A605" s="50"/>
      <c r="B605" s="147"/>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5.75" customHeight="1">
      <c r="A606" s="50"/>
      <c r="B606" s="147"/>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5.75" customHeight="1">
      <c r="A607" s="50"/>
      <c r="B607" s="147"/>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5.75" customHeight="1">
      <c r="A608" s="50"/>
      <c r="B608" s="147"/>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5.75" customHeight="1">
      <c r="A609" s="50"/>
      <c r="B609" s="147"/>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5.75" customHeight="1">
      <c r="A610" s="50"/>
      <c r="B610" s="147"/>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5.75" customHeight="1">
      <c r="A611" s="50"/>
      <c r="B611" s="147"/>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5.75" customHeight="1">
      <c r="A612" s="50"/>
      <c r="B612" s="147"/>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5.75" customHeight="1">
      <c r="A613" s="50"/>
      <c r="B613" s="147"/>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5.75" customHeight="1">
      <c r="A614" s="50"/>
      <c r="B614" s="147"/>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5.75" customHeight="1">
      <c r="A615" s="50"/>
      <c r="B615" s="147"/>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5.75" customHeight="1">
      <c r="A616" s="50"/>
      <c r="B616" s="147"/>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5.75" customHeight="1">
      <c r="A617" s="50"/>
      <c r="B617" s="147"/>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5.75" customHeight="1">
      <c r="A618" s="50"/>
      <c r="B618" s="147"/>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5.75" customHeight="1">
      <c r="A619" s="50"/>
      <c r="B619" s="147"/>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5.75" customHeight="1">
      <c r="A620" s="50"/>
      <c r="B620" s="147"/>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5.75" customHeight="1">
      <c r="A621" s="50"/>
      <c r="B621" s="147"/>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5.75" customHeight="1">
      <c r="A622" s="50"/>
      <c r="B622" s="147"/>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5.75" customHeight="1">
      <c r="A623" s="50"/>
      <c r="B623" s="147"/>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5.75" customHeight="1">
      <c r="A624" s="50"/>
      <c r="B624" s="147"/>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5.75" customHeight="1">
      <c r="A625" s="50"/>
      <c r="B625" s="147"/>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5.75" customHeight="1">
      <c r="A626" s="50"/>
      <c r="B626" s="147"/>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5.75" customHeight="1">
      <c r="A627" s="50"/>
      <c r="B627" s="147"/>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5.75" customHeight="1">
      <c r="A628" s="50"/>
      <c r="B628" s="147"/>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5.75" customHeight="1">
      <c r="A629" s="50"/>
      <c r="B629" s="147"/>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5.75" customHeight="1">
      <c r="A630" s="50"/>
      <c r="B630" s="147"/>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5.75" customHeight="1">
      <c r="A631" s="50"/>
      <c r="B631" s="147"/>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5.75" customHeight="1">
      <c r="A632" s="50"/>
      <c r="B632" s="147"/>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5.75" customHeight="1">
      <c r="A633" s="50"/>
      <c r="B633" s="147"/>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5.75" customHeight="1">
      <c r="A634" s="50"/>
      <c r="B634" s="147"/>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5.75" customHeight="1">
      <c r="A635" s="50"/>
      <c r="B635" s="147"/>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5.75" customHeight="1">
      <c r="A636" s="50"/>
      <c r="B636" s="147"/>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5.75" customHeight="1">
      <c r="A637" s="50"/>
      <c r="B637" s="147"/>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5.75" customHeight="1">
      <c r="A638" s="50"/>
      <c r="B638" s="147"/>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5.75" customHeight="1">
      <c r="A639" s="50"/>
      <c r="B639" s="147"/>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5.75" customHeight="1">
      <c r="A640" s="50"/>
      <c r="B640" s="147"/>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5.75" customHeight="1">
      <c r="A641" s="50"/>
      <c r="B641" s="147"/>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5.75" customHeight="1">
      <c r="A642" s="50"/>
      <c r="B642" s="147"/>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5.75" customHeight="1">
      <c r="A643" s="50"/>
      <c r="B643" s="147"/>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5.75" customHeight="1">
      <c r="A644" s="50"/>
      <c r="B644" s="147"/>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5.75" customHeight="1">
      <c r="A645" s="50"/>
      <c r="B645" s="147"/>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5.75" customHeight="1">
      <c r="A646" s="50"/>
      <c r="B646" s="147"/>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5.75" customHeight="1">
      <c r="A647" s="50"/>
      <c r="B647" s="147"/>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5.75" customHeight="1">
      <c r="A648" s="50"/>
      <c r="B648" s="147"/>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5.75" customHeight="1">
      <c r="A649" s="50"/>
      <c r="B649" s="147"/>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5.75" customHeight="1">
      <c r="A650" s="50"/>
      <c r="B650" s="147"/>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5.75" customHeight="1">
      <c r="A651" s="50"/>
      <c r="B651" s="147"/>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5.75" customHeight="1">
      <c r="A652" s="50"/>
      <c r="B652" s="147"/>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5.75" customHeight="1">
      <c r="A653" s="50"/>
      <c r="B653" s="147"/>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5.75" customHeight="1">
      <c r="A654" s="50"/>
      <c r="B654" s="147"/>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5.75" customHeight="1">
      <c r="A655" s="50"/>
      <c r="B655" s="147"/>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5.75" customHeight="1">
      <c r="A656" s="50"/>
      <c r="B656" s="147"/>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5.75" customHeight="1">
      <c r="A657" s="50"/>
      <c r="B657" s="147"/>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5.75" customHeight="1">
      <c r="A658" s="50"/>
      <c r="B658" s="147"/>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5.75" customHeight="1">
      <c r="A659" s="50"/>
      <c r="B659" s="147"/>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5.75" customHeight="1">
      <c r="A660" s="50"/>
      <c r="B660" s="147"/>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5.75" customHeight="1">
      <c r="A661" s="50"/>
      <c r="B661" s="147"/>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5.75" customHeight="1">
      <c r="A662" s="50"/>
      <c r="B662" s="147"/>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5.75" customHeight="1">
      <c r="A663" s="50"/>
      <c r="B663" s="147"/>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5.75" customHeight="1">
      <c r="A664" s="50"/>
      <c r="B664" s="147"/>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5.75" customHeight="1">
      <c r="A665" s="50"/>
      <c r="B665" s="147"/>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5.75" customHeight="1">
      <c r="A666" s="50"/>
      <c r="B666" s="147"/>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5.75" customHeight="1">
      <c r="A667" s="50"/>
      <c r="B667" s="147"/>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5.75" customHeight="1">
      <c r="A668" s="50"/>
      <c r="B668" s="147"/>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5.75" customHeight="1">
      <c r="A669" s="50"/>
      <c r="B669" s="147"/>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5.75" customHeight="1">
      <c r="A670" s="50"/>
      <c r="B670" s="147"/>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5.75" customHeight="1">
      <c r="A671" s="50"/>
      <c r="B671" s="147"/>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5.75" customHeight="1">
      <c r="A672" s="50"/>
      <c r="B672" s="147"/>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5.75" customHeight="1">
      <c r="A673" s="50"/>
      <c r="B673" s="147"/>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5.75" customHeight="1">
      <c r="A674" s="50"/>
      <c r="B674" s="147"/>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5.75" customHeight="1">
      <c r="A675" s="50"/>
      <c r="B675" s="147"/>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5.75" customHeight="1">
      <c r="A676" s="50"/>
      <c r="B676" s="147"/>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5.75" customHeight="1">
      <c r="A677" s="50"/>
      <c r="B677" s="147"/>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5.75" customHeight="1">
      <c r="A678" s="50"/>
      <c r="B678" s="147"/>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5.75" customHeight="1">
      <c r="A679" s="50"/>
      <c r="B679" s="147"/>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5.75" customHeight="1">
      <c r="A680" s="50"/>
      <c r="B680" s="147"/>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5.75" customHeight="1">
      <c r="A681" s="50"/>
      <c r="B681" s="147"/>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5.75" customHeight="1">
      <c r="A682" s="50"/>
      <c r="B682" s="147"/>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5.75" customHeight="1">
      <c r="A683" s="50"/>
      <c r="B683" s="147"/>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5.75" customHeight="1">
      <c r="A684" s="50"/>
      <c r="B684" s="147"/>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5.75" customHeight="1">
      <c r="A685" s="50"/>
      <c r="B685" s="147"/>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5.75" customHeight="1">
      <c r="A686" s="50"/>
      <c r="B686" s="147"/>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5.75" customHeight="1">
      <c r="A687" s="50"/>
      <c r="B687" s="147"/>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5.75" customHeight="1">
      <c r="A688" s="50"/>
      <c r="B688" s="147"/>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5.75" customHeight="1">
      <c r="A689" s="50"/>
      <c r="B689" s="147"/>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5.75" customHeight="1">
      <c r="A690" s="50"/>
      <c r="B690" s="147"/>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5.75" customHeight="1">
      <c r="A691" s="50"/>
      <c r="B691" s="147"/>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5.75" customHeight="1">
      <c r="A692" s="50"/>
      <c r="B692" s="147"/>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5.75" customHeight="1">
      <c r="A693" s="50"/>
      <c r="B693" s="147"/>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5.75" customHeight="1">
      <c r="A694" s="50"/>
      <c r="B694" s="147"/>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5.75" customHeight="1">
      <c r="A695" s="50"/>
      <c r="B695" s="147"/>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5.75" customHeight="1">
      <c r="A696" s="50"/>
      <c r="B696" s="147"/>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5.75" customHeight="1">
      <c r="A697" s="50"/>
      <c r="B697" s="147"/>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5.75" customHeight="1">
      <c r="A698" s="50"/>
      <c r="B698" s="147"/>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5.75" customHeight="1">
      <c r="A699" s="50"/>
      <c r="B699" s="147"/>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5.75" customHeight="1">
      <c r="A700" s="50"/>
      <c r="B700" s="147"/>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5.75" customHeight="1">
      <c r="A701" s="50"/>
      <c r="B701" s="147"/>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5.75" customHeight="1">
      <c r="A702" s="50"/>
      <c r="B702" s="147"/>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5.75" customHeight="1">
      <c r="A703" s="50"/>
      <c r="B703" s="147"/>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5.75" customHeight="1">
      <c r="A704" s="50"/>
      <c r="B704" s="147"/>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5.75" customHeight="1">
      <c r="A705" s="50"/>
      <c r="B705" s="147"/>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5.75" customHeight="1">
      <c r="A706" s="50"/>
      <c r="B706" s="147"/>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5.75" customHeight="1">
      <c r="A707" s="50"/>
      <c r="B707" s="147"/>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5.75" customHeight="1">
      <c r="A708" s="50"/>
      <c r="B708" s="147"/>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5.75" customHeight="1">
      <c r="A709" s="50"/>
      <c r="B709" s="147"/>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5.75" customHeight="1">
      <c r="A710" s="50"/>
      <c r="B710" s="147"/>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5.75" customHeight="1">
      <c r="A711" s="50"/>
      <c r="B711" s="147"/>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5.75" customHeight="1">
      <c r="A712" s="50"/>
      <c r="B712" s="147"/>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5.75" customHeight="1">
      <c r="A713" s="50"/>
      <c r="B713" s="147"/>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5.75" customHeight="1">
      <c r="A714" s="50"/>
      <c r="B714" s="147"/>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5.75" customHeight="1">
      <c r="A715" s="50"/>
      <c r="B715" s="147"/>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5.75" customHeight="1">
      <c r="A716" s="50"/>
      <c r="B716" s="147"/>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5.75" customHeight="1">
      <c r="A717" s="50"/>
      <c r="B717" s="147"/>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5.75" customHeight="1">
      <c r="A718" s="50"/>
      <c r="B718" s="147"/>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5.75" customHeight="1">
      <c r="A719" s="50"/>
      <c r="B719" s="147"/>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5.75" customHeight="1">
      <c r="A720" s="50"/>
      <c r="B720" s="147"/>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5.75" customHeight="1">
      <c r="A721" s="50"/>
      <c r="B721" s="147"/>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5.75" customHeight="1">
      <c r="A722" s="50"/>
      <c r="B722" s="147"/>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5.75" customHeight="1">
      <c r="A723" s="50"/>
      <c r="B723" s="147"/>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5.75" customHeight="1">
      <c r="A724" s="50"/>
      <c r="B724" s="147"/>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5.75" customHeight="1">
      <c r="A725" s="50"/>
      <c r="B725" s="147"/>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5.75" customHeight="1">
      <c r="A726" s="50"/>
      <c r="B726" s="147"/>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5.75" customHeight="1">
      <c r="A727" s="50"/>
      <c r="B727" s="147"/>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5.75" customHeight="1">
      <c r="A728" s="50"/>
      <c r="B728" s="147"/>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5.75" customHeight="1">
      <c r="A729" s="50"/>
      <c r="B729" s="147"/>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5.75" customHeight="1">
      <c r="A730" s="50"/>
      <c r="B730" s="147"/>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5.75" customHeight="1">
      <c r="A731" s="50"/>
      <c r="B731" s="147"/>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5.75" customHeight="1">
      <c r="A732" s="50"/>
      <c r="B732" s="147"/>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5.75" customHeight="1">
      <c r="A733" s="50"/>
      <c r="B733" s="147"/>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5.75" customHeight="1">
      <c r="A734" s="50"/>
      <c r="B734" s="147"/>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5.75" customHeight="1">
      <c r="A735" s="50"/>
      <c r="B735" s="147"/>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5.75" customHeight="1">
      <c r="A736" s="50"/>
      <c r="B736" s="147"/>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5.75" customHeight="1">
      <c r="A737" s="50"/>
      <c r="B737" s="147"/>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5.75" customHeight="1">
      <c r="A738" s="50"/>
      <c r="B738" s="147"/>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5.75" customHeight="1">
      <c r="A739" s="50"/>
      <c r="B739" s="147"/>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5.75" customHeight="1">
      <c r="A740" s="50"/>
      <c r="B740" s="147"/>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5.75" customHeight="1">
      <c r="A741" s="50"/>
      <c r="B741" s="147"/>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5.75" customHeight="1">
      <c r="A742" s="50"/>
      <c r="B742" s="147"/>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5.75" customHeight="1">
      <c r="A743" s="50"/>
      <c r="B743" s="147"/>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5.75" customHeight="1">
      <c r="A744" s="50"/>
      <c r="B744" s="147"/>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5.75" customHeight="1">
      <c r="A745" s="50"/>
      <c r="B745" s="147"/>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5.75" customHeight="1">
      <c r="A746" s="50"/>
      <c r="B746" s="147"/>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5.75" customHeight="1">
      <c r="A747" s="50"/>
      <c r="B747" s="147"/>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5.75" customHeight="1">
      <c r="A748" s="50"/>
      <c r="B748" s="147"/>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5.75" customHeight="1">
      <c r="A749" s="50"/>
      <c r="B749" s="147"/>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5.75" customHeight="1">
      <c r="A750" s="50"/>
      <c r="B750" s="147"/>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5.75" customHeight="1">
      <c r="A751" s="50"/>
      <c r="B751" s="147"/>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5.75" customHeight="1">
      <c r="A752" s="50"/>
      <c r="B752" s="147"/>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5.75" customHeight="1">
      <c r="A753" s="50"/>
      <c r="B753" s="147"/>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5.75" customHeight="1">
      <c r="A754" s="50"/>
      <c r="B754" s="147"/>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5.75" customHeight="1">
      <c r="A755" s="50"/>
      <c r="B755" s="147"/>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5.75" customHeight="1">
      <c r="A756" s="50"/>
      <c r="B756" s="147"/>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5.75" customHeight="1">
      <c r="A757" s="50"/>
      <c r="B757" s="147"/>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5.75" customHeight="1">
      <c r="A758" s="50"/>
      <c r="B758" s="147"/>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5.75" customHeight="1">
      <c r="A759" s="50"/>
      <c r="B759" s="147"/>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5.75" customHeight="1">
      <c r="A760" s="50"/>
      <c r="B760" s="147"/>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5.75" customHeight="1">
      <c r="A761" s="50"/>
      <c r="B761" s="147"/>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5.75" customHeight="1">
      <c r="A762" s="50"/>
      <c r="B762" s="147"/>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5.75" customHeight="1">
      <c r="A763" s="50"/>
      <c r="B763" s="147"/>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5.75" customHeight="1">
      <c r="A764" s="50"/>
      <c r="B764" s="147"/>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5.75" customHeight="1">
      <c r="A765" s="50"/>
      <c r="B765" s="147"/>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5.75" customHeight="1">
      <c r="A766" s="50"/>
      <c r="B766" s="147"/>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5.75" customHeight="1">
      <c r="A767" s="50"/>
      <c r="B767" s="147"/>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5.75" customHeight="1">
      <c r="A768" s="50"/>
      <c r="B768" s="147"/>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5.75" customHeight="1">
      <c r="A769" s="50"/>
      <c r="B769" s="147"/>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5.75" customHeight="1">
      <c r="A770" s="50"/>
      <c r="B770" s="147"/>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5.75" customHeight="1">
      <c r="A771" s="50"/>
      <c r="B771" s="147"/>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5.75" customHeight="1">
      <c r="A772" s="50"/>
      <c r="B772" s="147"/>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5.75" customHeight="1">
      <c r="A773" s="50"/>
      <c r="B773" s="147"/>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5.75" customHeight="1">
      <c r="A774" s="50"/>
      <c r="B774" s="147"/>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5.75" customHeight="1">
      <c r="A775" s="50"/>
      <c r="B775" s="147"/>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5.75" customHeight="1">
      <c r="A776" s="50"/>
      <c r="B776" s="147"/>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5.75" customHeight="1">
      <c r="A777" s="50"/>
      <c r="B777" s="147"/>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5.75" customHeight="1">
      <c r="A778" s="50"/>
      <c r="B778" s="147"/>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5.75" customHeight="1">
      <c r="A779" s="50"/>
      <c r="B779" s="147"/>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5.75" customHeight="1">
      <c r="A780" s="50"/>
      <c r="B780" s="147"/>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5.75" customHeight="1">
      <c r="A781" s="50"/>
      <c r="B781" s="147"/>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5.75" customHeight="1">
      <c r="A782" s="50"/>
      <c r="B782" s="147"/>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5.75" customHeight="1">
      <c r="A783" s="50"/>
      <c r="B783" s="147"/>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5.75" customHeight="1">
      <c r="A784" s="50"/>
      <c r="B784" s="147"/>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5.75" customHeight="1">
      <c r="A785" s="50"/>
      <c r="B785" s="147"/>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5.75" customHeight="1">
      <c r="A786" s="50"/>
      <c r="B786" s="147"/>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5.75" customHeight="1">
      <c r="A787" s="50"/>
      <c r="B787" s="147"/>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5.75" customHeight="1">
      <c r="A788" s="50"/>
      <c r="B788" s="147"/>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5.75" customHeight="1">
      <c r="A789" s="50"/>
      <c r="B789" s="147"/>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5.75" customHeight="1">
      <c r="A790" s="50"/>
      <c r="B790" s="147"/>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5.75" customHeight="1">
      <c r="A791" s="50"/>
      <c r="B791" s="147"/>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5.75" customHeight="1">
      <c r="A792" s="50"/>
      <c r="B792" s="147"/>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5.75" customHeight="1">
      <c r="A793" s="50"/>
      <c r="B793" s="147"/>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5.75" customHeight="1">
      <c r="A794" s="50"/>
      <c r="B794" s="147"/>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5.75" customHeight="1">
      <c r="A795" s="50"/>
      <c r="B795" s="147"/>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5.75" customHeight="1">
      <c r="A796" s="50"/>
      <c r="B796" s="147"/>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5.75" customHeight="1">
      <c r="A797" s="50"/>
      <c r="B797" s="147"/>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5.75" customHeight="1">
      <c r="A798" s="50"/>
      <c r="B798" s="147"/>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5.75" customHeight="1">
      <c r="A799" s="50"/>
      <c r="B799" s="147"/>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5.75" customHeight="1">
      <c r="A800" s="50"/>
      <c r="B800" s="147"/>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5.75" customHeight="1">
      <c r="A801" s="50"/>
      <c r="B801" s="147"/>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5.75" customHeight="1">
      <c r="A802" s="50"/>
      <c r="B802" s="147"/>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5.75" customHeight="1">
      <c r="A803" s="50"/>
      <c r="B803" s="147"/>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5.75" customHeight="1">
      <c r="A804" s="50"/>
      <c r="B804" s="147"/>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5.75" customHeight="1">
      <c r="A805" s="50"/>
      <c r="B805" s="147"/>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5.75" customHeight="1">
      <c r="A806" s="50"/>
      <c r="B806" s="147"/>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5.75" customHeight="1">
      <c r="A807" s="50"/>
      <c r="B807" s="147"/>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5.75" customHeight="1">
      <c r="A808" s="50"/>
      <c r="B808" s="147"/>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5.75" customHeight="1">
      <c r="A809" s="50"/>
      <c r="B809" s="147"/>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5.75" customHeight="1">
      <c r="A810" s="50"/>
      <c r="B810" s="147"/>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5.75" customHeight="1">
      <c r="A811" s="50"/>
      <c r="B811" s="147"/>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5.75" customHeight="1">
      <c r="A812" s="50"/>
      <c r="B812" s="147"/>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5.75" customHeight="1">
      <c r="A813" s="50"/>
      <c r="B813" s="147"/>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5.75" customHeight="1">
      <c r="A814" s="50"/>
      <c r="B814" s="147"/>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5.75" customHeight="1">
      <c r="A815" s="50"/>
      <c r="B815" s="147"/>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5.75" customHeight="1">
      <c r="A816" s="50"/>
      <c r="B816" s="147"/>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5.75" customHeight="1">
      <c r="A817" s="50"/>
      <c r="B817" s="147"/>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5.75" customHeight="1">
      <c r="A818" s="50"/>
      <c r="B818" s="147"/>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5.75" customHeight="1">
      <c r="A819" s="50"/>
      <c r="B819" s="147"/>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5.75" customHeight="1">
      <c r="A820" s="50"/>
      <c r="B820" s="147"/>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5.75" customHeight="1">
      <c r="A821" s="50"/>
      <c r="B821" s="147"/>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5.75" customHeight="1">
      <c r="A822" s="50"/>
      <c r="B822" s="147"/>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5.75" customHeight="1">
      <c r="A823" s="50"/>
      <c r="B823" s="147"/>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5.75" customHeight="1">
      <c r="A824" s="50"/>
      <c r="B824" s="147"/>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5.75" customHeight="1">
      <c r="A825" s="50"/>
      <c r="B825" s="147"/>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5.75" customHeight="1">
      <c r="A826" s="50"/>
      <c r="B826" s="147"/>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5.75" customHeight="1">
      <c r="A827" s="50"/>
      <c r="B827" s="147"/>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5.75" customHeight="1">
      <c r="A828" s="50"/>
      <c r="B828" s="147"/>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5.75" customHeight="1">
      <c r="A829" s="50"/>
      <c r="B829" s="147"/>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5.75" customHeight="1">
      <c r="A830" s="50"/>
      <c r="B830" s="147"/>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5.75" customHeight="1">
      <c r="A831" s="50"/>
      <c r="B831" s="147"/>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5.75" customHeight="1">
      <c r="A832" s="50"/>
      <c r="B832" s="147"/>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5.75" customHeight="1">
      <c r="A833" s="50"/>
      <c r="B833" s="147"/>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5.75" customHeight="1">
      <c r="A834" s="50"/>
      <c r="B834" s="147"/>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5.75" customHeight="1">
      <c r="A835" s="50"/>
      <c r="B835" s="147"/>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5.75" customHeight="1">
      <c r="A836" s="50"/>
      <c r="B836" s="147"/>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5.75" customHeight="1">
      <c r="A837" s="50"/>
      <c r="B837" s="147"/>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5.75" customHeight="1">
      <c r="A838" s="50"/>
      <c r="B838" s="147"/>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5.75" customHeight="1">
      <c r="A839" s="50"/>
      <c r="B839" s="147"/>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5.75" customHeight="1">
      <c r="A840" s="50"/>
      <c r="B840" s="147"/>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5.75" customHeight="1">
      <c r="A841" s="50"/>
      <c r="B841" s="147"/>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5.75" customHeight="1">
      <c r="A842" s="50"/>
      <c r="B842" s="147"/>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5.75" customHeight="1">
      <c r="A843" s="50"/>
      <c r="B843" s="147"/>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5.75" customHeight="1">
      <c r="A844" s="50"/>
      <c r="B844" s="147"/>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5.75" customHeight="1">
      <c r="A845" s="50"/>
      <c r="B845" s="147"/>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5.75" customHeight="1">
      <c r="A846" s="50"/>
      <c r="B846" s="147"/>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5.75" customHeight="1">
      <c r="A847" s="50"/>
      <c r="B847" s="147"/>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5.75" customHeight="1">
      <c r="A848" s="50"/>
      <c r="B848" s="147"/>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5.75" customHeight="1">
      <c r="A849" s="50"/>
      <c r="B849" s="147"/>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5.75" customHeight="1">
      <c r="A850" s="50"/>
      <c r="B850" s="147"/>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5.75" customHeight="1">
      <c r="A851" s="50"/>
      <c r="B851" s="147"/>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5.75" customHeight="1">
      <c r="A852" s="50"/>
      <c r="B852" s="147"/>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5.75" customHeight="1">
      <c r="A853" s="50"/>
      <c r="B853" s="147"/>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5.75" customHeight="1">
      <c r="A854" s="50"/>
      <c r="B854" s="147"/>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5.75" customHeight="1">
      <c r="A855" s="50"/>
      <c r="B855" s="147"/>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5.75" customHeight="1">
      <c r="A856" s="50"/>
      <c r="B856" s="147"/>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5.75" customHeight="1">
      <c r="A857" s="50"/>
      <c r="B857" s="147"/>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5.75" customHeight="1">
      <c r="A858" s="50"/>
      <c r="B858" s="147"/>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5.75" customHeight="1">
      <c r="A859" s="50"/>
      <c r="B859" s="147"/>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5.75" customHeight="1">
      <c r="A860" s="50"/>
      <c r="B860" s="147"/>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5.75" customHeight="1">
      <c r="A861" s="50"/>
      <c r="B861" s="147"/>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5.75" customHeight="1">
      <c r="A862" s="50"/>
      <c r="B862" s="147"/>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5.75" customHeight="1">
      <c r="A863" s="50"/>
      <c r="B863" s="147"/>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5.75" customHeight="1">
      <c r="A864" s="50"/>
      <c r="B864" s="147"/>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5.75" customHeight="1">
      <c r="A865" s="50"/>
      <c r="B865" s="147"/>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5.75" customHeight="1">
      <c r="A866" s="50"/>
      <c r="B866" s="147"/>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5.75" customHeight="1">
      <c r="A867" s="50"/>
      <c r="B867" s="147"/>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5.75" customHeight="1">
      <c r="A868" s="50"/>
      <c r="B868" s="147"/>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5.75" customHeight="1">
      <c r="A869" s="50"/>
      <c r="B869" s="147"/>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5.75" customHeight="1">
      <c r="A870" s="50"/>
      <c r="B870" s="147"/>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5.75" customHeight="1">
      <c r="A871" s="50"/>
      <c r="B871" s="147"/>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5.75" customHeight="1">
      <c r="A872" s="50"/>
      <c r="B872" s="147"/>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5.75" customHeight="1">
      <c r="A873" s="50"/>
      <c r="B873" s="147"/>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5.75" customHeight="1">
      <c r="A874" s="50"/>
      <c r="B874" s="147"/>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5.75" customHeight="1">
      <c r="A875" s="50"/>
      <c r="B875" s="147"/>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5.75" customHeight="1">
      <c r="A876" s="50"/>
      <c r="B876" s="147"/>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5.75" customHeight="1">
      <c r="A877" s="50"/>
      <c r="B877" s="147"/>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5.75" customHeight="1">
      <c r="A878" s="50"/>
      <c r="B878" s="147"/>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5.75" customHeight="1">
      <c r="A879" s="50"/>
      <c r="B879" s="147"/>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5.75" customHeight="1">
      <c r="A880" s="50"/>
      <c r="B880" s="147"/>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5.75" customHeight="1">
      <c r="A881" s="50"/>
      <c r="B881" s="147"/>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5.75" customHeight="1">
      <c r="A882" s="50"/>
      <c r="B882" s="147"/>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5.75" customHeight="1">
      <c r="A883" s="50"/>
      <c r="B883" s="147"/>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5.75" customHeight="1">
      <c r="A884" s="50"/>
      <c r="B884" s="147"/>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5.75" customHeight="1">
      <c r="A885" s="50"/>
      <c r="B885" s="147"/>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5.75" customHeight="1">
      <c r="A886" s="50"/>
      <c r="B886" s="147"/>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5.75" customHeight="1">
      <c r="A887" s="50"/>
      <c r="B887" s="147"/>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5.75" customHeight="1">
      <c r="A888" s="50"/>
      <c r="B888" s="147"/>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5.75" customHeight="1">
      <c r="A889" s="50"/>
      <c r="B889" s="147"/>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5.75" customHeight="1">
      <c r="A890" s="50"/>
      <c r="B890" s="147"/>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5.75" customHeight="1">
      <c r="A891" s="50"/>
      <c r="B891" s="147"/>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5.75" customHeight="1">
      <c r="A892" s="50"/>
      <c r="B892" s="147"/>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5.75" customHeight="1">
      <c r="A893" s="50"/>
      <c r="B893" s="147"/>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5.75" customHeight="1">
      <c r="A894" s="50"/>
      <c r="B894" s="147"/>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5.75" customHeight="1">
      <c r="A895" s="50"/>
      <c r="B895" s="147"/>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5.75" customHeight="1">
      <c r="A896" s="50"/>
      <c r="B896" s="147"/>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5.75" customHeight="1">
      <c r="A897" s="50"/>
      <c r="B897" s="147"/>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5.75" customHeight="1">
      <c r="A898" s="50"/>
      <c r="B898" s="147"/>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5.75" customHeight="1">
      <c r="A899" s="50"/>
      <c r="B899" s="147"/>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5.75" customHeight="1">
      <c r="A900" s="50"/>
      <c r="B900" s="147"/>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5.75" customHeight="1">
      <c r="A901" s="50"/>
      <c r="B901" s="147"/>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5.75" customHeight="1">
      <c r="A902" s="50"/>
      <c r="B902" s="147"/>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5.75" customHeight="1">
      <c r="A903" s="50"/>
      <c r="B903" s="147"/>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5.75" customHeight="1">
      <c r="A904" s="50"/>
      <c r="B904" s="147"/>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5.75" customHeight="1">
      <c r="A905" s="50"/>
      <c r="B905" s="147"/>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5.75" customHeight="1">
      <c r="A906" s="50"/>
      <c r="B906" s="147"/>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5.75" customHeight="1">
      <c r="A907" s="50"/>
      <c r="B907" s="147"/>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5.75" customHeight="1">
      <c r="A908" s="50"/>
      <c r="B908" s="147"/>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5.75" customHeight="1">
      <c r="A909" s="50"/>
      <c r="B909" s="147"/>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5.75" customHeight="1">
      <c r="A910" s="50"/>
      <c r="B910" s="147"/>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5.75" customHeight="1">
      <c r="A911" s="50"/>
      <c r="B911" s="147"/>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5.75" customHeight="1">
      <c r="A912" s="50"/>
      <c r="B912" s="147"/>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5.75" customHeight="1">
      <c r="A913" s="50"/>
      <c r="B913" s="147"/>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5.75" customHeight="1">
      <c r="A914" s="50"/>
      <c r="B914" s="147"/>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5.75" customHeight="1">
      <c r="A915" s="50"/>
      <c r="B915" s="147"/>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5.75" customHeight="1">
      <c r="A916" s="50"/>
      <c r="B916" s="147"/>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5.75" customHeight="1">
      <c r="A917" s="50"/>
      <c r="B917" s="147"/>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5.75" customHeight="1">
      <c r="A918" s="50"/>
      <c r="B918" s="147"/>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5.75" customHeight="1">
      <c r="A919" s="50"/>
      <c r="B919" s="147"/>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5.75" customHeight="1">
      <c r="A920" s="50"/>
      <c r="B920" s="147"/>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5.75" customHeight="1">
      <c r="A921" s="50"/>
      <c r="B921" s="147"/>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5.75" customHeight="1">
      <c r="A922" s="50"/>
      <c r="B922" s="147"/>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5.75" customHeight="1">
      <c r="A923" s="50"/>
      <c r="B923" s="147"/>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5.75" customHeight="1">
      <c r="A924" s="50"/>
      <c r="B924" s="147"/>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5.75" customHeight="1">
      <c r="A925" s="50"/>
      <c r="B925" s="147"/>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5.75" customHeight="1">
      <c r="A926" s="50"/>
      <c r="B926" s="147"/>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5.75" customHeight="1">
      <c r="A927" s="50"/>
      <c r="B927" s="147"/>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5.75" customHeight="1">
      <c r="A928" s="50"/>
      <c r="B928" s="147"/>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5.75" customHeight="1">
      <c r="A929" s="50"/>
      <c r="B929" s="147"/>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5.75" customHeight="1">
      <c r="A930" s="50"/>
      <c r="B930" s="147"/>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5.75" customHeight="1">
      <c r="A931" s="50"/>
      <c r="B931" s="147"/>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5.75" customHeight="1">
      <c r="A932" s="50"/>
      <c r="B932" s="147"/>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5.75" customHeight="1">
      <c r="A933" s="50"/>
      <c r="B933" s="147"/>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5.75" customHeight="1">
      <c r="A934" s="50"/>
      <c r="B934" s="147"/>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5.75" customHeight="1">
      <c r="A935" s="50"/>
      <c r="B935" s="147"/>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5.75" customHeight="1">
      <c r="A936" s="50"/>
      <c r="B936" s="147"/>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5.75" customHeight="1">
      <c r="A937" s="50"/>
      <c r="B937" s="147"/>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5.75" customHeight="1">
      <c r="A938" s="50"/>
      <c r="B938" s="147"/>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5.75" customHeight="1">
      <c r="A939" s="50"/>
      <c r="B939" s="147"/>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5.75" customHeight="1">
      <c r="A940" s="50"/>
      <c r="B940" s="147"/>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5.75" customHeight="1">
      <c r="A941" s="50"/>
      <c r="B941" s="147"/>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5.75" customHeight="1">
      <c r="A942" s="50"/>
      <c r="B942" s="147"/>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5.75" customHeight="1">
      <c r="A943" s="50"/>
      <c r="B943" s="147"/>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5.75" customHeight="1">
      <c r="A944" s="50"/>
      <c r="B944" s="147"/>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5.75" customHeight="1">
      <c r="A945" s="50"/>
      <c r="B945" s="147"/>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5.75" customHeight="1">
      <c r="A946" s="50"/>
      <c r="B946" s="147"/>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5.75" customHeight="1">
      <c r="A947" s="50"/>
      <c r="B947" s="147"/>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5.75" customHeight="1">
      <c r="A948" s="50"/>
      <c r="B948" s="147"/>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5.75" customHeight="1">
      <c r="A949" s="50"/>
      <c r="B949" s="147"/>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5.75" customHeight="1">
      <c r="A950" s="50"/>
      <c r="B950" s="147"/>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5.75" customHeight="1">
      <c r="A951" s="50"/>
      <c r="B951" s="147"/>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5.75" customHeight="1">
      <c r="A952" s="50"/>
      <c r="B952" s="147"/>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5.75" customHeight="1">
      <c r="A953" s="50"/>
      <c r="B953" s="147"/>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5.75" customHeight="1">
      <c r="A954" s="50"/>
      <c r="B954" s="147"/>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5.75" customHeight="1">
      <c r="A955" s="50"/>
      <c r="B955" s="147"/>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5.75" customHeight="1">
      <c r="A956" s="50"/>
      <c r="B956" s="147"/>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5.75" customHeight="1">
      <c r="A957" s="50"/>
      <c r="B957" s="147"/>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5.75" customHeight="1">
      <c r="A958" s="50"/>
      <c r="B958" s="147"/>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5.75" customHeight="1">
      <c r="A959" s="50"/>
      <c r="B959" s="147"/>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5.75" customHeight="1">
      <c r="A960" s="50"/>
      <c r="B960" s="147"/>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5.75" customHeight="1">
      <c r="A961" s="50"/>
      <c r="B961" s="147"/>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5.75" customHeight="1">
      <c r="A962" s="50"/>
      <c r="B962" s="147"/>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5.75" customHeight="1">
      <c r="A963" s="50"/>
      <c r="B963" s="147"/>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5.75" customHeight="1">
      <c r="A964" s="50"/>
      <c r="B964" s="147"/>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5.75" customHeight="1">
      <c r="A965" s="50"/>
      <c r="B965" s="147"/>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5.75" customHeight="1">
      <c r="A966" s="50"/>
      <c r="B966" s="147"/>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5.75" customHeight="1">
      <c r="A967" s="50"/>
      <c r="B967" s="147"/>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5.75" customHeight="1">
      <c r="A968" s="50"/>
      <c r="B968" s="147"/>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5.75" customHeight="1">
      <c r="A969" s="50"/>
      <c r="B969" s="147"/>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5.75" customHeight="1">
      <c r="A970" s="50"/>
      <c r="B970" s="147"/>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5.75" customHeight="1">
      <c r="A971" s="50"/>
      <c r="B971" s="147"/>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5.75" customHeight="1">
      <c r="A972" s="50"/>
      <c r="B972" s="147"/>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5.75" customHeight="1">
      <c r="A973" s="50"/>
      <c r="B973" s="147"/>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5.75" customHeight="1">
      <c r="A974" s="50"/>
      <c r="B974" s="147"/>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5.75" customHeight="1">
      <c r="A975" s="50"/>
      <c r="B975" s="147"/>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5.75" customHeight="1">
      <c r="A976" s="50"/>
      <c r="B976" s="147"/>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5.75" customHeight="1">
      <c r="A977" s="50"/>
      <c r="B977" s="147"/>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5.75" customHeight="1">
      <c r="A978" s="50"/>
      <c r="B978" s="147"/>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5.75" customHeight="1">
      <c r="A979" s="50"/>
      <c r="B979" s="147"/>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5.75" customHeight="1">
      <c r="A980" s="50"/>
      <c r="B980" s="147"/>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5.75" customHeight="1">
      <c r="A981" s="50"/>
      <c r="B981" s="147"/>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5.75" customHeight="1">
      <c r="A982" s="50"/>
      <c r="B982" s="147"/>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5.75" customHeight="1">
      <c r="A983" s="50"/>
      <c r="B983" s="147"/>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5.75" customHeight="1">
      <c r="A984" s="50"/>
      <c r="B984" s="147"/>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5.75" customHeight="1">
      <c r="A985" s="50"/>
      <c r="B985" s="147"/>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5.75" customHeight="1">
      <c r="A986" s="50"/>
      <c r="B986" s="147"/>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5.75" customHeight="1">
      <c r="A987" s="50"/>
      <c r="B987" s="147"/>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5.75" customHeight="1">
      <c r="A988" s="50"/>
      <c r="B988" s="147"/>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5.75" customHeight="1">
      <c r="A989" s="50"/>
      <c r="B989" s="147"/>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5.75" customHeight="1">
      <c r="A990" s="50"/>
      <c r="B990" s="147"/>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5.75" customHeight="1">
      <c r="A991" s="50"/>
      <c r="B991" s="147"/>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5.75" customHeight="1">
      <c r="A992" s="50"/>
      <c r="B992" s="147"/>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5.75" customHeight="1">
      <c r="A993" s="50"/>
      <c r="B993" s="147"/>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5.75" customHeight="1">
      <c r="A994" s="50"/>
      <c r="B994" s="147"/>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5.75" customHeight="1">
      <c r="A995" s="50"/>
      <c r="B995" s="147"/>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5.75" customHeight="1">
      <c r="A996" s="50"/>
      <c r="B996" s="147"/>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5.75" customHeight="1">
      <c r="A997" s="50"/>
      <c r="B997" s="147"/>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5.75" customHeight="1">
      <c r="A998" s="50"/>
      <c r="B998" s="147"/>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5.75" customHeight="1">
      <c r="A999" s="50"/>
      <c r="B999" s="147"/>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5.75" customHeight="1">
      <c r="A1000" s="50"/>
      <c r="B1000" s="147"/>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61">
    <mergeCell ref="C62:M62"/>
    <mergeCell ref="C50:M50"/>
    <mergeCell ref="C51:M51"/>
    <mergeCell ref="C52:M52"/>
    <mergeCell ref="C53:M53"/>
    <mergeCell ref="C54:M54"/>
    <mergeCell ref="C55:M55"/>
    <mergeCell ref="C56:M56"/>
    <mergeCell ref="C57:M57"/>
    <mergeCell ref="C58:M58"/>
    <mergeCell ref="C59:M59"/>
    <mergeCell ref="C60:M60"/>
    <mergeCell ref="C61:M61"/>
    <mergeCell ref="C10:D10"/>
    <mergeCell ref="F41:G41"/>
    <mergeCell ref="H41:I41"/>
    <mergeCell ref="J41:K41"/>
    <mergeCell ref="C13:M13"/>
    <mergeCell ref="J30:L30"/>
    <mergeCell ref="C14:D14"/>
    <mergeCell ref="C15:M15"/>
    <mergeCell ref="C16:M16"/>
    <mergeCell ref="C17:M17"/>
    <mergeCell ref="C11:M11"/>
    <mergeCell ref="C12:M12"/>
    <mergeCell ref="F10:G10"/>
    <mergeCell ref="I10:J10"/>
    <mergeCell ref="A16:A52"/>
    <mergeCell ref="A53:A58"/>
    <mergeCell ref="A59:A61"/>
    <mergeCell ref="A2:A15"/>
    <mergeCell ref="B14:B15"/>
    <mergeCell ref="B18:B24"/>
    <mergeCell ref="B25:B28"/>
    <mergeCell ref="B32:B34"/>
    <mergeCell ref="B35:B44"/>
    <mergeCell ref="B45:B48"/>
    <mergeCell ref="B8:B10"/>
    <mergeCell ref="G46:J47"/>
    <mergeCell ref="C49:M49"/>
    <mergeCell ref="D41:E41"/>
    <mergeCell ref="D43:E43"/>
    <mergeCell ref="F43:G43"/>
    <mergeCell ref="H43:I43"/>
    <mergeCell ref="C44:M44"/>
    <mergeCell ref="F46:F47"/>
    <mergeCell ref="L46:M47"/>
    <mergeCell ref="L41:M41"/>
    <mergeCell ref="B1:M1"/>
    <mergeCell ref="C2:M2"/>
    <mergeCell ref="C3:M3"/>
    <mergeCell ref="F4:G4"/>
    <mergeCell ref="I4:J4"/>
    <mergeCell ref="L4:M4"/>
    <mergeCell ref="C5:M5"/>
    <mergeCell ref="C6:M6"/>
    <mergeCell ref="C7:D7"/>
    <mergeCell ref="I7:M7"/>
    <mergeCell ref="F9:G9"/>
    <mergeCell ref="I9:J9"/>
    <mergeCell ref="C9:D9"/>
  </mergeCells>
  <dataValidations count="1">
    <dataValidation type="list" allowBlank="1" showErrorMessage="1" sqref="I7 N7">
      <formula1>INDIRECT($C$7)</formula1>
    </dataValidation>
  </dataValidations>
  <hyperlinks>
    <hyperlink ref="C57" r:id="rId1"/>
  </hyperlink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Z1000"/>
  <sheetViews>
    <sheetView zoomScale="80" zoomScaleNormal="80" workbookViewId="0">
      <selection activeCell="C9" sqref="C9:D9"/>
    </sheetView>
  </sheetViews>
  <sheetFormatPr baseColWidth="10" defaultColWidth="14.42578125" defaultRowHeight="15" customHeight="1"/>
  <cols>
    <col min="1" max="1" width="25.140625" customWidth="1"/>
    <col min="2" max="2" width="39.140625" customWidth="1"/>
    <col min="3" max="3" width="11.42578125" customWidth="1"/>
    <col min="4" max="4" width="16.42578125" customWidth="1"/>
    <col min="5" max="26" width="11.42578125" customWidth="1"/>
  </cols>
  <sheetData>
    <row r="1" spans="1:26" ht="39.75" customHeight="1">
      <c r="A1" s="159"/>
      <c r="B1" s="1202" t="s">
        <v>938</v>
      </c>
      <c r="C1" s="1203"/>
      <c r="D1" s="1203"/>
      <c r="E1" s="1203"/>
      <c r="F1" s="1203"/>
      <c r="G1" s="1203"/>
      <c r="H1" s="1203"/>
      <c r="I1" s="1203"/>
      <c r="J1" s="1203"/>
      <c r="K1" s="1203"/>
      <c r="L1" s="1203"/>
      <c r="M1" s="1204"/>
      <c r="N1" s="50"/>
      <c r="O1" s="50"/>
      <c r="P1" s="50"/>
      <c r="Q1" s="50"/>
      <c r="R1" s="50"/>
      <c r="S1" s="50"/>
      <c r="T1" s="50"/>
      <c r="U1" s="50"/>
      <c r="V1" s="50"/>
      <c r="W1" s="50"/>
      <c r="X1" s="50"/>
      <c r="Y1" s="50"/>
      <c r="Z1" s="50"/>
    </row>
    <row r="2" spans="1:26" ht="34.5" customHeight="1">
      <c r="A2" s="1212" t="s">
        <v>263</v>
      </c>
      <c r="B2" s="51" t="s">
        <v>264</v>
      </c>
      <c r="C2" s="1124" t="s">
        <v>30</v>
      </c>
      <c r="D2" s="1125"/>
      <c r="E2" s="1125"/>
      <c r="F2" s="1125"/>
      <c r="G2" s="1125"/>
      <c r="H2" s="1125"/>
      <c r="I2" s="1125"/>
      <c r="J2" s="1125"/>
      <c r="K2" s="1125"/>
      <c r="L2" s="1125"/>
      <c r="M2" s="1126"/>
      <c r="N2" s="50"/>
      <c r="O2" s="50"/>
      <c r="P2" s="50"/>
      <c r="Q2" s="50"/>
      <c r="R2" s="50"/>
      <c r="S2" s="50"/>
      <c r="T2" s="50"/>
      <c r="U2" s="50"/>
      <c r="V2" s="50"/>
      <c r="W2" s="50"/>
      <c r="X2" s="50"/>
      <c r="Y2" s="50"/>
      <c r="Z2" s="50"/>
    </row>
    <row r="3" spans="1:26" ht="48" customHeight="1">
      <c r="A3" s="1111"/>
      <c r="B3" s="52" t="s">
        <v>338</v>
      </c>
      <c r="C3" s="1103" t="s">
        <v>433</v>
      </c>
      <c r="D3" s="1064"/>
      <c r="E3" s="1064"/>
      <c r="F3" s="1064"/>
      <c r="G3" s="1064"/>
      <c r="H3" s="1064"/>
      <c r="I3" s="1064"/>
      <c r="J3" s="1064"/>
      <c r="K3" s="1064"/>
      <c r="L3" s="1064"/>
      <c r="M3" s="1095"/>
      <c r="N3" s="50"/>
      <c r="O3" s="50"/>
      <c r="P3" s="50"/>
      <c r="Q3" s="50"/>
      <c r="R3" s="50"/>
      <c r="S3" s="50"/>
      <c r="T3" s="50"/>
      <c r="U3" s="50"/>
      <c r="V3" s="50"/>
      <c r="W3" s="50"/>
      <c r="X3" s="50"/>
      <c r="Y3" s="50"/>
      <c r="Z3" s="50"/>
    </row>
    <row r="4" spans="1:26" ht="48.75" customHeight="1">
      <c r="A4" s="1111"/>
      <c r="B4" s="60" t="s">
        <v>97</v>
      </c>
      <c r="C4" s="54" t="s">
        <v>306</v>
      </c>
      <c r="D4" s="152" t="s">
        <v>309</v>
      </c>
      <c r="E4" s="56"/>
      <c r="F4" s="1114" t="s">
        <v>98</v>
      </c>
      <c r="G4" s="1069"/>
      <c r="H4" s="81" t="s">
        <v>434</v>
      </c>
      <c r="I4" s="1241" t="s">
        <v>435</v>
      </c>
      <c r="J4" s="1100"/>
      <c r="K4" s="1100"/>
      <c r="L4" s="1100"/>
      <c r="M4" s="1101"/>
      <c r="N4" s="50"/>
      <c r="O4" s="50"/>
      <c r="P4" s="50"/>
      <c r="Q4" s="50"/>
      <c r="R4" s="50"/>
      <c r="S4" s="50"/>
      <c r="T4" s="50"/>
      <c r="U4" s="50"/>
      <c r="V4" s="50"/>
      <c r="W4" s="50"/>
      <c r="X4" s="50"/>
      <c r="Y4" s="50"/>
      <c r="Z4" s="50"/>
    </row>
    <row r="5" spans="1:26" ht="40.5" customHeight="1">
      <c r="A5" s="1111"/>
      <c r="B5" s="60" t="s">
        <v>267</v>
      </c>
      <c r="C5" s="1242" t="s">
        <v>436</v>
      </c>
      <c r="D5" s="1125"/>
      <c r="E5" s="1125"/>
      <c r="F5" s="1125"/>
      <c r="G5" s="1125"/>
      <c r="H5" s="1125"/>
      <c r="I5" s="1125"/>
      <c r="J5" s="1125"/>
      <c r="K5" s="1125"/>
      <c r="L5" s="1125"/>
      <c r="M5" s="1126"/>
      <c r="N5" s="50"/>
      <c r="O5" s="50"/>
      <c r="P5" s="50"/>
      <c r="Q5" s="50"/>
      <c r="R5" s="50"/>
      <c r="S5" s="50"/>
      <c r="T5" s="50"/>
      <c r="U5" s="50"/>
      <c r="V5" s="50"/>
      <c r="W5" s="50"/>
      <c r="X5" s="50"/>
      <c r="Y5" s="50"/>
      <c r="Z5" s="50"/>
    </row>
    <row r="6" spans="1:26" ht="32.25" customHeight="1">
      <c r="A6" s="1111"/>
      <c r="B6" s="60" t="s">
        <v>268</v>
      </c>
      <c r="C6" s="1103" t="s">
        <v>437</v>
      </c>
      <c r="D6" s="1064"/>
      <c r="E6" s="1064"/>
      <c r="F6" s="1064"/>
      <c r="G6" s="1064"/>
      <c r="H6" s="1064"/>
      <c r="I6" s="1064"/>
      <c r="J6" s="1064"/>
      <c r="K6" s="1064"/>
      <c r="L6" s="1064"/>
      <c r="M6" s="1095"/>
      <c r="N6" s="50"/>
      <c r="O6" s="50"/>
      <c r="P6" s="50"/>
      <c r="Q6" s="50"/>
      <c r="R6" s="50"/>
      <c r="S6" s="50"/>
      <c r="T6" s="50"/>
      <c r="U6" s="50"/>
      <c r="V6" s="50"/>
      <c r="W6" s="50"/>
      <c r="X6" s="50"/>
      <c r="Y6" s="50"/>
      <c r="Z6" s="50"/>
    </row>
    <row r="7" spans="1:26" ht="15.75" customHeight="1">
      <c r="A7" s="1111"/>
      <c r="B7" s="52" t="s">
        <v>269</v>
      </c>
      <c r="C7" s="1108" t="s">
        <v>343</v>
      </c>
      <c r="D7" s="1109"/>
      <c r="E7" s="162"/>
      <c r="F7" s="162"/>
      <c r="G7" s="163"/>
      <c r="H7" s="63" t="s">
        <v>52</v>
      </c>
      <c r="I7" s="1199" t="s">
        <v>54</v>
      </c>
      <c r="J7" s="1064"/>
      <c r="K7" s="1064"/>
      <c r="L7" s="1064"/>
      <c r="M7" s="1095"/>
      <c r="N7" s="50"/>
      <c r="O7" s="50"/>
      <c r="P7" s="50"/>
      <c r="Q7" s="50"/>
      <c r="R7" s="50"/>
      <c r="S7" s="50"/>
      <c r="T7" s="50"/>
      <c r="U7" s="50"/>
      <c r="V7" s="50"/>
      <c r="W7" s="50"/>
      <c r="X7" s="50"/>
      <c r="Y7" s="50"/>
      <c r="Z7" s="50"/>
    </row>
    <row r="8" spans="1:26" ht="15.75" customHeight="1">
      <c r="A8" s="1111"/>
      <c r="B8" s="1213" t="s">
        <v>270</v>
      </c>
      <c r="C8" s="64"/>
      <c r="D8" s="65"/>
      <c r="E8" s="65"/>
      <c r="F8" s="65"/>
      <c r="G8" s="65"/>
      <c r="H8" s="65"/>
      <c r="I8" s="65"/>
      <c r="J8" s="65"/>
      <c r="K8" s="65"/>
      <c r="L8" s="88"/>
      <c r="M8" s="89"/>
      <c r="N8" s="50"/>
      <c r="O8" s="50"/>
      <c r="P8" s="50"/>
      <c r="Q8" s="50"/>
      <c r="R8" s="50"/>
      <c r="S8" s="50"/>
      <c r="T8" s="50"/>
      <c r="U8" s="50"/>
      <c r="V8" s="50"/>
      <c r="W8" s="50"/>
      <c r="X8" s="50"/>
      <c r="Y8" s="50"/>
      <c r="Z8" s="50"/>
    </row>
    <row r="9" spans="1:26" ht="15.75" customHeight="1">
      <c r="A9" s="1111"/>
      <c r="B9" s="1077"/>
      <c r="C9" s="1079" t="s">
        <v>344</v>
      </c>
      <c r="D9" s="1080"/>
      <c r="E9" s="67"/>
      <c r="F9" s="1081" t="s">
        <v>345</v>
      </c>
      <c r="G9" s="1080"/>
      <c r="H9" s="67"/>
      <c r="I9" s="1081" t="s">
        <v>346</v>
      </c>
      <c r="J9" s="1080"/>
      <c r="K9" s="67"/>
      <c r="L9" s="90"/>
      <c r="M9" s="91"/>
      <c r="N9" s="50"/>
      <c r="O9" s="50"/>
      <c r="P9" s="50"/>
      <c r="Q9" s="50"/>
      <c r="R9" s="50"/>
      <c r="S9" s="50"/>
      <c r="T9" s="50"/>
      <c r="U9" s="50"/>
      <c r="V9" s="50"/>
      <c r="W9" s="50"/>
      <c r="X9" s="50"/>
      <c r="Y9" s="50"/>
      <c r="Z9" s="50"/>
    </row>
    <row r="10" spans="1:26" ht="15.75" customHeight="1">
      <c r="A10" s="1111"/>
      <c r="B10" s="1078"/>
      <c r="C10" s="1079" t="s">
        <v>272</v>
      </c>
      <c r="D10" s="1080"/>
      <c r="E10" s="68"/>
      <c r="F10" s="1081" t="s">
        <v>272</v>
      </c>
      <c r="G10" s="1080"/>
      <c r="H10" s="68"/>
      <c r="I10" s="1081" t="s">
        <v>272</v>
      </c>
      <c r="J10" s="1080"/>
      <c r="K10" s="68"/>
      <c r="L10" s="95"/>
      <c r="M10" s="96"/>
      <c r="N10" s="50"/>
      <c r="O10" s="50"/>
      <c r="P10" s="50"/>
      <c r="Q10" s="50"/>
      <c r="R10" s="50"/>
      <c r="S10" s="50"/>
      <c r="T10" s="50"/>
      <c r="U10" s="50"/>
      <c r="V10" s="50"/>
      <c r="W10" s="50"/>
      <c r="X10" s="50"/>
      <c r="Y10" s="50"/>
      <c r="Z10" s="50"/>
    </row>
    <row r="11" spans="1:26" ht="34.5" customHeight="1">
      <c r="A11" s="1111"/>
      <c r="B11" s="52" t="s">
        <v>273</v>
      </c>
      <c r="C11" s="1240" t="s">
        <v>438</v>
      </c>
      <c r="D11" s="1064"/>
      <c r="E11" s="1064"/>
      <c r="F11" s="1064"/>
      <c r="G11" s="1064"/>
      <c r="H11" s="1064"/>
      <c r="I11" s="1064"/>
      <c r="J11" s="1064"/>
      <c r="K11" s="1064"/>
      <c r="L11" s="1064"/>
      <c r="M11" s="1095"/>
      <c r="N11" s="50"/>
      <c r="O11" s="50"/>
      <c r="P11" s="50"/>
      <c r="Q11" s="50"/>
      <c r="R11" s="50"/>
      <c r="S11" s="50"/>
      <c r="T11" s="50"/>
      <c r="U11" s="50"/>
      <c r="V11" s="50"/>
      <c r="W11" s="50"/>
      <c r="X11" s="50"/>
      <c r="Y11" s="50"/>
      <c r="Z11" s="50"/>
    </row>
    <row r="12" spans="1:26" ht="74.25" customHeight="1">
      <c r="A12" s="1111"/>
      <c r="B12" s="52" t="s">
        <v>348</v>
      </c>
      <c r="C12" s="1103" t="s">
        <v>439</v>
      </c>
      <c r="D12" s="1064"/>
      <c r="E12" s="1064"/>
      <c r="F12" s="1064"/>
      <c r="G12" s="1064"/>
      <c r="H12" s="1064"/>
      <c r="I12" s="1064"/>
      <c r="J12" s="1064"/>
      <c r="K12" s="1064"/>
      <c r="L12" s="1064"/>
      <c r="M12" s="1095"/>
      <c r="N12" s="50"/>
      <c r="O12" s="50"/>
      <c r="P12" s="50"/>
      <c r="Q12" s="50"/>
      <c r="R12" s="50"/>
      <c r="S12" s="50"/>
      <c r="T12" s="50"/>
      <c r="U12" s="50"/>
      <c r="V12" s="50"/>
      <c r="W12" s="50"/>
      <c r="X12" s="50"/>
      <c r="Y12" s="50"/>
      <c r="Z12" s="50"/>
    </row>
    <row r="13" spans="1:26" ht="64.5" customHeight="1">
      <c r="A13" s="1111"/>
      <c r="B13" s="52" t="s">
        <v>349</v>
      </c>
      <c r="C13" s="1097" t="s">
        <v>350</v>
      </c>
      <c r="D13" s="1064"/>
      <c r="E13" s="1064"/>
      <c r="F13" s="1064"/>
      <c r="G13" s="1064"/>
      <c r="H13" s="1064"/>
      <c r="I13" s="1064"/>
      <c r="J13" s="1064"/>
      <c r="K13" s="1064"/>
      <c r="L13" s="1064"/>
      <c r="M13" s="1095"/>
      <c r="N13" s="50"/>
      <c r="O13" s="50"/>
      <c r="P13" s="50"/>
      <c r="Q13" s="50"/>
      <c r="R13" s="50"/>
      <c r="S13" s="50"/>
      <c r="T13" s="50"/>
      <c r="U13" s="50"/>
      <c r="V13" s="50"/>
      <c r="W13" s="50"/>
      <c r="X13" s="50"/>
      <c r="Y13" s="50"/>
      <c r="Z13" s="50"/>
    </row>
    <row r="14" spans="1:26" ht="15.75" customHeight="1">
      <c r="A14" s="1111"/>
      <c r="B14" s="1213" t="s">
        <v>351</v>
      </c>
      <c r="C14" s="1098" t="s">
        <v>352</v>
      </c>
      <c r="D14" s="1109"/>
      <c r="E14" s="167" t="s">
        <v>353</v>
      </c>
      <c r="F14" s="81" t="s">
        <v>354</v>
      </c>
      <c r="G14" s="81" t="s">
        <v>355</v>
      </c>
      <c r="H14" s="1192"/>
      <c r="I14" s="1064"/>
      <c r="J14" s="1064"/>
      <c r="K14" s="1064"/>
      <c r="L14" s="1064"/>
      <c r="M14" s="1069"/>
      <c r="N14" s="50"/>
      <c r="O14" s="50"/>
      <c r="P14" s="50"/>
      <c r="Q14" s="50"/>
      <c r="R14" s="50"/>
      <c r="S14" s="50"/>
      <c r="T14" s="50"/>
      <c r="U14" s="50"/>
      <c r="V14" s="50"/>
      <c r="W14" s="50"/>
      <c r="X14" s="50"/>
      <c r="Y14" s="50"/>
      <c r="Z14" s="50"/>
    </row>
    <row r="15" spans="1:26" ht="15.75" customHeight="1">
      <c r="A15" s="1113"/>
      <c r="B15" s="1214"/>
      <c r="C15" s="1098"/>
      <c r="D15" s="1064"/>
      <c r="E15" s="1064"/>
      <c r="F15" s="1064"/>
      <c r="G15" s="1064"/>
      <c r="H15" s="1064"/>
      <c r="I15" s="1064"/>
      <c r="J15" s="1064"/>
      <c r="K15" s="1064"/>
      <c r="L15" s="1064"/>
      <c r="M15" s="1095"/>
      <c r="N15" s="50"/>
      <c r="O15" s="50"/>
      <c r="P15" s="50"/>
      <c r="Q15" s="50"/>
      <c r="R15" s="50"/>
      <c r="S15" s="50"/>
      <c r="T15" s="50"/>
      <c r="U15" s="50"/>
      <c r="V15" s="50"/>
      <c r="W15" s="50"/>
      <c r="X15" s="50"/>
      <c r="Y15" s="50"/>
      <c r="Z15" s="50"/>
    </row>
    <row r="16" spans="1:26" ht="15.75" customHeight="1">
      <c r="A16" s="1211" t="s">
        <v>275</v>
      </c>
      <c r="B16" s="61" t="s">
        <v>91</v>
      </c>
      <c r="C16" s="1103" t="s">
        <v>390</v>
      </c>
      <c r="D16" s="1064"/>
      <c r="E16" s="1064"/>
      <c r="F16" s="1064"/>
      <c r="G16" s="1064"/>
      <c r="H16" s="1064"/>
      <c r="I16" s="1064"/>
      <c r="J16" s="1064"/>
      <c r="K16" s="1064"/>
      <c r="L16" s="1064"/>
      <c r="M16" s="1095"/>
      <c r="N16" s="50"/>
      <c r="O16" s="50"/>
      <c r="P16" s="50"/>
      <c r="Q16" s="50"/>
      <c r="R16" s="50"/>
      <c r="S16" s="50"/>
      <c r="T16" s="50"/>
      <c r="U16" s="50"/>
      <c r="V16" s="50"/>
      <c r="W16" s="50"/>
      <c r="X16" s="50"/>
      <c r="Y16" s="50"/>
      <c r="Z16" s="50"/>
    </row>
    <row r="17" spans="1:26" ht="15.75" customHeight="1">
      <c r="A17" s="1111"/>
      <c r="B17" s="61" t="s">
        <v>356</v>
      </c>
      <c r="C17" s="1103" t="s">
        <v>440</v>
      </c>
      <c r="D17" s="1064"/>
      <c r="E17" s="1064"/>
      <c r="F17" s="1064"/>
      <c r="G17" s="1064"/>
      <c r="H17" s="1064"/>
      <c r="I17" s="1064"/>
      <c r="J17" s="1064"/>
      <c r="K17" s="1064"/>
      <c r="L17" s="1064"/>
      <c r="M17" s="1095"/>
      <c r="N17" s="50"/>
      <c r="O17" s="50"/>
      <c r="P17" s="50"/>
      <c r="Q17" s="50"/>
      <c r="R17" s="50"/>
      <c r="S17" s="50"/>
      <c r="T17" s="50"/>
      <c r="U17" s="50"/>
      <c r="V17" s="50"/>
      <c r="W17" s="50"/>
      <c r="X17" s="50"/>
      <c r="Y17" s="50"/>
      <c r="Z17" s="50"/>
    </row>
    <row r="18" spans="1:26" ht="8.25" customHeight="1">
      <c r="A18" s="1111"/>
      <c r="B18" s="1117" t="s">
        <v>276</v>
      </c>
      <c r="C18" s="71"/>
      <c r="D18" s="72"/>
      <c r="E18" s="72"/>
      <c r="F18" s="72"/>
      <c r="G18" s="72"/>
      <c r="H18" s="72"/>
      <c r="I18" s="72"/>
      <c r="J18" s="72"/>
      <c r="K18" s="72"/>
      <c r="L18" s="72"/>
      <c r="M18" s="73"/>
      <c r="N18" s="50"/>
      <c r="O18" s="50"/>
      <c r="P18" s="50"/>
      <c r="Q18" s="50"/>
      <c r="R18" s="50"/>
      <c r="S18" s="50"/>
      <c r="T18" s="50"/>
      <c r="U18" s="50"/>
      <c r="V18" s="50"/>
      <c r="W18" s="50"/>
      <c r="X18" s="50"/>
      <c r="Y18" s="50"/>
      <c r="Z18" s="50"/>
    </row>
    <row r="19" spans="1:26" ht="9" customHeight="1">
      <c r="A19" s="1111"/>
      <c r="B19" s="1077"/>
      <c r="C19" s="74"/>
      <c r="D19" s="75"/>
      <c r="E19" s="76"/>
      <c r="F19" s="75"/>
      <c r="G19" s="76"/>
      <c r="H19" s="75"/>
      <c r="I19" s="76"/>
      <c r="J19" s="75"/>
      <c r="K19" s="76"/>
      <c r="L19" s="76"/>
      <c r="M19" s="77"/>
      <c r="N19" s="50"/>
      <c r="O19" s="50"/>
      <c r="P19" s="50"/>
      <c r="Q19" s="50"/>
      <c r="R19" s="50"/>
      <c r="S19" s="50"/>
      <c r="T19" s="50"/>
      <c r="U19" s="50"/>
      <c r="V19" s="50"/>
      <c r="W19" s="50"/>
      <c r="X19" s="50"/>
      <c r="Y19" s="50"/>
      <c r="Z19" s="50"/>
    </row>
    <row r="20" spans="1:26" ht="15.75" customHeight="1">
      <c r="A20" s="1111"/>
      <c r="B20" s="1077"/>
      <c r="C20" s="78" t="s">
        <v>277</v>
      </c>
      <c r="D20" s="79"/>
      <c r="E20" s="80" t="s">
        <v>278</v>
      </c>
      <c r="F20" s="79"/>
      <c r="G20" s="80" t="s">
        <v>279</v>
      </c>
      <c r="H20" s="79"/>
      <c r="I20" s="80" t="s">
        <v>280</v>
      </c>
      <c r="J20" s="81" t="s">
        <v>309</v>
      </c>
      <c r="K20" s="80"/>
      <c r="L20" s="80"/>
      <c r="M20" s="77"/>
      <c r="N20" s="50"/>
      <c r="O20" s="50"/>
      <c r="P20" s="50"/>
      <c r="Q20" s="50"/>
      <c r="R20" s="50"/>
      <c r="S20" s="50"/>
      <c r="T20" s="50"/>
      <c r="U20" s="50"/>
      <c r="V20" s="50"/>
      <c r="W20" s="50"/>
      <c r="X20" s="50"/>
      <c r="Y20" s="50"/>
      <c r="Z20" s="50"/>
    </row>
    <row r="21" spans="1:26" ht="15.75" customHeight="1">
      <c r="A21" s="1111"/>
      <c r="B21" s="1077"/>
      <c r="C21" s="78" t="s">
        <v>281</v>
      </c>
      <c r="D21" s="81"/>
      <c r="E21" s="80" t="s">
        <v>282</v>
      </c>
      <c r="F21" s="82"/>
      <c r="G21" s="80" t="s">
        <v>283</v>
      </c>
      <c r="H21" s="82"/>
      <c r="I21" s="80"/>
      <c r="J21" s="76"/>
      <c r="K21" s="80"/>
      <c r="L21" s="80"/>
      <c r="M21" s="77"/>
      <c r="N21" s="50"/>
      <c r="O21" s="50"/>
      <c r="P21" s="50"/>
      <c r="Q21" s="50"/>
      <c r="R21" s="50"/>
      <c r="S21" s="50"/>
      <c r="T21" s="50"/>
      <c r="U21" s="50"/>
      <c r="V21" s="50"/>
      <c r="W21" s="50"/>
      <c r="X21" s="50"/>
      <c r="Y21" s="50"/>
      <c r="Z21" s="50"/>
    </row>
    <row r="22" spans="1:26" ht="15.75" customHeight="1">
      <c r="A22" s="1111"/>
      <c r="B22" s="1077"/>
      <c r="C22" s="78" t="s">
        <v>284</v>
      </c>
      <c r="D22" s="81"/>
      <c r="E22" s="80" t="s">
        <v>285</v>
      </c>
      <c r="F22" s="81"/>
      <c r="G22" s="80"/>
      <c r="H22" s="76"/>
      <c r="I22" s="80"/>
      <c r="J22" s="76"/>
      <c r="K22" s="80"/>
      <c r="L22" s="80"/>
      <c r="M22" s="77"/>
      <c r="N22" s="50"/>
      <c r="O22" s="50"/>
      <c r="P22" s="50"/>
      <c r="Q22" s="50"/>
      <c r="R22" s="50"/>
      <c r="S22" s="50"/>
      <c r="T22" s="50"/>
      <c r="U22" s="50"/>
      <c r="V22" s="50"/>
      <c r="W22" s="50"/>
      <c r="X22" s="50"/>
      <c r="Y22" s="50"/>
      <c r="Z22" s="50"/>
    </row>
    <row r="23" spans="1:26" ht="15.75" customHeight="1">
      <c r="A23" s="1111"/>
      <c r="B23" s="1077"/>
      <c r="C23" s="78" t="s">
        <v>286</v>
      </c>
      <c r="D23" s="81"/>
      <c r="E23" s="80" t="s">
        <v>288</v>
      </c>
      <c r="F23" s="68"/>
      <c r="G23" s="68"/>
      <c r="H23" s="68"/>
      <c r="I23" s="68"/>
      <c r="J23" s="68"/>
      <c r="K23" s="68"/>
      <c r="L23" s="68"/>
      <c r="M23" s="83"/>
      <c r="N23" s="50"/>
      <c r="O23" s="50"/>
      <c r="P23" s="50"/>
      <c r="Q23" s="50"/>
      <c r="R23" s="50"/>
      <c r="S23" s="50"/>
      <c r="T23" s="50"/>
      <c r="U23" s="50"/>
      <c r="V23" s="50"/>
      <c r="W23" s="50"/>
      <c r="X23" s="50"/>
      <c r="Y23" s="50"/>
      <c r="Z23" s="50"/>
    </row>
    <row r="24" spans="1:26" ht="9.75" customHeight="1">
      <c r="A24" s="1111"/>
      <c r="B24" s="1078"/>
      <c r="C24" s="84"/>
      <c r="D24" s="85"/>
      <c r="E24" s="85"/>
      <c r="F24" s="85"/>
      <c r="G24" s="85"/>
      <c r="H24" s="85"/>
      <c r="I24" s="85"/>
      <c r="J24" s="85"/>
      <c r="K24" s="85"/>
      <c r="L24" s="85"/>
      <c r="M24" s="86"/>
      <c r="N24" s="50"/>
      <c r="O24" s="50"/>
      <c r="P24" s="50"/>
      <c r="Q24" s="50"/>
      <c r="R24" s="50"/>
      <c r="S24" s="50"/>
      <c r="T24" s="50"/>
      <c r="U24" s="50"/>
      <c r="V24" s="50"/>
      <c r="W24" s="50"/>
      <c r="X24" s="50"/>
      <c r="Y24" s="50"/>
      <c r="Z24" s="50"/>
    </row>
    <row r="25" spans="1:26" ht="15.75" customHeight="1">
      <c r="A25" s="1111"/>
      <c r="B25" s="1117" t="s">
        <v>290</v>
      </c>
      <c r="C25" s="87"/>
      <c r="D25" s="72"/>
      <c r="E25" s="72"/>
      <c r="F25" s="72"/>
      <c r="G25" s="72"/>
      <c r="H25" s="72"/>
      <c r="I25" s="72"/>
      <c r="J25" s="72"/>
      <c r="K25" s="72"/>
      <c r="L25" s="88"/>
      <c r="M25" s="89"/>
      <c r="N25" s="50"/>
      <c r="O25" s="50"/>
      <c r="P25" s="50"/>
      <c r="Q25" s="50"/>
      <c r="R25" s="50"/>
      <c r="S25" s="50"/>
      <c r="T25" s="50"/>
      <c r="U25" s="50"/>
      <c r="V25" s="50"/>
      <c r="W25" s="50"/>
      <c r="X25" s="50"/>
      <c r="Y25" s="50"/>
      <c r="Z25" s="50"/>
    </row>
    <row r="26" spans="1:26" ht="15.75" customHeight="1">
      <c r="A26" s="1111"/>
      <c r="B26" s="1077"/>
      <c r="C26" s="78" t="s">
        <v>291</v>
      </c>
      <c r="D26" s="82"/>
      <c r="E26" s="10"/>
      <c r="F26" s="80" t="s">
        <v>292</v>
      </c>
      <c r="G26" s="81" t="s">
        <v>309</v>
      </c>
      <c r="H26" s="10"/>
      <c r="I26" s="80" t="s">
        <v>201</v>
      </c>
      <c r="J26" s="81"/>
      <c r="K26" s="10"/>
      <c r="L26" s="90"/>
      <c r="M26" s="91"/>
      <c r="N26" s="50"/>
      <c r="O26" s="50"/>
      <c r="P26" s="50"/>
      <c r="Q26" s="50"/>
      <c r="R26" s="50"/>
      <c r="S26" s="50"/>
      <c r="T26" s="50"/>
      <c r="U26" s="50"/>
      <c r="V26" s="50"/>
      <c r="W26" s="50"/>
      <c r="X26" s="50"/>
      <c r="Y26" s="50"/>
      <c r="Z26" s="50"/>
    </row>
    <row r="27" spans="1:26" ht="15.75" customHeight="1">
      <c r="A27" s="1111"/>
      <c r="B27" s="1077"/>
      <c r="C27" s="78" t="s">
        <v>293</v>
      </c>
      <c r="D27" s="92"/>
      <c r="E27" s="90"/>
      <c r="F27" s="80" t="s">
        <v>193</v>
      </c>
      <c r="G27" s="81"/>
      <c r="H27" s="90"/>
      <c r="I27" s="93"/>
      <c r="J27" s="90"/>
      <c r="K27" s="67"/>
      <c r="L27" s="90"/>
      <c r="M27" s="91"/>
      <c r="N27" s="50"/>
      <c r="O27" s="50"/>
      <c r="P27" s="50"/>
      <c r="Q27" s="50"/>
      <c r="R27" s="50"/>
      <c r="S27" s="50"/>
      <c r="T27" s="50"/>
      <c r="U27" s="50"/>
      <c r="V27" s="50"/>
      <c r="W27" s="50"/>
      <c r="X27" s="50"/>
      <c r="Y27" s="50"/>
      <c r="Z27" s="50"/>
    </row>
    <row r="28" spans="1:26" ht="15.75" customHeight="1">
      <c r="A28" s="1111"/>
      <c r="B28" s="1078"/>
      <c r="C28" s="94"/>
      <c r="D28" s="75"/>
      <c r="E28" s="75"/>
      <c r="F28" s="75"/>
      <c r="G28" s="75"/>
      <c r="H28" s="75"/>
      <c r="I28" s="75"/>
      <c r="J28" s="75"/>
      <c r="K28" s="75"/>
      <c r="L28" s="95"/>
      <c r="M28" s="96"/>
      <c r="N28" s="50"/>
      <c r="O28" s="50"/>
      <c r="P28" s="50"/>
      <c r="Q28" s="50"/>
      <c r="R28" s="50"/>
      <c r="S28" s="50"/>
      <c r="T28" s="50"/>
      <c r="U28" s="50"/>
      <c r="V28" s="50"/>
      <c r="W28" s="50"/>
      <c r="X28" s="50"/>
      <c r="Y28" s="50"/>
      <c r="Z28" s="50"/>
    </row>
    <row r="29" spans="1:26" ht="15.75" customHeight="1">
      <c r="A29" s="1111"/>
      <c r="B29" s="101" t="s">
        <v>294</v>
      </c>
      <c r="C29" s="98"/>
      <c r="D29" s="99"/>
      <c r="E29" s="99"/>
      <c r="F29" s="99"/>
      <c r="G29" s="99"/>
      <c r="H29" s="99"/>
      <c r="I29" s="99"/>
      <c r="J29" s="99"/>
      <c r="K29" s="99"/>
      <c r="L29" s="99"/>
      <c r="M29" s="100"/>
      <c r="N29" s="50"/>
      <c r="O29" s="50"/>
      <c r="P29" s="50"/>
      <c r="Q29" s="50"/>
      <c r="R29" s="50"/>
      <c r="S29" s="50"/>
      <c r="T29" s="50"/>
      <c r="U29" s="50"/>
      <c r="V29" s="50"/>
      <c r="W29" s="50"/>
      <c r="X29" s="50"/>
      <c r="Y29" s="50"/>
      <c r="Z29" s="50"/>
    </row>
    <row r="30" spans="1:26" ht="81.75" customHeight="1">
      <c r="A30" s="1111"/>
      <c r="B30" s="101"/>
      <c r="C30" s="102" t="s">
        <v>295</v>
      </c>
      <c r="D30" s="81">
        <v>1005</v>
      </c>
      <c r="E30" s="10"/>
      <c r="F30" s="104" t="s">
        <v>296</v>
      </c>
      <c r="G30" s="169">
        <v>44531</v>
      </c>
      <c r="H30" s="10"/>
      <c r="I30" s="104" t="s">
        <v>297</v>
      </c>
      <c r="J30" s="1192" t="s">
        <v>441</v>
      </c>
      <c r="K30" s="1064"/>
      <c r="L30" s="1069"/>
      <c r="M30" s="109"/>
      <c r="N30" s="50"/>
      <c r="O30" s="50"/>
      <c r="P30" s="50"/>
      <c r="Q30" s="50"/>
      <c r="R30" s="50"/>
      <c r="S30" s="50"/>
      <c r="T30" s="50"/>
      <c r="U30" s="50"/>
      <c r="V30" s="50"/>
      <c r="W30" s="50"/>
      <c r="X30" s="50"/>
      <c r="Y30" s="50"/>
      <c r="Z30" s="50"/>
    </row>
    <row r="31" spans="1:26" ht="16.5" customHeight="1">
      <c r="A31" s="1111"/>
      <c r="B31" s="60"/>
      <c r="C31" s="84"/>
      <c r="D31" s="170"/>
      <c r="E31" s="85"/>
      <c r="F31" s="85"/>
      <c r="G31" s="85"/>
      <c r="H31" s="85"/>
      <c r="I31" s="85"/>
      <c r="J31" s="85"/>
      <c r="K31" s="85"/>
      <c r="L31" s="85"/>
      <c r="M31" s="86"/>
      <c r="N31" s="50"/>
      <c r="O31" s="50"/>
      <c r="P31" s="50"/>
      <c r="Q31" s="50"/>
      <c r="R31" s="50"/>
      <c r="S31" s="50"/>
      <c r="T31" s="50"/>
      <c r="U31" s="50"/>
      <c r="V31" s="50"/>
      <c r="W31" s="50"/>
      <c r="X31" s="50"/>
      <c r="Y31" s="50"/>
      <c r="Z31" s="50"/>
    </row>
    <row r="32" spans="1:26" ht="15.75" customHeight="1">
      <c r="A32" s="1111"/>
      <c r="B32" s="1117" t="s">
        <v>299</v>
      </c>
      <c r="C32" s="110"/>
      <c r="D32" s="111"/>
      <c r="E32" s="111"/>
      <c r="F32" s="111"/>
      <c r="G32" s="111"/>
      <c r="H32" s="111"/>
      <c r="I32" s="111"/>
      <c r="J32" s="111"/>
      <c r="K32" s="111"/>
      <c r="L32" s="88"/>
      <c r="M32" s="89"/>
      <c r="N32" s="50"/>
      <c r="O32" s="50"/>
      <c r="P32" s="50"/>
      <c r="Q32" s="50"/>
      <c r="R32" s="50"/>
      <c r="S32" s="50"/>
      <c r="T32" s="50"/>
      <c r="U32" s="50"/>
      <c r="V32" s="50"/>
      <c r="W32" s="50"/>
      <c r="X32" s="50"/>
      <c r="Y32" s="50"/>
      <c r="Z32" s="50"/>
    </row>
    <row r="33" spans="1:26" ht="15.75" customHeight="1">
      <c r="A33" s="1111"/>
      <c r="B33" s="1077"/>
      <c r="C33" s="112" t="s">
        <v>300</v>
      </c>
      <c r="D33" s="171">
        <v>2023</v>
      </c>
      <c r="E33" s="114"/>
      <c r="F33" s="10" t="s">
        <v>301</v>
      </c>
      <c r="G33" s="172">
        <v>2038</v>
      </c>
      <c r="H33" s="114"/>
      <c r="I33" s="104"/>
      <c r="J33" s="114"/>
      <c r="K33" s="114"/>
      <c r="L33" s="90"/>
      <c r="M33" s="91"/>
      <c r="N33" s="50"/>
      <c r="O33" s="50"/>
      <c r="P33" s="50"/>
      <c r="Q33" s="50"/>
      <c r="R33" s="50"/>
      <c r="S33" s="50"/>
      <c r="T33" s="50"/>
      <c r="U33" s="50"/>
      <c r="V33" s="50"/>
      <c r="W33" s="50"/>
      <c r="X33" s="50"/>
      <c r="Y33" s="50"/>
      <c r="Z33" s="50"/>
    </row>
    <row r="34" spans="1:26" ht="15.75" customHeight="1">
      <c r="A34" s="1111"/>
      <c r="B34" s="1078"/>
      <c r="C34" s="84"/>
      <c r="D34" s="173"/>
      <c r="E34" s="174"/>
      <c r="F34" s="85"/>
      <c r="G34" s="174"/>
      <c r="H34" s="174"/>
      <c r="I34" s="175"/>
      <c r="J34" s="174"/>
      <c r="K34" s="174"/>
      <c r="L34" s="95"/>
      <c r="M34" s="96"/>
      <c r="N34" s="50"/>
      <c r="O34" s="50"/>
      <c r="P34" s="50"/>
      <c r="Q34" s="50"/>
      <c r="R34" s="50"/>
      <c r="S34" s="50"/>
      <c r="T34" s="50"/>
      <c r="U34" s="50"/>
      <c r="V34" s="50"/>
      <c r="W34" s="50"/>
      <c r="X34" s="50"/>
      <c r="Y34" s="50"/>
      <c r="Z34" s="50"/>
    </row>
    <row r="35" spans="1:26" ht="15.75" customHeight="1">
      <c r="A35" s="1111"/>
      <c r="B35" s="1117" t="s">
        <v>303</v>
      </c>
      <c r="C35" s="116"/>
      <c r="D35" s="62"/>
      <c r="E35" s="62"/>
      <c r="F35" s="62"/>
      <c r="G35" s="62"/>
      <c r="H35" s="62"/>
      <c r="I35" s="62"/>
      <c r="J35" s="62"/>
      <c r="K35" s="62"/>
      <c r="L35" s="62"/>
      <c r="M35" s="117"/>
      <c r="N35" s="50"/>
      <c r="O35" s="50"/>
      <c r="P35" s="50"/>
      <c r="Q35" s="50"/>
      <c r="R35" s="50"/>
      <c r="S35" s="50"/>
      <c r="T35" s="50"/>
      <c r="U35" s="50"/>
      <c r="V35" s="50"/>
      <c r="W35" s="50"/>
      <c r="X35" s="50"/>
      <c r="Y35" s="50"/>
      <c r="Z35" s="50"/>
    </row>
    <row r="36" spans="1:26" ht="15.75" customHeight="1">
      <c r="A36" s="1111"/>
      <c r="B36" s="1077"/>
      <c r="C36" s="78"/>
      <c r="D36" s="10" t="s">
        <v>359</v>
      </c>
      <c r="E36" s="165">
        <v>2023</v>
      </c>
      <c r="F36" s="10" t="s">
        <v>360</v>
      </c>
      <c r="G36" s="165">
        <v>2024</v>
      </c>
      <c r="H36" s="67" t="s">
        <v>361</v>
      </c>
      <c r="I36" s="165">
        <v>2025</v>
      </c>
      <c r="J36" s="67" t="s">
        <v>362</v>
      </c>
      <c r="K36" s="165">
        <v>2026</v>
      </c>
      <c r="L36" s="10" t="s">
        <v>363</v>
      </c>
      <c r="M36" s="165">
        <v>2027</v>
      </c>
      <c r="N36" s="50"/>
      <c r="O36" s="50"/>
      <c r="P36" s="50"/>
      <c r="Q36" s="50"/>
      <c r="R36" s="50"/>
      <c r="S36" s="50"/>
      <c r="T36" s="50"/>
      <c r="U36" s="50"/>
      <c r="V36" s="50"/>
      <c r="W36" s="50"/>
      <c r="X36" s="50"/>
      <c r="Y36" s="50"/>
      <c r="Z36" s="50"/>
    </row>
    <row r="37" spans="1:26" ht="15.75" customHeight="1">
      <c r="A37" s="1111"/>
      <c r="B37" s="1077"/>
      <c r="C37" s="78"/>
      <c r="D37" s="177"/>
      <c r="E37" s="178">
        <v>761</v>
      </c>
      <c r="F37" s="1208">
        <v>423</v>
      </c>
      <c r="G37" s="1069"/>
      <c r="H37" s="1208">
        <v>634</v>
      </c>
      <c r="I37" s="1069"/>
      <c r="J37" s="1208">
        <v>676</v>
      </c>
      <c r="K37" s="1069"/>
      <c r="L37" s="1208">
        <v>761</v>
      </c>
      <c r="M37" s="1069"/>
      <c r="N37" s="50"/>
      <c r="O37" s="50"/>
      <c r="P37" s="50"/>
      <c r="Q37" s="50"/>
      <c r="R37" s="50"/>
      <c r="S37" s="50"/>
      <c r="T37" s="50"/>
      <c r="U37" s="50"/>
      <c r="V37" s="50"/>
      <c r="W37" s="50"/>
      <c r="X37" s="50"/>
      <c r="Y37" s="50"/>
      <c r="Z37" s="50"/>
    </row>
    <row r="38" spans="1:26" ht="15.75" customHeight="1">
      <c r="A38" s="1111"/>
      <c r="B38" s="1077"/>
      <c r="C38" s="78"/>
      <c r="D38" s="10" t="s">
        <v>364</v>
      </c>
      <c r="E38" s="165">
        <v>2028</v>
      </c>
      <c r="F38" s="10" t="s">
        <v>365</v>
      </c>
      <c r="G38" s="165">
        <v>2029</v>
      </c>
      <c r="H38" s="67" t="s">
        <v>366</v>
      </c>
      <c r="I38" s="165">
        <v>2030</v>
      </c>
      <c r="J38" s="67" t="s">
        <v>367</v>
      </c>
      <c r="K38" s="165">
        <v>2031</v>
      </c>
      <c r="L38" s="10" t="s">
        <v>368</v>
      </c>
      <c r="M38" s="180">
        <v>2032</v>
      </c>
      <c r="N38" s="50"/>
      <c r="O38" s="50"/>
      <c r="P38" s="50"/>
      <c r="Q38" s="50"/>
      <c r="R38" s="50"/>
      <c r="S38" s="50"/>
      <c r="T38" s="50"/>
      <c r="U38" s="50"/>
      <c r="V38" s="50"/>
      <c r="W38" s="50"/>
      <c r="X38" s="50"/>
      <c r="Y38" s="50"/>
      <c r="Z38" s="50"/>
    </row>
    <row r="39" spans="1:26" ht="15.75" customHeight="1">
      <c r="A39" s="1111"/>
      <c r="B39" s="1077"/>
      <c r="C39" s="78"/>
      <c r="D39" s="1208">
        <v>423</v>
      </c>
      <c r="E39" s="1069"/>
      <c r="F39" s="1208">
        <v>634</v>
      </c>
      <c r="G39" s="1069"/>
      <c r="H39" s="1208">
        <v>676</v>
      </c>
      <c r="I39" s="1069"/>
      <c r="J39" s="1208">
        <v>761</v>
      </c>
      <c r="K39" s="1069"/>
      <c r="L39" s="1208">
        <v>423</v>
      </c>
      <c r="M39" s="1069"/>
      <c r="N39" s="50"/>
      <c r="O39" s="50"/>
      <c r="P39" s="50"/>
      <c r="Q39" s="50"/>
      <c r="R39" s="50"/>
      <c r="S39" s="50"/>
      <c r="T39" s="50"/>
      <c r="U39" s="50"/>
      <c r="V39" s="50"/>
      <c r="W39" s="50"/>
      <c r="X39" s="50"/>
      <c r="Y39" s="50"/>
      <c r="Z39" s="50"/>
    </row>
    <row r="40" spans="1:26" ht="15.75" customHeight="1">
      <c r="A40" s="1111"/>
      <c r="B40" s="1077"/>
      <c r="C40" s="78"/>
      <c r="D40" s="10" t="s">
        <v>369</v>
      </c>
      <c r="E40" s="165">
        <v>2033</v>
      </c>
      <c r="F40" s="10" t="s">
        <v>370</v>
      </c>
      <c r="G40" s="165">
        <v>2034</v>
      </c>
      <c r="H40" s="67" t="s">
        <v>371</v>
      </c>
      <c r="I40" s="181">
        <v>2035</v>
      </c>
      <c r="J40" s="67" t="s">
        <v>372</v>
      </c>
      <c r="K40" s="165">
        <v>2036</v>
      </c>
      <c r="L40" s="10" t="s">
        <v>373</v>
      </c>
      <c r="M40" s="180">
        <v>2037</v>
      </c>
      <c r="N40" s="50"/>
      <c r="O40" s="50"/>
      <c r="P40" s="50"/>
      <c r="Q40" s="50"/>
      <c r="R40" s="50"/>
      <c r="S40" s="50"/>
      <c r="T40" s="50"/>
      <c r="U40" s="50"/>
      <c r="V40" s="50"/>
      <c r="W40" s="50"/>
      <c r="X40" s="50"/>
      <c r="Y40" s="50"/>
      <c r="Z40" s="50"/>
    </row>
    <row r="41" spans="1:26" ht="15.75" customHeight="1">
      <c r="A41" s="1111"/>
      <c r="B41" s="1077"/>
      <c r="C41" s="78"/>
      <c r="D41" s="158"/>
      <c r="E41" s="215">
        <v>634</v>
      </c>
      <c r="F41" s="158"/>
      <c r="G41" s="215">
        <v>676</v>
      </c>
      <c r="H41" s="152"/>
      <c r="I41" s="152">
        <v>761</v>
      </c>
      <c r="J41" s="158"/>
      <c r="K41" s="215">
        <v>423</v>
      </c>
      <c r="L41" s="158"/>
      <c r="M41" s="216">
        <v>634</v>
      </c>
      <c r="N41" s="50"/>
      <c r="O41" s="50"/>
      <c r="P41" s="50"/>
      <c r="Q41" s="50"/>
      <c r="R41" s="50"/>
      <c r="S41" s="50"/>
      <c r="T41" s="50"/>
      <c r="U41" s="50"/>
      <c r="V41" s="50"/>
      <c r="W41" s="50"/>
      <c r="X41" s="50"/>
      <c r="Y41" s="50"/>
      <c r="Z41" s="50"/>
    </row>
    <row r="42" spans="1:26" ht="15.75" customHeight="1">
      <c r="A42" s="1111"/>
      <c r="B42" s="1077"/>
      <c r="C42" s="78"/>
      <c r="D42" s="154" t="s">
        <v>374</v>
      </c>
      <c r="E42" s="182">
        <v>2038</v>
      </c>
      <c r="F42" s="154"/>
      <c r="G42" s="50" t="s">
        <v>68</v>
      </c>
      <c r="H42" s="155"/>
      <c r="I42" s="99"/>
      <c r="J42" s="155"/>
      <c r="K42" s="99"/>
      <c r="L42" s="155"/>
      <c r="M42" s="100"/>
      <c r="N42" s="50"/>
      <c r="O42" s="50"/>
      <c r="P42" s="50"/>
      <c r="Q42" s="50"/>
      <c r="R42" s="50"/>
      <c r="S42" s="50"/>
      <c r="T42" s="50"/>
      <c r="U42" s="50"/>
      <c r="V42" s="50"/>
      <c r="W42" s="50"/>
      <c r="X42" s="50"/>
      <c r="Y42" s="50"/>
      <c r="Z42" s="50"/>
    </row>
    <row r="43" spans="1:26" ht="15.75" customHeight="1">
      <c r="A43" s="1111"/>
      <c r="B43" s="1077"/>
      <c r="C43" s="78"/>
      <c r="D43" s="158"/>
      <c r="E43" s="215">
        <v>676</v>
      </c>
      <c r="F43" s="1208">
        <v>9976</v>
      </c>
      <c r="G43" s="1069"/>
      <c r="H43" s="1209"/>
      <c r="I43" s="1210"/>
      <c r="J43" s="156"/>
      <c r="K43" s="10"/>
      <c r="L43" s="156"/>
      <c r="M43" s="109"/>
      <c r="N43" s="50"/>
      <c r="O43" s="50"/>
      <c r="P43" s="50"/>
      <c r="Q43" s="50"/>
      <c r="R43" s="50"/>
      <c r="S43" s="50"/>
      <c r="T43" s="50"/>
      <c r="U43" s="50"/>
      <c r="V43" s="50"/>
      <c r="W43" s="50"/>
      <c r="X43" s="50"/>
      <c r="Y43" s="50"/>
      <c r="Z43" s="50"/>
    </row>
    <row r="44" spans="1:26" ht="15.75" customHeight="1">
      <c r="A44" s="1111"/>
      <c r="B44" s="1077"/>
      <c r="C44" s="130"/>
      <c r="D44" s="154"/>
      <c r="E44" s="107"/>
      <c r="F44" s="154"/>
      <c r="G44" s="107"/>
      <c r="H44" s="131"/>
      <c r="I44" s="85"/>
      <c r="J44" s="131"/>
      <c r="K44" s="85"/>
      <c r="L44" s="131"/>
      <c r="M44" s="86"/>
      <c r="N44" s="50"/>
      <c r="O44" s="50"/>
      <c r="P44" s="50"/>
      <c r="Q44" s="50"/>
      <c r="R44" s="50"/>
      <c r="S44" s="50"/>
      <c r="T44" s="50"/>
      <c r="U44" s="50"/>
      <c r="V44" s="50"/>
      <c r="W44" s="50"/>
      <c r="X44" s="50"/>
      <c r="Y44" s="50"/>
      <c r="Z44" s="50"/>
    </row>
    <row r="45" spans="1:26" ht="18" customHeight="1">
      <c r="A45" s="1111"/>
      <c r="B45" s="1117" t="s">
        <v>305</v>
      </c>
      <c r="C45" s="87"/>
      <c r="D45" s="72"/>
      <c r="E45" s="72"/>
      <c r="F45" s="72"/>
      <c r="G45" s="72"/>
      <c r="H45" s="72"/>
      <c r="I45" s="72"/>
      <c r="J45" s="72"/>
      <c r="K45" s="72"/>
      <c r="L45" s="90"/>
      <c r="M45" s="91"/>
      <c r="N45" s="50"/>
      <c r="O45" s="50"/>
      <c r="P45" s="50"/>
      <c r="Q45" s="50"/>
      <c r="R45" s="50"/>
      <c r="S45" s="50"/>
      <c r="T45" s="50"/>
      <c r="U45" s="50"/>
      <c r="V45" s="50"/>
      <c r="W45" s="50"/>
      <c r="X45" s="50"/>
      <c r="Y45" s="50"/>
      <c r="Z45" s="50"/>
    </row>
    <row r="46" spans="1:26" ht="15.75" customHeight="1">
      <c r="A46" s="1111"/>
      <c r="B46" s="1077"/>
      <c r="C46" s="133"/>
      <c r="D46" s="134" t="s">
        <v>306</v>
      </c>
      <c r="E46" s="135" t="s">
        <v>163</v>
      </c>
      <c r="F46" s="1085" t="s">
        <v>307</v>
      </c>
      <c r="G46" s="1087" t="s">
        <v>393</v>
      </c>
      <c r="H46" s="1088"/>
      <c r="I46" s="1088"/>
      <c r="J46" s="1089"/>
      <c r="K46" s="136" t="s">
        <v>308</v>
      </c>
      <c r="L46" s="1091"/>
      <c r="M46" s="1092"/>
      <c r="N46" s="50"/>
      <c r="O46" s="50"/>
      <c r="P46" s="50"/>
      <c r="Q46" s="50"/>
      <c r="R46" s="50"/>
      <c r="S46" s="50"/>
      <c r="T46" s="50"/>
      <c r="U46" s="50"/>
      <c r="V46" s="50"/>
      <c r="W46" s="50"/>
      <c r="X46" s="50"/>
      <c r="Y46" s="50"/>
      <c r="Z46" s="50"/>
    </row>
    <row r="47" spans="1:26" ht="15.75" customHeight="1">
      <c r="A47" s="1111"/>
      <c r="B47" s="1077"/>
      <c r="C47" s="133"/>
      <c r="D47" s="157" t="s">
        <v>309</v>
      </c>
      <c r="E47" s="81"/>
      <c r="F47" s="1086"/>
      <c r="G47" s="1090"/>
      <c r="H47" s="1067"/>
      <c r="I47" s="1067"/>
      <c r="J47" s="1068"/>
      <c r="K47" s="90"/>
      <c r="L47" s="1090"/>
      <c r="M47" s="1093"/>
      <c r="N47" s="50"/>
      <c r="O47" s="50"/>
      <c r="P47" s="50"/>
      <c r="Q47" s="50"/>
      <c r="R47" s="50"/>
      <c r="S47" s="50"/>
      <c r="T47" s="50"/>
      <c r="U47" s="50"/>
      <c r="V47" s="50"/>
      <c r="W47" s="50"/>
      <c r="X47" s="50"/>
      <c r="Y47" s="50"/>
      <c r="Z47" s="50"/>
    </row>
    <row r="48" spans="1:26" ht="15.75" customHeight="1">
      <c r="A48" s="1111"/>
      <c r="B48" s="1078"/>
      <c r="C48" s="138"/>
      <c r="D48" s="95"/>
      <c r="E48" s="95"/>
      <c r="F48" s="95"/>
      <c r="G48" s="95"/>
      <c r="H48" s="95"/>
      <c r="I48" s="95"/>
      <c r="J48" s="95"/>
      <c r="K48" s="95"/>
      <c r="L48" s="90"/>
      <c r="M48" s="91"/>
      <c r="N48" s="50"/>
      <c r="O48" s="50"/>
      <c r="P48" s="50"/>
      <c r="Q48" s="50"/>
      <c r="R48" s="50"/>
      <c r="S48" s="50"/>
      <c r="T48" s="50"/>
      <c r="U48" s="50"/>
      <c r="V48" s="50"/>
      <c r="W48" s="50"/>
      <c r="X48" s="50"/>
      <c r="Y48" s="50"/>
      <c r="Z48" s="50"/>
    </row>
    <row r="49" spans="1:26" ht="102" customHeight="1">
      <c r="A49" s="1111"/>
      <c r="B49" s="52" t="s">
        <v>310</v>
      </c>
      <c r="C49" s="1103" t="s">
        <v>442</v>
      </c>
      <c r="D49" s="1064"/>
      <c r="E49" s="1064"/>
      <c r="F49" s="1064"/>
      <c r="G49" s="1064"/>
      <c r="H49" s="1064"/>
      <c r="I49" s="1064"/>
      <c r="J49" s="1064"/>
      <c r="K49" s="1064"/>
      <c r="L49" s="1064"/>
      <c r="M49" s="1095"/>
      <c r="N49" s="50"/>
      <c r="O49" s="50"/>
      <c r="P49" s="50"/>
      <c r="Q49" s="50"/>
      <c r="R49" s="50"/>
      <c r="S49" s="50"/>
      <c r="T49" s="50"/>
      <c r="U49" s="50"/>
      <c r="V49" s="50"/>
      <c r="W49" s="50"/>
      <c r="X49" s="50"/>
      <c r="Y49" s="50"/>
      <c r="Z49" s="50"/>
    </row>
    <row r="50" spans="1:26" ht="15.75" customHeight="1">
      <c r="A50" s="1111"/>
      <c r="B50" s="61" t="s">
        <v>312</v>
      </c>
      <c r="C50" s="1098" t="s">
        <v>443</v>
      </c>
      <c r="D50" s="1064"/>
      <c r="E50" s="1064"/>
      <c r="F50" s="1064"/>
      <c r="G50" s="1064"/>
      <c r="H50" s="1064"/>
      <c r="I50" s="1064"/>
      <c r="J50" s="1064"/>
      <c r="K50" s="1064"/>
      <c r="L50" s="1064"/>
      <c r="M50" s="1095"/>
      <c r="N50" s="50"/>
      <c r="O50" s="50"/>
      <c r="P50" s="50"/>
      <c r="Q50" s="50"/>
      <c r="R50" s="50"/>
      <c r="S50" s="50"/>
      <c r="T50" s="50"/>
      <c r="U50" s="50"/>
      <c r="V50" s="50"/>
      <c r="W50" s="50"/>
      <c r="X50" s="50"/>
      <c r="Y50" s="50"/>
      <c r="Z50" s="50"/>
    </row>
    <row r="51" spans="1:26" ht="15.75" customHeight="1">
      <c r="A51" s="1111"/>
      <c r="B51" s="61" t="s">
        <v>314</v>
      </c>
      <c r="C51" s="1098" t="s">
        <v>378</v>
      </c>
      <c r="D51" s="1064"/>
      <c r="E51" s="1064"/>
      <c r="F51" s="1064"/>
      <c r="G51" s="1064"/>
      <c r="H51" s="1064"/>
      <c r="I51" s="1064"/>
      <c r="J51" s="1064"/>
      <c r="K51" s="1064"/>
      <c r="L51" s="1064"/>
      <c r="M51" s="1095"/>
      <c r="N51" s="50"/>
      <c r="O51" s="50"/>
      <c r="P51" s="50"/>
      <c r="Q51" s="50"/>
      <c r="R51" s="50"/>
      <c r="S51" s="50"/>
      <c r="T51" s="50"/>
      <c r="U51" s="50"/>
      <c r="V51" s="50"/>
      <c r="W51" s="50"/>
      <c r="X51" s="50"/>
      <c r="Y51" s="50"/>
      <c r="Z51" s="50"/>
    </row>
    <row r="52" spans="1:26" ht="15.75" customHeight="1">
      <c r="A52" s="1113"/>
      <c r="B52" s="61" t="s">
        <v>316</v>
      </c>
      <c r="C52" s="1219">
        <v>44896</v>
      </c>
      <c r="D52" s="1064"/>
      <c r="E52" s="1064"/>
      <c r="F52" s="1064"/>
      <c r="G52" s="1064"/>
      <c r="H52" s="1064"/>
      <c r="I52" s="1064"/>
      <c r="J52" s="1064"/>
      <c r="K52" s="1064"/>
      <c r="L52" s="1064"/>
      <c r="M52" s="1095"/>
      <c r="N52" s="50"/>
      <c r="O52" s="50"/>
      <c r="P52" s="50"/>
      <c r="Q52" s="50"/>
      <c r="R52" s="50"/>
      <c r="S52" s="50"/>
      <c r="T52" s="50"/>
      <c r="U52" s="50"/>
      <c r="V52" s="50"/>
      <c r="W52" s="50"/>
      <c r="X52" s="50"/>
      <c r="Y52" s="50"/>
      <c r="Z52" s="50"/>
    </row>
    <row r="53" spans="1:26" ht="15.75" customHeight="1">
      <c r="A53" s="1212" t="s">
        <v>317</v>
      </c>
      <c r="B53" s="141" t="s">
        <v>318</v>
      </c>
      <c r="C53" s="1098" t="s">
        <v>444</v>
      </c>
      <c r="D53" s="1064"/>
      <c r="E53" s="1064"/>
      <c r="F53" s="1064"/>
      <c r="G53" s="1064"/>
      <c r="H53" s="1064"/>
      <c r="I53" s="1064"/>
      <c r="J53" s="1064"/>
      <c r="K53" s="1064"/>
      <c r="L53" s="1064"/>
      <c r="M53" s="1095"/>
      <c r="N53" s="50"/>
      <c r="O53" s="50"/>
      <c r="P53" s="50"/>
      <c r="Q53" s="50"/>
      <c r="R53" s="50"/>
      <c r="S53" s="50"/>
      <c r="T53" s="50"/>
      <c r="U53" s="50"/>
      <c r="V53" s="50"/>
      <c r="W53" s="50"/>
      <c r="X53" s="50"/>
      <c r="Y53" s="50"/>
      <c r="Z53" s="50"/>
    </row>
    <row r="54" spans="1:26" ht="15.75" customHeight="1">
      <c r="A54" s="1111"/>
      <c r="B54" s="141" t="s">
        <v>320</v>
      </c>
      <c r="C54" s="1098" t="s">
        <v>445</v>
      </c>
      <c r="D54" s="1064"/>
      <c r="E54" s="1064"/>
      <c r="F54" s="1064"/>
      <c r="G54" s="1064"/>
      <c r="H54" s="1064"/>
      <c r="I54" s="1064"/>
      <c r="J54" s="1064"/>
      <c r="K54" s="1064"/>
      <c r="L54" s="1064"/>
      <c r="M54" s="1095"/>
      <c r="N54" s="50"/>
      <c r="O54" s="50"/>
      <c r="P54" s="50"/>
      <c r="Q54" s="50"/>
      <c r="R54" s="50"/>
      <c r="S54" s="50"/>
      <c r="T54" s="50"/>
      <c r="U54" s="50"/>
      <c r="V54" s="50"/>
      <c r="W54" s="50"/>
      <c r="X54" s="50"/>
      <c r="Y54" s="50"/>
      <c r="Z54" s="50"/>
    </row>
    <row r="55" spans="1:26" ht="15.75" customHeight="1">
      <c r="A55" s="1111"/>
      <c r="B55" s="141" t="s">
        <v>322</v>
      </c>
      <c r="C55" s="1098" t="s">
        <v>344</v>
      </c>
      <c r="D55" s="1064"/>
      <c r="E55" s="1064"/>
      <c r="F55" s="1064"/>
      <c r="G55" s="1064"/>
      <c r="H55" s="1064"/>
      <c r="I55" s="1064"/>
      <c r="J55" s="1064"/>
      <c r="K55" s="1064"/>
      <c r="L55" s="1064"/>
      <c r="M55" s="1095"/>
      <c r="N55" s="50"/>
      <c r="O55" s="50"/>
      <c r="P55" s="50"/>
      <c r="Q55" s="50"/>
      <c r="R55" s="50"/>
      <c r="S55" s="50"/>
      <c r="T55" s="50"/>
      <c r="U55" s="50"/>
      <c r="V55" s="50"/>
      <c r="W55" s="50"/>
      <c r="X55" s="50"/>
      <c r="Y55" s="50"/>
      <c r="Z55" s="50"/>
    </row>
    <row r="56" spans="1:26" ht="15.75" customHeight="1">
      <c r="A56" s="1111"/>
      <c r="B56" s="142" t="s">
        <v>323</v>
      </c>
      <c r="C56" s="1098" t="s">
        <v>446</v>
      </c>
      <c r="D56" s="1064"/>
      <c r="E56" s="1064"/>
      <c r="F56" s="1064"/>
      <c r="G56" s="1064"/>
      <c r="H56" s="1064"/>
      <c r="I56" s="1064"/>
      <c r="J56" s="1064"/>
      <c r="K56" s="1064"/>
      <c r="L56" s="1064"/>
      <c r="M56" s="1095"/>
      <c r="N56" s="50"/>
      <c r="O56" s="50"/>
      <c r="P56" s="50"/>
      <c r="Q56" s="50"/>
      <c r="R56" s="50"/>
      <c r="S56" s="50"/>
      <c r="T56" s="50"/>
      <c r="U56" s="50"/>
      <c r="V56" s="50"/>
      <c r="W56" s="50"/>
      <c r="X56" s="50"/>
      <c r="Y56" s="50"/>
      <c r="Z56" s="50"/>
    </row>
    <row r="57" spans="1:26" ht="15.75" customHeight="1">
      <c r="A57" s="1111"/>
      <c r="B57" s="141" t="s">
        <v>324</v>
      </c>
      <c r="C57" s="1218" t="s">
        <v>151</v>
      </c>
      <c r="D57" s="1064"/>
      <c r="E57" s="1064"/>
      <c r="F57" s="1064"/>
      <c r="G57" s="1064"/>
      <c r="H57" s="1064"/>
      <c r="I57" s="1064"/>
      <c r="J57" s="1064"/>
      <c r="K57" s="1064"/>
      <c r="L57" s="1064"/>
      <c r="M57" s="1095"/>
      <c r="N57" s="50"/>
      <c r="O57" s="50"/>
      <c r="P57" s="50"/>
      <c r="Q57" s="50"/>
      <c r="R57" s="50"/>
      <c r="S57" s="50"/>
      <c r="T57" s="50"/>
      <c r="U57" s="50"/>
      <c r="V57" s="50"/>
      <c r="W57" s="50"/>
      <c r="X57" s="50"/>
      <c r="Y57" s="50"/>
      <c r="Z57" s="50"/>
    </row>
    <row r="58" spans="1:26" ht="15.75" customHeight="1">
      <c r="A58" s="1112"/>
      <c r="B58" s="141" t="s">
        <v>325</v>
      </c>
      <c r="C58" s="1098">
        <v>3808330</v>
      </c>
      <c r="D58" s="1064"/>
      <c r="E58" s="1064"/>
      <c r="F58" s="1064"/>
      <c r="G58" s="1064"/>
      <c r="H58" s="1064"/>
      <c r="I58" s="1064"/>
      <c r="J58" s="1064"/>
      <c r="K58" s="1064"/>
      <c r="L58" s="1064"/>
      <c r="M58" s="1095"/>
      <c r="N58" s="50"/>
      <c r="O58" s="50"/>
      <c r="P58" s="50"/>
      <c r="Q58" s="50"/>
      <c r="R58" s="50"/>
      <c r="S58" s="50"/>
      <c r="T58" s="50"/>
      <c r="U58" s="50"/>
      <c r="V58" s="50"/>
      <c r="W58" s="50"/>
      <c r="X58" s="50"/>
      <c r="Y58" s="50"/>
      <c r="Z58" s="50"/>
    </row>
    <row r="59" spans="1:26" ht="15.75" customHeight="1">
      <c r="A59" s="1212" t="s">
        <v>326</v>
      </c>
      <c r="B59" s="143" t="s">
        <v>327</v>
      </c>
      <c r="C59" s="1098" t="s">
        <v>379</v>
      </c>
      <c r="D59" s="1064"/>
      <c r="E59" s="1064"/>
      <c r="F59" s="1064"/>
      <c r="G59" s="1064"/>
      <c r="H59" s="1064"/>
      <c r="I59" s="1064"/>
      <c r="J59" s="1064"/>
      <c r="K59" s="1064"/>
      <c r="L59" s="1064"/>
      <c r="M59" s="1095"/>
      <c r="N59" s="50"/>
      <c r="O59" s="50"/>
      <c r="P59" s="50"/>
      <c r="Q59" s="50"/>
      <c r="R59" s="50"/>
      <c r="S59" s="50"/>
      <c r="T59" s="50"/>
      <c r="U59" s="50"/>
      <c r="V59" s="50"/>
      <c r="W59" s="50"/>
      <c r="X59" s="50"/>
      <c r="Y59" s="50"/>
      <c r="Z59" s="50"/>
    </row>
    <row r="60" spans="1:26" ht="30" customHeight="1">
      <c r="A60" s="1111"/>
      <c r="B60" s="143" t="s">
        <v>329</v>
      </c>
      <c r="C60" s="1098" t="s">
        <v>380</v>
      </c>
      <c r="D60" s="1064"/>
      <c r="E60" s="1064"/>
      <c r="F60" s="1064"/>
      <c r="G60" s="1064"/>
      <c r="H60" s="1064"/>
      <c r="I60" s="1064"/>
      <c r="J60" s="1064"/>
      <c r="K60" s="1064"/>
      <c r="L60" s="1064"/>
      <c r="M60" s="1095"/>
      <c r="N60" s="50"/>
      <c r="O60" s="50"/>
      <c r="P60" s="50"/>
      <c r="Q60" s="50"/>
      <c r="R60" s="50"/>
      <c r="S60" s="50"/>
      <c r="T60" s="50"/>
      <c r="U60" s="50"/>
      <c r="V60" s="50"/>
      <c r="W60" s="50"/>
      <c r="X60" s="50"/>
      <c r="Y60" s="50"/>
      <c r="Z60" s="50"/>
    </row>
    <row r="61" spans="1:26" ht="30" customHeight="1">
      <c r="A61" s="1113"/>
      <c r="B61" s="144" t="s">
        <v>52</v>
      </c>
      <c r="C61" s="1098" t="s">
        <v>344</v>
      </c>
      <c r="D61" s="1064"/>
      <c r="E61" s="1064"/>
      <c r="F61" s="1064"/>
      <c r="G61" s="1064"/>
      <c r="H61" s="1064"/>
      <c r="I61" s="1064"/>
      <c r="J61" s="1064"/>
      <c r="K61" s="1064"/>
      <c r="L61" s="1064"/>
      <c r="M61" s="1095"/>
      <c r="N61" s="50"/>
      <c r="O61" s="50"/>
      <c r="P61" s="50"/>
      <c r="Q61" s="50"/>
      <c r="R61" s="50"/>
      <c r="S61" s="50"/>
      <c r="T61" s="50"/>
      <c r="U61" s="50"/>
      <c r="V61" s="50"/>
      <c r="W61" s="50"/>
      <c r="X61" s="50"/>
      <c r="Y61" s="50"/>
      <c r="Z61" s="50"/>
    </row>
    <row r="62" spans="1:26" ht="15.75" customHeight="1">
      <c r="A62" s="184" t="s">
        <v>331</v>
      </c>
      <c r="B62" s="146"/>
      <c r="C62" s="1099"/>
      <c r="D62" s="1100"/>
      <c r="E62" s="1100"/>
      <c r="F62" s="1100"/>
      <c r="G62" s="1100"/>
      <c r="H62" s="1100"/>
      <c r="I62" s="1100"/>
      <c r="J62" s="1100"/>
      <c r="K62" s="1100"/>
      <c r="L62" s="1100"/>
      <c r="M62" s="1101"/>
      <c r="N62" s="50"/>
      <c r="O62" s="50"/>
      <c r="P62" s="50"/>
      <c r="Q62" s="50"/>
      <c r="R62" s="50"/>
      <c r="S62" s="50"/>
      <c r="T62" s="50"/>
      <c r="U62" s="50"/>
      <c r="V62" s="50"/>
      <c r="W62" s="50"/>
      <c r="X62" s="50"/>
      <c r="Y62" s="50"/>
      <c r="Z62" s="50"/>
    </row>
    <row r="63" spans="1:26" ht="15.75" customHeight="1">
      <c r="A63" s="50"/>
      <c r="B63" s="147"/>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5.75" customHeight="1">
      <c r="A64" s="50"/>
      <c r="B64" s="147"/>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5.75" customHeight="1">
      <c r="A65" s="50"/>
      <c r="B65" s="147"/>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5.75" customHeight="1">
      <c r="A66" s="50"/>
      <c r="B66" s="147"/>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5.75" customHeight="1">
      <c r="A67" s="50"/>
      <c r="B67" s="147"/>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c r="A68" s="50"/>
      <c r="B68" s="147"/>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5.75" customHeight="1">
      <c r="A69" s="50"/>
      <c r="B69" s="147"/>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c r="A70" s="50"/>
      <c r="B70" s="147"/>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c r="A71" s="50"/>
      <c r="B71" s="147"/>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c r="A72" s="50"/>
      <c r="B72" s="147"/>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c r="A73" s="50"/>
      <c r="B73" s="147"/>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c r="A74" s="50"/>
      <c r="B74" s="147"/>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c r="A75" s="50"/>
      <c r="B75" s="147"/>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c r="A76" s="50"/>
      <c r="B76" s="147"/>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c r="A77" s="50"/>
      <c r="B77" s="147"/>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c r="A78" s="50"/>
      <c r="B78" s="147"/>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c r="A79" s="50"/>
      <c r="B79" s="147"/>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c r="A80" s="50"/>
      <c r="B80" s="147"/>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c r="A81" s="50"/>
      <c r="B81" s="147"/>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c r="A82" s="50"/>
      <c r="B82" s="147"/>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c r="A83" s="50"/>
      <c r="B83" s="147"/>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c r="A84" s="50"/>
      <c r="B84" s="147"/>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c r="A85" s="50"/>
      <c r="B85" s="147"/>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c r="A86" s="50"/>
      <c r="B86" s="147"/>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c r="A87" s="50"/>
      <c r="B87" s="147"/>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c r="A88" s="50"/>
      <c r="B88" s="147"/>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c r="A89" s="50"/>
      <c r="B89" s="147"/>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c r="A90" s="50"/>
      <c r="B90" s="147"/>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c r="A91" s="50"/>
      <c r="B91" s="147"/>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c r="A92" s="50"/>
      <c r="B92" s="147"/>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c r="A93" s="50"/>
      <c r="B93" s="147"/>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c r="A94" s="50"/>
      <c r="B94" s="147"/>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c r="A95" s="50"/>
      <c r="B95" s="147"/>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c r="A96" s="50"/>
      <c r="B96" s="147"/>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c r="A97" s="50"/>
      <c r="B97" s="147"/>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c r="A98" s="50"/>
      <c r="B98" s="147"/>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c r="A99" s="50"/>
      <c r="B99" s="147"/>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c r="A100" s="50"/>
      <c r="B100" s="14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c r="A101" s="50"/>
      <c r="B101" s="14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c r="A102" s="50"/>
      <c r="B102" s="14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c r="A103" s="50"/>
      <c r="B103" s="14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c r="A104" s="50"/>
      <c r="B104" s="14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c r="A105" s="50"/>
      <c r="B105" s="14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c r="A106" s="50"/>
      <c r="B106" s="14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c r="A107" s="50"/>
      <c r="B107" s="14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c r="A108" s="50"/>
      <c r="B108" s="14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c r="A109" s="50"/>
      <c r="B109" s="14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c r="A110" s="50"/>
      <c r="B110" s="14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c r="A111" s="50"/>
      <c r="B111" s="14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c r="A112" s="50"/>
      <c r="B112" s="14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c r="A113" s="50"/>
      <c r="B113" s="14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c r="A114" s="50"/>
      <c r="B114" s="14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c r="A115" s="50"/>
      <c r="B115" s="14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c r="A116" s="50"/>
      <c r="B116" s="14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c r="A117" s="50"/>
      <c r="B117" s="14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c r="A118" s="50"/>
      <c r="B118" s="14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c r="A119" s="50"/>
      <c r="B119" s="14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c r="A120" s="50"/>
      <c r="B120" s="14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c r="A121" s="50"/>
      <c r="B121" s="14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c r="A122" s="50"/>
      <c r="B122" s="14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c r="A123" s="50"/>
      <c r="B123" s="14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c r="A124" s="50"/>
      <c r="B124" s="14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c r="A125" s="50"/>
      <c r="B125" s="14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c r="A126" s="50"/>
      <c r="B126" s="14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c r="A127" s="50"/>
      <c r="B127" s="14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c r="A128" s="50"/>
      <c r="B128" s="14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c r="A129" s="50"/>
      <c r="B129" s="14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c r="A130" s="50"/>
      <c r="B130" s="14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c r="A131" s="50"/>
      <c r="B131" s="14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c r="A132" s="50"/>
      <c r="B132" s="14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c r="A133" s="50"/>
      <c r="B133" s="14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c r="A134" s="50"/>
      <c r="B134" s="14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c r="A135" s="50"/>
      <c r="B135" s="14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c r="A136" s="50"/>
      <c r="B136" s="14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c r="A137" s="50"/>
      <c r="B137" s="14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c r="A138" s="50"/>
      <c r="B138" s="14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c r="A139" s="50"/>
      <c r="B139" s="14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c r="A140" s="50"/>
      <c r="B140" s="14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c r="A141" s="50"/>
      <c r="B141" s="14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c r="A142" s="50"/>
      <c r="B142" s="14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c r="A143" s="50"/>
      <c r="B143" s="14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c r="A144" s="50"/>
      <c r="B144" s="14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c r="A145" s="50"/>
      <c r="B145" s="14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c r="A146" s="50"/>
      <c r="B146" s="14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c r="A147" s="50"/>
      <c r="B147" s="14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c r="A148" s="50"/>
      <c r="B148" s="14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c r="A149" s="50"/>
      <c r="B149" s="14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c r="A150" s="50"/>
      <c r="B150" s="14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c r="A151" s="50"/>
      <c r="B151" s="14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c r="A152" s="50"/>
      <c r="B152" s="14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c r="A153" s="50"/>
      <c r="B153" s="14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c r="A154" s="50"/>
      <c r="B154" s="14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c r="A155" s="50"/>
      <c r="B155" s="14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c r="A156" s="50"/>
      <c r="B156" s="14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c r="A157" s="50"/>
      <c r="B157" s="14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c r="A158" s="50"/>
      <c r="B158" s="14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c r="A159" s="50"/>
      <c r="B159" s="14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c r="A160" s="50"/>
      <c r="B160" s="14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c r="A161" s="50"/>
      <c r="B161" s="14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c r="A162" s="50"/>
      <c r="B162" s="14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c r="A163" s="50"/>
      <c r="B163" s="14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c r="A164" s="50"/>
      <c r="B164" s="14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c r="A165" s="50"/>
      <c r="B165" s="14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c r="A166" s="50"/>
      <c r="B166" s="14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c r="A167" s="50"/>
      <c r="B167" s="14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c r="A168" s="50"/>
      <c r="B168" s="14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c r="A169" s="50"/>
      <c r="B169" s="14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c r="A170" s="50"/>
      <c r="B170" s="14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c r="A171" s="50"/>
      <c r="B171" s="14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c r="A172" s="50"/>
      <c r="B172" s="14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c r="A173" s="50"/>
      <c r="B173" s="14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c r="A174" s="50"/>
      <c r="B174" s="14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c r="A175" s="50"/>
      <c r="B175" s="14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c r="A176" s="50"/>
      <c r="B176" s="14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c r="A177" s="50"/>
      <c r="B177" s="14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c r="A178" s="50"/>
      <c r="B178" s="14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c r="A179" s="50"/>
      <c r="B179" s="14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c r="A180" s="50"/>
      <c r="B180" s="14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c r="A181" s="50"/>
      <c r="B181" s="14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c r="A182" s="50"/>
      <c r="B182" s="14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c r="A183" s="50"/>
      <c r="B183" s="14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c r="A184" s="50"/>
      <c r="B184" s="14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c r="A185" s="50"/>
      <c r="B185" s="14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c r="A186" s="50"/>
      <c r="B186" s="14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c r="A187" s="50"/>
      <c r="B187" s="14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c r="A188" s="50"/>
      <c r="B188" s="14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c r="A189" s="50"/>
      <c r="B189" s="14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c r="A190" s="50"/>
      <c r="B190" s="14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c r="A191" s="50"/>
      <c r="B191" s="14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c r="A192" s="50"/>
      <c r="B192" s="14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c r="A193" s="50"/>
      <c r="B193" s="14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c r="A194" s="50"/>
      <c r="B194" s="14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c r="A195" s="50"/>
      <c r="B195" s="14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c r="A196" s="50"/>
      <c r="B196" s="14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c r="A197" s="50"/>
      <c r="B197" s="14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c r="A198" s="50"/>
      <c r="B198" s="14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c r="A199" s="50"/>
      <c r="B199" s="14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c r="A200" s="50"/>
      <c r="B200" s="14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c r="A201" s="50"/>
      <c r="B201" s="14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c r="A202" s="50"/>
      <c r="B202" s="14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c r="A203" s="50"/>
      <c r="B203" s="14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c r="A204" s="50"/>
      <c r="B204" s="14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c r="A205" s="50"/>
      <c r="B205" s="14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c r="A206" s="50"/>
      <c r="B206" s="14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c r="A207" s="50"/>
      <c r="B207" s="14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c r="A208" s="50"/>
      <c r="B208" s="14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c r="A209" s="50"/>
      <c r="B209" s="14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c r="A210" s="50"/>
      <c r="B210" s="14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c r="A211" s="50"/>
      <c r="B211" s="14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c r="A212" s="50"/>
      <c r="B212" s="14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c r="A213" s="50"/>
      <c r="B213" s="14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c r="A214" s="50"/>
      <c r="B214" s="14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c r="A215" s="50"/>
      <c r="B215" s="14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c r="A216" s="50"/>
      <c r="B216" s="14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c r="A217" s="50"/>
      <c r="B217" s="14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c r="A218" s="50"/>
      <c r="B218" s="14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c r="A219" s="50"/>
      <c r="B219" s="14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c r="A220" s="50"/>
      <c r="B220" s="14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c r="A221" s="50"/>
      <c r="B221" s="14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c r="A222" s="50"/>
      <c r="B222" s="14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c r="A223" s="50"/>
      <c r="B223" s="14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c r="A224" s="50"/>
      <c r="B224" s="14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c r="A225" s="50"/>
      <c r="B225" s="14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c r="A226" s="50"/>
      <c r="B226" s="14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c r="A227" s="50"/>
      <c r="B227" s="147"/>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c r="A228" s="50"/>
      <c r="B228" s="147"/>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c r="A229" s="50"/>
      <c r="B229" s="147"/>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c r="A230" s="50"/>
      <c r="B230" s="147"/>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c r="A231" s="50"/>
      <c r="B231" s="147"/>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c r="A232" s="50"/>
      <c r="B232" s="147"/>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c r="A233" s="50"/>
      <c r="B233" s="147"/>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c r="A234" s="50"/>
      <c r="B234" s="147"/>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c r="A235" s="50"/>
      <c r="B235" s="147"/>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c r="A236" s="50"/>
      <c r="B236" s="147"/>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c r="A237" s="50"/>
      <c r="B237" s="147"/>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c r="A238" s="50"/>
      <c r="B238" s="147"/>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c r="A239" s="50"/>
      <c r="B239" s="147"/>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c r="A240" s="50"/>
      <c r="B240" s="147"/>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c r="A241" s="50"/>
      <c r="B241" s="147"/>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c r="A242" s="50"/>
      <c r="B242" s="147"/>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c r="A243" s="50"/>
      <c r="B243" s="147"/>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c r="A244" s="50"/>
      <c r="B244" s="147"/>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c r="A245" s="50"/>
      <c r="B245" s="147"/>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c r="A246" s="50"/>
      <c r="B246" s="147"/>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c r="A247" s="50"/>
      <c r="B247" s="147"/>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c r="A248" s="50"/>
      <c r="B248" s="147"/>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c r="A249" s="50"/>
      <c r="B249" s="147"/>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c r="A250" s="50"/>
      <c r="B250" s="147"/>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c r="A251" s="50"/>
      <c r="B251" s="147"/>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c r="A252" s="50"/>
      <c r="B252" s="147"/>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c r="A253" s="50"/>
      <c r="B253" s="147"/>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c r="A254" s="50"/>
      <c r="B254" s="147"/>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c r="A255" s="50"/>
      <c r="B255" s="147"/>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c r="A256" s="50"/>
      <c r="B256" s="147"/>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c r="A257" s="50"/>
      <c r="B257" s="147"/>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c r="A258" s="50"/>
      <c r="B258" s="147"/>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c r="A259" s="50"/>
      <c r="B259" s="147"/>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c r="A260" s="50"/>
      <c r="B260" s="147"/>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c r="A261" s="50"/>
      <c r="B261" s="147"/>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c r="A262" s="50"/>
      <c r="B262" s="147"/>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c r="A263" s="50"/>
      <c r="B263" s="147"/>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c r="A264" s="50"/>
      <c r="B264" s="147"/>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c r="A265" s="50"/>
      <c r="B265" s="147"/>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c r="A266" s="50"/>
      <c r="B266" s="147"/>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c r="A267" s="50"/>
      <c r="B267" s="147"/>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c r="A268" s="50"/>
      <c r="B268" s="147"/>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c r="A269" s="50"/>
      <c r="B269" s="147"/>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c r="A270" s="50"/>
      <c r="B270" s="147"/>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c r="A271" s="50"/>
      <c r="B271" s="147"/>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c r="A272" s="50"/>
      <c r="B272" s="147"/>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c r="A273" s="50"/>
      <c r="B273" s="147"/>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c r="A274" s="50"/>
      <c r="B274" s="147"/>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c r="A275" s="50"/>
      <c r="B275" s="147"/>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c r="A276" s="50"/>
      <c r="B276" s="147"/>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c r="A277" s="50"/>
      <c r="B277" s="147"/>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c r="A278" s="50"/>
      <c r="B278" s="147"/>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c r="A279" s="50"/>
      <c r="B279" s="147"/>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c r="A280" s="50"/>
      <c r="B280" s="147"/>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c r="A281" s="50"/>
      <c r="B281" s="147"/>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c r="A282" s="50"/>
      <c r="B282" s="147"/>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c r="A283" s="50"/>
      <c r="B283" s="147"/>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c r="A284" s="50"/>
      <c r="B284" s="147"/>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c r="A285" s="50"/>
      <c r="B285" s="147"/>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c r="A286" s="50"/>
      <c r="B286" s="147"/>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c r="A287" s="50"/>
      <c r="B287" s="147"/>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c r="A288" s="50"/>
      <c r="B288" s="147"/>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c r="A289" s="50"/>
      <c r="B289" s="147"/>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c r="A290" s="50"/>
      <c r="B290" s="147"/>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c r="A291" s="50"/>
      <c r="B291" s="147"/>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c r="A292" s="50"/>
      <c r="B292" s="147"/>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c r="A293" s="50"/>
      <c r="B293" s="147"/>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c r="A294" s="50"/>
      <c r="B294" s="147"/>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c r="A295" s="50"/>
      <c r="B295" s="147"/>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c r="A296" s="50"/>
      <c r="B296" s="147"/>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c r="A297" s="50"/>
      <c r="B297" s="147"/>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c r="A298" s="50"/>
      <c r="B298" s="147"/>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c r="A299" s="50"/>
      <c r="B299" s="147"/>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c r="A300" s="50"/>
      <c r="B300" s="147"/>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c r="A301" s="50"/>
      <c r="B301" s="147"/>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c r="A302" s="50"/>
      <c r="B302" s="147"/>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c r="A303" s="50"/>
      <c r="B303" s="147"/>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c r="A304" s="50"/>
      <c r="B304" s="147"/>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c r="A305" s="50"/>
      <c r="B305" s="147"/>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c r="A306" s="50"/>
      <c r="B306" s="147"/>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c r="A307" s="50"/>
      <c r="B307" s="147"/>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c r="A308" s="50"/>
      <c r="B308" s="147"/>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c r="A309" s="50"/>
      <c r="B309" s="147"/>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c r="A310" s="50"/>
      <c r="B310" s="147"/>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c r="A311" s="50"/>
      <c r="B311" s="147"/>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5.75" customHeight="1">
      <c r="A312" s="50"/>
      <c r="B312" s="147"/>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5.75" customHeight="1">
      <c r="A313" s="50"/>
      <c r="B313" s="147"/>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5.75" customHeight="1">
      <c r="A314" s="50"/>
      <c r="B314" s="147"/>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5.75" customHeight="1">
      <c r="A315" s="50"/>
      <c r="B315" s="147"/>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5.75" customHeight="1">
      <c r="A316" s="50"/>
      <c r="B316" s="147"/>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5.75" customHeight="1">
      <c r="A317" s="50"/>
      <c r="B317" s="147"/>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5.75" customHeight="1">
      <c r="A318" s="50"/>
      <c r="B318" s="147"/>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5.75" customHeight="1">
      <c r="A319" s="50"/>
      <c r="B319" s="147"/>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5.75" customHeight="1">
      <c r="A320" s="50"/>
      <c r="B320" s="147"/>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5.75" customHeight="1">
      <c r="A321" s="50"/>
      <c r="B321" s="147"/>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5.75" customHeight="1">
      <c r="A322" s="50"/>
      <c r="B322" s="147"/>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5.75" customHeight="1">
      <c r="A323" s="50"/>
      <c r="B323" s="147"/>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5.75" customHeight="1">
      <c r="A324" s="50"/>
      <c r="B324" s="147"/>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5.75" customHeight="1">
      <c r="A325" s="50"/>
      <c r="B325" s="147"/>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5.75" customHeight="1">
      <c r="A326" s="50"/>
      <c r="B326" s="147"/>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5.75" customHeight="1">
      <c r="A327" s="50"/>
      <c r="B327" s="147"/>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5.75" customHeight="1">
      <c r="A328" s="50"/>
      <c r="B328" s="147"/>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5.75" customHeight="1">
      <c r="A329" s="50"/>
      <c r="B329" s="147"/>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5.75" customHeight="1">
      <c r="A330" s="50"/>
      <c r="B330" s="147"/>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5.75" customHeight="1">
      <c r="A331" s="50"/>
      <c r="B331" s="147"/>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5.75" customHeight="1">
      <c r="A332" s="50"/>
      <c r="B332" s="147"/>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5.75" customHeight="1">
      <c r="A333" s="50"/>
      <c r="B333" s="147"/>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5.75" customHeight="1">
      <c r="A334" s="50"/>
      <c r="B334" s="147"/>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5.75" customHeight="1">
      <c r="A335" s="50"/>
      <c r="B335" s="147"/>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5.75" customHeight="1">
      <c r="A336" s="50"/>
      <c r="B336" s="147"/>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5.75" customHeight="1">
      <c r="A337" s="50"/>
      <c r="B337" s="147"/>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5.75" customHeight="1">
      <c r="A338" s="50"/>
      <c r="B338" s="147"/>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5.75" customHeight="1">
      <c r="A339" s="50"/>
      <c r="B339" s="147"/>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5.75" customHeight="1">
      <c r="A340" s="50"/>
      <c r="B340" s="147"/>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5.75" customHeight="1">
      <c r="A341" s="50"/>
      <c r="B341" s="147"/>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5.75" customHeight="1">
      <c r="A342" s="50"/>
      <c r="B342" s="147"/>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5.75" customHeight="1">
      <c r="A343" s="50"/>
      <c r="B343" s="147"/>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5.75" customHeight="1">
      <c r="A344" s="50"/>
      <c r="B344" s="147"/>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5.75" customHeight="1">
      <c r="A345" s="50"/>
      <c r="B345" s="147"/>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5.75" customHeight="1">
      <c r="A346" s="50"/>
      <c r="B346" s="147"/>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5.75" customHeight="1">
      <c r="A347" s="50"/>
      <c r="B347" s="147"/>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5.75" customHeight="1">
      <c r="A348" s="50"/>
      <c r="B348" s="147"/>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5.75" customHeight="1">
      <c r="A349" s="50"/>
      <c r="B349" s="147"/>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5.75" customHeight="1">
      <c r="A350" s="50"/>
      <c r="B350" s="147"/>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5.75" customHeight="1">
      <c r="A351" s="50"/>
      <c r="B351" s="147"/>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5.75" customHeight="1">
      <c r="A352" s="50"/>
      <c r="B352" s="147"/>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5.75" customHeight="1">
      <c r="A353" s="50"/>
      <c r="B353" s="147"/>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5.75" customHeight="1">
      <c r="A354" s="50"/>
      <c r="B354" s="147"/>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5.75" customHeight="1">
      <c r="A355" s="50"/>
      <c r="B355" s="147"/>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5.75" customHeight="1">
      <c r="A356" s="50"/>
      <c r="B356" s="147"/>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5.75" customHeight="1">
      <c r="A357" s="50"/>
      <c r="B357" s="147"/>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5.75" customHeight="1">
      <c r="A358" s="50"/>
      <c r="B358" s="147"/>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5.75" customHeight="1">
      <c r="A359" s="50"/>
      <c r="B359" s="147"/>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5.75" customHeight="1">
      <c r="A360" s="50"/>
      <c r="B360" s="147"/>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5.75" customHeight="1">
      <c r="A361" s="50"/>
      <c r="B361" s="147"/>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5.75" customHeight="1">
      <c r="A362" s="50"/>
      <c r="B362" s="147"/>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5.75" customHeight="1">
      <c r="A363" s="50"/>
      <c r="B363" s="147"/>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5.75" customHeight="1">
      <c r="A364" s="50"/>
      <c r="B364" s="147"/>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5.75" customHeight="1">
      <c r="A365" s="50"/>
      <c r="B365" s="147"/>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5.75" customHeight="1">
      <c r="A366" s="50"/>
      <c r="B366" s="147"/>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5.75" customHeight="1">
      <c r="A367" s="50"/>
      <c r="B367" s="147"/>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5.75" customHeight="1">
      <c r="A368" s="50"/>
      <c r="B368" s="147"/>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5.75" customHeight="1">
      <c r="A369" s="50"/>
      <c r="B369" s="147"/>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5.75" customHeight="1">
      <c r="A370" s="50"/>
      <c r="B370" s="147"/>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5.75" customHeight="1">
      <c r="A371" s="50"/>
      <c r="B371" s="147"/>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5.75" customHeight="1">
      <c r="A372" s="50"/>
      <c r="B372" s="147"/>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5.75" customHeight="1">
      <c r="A373" s="50"/>
      <c r="B373" s="147"/>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5.75" customHeight="1">
      <c r="A374" s="50"/>
      <c r="B374" s="147"/>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5.75" customHeight="1">
      <c r="A375" s="50"/>
      <c r="B375" s="147"/>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5.75" customHeight="1">
      <c r="A376" s="50"/>
      <c r="B376" s="147"/>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5.75" customHeight="1">
      <c r="A377" s="50"/>
      <c r="B377" s="147"/>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5.75" customHeight="1">
      <c r="A378" s="50"/>
      <c r="B378" s="147"/>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5.75" customHeight="1">
      <c r="A379" s="50"/>
      <c r="B379" s="147"/>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5.75" customHeight="1">
      <c r="A380" s="50"/>
      <c r="B380" s="147"/>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5.75" customHeight="1">
      <c r="A381" s="50"/>
      <c r="B381" s="147"/>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5.75" customHeight="1">
      <c r="A382" s="50"/>
      <c r="B382" s="147"/>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5.75" customHeight="1">
      <c r="A383" s="50"/>
      <c r="B383" s="147"/>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5.75" customHeight="1">
      <c r="A384" s="50"/>
      <c r="B384" s="147"/>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5.75" customHeight="1">
      <c r="A385" s="50"/>
      <c r="B385" s="147"/>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5.75" customHeight="1">
      <c r="A386" s="50"/>
      <c r="B386" s="147"/>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5.75" customHeight="1">
      <c r="A387" s="50"/>
      <c r="B387" s="147"/>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5.75" customHeight="1">
      <c r="A388" s="50"/>
      <c r="B388" s="147"/>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5.75" customHeight="1">
      <c r="A389" s="50"/>
      <c r="B389" s="147"/>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5.75" customHeight="1">
      <c r="A390" s="50"/>
      <c r="B390" s="147"/>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5.75" customHeight="1">
      <c r="A391" s="50"/>
      <c r="B391" s="147"/>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5.75" customHeight="1">
      <c r="A392" s="50"/>
      <c r="B392" s="147"/>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5.75" customHeight="1">
      <c r="A393" s="50"/>
      <c r="B393" s="147"/>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5.75" customHeight="1">
      <c r="A394" s="50"/>
      <c r="B394" s="147"/>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5.75" customHeight="1">
      <c r="A395" s="50"/>
      <c r="B395" s="147"/>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5.75" customHeight="1">
      <c r="A396" s="50"/>
      <c r="B396" s="147"/>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5.75" customHeight="1">
      <c r="A397" s="50"/>
      <c r="B397" s="147"/>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5.75" customHeight="1">
      <c r="A398" s="50"/>
      <c r="B398" s="147"/>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5.75" customHeight="1">
      <c r="A399" s="50"/>
      <c r="B399" s="147"/>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5.75" customHeight="1">
      <c r="A400" s="50"/>
      <c r="B400" s="147"/>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5.75" customHeight="1">
      <c r="A401" s="50"/>
      <c r="B401" s="147"/>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5.75" customHeight="1">
      <c r="A402" s="50"/>
      <c r="B402" s="147"/>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5.75" customHeight="1">
      <c r="A403" s="50"/>
      <c r="B403" s="147"/>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5.75" customHeight="1">
      <c r="A404" s="50"/>
      <c r="B404" s="147"/>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5.75" customHeight="1">
      <c r="A405" s="50"/>
      <c r="B405" s="147"/>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5.75" customHeight="1">
      <c r="A406" s="50"/>
      <c r="B406" s="147"/>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5.75" customHeight="1">
      <c r="A407" s="50"/>
      <c r="B407" s="147"/>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5.75" customHeight="1">
      <c r="A408" s="50"/>
      <c r="B408" s="147"/>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5.75" customHeight="1">
      <c r="A409" s="50"/>
      <c r="B409" s="147"/>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5.75" customHeight="1">
      <c r="A410" s="50"/>
      <c r="B410" s="147"/>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5.75" customHeight="1">
      <c r="A411" s="50"/>
      <c r="B411" s="147"/>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5.75" customHeight="1">
      <c r="A412" s="50"/>
      <c r="B412" s="147"/>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5.75" customHeight="1">
      <c r="A413" s="50"/>
      <c r="B413" s="147"/>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5.75" customHeight="1">
      <c r="A414" s="50"/>
      <c r="B414" s="147"/>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5.75" customHeight="1">
      <c r="A415" s="50"/>
      <c r="B415" s="147"/>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5.75" customHeight="1">
      <c r="A416" s="50"/>
      <c r="B416" s="147"/>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5.75" customHeight="1">
      <c r="A417" s="50"/>
      <c r="B417" s="147"/>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5.75" customHeight="1">
      <c r="A418" s="50"/>
      <c r="B418" s="147"/>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5.75" customHeight="1">
      <c r="A419" s="50"/>
      <c r="B419" s="147"/>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5.75" customHeight="1">
      <c r="A420" s="50"/>
      <c r="B420" s="147"/>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5.75" customHeight="1">
      <c r="A421" s="50"/>
      <c r="B421" s="147"/>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5.75" customHeight="1">
      <c r="A422" s="50"/>
      <c r="B422" s="147"/>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5.75" customHeight="1">
      <c r="A423" s="50"/>
      <c r="B423" s="147"/>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5.75" customHeight="1">
      <c r="A424" s="50"/>
      <c r="B424" s="147"/>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5.75" customHeight="1">
      <c r="A425" s="50"/>
      <c r="B425" s="147"/>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5.75" customHeight="1">
      <c r="A426" s="50"/>
      <c r="B426" s="147"/>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5.75" customHeight="1">
      <c r="A427" s="50"/>
      <c r="B427" s="147"/>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5.75" customHeight="1">
      <c r="A428" s="50"/>
      <c r="B428" s="147"/>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5.75" customHeight="1">
      <c r="A429" s="50"/>
      <c r="B429" s="147"/>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5.75" customHeight="1">
      <c r="A430" s="50"/>
      <c r="B430" s="147"/>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5.75" customHeight="1">
      <c r="A431" s="50"/>
      <c r="B431" s="147"/>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5.75" customHeight="1">
      <c r="A432" s="50"/>
      <c r="B432" s="147"/>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5.75" customHeight="1">
      <c r="A433" s="50"/>
      <c r="B433" s="147"/>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5.75" customHeight="1">
      <c r="A434" s="50"/>
      <c r="B434" s="147"/>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5.75" customHeight="1">
      <c r="A435" s="50"/>
      <c r="B435" s="147"/>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5.75" customHeight="1">
      <c r="A436" s="50"/>
      <c r="B436" s="147"/>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5.75" customHeight="1">
      <c r="A437" s="50"/>
      <c r="B437" s="147"/>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5.75" customHeight="1">
      <c r="A438" s="50"/>
      <c r="B438" s="147"/>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5.75" customHeight="1">
      <c r="A439" s="50"/>
      <c r="B439" s="147"/>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5.75" customHeight="1">
      <c r="A440" s="50"/>
      <c r="B440" s="147"/>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5.75" customHeight="1">
      <c r="A441" s="50"/>
      <c r="B441" s="147"/>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5.75" customHeight="1">
      <c r="A442" s="50"/>
      <c r="B442" s="147"/>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5.75" customHeight="1">
      <c r="A443" s="50"/>
      <c r="B443" s="147"/>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5.75" customHeight="1">
      <c r="A444" s="50"/>
      <c r="B444" s="147"/>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5.75" customHeight="1">
      <c r="A445" s="50"/>
      <c r="B445" s="147"/>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5.75" customHeight="1">
      <c r="A446" s="50"/>
      <c r="B446" s="147"/>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5.75" customHeight="1">
      <c r="A447" s="50"/>
      <c r="B447" s="147"/>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5.75" customHeight="1">
      <c r="A448" s="50"/>
      <c r="B448" s="147"/>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5.75" customHeight="1">
      <c r="A449" s="50"/>
      <c r="B449" s="147"/>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5.75" customHeight="1">
      <c r="A450" s="50"/>
      <c r="B450" s="147"/>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5.75" customHeight="1">
      <c r="A451" s="50"/>
      <c r="B451" s="147"/>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5.75" customHeight="1">
      <c r="A452" s="50"/>
      <c r="B452" s="147"/>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5.75" customHeight="1">
      <c r="A453" s="50"/>
      <c r="B453" s="147"/>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5.75" customHeight="1">
      <c r="A454" s="50"/>
      <c r="B454" s="147"/>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5.75" customHeight="1">
      <c r="A455" s="50"/>
      <c r="B455" s="147"/>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5.75" customHeight="1">
      <c r="A456" s="50"/>
      <c r="B456" s="147"/>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5.75" customHeight="1">
      <c r="A457" s="50"/>
      <c r="B457" s="147"/>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5.75" customHeight="1">
      <c r="A458" s="50"/>
      <c r="B458" s="147"/>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5.75" customHeight="1">
      <c r="A459" s="50"/>
      <c r="B459" s="147"/>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5.75" customHeight="1">
      <c r="A460" s="50"/>
      <c r="B460" s="147"/>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5.75" customHeight="1">
      <c r="A461" s="50"/>
      <c r="B461" s="147"/>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5.75" customHeight="1">
      <c r="A462" s="50"/>
      <c r="B462" s="147"/>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5.75" customHeight="1">
      <c r="A463" s="50"/>
      <c r="B463" s="147"/>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5.75" customHeight="1">
      <c r="A464" s="50"/>
      <c r="B464" s="147"/>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5.75" customHeight="1">
      <c r="A465" s="50"/>
      <c r="B465" s="147"/>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5.75" customHeight="1">
      <c r="A466" s="50"/>
      <c r="B466" s="147"/>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5.75" customHeight="1">
      <c r="A467" s="50"/>
      <c r="B467" s="147"/>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5.75" customHeight="1">
      <c r="A468" s="50"/>
      <c r="B468" s="147"/>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5.75" customHeight="1">
      <c r="A469" s="50"/>
      <c r="B469" s="147"/>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5.75" customHeight="1">
      <c r="A470" s="50"/>
      <c r="B470" s="147"/>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5.75" customHeight="1">
      <c r="A471" s="50"/>
      <c r="B471" s="147"/>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5.75" customHeight="1">
      <c r="A472" s="50"/>
      <c r="B472" s="147"/>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5.75" customHeight="1">
      <c r="A473" s="50"/>
      <c r="B473" s="147"/>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5.75" customHeight="1">
      <c r="A474" s="50"/>
      <c r="B474" s="147"/>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5.75" customHeight="1">
      <c r="A475" s="50"/>
      <c r="B475" s="147"/>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5.75" customHeight="1">
      <c r="A476" s="50"/>
      <c r="B476" s="147"/>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5.75" customHeight="1">
      <c r="A477" s="50"/>
      <c r="B477" s="147"/>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5.75" customHeight="1">
      <c r="A478" s="50"/>
      <c r="B478" s="147"/>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5.75" customHeight="1">
      <c r="A479" s="50"/>
      <c r="B479" s="147"/>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5.75" customHeight="1">
      <c r="A480" s="50"/>
      <c r="B480" s="147"/>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5.75" customHeight="1">
      <c r="A481" s="50"/>
      <c r="B481" s="147"/>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5.75" customHeight="1">
      <c r="A482" s="50"/>
      <c r="B482" s="147"/>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5.75" customHeight="1">
      <c r="A483" s="50"/>
      <c r="B483" s="147"/>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5.75" customHeight="1">
      <c r="A484" s="50"/>
      <c r="B484" s="147"/>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5.75" customHeight="1">
      <c r="A485" s="50"/>
      <c r="B485" s="147"/>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5.75" customHeight="1">
      <c r="A486" s="50"/>
      <c r="B486" s="147"/>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5.75" customHeight="1">
      <c r="A487" s="50"/>
      <c r="B487" s="147"/>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5.75" customHeight="1">
      <c r="A488" s="50"/>
      <c r="B488" s="147"/>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5.75" customHeight="1">
      <c r="A489" s="50"/>
      <c r="B489" s="147"/>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5.75" customHeight="1">
      <c r="A490" s="50"/>
      <c r="B490" s="147"/>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5.75" customHeight="1">
      <c r="A491" s="50"/>
      <c r="B491" s="147"/>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5.75" customHeight="1">
      <c r="A492" s="50"/>
      <c r="B492" s="147"/>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5.75" customHeight="1">
      <c r="A493" s="50"/>
      <c r="B493" s="147"/>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5.75" customHeight="1">
      <c r="A494" s="50"/>
      <c r="B494" s="147"/>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5.75" customHeight="1">
      <c r="A495" s="50"/>
      <c r="B495" s="147"/>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5.75" customHeight="1">
      <c r="A496" s="50"/>
      <c r="B496" s="147"/>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5.75" customHeight="1">
      <c r="A497" s="50"/>
      <c r="B497" s="147"/>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5.75" customHeight="1">
      <c r="A498" s="50"/>
      <c r="B498" s="147"/>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5.75" customHeight="1">
      <c r="A499" s="50"/>
      <c r="B499" s="147"/>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5.75" customHeight="1">
      <c r="A500" s="50"/>
      <c r="B500" s="147"/>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5.75" customHeight="1">
      <c r="A501" s="50"/>
      <c r="B501" s="147"/>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5.75" customHeight="1">
      <c r="A502" s="50"/>
      <c r="B502" s="147"/>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5.75" customHeight="1">
      <c r="A503" s="50"/>
      <c r="B503" s="147"/>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5.75" customHeight="1">
      <c r="A504" s="50"/>
      <c r="B504" s="147"/>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5.75" customHeight="1">
      <c r="A505" s="50"/>
      <c r="B505" s="147"/>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5.75" customHeight="1">
      <c r="A506" s="50"/>
      <c r="B506" s="147"/>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5.75" customHeight="1">
      <c r="A507" s="50"/>
      <c r="B507" s="147"/>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5.75" customHeight="1">
      <c r="A508" s="50"/>
      <c r="B508" s="147"/>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5.75" customHeight="1">
      <c r="A509" s="50"/>
      <c r="B509" s="147"/>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5.75" customHeight="1">
      <c r="A510" s="50"/>
      <c r="B510" s="147"/>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5.75" customHeight="1">
      <c r="A511" s="50"/>
      <c r="B511" s="147"/>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5.75" customHeight="1">
      <c r="A512" s="50"/>
      <c r="B512" s="147"/>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5.75" customHeight="1">
      <c r="A513" s="50"/>
      <c r="B513" s="147"/>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5.75" customHeight="1">
      <c r="A514" s="50"/>
      <c r="B514" s="147"/>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5.75" customHeight="1">
      <c r="A515" s="50"/>
      <c r="B515" s="147"/>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5.75" customHeight="1">
      <c r="A516" s="50"/>
      <c r="B516" s="147"/>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5.75" customHeight="1">
      <c r="A517" s="50"/>
      <c r="B517" s="147"/>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5.75" customHeight="1">
      <c r="A518" s="50"/>
      <c r="B518" s="147"/>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5.75" customHeight="1">
      <c r="A519" s="50"/>
      <c r="B519" s="147"/>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5.75" customHeight="1">
      <c r="A520" s="50"/>
      <c r="B520" s="147"/>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5.75" customHeight="1">
      <c r="A521" s="50"/>
      <c r="B521" s="147"/>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5.75" customHeight="1">
      <c r="A522" s="50"/>
      <c r="B522" s="147"/>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5.75" customHeight="1">
      <c r="A523" s="50"/>
      <c r="B523" s="147"/>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5.75" customHeight="1">
      <c r="A524" s="50"/>
      <c r="B524" s="147"/>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5.75" customHeight="1">
      <c r="A525" s="50"/>
      <c r="B525" s="147"/>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5.75" customHeight="1">
      <c r="A526" s="50"/>
      <c r="B526" s="147"/>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5.75" customHeight="1">
      <c r="A527" s="50"/>
      <c r="B527" s="147"/>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5.75" customHeight="1">
      <c r="A528" s="50"/>
      <c r="B528" s="147"/>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5.75" customHeight="1">
      <c r="A529" s="50"/>
      <c r="B529" s="147"/>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5.75" customHeight="1">
      <c r="A530" s="50"/>
      <c r="B530" s="147"/>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5.75" customHeight="1">
      <c r="A531" s="50"/>
      <c r="B531" s="147"/>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5.75" customHeight="1">
      <c r="A532" s="50"/>
      <c r="B532" s="147"/>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5.75" customHeight="1">
      <c r="A533" s="50"/>
      <c r="B533" s="147"/>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5.75" customHeight="1">
      <c r="A534" s="50"/>
      <c r="B534" s="147"/>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5.75" customHeight="1">
      <c r="A535" s="50"/>
      <c r="B535" s="147"/>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5.75" customHeight="1">
      <c r="A536" s="50"/>
      <c r="B536" s="147"/>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5.75" customHeight="1">
      <c r="A537" s="50"/>
      <c r="B537" s="147"/>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5.75" customHeight="1">
      <c r="A538" s="50"/>
      <c r="B538" s="147"/>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5.75" customHeight="1">
      <c r="A539" s="50"/>
      <c r="B539" s="147"/>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5.75" customHeight="1">
      <c r="A540" s="50"/>
      <c r="B540" s="147"/>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5.75" customHeight="1">
      <c r="A541" s="50"/>
      <c r="B541" s="147"/>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5.75" customHeight="1">
      <c r="A542" s="50"/>
      <c r="B542" s="147"/>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5.75" customHeight="1">
      <c r="A543" s="50"/>
      <c r="B543" s="147"/>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5.75" customHeight="1">
      <c r="A544" s="50"/>
      <c r="B544" s="147"/>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5.75" customHeight="1">
      <c r="A545" s="50"/>
      <c r="B545" s="147"/>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5.75" customHeight="1">
      <c r="A546" s="50"/>
      <c r="B546" s="147"/>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5.75" customHeight="1">
      <c r="A547" s="50"/>
      <c r="B547" s="147"/>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5.75" customHeight="1">
      <c r="A548" s="50"/>
      <c r="B548" s="147"/>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5.75" customHeight="1">
      <c r="A549" s="50"/>
      <c r="B549" s="147"/>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5.75" customHeight="1">
      <c r="A550" s="50"/>
      <c r="B550" s="147"/>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5.75" customHeight="1">
      <c r="A551" s="50"/>
      <c r="B551" s="147"/>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5.75" customHeight="1">
      <c r="A552" s="50"/>
      <c r="B552" s="147"/>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5.75" customHeight="1">
      <c r="A553" s="50"/>
      <c r="B553" s="147"/>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5.75" customHeight="1">
      <c r="A554" s="50"/>
      <c r="B554" s="147"/>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5.75" customHeight="1">
      <c r="A555" s="50"/>
      <c r="B555" s="147"/>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5.75" customHeight="1">
      <c r="A556" s="50"/>
      <c r="B556" s="147"/>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5.75" customHeight="1">
      <c r="A557" s="50"/>
      <c r="B557" s="147"/>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5.75" customHeight="1">
      <c r="A558" s="50"/>
      <c r="B558" s="147"/>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5.75" customHeight="1">
      <c r="A559" s="50"/>
      <c r="B559" s="147"/>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5.75" customHeight="1">
      <c r="A560" s="50"/>
      <c r="B560" s="147"/>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5.75" customHeight="1">
      <c r="A561" s="50"/>
      <c r="B561" s="147"/>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5.75" customHeight="1">
      <c r="A562" s="50"/>
      <c r="B562" s="147"/>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5.75" customHeight="1">
      <c r="A563" s="50"/>
      <c r="B563" s="147"/>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5.75" customHeight="1">
      <c r="A564" s="50"/>
      <c r="B564" s="147"/>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5.75" customHeight="1">
      <c r="A565" s="50"/>
      <c r="B565" s="147"/>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5.75" customHeight="1">
      <c r="A566" s="50"/>
      <c r="B566" s="147"/>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5.75" customHeight="1">
      <c r="A567" s="50"/>
      <c r="B567" s="147"/>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5.75" customHeight="1">
      <c r="A568" s="50"/>
      <c r="B568" s="147"/>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5.75" customHeight="1">
      <c r="A569" s="50"/>
      <c r="B569" s="147"/>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5.75" customHeight="1">
      <c r="A570" s="50"/>
      <c r="B570" s="147"/>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5.75" customHeight="1">
      <c r="A571" s="50"/>
      <c r="B571" s="147"/>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5.75" customHeight="1">
      <c r="A572" s="50"/>
      <c r="B572" s="147"/>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5.75" customHeight="1">
      <c r="A573" s="50"/>
      <c r="B573" s="147"/>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5.75" customHeight="1">
      <c r="A574" s="50"/>
      <c r="B574" s="147"/>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5.75" customHeight="1">
      <c r="A575" s="50"/>
      <c r="B575" s="147"/>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5.75" customHeight="1">
      <c r="A576" s="50"/>
      <c r="B576" s="147"/>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5.75" customHeight="1">
      <c r="A577" s="50"/>
      <c r="B577" s="147"/>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5.75" customHeight="1">
      <c r="A578" s="50"/>
      <c r="B578" s="147"/>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5.75" customHeight="1">
      <c r="A579" s="50"/>
      <c r="B579" s="147"/>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5.75" customHeight="1">
      <c r="A580" s="50"/>
      <c r="B580" s="147"/>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5.75" customHeight="1">
      <c r="A581" s="50"/>
      <c r="B581" s="147"/>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5.75" customHeight="1">
      <c r="A582" s="50"/>
      <c r="B582" s="147"/>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5.75" customHeight="1">
      <c r="A583" s="50"/>
      <c r="B583" s="147"/>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5.75" customHeight="1">
      <c r="A584" s="50"/>
      <c r="B584" s="147"/>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5.75" customHeight="1">
      <c r="A585" s="50"/>
      <c r="B585" s="147"/>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5.75" customHeight="1">
      <c r="A586" s="50"/>
      <c r="B586" s="147"/>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5.75" customHeight="1">
      <c r="A587" s="50"/>
      <c r="B587" s="147"/>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5.75" customHeight="1">
      <c r="A588" s="50"/>
      <c r="B588" s="147"/>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5.75" customHeight="1">
      <c r="A589" s="50"/>
      <c r="B589" s="147"/>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5.75" customHeight="1">
      <c r="A590" s="50"/>
      <c r="B590" s="147"/>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5.75" customHeight="1">
      <c r="A591" s="50"/>
      <c r="B591" s="147"/>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5.75" customHeight="1">
      <c r="A592" s="50"/>
      <c r="B592" s="147"/>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5.75" customHeight="1">
      <c r="A593" s="50"/>
      <c r="B593" s="147"/>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5.75" customHeight="1">
      <c r="A594" s="50"/>
      <c r="B594" s="147"/>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5.75" customHeight="1">
      <c r="A595" s="50"/>
      <c r="B595" s="147"/>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5.75" customHeight="1">
      <c r="A596" s="50"/>
      <c r="B596" s="147"/>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5.75" customHeight="1">
      <c r="A597" s="50"/>
      <c r="B597" s="147"/>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5.75" customHeight="1">
      <c r="A598" s="50"/>
      <c r="B598" s="147"/>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5.75" customHeight="1">
      <c r="A599" s="50"/>
      <c r="B599" s="147"/>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5.75" customHeight="1">
      <c r="A600" s="50"/>
      <c r="B600" s="147"/>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5.75" customHeight="1">
      <c r="A601" s="50"/>
      <c r="B601" s="147"/>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5.75" customHeight="1">
      <c r="A602" s="50"/>
      <c r="B602" s="147"/>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5.75" customHeight="1">
      <c r="A603" s="50"/>
      <c r="B603" s="147"/>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5.75" customHeight="1">
      <c r="A604" s="50"/>
      <c r="B604" s="147"/>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5.75" customHeight="1">
      <c r="A605" s="50"/>
      <c r="B605" s="147"/>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5.75" customHeight="1">
      <c r="A606" s="50"/>
      <c r="B606" s="147"/>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5.75" customHeight="1">
      <c r="A607" s="50"/>
      <c r="B607" s="147"/>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5.75" customHeight="1">
      <c r="A608" s="50"/>
      <c r="B608" s="147"/>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5.75" customHeight="1">
      <c r="A609" s="50"/>
      <c r="B609" s="147"/>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5.75" customHeight="1">
      <c r="A610" s="50"/>
      <c r="B610" s="147"/>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5.75" customHeight="1">
      <c r="A611" s="50"/>
      <c r="B611" s="147"/>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5.75" customHeight="1">
      <c r="A612" s="50"/>
      <c r="B612" s="147"/>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5.75" customHeight="1">
      <c r="A613" s="50"/>
      <c r="B613" s="147"/>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5.75" customHeight="1">
      <c r="A614" s="50"/>
      <c r="B614" s="147"/>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5.75" customHeight="1">
      <c r="A615" s="50"/>
      <c r="B615" s="147"/>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5.75" customHeight="1">
      <c r="A616" s="50"/>
      <c r="B616" s="147"/>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5.75" customHeight="1">
      <c r="A617" s="50"/>
      <c r="B617" s="147"/>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5.75" customHeight="1">
      <c r="A618" s="50"/>
      <c r="B618" s="147"/>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5.75" customHeight="1">
      <c r="A619" s="50"/>
      <c r="B619" s="147"/>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5.75" customHeight="1">
      <c r="A620" s="50"/>
      <c r="B620" s="147"/>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5.75" customHeight="1">
      <c r="A621" s="50"/>
      <c r="B621" s="147"/>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5.75" customHeight="1">
      <c r="A622" s="50"/>
      <c r="B622" s="147"/>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5.75" customHeight="1">
      <c r="A623" s="50"/>
      <c r="B623" s="147"/>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5.75" customHeight="1">
      <c r="A624" s="50"/>
      <c r="B624" s="147"/>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5.75" customHeight="1">
      <c r="A625" s="50"/>
      <c r="B625" s="147"/>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5.75" customHeight="1">
      <c r="A626" s="50"/>
      <c r="B626" s="147"/>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5.75" customHeight="1">
      <c r="A627" s="50"/>
      <c r="B627" s="147"/>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5.75" customHeight="1">
      <c r="A628" s="50"/>
      <c r="B628" s="147"/>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5.75" customHeight="1">
      <c r="A629" s="50"/>
      <c r="B629" s="147"/>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5.75" customHeight="1">
      <c r="A630" s="50"/>
      <c r="B630" s="147"/>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5.75" customHeight="1">
      <c r="A631" s="50"/>
      <c r="B631" s="147"/>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5.75" customHeight="1">
      <c r="A632" s="50"/>
      <c r="B632" s="147"/>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5.75" customHeight="1">
      <c r="A633" s="50"/>
      <c r="B633" s="147"/>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5.75" customHeight="1">
      <c r="A634" s="50"/>
      <c r="B634" s="147"/>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5.75" customHeight="1">
      <c r="A635" s="50"/>
      <c r="B635" s="147"/>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5.75" customHeight="1">
      <c r="A636" s="50"/>
      <c r="B636" s="147"/>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5.75" customHeight="1">
      <c r="A637" s="50"/>
      <c r="B637" s="147"/>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5.75" customHeight="1">
      <c r="A638" s="50"/>
      <c r="B638" s="147"/>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5.75" customHeight="1">
      <c r="A639" s="50"/>
      <c r="B639" s="147"/>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5.75" customHeight="1">
      <c r="A640" s="50"/>
      <c r="B640" s="147"/>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5.75" customHeight="1">
      <c r="A641" s="50"/>
      <c r="B641" s="147"/>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5.75" customHeight="1">
      <c r="A642" s="50"/>
      <c r="B642" s="147"/>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5.75" customHeight="1">
      <c r="A643" s="50"/>
      <c r="B643" s="147"/>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5.75" customHeight="1">
      <c r="A644" s="50"/>
      <c r="B644" s="147"/>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5.75" customHeight="1">
      <c r="A645" s="50"/>
      <c r="B645" s="147"/>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5.75" customHeight="1">
      <c r="A646" s="50"/>
      <c r="B646" s="147"/>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5.75" customHeight="1">
      <c r="A647" s="50"/>
      <c r="B647" s="147"/>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5.75" customHeight="1">
      <c r="A648" s="50"/>
      <c r="B648" s="147"/>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5.75" customHeight="1">
      <c r="A649" s="50"/>
      <c r="B649" s="147"/>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5.75" customHeight="1">
      <c r="A650" s="50"/>
      <c r="B650" s="147"/>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5.75" customHeight="1">
      <c r="A651" s="50"/>
      <c r="B651" s="147"/>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5.75" customHeight="1">
      <c r="A652" s="50"/>
      <c r="B652" s="147"/>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5.75" customHeight="1">
      <c r="A653" s="50"/>
      <c r="B653" s="147"/>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5.75" customHeight="1">
      <c r="A654" s="50"/>
      <c r="B654" s="147"/>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5.75" customHeight="1">
      <c r="A655" s="50"/>
      <c r="B655" s="147"/>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5.75" customHeight="1">
      <c r="A656" s="50"/>
      <c r="B656" s="147"/>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5.75" customHeight="1">
      <c r="A657" s="50"/>
      <c r="B657" s="147"/>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5.75" customHeight="1">
      <c r="A658" s="50"/>
      <c r="B658" s="147"/>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5.75" customHeight="1">
      <c r="A659" s="50"/>
      <c r="B659" s="147"/>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5.75" customHeight="1">
      <c r="A660" s="50"/>
      <c r="B660" s="147"/>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5.75" customHeight="1">
      <c r="A661" s="50"/>
      <c r="B661" s="147"/>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5.75" customHeight="1">
      <c r="A662" s="50"/>
      <c r="B662" s="147"/>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5.75" customHeight="1">
      <c r="A663" s="50"/>
      <c r="B663" s="147"/>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5.75" customHeight="1">
      <c r="A664" s="50"/>
      <c r="B664" s="147"/>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5.75" customHeight="1">
      <c r="A665" s="50"/>
      <c r="B665" s="147"/>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5.75" customHeight="1">
      <c r="A666" s="50"/>
      <c r="B666" s="147"/>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5.75" customHeight="1">
      <c r="A667" s="50"/>
      <c r="B667" s="147"/>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5.75" customHeight="1">
      <c r="A668" s="50"/>
      <c r="B668" s="147"/>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5.75" customHeight="1">
      <c r="A669" s="50"/>
      <c r="B669" s="147"/>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5.75" customHeight="1">
      <c r="A670" s="50"/>
      <c r="B670" s="147"/>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5.75" customHeight="1">
      <c r="A671" s="50"/>
      <c r="B671" s="147"/>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5.75" customHeight="1">
      <c r="A672" s="50"/>
      <c r="B672" s="147"/>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5.75" customHeight="1">
      <c r="A673" s="50"/>
      <c r="B673" s="147"/>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5.75" customHeight="1">
      <c r="A674" s="50"/>
      <c r="B674" s="147"/>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5.75" customHeight="1">
      <c r="A675" s="50"/>
      <c r="B675" s="147"/>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5.75" customHeight="1">
      <c r="A676" s="50"/>
      <c r="B676" s="147"/>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5.75" customHeight="1">
      <c r="A677" s="50"/>
      <c r="B677" s="147"/>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5.75" customHeight="1">
      <c r="A678" s="50"/>
      <c r="B678" s="147"/>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5.75" customHeight="1">
      <c r="A679" s="50"/>
      <c r="B679" s="147"/>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5.75" customHeight="1">
      <c r="A680" s="50"/>
      <c r="B680" s="147"/>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5.75" customHeight="1">
      <c r="A681" s="50"/>
      <c r="B681" s="147"/>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5.75" customHeight="1">
      <c r="A682" s="50"/>
      <c r="B682" s="147"/>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5.75" customHeight="1">
      <c r="A683" s="50"/>
      <c r="B683" s="147"/>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5.75" customHeight="1">
      <c r="A684" s="50"/>
      <c r="B684" s="147"/>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5.75" customHeight="1">
      <c r="A685" s="50"/>
      <c r="B685" s="147"/>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5.75" customHeight="1">
      <c r="A686" s="50"/>
      <c r="B686" s="147"/>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5.75" customHeight="1">
      <c r="A687" s="50"/>
      <c r="B687" s="147"/>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5.75" customHeight="1">
      <c r="A688" s="50"/>
      <c r="B688" s="147"/>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5.75" customHeight="1">
      <c r="A689" s="50"/>
      <c r="B689" s="147"/>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5.75" customHeight="1">
      <c r="A690" s="50"/>
      <c r="B690" s="147"/>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5.75" customHeight="1">
      <c r="A691" s="50"/>
      <c r="B691" s="147"/>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5.75" customHeight="1">
      <c r="A692" s="50"/>
      <c r="B692" s="147"/>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5.75" customHeight="1">
      <c r="A693" s="50"/>
      <c r="B693" s="147"/>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5.75" customHeight="1">
      <c r="A694" s="50"/>
      <c r="B694" s="147"/>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5.75" customHeight="1">
      <c r="A695" s="50"/>
      <c r="B695" s="147"/>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5.75" customHeight="1">
      <c r="A696" s="50"/>
      <c r="B696" s="147"/>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5.75" customHeight="1">
      <c r="A697" s="50"/>
      <c r="B697" s="147"/>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5.75" customHeight="1">
      <c r="A698" s="50"/>
      <c r="B698" s="147"/>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5.75" customHeight="1">
      <c r="A699" s="50"/>
      <c r="B699" s="147"/>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5.75" customHeight="1">
      <c r="A700" s="50"/>
      <c r="B700" s="147"/>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5.75" customHeight="1">
      <c r="A701" s="50"/>
      <c r="B701" s="147"/>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5.75" customHeight="1">
      <c r="A702" s="50"/>
      <c r="B702" s="147"/>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5.75" customHeight="1">
      <c r="A703" s="50"/>
      <c r="B703" s="147"/>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5.75" customHeight="1">
      <c r="A704" s="50"/>
      <c r="B704" s="147"/>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5.75" customHeight="1">
      <c r="A705" s="50"/>
      <c r="B705" s="147"/>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5.75" customHeight="1">
      <c r="A706" s="50"/>
      <c r="B706" s="147"/>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5.75" customHeight="1">
      <c r="A707" s="50"/>
      <c r="B707" s="147"/>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5.75" customHeight="1">
      <c r="A708" s="50"/>
      <c r="B708" s="147"/>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5.75" customHeight="1">
      <c r="A709" s="50"/>
      <c r="B709" s="147"/>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5.75" customHeight="1">
      <c r="A710" s="50"/>
      <c r="B710" s="147"/>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5.75" customHeight="1">
      <c r="A711" s="50"/>
      <c r="B711" s="147"/>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5.75" customHeight="1">
      <c r="A712" s="50"/>
      <c r="B712" s="147"/>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5.75" customHeight="1">
      <c r="A713" s="50"/>
      <c r="B713" s="147"/>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5.75" customHeight="1">
      <c r="A714" s="50"/>
      <c r="B714" s="147"/>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5.75" customHeight="1">
      <c r="A715" s="50"/>
      <c r="B715" s="147"/>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5.75" customHeight="1">
      <c r="A716" s="50"/>
      <c r="B716" s="147"/>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5.75" customHeight="1">
      <c r="A717" s="50"/>
      <c r="B717" s="147"/>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5.75" customHeight="1">
      <c r="A718" s="50"/>
      <c r="B718" s="147"/>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5.75" customHeight="1">
      <c r="A719" s="50"/>
      <c r="B719" s="147"/>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5.75" customHeight="1">
      <c r="A720" s="50"/>
      <c r="B720" s="147"/>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5.75" customHeight="1">
      <c r="A721" s="50"/>
      <c r="B721" s="147"/>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5.75" customHeight="1">
      <c r="A722" s="50"/>
      <c r="B722" s="147"/>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5.75" customHeight="1">
      <c r="A723" s="50"/>
      <c r="B723" s="147"/>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5.75" customHeight="1">
      <c r="A724" s="50"/>
      <c r="B724" s="147"/>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5.75" customHeight="1">
      <c r="A725" s="50"/>
      <c r="B725" s="147"/>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5.75" customHeight="1">
      <c r="A726" s="50"/>
      <c r="B726" s="147"/>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5.75" customHeight="1">
      <c r="A727" s="50"/>
      <c r="B727" s="147"/>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5.75" customHeight="1">
      <c r="A728" s="50"/>
      <c r="B728" s="147"/>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5.75" customHeight="1">
      <c r="A729" s="50"/>
      <c r="B729" s="147"/>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5.75" customHeight="1">
      <c r="A730" s="50"/>
      <c r="B730" s="147"/>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5.75" customHeight="1">
      <c r="A731" s="50"/>
      <c r="B731" s="147"/>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5.75" customHeight="1">
      <c r="A732" s="50"/>
      <c r="B732" s="147"/>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5.75" customHeight="1">
      <c r="A733" s="50"/>
      <c r="B733" s="147"/>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5.75" customHeight="1">
      <c r="A734" s="50"/>
      <c r="B734" s="147"/>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5.75" customHeight="1">
      <c r="A735" s="50"/>
      <c r="B735" s="147"/>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5.75" customHeight="1">
      <c r="A736" s="50"/>
      <c r="B736" s="147"/>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5.75" customHeight="1">
      <c r="A737" s="50"/>
      <c r="B737" s="147"/>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5.75" customHeight="1">
      <c r="A738" s="50"/>
      <c r="B738" s="147"/>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5.75" customHeight="1">
      <c r="A739" s="50"/>
      <c r="B739" s="147"/>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5.75" customHeight="1">
      <c r="A740" s="50"/>
      <c r="B740" s="147"/>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5.75" customHeight="1">
      <c r="A741" s="50"/>
      <c r="B741" s="147"/>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5.75" customHeight="1">
      <c r="A742" s="50"/>
      <c r="B742" s="147"/>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5.75" customHeight="1">
      <c r="A743" s="50"/>
      <c r="B743" s="147"/>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5.75" customHeight="1">
      <c r="A744" s="50"/>
      <c r="B744" s="147"/>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5.75" customHeight="1">
      <c r="A745" s="50"/>
      <c r="B745" s="147"/>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5.75" customHeight="1">
      <c r="A746" s="50"/>
      <c r="B746" s="147"/>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5.75" customHeight="1">
      <c r="A747" s="50"/>
      <c r="B747" s="147"/>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5.75" customHeight="1">
      <c r="A748" s="50"/>
      <c r="B748" s="147"/>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5.75" customHeight="1">
      <c r="A749" s="50"/>
      <c r="B749" s="147"/>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5.75" customHeight="1">
      <c r="A750" s="50"/>
      <c r="B750" s="147"/>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5.75" customHeight="1">
      <c r="A751" s="50"/>
      <c r="B751" s="147"/>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5.75" customHeight="1">
      <c r="A752" s="50"/>
      <c r="B752" s="147"/>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5.75" customHeight="1">
      <c r="A753" s="50"/>
      <c r="B753" s="147"/>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5.75" customHeight="1">
      <c r="A754" s="50"/>
      <c r="B754" s="147"/>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5.75" customHeight="1">
      <c r="A755" s="50"/>
      <c r="B755" s="147"/>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5.75" customHeight="1">
      <c r="A756" s="50"/>
      <c r="B756" s="147"/>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5.75" customHeight="1">
      <c r="A757" s="50"/>
      <c r="B757" s="147"/>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5.75" customHeight="1">
      <c r="A758" s="50"/>
      <c r="B758" s="147"/>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5.75" customHeight="1">
      <c r="A759" s="50"/>
      <c r="B759" s="147"/>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5.75" customHeight="1">
      <c r="A760" s="50"/>
      <c r="B760" s="147"/>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5.75" customHeight="1">
      <c r="A761" s="50"/>
      <c r="B761" s="147"/>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5.75" customHeight="1">
      <c r="A762" s="50"/>
      <c r="B762" s="147"/>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5.75" customHeight="1">
      <c r="A763" s="50"/>
      <c r="B763" s="147"/>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5.75" customHeight="1">
      <c r="A764" s="50"/>
      <c r="B764" s="147"/>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5.75" customHeight="1">
      <c r="A765" s="50"/>
      <c r="B765" s="147"/>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5.75" customHeight="1">
      <c r="A766" s="50"/>
      <c r="B766" s="147"/>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5.75" customHeight="1">
      <c r="A767" s="50"/>
      <c r="B767" s="147"/>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5.75" customHeight="1">
      <c r="A768" s="50"/>
      <c r="B768" s="147"/>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5.75" customHeight="1">
      <c r="A769" s="50"/>
      <c r="B769" s="147"/>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5.75" customHeight="1">
      <c r="A770" s="50"/>
      <c r="B770" s="147"/>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5.75" customHeight="1">
      <c r="A771" s="50"/>
      <c r="B771" s="147"/>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5.75" customHeight="1">
      <c r="A772" s="50"/>
      <c r="B772" s="147"/>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5.75" customHeight="1">
      <c r="A773" s="50"/>
      <c r="B773" s="147"/>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5.75" customHeight="1">
      <c r="A774" s="50"/>
      <c r="B774" s="147"/>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5.75" customHeight="1">
      <c r="A775" s="50"/>
      <c r="B775" s="147"/>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5.75" customHeight="1">
      <c r="A776" s="50"/>
      <c r="B776" s="147"/>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5.75" customHeight="1">
      <c r="A777" s="50"/>
      <c r="B777" s="147"/>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5.75" customHeight="1">
      <c r="A778" s="50"/>
      <c r="B778" s="147"/>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5.75" customHeight="1">
      <c r="A779" s="50"/>
      <c r="B779" s="147"/>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5.75" customHeight="1">
      <c r="A780" s="50"/>
      <c r="B780" s="147"/>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5.75" customHeight="1">
      <c r="A781" s="50"/>
      <c r="B781" s="147"/>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5.75" customHeight="1">
      <c r="A782" s="50"/>
      <c r="B782" s="147"/>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5.75" customHeight="1">
      <c r="A783" s="50"/>
      <c r="B783" s="147"/>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5.75" customHeight="1">
      <c r="A784" s="50"/>
      <c r="B784" s="147"/>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5.75" customHeight="1">
      <c r="A785" s="50"/>
      <c r="B785" s="147"/>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5.75" customHeight="1">
      <c r="A786" s="50"/>
      <c r="B786" s="147"/>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5.75" customHeight="1">
      <c r="A787" s="50"/>
      <c r="B787" s="147"/>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5.75" customHeight="1">
      <c r="A788" s="50"/>
      <c r="B788" s="147"/>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5.75" customHeight="1">
      <c r="A789" s="50"/>
      <c r="B789" s="147"/>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5.75" customHeight="1">
      <c r="A790" s="50"/>
      <c r="B790" s="147"/>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5.75" customHeight="1">
      <c r="A791" s="50"/>
      <c r="B791" s="147"/>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5.75" customHeight="1">
      <c r="A792" s="50"/>
      <c r="B792" s="147"/>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5.75" customHeight="1">
      <c r="A793" s="50"/>
      <c r="B793" s="147"/>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5.75" customHeight="1">
      <c r="A794" s="50"/>
      <c r="B794" s="147"/>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5.75" customHeight="1">
      <c r="A795" s="50"/>
      <c r="B795" s="147"/>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5.75" customHeight="1">
      <c r="A796" s="50"/>
      <c r="B796" s="147"/>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5.75" customHeight="1">
      <c r="A797" s="50"/>
      <c r="B797" s="147"/>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5.75" customHeight="1">
      <c r="A798" s="50"/>
      <c r="B798" s="147"/>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5.75" customHeight="1">
      <c r="A799" s="50"/>
      <c r="B799" s="147"/>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5.75" customHeight="1">
      <c r="A800" s="50"/>
      <c r="B800" s="147"/>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5.75" customHeight="1">
      <c r="A801" s="50"/>
      <c r="B801" s="147"/>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5.75" customHeight="1">
      <c r="A802" s="50"/>
      <c r="B802" s="147"/>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5.75" customHeight="1">
      <c r="A803" s="50"/>
      <c r="B803" s="147"/>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5.75" customHeight="1">
      <c r="A804" s="50"/>
      <c r="B804" s="147"/>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5.75" customHeight="1">
      <c r="A805" s="50"/>
      <c r="B805" s="147"/>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5.75" customHeight="1">
      <c r="A806" s="50"/>
      <c r="B806" s="147"/>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5.75" customHeight="1">
      <c r="A807" s="50"/>
      <c r="B807" s="147"/>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5.75" customHeight="1">
      <c r="A808" s="50"/>
      <c r="B808" s="147"/>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5.75" customHeight="1">
      <c r="A809" s="50"/>
      <c r="B809" s="147"/>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5.75" customHeight="1">
      <c r="A810" s="50"/>
      <c r="B810" s="147"/>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5.75" customHeight="1">
      <c r="A811" s="50"/>
      <c r="B811" s="147"/>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5.75" customHeight="1">
      <c r="A812" s="50"/>
      <c r="B812" s="147"/>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5.75" customHeight="1">
      <c r="A813" s="50"/>
      <c r="B813" s="147"/>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5.75" customHeight="1">
      <c r="A814" s="50"/>
      <c r="B814" s="147"/>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5.75" customHeight="1">
      <c r="A815" s="50"/>
      <c r="B815" s="147"/>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5.75" customHeight="1">
      <c r="A816" s="50"/>
      <c r="B816" s="147"/>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5.75" customHeight="1">
      <c r="A817" s="50"/>
      <c r="B817" s="147"/>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5.75" customHeight="1">
      <c r="A818" s="50"/>
      <c r="B818" s="147"/>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5.75" customHeight="1">
      <c r="A819" s="50"/>
      <c r="B819" s="147"/>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5.75" customHeight="1">
      <c r="A820" s="50"/>
      <c r="B820" s="147"/>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5.75" customHeight="1">
      <c r="A821" s="50"/>
      <c r="B821" s="147"/>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5.75" customHeight="1">
      <c r="A822" s="50"/>
      <c r="B822" s="147"/>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5.75" customHeight="1">
      <c r="A823" s="50"/>
      <c r="B823" s="147"/>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5.75" customHeight="1">
      <c r="A824" s="50"/>
      <c r="B824" s="147"/>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5.75" customHeight="1">
      <c r="A825" s="50"/>
      <c r="B825" s="147"/>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5.75" customHeight="1">
      <c r="A826" s="50"/>
      <c r="B826" s="147"/>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5.75" customHeight="1">
      <c r="A827" s="50"/>
      <c r="B827" s="147"/>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5.75" customHeight="1">
      <c r="A828" s="50"/>
      <c r="B828" s="147"/>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5.75" customHeight="1">
      <c r="A829" s="50"/>
      <c r="B829" s="147"/>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5.75" customHeight="1">
      <c r="A830" s="50"/>
      <c r="B830" s="147"/>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5.75" customHeight="1">
      <c r="A831" s="50"/>
      <c r="B831" s="147"/>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5.75" customHeight="1">
      <c r="A832" s="50"/>
      <c r="B832" s="147"/>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5.75" customHeight="1">
      <c r="A833" s="50"/>
      <c r="B833" s="147"/>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5.75" customHeight="1">
      <c r="A834" s="50"/>
      <c r="B834" s="147"/>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5.75" customHeight="1">
      <c r="A835" s="50"/>
      <c r="B835" s="147"/>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5.75" customHeight="1">
      <c r="A836" s="50"/>
      <c r="B836" s="147"/>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5.75" customHeight="1">
      <c r="A837" s="50"/>
      <c r="B837" s="147"/>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5.75" customHeight="1">
      <c r="A838" s="50"/>
      <c r="B838" s="147"/>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5.75" customHeight="1">
      <c r="A839" s="50"/>
      <c r="B839" s="147"/>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5.75" customHeight="1">
      <c r="A840" s="50"/>
      <c r="B840" s="147"/>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5.75" customHeight="1">
      <c r="A841" s="50"/>
      <c r="B841" s="147"/>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5.75" customHeight="1">
      <c r="A842" s="50"/>
      <c r="B842" s="147"/>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5.75" customHeight="1">
      <c r="A843" s="50"/>
      <c r="B843" s="147"/>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5.75" customHeight="1">
      <c r="A844" s="50"/>
      <c r="B844" s="147"/>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5.75" customHeight="1">
      <c r="A845" s="50"/>
      <c r="B845" s="147"/>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5.75" customHeight="1">
      <c r="A846" s="50"/>
      <c r="B846" s="147"/>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5.75" customHeight="1">
      <c r="A847" s="50"/>
      <c r="B847" s="147"/>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5.75" customHeight="1">
      <c r="A848" s="50"/>
      <c r="B848" s="147"/>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5.75" customHeight="1">
      <c r="A849" s="50"/>
      <c r="B849" s="147"/>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5.75" customHeight="1">
      <c r="A850" s="50"/>
      <c r="B850" s="147"/>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5.75" customHeight="1">
      <c r="A851" s="50"/>
      <c r="B851" s="147"/>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5.75" customHeight="1">
      <c r="A852" s="50"/>
      <c r="B852" s="147"/>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5.75" customHeight="1">
      <c r="A853" s="50"/>
      <c r="B853" s="147"/>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5.75" customHeight="1">
      <c r="A854" s="50"/>
      <c r="B854" s="147"/>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5.75" customHeight="1">
      <c r="A855" s="50"/>
      <c r="B855" s="147"/>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5.75" customHeight="1">
      <c r="A856" s="50"/>
      <c r="B856" s="147"/>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5.75" customHeight="1">
      <c r="A857" s="50"/>
      <c r="B857" s="147"/>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5.75" customHeight="1">
      <c r="A858" s="50"/>
      <c r="B858" s="147"/>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5.75" customHeight="1">
      <c r="A859" s="50"/>
      <c r="B859" s="147"/>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5.75" customHeight="1">
      <c r="A860" s="50"/>
      <c r="B860" s="147"/>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5.75" customHeight="1">
      <c r="A861" s="50"/>
      <c r="B861" s="147"/>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5.75" customHeight="1">
      <c r="A862" s="50"/>
      <c r="B862" s="147"/>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5.75" customHeight="1">
      <c r="A863" s="50"/>
      <c r="B863" s="147"/>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5.75" customHeight="1">
      <c r="A864" s="50"/>
      <c r="B864" s="147"/>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5.75" customHeight="1">
      <c r="A865" s="50"/>
      <c r="B865" s="147"/>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5.75" customHeight="1">
      <c r="A866" s="50"/>
      <c r="B866" s="147"/>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5.75" customHeight="1">
      <c r="A867" s="50"/>
      <c r="B867" s="147"/>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5.75" customHeight="1">
      <c r="A868" s="50"/>
      <c r="B868" s="147"/>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5.75" customHeight="1">
      <c r="A869" s="50"/>
      <c r="B869" s="147"/>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5.75" customHeight="1">
      <c r="A870" s="50"/>
      <c r="B870" s="147"/>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5.75" customHeight="1">
      <c r="A871" s="50"/>
      <c r="B871" s="147"/>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5.75" customHeight="1">
      <c r="A872" s="50"/>
      <c r="B872" s="147"/>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5.75" customHeight="1">
      <c r="A873" s="50"/>
      <c r="B873" s="147"/>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5.75" customHeight="1">
      <c r="A874" s="50"/>
      <c r="B874" s="147"/>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5.75" customHeight="1">
      <c r="A875" s="50"/>
      <c r="B875" s="147"/>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5.75" customHeight="1">
      <c r="A876" s="50"/>
      <c r="B876" s="147"/>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5.75" customHeight="1">
      <c r="A877" s="50"/>
      <c r="B877" s="147"/>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5.75" customHeight="1">
      <c r="A878" s="50"/>
      <c r="B878" s="147"/>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5.75" customHeight="1">
      <c r="A879" s="50"/>
      <c r="B879" s="147"/>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5.75" customHeight="1">
      <c r="A880" s="50"/>
      <c r="B880" s="147"/>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5.75" customHeight="1">
      <c r="A881" s="50"/>
      <c r="B881" s="147"/>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5.75" customHeight="1">
      <c r="A882" s="50"/>
      <c r="B882" s="147"/>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5.75" customHeight="1">
      <c r="A883" s="50"/>
      <c r="B883" s="147"/>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5.75" customHeight="1">
      <c r="A884" s="50"/>
      <c r="B884" s="147"/>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5.75" customHeight="1">
      <c r="A885" s="50"/>
      <c r="B885" s="147"/>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5.75" customHeight="1">
      <c r="A886" s="50"/>
      <c r="B886" s="147"/>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5.75" customHeight="1">
      <c r="A887" s="50"/>
      <c r="B887" s="147"/>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5.75" customHeight="1">
      <c r="A888" s="50"/>
      <c r="B888" s="147"/>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5.75" customHeight="1">
      <c r="A889" s="50"/>
      <c r="B889" s="147"/>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5.75" customHeight="1">
      <c r="A890" s="50"/>
      <c r="B890" s="147"/>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5.75" customHeight="1">
      <c r="A891" s="50"/>
      <c r="B891" s="147"/>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5.75" customHeight="1">
      <c r="A892" s="50"/>
      <c r="B892" s="147"/>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5.75" customHeight="1">
      <c r="A893" s="50"/>
      <c r="B893" s="147"/>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5.75" customHeight="1">
      <c r="A894" s="50"/>
      <c r="B894" s="147"/>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5.75" customHeight="1">
      <c r="A895" s="50"/>
      <c r="B895" s="147"/>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5.75" customHeight="1">
      <c r="A896" s="50"/>
      <c r="B896" s="147"/>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5.75" customHeight="1">
      <c r="A897" s="50"/>
      <c r="B897" s="147"/>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5.75" customHeight="1">
      <c r="A898" s="50"/>
      <c r="B898" s="147"/>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5.75" customHeight="1">
      <c r="A899" s="50"/>
      <c r="B899" s="147"/>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5.75" customHeight="1">
      <c r="A900" s="50"/>
      <c r="B900" s="147"/>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5.75" customHeight="1">
      <c r="A901" s="50"/>
      <c r="B901" s="147"/>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5.75" customHeight="1">
      <c r="A902" s="50"/>
      <c r="B902" s="147"/>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5.75" customHeight="1">
      <c r="A903" s="50"/>
      <c r="B903" s="147"/>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5.75" customHeight="1">
      <c r="A904" s="50"/>
      <c r="B904" s="147"/>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5.75" customHeight="1">
      <c r="A905" s="50"/>
      <c r="B905" s="147"/>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5.75" customHeight="1">
      <c r="A906" s="50"/>
      <c r="B906" s="147"/>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5.75" customHeight="1">
      <c r="A907" s="50"/>
      <c r="B907" s="147"/>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5.75" customHeight="1">
      <c r="A908" s="50"/>
      <c r="B908" s="147"/>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5.75" customHeight="1">
      <c r="A909" s="50"/>
      <c r="B909" s="147"/>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5.75" customHeight="1">
      <c r="A910" s="50"/>
      <c r="B910" s="147"/>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5.75" customHeight="1">
      <c r="A911" s="50"/>
      <c r="B911" s="147"/>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5.75" customHeight="1">
      <c r="A912" s="50"/>
      <c r="B912" s="147"/>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5.75" customHeight="1">
      <c r="A913" s="50"/>
      <c r="B913" s="147"/>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5.75" customHeight="1">
      <c r="A914" s="50"/>
      <c r="B914" s="147"/>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5.75" customHeight="1">
      <c r="A915" s="50"/>
      <c r="B915" s="147"/>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5.75" customHeight="1">
      <c r="A916" s="50"/>
      <c r="B916" s="147"/>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5.75" customHeight="1">
      <c r="A917" s="50"/>
      <c r="B917" s="147"/>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5.75" customHeight="1">
      <c r="A918" s="50"/>
      <c r="B918" s="147"/>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5.75" customHeight="1">
      <c r="A919" s="50"/>
      <c r="B919" s="147"/>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5.75" customHeight="1">
      <c r="A920" s="50"/>
      <c r="B920" s="147"/>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5.75" customHeight="1">
      <c r="A921" s="50"/>
      <c r="B921" s="147"/>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5.75" customHeight="1">
      <c r="A922" s="50"/>
      <c r="B922" s="147"/>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5.75" customHeight="1">
      <c r="A923" s="50"/>
      <c r="B923" s="147"/>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5.75" customHeight="1">
      <c r="A924" s="50"/>
      <c r="B924" s="147"/>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5.75" customHeight="1">
      <c r="A925" s="50"/>
      <c r="B925" s="147"/>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5.75" customHeight="1">
      <c r="A926" s="50"/>
      <c r="B926" s="147"/>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5.75" customHeight="1">
      <c r="A927" s="50"/>
      <c r="B927" s="147"/>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5.75" customHeight="1">
      <c r="A928" s="50"/>
      <c r="B928" s="147"/>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5.75" customHeight="1">
      <c r="A929" s="50"/>
      <c r="B929" s="147"/>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5.75" customHeight="1">
      <c r="A930" s="50"/>
      <c r="B930" s="147"/>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5.75" customHeight="1">
      <c r="A931" s="50"/>
      <c r="B931" s="147"/>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5.75" customHeight="1">
      <c r="A932" s="50"/>
      <c r="B932" s="147"/>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5.75" customHeight="1">
      <c r="A933" s="50"/>
      <c r="B933" s="147"/>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5.75" customHeight="1">
      <c r="A934" s="50"/>
      <c r="B934" s="147"/>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5.75" customHeight="1">
      <c r="A935" s="50"/>
      <c r="B935" s="147"/>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5.75" customHeight="1">
      <c r="A936" s="50"/>
      <c r="B936" s="147"/>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5.75" customHeight="1">
      <c r="A937" s="50"/>
      <c r="B937" s="147"/>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5.75" customHeight="1">
      <c r="A938" s="50"/>
      <c r="B938" s="147"/>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5.75" customHeight="1">
      <c r="A939" s="50"/>
      <c r="B939" s="147"/>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5.75" customHeight="1">
      <c r="A940" s="50"/>
      <c r="B940" s="147"/>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5.75" customHeight="1">
      <c r="A941" s="50"/>
      <c r="B941" s="147"/>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5.75" customHeight="1">
      <c r="A942" s="50"/>
      <c r="B942" s="147"/>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5.75" customHeight="1">
      <c r="A943" s="50"/>
      <c r="B943" s="147"/>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5.75" customHeight="1">
      <c r="A944" s="50"/>
      <c r="B944" s="147"/>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5.75" customHeight="1">
      <c r="A945" s="50"/>
      <c r="B945" s="147"/>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5.75" customHeight="1">
      <c r="A946" s="50"/>
      <c r="B946" s="147"/>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5.75" customHeight="1">
      <c r="A947" s="50"/>
      <c r="B947" s="147"/>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5.75" customHeight="1">
      <c r="A948" s="50"/>
      <c r="B948" s="147"/>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5.75" customHeight="1">
      <c r="A949" s="50"/>
      <c r="B949" s="147"/>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5.75" customHeight="1">
      <c r="A950" s="50"/>
      <c r="B950" s="147"/>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5.75" customHeight="1">
      <c r="A951" s="50"/>
      <c r="B951" s="147"/>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5.75" customHeight="1">
      <c r="A952" s="50"/>
      <c r="B952" s="147"/>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5.75" customHeight="1">
      <c r="A953" s="50"/>
      <c r="B953" s="147"/>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5.75" customHeight="1">
      <c r="A954" s="50"/>
      <c r="B954" s="147"/>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5.75" customHeight="1">
      <c r="A955" s="50"/>
      <c r="B955" s="147"/>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5.75" customHeight="1">
      <c r="A956" s="50"/>
      <c r="B956" s="147"/>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5.75" customHeight="1">
      <c r="A957" s="50"/>
      <c r="B957" s="147"/>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5.75" customHeight="1">
      <c r="A958" s="50"/>
      <c r="B958" s="147"/>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5.75" customHeight="1">
      <c r="A959" s="50"/>
      <c r="B959" s="147"/>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5.75" customHeight="1">
      <c r="A960" s="50"/>
      <c r="B960" s="147"/>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5.75" customHeight="1">
      <c r="A961" s="50"/>
      <c r="B961" s="147"/>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5.75" customHeight="1">
      <c r="A962" s="50"/>
      <c r="B962" s="147"/>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5.75" customHeight="1">
      <c r="A963" s="50"/>
      <c r="B963" s="147"/>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5.75" customHeight="1">
      <c r="A964" s="50"/>
      <c r="B964" s="147"/>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5.75" customHeight="1">
      <c r="A965" s="50"/>
      <c r="B965" s="147"/>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5.75" customHeight="1">
      <c r="A966" s="50"/>
      <c r="B966" s="147"/>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5.75" customHeight="1">
      <c r="A967" s="50"/>
      <c r="B967" s="147"/>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5.75" customHeight="1">
      <c r="A968" s="50"/>
      <c r="B968" s="147"/>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5.75" customHeight="1">
      <c r="A969" s="50"/>
      <c r="B969" s="147"/>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5.75" customHeight="1">
      <c r="A970" s="50"/>
      <c r="B970" s="147"/>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5.75" customHeight="1">
      <c r="A971" s="50"/>
      <c r="B971" s="147"/>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5.75" customHeight="1">
      <c r="A972" s="50"/>
      <c r="B972" s="147"/>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5.75" customHeight="1">
      <c r="A973" s="50"/>
      <c r="B973" s="147"/>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5.75" customHeight="1">
      <c r="A974" s="50"/>
      <c r="B974" s="147"/>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5.75" customHeight="1">
      <c r="A975" s="50"/>
      <c r="B975" s="147"/>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5.75" customHeight="1">
      <c r="A976" s="50"/>
      <c r="B976" s="147"/>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5.75" customHeight="1">
      <c r="A977" s="50"/>
      <c r="B977" s="147"/>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5.75" customHeight="1">
      <c r="A978" s="50"/>
      <c r="B978" s="147"/>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5.75" customHeight="1">
      <c r="A979" s="50"/>
      <c r="B979" s="147"/>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5.75" customHeight="1">
      <c r="A980" s="50"/>
      <c r="B980" s="147"/>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5.75" customHeight="1">
      <c r="A981" s="50"/>
      <c r="B981" s="147"/>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5.75" customHeight="1">
      <c r="A982" s="50"/>
      <c r="B982" s="147"/>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5.75" customHeight="1">
      <c r="A983" s="50"/>
      <c r="B983" s="147"/>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5.75" customHeight="1">
      <c r="A984" s="50"/>
      <c r="B984" s="147"/>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5.75" customHeight="1">
      <c r="A985" s="50"/>
      <c r="B985" s="147"/>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5.75" customHeight="1">
      <c r="A986" s="50"/>
      <c r="B986" s="147"/>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5.75" customHeight="1">
      <c r="A987" s="50"/>
      <c r="B987" s="147"/>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5.75" customHeight="1">
      <c r="A988" s="50"/>
      <c r="B988" s="147"/>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5.75" customHeight="1">
      <c r="A989" s="50"/>
      <c r="B989" s="147"/>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5.75" customHeight="1">
      <c r="A990" s="50"/>
      <c r="B990" s="147"/>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5.75" customHeight="1">
      <c r="A991" s="50"/>
      <c r="B991" s="147"/>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5.75" customHeight="1">
      <c r="A992" s="50"/>
      <c r="B992" s="147"/>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5.75" customHeight="1">
      <c r="A993" s="50"/>
      <c r="B993" s="147"/>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5.75" customHeight="1">
      <c r="A994" s="50"/>
      <c r="B994" s="147"/>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5.75" customHeight="1">
      <c r="A995" s="50"/>
      <c r="B995" s="147"/>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5.75" customHeight="1">
      <c r="A996" s="50"/>
      <c r="B996" s="147"/>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5.75" customHeight="1">
      <c r="A997" s="50"/>
      <c r="B997" s="147"/>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5.75" customHeight="1">
      <c r="A998" s="50"/>
      <c r="B998" s="147"/>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5.75" customHeight="1">
      <c r="A999" s="50"/>
      <c r="B999" s="147"/>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5.75" customHeight="1">
      <c r="A1000" s="50"/>
      <c r="B1000" s="147"/>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63">
    <mergeCell ref="C5:M5"/>
    <mergeCell ref="C13:M13"/>
    <mergeCell ref="D39:E39"/>
    <mergeCell ref="F39:G39"/>
    <mergeCell ref="H39:I39"/>
    <mergeCell ref="J39:K39"/>
    <mergeCell ref="L39:M39"/>
    <mergeCell ref="C6:M6"/>
    <mergeCell ref="C7:D7"/>
    <mergeCell ref="I7:M7"/>
    <mergeCell ref="F37:G37"/>
    <mergeCell ref="H37:I37"/>
    <mergeCell ref="J37:K37"/>
    <mergeCell ref="L37:M37"/>
    <mergeCell ref="C16:M16"/>
    <mergeCell ref="C17:M17"/>
    <mergeCell ref="B1:M1"/>
    <mergeCell ref="C2:M2"/>
    <mergeCell ref="C3:M3"/>
    <mergeCell ref="F4:G4"/>
    <mergeCell ref="I4:M4"/>
    <mergeCell ref="F43:G43"/>
    <mergeCell ref="H43:I43"/>
    <mergeCell ref="F46:F47"/>
    <mergeCell ref="G46:J47"/>
    <mergeCell ref="L46:M47"/>
    <mergeCell ref="C62:M62"/>
    <mergeCell ref="C53:M53"/>
    <mergeCell ref="C54:M54"/>
    <mergeCell ref="C55:M55"/>
    <mergeCell ref="C56:M56"/>
    <mergeCell ref="C57:M57"/>
    <mergeCell ref="C58:M58"/>
    <mergeCell ref="C59:M59"/>
    <mergeCell ref="C60:M60"/>
    <mergeCell ref="C61:M61"/>
    <mergeCell ref="A53:A58"/>
    <mergeCell ref="A59:A61"/>
    <mergeCell ref="A2:A15"/>
    <mergeCell ref="B14:B15"/>
    <mergeCell ref="B18:B24"/>
    <mergeCell ref="B25:B28"/>
    <mergeCell ref="B32:B34"/>
    <mergeCell ref="B35:B44"/>
    <mergeCell ref="B45:B48"/>
    <mergeCell ref="A16:A52"/>
    <mergeCell ref="B8:B10"/>
    <mergeCell ref="C49:M49"/>
    <mergeCell ref="C50:M50"/>
    <mergeCell ref="C51:M51"/>
    <mergeCell ref="C52:M52"/>
    <mergeCell ref="F9:G9"/>
    <mergeCell ref="I9:J9"/>
    <mergeCell ref="F10:G10"/>
    <mergeCell ref="I10:J10"/>
    <mergeCell ref="J30:L30"/>
    <mergeCell ref="C11:M11"/>
    <mergeCell ref="C12:M12"/>
    <mergeCell ref="C14:D14"/>
    <mergeCell ref="H14:M14"/>
    <mergeCell ref="C15:M15"/>
    <mergeCell ref="C9:D9"/>
    <mergeCell ref="C10:D10"/>
  </mergeCells>
  <dataValidations count="1">
    <dataValidation type="list" allowBlank="1" showErrorMessage="1" sqref="I7">
      <formula1>INDIRECT($C$7)</formula1>
    </dataValidation>
  </dataValidations>
  <hyperlinks>
    <hyperlink ref="C57" r:id="rId1"/>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38</vt:i4>
      </vt:variant>
    </vt:vector>
  </HeadingPairs>
  <TitlesOfParts>
    <vt:vector size="38" baseType="lpstr">
      <vt:lpstr>PlanAcciónPP_Pobreza</vt:lpstr>
      <vt:lpstr>Ficha técnica IR#1</vt:lpstr>
      <vt:lpstr>Ficha técnica IR#2</vt:lpstr>
      <vt:lpstr>Ficha técnica IR#4.1</vt:lpstr>
      <vt:lpstr>Ficha técnica IR#4.2</vt:lpstr>
      <vt:lpstr>Ficha IP#1.1.1</vt:lpstr>
      <vt:lpstr>Ficha IP#1.1.2</vt:lpstr>
      <vt:lpstr>Ficha IP#1.1.3</vt:lpstr>
      <vt:lpstr>Ficha IP#1.1.4</vt:lpstr>
      <vt:lpstr>Ficha IP#1.1.5</vt:lpstr>
      <vt:lpstr>Ficha IP#1.1.6</vt:lpstr>
      <vt:lpstr>Ficha IP#1.1.7</vt:lpstr>
      <vt:lpstr>Ficha IP#1.1.8</vt:lpstr>
      <vt:lpstr>Ficha IP#1.1.9</vt:lpstr>
      <vt:lpstr>Ficha IP#1.1.10</vt:lpstr>
      <vt:lpstr>Ficha IP#1.1.11</vt:lpstr>
      <vt:lpstr>Ficha IP#1.1.12</vt:lpstr>
      <vt:lpstr>Ficha IP#2.1.1</vt:lpstr>
      <vt:lpstr>Ficha IP#2.1.2</vt:lpstr>
      <vt:lpstr>Ficha IP#2.1.3</vt:lpstr>
      <vt:lpstr>Ficha IP#2.1.4</vt:lpstr>
      <vt:lpstr>Ficha técnica IP#2.1.5</vt:lpstr>
      <vt:lpstr>Ficha IP#3.1.1</vt:lpstr>
      <vt:lpstr>Ficha IP#3.1.2</vt:lpstr>
      <vt:lpstr>Ficha IP#3.1.3</vt:lpstr>
      <vt:lpstr>Ficha IP#3.1.4</vt:lpstr>
      <vt:lpstr>Ficha IP#3.1.5</vt:lpstr>
      <vt:lpstr>Ficha IP#4.1.1</vt:lpstr>
      <vt:lpstr>Ficha IP#4.1.2</vt:lpstr>
      <vt:lpstr>Ficha IP#4.1.3</vt:lpstr>
      <vt:lpstr>Ficha IP#4.1.4</vt:lpstr>
      <vt:lpstr>Ficha IP#4.1.5</vt:lpstr>
      <vt:lpstr>Ficha IP#4.1.6</vt:lpstr>
      <vt:lpstr>Ficha IP#4.1.7</vt:lpstr>
      <vt:lpstr>Ficha IP#4.2.1</vt:lpstr>
      <vt:lpstr>Ficha IP#4.2.2</vt:lpstr>
      <vt:lpstr>Ficha IP#4.2.3</vt:lpstr>
      <vt:lpstr>Ficha IP#4.2.4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JNRM</cp:lastModifiedBy>
  <cp:lastPrinted>2023-06-16T15:21:11Z</cp:lastPrinted>
  <dcterms:created xsi:type="dcterms:W3CDTF">2022-09-21T21:05:54Z</dcterms:created>
  <dcterms:modified xsi:type="dcterms:W3CDTF">2023-06-16T15:22:35Z</dcterms:modified>
</cp:coreProperties>
</file>